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Olivia Ashmoore\Documents\EPS_Models by Region\eps-mexico\InputData\trans\BNVFE\"/>
    </mc:Choice>
  </mc:AlternateContent>
  <xr:revisionPtr revIDLastSave="0" documentId="13_ncr:1_{6066D610-294B-4536-B2C8-07028C39F83A}" xr6:coauthVersionLast="47" xr6:coauthVersionMax="47" xr10:uidLastSave="{00000000-0000-0000-0000-000000000000}"/>
  <bookViews>
    <workbookView xWindow="-120" yWindow="-120" windowWidth="29040" windowHeight="17520" firstSheet="45" activeTab="50" xr2:uid="{1B5B45E5-E94A-4AB4-B085-31E793D65C43}"/>
  </bookViews>
  <sheets>
    <sheet name="About" sheetId="1" r:id="rId1"/>
    <sheet name="AEO 2023 Table 7" sheetId="4" r:id="rId2"/>
    <sheet name="AEO 2022 Table 7" sheetId="43" r:id="rId3"/>
    <sheet name="AEO 2021 Table 7" sheetId="41" r:id="rId4"/>
    <sheet name="AEO 2020 Table 7" sheetId="32" r:id="rId5"/>
    <sheet name="AEO 2023 Table 35" sheetId="21" r:id="rId6"/>
    <sheet name="AEO 2022 Table 35" sheetId="44" r:id="rId7"/>
    <sheet name="AEO 2021 Table 35" sheetId="45" r:id="rId8"/>
    <sheet name="AEO 2023 Table 36" sheetId="27" r:id="rId9"/>
    <sheet name="AEO 2022 Table 36" sheetId="46" r:id="rId10"/>
    <sheet name="AEO 2021 Table 36" sheetId="47" r:id="rId11"/>
    <sheet name="AEO 2023 Table 38" sheetId="26" r:id="rId12"/>
    <sheet name="AEO 2022 Table 38" sheetId="49" r:id="rId13"/>
    <sheet name="AEO 2021 Table 38" sheetId="48" r:id="rId14"/>
    <sheet name="AEO 2023 Table 40" sheetId="25" r:id="rId15"/>
    <sheet name="AEO 2022 Table 40" sheetId="50" r:id="rId16"/>
    <sheet name="AEO 2021 Table 40" sheetId="51" r:id="rId17"/>
    <sheet name="AEO 2023 Table 44" sheetId="38" r:id="rId18"/>
    <sheet name="AEO 2022 Table 44" sheetId="53" r:id="rId19"/>
    <sheet name="AEO 2021 Table 44" sheetId="52" r:id="rId20"/>
    <sheet name="AEO 2023 Table 47" sheetId="16" r:id="rId21"/>
    <sheet name="AEO 2022 Table 47" sheetId="54" r:id="rId22"/>
    <sheet name="AEO 2021 Table 47" sheetId="55" r:id="rId23"/>
    <sheet name="AEO 2023 Table 48" sheetId="17" r:id="rId24"/>
    <sheet name="AEO 2022 Table 48" sheetId="57" r:id="rId25"/>
    <sheet name="AEO 2021 Table 48" sheetId="56" r:id="rId26"/>
    <sheet name="AEO 2023 Table 49" sheetId="28" r:id="rId27"/>
    <sheet name="AEO 2022 Table 49" sheetId="59" r:id="rId28"/>
    <sheet name="AEO 2021 Table 49" sheetId="58" r:id="rId29"/>
    <sheet name="AEO 2020 Table 49" sheetId="36" r:id="rId30"/>
    <sheet name="EPA Auto Trends 2022" sheetId="61" r:id="rId31"/>
    <sheet name="psgr LDVs" sheetId="31" r:id="rId32"/>
    <sheet name="NTS 1-40" sheetId="20" r:id="rId33"/>
    <sheet name="NRBS 40" sheetId="19" r:id="rId34"/>
    <sheet name="NAP F28" sheetId="37" r:id="rId35"/>
    <sheet name="SYFAFE-passenger" sheetId="39" r:id="rId36"/>
    <sheet name="SYFAFE-freight" sheetId="29" r:id="rId37"/>
    <sheet name="Fuel Economy Stds" sheetId="40" r:id="rId38"/>
    <sheet name="Calculations Etc" sheetId="18" r:id="rId39"/>
    <sheet name="BNVFE-LDVs-psgr" sheetId="2" r:id="rId40"/>
    <sheet name="BNVFE-LDVs-frgt" sheetId="5" r:id="rId41"/>
    <sheet name="BNVFE-HDVs-psgr" sheetId="6" r:id="rId42"/>
    <sheet name="BNVFE-HDVs-frgt" sheetId="7" r:id="rId43"/>
    <sheet name="BNVFE-aircraft-psgr" sheetId="8" r:id="rId44"/>
    <sheet name="BNVFE-aircraft-frgt" sheetId="9" r:id="rId45"/>
    <sheet name="BNVFE-rail-psgr" sheetId="10" r:id="rId46"/>
    <sheet name="BNVFE-rail-frgt" sheetId="11" r:id="rId47"/>
    <sheet name="BNVFE-ships-psgr" sheetId="12" r:id="rId48"/>
    <sheet name="BNVFE-ships-frgt" sheetId="13" r:id="rId49"/>
    <sheet name="BNVFE-motorbikes-psgr" sheetId="14" r:id="rId50"/>
    <sheet name="BNVFE-motorbikes-frgt" sheetId="15" r:id="rId51"/>
    <sheet name="BNVFE_data for BHNVFEAL" sheetId="24" r:id="rId52"/>
  </sheets>
  <definedNames>
    <definedName name="_xlnm._FilterDatabase" localSheetId="30" hidden="1">'EPA Auto Trends 2022'!$A$9:$BD$2937</definedName>
    <definedName name="billion" localSheetId="31">#REF!</definedName>
    <definedName name="billion">#REF!</definedName>
    <definedName name="Diesel_FE_2024">'Fuel Economy Stds'!$E$54</definedName>
    <definedName name="Diesel_Sales_2024">'Fuel Economy Stds'!$F$22</definedName>
    <definedName name="Eno_TM" localSheetId="34">#REF!</definedName>
    <definedName name="Eno_TM" localSheetId="32">#REF!</definedName>
    <definedName name="Eno_TM" localSheetId="31">#REF!</definedName>
    <definedName name="Eno_TM" localSheetId="36">#REF!</definedName>
    <definedName name="Eno_TM">#REF!</definedName>
    <definedName name="Eno_Tons" localSheetId="34">#REF!</definedName>
    <definedName name="Eno_Tons" localSheetId="32">#REF!</definedName>
    <definedName name="Eno_Tons" localSheetId="31">#REF!</definedName>
    <definedName name="Eno_Tons" localSheetId="36">#REF!</definedName>
    <definedName name="Eno_Tons">#REF!</definedName>
    <definedName name="EV_FE_2024">'Fuel Economy Stds'!$E$51</definedName>
    <definedName name="EV_Sales_2024">'Fuel Economy Stds'!$F$19</definedName>
    <definedName name="Fuel_Economies">'Fuel Economy Stds'!$E$51:$J$57</definedName>
    <definedName name="Gasoline_FE_2024">'Fuel Economy Stds'!#REF!</definedName>
    <definedName name="Gasoline_Sales_2024">'Fuel Economy Stds'!$F$21</definedName>
    <definedName name="Hydg_FE_2024">'Fuel Economy Stds'!$E$57</definedName>
    <definedName name="Hydg_Sales_2024">'Fuel Economy Stds'!$F$25</definedName>
    <definedName name="LPG_FE_2024">'Fuel Economy Stds'!$E$56</definedName>
    <definedName name="LPG_Sales_2024">'Fuel Economy Stds'!$F$24</definedName>
    <definedName name="NG_FE_2024">'Fuel Economy Stds'!$E$52</definedName>
    <definedName name="NG_Sales_2024">'Fuel Economy Stds'!$F$20</definedName>
    <definedName name="NTS_YR" localSheetId="34">#REF!</definedName>
    <definedName name="NTS_YR">About!$B$105</definedName>
    <definedName name="PHEV_FE_2024">'Fuel Economy Stds'!$E$55</definedName>
    <definedName name="PHEV_Sales_2024">'Fuel Economy Stds'!$F$23</definedName>
    <definedName name="Sales">'Fuel Economy Stds'!$F$19:$K$25</definedName>
    <definedName name="Sales_2024">'Fuel Economy Stds'!$F$19:$F$25</definedName>
    <definedName name="Sales_2025">'Fuel Economy Stds'!$G$19:$G$25</definedName>
    <definedName name="Sales_2026">'Fuel Economy Stds'!$H$19:$H$25</definedName>
    <definedName name="Sales_2027">'Fuel Economy Stds'!$I$19:$I$25</definedName>
    <definedName name="Sales_2028">'Fuel Economy Stds'!$J$19:$J$25</definedName>
    <definedName name="Sales_2029">'Fuel Economy Stds'!$K$19:$K$25</definedName>
    <definedName name="Standards">'Fuel Economy Stds'!$B$5:$G$5</definedName>
    <definedName name="Sum_T2" localSheetId="34">#REF!</definedName>
    <definedName name="Sum_T2" localSheetId="32">#REF!</definedName>
    <definedName name="Sum_T2" localSheetId="31">#REF!</definedName>
    <definedName name="Sum_T2" localSheetId="36">#REF!</definedName>
    <definedName name="Sum_T2">#REF!</definedName>
    <definedName name="Sum_TTM" localSheetId="34">#REF!</definedName>
    <definedName name="Sum_TTM" localSheetId="32">#REF!</definedName>
    <definedName name="Sum_TTM" localSheetId="31">#REF!</definedName>
    <definedName name="Sum_TTM" localSheetId="36">#REF!</definedName>
    <definedName name="Sum_TTM">#REF!</definedName>
    <definedName name="ti_tbl_50" localSheetId="37">#REF!</definedName>
    <definedName name="ti_tbl_50" localSheetId="34">#REF!</definedName>
    <definedName name="ti_tbl_50" localSheetId="32">#REF!</definedName>
    <definedName name="ti_tbl_50" localSheetId="31">#REF!</definedName>
    <definedName name="ti_tbl_50" localSheetId="36">#REF!</definedName>
    <definedName name="ti_tbl_50">#REF!</definedName>
    <definedName name="ti_tbl_69" localSheetId="37">#REF!</definedName>
    <definedName name="ti_tbl_69" localSheetId="34">#REF!</definedName>
    <definedName name="ti_tbl_69" localSheetId="32">#REF!</definedName>
    <definedName name="ti_tbl_69" localSheetId="31">#REF!</definedName>
    <definedName name="ti_tbl_69" localSheetId="36">#REF!</definedName>
    <definedName name="ti_tbl_69">#REF!</definedName>
    <definedName name="trillion" localSheetId="31">#REF!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G8" i="15" l="1"/>
  <c r="AH8" i="15" s="1"/>
  <c r="AI8" i="15" s="1"/>
  <c r="AJ8" i="15" s="1"/>
  <c r="AK8" i="15" s="1"/>
  <c r="AL8" i="15" s="1"/>
  <c r="AM8" i="15" s="1"/>
  <c r="AN8" i="15" s="1"/>
  <c r="AO8" i="15" s="1"/>
  <c r="AP8" i="15" s="1"/>
  <c r="AQ8" i="15" s="1"/>
  <c r="AR8" i="15" s="1"/>
  <c r="AS8" i="15" s="1"/>
  <c r="AT8" i="15" s="1"/>
  <c r="AU8" i="15" s="1"/>
  <c r="AV8" i="15" s="1"/>
  <c r="AW8" i="15" s="1"/>
  <c r="AX8" i="15" s="1"/>
  <c r="AY8" i="15" s="1"/>
  <c r="AF8" i="15"/>
  <c r="AG7" i="15"/>
  <c r="AH7" i="15" s="1"/>
  <c r="AI7" i="15" s="1"/>
  <c r="AJ7" i="15" s="1"/>
  <c r="AK7" i="15" s="1"/>
  <c r="AL7" i="15" s="1"/>
  <c r="AM7" i="15" s="1"/>
  <c r="AN7" i="15" s="1"/>
  <c r="AO7" i="15" s="1"/>
  <c r="AP7" i="15" s="1"/>
  <c r="AQ7" i="15" s="1"/>
  <c r="AR7" i="15" s="1"/>
  <c r="AS7" i="15" s="1"/>
  <c r="AT7" i="15" s="1"/>
  <c r="AU7" i="15" s="1"/>
  <c r="AV7" i="15" s="1"/>
  <c r="AW7" i="15" s="1"/>
  <c r="AX7" i="15" s="1"/>
  <c r="AY7" i="15" s="1"/>
  <c r="AF7" i="15"/>
  <c r="AG6" i="15"/>
  <c r="AH6" i="15" s="1"/>
  <c r="AI6" i="15" s="1"/>
  <c r="AJ6" i="15" s="1"/>
  <c r="AK6" i="15" s="1"/>
  <c r="AL6" i="15" s="1"/>
  <c r="AM6" i="15" s="1"/>
  <c r="AN6" i="15" s="1"/>
  <c r="AO6" i="15" s="1"/>
  <c r="AP6" i="15" s="1"/>
  <c r="AQ6" i="15" s="1"/>
  <c r="AR6" i="15" s="1"/>
  <c r="AS6" i="15" s="1"/>
  <c r="AT6" i="15" s="1"/>
  <c r="AU6" i="15" s="1"/>
  <c r="AV6" i="15" s="1"/>
  <c r="AW6" i="15" s="1"/>
  <c r="AX6" i="15" s="1"/>
  <c r="AY6" i="15" s="1"/>
  <c r="AF6" i="15"/>
  <c r="AG5" i="15"/>
  <c r="AH5" i="15" s="1"/>
  <c r="AI5" i="15" s="1"/>
  <c r="AJ5" i="15" s="1"/>
  <c r="AK5" i="15" s="1"/>
  <c r="AL5" i="15" s="1"/>
  <c r="AM5" i="15" s="1"/>
  <c r="AN5" i="15" s="1"/>
  <c r="AO5" i="15" s="1"/>
  <c r="AP5" i="15" s="1"/>
  <c r="AQ5" i="15" s="1"/>
  <c r="AR5" i="15" s="1"/>
  <c r="AS5" i="15" s="1"/>
  <c r="AT5" i="15" s="1"/>
  <c r="AU5" i="15" s="1"/>
  <c r="AV5" i="15" s="1"/>
  <c r="AW5" i="15" s="1"/>
  <c r="AX5" i="15" s="1"/>
  <c r="AY5" i="15" s="1"/>
  <c r="AF5" i="15"/>
  <c r="AG4" i="15"/>
  <c r="AH4" i="15" s="1"/>
  <c r="AI4" i="15" s="1"/>
  <c r="AJ4" i="15" s="1"/>
  <c r="AK4" i="15" s="1"/>
  <c r="AL4" i="15" s="1"/>
  <c r="AM4" i="15" s="1"/>
  <c r="AN4" i="15" s="1"/>
  <c r="AO4" i="15" s="1"/>
  <c r="AP4" i="15" s="1"/>
  <c r="AQ4" i="15" s="1"/>
  <c r="AR4" i="15" s="1"/>
  <c r="AS4" i="15" s="1"/>
  <c r="AT4" i="15" s="1"/>
  <c r="AU4" i="15" s="1"/>
  <c r="AV4" i="15" s="1"/>
  <c r="AW4" i="15" s="1"/>
  <c r="AX4" i="15" s="1"/>
  <c r="AY4" i="15" s="1"/>
  <c r="AF4" i="15"/>
  <c r="AG3" i="15"/>
  <c r="AH3" i="15" s="1"/>
  <c r="AI3" i="15" s="1"/>
  <c r="AJ3" i="15" s="1"/>
  <c r="AK3" i="15" s="1"/>
  <c r="AL3" i="15" s="1"/>
  <c r="AM3" i="15" s="1"/>
  <c r="AN3" i="15" s="1"/>
  <c r="AO3" i="15" s="1"/>
  <c r="AP3" i="15" s="1"/>
  <c r="AQ3" i="15" s="1"/>
  <c r="AR3" i="15" s="1"/>
  <c r="AS3" i="15" s="1"/>
  <c r="AT3" i="15" s="1"/>
  <c r="AU3" i="15" s="1"/>
  <c r="AV3" i="15" s="1"/>
  <c r="AW3" i="15" s="1"/>
  <c r="AX3" i="15" s="1"/>
  <c r="AY3" i="15" s="1"/>
  <c r="AF3" i="15"/>
  <c r="AG2" i="15"/>
  <c r="AH2" i="15" s="1"/>
  <c r="AI2" i="15" s="1"/>
  <c r="AJ2" i="15" s="1"/>
  <c r="AK2" i="15" s="1"/>
  <c r="AL2" i="15" s="1"/>
  <c r="AM2" i="15" s="1"/>
  <c r="AN2" i="15" s="1"/>
  <c r="AO2" i="15" s="1"/>
  <c r="AP2" i="15" s="1"/>
  <c r="AQ2" i="15" s="1"/>
  <c r="AR2" i="15" s="1"/>
  <c r="AS2" i="15" s="1"/>
  <c r="AT2" i="15" s="1"/>
  <c r="AU2" i="15" s="1"/>
  <c r="AV2" i="15" s="1"/>
  <c r="AW2" i="15" s="1"/>
  <c r="AX2" i="15" s="1"/>
  <c r="AY2" i="15" s="1"/>
  <c r="AF2" i="15"/>
  <c r="AF8" i="14"/>
  <c r="AG8" i="14" s="1"/>
  <c r="AH8" i="14" s="1"/>
  <c r="AI8" i="14" s="1"/>
  <c r="AJ8" i="14" s="1"/>
  <c r="AK8" i="14" s="1"/>
  <c r="AL8" i="14" s="1"/>
  <c r="AM8" i="14" s="1"/>
  <c r="AN8" i="14" s="1"/>
  <c r="AO8" i="14" s="1"/>
  <c r="AP8" i="14" s="1"/>
  <c r="AQ8" i="14" s="1"/>
  <c r="AR8" i="14" s="1"/>
  <c r="AS8" i="14" s="1"/>
  <c r="AT8" i="14" s="1"/>
  <c r="AU8" i="14" s="1"/>
  <c r="AV8" i="14" s="1"/>
  <c r="AW8" i="14" s="1"/>
  <c r="AX8" i="14" s="1"/>
  <c r="AY8" i="14" s="1"/>
  <c r="AF7" i="14"/>
  <c r="AG7" i="14" s="1"/>
  <c r="AH7" i="14" s="1"/>
  <c r="AI7" i="14" s="1"/>
  <c r="AJ7" i="14" s="1"/>
  <c r="AK7" i="14" s="1"/>
  <c r="AL7" i="14" s="1"/>
  <c r="AM7" i="14" s="1"/>
  <c r="AN7" i="14" s="1"/>
  <c r="AO7" i="14" s="1"/>
  <c r="AP7" i="14" s="1"/>
  <c r="AQ7" i="14" s="1"/>
  <c r="AR7" i="14" s="1"/>
  <c r="AS7" i="14" s="1"/>
  <c r="AT7" i="14" s="1"/>
  <c r="AU7" i="14" s="1"/>
  <c r="AV7" i="14" s="1"/>
  <c r="AW7" i="14" s="1"/>
  <c r="AX7" i="14" s="1"/>
  <c r="AY7" i="14" s="1"/>
  <c r="AF6" i="14"/>
  <c r="AG6" i="14" s="1"/>
  <c r="AH6" i="14" s="1"/>
  <c r="AI6" i="14" s="1"/>
  <c r="AJ6" i="14" s="1"/>
  <c r="AK6" i="14" s="1"/>
  <c r="AL6" i="14" s="1"/>
  <c r="AM6" i="14" s="1"/>
  <c r="AN6" i="14" s="1"/>
  <c r="AO6" i="14" s="1"/>
  <c r="AP6" i="14" s="1"/>
  <c r="AQ6" i="14" s="1"/>
  <c r="AR6" i="14" s="1"/>
  <c r="AS6" i="14" s="1"/>
  <c r="AT6" i="14" s="1"/>
  <c r="AU6" i="14" s="1"/>
  <c r="AV6" i="14" s="1"/>
  <c r="AW6" i="14" s="1"/>
  <c r="AX6" i="14" s="1"/>
  <c r="AY6" i="14" s="1"/>
  <c r="AF5" i="14"/>
  <c r="AG5" i="14" s="1"/>
  <c r="AH5" i="14" s="1"/>
  <c r="AI5" i="14" s="1"/>
  <c r="AJ5" i="14" s="1"/>
  <c r="AK5" i="14" s="1"/>
  <c r="AL5" i="14" s="1"/>
  <c r="AM5" i="14" s="1"/>
  <c r="AN5" i="14" s="1"/>
  <c r="AO5" i="14" s="1"/>
  <c r="AP5" i="14" s="1"/>
  <c r="AQ5" i="14" s="1"/>
  <c r="AR5" i="14" s="1"/>
  <c r="AS5" i="14" s="1"/>
  <c r="AT5" i="14" s="1"/>
  <c r="AU5" i="14" s="1"/>
  <c r="AV5" i="14" s="1"/>
  <c r="AW5" i="14" s="1"/>
  <c r="AX5" i="14" s="1"/>
  <c r="AY5" i="14" s="1"/>
  <c r="AF4" i="14"/>
  <c r="AG4" i="14" s="1"/>
  <c r="AH4" i="14" s="1"/>
  <c r="AI4" i="14" s="1"/>
  <c r="AJ4" i="14" s="1"/>
  <c r="AK4" i="14" s="1"/>
  <c r="AL4" i="14" s="1"/>
  <c r="AM4" i="14" s="1"/>
  <c r="AN4" i="14" s="1"/>
  <c r="AO4" i="14" s="1"/>
  <c r="AP4" i="14" s="1"/>
  <c r="AQ4" i="14" s="1"/>
  <c r="AR4" i="14" s="1"/>
  <c r="AS4" i="14" s="1"/>
  <c r="AT4" i="14" s="1"/>
  <c r="AU4" i="14" s="1"/>
  <c r="AV4" i="14" s="1"/>
  <c r="AW4" i="14" s="1"/>
  <c r="AX4" i="14" s="1"/>
  <c r="AY4" i="14" s="1"/>
  <c r="AF3" i="14"/>
  <c r="AG3" i="14" s="1"/>
  <c r="AH3" i="14" s="1"/>
  <c r="AI3" i="14" s="1"/>
  <c r="AJ3" i="14" s="1"/>
  <c r="AK3" i="14" s="1"/>
  <c r="AL3" i="14" s="1"/>
  <c r="AM3" i="14" s="1"/>
  <c r="AN3" i="14" s="1"/>
  <c r="AO3" i="14" s="1"/>
  <c r="AP3" i="14" s="1"/>
  <c r="AQ3" i="14" s="1"/>
  <c r="AR3" i="14" s="1"/>
  <c r="AS3" i="14" s="1"/>
  <c r="AT3" i="14" s="1"/>
  <c r="AU3" i="14" s="1"/>
  <c r="AV3" i="14" s="1"/>
  <c r="AW3" i="14" s="1"/>
  <c r="AX3" i="14" s="1"/>
  <c r="AY3" i="14" s="1"/>
  <c r="AF2" i="14"/>
  <c r="AG2" i="14" s="1"/>
  <c r="AH2" i="14" s="1"/>
  <c r="AI2" i="14" s="1"/>
  <c r="AJ2" i="14" s="1"/>
  <c r="AK2" i="14" s="1"/>
  <c r="AL2" i="14" s="1"/>
  <c r="AM2" i="14" s="1"/>
  <c r="AN2" i="14" s="1"/>
  <c r="AO2" i="14" s="1"/>
  <c r="AP2" i="14" s="1"/>
  <c r="AQ2" i="14" s="1"/>
  <c r="AR2" i="14" s="1"/>
  <c r="AS2" i="14" s="1"/>
  <c r="AT2" i="14" s="1"/>
  <c r="AU2" i="14" s="1"/>
  <c r="AV2" i="14" s="1"/>
  <c r="AW2" i="14" s="1"/>
  <c r="AX2" i="14" s="1"/>
  <c r="AY2" i="14" s="1"/>
  <c r="AF8" i="13"/>
  <c r="AG8" i="13" s="1"/>
  <c r="AH8" i="13" s="1"/>
  <c r="AI8" i="13" s="1"/>
  <c r="AJ8" i="13" s="1"/>
  <c r="AK8" i="13" s="1"/>
  <c r="AL8" i="13" s="1"/>
  <c r="AM8" i="13" s="1"/>
  <c r="AN8" i="13" s="1"/>
  <c r="AO8" i="13" s="1"/>
  <c r="AP8" i="13" s="1"/>
  <c r="AQ8" i="13" s="1"/>
  <c r="AR8" i="13" s="1"/>
  <c r="AS8" i="13" s="1"/>
  <c r="AT8" i="13" s="1"/>
  <c r="AU8" i="13" s="1"/>
  <c r="AV8" i="13" s="1"/>
  <c r="AW8" i="13" s="1"/>
  <c r="AX8" i="13" s="1"/>
  <c r="AY8" i="13" s="1"/>
  <c r="AF7" i="13"/>
  <c r="AG7" i="13" s="1"/>
  <c r="AH7" i="13" s="1"/>
  <c r="AI7" i="13" s="1"/>
  <c r="AJ7" i="13" s="1"/>
  <c r="AK7" i="13" s="1"/>
  <c r="AL7" i="13" s="1"/>
  <c r="AM7" i="13" s="1"/>
  <c r="AN7" i="13" s="1"/>
  <c r="AO7" i="13" s="1"/>
  <c r="AP7" i="13" s="1"/>
  <c r="AQ7" i="13" s="1"/>
  <c r="AR7" i="13" s="1"/>
  <c r="AS7" i="13" s="1"/>
  <c r="AT7" i="13" s="1"/>
  <c r="AU7" i="13" s="1"/>
  <c r="AV7" i="13" s="1"/>
  <c r="AW7" i="13" s="1"/>
  <c r="AX7" i="13" s="1"/>
  <c r="AY7" i="13" s="1"/>
  <c r="AF6" i="13"/>
  <c r="AG6" i="13" s="1"/>
  <c r="AH6" i="13" s="1"/>
  <c r="AI6" i="13" s="1"/>
  <c r="AJ6" i="13" s="1"/>
  <c r="AK6" i="13" s="1"/>
  <c r="AL6" i="13" s="1"/>
  <c r="AM6" i="13" s="1"/>
  <c r="AN6" i="13" s="1"/>
  <c r="AO6" i="13" s="1"/>
  <c r="AP6" i="13" s="1"/>
  <c r="AQ6" i="13" s="1"/>
  <c r="AR6" i="13" s="1"/>
  <c r="AS6" i="13" s="1"/>
  <c r="AT6" i="13" s="1"/>
  <c r="AU6" i="13" s="1"/>
  <c r="AV6" i="13" s="1"/>
  <c r="AW6" i="13" s="1"/>
  <c r="AX6" i="13" s="1"/>
  <c r="AY6" i="13" s="1"/>
  <c r="AF5" i="13"/>
  <c r="AG5" i="13" s="1"/>
  <c r="AH5" i="13" s="1"/>
  <c r="AI5" i="13" s="1"/>
  <c r="AJ5" i="13" s="1"/>
  <c r="AK5" i="13" s="1"/>
  <c r="AL5" i="13" s="1"/>
  <c r="AM5" i="13" s="1"/>
  <c r="AN5" i="13" s="1"/>
  <c r="AO5" i="13" s="1"/>
  <c r="AP5" i="13" s="1"/>
  <c r="AQ5" i="13" s="1"/>
  <c r="AR5" i="13" s="1"/>
  <c r="AS5" i="13" s="1"/>
  <c r="AT5" i="13" s="1"/>
  <c r="AU5" i="13" s="1"/>
  <c r="AV5" i="13" s="1"/>
  <c r="AW5" i="13" s="1"/>
  <c r="AX5" i="13" s="1"/>
  <c r="AY5" i="13" s="1"/>
  <c r="AF4" i="13"/>
  <c r="AG4" i="13" s="1"/>
  <c r="AH4" i="13" s="1"/>
  <c r="AI4" i="13" s="1"/>
  <c r="AJ4" i="13" s="1"/>
  <c r="AK4" i="13" s="1"/>
  <c r="AL4" i="13" s="1"/>
  <c r="AM4" i="13" s="1"/>
  <c r="AN4" i="13" s="1"/>
  <c r="AO4" i="13" s="1"/>
  <c r="AP4" i="13" s="1"/>
  <c r="AQ4" i="13" s="1"/>
  <c r="AR4" i="13" s="1"/>
  <c r="AS4" i="13" s="1"/>
  <c r="AT4" i="13" s="1"/>
  <c r="AU4" i="13" s="1"/>
  <c r="AV4" i="13" s="1"/>
  <c r="AW4" i="13" s="1"/>
  <c r="AX4" i="13" s="1"/>
  <c r="AY4" i="13" s="1"/>
  <c r="AF3" i="13"/>
  <c r="AG3" i="13" s="1"/>
  <c r="AH3" i="13" s="1"/>
  <c r="AI3" i="13" s="1"/>
  <c r="AJ3" i="13" s="1"/>
  <c r="AK3" i="13" s="1"/>
  <c r="AL3" i="13" s="1"/>
  <c r="AM3" i="13" s="1"/>
  <c r="AN3" i="13" s="1"/>
  <c r="AO3" i="13" s="1"/>
  <c r="AP3" i="13" s="1"/>
  <c r="AQ3" i="13" s="1"/>
  <c r="AR3" i="13" s="1"/>
  <c r="AS3" i="13" s="1"/>
  <c r="AT3" i="13" s="1"/>
  <c r="AU3" i="13" s="1"/>
  <c r="AV3" i="13" s="1"/>
  <c r="AW3" i="13" s="1"/>
  <c r="AX3" i="13" s="1"/>
  <c r="AY3" i="13" s="1"/>
  <c r="AF2" i="13"/>
  <c r="AG2" i="13" s="1"/>
  <c r="AH2" i="13" s="1"/>
  <c r="AI2" i="13" s="1"/>
  <c r="AJ2" i="13" s="1"/>
  <c r="AK2" i="13" s="1"/>
  <c r="AL2" i="13" s="1"/>
  <c r="AM2" i="13" s="1"/>
  <c r="AN2" i="13" s="1"/>
  <c r="AO2" i="13" s="1"/>
  <c r="AP2" i="13" s="1"/>
  <c r="AQ2" i="13" s="1"/>
  <c r="AR2" i="13" s="1"/>
  <c r="AS2" i="13" s="1"/>
  <c r="AT2" i="13" s="1"/>
  <c r="AU2" i="13" s="1"/>
  <c r="AV2" i="13" s="1"/>
  <c r="AW2" i="13" s="1"/>
  <c r="AX2" i="13" s="1"/>
  <c r="AY2" i="13" s="1"/>
  <c r="AG8" i="12"/>
  <c r="AH8" i="12" s="1"/>
  <c r="AI8" i="12" s="1"/>
  <c r="AJ8" i="12" s="1"/>
  <c r="AK8" i="12" s="1"/>
  <c r="AL8" i="12" s="1"/>
  <c r="AM8" i="12" s="1"/>
  <c r="AN8" i="12" s="1"/>
  <c r="AO8" i="12" s="1"/>
  <c r="AP8" i="12" s="1"/>
  <c r="AQ8" i="12" s="1"/>
  <c r="AR8" i="12" s="1"/>
  <c r="AS8" i="12" s="1"/>
  <c r="AT8" i="12" s="1"/>
  <c r="AU8" i="12" s="1"/>
  <c r="AV8" i="12" s="1"/>
  <c r="AW8" i="12" s="1"/>
  <c r="AX8" i="12" s="1"/>
  <c r="AY8" i="12" s="1"/>
  <c r="AF8" i="12"/>
  <c r="AF7" i="12"/>
  <c r="AG7" i="12" s="1"/>
  <c r="AH7" i="12" s="1"/>
  <c r="AI7" i="12" s="1"/>
  <c r="AJ7" i="12" s="1"/>
  <c r="AK7" i="12" s="1"/>
  <c r="AL7" i="12" s="1"/>
  <c r="AM7" i="12" s="1"/>
  <c r="AN7" i="12" s="1"/>
  <c r="AO7" i="12" s="1"/>
  <c r="AP7" i="12" s="1"/>
  <c r="AQ7" i="12" s="1"/>
  <c r="AR7" i="12" s="1"/>
  <c r="AS7" i="12" s="1"/>
  <c r="AT7" i="12" s="1"/>
  <c r="AU7" i="12" s="1"/>
  <c r="AV7" i="12" s="1"/>
  <c r="AW7" i="12" s="1"/>
  <c r="AX7" i="12" s="1"/>
  <c r="AY7" i="12" s="1"/>
  <c r="AG6" i="12"/>
  <c r="AH6" i="12" s="1"/>
  <c r="AI6" i="12" s="1"/>
  <c r="AJ6" i="12" s="1"/>
  <c r="AK6" i="12" s="1"/>
  <c r="AL6" i="12" s="1"/>
  <c r="AM6" i="12" s="1"/>
  <c r="AN6" i="12" s="1"/>
  <c r="AO6" i="12" s="1"/>
  <c r="AP6" i="12" s="1"/>
  <c r="AQ6" i="12" s="1"/>
  <c r="AR6" i="12" s="1"/>
  <c r="AS6" i="12" s="1"/>
  <c r="AT6" i="12" s="1"/>
  <c r="AU6" i="12" s="1"/>
  <c r="AV6" i="12" s="1"/>
  <c r="AW6" i="12" s="1"/>
  <c r="AX6" i="12" s="1"/>
  <c r="AY6" i="12" s="1"/>
  <c r="AF6" i="12"/>
  <c r="AF5" i="12"/>
  <c r="AG5" i="12" s="1"/>
  <c r="AH5" i="12" s="1"/>
  <c r="AI5" i="12" s="1"/>
  <c r="AJ5" i="12" s="1"/>
  <c r="AK5" i="12" s="1"/>
  <c r="AL5" i="12" s="1"/>
  <c r="AM5" i="12" s="1"/>
  <c r="AN5" i="12" s="1"/>
  <c r="AO5" i="12" s="1"/>
  <c r="AP5" i="12" s="1"/>
  <c r="AQ5" i="12" s="1"/>
  <c r="AR5" i="12" s="1"/>
  <c r="AS5" i="12" s="1"/>
  <c r="AT5" i="12" s="1"/>
  <c r="AU5" i="12" s="1"/>
  <c r="AV5" i="12" s="1"/>
  <c r="AW5" i="12" s="1"/>
  <c r="AX5" i="12" s="1"/>
  <c r="AY5" i="12" s="1"/>
  <c r="AG4" i="12"/>
  <c r="AH4" i="12" s="1"/>
  <c r="AI4" i="12" s="1"/>
  <c r="AJ4" i="12" s="1"/>
  <c r="AK4" i="12" s="1"/>
  <c r="AL4" i="12" s="1"/>
  <c r="AM4" i="12" s="1"/>
  <c r="AN4" i="12" s="1"/>
  <c r="AO4" i="12" s="1"/>
  <c r="AP4" i="12" s="1"/>
  <c r="AQ4" i="12" s="1"/>
  <c r="AR4" i="12" s="1"/>
  <c r="AS4" i="12" s="1"/>
  <c r="AT4" i="12" s="1"/>
  <c r="AU4" i="12" s="1"/>
  <c r="AV4" i="12" s="1"/>
  <c r="AW4" i="12" s="1"/>
  <c r="AX4" i="12" s="1"/>
  <c r="AY4" i="12" s="1"/>
  <c r="AF4" i="12"/>
  <c r="AF3" i="12"/>
  <c r="AG3" i="12" s="1"/>
  <c r="AH3" i="12" s="1"/>
  <c r="AI3" i="12" s="1"/>
  <c r="AJ3" i="12" s="1"/>
  <c r="AK3" i="12" s="1"/>
  <c r="AL3" i="12" s="1"/>
  <c r="AM3" i="12" s="1"/>
  <c r="AN3" i="12" s="1"/>
  <c r="AO3" i="12" s="1"/>
  <c r="AP3" i="12" s="1"/>
  <c r="AQ3" i="12" s="1"/>
  <c r="AR3" i="12" s="1"/>
  <c r="AS3" i="12" s="1"/>
  <c r="AT3" i="12" s="1"/>
  <c r="AU3" i="12" s="1"/>
  <c r="AV3" i="12" s="1"/>
  <c r="AW3" i="12" s="1"/>
  <c r="AX3" i="12" s="1"/>
  <c r="AY3" i="12" s="1"/>
  <c r="AG2" i="12"/>
  <c r="AH2" i="12" s="1"/>
  <c r="AI2" i="12" s="1"/>
  <c r="AJ2" i="12" s="1"/>
  <c r="AK2" i="12" s="1"/>
  <c r="AL2" i="12" s="1"/>
  <c r="AM2" i="12" s="1"/>
  <c r="AN2" i="12" s="1"/>
  <c r="AO2" i="12" s="1"/>
  <c r="AP2" i="12" s="1"/>
  <c r="AQ2" i="12" s="1"/>
  <c r="AR2" i="12" s="1"/>
  <c r="AS2" i="12" s="1"/>
  <c r="AT2" i="12" s="1"/>
  <c r="AU2" i="12" s="1"/>
  <c r="AV2" i="12" s="1"/>
  <c r="AW2" i="12" s="1"/>
  <c r="AX2" i="12" s="1"/>
  <c r="AY2" i="12" s="1"/>
  <c r="AF2" i="12"/>
  <c r="AF8" i="11"/>
  <c r="AG8" i="11" s="1"/>
  <c r="AH8" i="11" s="1"/>
  <c r="AI8" i="11" s="1"/>
  <c r="AJ8" i="11" s="1"/>
  <c r="AK8" i="11" s="1"/>
  <c r="AL8" i="11" s="1"/>
  <c r="AM8" i="11" s="1"/>
  <c r="AN8" i="11" s="1"/>
  <c r="AO8" i="11" s="1"/>
  <c r="AP8" i="11" s="1"/>
  <c r="AQ8" i="11" s="1"/>
  <c r="AR8" i="11" s="1"/>
  <c r="AS8" i="11" s="1"/>
  <c r="AT8" i="11" s="1"/>
  <c r="AU8" i="11" s="1"/>
  <c r="AV8" i="11" s="1"/>
  <c r="AW8" i="11" s="1"/>
  <c r="AX8" i="11" s="1"/>
  <c r="AY8" i="11" s="1"/>
  <c r="AF7" i="11"/>
  <c r="AG7" i="11" s="1"/>
  <c r="AH7" i="11" s="1"/>
  <c r="AI7" i="11" s="1"/>
  <c r="AJ7" i="11" s="1"/>
  <c r="AK7" i="11" s="1"/>
  <c r="AL7" i="11" s="1"/>
  <c r="AM7" i="11" s="1"/>
  <c r="AN7" i="11" s="1"/>
  <c r="AO7" i="11" s="1"/>
  <c r="AP7" i="11" s="1"/>
  <c r="AQ7" i="11" s="1"/>
  <c r="AR7" i="11" s="1"/>
  <c r="AS7" i="11" s="1"/>
  <c r="AT7" i="11" s="1"/>
  <c r="AU7" i="11" s="1"/>
  <c r="AV7" i="11" s="1"/>
  <c r="AW7" i="11" s="1"/>
  <c r="AX7" i="11" s="1"/>
  <c r="AY7" i="11" s="1"/>
  <c r="AF6" i="11"/>
  <c r="AG6" i="11" s="1"/>
  <c r="AH6" i="11" s="1"/>
  <c r="AI6" i="11" s="1"/>
  <c r="AJ6" i="11" s="1"/>
  <c r="AK6" i="11" s="1"/>
  <c r="AL6" i="11" s="1"/>
  <c r="AM6" i="11" s="1"/>
  <c r="AN6" i="11" s="1"/>
  <c r="AO6" i="11" s="1"/>
  <c r="AP6" i="11" s="1"/>
  <c r="AQ6" i="11" s="1"/>
  <c r="AR6" i="11" s="1"/>
  <c r="AS6" i="11" s="1"/>
  <c r="AT6" i="11" s="1"/>
  <c r="AU6" i="11" s="1"/>
  <c r="AV6" i="11" s="1"/>
  <c r="AW6" i="11" s="1"/>
  <c r="AX6" i="11" s="1"/>
  <c r="AY6" i="11" s="1"/>
  <c r="AF5" i="11"/>
  <c r="AG5" i="11" s="1"/>
  <c r="AH5" i="11" s="1"/>
  <c r="AI5" i="11" s="1"/>
  <c r="AJ5" i="11" s="1"/>
  <c r="AK5" i="11" s="1"/>
  <c r="AL5" i="11" s="1"/>
  <c r="AM5" i="11" s="1"/>
  <c r="AN5" i="11" s="1"/>
  <c r="AO5" i="11" s="1"/>
  <c r="AP5" i="11" s="1"/>
  <c r="AQ5" i="11" s="1"/>
  <c r="AR5" i="11" s="1"/>
  <c r="AS5" i="11" s="1"/>
  <c r="AT5" i="11" s="1"/>
  <c r="AU5" i="11" s="1"/>
  <c r="AV5" i="11" s="1"/>
  <c r="AW5" i="11" s="1"/>
  <c r="AX5" i="11" s="1"/>
  <c r="AY5" i="11" s="1"/>
  <c r="AF4" i="11"/>
  <c r="AG4" i="11" s="1"/>
  <c r="AH4" i="11" s="1"/>
  <c r="AI4" i="11" s="1"/>
  <c r="AJ4" i="11" s="1"/>
  <c r="AK4" i="11" s="1"/>
  <c r="AL4" i="11" s="1"/>
  <c r="AM4" i="11" s="1"/>
  <c r="AN4" i="11" s="1"/>
  <c r="AO4" i="11" s="1"/>
  <c r="AP4" i="11" s="1"/>
  <c r="AQ4" i="11" s="1"/>
  <c r="AR4" i="11" s="1"/>
  <c r="AS4" i="11" s="1"/>
  <c r="AT4" i="11" s="1"/>
  <c r="AU4" i="11" s="1"/>
  <c r="AV4" i="11" s="1"/>
  <c r="AW4" i="11" s="1"/>
  <c r="AX4" i="11" s="1"/>
  <c r="AY4" i="11" s="1"/>
  <c r="AF3" i="11"/>
  <c r="AG3" i="11" s="1"/>
  <c r="AH3" i="11" s="1"/>
  <c r="AI3" i="11" s="1"/>
  <c r="AJ3" i="11" s="1"/>
  <c r="AK3" i="11" s="1"/>
  <c r="AL3" i="11" s="1"/>
  <c r="AM3" i="11" s="1"/>
  <c r="AN3" i="11" s="1"/>
  <c r="AO3" i="11" s="1"/>
  <c r="AP3" i="11" s="1"/>
  <c r="AQ3" i="11" s="1"/>
  <c r="AR3" i="11" s="1"/>
  <c r="AS3" i="11" s="1"/>
  <c r="AT3" i="11" s="1"/>
  <c r="AU3" i="11" s="1"/>
  <c r="AV3" i="11" s="1"/>
  <c r="AW3" i="11" s="1"/>
  <c r="AX3" i="11" s="1"/>
  <c r="AY3" i="11" s="1"/>
  <c r="AF2" i="11"/>
  <c r="AG2" i="11" s="1"/>
  <c r="AH2" i="11" s="1"/>
  <c r="AI2" i="11" s="1"/>
  <c r="AJ2" i="11" s="1"/>
  <c r="AK2" i="11" s="1"/>
  <c r="AL2" i="11" s="1"/>
  <c r="AM2" i="11" s="1"/>
  <c r="AN2" i="11" s="1"/>
  <c r="AO2" i="11" s="1"/>
  <c r="AP2" i="11" s="1"/>
  <c r="AQ2" i="11" s="1"/>
  <c r="AR2" i="11" s="1"/>
  <c r="AS2" i="11" s="1"/>
  <c r="AT2" i="11" s="1"/>
  <c r="AU2" i="11" s="1"/>
  <c r="AV2" i="11" s="1"/>
  <c r="AW2" i="11" s="1"/>
  <c r="AX2" i="11" s="1"/>
  <c r="AY2" i="11" s="1"/>
  <c r="AF8" i="10"/>
  <c r="AG8" i="10" s="1"/>
  <c r="AH8" i="10" s="1"/>
  <c r="AI8" i="10" s="1"/>
  <c r="AJ8" i="10" s="1"/>
  <c r="AK8" i="10" s="1"/>
  <c r="AL8" i="10" s="1"/>
  <c r="AM8" i="10" s="1"/>
  <c r="AN8" i="10" s="1"/>
  <c r="AO8" i="10" s="1"/>
  <c r="AP8" i="10" s="1"/>
  <c r="AQ8" i="10" s="1"/>
  <c r="AR8" i="10" s="1"/>
  <c r="AS8" i="10" s="1"/>
  <c r="AT8" i="10" s="1"/>
  <c r="AU8" i="10" s="1"/>
  <c r="AV8" i="10" s="1"/>
  <c r="AW8" i="10" s="1"/>
  <c r="AX8" i="10" s="1"/>
  <c r="AY8" i="10" s="1"/>
  <c r="AF7" i="10"/>
  <c r="AG7" i="10" s="1"/>
  <c r="AH7" i="10" s="1"/>
  <c r="AI7" i="10" s="1"/>
  <c r="AJ7" i="10" s="1"/>
  <c r="AK7" i="10" s="1"/>
  <c r="AL7" i="10" s="1"/>
  <c r="AM7" i="10" s="1"/>
  <c r="AN7" i="10" s="1"/>
  <c r="AO7" i="10" s="1"/>
  <c r="AP7" i="10" s="1"/>
  <c r="AQ7" i="10" s="1"/>
  <c r="AR7" i="10" s="1"/>
  <c r="AS7" i="10" s="1"/>
  <c r="AT7" i="10" s="1"/>
  <c r="AU7" i="10" s="1"/>
  <c r="AV7" i="10" s="1"/>
  <c r="AW7" i="10" s="1"/>
  <c r="AX7" i="10" s="1"/>
  <c r="AY7" i="10" s="1"/>
  <c r="AF6" i="10"/>
  <c r="AG6" i="10" s="1"/>
  <c r="AH6" i="10" s="1"/>
  <c r="AI6" i="10" s="1"/>
  <c r="AJ6" i="10" s="1"/>
  <c r="AK6" i="10" s="1"/>
  <c r="AL6" i="10" s="1"/>
  <c r="AM6" i="10" s="1"/>
  <c r="AN6" i="10" s="1"/>
  <c r="AO6" i="10" s="1"/>
  <c r="AP6" i="10" s="1"/>
  <c r="AQ6" i="10" s="1"/>
  <c r="AR6" i="10" s="1"/>
  <c r="AS6" i="10" s="1"/>
  <c r="AT6" i="10" s="1"/>
  <c r="AU6" i="10" s="1"/>
  <c r="AV6" i="10" s="1"/>
  <c r="AW6" i="10" s="1"/>
  <c r="AX6" i="10" s="1"/>
  <c r="AY6" i="10" s="1"/>
  <c r="AF5" i="10"/>
  <c r="AG5" i="10" s="1"/>
  <c r="AH5" i="10" s="1"/>
  <c r="AI5" i="10" s="1"/>
  <c r="AJ5" i="10" s="1"/>
  <c r="AK5" i="10" s="1"/>
  <c r="AL5" i="10" s="1"/>
  <c r="AM5" i="10" s="1"/>
  <c r="AN5" i="10" s="1"/>
  <c r="AO5" i="10" s="1"/>
  <c r="AP5" i="10" s="1"/>
  <c r="AQ5" i="10" s="1"/>
  <c r="AR5" i="10" s="1"/>
  <c r="AS5" i="10" s="1"/>
  <c r="AT5" i="10" s="1"/>
  <c r="AU5" i="10" s="1"/>
  <c r="AV5" i="10" s="1"/>
  <c r="AW5" i="10" s="1"/>
  <c r="AX5" i="10" s="1"/>
  <c r="AY5" i="10" s="1"/>
  <c r="AF4" i="10"/>
  <c r="AG4" i="10" s="1"/>
  <c r="AH4" i="10" s="1"/>
  <c r="AI4" i="10" s="1"/>
  <c r="AJ4" i="10" s="1"/>
  <c r="AK4" i="10" s="1"/>
  <c r="AL4" i="10" s="1"/>
  <c r="AM4" i="10" s="1"/>
  <c r="AN4" i="10" s="1"/>
  <c r="AO4" i="10" s="1"/>
  <c r="AP4" i="10" s="1"/>
  <c r="AQ4" i="10" s="1"/>
  <c r="AR4" i="10" s="1"/>
  <c r="AS4" i="10" s="1"/>
  <c r="AT4" i="10" s="1"/>
  <c r="AU4" i="10" s="1"/>
  <c r="AV4" i="10" s="1"/>
  <c r="AW4" i="10" s="1"/>
  <c r="AX4" i="10" s="1"/>
  <c r="AY4" i="10" s="1"/>
  <c r="AF3" i="10"/>
  <c r="AG3" i="10" s="1"/>
  <c r="AH3" i="10" s="1"/>
  <c r="AI3" i="10" s="1"/>
  <c r="AJ3" i="10" s="1"/>
  <c r="AK3" i="10" s="1"/>
  <c r="AL3" i="10" s="1"/>
  <c r="AM3" i="10" s="1"/>
  <c r="AN3" i="10" s="1"/>
  <c r="AO3" i="10" s="1"/>
  <c r="AP3" i="10" s="1"/>
  <c r="AQ3" i="10" s="1"/>
  <c r="AR3" i="10" s="1"/>
  <c r="AS3" i="10" s="1"/>
  <c r="AT3" i="10" s="1"/>
  <c r="AU3" i="10" s="1"/>
  <c r="AV3" i="10" s="1"/>
  <c r="AW3" i="10" s="1"/>
  <c r="AX3" i="10" s="1"/>
  <c r="AY3" i="10" s="1"/>
  <c r="AF2" i="10"/>
  <c r="AG2" i="10" s="1"/>
  <c r="AH2" i="10" s="1"/>
  <c r="AI2" i="10" s="1"/>
  <c r="AJ2" i="10" s="1"/>
  <c r="AK2" i="10" s="1"/>
  <c r="AL2" i="10" s="1"/>
  <c r="AM2" i="10" s="1"/>
  <c r="AN2" i="10" s="1"/>
  <c r="AO2" i="10" s="1"/>
  <c r="AP2" i="10" s="1"/>
  <c r="AQ2" i="10" s="1"/>
  <c r="AR2" i="10" s="1"/>
  <c r="AS2" i="10" s="1"/>
  <c r="AT2" i="10" s="1"/>
  <c r="AU2" i="10" s="1"/>
  <c r="AV2" i="10" s="1"/>
  <c r="AW2" i="10" s="1"/>
  <c r="AX2" i="10" s="1"/>
  <c r="AY2" i="10" s="1"/>
  <c r="AF8" i="9"/>
  <c r="AG8" i="9" s="1"/>
  <c r="AH8" i="9" s="1"/>
  <c r="AI8" i="9" s="1"/>
  <c r="AJ8" i="9" s="1"/>
  <c r="AK8" i="9" s="1"/>
  <c r="AL8" i="9" s="1"/>
  <c r="AM8" i="9" s="1"/>
  <c r="AN8" i="9" s="1"/>
  <c r="AO8" i="9" s="1"/>
  <c r="AP8" i="9" s="1"/>
  <c r="AQ8" i="9" s="1"/>
  <c r="AR8" i="9" s="1"/>
  <c r="AS8" i="9" s="1"/>
  <c r="AT8" i="9" s="1"/>
  <c r="AU8" i="9" s="1"/>
  <c r="AV8" i="9" s="1"/>
  <c r="AW8" i="9" s="1"/>
  <c r="AX8" i="9" s="1"/>
  <c r="AY8" i="9" s="1"/>
  <c r="AF7" i="9"/>
  <c r="AG7" i="9" s="1"/>
  <c r="AH7" i="9" s="1"/>
  <c r="AI7" i="9" s="1"/>
  <c r="AJ7" i="9" s="1"/>
  <c r="AK7" i="9" s="1"/>
  <c r="AL7" i="9" s="1"/>
  <c r="AM7" i="9" s="1"/>
  <c r="AN7" i="9" s="1"/>
  <c r="AO7" i="9" s="1"/>
  <c r="AP7" i="9" s="1"/>
  <c r="AQ7" i="9" s="1"/>
  <c r="AR7" i="9" s="1"/>
  <c r="AS7" i="9" s="1"/>
  <c r="AT7" i="9" s="1"/>
  <c r="AU7" i="9" s="1"/>
  <c r="AV7" i="9" s="1"/>
  <c r="AW7" i="9" s="1"/>
  <c r="AX7" i="9" s="1"/>
  <c r="AY7" i="9" s="1"/>
  <c r="AF6" i="9"/>
  <c r="AG6" i="9" s="1"/>
  <c r="AH6" i="9" s="1"/>
  <c r="AI6" i="9" s="1"/>
  <c r="AJ6" i="9" s="1"/>
  <c r="AK6" i="9" s="1"/>
  <c r="AL6" i="9" s="1"/>
  <c r="AM6" i="9" s="1"/>
  <c r="AN6" i="9" s="1"/>
  <c r="AO6" i="9" s="1"/>
  <c r="AP6" i="9" s="1"/>
  <c r="AQ6" i="9" s="1"/>
  <c r="AR6" i="9" s="1"/>
  <c r="AS6" i="9" s="1"/>
  <c r="AT6" i="9" s="1"/>
  <c r="AU6" i="9" s="1"/>
  <c r="AV6" i="9" s="1"/>
  <c r="AW6" i="9" s="1"/>
  <c r="AX6" i="9" s="1"/>
  <c r="AY6" i="9" s="1"/>
  <c r="AF5" i="9"/>
  <c r="AG5" i="9" s="1"/>
  <c r="AH5" i="9" s="1"/>
  <c r="AI5" i="9" s="1"/>
  <c r="AJ5" i="9" s="1"/>
  <c r="AK5" i="9" s="1"/>
  <c r="AL5" i="9" s="1"/>
  <c r="AM5" i="9" s="1"/>
  <c r="AN5" i="9" s="1"/>
  <c r="AO5" i="9" s="1"/>
  <c r="AP5" i="9" s="1"/>
  <c r="AQ5" i="9" s="1"/>
  <c r="AR5" i="9" s="1"/>
  <c r="AS5" i="9" s="1"/>
  <c r="AT5" i="9" s="1"/>
  <c r="AU5" i="9" s="1"/>
  <c r="AV5" i="9" s="1"/>
  <c r="AW5" i="9" s="1"/>
  <c r="AX5" i="9" s="1"/>
  <c r="AY5" i="9" s="1"/>
  <c r="AF4" i="9"/>
  <c r="AG4" i="9" s="1"/>
  <c r="AH4" i="9" s="1"/>
  <c r="AI4" i="9" s="1"/>
  <c r="AJ4" i="9" s="1"/>
  <c r="AK4" i="9" s="1"/>
  <c r="AL4" i="9" s="1"/>
  <c r="AM4" i="9" s="1"/>
  <c r="AN4" i="9" s="1"/>
  <c r="AO4" i="9" s="1"/>
  <c r="AP4" i="9" s="1"/>
  <c r="AQ4" i="9" s="1"/>
  <c r="AR4" i="9" s="1"/>
  <c r="AS4" i="9" s="1"/>
  <c r="AT4" i="9" s="1"/>
  <c r="AU4" i="9" s="1"/>
  <c r="AV4" i="9" s="1"/>
  <c r="AW4" i="9" s="1"/>
  <c r="AX4" i="9" s="1"/>
  <c r="AY4" i="9" s="1"/>
  <c r="AF3" i="9"/>
  <c r="AG3" i="9" s="1"/>
  <c r="AH3" i="9" s="1"/>
  <c r="AI3" i="9" s="1"/>
  <c r="AJ3" i="9" s="1"/>
  <c r="AK3" i="9" s="1"/>
  <c r="AL3" i="9" s="1"/>
  <c r="AM3" i="9" s="1"/>
  <c r="AN3" i="9" s="1"/>
  <c r="AO3" i="9" s="1"/>
  <c r="AP3" i="9" s="1"/>
  <c r="AQ3" i="9" s="1"/>
  <c r="AR3" i="9" s="1"/>
  <c r="AS3" i="9" s="1"/>
  <c r="AT3" i="9" s="1"/>
  <c r="AU3" i="9" s="1"/>
  <c r="AV3" i="9" s="1"/>
  <c r="AW3" i="9" s="1"/>
  <c r="AX3" i="9" s="1"/>
  <c r="AY3" i="9" s="1"/>
  <c r="AF2" i="9"/>
  <c r="AG2" i="9" s="1"/>
  <c r="AH2" i="9" s="1"/>
  <c r="AI2" i="9" s="1"/>
  <c r="AJ2" i="9" s="1"/>
  <c r="AK2" i="9" s="1"/>
  <c r="AL2" i="9" s="1"/>
  <c r="AM2" i="9" s="1"/>
  <c r="AN2" i="9" s="1"/>
  <c r="AO2" i="9" s="1"/>
  <c r="AP2" i="9" s="1"/>
  <c r="AQ2" i="9" s="1"/>
  <c r="AR2" i="9" s="1"/>
  <c r="AS2" i="9" s="1"/>
  <c r="AT2" i="9" s="1"/>
  <c r="AU2" i="9" s="1"/>
  <c r="AV2" i="9" s="1"/>
  <c r="AW2" i="9" s="1"/>
  <c r="AX2" i="9" s="1"/>
  <c r="AY2" i="9" s="1"/>
  <c r="AG8" i="8"/>
  <c r="AH8" i="8" s="1"/>
  <c r="AI8" i="8" s="1"/>
  <c r="AJ8" i="8" s="1"/>
  <c r="AK8" i="8" s="1"/>
  <c r="AL8" i="8" s="1"/>
  <c r="AM8" i="8" s="1"/>
  <c r="AN8" i="8" s="1"/>
  <c r="AO8" i="8" s="1"/>
  <c r="AP8" i="8" s="1"/>
  <c r="AQ8" i="8" s="1"/>
  <c r="AR8" i="8" s="1"/>
  <c r="AS8" i="8" s="1"/>
  <c r="AT8" i="8" s="1"/>
  <c r="AU8" i="8" s="1"/>
  <c r="AV8" i="8" s="1"/>
  <c r="AW8" i="8" s="1"/>
  <c r="AX8" i="8" s="1"/>
  <c r="AY8" i="8" s="1"/>
  <c r="AF8" i="8"/>
  <c r="AF7" i="8"/>
  <c r="AG7" i="8" s="1"/>
  <c r="AH7" i="8" s="1"/>
  <c r="AI7" i="8" s="1"/>
  <c r="AJ7" i="8" s="1"/>
  <c r="AK7" i="8" s="1"/>
  <c r="AL7" i="8" s="1"/>
  <c r="AM7" i="8" s="1"/>
  <c r="AN7" i="8" s="1"/>
  <c r="AO7" i="8" s="1"/>
  <c r="AP7" i="8" s="1"/>
  <c r="AQ7" i="8" s="1"/>
  <c r="AR7" i="8" s="1"/>
  <c r="AS7" i="8" s="1"/>
  <c r="AT7" i="8" s="1"/>
  <c r="AU7" i="8" s="1"/>
  <c r="AV7" i="8" s="1"/>
  <c r="AW7" i="8" s="1"/>
  <c r="AX7" i="8" s="1"/>
  <c r="AY7" i="8" s="1"/>
  <c r="AG6" i="8"/>
  <c r="AH6" i="8" s="1"/>
  <c r="AI6" i="8" s="1"/>
  <c r="AJ6" i="8" s="1"/>
  <c r="AK6" i="8" s="1"/>
  <c r="AL6" i="8" s="1"/>
  <c r="AM6" i="8" s="1"/>
  <c r="AN6" i="8" s="1"/>
  <c r="AO6" i="8" s="1"/>
  <c r="AP6" i="8" s="1"/>
  <c r="AQ6" i="8" s="1"/>
  <c r="AR6" i="8" s="1"/>
  <c r="AS6" i="8" s="1"/>
  <c r="AT6" i="8" s="1"/>
  <c r="AU6" i="8" s="1"/>
  <c r="AV6" i="8" s="1"/>
  <c r="AW6" i="8" s="1"/>
  <c r="AX6" i="8" s="1"/>
  <c r="AY6" i="8" s="1"/>
  <c r="AF6" i="8"/>
  <c r="AF5" i="8"/>
  <c r="AG5" i="8" s="1"/>
  <c r="AH5" i="8" s="1"/>
  <c r="AI5" i="8" s="1"/>
  <c r="AJ5" i="8" s="1"/>
  <c r="AK5" i="8" s="1"/>
  <c r="AL5" i="8" s="1"/>
  <c r="AM5" i="8" s="1"/>
  <c r="AN5" i="8" s="1"/>
  <c r="AO5" i="8" s="1"/>
  <c r="AP5" i="8" s="1"/>
  <c r="AQ5" i="8" s="1"/>
  <c r="AR5" i="8" s="1"/>
  <c r="AS5" i="8" s="1"/>
  <c r="AT5" i="8" s="1"/>
  <c r="AU5" i="8" s="1"/>
  <c r="AV5" i="8" s="1"/>
  <c r="AW5" i="8" s="1"/>
  <c r="AX5" i="8" s="1"/>
  <c r="AY5" i="8" s="1"/>
  <c r="AG4" i="8"/>
  <c r="AH4" i="8" s="1"/>
  <c r="AI4" i="8" s="1"/>
  <c r="AJ4" i="8" s="1"/>
  <c r="AK4" i="8" s="1"/>
  <c r="AL4" i="8" s="1"/>
  <c r="AM4" i="8" s="1"/>
  <c r="AN4" i="8" s="1"/>
  <c r="AO4" i="8" s="1"/>
  <c r="AP4" i="8" s="1"/>
  <c r="AQ4" i="8" s="1"/>
  <c r="AR4" i="8" s="1"/>
  <c r="AS4" i="8" s="1"/>
  <c r="AT4" i="8" s="1"/>
  <c r="AU4" i="8" s="1"/>
  <c r="AV4" i="8" s="1"/>
  <c r="AW4" i="8" s="1"/>
  <c r="AX4" i="8" s="1"/>
  <c r="AY4" i="8" s="1"/>
  <c r="AF4" i="8"/>
  <c r="AF3" i="8"/>
  <c r="AG3" i="8" s="1"/>
  <c r="AH3" i="8" s="1"/>
  <c r="AI3" i="8" s="1"/>
  <c r="AJ3" i="8" s="1"/>
  <c r="AK3" i="8" s="1"/>
  <c r="AL3" i="8" s="1"/>
  <c r="AM3" i="8" s="1"/>
  <c r="AN3" i="8" s="1"/>
  <c r="AO3" i="8" s="1"/>
  <c r="AP3" i="8" s="1"/>
  <c r="AQ3" i="8" s="1"/>
  <c r="AR3" i="8" s="1"/>
  <c r="AS3" i="8" s="1"/>
  <c r="AT3" i="8" s="1"/>
  <c r="AU3" i="8" s="1"/>
  <c r="AV3" i="8" s="1"/>
  <c r="AW3" i="8" s="1"/>
  <c r="AX3" i="8" s="1"/>
  <c r="AY3" i="8" s="1"/>
  <c r="AG2" i="8"/>
  <c r="AH2" i="8" s="1"/>
  <c r="AI2" i="8" s="1"/>
  <c r="AJ2" i="8" s="1"/>
  <c r="AK2" i="8" s="1"/>
  <c r="AL2" i="8" s="1"/>
  <c r="AM2" i="8" s="1"/>
  <c r="AN2" i="8" s="1"/>
  <c r="AO2" i="8" s="1"/>
  <c r="AP2" i="8" s="1"/>
  <c r="AQ2" i="8" s="1"/>
  <c r="AR2" i="8" s="1"/>
  <c r="AS2" i="8" s="1"/>
  <c r="AT2" i="8" s="1"/>
  <c r="AU2" i="8" s="1"/>
  <c r="AV2" i="8" s="1"/>
  <c r="AW2" i="8" s="1"/>
  <c r="AX2" i="8" s="1"/>
  <c r="AY2" i="8" s="1"/>
  <c r="AF2" i="8"/>
  <c r="AF8" i="7"/>
  <c r="AG8" i="7" s="1"/>
  <c r="AH8" i="7" s="1"/>
  <c r="AI8" i="7" s="1"/>
  <c r="AJ8" i="7" s="1"/>
  <c r="AK8" i="7" s="1"/>
  <c r="AL8" i="7" s="1"/>
  <c r="AM8" i="7" s="1"/>
  <c r="AN8" i="7" s="1"/>
  <c r="AO8" i="7" s="1"/>
  <c r="AP8" i="7" s="1"/>
  <c r="AQ8" i="7" s="1"/>
  <c r="AR8" i="7" s="1"/>
  <c r="AS8" i="7" s="1"/>
  <c r="AT8" i="7" s="1"/>
  <c r="AU8" i="7" s="1"/>
  <c r="AV8" i="7" s="1"/>
  <c r="AW8" i="7" s="1"/>
  <c r="AX8" i="7" s="1"/>
  <c r="AY8" i="7" s="1"/>
  <c r="AF7" i="7"/>
  <c r="AG7" i="7" s="1"/>
  <c r="AH7" i="7" s="1"/>
  <c r="AI7" i="7" s="1"/>
  <c r="AJ7" i="7" s="1"/>
  <c r="AK7" i="7" s="1"/>
  <c r="AL7" i="7" s="1"/>
  <c r="AM7" i="7" s="1"/>
  <c r="AN7" i="7" s="1"/>
  <c r="AO7" i="7" s="1"/>
  <c r="AP7" i="7" s="1"/>
  <c r="AQ7" i="7" s="1"/>
  <c r="AR7" i="7" s="1"/>
  <c r="AS7" i="7" s="1"/>
  <c r="AT7" i="7" s="1"/>
  <c r="AU7" i="7" s="1"/>
  <c r="AV7" i="7" s="1"/>
  <c r="AW7" i="7" s="1"/>
  <c r="AX7" i="7" s="1"/>
  <c r="AY7" i="7" s="1"/>
  <c r="AF6" i="7"/>
  <c r="AG6" i="7" s="1"/>
  <c r="AH6" i="7" s="1"/>
  <c r="AI6" i="7" s="1"/>
  <c r="AJ6" i="7" s="1"/>
  <c r="AK6" i="7" s="1"/>
  <c r="AL6" i="7" s="1"/>
  <c r="AM6" i="7" s="1"/>
  <c r="AN6" i="7" s="1"/>
  <c r="AO6" i="7" s="1"/>
  <c r="AP6" i="7" s="1"/>
  <c r="AQ6" i="7" s="1"/>
  <c r="AR6" i="7" s="1"/>
  <c r="AS6" i="7" s="1"/>
  <c r="AT6" i="7" s="1"/>
  <c r="AU6" i="7" s="1"/>
  <c r="AV6" i="7" s="1"/>
  <c r="AW6" i="7" s="1"/>
  <c r="AX6" i="7" s="1"/>
  <c r="AY6" i="7" s="1"/>
  <c r="AF5" i="7"/>
  <c r="AG5" i="7" s="1"/>
  <c r="AH5" i="7" s="1"/>
  <c r="AI5" i="7" s="1"/>
  <c r="AJ5" i="7" s="1"/>
  <c r="AK5" i="7" s="1"/>
  <c r="AL5" i="7" s="1"/>
  <c r="AM5" i="7" s="1"/>
  <c r="AN5" i="7" s="1"/>
  <c r="AO5" i="7" s="1"/>
  <c r="AP5" i="7" s="1"/>
  <c r="AQ5" i="7" s="1"/>
  <c r="AR5" i="7" s="1"/>
  <c r="AS5" i="7" s="1"/>
  <c r="AT5" i="7" s="1"/>
  <c r="AU5" i="7" s="1"/>
  <c r="AV5" i="7" s="1"/>
  <c r="AW5" i="7" s="1"/>
  <c r="AX5" i="7" s="1"/>
  <c r="AY5" i="7" s="1"/>
  <c r="AF4" i="7"/>
  <c r="AG4" i="7" s="1"/>
  <c r="AH4" i="7" s="1"/>
  <c r="AI4" i="7" s="1"/>
  <c r="AJ4" i="7" s="1"/>
  <c r="AK4" i="7" s="1"/>
  <c r="AL4" i="7" s="1"/>
  <c r="AM4" i="7" s="1"/>
  <c r="AN4" i="7" s="1"/>
  <c r="AO4" i="7" s="1"/>
  <c r="AP4" i="7" s="1"/>
  <c r="AQ4" i="7" s="1"/>
  <c r="AR4" i="7" s="1"/>
  <c r="AS4" i="7" s="1"/>
  <c r="AT4" i="7" s="1"/>
  <c r="AU4" i="7" s="1"/>
  <c r="AV4" i="7" s="1"/>
  <c r="AW4" i="7" s="1"/>
  <c r="AX4" i="7" s="1"/>
  <c r="AY4" i="7" s="1"/>
  <c r="AF3" i="7"/>
  <c r="AG3" i="7" s="1"/>
  <c r="AH3" i="7" s="1"/>
  <c r="AI3" i="7" s="1"/>
  <c r="AJ3" i="7" s="1"/>
  <c r="AK3" i="7" s="1"/>
  <c r="AL3" i="7" s="1"/>
  <c r="AM3" i="7" s="1"/>
  <c r="AN3" i="7" s="1"/>
  <c r="AO3" i="7" s="1"/>
  <c r="AP3" i="7" s="1"/>
  <c r="AQ3" i="7" s="1"/>
  <c r="AR3" i="7" s="1"/>
  <c r="AS3" i="7" s="1"/>
  <c r="AT3" i="7" s="1"/>
  <c r="AU3" i="7" s="1"/>
  <c r="AV3" i="7" s="1"/>
  <c r="AW3" i="7" s="1"/>
  <c r="AX3" i="7" s="1"/>
  <c r="AY3" i="7" s="1"/>
  <c r="AF2" i="7"/>
  <c r="AG2" i="7" s="1"/>
  <c r="AH2" i="7" s="1"/>
  <c r="AI2" i="7" s="1"/>
  <c r="AJ2" i="7" s="1"/>
  <c r="AK2" i="7" s="1"/>
  <c r="AL2" i="7" s="1"/>
  <c r="AM2" i="7" s="1"/>
  <c r="AN2" i="7" s="1"/>
  <c r="AO2" i="7" s="1"/>
  <c r="AP2" i="7" s="1"/>
  <c r="AQ2" i="7" s="1"/>
  <c r="AR2" i="7" s="1"/>
  <c r="AS2" i="7" s="1"/>
  <c r="AT2" i="7" s="1"/>
  <c r="AU2" i="7" s="1"/>
  <c r="AV2" i="7" s="1"/>
  <c r="AW2" i="7" s="1"/>
  <c r="AX2" i="7" s="1"/>
  <c r="AY2" i="7" s="1"/>
  <c r="AF8" i="6"/>
  <c r="AG8" i="6" s="1"/>
  <c r="AH8" i="6" s="1"/>
  <c r="AI8" i="6" s="1"/>
  <c r="AJ8" i="6" s="1"/>
  <c r="AK8" i="6" s="1"/>
  <c r="AL8" i="6" s="1"/>
  <c r="AM8" i="6" s="1"/>
  <c r="AN8" i="6" s="1"/>
  <c r="AO8" i="6" s="1"/>
  <c r="AP8" i="6" s="1"/>
  <c r="AQ8" i="6" s="1"/>
  <c r="AR8" i="6" s="1"/>
  <c r="AS8" i="6" s="1"/>
  <c r="AT8" i="6" s="1"/>
  <c r="AU8" i="6" s="1"/>
  <c r="AV8" i="6" s="1"/>
  <c r="AW8" i="6" s="1"/>
  <c r="AX8" i="6" s="1"/>
  <c r="AY8" i="6" s="1"/>
  <c r="AF7" i="6"/>
  <c r="AG7" i="6" s="1"/>
  <c r="AH7" i="6" s="1"/>
  <c r="AI7" i="6" s="1"/>
  <c r="AJ7" i="6" s="1"/>
  <c r="AK7" i="6" s="1"/>
  <c r="AL7" i="6" s="1"/>
  <c r="AM7" i="6" s="1"/>
  <c r="AN7" i="6" s="1"/>
  <c r="AO7" i="6" s="1"/>
  <c r="AP7" i="6" s="1"/>
  <c r="AQ7" i="6" s="1"/>
  <c r="AR7" i="6" s="1"/>
  <c r="AS7" i="6" s="1"/>
  <c r="AT7" i="6" s="1"/>
  <c r="AU7" i="6" s="1"/>
  <c r="AV7" i="6" s="1"/>
  <c r="AW7" i="6" s="1"/>
  <c r="AX7" i="6" s="1"/>
  <c r="AY7" i="6" s="1"/>
  <c r="AF6" i="6"/>
  <c r="AG6" i="6" s="1"/>
  <c r="AH6" i="6" s="1"/>
  <c r="AI6" i="6" s="1"/>
  <c r="AJ6" i="6" s="1"/>
  <c r="AK6" i="6" s="1"/>
  <c r="AL6" i="6" s="1"/>
  <c r="AM6" i="6" s="1"/>
  <c r="AN6" i="6" s="1"/>
  <c r="AO6" i="6" s="1"/>
  <c r="AP6" i="6" s="1"/>
  <c r="AQ6" i="6" s="1"/>
  <c r="AR6" i="6" s="1"/>
  <c r="AS6" i="6" s="1"/>
  <c r="AT6" i="6" s="1"/>
  <c r="AU6" i="6" s="1"/>
  <c r="AV6" i="6" s="1"/>
  <c r="AW6" i="6" s="1"/>
  <c r="AX6" i="6" s="1"/>
  <c r="AY6" i="6" s="1"/>
  <c r="AF5" i="6"/>
  <c r="AG5" i="6" s="1"/>
  <c r="AH5" i="6" s="1"/>
  <c r="AI5" i="6" s="1"/>
  <c r="AJ5" i="6" s="1"/>
  <c r="AK5" i="6" s="1"/>
  <c r="AL5" i="6" s="1"/>
  <c r="AM5" i="6" s="1"/>
  <c r="AN5" i="6" s="1"/>
  <c r="AO5" i="6" s="1"/>
  <c r="AP5" i="6" s="1"/>
  <c r="AQ5" i="6" s="1"/>
  <c r="AR5" i="6" s="1"/>
  <c r="AS5" i="6" s="1"/>
  <c r="AT5" i="6" s="1"/>
  <c r="AU5" i="6" s="1"/>
  <c r="AV5" i="6" s="1"/>
  <c r="AW5" i="6" s="1"/>
  <c r="AX5" i="6" s="1"/>
  <c r="AY5" i="6" s="1"/>
  <c r="AF4" i="6"/>
  <c r="AG4" i="6" s="1"/>
  <c r="AH4" i="6" s="1"/>
  <c r="AI4" i="6" s="1"/>
  <c r="AJ4" i="6" s="1"/>
  <c r="AK4" i="6" s="1"/>
  <c r="AL4" i="6" s="1"/>
  <c r="AM4" i="6" s="1"/>
  <c r="AN4" i="6" s="1"/>
  <c r="AO4" i="6" s="1"/>
  <c r="AP4" i="6" s="1"/>
  <c r="AQ4" i="6" s="1"/>
  <c r="AR4" i="6" s="1"/>
  <c r="AS4" i="6" s="1"/>
  <c r="AT4" i="6" s="1"/>
  <c r="AU4" i="6" s="1"/>
  <c r="AV4" i="6" s="1"/>
  <c r="AW4" i="6" s="1"/>
  <c r="AX4" i="6" s="1"/>
  <c r="AY4" i="6" s="1"/>
  <c r="AF3" i="6"/>
  <c r="AG3" i="6" s="1"/>
  <c r="AH3" i="6" s="1"/>
  <c r="AI3" i="6" s="1"/>
  <c r="AJ3" i="6" s="1"/>
  <c r="AK3" i="6" s="1"/>
  <c r="AL3" i="6" s="1"/>
  <c r="AM3" i="6" s="1"/>
  <c r="AN3" i="6" s="1"/>
  <c r="AO3" i="6" s="1"/>
  <c r="AP3" i="6" s="1"/>
  <c r="AQ3" i="6" s="1"/>
  <c r="AR3" i="6" s="1"/>
  <c r="AS3" i="6" s="1"/>
  <c r="AT3" i="6" s="1"/>
  <c r="AU3" i="6" s="1"/>
  <c r="AV3" i="6" s="1"/>
  <c r="AW3" i="6" s="1"/>
  <c r="AX3" i="6" s="1"/>
  <c r="AY3" i="6" s="1"/>
  <c r="AF2" i="6"/>
  <c r="AG2" i="6" s="1"/>
  <c r="AH2" i="6" s="1"/>
  <c r="AI2" i="6" s="1"/>
  <c r="AJ2" i="6" s="1"/>
  <c r="AK2" i="6" s="1"/>
  <c r="AL2" i="6" s="1"/>
  <c r="AM2" i="6" s="1"/>
  <c r="AN2" i="6" s="1"/>
  <c r="AO2" i="6" s="1"/>
  <c r="AP2" i="6" s="1"/>
  <c r="AQ2" i="6" s="1"/>
  <c r="AR2" i="6" s="1"/>
  <c r="AS2" i="6" s="1"/>
  <c r="AT2" i="6" s="1"/>
  <c r="AU2" i="6" s="1"/>
  <c r="AV2" i="6" s="1"/>
  <c r="AW2" i="6" s="1"/>
  <c r="AX2" i="6" s="1"/>
  <c r="AY2" i="6" s="1"/>
  <c r="AF8" i="5"/>
  <c r="AG8" i="5" s="1"/>
  <c r="AH8" i="5" s="1"/>
  <c r="AI8" i="5" s="1"/>
  <c r="AJ8" i="5" s="1"/>
  <c r="AK8" i="5" s="1"/>
  <c r="AL8" i="5" s="1"/>
  <c r="AM8" i="5" s="1"/>
  <c r="AN8" i="5" s="1"/>
  <c r="AO8" i="5" s="1"/>
  <c r="AP8" i="5" s="1"/>
  <c r="AQ8" i="5" s="1"/>
  <c r="AR8" i="5" s="1"/>
  <c r="AS8" i="5" s="1"/>
  <c r="AT8" i="5" s="1"/>
  <c r="AU8" i="5" s="1"/>
  <c r="AV8" i="5" s="1"/>
  <c r="AW8" i="5" s="1"/>
  <c r="AX8" i="5" s="1"/>
  <c r="AY8" i="5" s="1"/>
  <c r="AF7" i="5"/>
  <c r="AG7" i="5" s="1"/>
  <c r="AH7" i="5" s="1"/>
  <c r="AI7" i="5" s="1"/>
  <c r="AJ7" i="5" s="1"/>
  <c r="AK7" i="5" s="1"/>
  <c r="AL7" i="5" s="1"/>
  <c r="AM7" i="5" s="1"/>
  <c r="AN7" i="5" s="1"/>
  <c r="AO7" i="5" s="1"/>
  <c r="AP7" i="5" s="1"/>
  <c r="AQ7" i="5" s="1"/>
  <c r="AR7" i="5" s="1"/>
  <c r="AS7" i="5" s="1"/>
  <c r="AT7" i="5" s="1"/>
  <c r="AU7" i="5" s="1"/>
  <c r="AV7" i="5" s="1"/>
  <c r="AW7" i="5" s="1"/>
  <c r="AX7" i="5" s="1"/>
  <c r="AY7" i="5" s="1"/>
  <c r="AF6" i="5"/>
  <c r="AG6" i="5" s="1"/>
  <c r="AH6" i="5" s="1"/>
  <c r="AI6" i="5" s="1"/>
  <c r="AJ6" i="5" s="1"/>
  <c r="AK6" i="5" s="1"/>
  <c r="AL6" i="5" s="1"/>
  <c r="AM6" i="5" s="1"/>
  <c r="AN6" i="5" s="1"/>
  <c r="AO6" i="5" s="1"/>
  <c r="AP6" i="5" s="1"/>
  <c r="AQ6" i="5" s="1"/>
  <c r="AR6" i="5" s="1"/>
  <c r="AS6" i="5" s="1"/>
  <c r="AT6" i="5" s="1"/>
  <c r="AU6" i="5" s="1"/>
  <c r="AV6" i="5" s="1"/>
  <c r="AW6" i="5" s="1"/>
  <c r="AX6" i="5" s="1"/>
  <c r="AY6" i="5" s="1"/>
  <c r="AF5" i="5"/>
  <c r="AG5" i="5" s="1"/>
  <c r="AH5" i="5" s="1"/>
  <c r="AI5" i="5" s="1"/>
  <c r="AJ5" i="5" s="1"/>
  <c r="AK5" i="5" s="1"/>
  <c r="AL5" i="5" s="1"/>
  <c r="AM5" i="5" s="1"/>
  <c r="AN5" i="5" s="1"/>
  <c r="AO5" i="5" s="1"/>
  <c r="AP5" i="5" s="1"/>
  <c r="AQ5" i="5" s="1"/>
  <c r="AR5" i="5" s="1"/>
  <c r="AS5" i="5" s="1"/>
  <c r="AT5" i="5" s="1"/>
  <c r="AU5" i="5" s="1"/>
  <c r="AV5" i="5" s="1"/>
  <c r="AW5" i="5" s="1"/>
  <c r="AX5" i="5" s="1"/>
  <c r="AY5" i="5" s="1"/>
  <c r="AF4" i="5"/>
  <c r="AG4" i="5" s="1"/>
  <c r="AH4" i="5" s="1"/>
  <c r="AI4" i="5" s="1"/>
  <c r="AJ4" i="5" s="1"/>
  <c r="AK4" i="5" s="1"/>
  <c r="AL4" i="5" s="1"/>
  <c r="AM4" i="5" s="1"/>
  <c r="AN4" i="5" s="1"/>
  <c r="AO4" i="5" s="1"/>
  <c r="AP4" i="5" s="1"/>
  <c r="AQ4" i="5" s="1"/>
  <c r="AR4" i="5" s="1"/>
  <c r="AS4" i="5" s="1"/>
  <c r="AT4" i="5" s="1"/>
  <c r="AU4" i="5" s="1"/>
  <c r="AV4" i="5" s="1"/>
  <c r="AW4" i="5" s="1"/>
  <c r="AX4" i="5" s="1"/>
  <c r="AY4" i="5" s="1"/>
  <c r="AF3" i="5"/>
  <c r="AG3" i="5" s="1"/>
  <c r="AH3" i="5" s="1"/>
  <c r="AI3" i="5" s="1"/>
  <c r="AJ3" i="5" s="1"/>
  <c r="AK3" i="5" s="1"/>
  <c r="AL3" i="5" s="1"/>
  <c r="AM3" i="5" s="1"/>
  <c r="AN3" i="5" s="1"/>
  <c r="AO3" i="5" s="1"/>
  <c r="AP3" i="5" s="1"/>
  <c r="AQ3" i="5" s="1"/>
  <c r="AR3" i="5" s="1"/>
  <c r="AS3" i="5" s="1"/>
  <c r="AT3" i="5" s="1"/>
  <c r="AU3" i="5" s="1"/>
  <c r="AV3" i="5" s="1"/>
  <c r="AW3" i="5" s="1"/>
  <c r="AX3" i="5" s="1"/>
  <c r="AY3" i="5" s="1"/>
  <c r="AF2" i="5"/>
  <c r="AG2" i="5" s="1"/>
  <c r="AH2" i="5" s="1"/>
  <c r="AI2" i="5" s="1"/>
  <c r="AJ2" i="5" s="1"/>
  <c r="AK2" i="5" s="1"/>
  <c r="AL2" i="5" s="1"/>
  <c r="AM2" i="5" s="1"/>
  <c r="AN2" i="5" s="1"/>
  <c r="AO2" i="5" s="1"/>
  <c r="AP2" i="5" s="1"/>
  <c r="AQ2" i="5" s="1"/>
  <c r="AR2" i="5" s="1"/>
  <c r="AS2" i="5" s="1"/>
  <c r="AT2" i="5" s="1"/>
  <c r="AU2" i="5" s="1"/>
  <c r="AV2" i="5" s="1"/>
  <c r="AW2" i="5" s="1"/>
  <c r="AX2" i="5" s="1"/>
  <c r="AY2" i="5" s="1"/>
  <c r="AG2" i="2"/>
  <c r="AH2" i="2" s="1"/>
  <c r="AI2" i="2" s="1"/>
  <c r="AJ2" i="2" s="1"/>
  <c r="AK2" i="2" s="1"/>
  <c r="AL2" i="2" s="1"/>
  <c r="AM2" i="2" s="1"/>
  <c r="AN2" i="2" s="1"/>
  <c r="AO2" i="2" s="1"/>
  <c r="AP2" i="2" s="1"/>
  <c r="AQ2" i="2" s="1"/>
  <c r="AR2" i="2" s="1"/>
  <c r="AS2" i="2" s="1"/>
  <c r="AT2" i="2" s="1"/>
  <c r="AU2" i="2" s="1"/>
  <c r="AV2" i="2" s="1"/>
  <c r="AW2" i="2" s="1"/>
  <c r="AX2" i="2" s="1"/>
  <c r="AY2" i="2" s="1"/>
  <c r="AG3" i="2"/>
  <c r="AH3" i="2"/>
  <c r="AI3" i="2" s="1"/>
  <c r="AJ3" i="2" s="1"/>
  <c r="AK3" i="2" s="1"/>
  <c r="AL3" i="2" s="1"/>
  <c r="AM3" i="2" s="1"/>
  <c r="AN3" i="2" s="1"/>
  <c r="AO3" i="2" s="1"/>
  <c r="AP3" i="2" s="1"/>
  <c r="AQ3" i="2" s="1"/>
  <c r="AR3" i="2" s="1"/>
  <c r="AS3" i="2" s="1"/>
  <c r="AT3" i="2" s="1"/>
  <c r="AU3" i="2" s="1"/>
  <c r="AV3" i="2" s="1"/>
  <c r="AW3" i="2" s="1"/>
  <c r="AX3" i="2" s="1"/>
  <c r="AY3" i="2" s="1"/>
  <c r="AG4" i="2"/>
  <c r="AH4" i="2"/>
  <c r="AI4" i="2" s="1"/>
  <c r="AJ4" i="2" s="1"/>
  <c r="AK4" i="2" s="1"/>
  <c r="AL4" i="2" s="1"/>
  <c r="AM4" i="2" s="1"/>
  <c r="AN4" i="2" s="1"/>
  <c r="AO4" i="2" s="1"/>
  <c r="AP4" i="2" s="1"/>
  <c r="AQ4" i="2" s="1"/>
  <c r="AR4" i="2" s="1"/>
  <c r="AS4" i="2" s="1"/>
  <c r="AT4" i="2" s="1"/>
  <c r="AU4" i="2" s="1"/>
  <c r="AV4" i="2" s="1"/>
  <c r="AW4" i="2" s="1"/>
  <c r="AX4" i="2" s="1"/>
  <c r="AY4" i="2" s="1"/>
  <c r="AG5" i="2"/>
  <c r="AH5" i="2" s="1"/>
  <c r="AI5" i="2" s="1"/>
  <c r="AJ5" i="2" s="1"/>
  <c r="AK5" i="2" s="1"/>
  <c r="AL5" i="2" s="1"/>
  <c r="AM5" i="2" s="1"/>
  <c r="AN5" i="2" s="1"/>
  <c r="AO5" i="2" s="1"/>
  <c r="AP5" i="2" s="1"/>
  <c r="AQ5" i="2" s="1"/>
  <c r="AR5" i="2" s="1"/>
  <c r="AS5" i="2" s="1"/>
  <c r="AT5" i="2" s="1"/>
  <c r="AU5" i="2" s="1"/>
  <c r="AV5" i="2" s="1"/>
  <c r="AW5" i="2" s="1"/>
  <c r="AX5" i="2" s="1"/>
  <c r="AY5" i="2" s="1"/>
  <c r="AG6" i="2"/>
  <c r="AH6" i="2" s="1"/>
  <c r="AI6" i="2" s="1"/>
  <c r="AJ6" i="2" s="1"/>
  <c r="AK6" i="2" s="1"/>
  <c r="AL6" i="2" s="1"/>
  <c r="AM6" i="2" s="1"/>
  <c r="AN6" i="2" s="1"/>
  <c r="AO6" i="2" s="1"/>
  <c r="AP6" i="2" s="1"/>
  <c r="AQ6" i="2" s="1"/>
  <c r="AR6" i="2" s="1"/>
  <c r="AS6" i="2" s="1"/>
  <c r="AT6" i="2" s="1"/>
  <c r="AU6" i="2" s="1"/>
  <c r="AV6" i="2" s="1"/>
  <c r="AW6" i="2" s="1"/>
  <c r="AX6" i="2" s="1"/>
  <c r="AY6" i="2" s="1"/>
  <c r="AG7" i="2"/>
  <c r="AH7" i="2" s="1"/>
  <c r="AI7" i="2" s="1"/>
  <c r="AJ7" i="2" s="1"/>
  <c r="AK7" i="2" s="1"/>
  <c r="AL7" i="2" s="1"/>
  <c r="AM7" i="2" s="1"/>
  <c r="AN7" i="2" s="1"/>
  <c r="AO7" i="2" s="1"/>
  <c r="AP7" i="2" s="1"/>
  <c r="AQ7" i="2" s="1"/>
  <c r="AR7" i="2" s="1"/>
  <c r="AS7" i="2" s="1"/>
  <c r="AT7" i="2" s="1"/>
  <c r="AU7" i="2" s="1"/>
  <c r="AV7" i="2" s="1"/>
  <c r="AW7" i="2" s="1"/>
  <c r="AX7" i="2" s="1"/>
  <c r="AY7" i="2" s="1"/>
  <c r="AG8" i="2"/>
  <c r="AH8" i="2"/>
  <c r="AI8" i="2"/>
  <c r="AJ8" i="2" s="1"/>
  <c r="AK8" i="2" s="1"/>
  <c r="AL8" i="2" s="1"/>
  <c r="AM8" i="2" s="1"/>
  <c r="AN8" i="2" s="1"/>
  <c r="AO8" i="2" s="1"/>
  <c r="AP8" i="2" s="1"/>
  <c r="AQ8" i="2" s="1"/>
  <c r="AR8" i="2" s="1"/>
  <c r="AS8" i="2" s="1"/>
  <c r="AT8" i="2" s="1"/>
  <c r="AU8" i="2" s="1"/>
  <c r="AV8" i="2" s="1"/>
  <c r="AW8" i="2" s="1"/>
  <c r="AX8" i="2" s="1"/>
  <c r="AY8" i="2" s="1"/>
  <c r="AF3" i="2"/>
  <c r="AF4" i="2"/>
  <c r="AF5" i="2"/>
  <c r="AF6" i="2"/>
  <c r="AF7" i="2"/>
  <c r="AF8" i="2"/>
  <c r="AF2" i="2"/>
  <c r="AE2" i="7"/>
  <c r="AD2" i="7"/>
  <c r="AC2" i="7"/>
  <c r="AB2" i="7"/>
  <c r="AA2" i="7"/>
  <c r="Z2" i="7"/>
  <c r="Y2" i="7"/>
  <c r="X2" i="7"/>
  <c r="W2" i="7"/>
  <c r="V2" i="7"/>
  <c r="U2" i="7"/>
  <c r="T2" i="7"/>
  <c r="S2" i="7"/>
  <c r="R2" i="7"/>
  <c r="Q2" i="7"/>
  <c r="P2" i="7"/>
  <c r="O2" i="7"/>
  <c r="N2" i="7"/>
  <c r="M2" i="7"/>
  <c r="L2" i="7"/>
  <c r="K2" i="7"/>
  <c r="J2" i="7"/>
  <c r="I2" i="7"/>
  <c r="H2" i="7"/>
  <c r="G2" i="7"/>
  <c r="F2" i="7"/>
  <c r="E2" i="7"/>
  <c r="D2" i="7"/>
  <c r="C2" i="7" l="1"/>
  <c r="E91" i="18"/>
  <c r="F91" i="18"/>
  <c r="G91" i="18"/>
  <c r="H91" i="18"/>
  <c r="I91" i="18"/>
  <c r="J91" i="18"/>
  <c r="K91" i="18"/>
  <c r="L91" i="18"/>
  <c r="M91" i="18"/>
  <c r="N91" i="18"/>
  <c r="O91" i="18"/>
  <c r="P91" i="18"/>
  <c r="Q91" i="18"/>
  <c r="R91" i="18"/>
  <c r="S91" i="18"/>
  <c r="T91" i="18"/>
  <c r="U91" i="18"/>
  <c r="V91" i="18"/>
  <c r="W91" i="18"/>
  <c r="X91" i="18"/>
  <c r="Y91" i="18"/>
  <c r="Z91" i="18"/>
  <c r="AA91" i="18"/>
  <c r="AB91" i="18"/>
  <c r="AC91" i="18"/>
  <c r="AD91" i="18"/>
  <c r="AE91" i="18"/>
  <c r="AF91" i="18"/>
  <c r="D91" i="18"/>
  <c r="C91" i="18"/>
  <c r="B91" i="18"/>
  <c r="E90" i="18"/>
  <c r="F90" i="18"/>
  <c r="G90" i="18"/>
  <c r="H90" i="18"/>
  <c r="I90" i="18"/>
  <c r="J90" i="18"/>
  <c r="K90" i="18"/>
  <c r="L90" i="18"/>
  <c r="M90" i="18"/>
  <c r="N90" i="18"/>
  <c r="O90" i="18"/>
  <c r="P90" i="18"/>
  <c r="Q90" i="18"/>
  <c r="R90" i="18"/>
  <c r="S90" i="18"/>
  <c r="T90" i="18"/>
  <c r="U90" i="18"/>
  <c r="V90" i="18"/>
  <c r="W90" i="18"/>
  <c r="X90" i="18"/>
  <c r="Y90" i="18"/>
  <c r="Z90" i="18"/>
  <c r="AA90" i="18"/>
  <c r="AB90" i="18"/>
  <c r="AC90" i="18"/>
  <c r="AD90" i="18"/>
  <c r="AE90" i="18"/>
  <c r="AF90" i="18"/>
  <c r="D90" i="18"/>
  <c r="C90" i="18"/>
  <c r="B90" i="18"/>
  <c r="E89" i="18"/>
  <c r="F89" i="18"/>
  <c r="G89" i="18"/>
  <c r="H89" i="18"/>
  <c r="I89" i="18"/>
  <c r="J89" i="18"/>
  <c r="K89" i="18"/>
  <c r="L89" i="18"/>
  <c r="M89" i="18"/>
  <c r="N89" i="18"/>
  <c r="O89" i="18"/>
  <c r="P89" i="18"/>
  <c r="Q89" i="18"/>
  <c r="R89" i="18"/>
  <c r="S89" i="18"/>
  <c r="T89" i="18"/>
  <c r="U89" i="18"/>
  <c r="V89" i="18"/>
  <c r="W89" i="18"/>
  <c r="X89" i="18"/>
  <c r="Y89" i="18"/>
  <c r="Z89" i="18"/>
  <c r="AA89" i="18"/>
  <c r="AB89" i="18"/>
  <c r="AC89" i="18"/>
  <c r="AD89" i="18"/>
  <c r="AE89" i="18"/>
  <c r="AF89" i="18"/>
  <c r="D89" i="18"/>
  <c r="C89" i="18"/>
  <c r="B89" i="18"/>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AE6" i="2"/>
  <c r="AD6" i="2"/>
  <c r="AC6" i="2"/>
  <c r="AB6" i="2"/>
  <c r="AA6" i="2"/>
  <c r="Z6" i="2"/>
  <c r="Y6" i="2"/>
  <c r="X6" i="2"/>
  <c r="W6" i="2"/>
  <c r="V6" i="2"/>
  <c r="U6" i="2"/>
  <c r="T6" i="2"/>
  <c r="S6" i="2"/>
  <c r="R6" i="2"/>
  <c r="Q6" i="2"/>
  <c r="P6" i="2"/>
  <c r="O6" i="2"/>
  <c r="N6" i="2"/>
  <c r="M6" i="2"/>
  <c r="L6" i="2"/>
  <c r="K6" i="2"/>
  <c r="J6" i="2"/>
  <c r="I6" i="2"/>
  <c r="H6" i="2"/>
  <c r="G6" i="2"/>
  <c r="F6" i="2"/>
  <c r="E6" i="2"/>
  <c r="D6" i="2"/>
  <c r="C6" i="2"/>
  <c r="B6" i="2"/>
  <c r="AE5" i="2"/>
  <c r="AD5" i="2"/>
  <c r="AC5" i="2"/>
  <c r="AB5" i="2"/>
  <c r="AA5" i="2"/>
  <c r="Z5" i="2"/>
  <c r="Y5" i="2"/>
  <c r="X5" i="2"/>
  <c r="W5" i="2"/>
  <c r="V5" i="2"/>
  <c r="U5" i="2"/>
  <c r="T5" i="2"/>
  <c r="S5" i="2"/>
  <c r="R5" i="2"/>
  <c r="Q5" i="2"/>
  <c r="P5" i="2"/>
  <c r="O5" i="2"/>
  <c r="N5" i="2"/>
  <c r="M5" i="2"/>
  <c r="L5" i="2"/>
  <c r="K5" i="2"/>
  <c r="J5" i="2"/>
  <c r="I5" i="2"/>
  <c r="H5" i="2"/>
  <c r="G5" i="2"/>
  <c r="F5" i="2"/>
  <c r="E5" i="2"/>
  <c r="D5" i="2"/>
  <c r="C5" i="2"/>
  <c r="B5" i="2"/>
  <c r="B2" i="2"/>
  <c r="C2" i="2"/>
  <c r="D2" i="2"/>
  <c r="E2" i="2"/>
  <c r="F2" i="2"/>
  <c r="G2" i="2"/>
  <c r="H2" i="2"/>
  <c r="I2" i="2"/>
  <c r="J2" i="2"/>
  <c r="K2" i="2"/>
  <c r="L2" i="2"/>
  <c r="M2" i="2"/>
  <c r="N2" i="2"/>
  <c r="O2" i="2"/>
  <c r="P2" i="2"/>
  <c r="Q2" i="2"/>
  <c r="R2" i="2"/>
  <c r="S2" i="2"/>
  <c r="T2" i="2"/>
  <c r="U2" i="2"/>
  <c r="V2" i="2"/>
  <c r="W2" i="2"/>
  <c r="X2" i="2"/>
  <c r="Y2" i="2"/>
  <c r="Z2" i="2"/>
  <c r="AA2" i="2"/>
  <c r="AB2" i="2"/>
  <c r="AC2" i="2"/>
  <c r="AD2" i="2"/>
  <c r="AE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D4" i="2"/>
  <c r="E4" i="2"/>
  <c r="F4" i="2"/>
  <c r="G4" i="2"/>
  <c r="H4" i="2"/>
  <c r="I4" i="2"/>
  <c r="J4" i="2"/>
  <c r="K4" i="2"/>
  <c r="L4" i="2"/>
  <c r="M4" i="2"/>
  <c r="N4" i="2"/>
  <c r="O4" i="2"/>
  <c r="P4" i="2"/>
  <c r="Q4" i="2"/>
  <c r="R4" i="2"/>
  <c r="S4" i="2"/>
  <c r="T4" i="2"/>
  <c r="U4" i="2"/>
  <c r="V4" i="2"/>
  <c r="W4" i="2"/>
  <c r="X4" i="2"/>
  <c r="Y4" i="2"/>
  <c r="Z4" i="2"/>
  <c r="AA4" i="2"/>
  <c r="AB4" i="2"/>
  <c r="AC4" i="2"/>
  <c r="AD4" i="2"/>
  <c r="AE4" i="2"/>
  <c r="C4" i="2"/>
  <c r="B4" i="2"/>
  <c r="C30" i="4" l="1"/>
  <c r="B2" i="61"/>
  <c r="G10" i="61"/>
  <c r="G11" i="61"/>
  <c r="G12" i="61"/>
  <c r="G13" i="61"/>
  <c r="G14" i="61"/>
  <c r="G15" i="61"/>
  <c r="G16" i="61"/>
  <c r="G17" i="61"/>
  <c r="G18" i="61"/>
  <c r="G19" i="61"/>
  <c r="G20" i="61"/>
  <c r="G21" i="61"/>
  <c r="G22" i="61"/>
  <c r="G23" i="61"/>
  <c r="G24" i="61"/>
  <c r="G25" i="61"/>
  <c r="G26" i="61"/>
  <c r="G27" i="61"/>
  <c r="G28" i="61"/>
  <c r="G29" i="61"/>
  <c r="G30" i="61"/>
  <c r="G31" i="61"/>
  <c r="G32" i="61"/>
  <c r="G33" i="61"/>
  <c r="G34" i="61"/>
  <c r="G35" i="61"/>
  <c r="G36" i="61"/>
  <c r="G37" i="61"/>
  <c r="G38" i="61"/>
  <c r="G39" i="61"/>
  <c r="G40" i="61"/>
  <c r="G41" i="61"/>
  <c r="G42" i="61"/>
  <c r="G43" i="61"/>
  <c r="G44" i="61"/>
  <c r="G45" i="61"/>
  <c r="G46" i="61"/>
  <c r="G47" i="61"/>
  <c r="G48" i="61"/>
  <c r="G49" i="61"/>
  <c r="G50" i="61"/>
  <c r="G51" i="61"/>
  <c r="G52" i="61"/>
  <c r="G53" i="61"/>
  <c r="G54" i="61"/>
  <c r="G55" i="61"/>
  <c r="G56" i="61"/>
  <c r="G57" i="61"/>
  <c r="G58" i="61"/>
  <c r="G59" i="61"/>
  <c r="G60" i="61"/>
  <c r="G61" i="61"/>
  <c r="G62" i="61"/>
  <c r="G63" i="61"/>
  <c r="G64" i="61"/>
  <c r="G65" i="61"/>
  <c r="G66" i="61"/>
  <c r="G67" i="61"/>
  <c r="G68" i="61"/>
  <c r="G69" i="61"/>
  <c r="G70" i="61"/>
  <c r="G71" i="61"/>
  <c r="G72" i="61"/>
  <c r="G73" i="61"/>
  <c r="G74" i="61"/>
  <c r="G75" i="61"/>
  <c r="G76" i="61"/>
  <c r="G77" i="61"/>
  <c r="G78" i="61"/>
  <c r="G79" i="61"/>
  <c r="G80" i="61"/>
  <c r="G81" i="61"/>
  <c r="G82" i="61"/>
  <c r="G83" i="61"/>
  <c r="G84" i="61"/>
  <c r="G85" i="61"/>
  <c r="G86" i="61"/>
  <c r="G87" i="61"/>
  <c r="G88" i="61"/>
  <c r="G89" i="61"/>
  <c r="G90" i="61"/>
  <c r="G91" i="61"/>
  <c r="G92" i="61"/>
  <c r="G93" i="61"/>
  <c r="G94" i="61"/>
  <c r="G95" i="61"/>
  <c r="G96" i="61"/>
  <c r="G97" i="61"/>
  <c r="G98" i="61"/>
  <c r="G99" i="61"/>
  <c r="G100" i="61"/>
  <c r="G101" i="61"/>
  <c r="G102" i="61"/>
  <c r="G103" i="61"/>
  <c r="G104" i="61"/>
  <c r="G105" i="61"/>
  <c r="G106" i="61"/>
  <c r="G107" i="61"/>
  <c r="G108" i="61"/>
  <c r="G109" i="61"/>
  <c r="G110" i="61"/>
  <c r="G111" i="61"/>
  <c r="G112" i="61"/>
  <c r="G113" i="61"/>
  <c r="G114" i="61"/>
  <c r="G115" i="61"/>
  <c r="G116" i="61"/>
  <c r="G117" i="61"/>
  <c r="G118" i="61"/>
  <c r="G119" i="61"/>
  <c r="G120" i="61"/>
  <c r="G121" i="61"/>
  <c r="G122" i="61"/>
  <c r="G123" i="61"/>
  <c r="G124" i="61"/>
  <c r="G125" i="61"/>
  <c r="G126" i="61"/>
  <c r="G127" i="61"/>
  <c r="G128" i="61"/>
  <c r="G129" i="61"/>
  <c r="G130" i="61"/>
  <c r="G131" i="61"/>
  <c r="G132" i="61"/>
  <c r="G133" i="61"/>
  <c r="G134" i="61"/>
  <c r="G135" i="61"/>
  <c r="G136" i="61"/>
  <c r="G137" i="61"/>
  <c r="G138" i="61"/>
  <c r="G139" i="61"/>
  <c r="G140" i="61"/>
  <c r="G141" i="61"/>
  <c r="G142" i="61"/>
  <c r="G143" i="61"/>
  <c r="G144" i="61"/>
  <c r="G145" i="61"/>
  <c r="G146" i="61"/>
  <c r="G147" i="61"/>
  <c r="G148" i="61"/>
  <c r="G149" i="61"/>
  <c r="G150" i="61"/>
  <c r="G151" i="61"/>
  <c r="G152" i="61"/>
  <c r="G153" i="61"/>
  <c r="G154" i="61"/>
  <c r="G155" i="61"/>
  <c r="G156" i="61"/>
  <c r="G157" i="61"/>
  <c r="G158" i="61"/>
  <c r="G159" i="61"/>
  <c r="G160" i="61"/>
  <c r="G161" i="61"/>
  <c r="G162" i="61"/>
  <c r="G163" i="61"/>
  <c r="G164" i="61"/>
  <c r="G165" i="61"/>
  <c r="G166" i="61"/>
  <c r="G167" i="61"/>
  <c r="G168" i="61"/>
  <c r="G169" i="61"/>
  <c r="G170" i="61"/>
  <c r="G171" i="61"/>
  <c r="G172" i="61"/>
  <c r="G173" i="61"/>
  <c r="G174" i="61"/>
  <c r="G175" i="61"/>
  <c r="G176" i="61"/>
  <c r="G177" i="61"/>
  <c r="G178" i="61"/>
  <c r="G179" i="61"/>
  <c r="G180" i="61"/>
  <c r="G181" i="61"/>
  <c r="G182" i="61"/>
  <c r="G183" i="61"/>
  <c r="G184" i="61"/>
  <c r="G185" i="61"/>
  <c r="G186" i="61"/>
  <c r="G187" i="61"/>
  <c r="G188" i="61"/>
  <c r="G189" i="61"/>
  <c r="G190" i="61"/>
  <c r="G191" i="61"/>
  <c r="G192" i="61"/>
  <c r="G193" i="61"/>
  <c r="G194" i="61"/>
  <c r="G195" i="61"/>
  <c r="G196" i="61"/>
  <c r="G197" i="61"/>
  <c r="G198" i="61"/>
  <c r="G199" i="61"/>
  <c r="G200" i="61"/>
  <c r="G201" i="61"/>
  <c r="G202" i="61"/>
  <c r="G203" i="61"/>
  <c r="G204" i="61"/>
  <c r="G205" i="61"/>
  <c r="G206" i="61"/>
  <c r="G207" i="61"/>
  <c r="G2932" i="61"/>
  <c r="G2884" i="61"/>
  <c r="G2836" i="61"/>
  <c r="G2788" i="61"/>
  <c r="G2720" i="61"/>
  <c r="G2672" i="61"/>
  <c r="G2624" i="61"/>
  <c r="G2576" i="61"/>
  <c r="G2524" i="61"/>
  <c r="G2476" i="61"/>
  <c r="G2428" i="61"/>
  <c r="G2380" i="61"/>
  <c r="G2328" i="61"/>
  <c r="G2280" i="61"/>
  <c r="G2232" i="61"/>
  <c r="G2152" i="61"/>
  <c r="G2104" i="61"/>
  <c r="G2056" i="61"/>
  <c r="G2008" i="61"/>
  <c r="G1988" i="61"/>
  <c r="G1940" i="61"/>
  <c r="G1892" i="61"/>
  <c r="G1844" i="61"/>
  <c r="G1808" i="61"/>
  <c r="G1760" i="61"/>
  <c r="G1712" i="61"/>
  <c r="G1664" i="61"/>
  <c r="G1604" i="61"/>
  <c r="G1556" i="61"/>
  <c r="G1508" i="61"/>
  <c r="G1460" i="61"/>
  <c r="G1420" i="61"/>
  <c r="G1372" i="61"/>
  <c r="G1324" i="61"/>
  <c r="G1276" i="61"/>
  <c r="G1220" i="61"/>
  <c r="G1172" i="61"/>
  <c r="G1124" i="61"/>
  <c r="G1076" i="61"/>
  <c r="G1020" i="61"/>
  <c r="G972" i="61"/>
  <c r="G924" i="61"/>
  <c r="G876" i="61"/>
  <c r="G828" i="61"/>
  <c r="G780" i="61"/>
  <c r="G732" i="61"/>
  <c r="G684" i="61"/>
  <c r="G660" i="61"/>
  <c r="G612" i="61"/>
  <c r="G564" i="61"/>
  <c r="G516" i="61"/>
  <c r="G452" i="61"/>
  <c r="G404" i="61"/>
  <c r="G356" i="61"/>
  <c r="G308" i="61"/>
  <c r="G304" i="61"/>
  <c r="G256" i="61"/>
  <c r="G208" i="61"/>
  <c r="I208" i="61"/>
  <c r="J2932" i="61" l="1"/>
  <c r="J2884" i="61"/>
  <c r="J2836" i="61"/>
  <c r="J2788" i="61"/>
  <c r="J2720" i="61"/>
  <c r="J2672" i="61"/>
  <c r="J2624" i="61"/>
  <c r="J2576" i="61"/>
  <c r="J2524" i="61"/>
  <c r="J2476" i="61"/>
  <c r="J2428" i="61"/>
  <c r="J2380" i="61"/>
  <c r="J2328" i="61"/>
  <c r="J2280" i="61"/>
  <c r="J2232" i="61"/>
  <c r="J2152" i="61"/>
  <c r="J2104" i="61"/>
  <c r="J2056" i="61"/>
  <c r="J2008" i="61"/>
  <c r="J1988" i="61"/>
  <c r="J1940" i="61"/>
  <c r="J1892" i="61"/>
  <c r="J1844" i="61"/>
  <c r="J1808" i="61"/>
  <c r="J1760" i="61"/>
  <c r="J1712" i="61"/>
  <c r="J1664" i="61"/>
  <c r="J1604" i="61"/>
  <c r="J1556" i="61"/>
  <c r="J1508" i="61"/>
  <c r="J1460" i="61"/>
  <c r="J1420" i="61"/>
  <c r="J1372" i="61"/>
  <c r="J1324" i="61"/>
  <c r="J1276" i="61"/>
  <c r="J1220" i="61"/>
  <c r="J1172" i="61"/>
  <c r="J1124" i="61"/>
  <c r="J1076" i="61"/>
  <c r="J1020" i="61"/>
  <c r="J972" i="61"/>
  <c r="J924" i="61"/>
  <c r="J876" i="61"/>
  <c r="J828" i="61"/>
  <c r="J780" i="61"/>
  <c r="J732" i="61"/>
  <c r="J684" i="61"/>
  <c r="J660" i="61"/>
  <c r="J612" i="61"/>
  <c r="J564" i="61"/>
  <c r="J516" i="61"/>
  <c r="J452" i="61"/>
  <c r="J404" i="61"/>
  <c r="J356" i="61"/>
  <c r="J308" i="61"/>
  <c r="J304" i="61"/>
  <c r="J256" i="61"/>
  <c r="J208" i="61"/>
  <c r="J152" i="61"/>
  <c r="J104" i="61"/>
  <c r="J56" i="61"/>
  <c r="I56" i="61"/>
  <c r="I20" i="61"/>
  <c r="D2" i="10"/>
  <c r="E2" i="10" s="1"/>
  <c r="F2" i="10" s="1"/>
  <c r="G2" i="10" s="1"/>
  <c r="H2" i="10" s="1"/>
  <c r="I2" i="10" s="1"/>
  <c r="J2" i="10" s="1"/>
  <c r="K2" i="10" s="1"/>
  <c r="L2" i="10" s="1"/>
  <c r="M2" i="10" s="1"/>
  <c r="N2" i="10" s="1"/>
  <c r="O2" i="10" s="1"/>
  <c r="P2" i="10" s="1"/>
  <c r="Q2" i="10" s="1"/>
  <c r="R2" i="10" s="1"/>
  <c r="S2" i="10" s="1"/>
  <c r="T2" i="10" s="1"/>
  <c r="U2" i="10" s="1"/>
  <c r="V2" i="10" s="1"/>
  <c r="W2" i="10" s="1"/>
  <c r="X2" i="10" s="1"/>
  <c r="Y2" i="10" s="1"/>
  <c r="Z2" i="10" s="1"/>
  <c r="AA2" i="10" s="1"/>
  <c r="AB2" i="10" s="1"/>
  <c r="AC2" i="10" s="1"/>
  <c r="AD2" i="10" s="1"/>
  <c r="AE2" i="10" s="1"/>
  <c r="D3" i="10"/>
  <c r="E3" i="10"/>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D4" i="10"/>
  <c r="E4" i="10" s="1"/>
  <c r="F4" i="10" s="1"/>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D5" i="10"/>
  <c r="E5" i="10"/>
  <c r="F5" i="10" s="1"/>
  <c r="G5" i="10" s="1"/>
  <c r="H5" i="10" s="1"/>
  <c r="I5" i="10" s="1"/>
  <c r="J5" i="10" s="1"/>
  <c r="K5" i="10" s="1"/>
  <c r="L5" i="10" s="1"/>
  <c r="M5" i="10" s="1"/>
  <c r="N5" i="10" s="1"/>
  <c r="O5" i="10" s="1"/>
  <c r="P5" i="10" s="1"/>
  <c r="Q5" i="10" s="1"/>
  <c r="R5" i="10" s="1"/>
  <c r="S5" i="10" s="1"/>
  <c r="T5" i="10" s="1"/>
  <c r="U5" i="10" s="1"/>
  <c r="V5" i="10" s="1"/>
  <c r="W5" i="10" s="1"/>
  <c r="X5" i="10" s="1"/>
  <c r="Y5" i="10" s="1"/>
  <c r="Z5" i="10" s="1"/>
  <c r="AA5" i="10" s="1"/>
  <c r="AB5" i="10" s="1"/>
  <c r="AC5" i="10" s="1"/>
  <c r="AD5" i="10" s="1"/>
  <c r="AE5" i="10" s="1"/>
  <c r="D6" i="10"/>
  <c r="E6" i="10" s="1"/>
  <c r="F6" i="10" s="1"/>
  <c r="G6" i="10" s="1"/>
  <c r="H6" i="10" s="1"/>
  <c r="I6" i="10" s="1"/>
  <c r="J6" i="10" s="1"/>
  <c r="K6" i="10" s="1"/>
  <c r="L6" i="10" s="1"/>
  <c r="M6" i="10" s="1"/>
  <c r="N6" i="10" s="1"/>
  <c r="O6" i="10" s="1"/>
  <c r="P6" i="10" s="1"/>
  <c r="Q6" i="10" s="1"/>
  <c r="R6" i="10" s="1"/>
  <c r="S6" i="10" s="1"/>
  <c r="T6" i="10" s="1"/>
  <c r="U6" i="10" s="1"/>
  <c r="V6" i="10" s="1"/>
  <c r="W6" i="10" s="1"/>
  <c r="X6" i="10" s="1"/>
  <c r="Y6" i="10" s="1"/>
  <c r="Z6" i="10" s="1"/>
  <c r="AA6" i="10" s="1"/>
  <c r="AB6" i="10" s="1"/>
  <c r="AC6" i="10" s="1"/>
  <c r="AD6" i="10" s="1"/>
  <c r="AE6" i="10" s="1"/>
  <c r="D7" i="10"/>
  <c r="E7" i="10"/>
  <c r="F7" i="10" s="1"/>
  <c r="G7" i="10" s="1"/>
  <c r="H7" i="10" s="1"/>
  <c r="I7" i="10" s="1"/>
  <c r="J7" i="10" s="1"/>
  <c r="K7" i="10" s="1"/>
  <c r="L7" i="10" s="1"/>
  <c r="M7" i="10" s="1"/>
  <c r="N7" i="10" s="1"/>
  <c r="O7" i="10" s="1"/>
  <c r="P7" i="10" s="1"/>
  <c r="Q7" i="10" s="1"/>
  <c r="R7" i="10" s="1"/>
  <c r="S7" i="10" s="1"/>
  <c r="T7" i="10" s="1"/>
  <c r="U7" i="10" s="1"/>
  <c r="V7" i="10" s="1"/>
  <c r="W7" i="10" s="1"/>
  <c r="X7" i="10" s="1"/>
  <c r="Y7" i="10" s="1"/>
  <c r="Z7" i="10" s="1"/>
  <c r="AA7" i="10" s="1"/>
  <c r="AB7" i="10" s="1"/>
  <c r="AC7" i="10" s="1"/>
  <c r="AD7" i="10" s="1"/>
  <c r="AE7" i="10" s="1"/>
  <c r="D8" i="10"/>
  <c r="E8" i="10" s="1"/>
  <c r="F8" i="10" s="1"/>
  <c r="G8" i="10" s="1"/>
  <c r="H8" i="10" s="1"/>
  <c r="I8" i="10" s="1"/>
  <c r="J8" i="10" s="1"/>
  <c r="K8" i="10" s="1"/>
  <c r="L8" i="10" s="1"/>
  <c r="M8" i="10" s="1"/>
  <c r="N8" i="10" s="1"/>
  <c r="O8" i="10" s="1"/>
  <c r="P8" i="10" s="1"/>
  <c r="Q8" i="10" s="1"/>
  <c r="R8" i="10" s="1"/>
  <c r="S8" i="10" s="1"/>
  <c r="T8" i="10" s="1"/>
  <c r="U8" i="10" s="1"/>
  <c r="V8" i="10" s="1"/>
  <c r="W8" i="10" s="1"/>
  <c r="X8" i="10" s="1"/>
  <c r="Y8" i="10" s="1"/>
  <c r="Z8" i="10" s="1"/>
  <c r="AA8" i="10" s="1"/>
  <c r="AB8" i="10" s="1"/>
  <c r="AC8" i="10" s="1"/>
  <c r="AD8" i="10" s="1"/>
  <c r="AE8" i="10" s="1"/>
  <c r="C3" i="10"/>
  <c r="C4" i="10"/>
  <c r="C5" i="10"/>
  <c r="C6" i="10"/>
  <c r="C7" i="10"/>
  <c r="C8" i="10"/>
  <c r="C2" i="10"/>
  <c r="B2" i="10" a="1"/>
  <c r="B2" i="10" s="1"/>
  <c r="B8" i="7"/>
  <c r="B7" i="7"/>
  <c r="B6" i="7"/>
  <c r="B5" i="7"/>
  <c r="B4" i="7"/>
  <c r="B3" i="7"/>
  <c r="B2" i="7"/>
  <c r="B102" i="18"/>
  <c r="B101" i="18"/>
  <c r="B100" i="18"/>
  <c r="C102" i="18"/>
  <c r="C101" i="18"/>
  <c r="C100" i="18"/>
  <c r="E14" i="24" l="1"/>
  <c r="F14" i="24"/>
  <c r="G14" i="24"/>
  <c r="H14" i="24"/>
  <c r="I14" i="24"/>
  <c r="J14" i="24"/>
  <c r="K14" i="24"/>
  <c r="L14" i="24"/>
  <c r="M14" i="24"/>
  <c r="N14" i="24"/>
  <c r="O14" i="24"/>
  <c r="P14" i="24"/>
  <c r="Q14" i="24"/>
  <c r="R14" i="24"/>
  <c r="S14" i="24"/>
  <c r="T14" i="24"/>
  <c r="U14" i="24"/>
  <c r="V14" i="24"/>
  <c r="W14" i="24"/>
  <c r="X14" i="24"/>
  <c r="Y14" i="24"/>
  <c r="Z14" i="24"/>
  <c r="AA14" i="24"/>
  <c r="AB14" i="24"/>
  <c r="AC14" i="24"/>
  <c r="AD14" i="24"/>
  <c r="AE14" i="24"/>
  <c r="AF14" i="24"/>
  <c r="AG14" i="24"/>
  <c r="D14" i="24"/>
  <c r="B4" i="14" l="1"/>
  <c r="V4" i="14" s="1"/>
  <c r="U4" i="14" l="1"/>
  <c r="T4" i="14"/>
  <c r="S4" i="14"/>
  <c r="R4" i="14"/>
  <c r="Q4" i="14"/>
  <c r="C4" i="14"/>
  <c r="AE4" i="14"/>
  <c r="AB4" i="14"/>
  <c r="E4" i="14"/>
  <c r="L4" i="14"/>
  <c r="K4" i="14"/>
  <c r="AD4" i="14"/>
  <c r="AC4" i="14"/>
  <c r="G4" i="14"/>
  <c r="Z4" i="14"/>
  <c r="F4" i="14"/>
  <c r="Y4" i="14"/>
  <c r="X4" i="14"/>
  <c r="D4" i="14"/>
  <c r="P4" i="14"/>
  <c r="O4" i="14"/>
  <c r="N4" i="14"/>
  <c r="M4" i="14"/>
  <c r="J4" i="14"/>
  <c r="I4" i="14"/>
  <c r="H4" i="14"/>
  <c r="AA4" i="14"/>
  <c r="W4" i="14"/>
  <c r="I11" i="61" l="1"/>
  <c r="I12" i="61"/>
  <c r="I13" i="61"/>
  <c r="I14" i="61"/>
  <c r="I15" i="61"/>
  <c r="I16" i="61"/>
  <c r="I17" i="61"/>
  <c r="I18" i="61"/>
  <c r="I19" i="61"/>
  <c r="I21" i="61"/>
  <c r="I22" i="61"/>
  <c r="I23" i="61"/>
  <c r="I24" i="61"/>
  <c r="I25" i="61"/>
  <c r="I26" i="61"/>
  <c r="I27" i="61"/>
  <c r="I28" i="61"/>
  <c r="I29" i="61"/>
  <c r="I30" i="61"/>
  <c r="I31" i="61"/>
  <c r="I32" i="61"/>
  <c r="I33" i="61"/>
  <c r="I34" i="61"/>
  <c r="I35" i="61"/>
  <c r="I36" i="61"/>
  <c r="I37" i="61"/>
  <c r="I38" i="61"/>
  <c r="I39" i="61"/>
  <c r="I40" i="61"/>
  <c r="I41" i="61"/>
  <c r="I42" i="61"/>
  <c r="I43" i="61"/>
  <c r="I44" i="61"/>
  <c r="I45" i="61"/>
  <c r="I46" i="61"/>
  <c r="I47" i="61"/>
  <c r="I48" i="61"/>
  <c r="I49" i="61"/>
  <c r="I50" i="61"/>
  <c r="I51" i="61"/>
  <c r="I52" i="61"/>
  <c r="I53" i="61"/>
  <c r="I54" i="61"/>
  <c r="I55" i="61"/>
  <c r="I57" i="61"/>
  <c r="I58" i="61"/>
  <c r="I59" i="61"/>
  <c r="I60" i="61"/>
  <c r="I61" i="61"/>
  <c r="I62" i="61"/>
  <c r="I63" i="61"/>
  <c r="I64" i="61"/>
  <c r="I65" i="61"/>
  <c r="I66" i="61"/>
  <c r="I67" i="61"/>
  <c r="I68" i="61"/>
  <c r="I69" i="61"/>
  <c r="I70" i="61"/>
  <c r="I71" i="61"/>
  <c r="I72" i="61"/>
  <c r="I73" i="61"/>
  <c r="I74" i="61"/>
  <c r="I75" i="61"/>
  <c r="I76" i="61"/>
  <c r="I77" i="61"/>
  <c r="I78" i="61"/>
  <c r="I79" i="61"/>
  <c r="I80" i="61"/>
  <c r="I81" i="61"/>
  <c r="I82" i="61"/>
  <c r="I83" i="61"/>
  <c r="I84" i="61"/>
  <c r="I85" i="61"/>
  <c r="I86" i="61"/>
  <c r="I87" i="61"/>
  <c r="I88" i="61"/>
  <c r="I89" i="61"/>
  <c r="I90" i="61"/>
  <c r="I91" i="61"/>
  <c r="I92" i="61"/>
  <c r="I93" i="61"/>
  <c r="I94" i="61"/>
  <c r="I95" i="61"/>
  <c r="I96" i="61"/>
  <c r="I97" i="61"/>
  <c r="I98" i="61"/>
  <c r="I99" i="61"/>
  <c r="I100" i="61"/>
  <c r="I101" i="61"/>
  <c r="I102" i="61"/>
  <c r="I103" i="61"/>
  <c r="I104" i="61"/>
  <c r="I105" i="61"/>
  <c r="I106" i="61"/>
  <c r="I107" i="61"/>
  <c r="I108" i="61"/>
  <c r="I109" i="61"/>
  <c r="I110" i="61"/>
  <c r="I111" i="61"/>
  <c r="I112" i="61"/>
  <c r="I113" i="61"/>
  <c r="I114" i="61"/>
  <c r="I115" i="61"/>
  <c r="I116" i="61"/>
  <c r="I117" i="61"/>
  <c r="I118" i="61"/>
  <c r="I119" i="61"/>
  <c r="I120" i="61"/>
  <c r="I121" i="61"/>
  <c r="I122" i="61"/>
  <c r="I123" i="61"/>
  <c r="I124" i="61"/>
  <c r="I125" i="61"/>
  <c r="I126" i="61"/>
  <c r="I127" i="61"/>
  <c r="I128" i="61"/>
  <c r="I129" i="61"/>
  <c r="I130" i="61"/>
  <c r="I131" i="61"/>
  <c r="I132" i="61"/>
  <c r="I133" i="61"/>
  <c r="I134" i="61"/>
  <c r="I135" i="61"/>
  <c r="I136" i="61"/>
  <c r="I137" i="61"/>
  <c r="I138" i="61"/>
  <c r="I139" i="61"/>
  <c r="I140" i="61"/>
  <c r="I141" i="61"/>
  <c r="I142" i="61"/>
  <c r="I143" i="61"/>
  <c r="I144" i="61"/>
  <c r="I145" i="61"/>
  <c r="I146" i="61"/>
  <c r="I147" i="61"/>
  <c r="I148" i="61"/>
  <c r="I149" i="61"/>
  <c r="I150" i="61"/>
  <c r="I151" i="61"/>
  <c r="I152" i="61"/>
  <c r="I153" i="61"/>
  <c r="I154" i="61"/>
  <c r="I155" i="61"/>
  <c r="I156" i="61"/>
  <c r="I157" i="61"/>
  <c r="I158" i="61"/>
  <c r="I159" i="61"/>
  <c r="I160" i="61"/>
  <c r="I161" i="61"/>
  <c r="I162" i="61"/>
  <c r="I163" i="61"/>
  <c r="I164" i="61"/>
  <c r="I165" i="61"/>
  <c r="I166" i="61"/>
  <c r="I167" i="61"/>
  <c r="I168" i="61"/>
  <c r="I169" i="61"/>
  <c r="I170" i="61"/>
  <c r="I171" i="61"/>
  <c r="I172" i="61"/>
  <c r="I173" i="61"/>
  <c r="I174" i="61"/>
  <c r="I175" i="61"/>
  <c r="I176" i="61"/>
  <c r="I177" i="61"/>
  <c r="I178" i="61"/>
  <c r="I179" i="61"/>
  <c r="I180" i="61"/>
  <c r="I181" i="61"/>
  <c r="I182" i="61"/>
  <c r="I183" i="61"/>
  <c r="I184" i="61"/>
  <c r="I185" i="61"/>
  <c r="I186" i="61"/>
  <c r="I187" i="61"/>
  <c r="I188" i="61"/>
  <c r="I189" i="61"/>
  <c r="I190" i="61"/>
  <c r="I191" i="61"/>
  <c r="I192" i="61"/>
  <c r="I193" i="61"/>
  <c r="I194" i="61"/>
  <c r="I195" i="61"/>
  <c r="I196" i="61"/>
  <c r="I197" i="61"/>
  <c r="I198" i="61"/>
  <c r="I199" i="61"/>
  <c r="I200" i="61"/>
  <c r="I201" i="61"/>
  <c r="I202" i="61"/>
  <c r="I203" i="61"/>
  <c r="I204" i="61"/>
  <c r="I205" i="61"/>
  <c r="I206" i="61"/>
  <c r="I207" i="61"/>
  <c r="I209" i="61"/>
  <c r="I210" i="61"/>
  <c r="I211" i="61"/>
  <c r="I212" i="61"/>
  <c r="I213" i="61"/>
  <c r="I214" i="61"/>
  <c r="I215" i="61"/>
  <c r="I216" i="61"/>
  <c r="I217" i="61"/>
  <c r="I218" i="61"/>
  <c r="I219" i="61"/>
  <c r="I220" i="61"/>
  <c r="I221" i="61"/>
  <c r="I222" i="61"/>
  <c r="I223" i="61"/>
  <c r="I224" i="61"/>
  <c r="I225" i="61"/>
  <c r="I226" i="61"/>
  <c r="I227" i="61"/>
  <c r="I228" i="61"/>
  <c r="I229" i="61"/>
  <c r="I230" i="61"/>
  <c r="I231" i="61"/>
  <c r="I232" i="61"/>
  <c r="I233" i="61"/>
  <c r="I234" i="61"/>
  <c r="I235" i="61"/>
  <c r="I236" i="61"/>
  <c r="I237" i="61"/>
  <c r="I238" i="61"/>
  <c r="I239" i="61"/>
  <c r="I240" i="61"/>
  <c r="I241" i="61"/>
  <c r="I242" i="61"/>
  <c r="I243" i="61"/>
  <c r="I244" i="61"/>
  <c r="I245" i="61"/>
  <c r="I246" i="61"/>
  <c r="I247" i="61"/>
  <c r="I248" i="61"/>
  <c r="I249" i="61"/>
  <c r="I250" i="61"/>
  <c r="I251" i="61"/>
  <c r="I252" i="61"/>
  <c r="I253" i="61"/>
  <c r="I254" i="61"/>
  <c r="I255" i="61"/>
  <c r="I256" i="61"/>
  <c r="I257" i="61"/>
  <c r="I258" i="61"/>
  <c r="I259" i="61"/>
  <c r="I260" i="61"/>
  <c r="I261" i="61"/>
  <c r="I262" i="61"/>
  <c r="I263" i="61"/>
  <c r="I264" i="61"/>
  <c r="I265" i="61"/>
  <c r="I266" i="61"/>
  <c r="I267" i="61"/>
  <c r="I268" i="61"/>
  <c r="I269" i="61"/>
  <c r="I270" i="61"/>
  <c r="I271" i="61"/>
  <c r="I272" i="61"/>
  <c r="I273" i="61"/>
  <c r="I274" i="61"/>
  <c r="I275" i="61"/>
  <c r="I276" i="61"/>
  <c r="I277" i="61"/>
  <c r="I278" i="61"/>
  <c r="I279" i="61"/>
  <c r="I280" i="61"/>
  <c r="I281" i="61"/>
  <c r="I282" i="61"/>
  <c r="I283" i="61"/>
  <c r="I284" i="61"/>
  <c r="I285" i="61"/>
  <c r="I286" i="61"/>
  <c r="I287" i="61"/>
  <c r="I288" i="61"/>
  <c r="I289" i="61"/>
  <c r="I290" i="61"/>
  <c r="I291" i="61"/>
  <c r="I292" i="61"/>
  <c r="I293" i="61"/>
  <c r="I294" i="61"/>
  <c r="I295" i="61"/>
  <c r="I296" i="61"/>
  <c r="I297" i="61"/>
  <c r="I298" i="61"/>
  <c r="I299" i="61"/>
  <c r="I300" i="61"/>
  <c r="I301" i="61"/>
  <c r="I302" i="61"/>
  <c r="I303" i="61"/>
  <c r="I304" i="61"/>
  <c r="I305" i="61"/>
  <c r="I306" i="61"/>
  <c r="I307" i="61"/>
  <c r="I308" i="61"/>
  <c r="I309" i="61"/>
  <c r="I310" i="61"/>
  <c r="I311" i="61"/>
  <c r="I312" i="61"/>
  <c r="I313" i="61"/>
  <c r="I314" i="61"/>
  <c r="I315" i="61"/>
  <c r="I316" i="61"/>
  <c r="I317" i="61"/>
  <c r="I318" i="61"/>
  <c r="I319" i="61"/>
  <c r="I320" i="61"/>
  <c r="I321" i="61"/>
  <c r="I322" i="61"/>
  <c r="I323" i="61"/>
  <c r="I324" i="61"/>
  <c r="I325" i="61"/>
  <c r="I326" i="61"/>
  <c r="I327" i="61"/>
  <c r="I328" i="61"/>
  <c r="I329" i="61"/>
  <c r="I330" i="61"/>
  <c r="I331" i="61"/>
  <c r="I332" i="61"/>
  <c r="I333" i="61"/>
  <c r="I334" i="61"/>
  <c r="I335" i="61"/>
  <c r="I336" i="61"/>
  <c r="I337" i="61"/>
  <c r="I338" i="61"/>
  <c r="I339" i="61"/>
  <c r="I340" i="61"/>
  <c r="I341" i="61"/>
  <c r="I342" i="61"/>
  <c r="I343" i="61"/>
  <c r="I344" i="61"/>
  <c r="I345" i="61"/>
  <c r="I346" i="61"/>
  <c r="I347" i="61"/>
  <c r="I348" i="61"/>
  <c r="I349" i="61"/>
  <c r="I350" i="61"/>
  <c r="I351" i="61"/>
  <c r="I352" i="61"/>
  <c r="I353" i="61"/>
  <c r="I354" i="61"/>
  <c r="I355" i="61"/>
  <c r="I356" i="61"/>
  <c r="I357" i="61"/>
  <c r="I358" i="61"/>
  <c r="I359" i="61"/>
  <c r="I360" i="61"/>
  <c r="I361" i="61"/>
  <c r="I362" i="61"/>
  <c r="I363" i="61"/>
  <c r="I364" i="61"/>
  <c r="I365" i="61"/>
  <c r="I366" i="61"/>
  <c r="I367" i="61"/>
  <c r="I368" i="61"/>
  <c r="I369" i="61"/>
  <c r="I370" i="61"/>
  <c r="I371" i="61"/>
  <c r="I372" i="61"/>
  <c r="I373" i="61"/>
  <c r="I374" i="61"/>
  <c r="I375" i="61"/>
  <c r="I376" i="61"/>
  <c r="I377" i="61"/>
  <c r="I378" i="61"/>
  <c r="I379" i="61"/>
  <c r="I380" i="61"/>
  <c r="I381" i="61"/>
  <c r="I382" i="61"/>
  <c r="I383" i="61"/>
  <c r="I384" i="61"/>
  <c r="I385" i="61"/>
  <c r="I386" i="61"/>
  <c r="I387" i="61"/>
  <c r="I388" i="61"/>
  <c r="I389" i="61"/>
  <c r="I390" i="61"/>
  <c r="I391" i="61"/>
  <c r="I392" i="61"/>
  <c r="I393" i="61"/>
  <c r="I394" i="61"/>
  <c r="I395" i="61"/>
  <c r="I396" i="61"/>
  <c r="I397" i="61"/>
  <c r="I398" i="61"/>
  <c r="I399" i="61"/>
  <c r="I400" i="61"/>
  <c r="I401" i="61"/>
  <c r="I402" i="61"/>
  <c r="I403" i="61"/>
  <c r="I404" i="61"/>
  <c r="I405" i="61"/>
  <c r="I406" i="61"/>
  <c r="I407" i="61"/>
  <c r="I408" i="61"/>
  <c r="I409" i="61"/>
  <c r="I410" i="61"/>
  <c r="I411" i="61"/>
  <c r="I412" i="61"/>
  <c r="I413" i="61"/>
  <c r="I414" i="61"/>
  <c r="I415" i="61"/>
  <c r="I416" i="61"/>
  <c r="I417" i="61"/>
  <c r="I418" i="61"/>
  <c r="I419" i="61"/>
  <c r="I420" i="61"/>
  <c r="I421" i="61"/>
  <c r="I422" i="61"/>
  <c r="I423" i="61"/>
  <c r="I424" i="61"/>
  <c r="I425" i="61"/>
  <c r="I426" i="61"/>
  <c r="I427" i="61"/>
  <c r="I428" i="61"/>
  <c r="I429" i="61"/>
  <c r="I430" i="61"/>
  <c r="I431" i="61"/>
  <c r="I432" i="61"/>
  <c r="I433" i="61"/>
  <c r="I434" i="61"/>
  <c r="I435" i="61"/>
  <c r="I436" i="61"/>
  <c r="I437" i="61"/>
  <c r="I438" i="61"/>
  <c r="I439" i="61"/>
  <c r="I440" i="61"/>
  <c r="I441" i="61"/>
  <c r="I442" i="61"/>
  <c r="I443" i="61"/>
  <c r="I444" i="61"/>
  <c r="I445" i="61"/>
  <c r="I446" i="61"/>
  <c r="I447" i="61"/>
  <c r="I448" i="61"/>
  <c r="I449" i="61"/>
  <c r="I450" i="61"/>
  <c r="I451" i="61"/>
  <c r="I452" i="61"/>
  <c r="I453" i="61"/>
  <c r="I454" i="61"/>
  <c r="I455" i="61"/>
  <c r="I456" i="61"/>
  <c r="I457" i="61"/>
  <c r="I458" i="61"/>
  <c r="I459" i="61"/>
  <c r="I460" i="61"/>
  <c r="I461" i="61"/>
  <c r="I462" i="61"/>
  <c r="I463" i="61"/>
  <c r="I464" i="61"/>
  <c r="I465" i="61"/>
  <c r="I466" i="61"/>
  <c r="I467" i="61"/>
  <c r="I468" i="61"/>
  <c r="I469" i="61"/>
  <c r="I470" i="61"/>
  <c r="I471" i="61"/>
  <c r="I472" i="61"/>
  <c r="I473" i="61"/>
  <c r="I474" i="61"/>
  <c r="I475" i="61"/>
  <c r="I476" i="61"/>
  <c r="I477" i="61"/>
  <c r="I478" i="61"/>
  <c r="I479" i="61"/>
  <c r="I480" i="61"/>
  <c r="I481" i="61"/>
  <c r="I482" i="61"/>
  <c r="I483" i="61"/>
  <c r="I484" i="61"/>
  <c r="I485" i="61"/>
  <c r="I486" i="61"/>
  <c r="I487" i="61"/>
  <c r="I488" i="61"/>
  <c r="I489" i="61"/>
  <c r="I490" i="61"/>
  <c r="I491" i="61"/>
  <c r="I492" i="61"/>
  <c r="I493" i="61"/>
  <c r="I494" i="61"/>
  <c r="I495" i="61"/>
  <c r="I496" i="61"/>
  <c r="I497" i="61"/>
  <c r="I498" i="61"/>
  <c r="I499" i="61"/>
  <c r="I500" i="61"/>
  <c r="I501" i="61"/>
  <c r="I502" i="61"/>
  <c r="I503" i="61"/>
  <c r="I504" i="61"/>
  <c r="I505" i="61"/>
  <c r="I506" i="61"/>
  <c r="I507" i="61"/>
  <c r="I508" i="61"/>
  <c r="I509" i="61"/>
  <c r="I510" i="61"/>
  <c r="I511" i="61"/>
  <c r="I512" i="61"/>
  <c r="I513" i="61"/>
  <c r="I514" i="61"/>
  <c r="I515" i="61"/>
  <c r="I516" i="61"/>
  <c r="I517" i="61"/>
  <c r="I518" i="61"/>
  <c r="I519" i="61"/>
  <c r="I520" i="61"/>
  <c r="I521" i="61"/>
  <c r="I522" i="61"/>
  <c r="I523" i="61"/>
  <c r="I524" i="61"/>
  <c r="I525" i="61"/>
  <c r="I526" i="61"/>
  <c r="I527" i="61"/>
  <c r="I528" i="61"/>
  <c r="I529" i="61"/>
  <c r="I530" i="61"/>
  <c r="I531" i="61"/>
  <c r="I532" i="61"/>
  <c r="I533" i="61"/>
  <c r="I534" i="61"/>
  <c r="I535" i="61"/>
  <c r="I536" i="61"/>
  <c r="I537" i="61"/>
  <c r="I538" i="61"/>
  <c r="I539" i="61"/>
  <c r="I540" i="61"/>
  <c r="I541" i="61"/>
  <c r="I542" i="61"/>
  <c r="I543" i="61"/>
  <c r="I544" i="61"/>
  <c r="I545" i="61"/>
  <c r="I546" i="61"/>
  <c r="I547" i="61"/>
  <c r="I548" i="61"/>
  <c r="I549" i="61"/>
  <c r="I550" i="61"/>
  <c r="I551" i="61"/>
  <c r="I552" i="61"/>
  <c r="I553" i="61"/>
  <c r="I554" i="61"/>
  <c r="I555" i="61"/>
  <c r="I556" i="61"/>
  <c r="I557" i="61"/>
  <c r="I558" i="61"/>
  <c r="I559" i="61"/>
  <c r="I560" i="61"/>
  <c r="I561" i="61"/>
  <c r="I562" i="61"/>
  <c r="I563" i="61"/>
  <c r="I564" i="61"/>
  <c r="I565" i="61"/>
  <c r="I566" i="61"/>
  <c r="I567" i="61"/>
  <c r="I568" i="61"/>
  <c r="I569" i="61"/>
  <c r="I570" i="61"/>
  <c r="I571" i="61"/>
  <c r="I572" i="61"/>
  <c r="I573" i="61"/>
  <c r="I574" i="61"/>
  <c r="I575" i="61"/>
  <c r="I576" i="61"/>
  <c r="I577" i="61"/>
  <c r="I578" i="61"/>
  <c r="I579" i="61"/>
  <c r="I580" i="61"/>
  <c r="I581" i="61"/>
  <c r="I582" i="61"/>
  <c r="I583" i="61"/>
  <c r="I584" i="61"/>
  <c r="I585" i="61"/>
  <c r="I586" i="61"/>
  <c r="I587" i="61"/>
  <c r="I588" i="61"/>
  <c r="I589" i="61"/>
  <c r="I590" i="61"/>
  <c r="I591" i="61"/>
  <c r="I592" i="61"/>
  <c r="I593" i="61"/>
  <c r="I594" i="61"/>
  <c r="I595" i="61"/>
  <c r="I596" i="61"/>
  <c r="I597" i="61"/>
  <c r="I598" i="61"/>
  <c r="I599" i="61"/>
  <c r="I600" i="61"/>
  <c r="I601" i="61"/>
  <c r="I602" i="61"/>
  <c r="I603" i="61"/>
  <c r="I604" i="61"/>
  <c r="I605" i="61"/>
  <c r="I606" i="61"/>
  <c r="I607" i="61"/>
  <c r="I608" i="61"/>
  <c r="I609" i="61"/>
  <c r="I610" i="61"/>
  <c r="I611" i="61"/>
  <c r="I612" i="61"/>
  <c r="I613" i="61"/>
  <c r="I614" i="61"/>
  <c r="I615" i="61"/>
  <c r="I616" i="61"/>
  <c r="I617" i="61"/>
  <c r="I618" i="61"/>
  <c r="I619" i="61"/>
  <c r="I620" i="61"/>
  <c r="I621" i="61"/>
  <c r="I622" i="61"/>
  <c r="I623" i="61"/>
  <c r="I624" i="61"/>
  <c r="I625" i="61"/>
  <c r="I626" i="61"/>
  <c r="I627" i="61"/>
  <c r="I628" i="61"/>
  <c r="I629" i="61"/>
  <c r="I630" i="61"/>
  <c r="I631" i="61"/>
  <c r="I632" i="61"/>
  <c r="I633" i="61"/>
  <c r="I634" i="61"/>
  <c r="I635" i="61"/>
  <c r="I636" i="61"/>
  <c r="I637" i="61"/>
  <c r="I638" i="61"/>
  <c r="I639" i="61"/>
  <c r="I640" i="61"/>
  <c r="I641" i="61"/>
  <c r="I642" i="61"/>
  <c r="I643" i="61"/>
  <c r="I644" i="61"/>
  <c r="I645" i="61"/>
  <c r="I646" i="61"/>
  <c r="I647" i="61"/>
  <c r="I648" i="61"/>
  <c r="I649" i="61"/>
  <c r="I650" i="61"/>
  <c r="I651" i="61"/>
  <c r="I652" i="61"/>
  <c r="I653" i="61"/>
  <c r="I654" i="61"/>
  <c r="I655" i="61"/>
  <c r="I656" i="61"/>
  <c r="I657" i="61"/>
  <c r="I658" i="61"/>
  <c r="I659" i="61"/>
  <c r="I660" i="61"/>
  <c r="I661" i="61"/>
  <c r="I662" i="61"/>
  <c r="I663" i="61"/>
  <c r="I664" i="61"/>
  <c r="I665" i="61"/>
  <c r="I666" i="61"/>
  <c r="I667" i="61"/>
  <c r="I668" i="61"/>
  <c r="I669" i="61"/>
  <c r="I670" i="61"/>
  <c r="I671" i="61"/>
  <c r="I672" i="61"/>
  <c r="I673" i="61"/>
  <c r="I674" i="61"/>
  <c r="I675" i="61"/>
  <c r="I676" i="61"/>
  <c r="I677" i="61"/>
  <c r="I678" i="61"/>
  <c r="I679" i="61"/>
  <c r="I680" i="61"/>
  <c r="I681" i="61"/>
  <c r="I682" i="61"/>
  <c r="I683" i="61"/>
  <c r="I684" i="61"/>
  <c r="I685" i="61"/>
  <c r="I686" i="61"/>
  <c r="I687" i="61"/>
  <c r="I688" i="61"/>
  <c r="I689" i="61"/>
  <c r="I690" i="61"/>
  <c r="I691" i="61"/>
  <c r="I692" i="61"/>
  <c r="I693" i="61"/>
  <c r="I694" i="61"/>
  <c r="I695" i="61"/>
  <c r="I696" i="61"/>
  <c r="I697" i="61"/>
  <c r="I698" i="61"/>
  <c r="I699" i="61"/>
  <c r="I700" i="61"/>
  <c r="I701" i="61"/>
  <c r="I702" i="61"/>
  <c r="I703" i="61"/>
  <c r="I704" i="61"/>
  <c r="I705" i="61"/>
  <c r="I706" i="61"/>
  <c r="I707" i="61"/>
  <c r="I708" i="61"/>
  <c r="I709" i="61"/>
  <c r="I710" i="61"/>
  <c r="I711" i="61"/>
  <c r="I712" i="61"/>
  <c r="I713" i="61"/>
  <c r="I714" i="61"/>
  <c r="I715" i="61"/>
  <c r="I716" i="61"/>
  <c r="I717" i="61"/>
  <c r="I718" i="61"/>
  <c r="I719" i="61"/>
  <c r="I720" i="61"/>
  <c r="I721" i="61"/>
  <c r="I722" i="61"/>
  <c r="I723" i="61"/>
  <c r="I724" i="61"/>
  <c r="I725" i="61"/>
  <c r="I726" i="61"/>
  <c r="I727" i="61"/>
  <c r="I728" i="61"/>
  <c r="I729" i="61"/>
  <c r="I730" i="61"/>
  <c r="I731" i="61"/>
  <c r="I732" i="61"/>
  <c r="I733" i="61"/>
  <c r="I734" i="61"/>
  <c r="I735" i="61"/>
  <c r="I736" i="61"/>
  <c r="I737" i="61"/>
  <c r="I738" i="61"/>
  <c r="I739" i="61"/>
  <c r="I740" i="61"/>
  <c r="I741" i="61"/>
  <c r="I742" i="61"/>
  <c r="I743" i="61"/>
  <c r="I744" i="61"/>
  <c r="I745" i="61"/>
  <c r="I746" i="61"/>
  <c r="I747" i="61"/>
  <c r="I748" i="61"/>
  <c r="I749" i="61"/>
  <c r="I750" i="61"/>
  <c r="I751" i="61"/>
  <c r="I752" i="61"/>
  <c r="I753" i="61"/>
  <c r="I754" i="61"/>
  <c r="I755" i="61"/>
  <c r="I756" i="61"/>
  <c r="I757" i="61"/>
  <c r="I758" i="61"/>
  <c r="I759" i="61"/>
  <c r="I760" i="61"/>
  <c r="I761" i="61"/>
  <c r="I762" i="61"/>
  <c r="I763" i="61"/>
  <c r="I764" i="61"/>
  <c r="I765" i="61"/>
  <c r="I766" i="61"/>
  <c r="I767" i="61"/>
  <c r="I768" i="61"/>
  <c r="I769" i="61"/>
  <c r="I770" i="61"/>
  <c r="I771" i="61"/>
  <c r="I772" i="61"/>
  <c r="I773" i="61"/>
  <c r="I774" i="61"/>
  <c r="I775" i="61"/>
  <c r="I776" i="61"/>
  <c r="I777" i="61"/>
  <c r="I778" i="61"/>
  <c r="I779" i="61"/>
  <c r="I780" i="61"/>
  <c r="I781" i="61"/>
  <c r="I782" i="61"/>
  <c r="I783" i="61"/>
  <c r="I784" i="61"/>
  <c r="I785" i="61"/>
  <c r="I786" i="61"/>
  <c r="I787" i="61"/>
  <c r="I788" i="61"/>
  <c r="I789" i="61"/>
  <c r="I790" i="61"/>
  <c r="I791" i="61"/>
  <c r="I792" i="61"/>
  <c r="I793" i="61"/>
  <c r="I794" i="61"/>
  <c r="I795" i="61"/>
  <c r="I796" i="61"/>
  <c r="I797" i="61"/>
  <c r="I798" i="61"/>
  <c r="I799" i="61"/>
  <c r="I800" i="61"/>
  <c r="I801" i="61"/>
  <c r="I802" i="61"/>
  <c r="I803" i="61"/>
  <c r="I804" i="61"/>
  <c r="I805" i="61"/>
  <c r="I806" i="61"/>
  <c r="I807" i="61"/>
  <c r="I808" i="61"/>
  <c r="I809" i="61"/>
  <c r="I810" i="61"/>
  <c r="I811" i="61"/>
  <c r="I812" i="61"/>
  <c r="I813" i="61"/>
  <c r="I814" i="61"/>
  <c r="I815" i="61"/>
  <c r="I816" i="61"/>
  <c r="I817" i="61"/>
  <c r="I818" i="61"/>
  <c r="I819" i="61"/>
  <c r="I820" i="61"/>
  <c r="I821" i="61"/>
  <c r="I822" i="61"/>
  <c r="I823" i="61"/>
  <c r="I824" i="61"/>
  <c r="I825" i="61"/>
  <c r="I826" i="61"/>
  <c r="I827" i="61"/>
  <c r="I828" i="61"/>
  <c r="I829" i="61"/>
  <c r="I830" i="61"/>
  <c r="I831" i="61"/>
  <c r="I832" i="61"/>
  <c r="I833" i="61"/>
  <c r="I834" i="61"/>
  <c r="I835" i="61"/>
  <c r="I836" i="61"/>
  <c r="I837" i="61"/>
  <c r="I838" i="61"/>
  <c r="I839" i="61"/>
  <c r="I840" i="61"/>
  <c r="I841" i="61"/>
  <c r="I842" i="61"/>
  <c r="I843" i="61"/>
  <c r="I844" i="61"/>
  <c r="I845" i="61"/>
  <c r="I846" i="61"/>
  <c r="I847" i="61"/>
  <c r="I848" i="61"/>
  <c r="I849" i="61"/>
  <c r="I850" i="61"/>
  <c r="I851" i="61"/>
  <c r="I852" i="61"/>
  <c r="I853" i="61"/>
  <c r="I854" i="61"/>
  <c r="I855" i="61"/>
  <c r="I856" i="61"/>
  <c r="I857" i="61"/>
  <c r="I858" i="61"/>
  <c r="I859" i="61"/>
  <c r="I860" i="61"/>
  <c r="I861" i="61"/>
  <c r="I862" i="61"/>
  <c r="I863" i="61"/>
  <c r="I864" i="61"/>
  <c r="I865" i="61"/>
  <c r="I866" i="61"/>
  <c r="I867" i="61"/>
  <c r="I868" i="61"/>
  <c r="I869" i="61"/>
  <c r="I870" i="61"/>
  <c r="I871" i="61"/>
  <c r="I872" i="61"/>
  <c r="I873" i="61"/>
  <c r="I874" i="61"/>
  <c r="I875" i="61"/>
  <c r="I876" i="61"/>
  <c r="I877" i="61"/>
  <c r="I878" i="61"/>
  <c r="I879" i="61"/>
  <c r="I880" i="61"/>
  <c r="I881" i="61"/>
  <c r="I882" i="61"/>
  <c r="I883" i="61"/>
  <c r="I884" i="61"/>
  <c r="I885" i="61"/>
  <c r="I886" i="61"/>
  <c r="I887" i="61"/>
  <c r="I888" i="61"/>
  <c r="I889" i="61"/>
  <c r="I890" i="61"/>
  <c r="I891" i="61"/>
  <c r="I892" i="61"/>
  <c r="I893" i="61"/>
  <c r="I894" i="61"/>
  <c r="I895" i="61"/>
  <c r="I896" i="61"/>
  <c r="I897" i="61"/>
  <c r="I898" i="61"/>
  <c r="I899" i="61"/>
  <c r="I900" i="61"/>
  <c r="I901" i="61"/>
  <c r="I902" i="61"/>
  <c r="I903" i="61"/>
  <c r="I904" i="61"/>
  <c r="I905" i="61"/>
  <c r="I906" i="61"/>
  <c r="I907" i="61"/>
  <c r="I908" i="61"/>
  <c r="I909" i="61"/>
  <c r="I910" i="61"/>
  <c r="I911" i="61"/>
  <c r="I912" i="61"/>
  <c r="I913" i="61"/>
  <c r="I914" i="61"/>
  <c r="I915" i="61"/>
  <c r="I916" i="61"/>
  <c r="I917" i="61"/>
  <c r="I918" i="61"/>
  <c r="I919" i="61"/>
  <c r="I920" i="61"/>
  <c r="I921" i="61"/>
  <c r="I922" i="61"/>
  <c r="I923" i="61"/>
  <c r="I924" i="61"/>
  <c r="I925" i="61"/>
  <c r="I926" i="61"/>
  <c r="I927" i="61"/>
  <c r="I928" i="61"/>
  <c r="I929" i="61"/>
  <c r="I930" i="61"/>
  <c r="I931" i="61"/>
  <c r="I932" i="61"/>
  <c r="I933" i="61"/>
  <c r="I934" i="61"/>
  <c r="I935" i="61"/>
  <c r="I936" i="61"/>
  <c r="I937" i="61"/>
  <c r="I938" i="61"/>
  <c r="I939" i="61"/>
  <c r="I940" i="61"/>
  <c r="I941" i="61"/>
  <c r="I942" i="61"/>
  <c r="I943" i="61"/>
  <c r="I944" i="61"/>
  <c r="I945" i="61"/>
  <c r="I946" i="61"/>
  <c r="I947" i="61"/>
  <c r="I948" i="61"/>
  <c r="I949" i="61"/>
  <c r="I950" i="61"/>
  <c r="I951" i="61"/>
  <c r="I952" i="61"/>
  <c r="I953" i="61"/>
  <c r="I954" i="61"/>
  <c r="I955" i="61"/>
  <c r="I956" i="61"/>
  <c r="I957" i="61"/>
  <c r="I958" i="61"/>
  <c r="I959" i="61"/>
  <c r="I960" i="61"/>
  <c r="I961" i="61"/>
  <c r="I962" i="61"/>
  <c r="I963" i="61"/>
  <c r="I964" i="61"/>
  <c r="I965" i="61"/>
  <c r="I966" i="61"/>
  <c r="I967" i="61"/>
  <c r="I968" i="61"/>
  <c r="I969" i="61"/>
  <c r="I970" i="61"/>
  <c r="I971" i="61"/>
  <c r="I972" i="61"/>
  <c r="I973" i="61"/>
  <c r="I974" i="61"/>
  <c r="I975" i="61"/>
  <c r="I976" i="61"/>
  <c r="I977" i="61"/>
  <c r="I978" i="61"/>
  <c r="I979" i="61"/>
  <c r="I980" i="61"/>
  <c r="I981" i="61"/>
  <c r="I982" i="61"/>
  <c r="I983" i="61"/>
  <c r="I984" i="61"/>
  <c r="I985" i="61"/>
  <c r="I986" i="61"/>
  <c r="I987" i="61"/>
  <c r="I988" i="61"/>
  <c r="I989" i="61"/>
  <c r="I990" i="61"/>
  <c r="I991" i="61"/>
  <c r="I992" i="61"/>
  <c r="I993" i="61"/>
  <c r="I994" i="61"/>
  <c r="I995" i="61"/>
  <c r="I996" i="61"/>
  <c r="I997" i="61"/>
  <c r="I998" i="61"/>
  <c r="I999" i="61"/>
  <c r="I1000" i="61"/>
  <c r="I1001" i="61"/>
  <c r="I1002" i="61"/>
  <c r="I1003" i="61"/>
  <c r="I1004" i="61"/>
  <c r="I1005" i="61"/>
  <c r="I1006" i="61"/>
  <c r="I1007" i="61"/>
  <c r="I1008" i="61"/>
  <c r="I1009" i="61"/>
  <c r="I1010" i="61"/>
  <c r="I1011" i="61"/>
  <c r="I1012" i="61"/>
  <c r="I1013" i="61"/>
  <c r="I1014" i="61"/>
  <c r="I1015" i="61"/>
  <c r="I1016" i="61"/>
  <c r="I1017" i="61"/>
  <c r="I1018" i="61"/>
  <c r="I1019" i="61"/>
  <c r="I1020" i="61"/>
  <c r="I1021" i="61"/>
  <c r="I1022" i="61"/>
  <c r="I1023" i="61"/>
  <c r="I1024" i="61"/>
  <c r="I1025" i="61"/>
  <c r="I1026" i="61"/>
  <c r="I1027" i="61"/>
  <c r="I1028" i="61"/>
  <c r="I1029" i="61"/>
  <c r="I1030" i="61"/>
  <c r="I1031" i="61"/>
  <c r="I1032" i="61"/>
  <c r="I1033" i="61"/>
  <c r="I1034" i="61"/>
  <c r="I1035" i="61"/>
  <c r="I1036" i="61"/>
  <c r="I1037" i="61"/>
  <c r="I1038" i="61"/>
  <c r="I1039" i="61"/>
  <c r="I1040" i="61"/>
  <c r="I1041" i="61"/>
  <c r="I1042" i="61"/>
  <c r="I1043" i="61"/>
  <c r="I1044" i="61"/>
  <c r="I1045" i="61"/>
  <c r="I1046" i="61"/>
  <c r="I1047" i="61"/>
  <c r="I1048" i="61"/>
  <c r="I1049" i="61"/>
  <c r="I1050" i="61"/>
  <c r="I1051" i="61"/>
  <c r="I1052" i="61"/>
  <c r="I1053" i="61"/>
  <c r="I1054" i="61"/>
  <c r="I1055" i="61"/>
  <c r="I1056" i="61"/>
  <c r="I1057" i="61"/>
  <c r="I1058" i="61"/>
  <c r="I1059" i="61"/>
  <c r="I1060" i="61"/>
  <c r="I1061" i="61"/>
  <c r="I1062" i="61"/>
  <c r="I1063" i="61"/>
  <c r="I1064" i="61"/>
  <c r="I1065" i="61"/>
  <c r="I1066" i="61"/>
  <c r="I1067" i="61"/>
  <c r="I1068" i="61"/>
  <c r="I1069" i="61"/>
  <c r="I1070" i="61"/>
  <c r="I1071" i="61"/>
  <c r="I1072" i="61"/>
  <c r="I1073" i="61"/>
  <c r="I1074" i="61"/>
  <c r="I1075" i="61"/>
  <c r="I1076" i="61"/>
  <c r="I1077" i="61"/>
  <c r="I1078" i="61"/>
  <c r="I1079" i="61"/>
  <c r="I1080" i="61"/>
  <c r="I1081" i="61"/>
  <c r="I1082" i="61"/>
  <c r="I1083" i="61"/>
  <c r="I1084" i="61"/>
  <c r="I1085" i="61"/>
  <c r="I1086" i="61"/>
  <c r="I1087" i="61"/>
  <c r="I1088" i="61"/>
  <c r="I1089" i="61"/>
  <c r="I1090" i="61"/>
  <c r="I1091" i="61"/>
  <c r="I1092" i="61"/>
  <c r="I1093" i="61"/>
  <c r="I1094" i="61"/>
  <c r="I1095" i="61"/>
  <c r="I1096" i="61"/>
  <c r="I1097" i="61"/>
  <c r="I1098" i="61"/>
  <c r="I1099" i="61"/>
  <c r="I1100" i="61"/>
  <c r="I1101" i="61"/>
  <c r="I1102" i="61"/>
  <c r="I1103" i="61"/>
  <c r="I1104" i="61"/>
  <c r="I1105" i="61"/>
  <c r="I1106" i="61"/>
  <c r="I1107" i="61"/>
  <c r="I1108" i="61"/>
  <c r="I1109" i="61"/>
  <c r="I1110" i="61"/>
  <c r="I1111" i="61"/>
  <c r="I1112" i="61"/>
  <c r="I1113" i="61"/>
  <c r="I1114" i="61"/>
  <c r="I1115" i="61"/>
  <c r="I1116" i="61"/>
  <c r="I1117" i="61"/>
  <c r="I1118" i="61"/>
  <c r="I1119" i="61"/>
  <c r="I1120" i="61"/>
  <c r="I1121" i="61"/>
  <c r="I1122" i="61"/>
  <c r="I1123" i="61"/>
  <c r="I1124" i="61"/>
  <c r="I1125" i="61"/>
  <c r="I1126" i="61"/>
  <c r="I1127" i="61"/>
  <c r="I1128" i="61"/>
  <c r="I1129" i="61"/>
  <c r="I1130" i="61"/>
  <c r="I1131" i="61"/>
  <c r="I1132" i="61"/>
  <c r="I1133" i="61"/>
  <c r="I1134" i="61"/>
  <c r="I1135" i="61"/>
  <c r="I1136" i="61"/>
  <c r="I1137" i="61"/>
  <c r="I1138" i="61"/>
  <c r="I1139" i="61"/>
  <c r="I1140" i="61"/>
  <c r="I1141" i="61"/>
  <c r="I1142" i="61"/>
  <c r="I1143" i="61"/>
  <c r="I1144" i="61"/>
  <c r="I1145" i="61"/>
  <c r="I1146" i="61"/>
  <c r="I1147" i="61"/>
  <c r="I1148" i="61"/>
  <c r="I1149" i="61"/>
  <c r="I1150" i="61"/>
  <c r="I1151" i="61"/>
  <c r="I1152" i="61"/>
  <c r="I1153" i="61"/>
  <c r="I1154" i="61"/>
  <c r="I1155" i="61"/>
  <c r="I1156" i="61"/>
  <c r="I1157" i="61"/>
  <c r="I1158" i="61"/>
  <c r="I1159" i="61"/>
  <c r="I1160" i="61"/>
  <c r="I1161" i="61"/>
  <c r="I1162" i="61"/>
  <c r="I1163" i="61"/>
  <c r="I1164" i="61"/>
  <c r="I1165" i="61"/>
  <c r="I1166" i="61"/>
  <c r="I1167" i="61"/>
  <c r="I1168" i="61"/>
  <c r="I1169" i="61"/>
  <c r="I1170" i="61"/>
  <c r="I1171" i="61"/>
  <c r="I1172" i="61"/>
  <c r="I1173" i="61"/>
  <c r="I1174" i="61"/>
  <c r="I1175" i="61"/>
  <c r="I1176" i="61"/>
  <c r="I1177" i="61"/>
  <c r="I1178" i="61"/>
  <c r="I1179" i="61"/>
  <c r="I1180" i="61"/>
  <c r="I1181" i="61"/>
  <c r="I1182" i="61"/>
  <c r="I1183" i="61"/>
  <c r="I1184" i="61"/>
  <c r="I1185" i="61"/>
  <c r="I1186" i="61"/>
  <c r="I1187" i="61"/>
  <c r="I1188" i="61"/>
  <c r="I1189" i="61"/>
  <c r="I1190" i="61"/>
  <c r="I1191" i="61"/>
  <c r="I1192" i="61"/>
  <c r="I1193" i="61"/>
  <c r="I1194" i="61"/>
  <c r="I1195" i="61"/>
  <c r="I1196" i="61"/>
  <c r="I1197" i="61"/>
  <c r="I1198" i="61"/>
  <c r="I1199" i="61"/>
  <c r="I1200" i="61"/>
  <c r="I1201" i="61"/>
  <c r="I1202" i="61"/>
  <c r="I1203" i="61"/>
  <c r="I1204" i="61"/>
  <c r="I1205" i="61"/>
  <c r="I1206" i="61"/>
  <c r="I1207" i="61"/>
  <c r="I1208" i="61"/>
  <c r="I1209" i="61"/>
  <c r="I1210" i="61"/>
  <c r="I1211" i="61"/>
  <c r="I1212" i="61"/>
  <c r="I1213" i="61"/>
  <c r="I1214" i="61"/>
  <c r="I1215" i="61"/>
  <c r="I1216" i="61"/>
  <c r="I1217" i="61"/>
  <c r="I1218" i="61"/>
  <c r="I1219" i="61"/>
  <c r="I1220" i="61"/>
  <c r="I1221" i="61"/>
  <c r="I1222" i="61"/>
  <c r="I1223" i="61"/>
  <c r="I1224" i="61"/>
  <c r="I1225" i="61"/>
  <c r="I1226" i="61"/>
  <c r="I1227" i="61"/>
  <c r="I1228" i="61"/>
  <c r="I1229" i="61"/>
  <c r="I1230" i="61"/>
  <c r="I1231" i="61"/>
  <c r="I1232" i="61"/>
  <c r="I1233" i="61"/>
  <c r="I1234" i="61"/>
  <c r="I1235" i="61"/>
  <c r="I1236" i="61"/>
  <c r="I1237" i="61"/>
  <c r="I1238" i="61"/>
  <c r="I1239" i="61"/>
  <c r="I1240" i="61"/>
  <c r="I1241" i="61"/>
  <c r="I1242" i="61"/>
  <c r="I1243" i="61"/>
  <c r="I1244" i="61"/>
  <c r="I1245" i="61"/>
  <c r="I1246" i="61"/>
  <c r="I1247" i="61"/>
  <c r="I1248" i="61"/>
  <c r="I1249" i="61"/>
  <c r="I1250" i="61"/>
  <c r="I1251" i="61"/>
  <c r="I1252" i="61"/>
  <c r="I1253" i="61"/>
  <c r="I1254" i="61"/>
  <c r="I1255" i="61"/>
  <c r="I1256" i="61"/>
  <c r="I1257" i="61"/>
  <c r="I1258" i="61"/>
  <c r="I1259" i="61"/>
  <c r="I1260" i="61"/>
  <c r="I1261" i="61"/>
  <c r="I1262" i="61"/>
  <c r="I1263" i="61"/>
  <c r="I1264" i="61"/>
  <c r="I1265" i="61"/>
  <c r="I1266" i="61"/>
  <c r="I1267" i="61"/>
  <c r="I1268" i="61"/>
  <c r="I1269" i="61"/>
  <c r="I1270" i="61"/>
  <c r="I1271" i="61"/>
  <c r="I1272" i="61"/>
  <c r="I1273" i="61"/>
  <c r="I1274" i="61"/>
  <c r="I1275" i="61"/>
  <c r="I1276" i="61"/>
  <c r="I1277" i="61"/>
  <c r="I1278" i="61"/>
  <c r="I1279" i="61"/>
  <c r="I1280" i="61"/>
  <c r="I1281" i="61"/>
  <c r="I1282" i="61"/>
  <c r="I1283" i="61"/>
  <c r="I1284" i="61"/>
  <c r="I1285" i="61"/>
  <c r="I1286" i="61"/>
  <c r="I1287" i="61"/>
  <c r="I1288" i="61"/>
  <c r="I1289" i="61"/>
  <c r="I1290" i="61"/>
  <c r="I1291" i="61"/>
  <c r="I1292" i="61"/>
  <c r="I1293" i="61"/>
  <c r="I1294" i="61"/>
  <c r="I1295" i="61"/>
  <c r="I1296" i="61"/>
  <c r="I1297" i="61"/>
  <c r="I1298" i="61"/>
  <c r="I1299" i="61"/>
  <c r="I1300" i="61"/>
  <c r="I1301" i="61"/>
  <c r="I1302" i="61"/>
  <c r="I1303" i="61"/>
  <c r="I1304" i="61"/>
  <c r="I1305" i="61"/>
  <c r="I1306" i="61"/>
  <c r="I1307" i="61"/>
  <c r="I1308" i="61"/>
  <c r="I1309" i="61"/>
  <c r="I1310" i="61"/>
  <c r="I1311" i="61"/>
  <c r="I1312" i="61"/>
  <c r="I1313" i="61"/>
  <c r="I1314" i="61"/>
  <c r="I1315" i="61"/>
  <c r="I1316" i="61"/>
  <c r="I1317" i="61"/>
  <c r="I1318" i="61"/>
  <c r="I1319" i="61"/>
  <c r="I1320" i="61"/>
  <c r="I1321" i="61"/>
  <c r="I1322" i="61"/>
  <c r="I1323" i="61"/>
  <c r="I1324" i="61"/>
  <c r="I1325" i="61"/>
  <c r="I1326" i="61"/>
  <c r="I1327" i="61"/>
  <c r="I1328" i="61"/>
  <c r="I1329" i="61"/>
  <c r="I1330" i="61"/>
  <c r="I1331" i="61"/>
  <c r="I1332" i="61"/>
  <c r="I1333" i="61"/>
  <c r="I1334" i="61"/>
  <c r="I1335" i="61"/>
  <c r="I1336" i="61"/>
  <c r="I1337" i="61"/>
  <c r="I1338" i="61"/>
  <c r="I1339" i="61"/>
  <c r="I1340" i="61"/>
  <c r="I1341" i="61"/>
  <c r="I1342" i="61"/>
  <c r="I1343" i="61"/>
  <c r="I1344" i="61"/>
  <c r="I1345" i="61"/>
  <c r="I1346" i="61"/>
  <c r="I1347" i="61"/>
  <c r="I1348" i="61"/>
  <c r="I1349" i="61"/>
  <c r="I1350" i="61"/>
  <c r="I1351" i="61"/>
  <c r="I1352" i="61"/>
  <c r="I1353" i="61"/>
  <c r="I1354" i="61"/>
  <c r="I1355" i="61"/>
  <c r="I1356" i="61"/>
  <c r="I1357" i="61"/>
  <c r="I1358" i="61"/>
  <c r="I1359" i="61"/>
  <c r="I1360" i="61"/>
  <c r="I1361" i="61"/>
  <c r="I1362" i="61"/>
  <c r="I1363" i="61"/>
  <c r="I1364" i="61"/>
  <c r="I1365" i="61"/>
  <c r="I1366" i="61"/>
  <c r="I1367" i="61"/>
  <c r="I1368" i="61"/>
  <c r="I1369" i="61"/>
  <c r="I1370" i="61"/>
  <c r="I1371" i="61"/>
  <c r="I1372" i="61"/>
  <c r="I1373" i="61"/>
  <c r="I1374" i="61"/>
  <c r="I1375" i="61"/>
  <c r="I1376" i="61"/>
  <c r="I1377" i="61"/>
  <c r="I1378" i="61"/>
  <c r="I1379" i="61"/>
  <c r="I1380" i="61"/>
  <c r="I1381" i="61"/>
  <c r="I1382" i="61"/>
  <c r="I1383" i="61"/>
  <c r="I1384" i="61"/>
  <c r="I1385" i="61"/>
  <c r="I1386" i="61"/>
  <c r="I1387" i="61"/>
  <c r="I1388" i="61"/>
  <c r="I1389" i="61"/>
  <c r="I1390" i="61"/>
  <c r="I1391" i="61"/>
  <c r="I1392" i="61"/>
  <c r="I1393" i="61"/>
  <c r="I1394" i="61"/>
  <c r="I1395" i="61"/>
  <c r="I1396" i="61"/>
  <c r="I1397" i="61"/>
  <c r="I1398" i="61"/>
  <c r="I1399" i="61"/>
  <c r="I1400" i="61"/>
  <c r="I1401" i="61"/>
  <c r="I1402" i="61"/>
  <c r="I1403" i="61"/>
  <c r="I1404" i="61"/>
  <c r="I1405" i="61"/>
  <c r="I1406" i="61"/>
  <c r="I1407" i="61"/>
  <c r="I1408" i="61"/>
  <c r="I1409" i="61"/>
  <c r="I1410" i="61"/>
  <c r="I1411" i="61"/>
  <c r="I1412" i="61"/>
  <c r="I1413" i="61"/>
  <c r="I1414" i="61"/>
  <c r="I1415" i="61"/>
  <c r="I1416" i="61"/>
  <c r="I1417" i="61"/>
  <c r="I1418" i="61"/>
  <c r="I1419" i="61"/>
  <c r="I1420" i="61"/>
  <c r="I1421" i="61"/>
  <c r="I1422" i="61"/>
  <c r="I1423" i="61"/>
  <c r="I1424" i="61"/>
  <c r="I1425" i="61"/>
  <c r="I1426" i="61"/>
  <c r="I1427" i="61"/>
  <c r="I1428" i="61"/>
  <c r="I1429" i="61"/>
  <c r="I1430" i="61"/>
  <c r="I1431" i="61"/>
  <c r="I1432" i="61"/>
  <c r="I1433" i="61"/>
  <c r="I1434" i="61"/>
  <c r="I1435" i="61"/>
  <c r="I1436" i="61"/>
  <c r="I1437" i="61"/>
  <c r="I1438" i="61"/>
  <c r="I1439" i="61"/>
  <c r="I1440" i="61"/>
  <c r="I1441" i="61"/>
  <c r="I1442" i="61"/>
  <c r="I1443" i="61"/>
  <c r="I1444" i="61"/>
  <c r="I1445" i="61"/>
  <c r="I1446" i="61"/>
  <c r="I1447" i="61"/>
  <c r="I1448" i="61"/>
  <c r="I1449" i="61"/>
  <c r="I1450" i="61"/>
  <c r="I1451" i="61"/>
  <c r="I1452" i="61"/>
  <c r="I1453" i="61"/>
  <c r="I1454" i="61"/>
  <c r="I1455" i="61"/>
  <c r="I1456" i="61"/>
  <c r="I1457" i="61"/>
  <c r="I1458" i="61"/>
  <c r="I1459" i="61"/>
  <c r="I1460" i="61"/>
  <c r="I1461" i="61"/>
  <c r="I1462" i="61"/>
  <c r="I1463" i="61"/>
  <c r="I1464" i="61"/>
  <c r="I1465" i="61"/>
  <c r="I1466" i="61"/>
  <c r="I1467" i="61"/>
  <c r="I1468" i="61"/>
  <c r="I1469" i="61"/>
  <c r="I1470" i="61"/>
  <c r="I1471" i="61"/>
  <c r="I1472" i="61"/>
  <c r="I1473" i="61"/>
  <c r="I1474" i="61"/>
  <c r="I1475" i="61"/>
  <c r="I1476" i="61"/>
  <c r="I1477" i="61"/>
  <c r="I1478" i="61"/>
  <c r="I1479" i="61"/>
  <c r="I1480" i="61"/>
  <c r="I1481" i="61"/>
  <c r="I1482" i="61"/>
  <c r="I1483" i="61"/>
  <c r="I1484" i="61"/>
  <c r="I1485" i="61"/>
  <c r="I1486" i="61"/>
  <c r="I1487" i="61"/>
  <c r="I1488" i="61"/>
  <c r="I1489" i="61"/>
  <c r="I1490" i="61"/>
  <c r="I1491" i="61"/>
  <c r="I1492" i="61"/>
  <c r="I1493" i="61"/>
  <c r="I1494" i="61"/>
  <c r="I1495" i="61"/>
  <c r="I1496" i="61"/>
  <c r="I1497" i="61"/>
  <c r="I1498" i="61"/>
  <c r="I1499" i="61"/>
  <c r="I1500" i="61"/>
  <c r="I1501" i="61"/>
  <c r="I1502" i="61"/>
  <c r="I1503" i="61"/>
  <c r="I1504" i="61"/>
  <c r="I1505" i="61"/>
  <c r="I1506" i="61"/>
  <c r="I1507" i="61"/>
  <c r="I1508" i="61"/>
  <c r="I1509" i="61"/>
  <c r="I1510" i="61"/>
  <c r="I1511" i="61"/>
  <c r="I1512" i="61"/>
  <c r="I1513" i="61"/>
  <c r="I1514" i="61"/>
  <c r="I1515" i="61"/>
  <c r="I1516" i="61"/>
  <c r="I1517" i="61"/>
  <c r="I1518" i="61"/>
  <c r="I1519" i="61"/>
  <c r="I1520" i="61"/>
  <c r="I1521" i="61"/>
  <c r="I1522" i="61"/>
  <c r="I1523" i="61"/>
  <c r="I1524" i="61"/>
  <c r="I1525" i="61"/>
  <c r="I1526" i="61"/>
  <c r="I1527" i="61"/>
  <c r="I1528" i="61"/>
  <c r="I1529" i="61"/>
  <c r="I1530" i="61"/>
  <c r="I1531" i="61"/>
  <c r="I1532" i="61"/>
  <c r="I1533" i="61"/>
  <c r="I1534" i="61"/>
  <c r="I1535" i="61"/>
  <c r="I1536" i="61"/>
  <c r="I1537" i="61"/>
  <c r="I1538" i="61"/>
  <c r="I1539" i="61"/>
  <c r="I1540" i="61"/>
  <c r="I1541" i="61"/>
  <c r="I1542" i="61"/>
  <c r="I1543" i="61"/>
  <c r="I1544" i="61"/>
  <c r="I1545" i="61"/>
  <c r="I1546" i="61"/>
  <c r="I1547" i="61"/>
  <c r="I1548" i="61"/>
  <c r="I1549" i="61"/>
  <c r="I1550" i="61"/>
  <c r="I1551" i="61"/>
  <c r="I1552" i="61"/>
  <c r="I1553" i="61"/>
  <c r="I1554" i="61"/>
  <c r="I1555" i="61"/>
  <c r="I1556" i="61"/>
  <c r="I1557" i="61"/>
  <c r="I1558" i="61"/>
  <c r="I1559" i="61"/>
  <c r="I1560" i="61"/>
  <c r="I1561" i="61"/>
  <c r="I1562" i="61"/>
  <c r="I1563" i="61"/>
  <c r="I1564" i="61"/>
  <c r="I1565" i="61"/>
  <c r="I1566" i="61"/>
  <c r="I1567" i="61"/>
  <c r="I1568" i="61"/>
  <c r="I1569" i="61"/>
  <c r="I1570" i="61"/>
  <c r="I1571" i="61"/>
  <c r="I1572" i="61"/>
  <c r="I1573" i="61"/>
  <c r="I1574" i="61"/>
  <c r="I1575" i="61"/>
  <c r="I1576" i="61"/>
  <c r="I1577" i="61"/>
  <c r="I1578" i="61"/>
  <c r="I1579" i="61"/>
  <c r="I1580" i="61"/>
  <c r="I1581" i="61"/>
  <c r="I1582" i="61"/>
  <c r="I1583" i="61"/>
  <c r="I1584" i="61"/>
  <c r="I1585" i="61"/>
  <c r="I1586" i="61"/>
  <c r="I1587" i="61"/>
  <c r="I1588" i="61"/>
  <c r="I1589" i="61"/>
  <c r="I1590" i="61"/>
  <c r="I1591" i="61"/>
  <c r="I1592" i="61"/>
  <c r="I1593" i="61"/>
  <c r="I1594" i="61"/>
  <c r="I1595" i="61"/>
  <c r="I1596" i="61"/>
  <c r="I1597" i="61"/>
  <c r="I1598" i="61"/>
  <c r="I1599" i="61"/>
  <c r="I1600" i="61"/>
  <c r="I1601" i="61"/>
  <c r="I1602" i="61"/>
  <c r="I1603" i="61"/>
  <c r="I1604" i="61"/>
  <c r="I1605" i="61"/>
  <c r="I1606" i="61"/>
  <c r="I1607" i="61"/>
  <c r="I1608" i="61"/>
  <c r="I1609" i="61"/>
  <c r="I1610" i="61"/>
  <c r="I1611" i="61"/>
  <c r="I1612" i="61"/>
  <c r="I1613" i="61"/>
  <c r="I1614" i="61"/>
  <c r="I1615" i="61"/>
  <c r="I1616" i="61"/>
  <c r="I1617" i="61"/>
  <c r="I1618" i="61"/>
  <c r="I1619" i="61"/>
  <c r="I1620" i="61"/>
  <c r="I1621" i="61"/>
  <c r="I1622" i="61"/>
  <c r="I1623" i="61"/>
  <c r="I1624" i="61"/>
  <c r="I1625" i="61"/>
  <c r="I1626" i="61"/>
  <c r="I1627" i="61"/>
  <c r="I1628" i="61"/>
  <c r="I1629" i="61"/>
  <c r="I1630" i="61"/>
  <c r="I1631" i="61"/>
  <c r="I1632" i="61"/>
  <c r="I1633" i="61"/>
  <c r="I1634" i="61"/>
  <c r="I1635" i="61"/>
  <c r="I1636" i="61"/>
  <c r="I1637" i="61"/>
  <c r="I1638" i="61"/>
  <c r="I1639" i="61"/>
  <c r="I1640" i="61"/>
  <c r="I1641" i="61"/>
  <c r="I1642" i="61"/>
  <c r="I1643" i="61"/>
  <c r="I1644" i="61"/>
  <c r="I1645" i="61"/>
  <c r="I1646" i="61"/>
  <c r="I1647" i="61"/>
  <c r="I1648" i="61"/>
  <c r="I1649" i="61"/>
  <c r="I1650" i="61"/>
  <c r="I1651" i="61"/>
  <c r="I1652" i="61"/>
  <c r="I1653" i="61"/>
  <c r="I1654" i="61"/>
  <c r="I1655" i="61"/>
  <c r="I1656" i="61"/>
  <c r="I1657" i="61"/>
  <c r="I1658" i="61"/>
  <c r="I1659" i="61"/>
  <c r="I1660" i="61"/>
  <c r="I1661" i="61"/>
  <c r="I1662" i="61"/>
  <c r="I1663" i="61"/>
  <c r="I1664" i="61"/>
  <c r="I1665" i="61"/>
  <c r="I1666" i="61"/>
  <c r="I1667" i="61"/>
  <c r="I1668" i="61"/>
  <c r="I1669" i="61"/>
  <c r="I1670" i="61"/>
  <c r="I1671" i="61"/>
  <c r="I1672" i="61"/>
  <c r="I1673" i="61"/>
  <c r="I1674" i="61"/>
  <c r="I1675" i="61"/>
  <c r="I1676" i="61"/>
  <c r="I1677" i="61"/>
  <c r="I1678" i="61"/>
  <c r="I1679" i="61"/>
  <c r="I1680" i="61"/>
  <c r="I1681" i="61"/>
  <c r="I1682" i="61"/>
  <c r="I1683" i="61"/>
  <c r="I1684" i="61"/>
  <c r="I1685" i="61"/>
  <c r="I1686" i="61"/>
  <c r="I1687" i="61"/>
  <c r="I1688" i="61"/>
  <c r="I1689" i="61"/>
  <c r="I1690" i="61"/>
  <c r="I1691" i="61"/>
  <c r="I1692" i="61"/>
  <c r="I1693" i="61"/>
  <c r="I1694" i="61"/>
  <c r="I1695" i="61"/>
  <c r="I1696" i="61"/>
  <c r="I1697" i="61"/>
  <c r="I1698" i="61"/>
  <c r="I1699" i="61"/>
  <c r="I1700" i="61"/>
  <c r="I1701" i="61"/>
  <c r="I1702" i="61"/>
  <c r="I1703" i="61"/>
  <c r="I1704" i="61"/>
  <c r="I1705" i="61"/>
  <c r="I1706" i="61"/>
  <c r="I1707" i="61"/>
  <c r="I1708" i="61"/>
  <c r="I1709" i="61"/>
  <c r="I1710" i="61"/>
  <c r="I1711" i="61"/>
  <c r="I1712" i="61"/>
  <c r="I1713" i="61"/>
  <c r="I1714" i="61"/>
  <c r="I1715" i="61"/>
  <c r="I1716" i="61"/>
  <c r="I1717" i="61"/>
  <c r="I1718" i="61"/>
  <c r="I1719" i="61"/>
  <c r="I1720" i="61"/>
  <c r="I1721" i="61"/>
  <c r="I1722" i="61"/>
  <c r="I1723" i="61"/>
  <c r="I1724" i="61"/>
  <c r="I1725" i="61"/>
  <c r="I1726" i="61"/>
  <c r="I1727" i="61"/>
  <c r="I1728" i="61"/>
  <c r="I1729" i="61"/>
  <c r="I1730" i="61"/>
  <c r="I1731" i="61"/>
  <c r="I1732" i="61"/>
  <c r="I1733" i="61"/>
  <c r="I1734" i="61"/>
  <c r="I1735" i="61"/>
  <c r="I1736" i="61"/>
  <c r="I1737" i="61"/>
  <c r="I1738" i="61"/>
  <c r="I1739" i="61"/>
  <c r="I1740" i="61"/>
  <c r="I1741" i="61"/>
  <c r="I1742" i="61"/>
  <c r="I1743" i="61"/>
  <c r="I1744" i="61"/>
  <c r="I1745" i="61"/>
  <c r="I1746" i="61"/>
  <c r="I1747" i="61"/>
  <c r="I1748" i="61"/>
  <c r="I1749" i="61"/>
  <c r="I1750" i="61"/>
  <c r="I1751" i="61"/>
  <c r="I1752" i="61"/>
  <c r="I1753" i="61"/>
  <c r="I1754" i="61"/>
  <c r="I1755" i="61"/>
  <c r="I1756" i="61"/>
  <c r="I1757" i="61"/>
  <c r="I1758" i="61"/>
  <c r="I1759" i="61"/>
  <c r="I1760" i="61"/>
  <c r="I1761" i="61"/>
  <c r="I1762" i="61"/>
  <c r="I1763" i="61"/>
  <c r="I1764" i="61"/>
  <c r="I1765" i="61"/>
  <c r="I1766" i="61"/>
  <c r="I1767" i="61"/>
  <c r="I1768" i="61"/>
  <c r="I1769" i="61"/>
  <c r="I1770" i="61"/>
  <c r="I1771" i="61"/>
  <c r="I1772" i="61"/>
  <c r="I1773" i="61"/>
  <c r="I1774" i="61"/>
  <c r="I1775" i="61"/>
  <c r="I1776" i="61"/>
  <c r="I1777" i="61"/>
  <c r="I1778" i="61"/>
  <c r="I1779" i="61"/>
  <c r="I1780" i="61"/>
  <c r="I1781" i="61"/>
  <c r="I1782" i="61"/>
  <c r="I1783" i="61"/>
  <c r="I1784" i="61"/>
  <c r="I1785" i="61"/>
  <c r="I1786" i="61"/>
  <c r="I1787" i="61"/>
  <c r="I1788" i="61"/>
  <c r="I1789" i="61"/>
  <c r="I1790" i="61"/>
  <c r="I1791" i="61"/>
  <c r="I1792" i="61"/>
  <c r="I1793" i="61"/>
  <c r="I1794" i="61"/>
  <c r="I1795" i="61"/>
  <c r="I1796" i="61"/>
  <c r="I1797" i="61"/>
  <c r="I1798" i="61"/>
  <c r="I1799" i="61"/>
  <c r="I1800" i="61"/>
  <c r="I1801" i="61"/>
  <c r="I1802" i="61"/>
  <c r="I1803" i="61"/>
  <c r="I1804" i="61"/>
  <c r="I1805" i="61"/>
  <c r="I1806" i="61"/>
  <c r="I1807" i="61"/>
  <c r="I1808" i="61"/>
  <c r="I1809" i="61"/>
  <c r="I1810" i="61"/>
  <c r="I1811" i="61"/>
  <c r="I1812" i="61"/>
  <c r="I1813" i="61"/>
  <c r="I1814" i="61"/>
  <c r="I1815" i="61"/>
  <c r="I1816" i="61"/>
  <c r="I1817" i="61"/>
  <c r="I1818" i="61"/>
  <c r="I1819" i="61"/>
  <c r="I1820" i="61"/>
  <c r="I1821" i="61"/>
  <c r="I1822" i="61"/>
  <c r="I1823" i="61"/>
  <c r="I1824" i="61"/>
  <c r="I1825" i="61"/>
  <c r="I1826" i="61"/>
  <c r="I1827" i="61"/>
  <c r="I1828" i="61"/>
  <c r="I1829" i="61"/>
  <c r="I1830" i="61"/>
  <c r="I1831" i="61"/>
  <c r="I1832" i="61"/>
  <c r="I1833" i="61"/>
  <c r="I1834" i="61"/>
  <c r="I1835" i="61"/>
  <c r="I1836" i="61"/>
  <c r="I1837" i="61"/>
  <c r="I1838" i="61"/>
  <c r="I1839" i="61"/>
  <c r="I1840" i="61"/>
  <c r="I1841" i="61"/>
  <c r="I1842" i="61"/>
  <c r="I1843" i="61"/>
  <c r="I1844" i="61"/>
  <c r="I1845" i="61"/>
  <c r="I1846" i="61"/>
  <c r="I1847" i="61"/>
  <c r="I1848" i="61"/>
  <c r="I1849" i="61"/>
  <c r="I1850" i="61"/>
  <c r="I1851" i="61"/>
  <c r="I1852" i="61"/>
  <c r="I1853" i="61"/>
  <c r="I1854" i="61"/>
  <c r="I1855" i="61"/>
  <c r="I1856" i="61"/>
  <c r="I1857" i="61"/>
  <c r="I1858" i="61"/>
  <c r="I1859" i="61"/>
  <c r="I1860" i="61"/>
  <c r="I1861" i="61"/>
  <c r="I1862" i="61"/>
  <c r="I1863" i="61"/>
  <c r="I1864" i="61"/>
  <c r="I1865" i="61"/>
  <c r="I1866" i="61"/>
  <c r="I1867" i="61"/>
  <c r="I1868" i="61"/>
  <c r="I1869" i="61"/>
  <c r="I1870" i="61"/>
  <c r="I1871" i="61"/>
  <c r="I1872" i="61"/>
  <c r="I1873" i="61"/>
  <c r="I1874" i="61"/>
  <c r="I1875" i="61"/>
  <c r="I1876" i="61"/>
  <c r="I1877" i="61"/>
  <c r="I1878" i="61"/>
  <c r="I1879" i="61"/>
  <c r="I1880" i="61"/>
  <c r="I1881" i="61"/>
  <c r="I1882" i="61"/>
  <c r="I1883" i="61"/>
  <c r="I1884" i="61"/>
  <c r="I1885" i="61"/>
  <c r="I1886" i="61"/>
  <c r="I1887" i="61"/>
  <c r="I1888" i="61"/>
  <c r="I1889" i="61"/>
  <c r="I1890" i="61"/>
  <c r="I1891" i="61"/>
  <c r="I1892" i="61"/>
  <c r="I1893" i="61"/>
  <c r="I1894" i="61"/>
  <c r="I1895" i="61"/>
  <c r="I1896" i="61"/>
  <c r="I1897" i="61"/>
  <c r="I1898" i="61"/>
  <c r="I1899" i="61"/>
  <c r="I1900" i="61"/>
  <c r="I1901" i="61"/>
  <c r="I1902" i="61"/>
  <c r="I1903" i="61"/>
  <c r="I1904" i="61"/>
  <c r="I1905" i="61"/>
  <c r="I1906" i="61"/>
  <c r="I1907" i="61"/>
  <c r="I1908" i="61"/>
  <c r="I1909" i="61"/>
  <c r="I1910" i="61"/>
  <c r="I1911" i="61"/>
  <c r="I1912" i="61"/>
  <c r="I1913" i="61"/>
  <c r="I1914" i="61"/>
  <c r="I1915" i="61"/>
  <c r="I1916" i="61"/>
  <c r="I1917" i="61"/>
  <c r="I1918" i="61"/>
  <c r="I1919" i="61"/>
  <c r="I1920" i="61"/>
  <c r="I1921" i="61"/>
  <c r="I1922" i="61"/>
  <c r="I1923" i="61"/>
  <c r="I1924" i="61"/>
  <c r="I1925" i="61"/>
  <c r="I1926" i="61"/>
  <c r="I1927" i="61"/>
  <c r="I1928" i="61"/>
  <c r="I1929" i="61"/>
  <c r="I1930" i="61"/>
  <c r="I1931" i="61"/>
  <c r="I1932" i="61"/>
  <c r="I1933" i="61"/>
  <c r="I1934" i="61"/>
  <c r="I1935" i="61"/>
  <c r="I1936" i="61"/>
  <c r="I1937" i="61"/>
  <c r="I1938" i="61"/>
  <c r="I1939" i="61"/>
  <c r="I1940" i="61"/>
  <c r="I1941" i="61"/>
  <c r="I1942" i="61"/>
  <c r="I1943" i="61"/>
  <c r="I1944" i="61"/>
  <c r="I1945" i="61"/>
  <c r="I1946" i="61"/>
  <c r="I1947" i="61"/>
  <c r="I1948" i="61"/>
  <c r="I1949" i="61"/>
  <c r="I1950" i="61"/>
  <c r="I1951" i="61"/>
  <c r="I1952" i="61"/>
  <c r="I1953" i="61"/>
  <c r="I1954" i="61"/>
  <c r="I1955" i="61"/>
  <c r="I1956" i="61"/>
  <c r="I1957" i="61"/>
  <c r="I1958" i="61"/>
  <c r="I1959" i="61"/>
  <c r="I1960" i="61"/>
  <c r="I1961" i="61"/>
  <c r="I1962" i="61"/>
  <c r="I1963" i="61"/>
  <c r="I1964" i="61"/>
  <c r="I1965" i="61"/>
  <c r="I1966" i="61"/>
  <c r="I1967" i="61"/>
  <c r="I1968" i="61"/>
  <c r="I1969" i="61"/>
  <c r="I1970" i="61"/>
  <c r="I1971" i="61"/>
  <c r="I1972" i="61"/>
  <c r="I1973" i="61"/>
  <c r="I1974" i="61"/>
  <c r="I1975" i="61"/>
  <c r="I1976" i="61"/>
  <c r="I1977" i="61"/>
  <c r="I1978" i="61"/>
  <c r="I1979" i="61"/>
  <c r="I1980" i="61"/>
  <c r="I1981" i="61"/>
  <c r="I1982" i="61"/>
  <c r="I1983" i="61"/>
  <c r="I1984" i="61"/>
  <c r="I1985" i="61"/>
  <c r="I1986" i="61"/>
  <c r="I1987" i="61"/>
  <c r="I1988" i="61"/>
  <c r="I1989" i="61"/>
  <c r="I1990" i="61"/>
  <c r="I1991" i="61"/>
  <c r="I1992" i="61"/>
  <c r="I1993" i="61"/>
  <c r="I1994" i="61"/>
  <c r="I1995" i="61"/>
  <c r="I1996" i="61"/>
  <c r="I1997" i="61"/>
  <c r="I1998" i="61"/>
  <c r="I1999" i="61"/>
  <c r="I2000" i="61"/>
  <c r="I2001" i="61"/>
  <c r="I2002" i="61"/>
  <c r="I2003" i="61"/>
  <c r="I2004" i="61"/>
  <c r="I2005" i="61"/>
  <c r="I2006" i="61"/>
  <c r="I2007" i="61"/>
  <c r="I2008" i="61"/>
  <c r="I2009" i="61"/>
  <c r="I2010" i="61"/>
  <c r="I2011" i="61"/>
  <c r="I2012" i="61"/>
  <c r="I2013" i="61"/>
  <c r="I2014" i="61"/>
  <c r="I2015" i="61"/>
  <c r="I2016" i="61"/>
  <c r="I2017" i="61"/>
  <c r="I2018" i="61"/>
  <c r="I2019" i="61"/>
  <c r="I2020" i="61"/>
  <c r="I2021" i="61"/>
  <c r="I2022" i="61"/>
  <c r="I2023" i="61"/>
  <c r="I2024" i="61"/>
  <c r="I2025" i="61"/>
  <c r="I2026" i="61"/>
  <c r="I2027" i="61"/>
  <c r="I2028" i="61"/>
  <c r="I2029" i="61"/>
  <c r="I2030" i="61"/>
  <c r="I2031" i="61"/>
  <c r="I2032" i="61"/>
  <c r="I2033" i="61"/>
  <c r="I2034" i="61"/>
  <c r="I2035" i="61"/>
  <c r="I2036" i="61"/>
  <c r="I2037" i="61"/>
  <c r="I2038" i="61"/>
  <c r="I2039" i="61"/>
  <c r="I2040" i="61"/>
  <c r="I2041" i="61"/>
  <c r="I2042" i="61"/>
  <c r="I2043" i="61"/>
  <c r="I2044" i="61"/>
  <c r="I2045" i="61"/>
  <c r="I2046" i="61"/>
  <c r="I2047" i="61"/>
  <c r="I2048" i="61"/>
  <c r="I2049" i="61"/>
  <c r="I2050" i="61"/>
  <c r="I2051" i="61"/>
  <c r="I2052" i="61"/>
  <c r="I2053" i="61"/>
  <c r="I2054" i="61"/>
  <c r="I2055" i="61"/>
  <c r="I2056" i="61"/>
  <c r="I2057" i="61"/>
  <c r="I2058" i="61"/>
  <c r="I2059" i="61"/>
  <c r="I2060" i="61"/>
  <c r="I2061" i="61"/>
  <c r="I2062" i="61"/>
  <c r="I2063" i="61"/>
  <c r="I2064" i="61"/>
  <c r="I2065" i="61"/>
  <c r="I2066" i="61"/>
  <c r="I2067" i="61"/>
  <c r="I2068" i="61"/>
  <c r="I2069" i="61"/>
  <c r="I2070" i="61"/>
  <c r="I2071" i="61"/>
  <c r="I2072" i="61"/>
  <c r="I2073" i="61"/>
  <c r="I2074" i="61"/>
  <c r="I2075" i="61"/>
  <c r="I2076" i="61"/>
  <c r="I2077" i="61"/>
  <c r="I2078" i="61"/>
  <c r="I2079" i="61"/>
  <c r="I2080" i="61"/>
  <c r="I2081" i="61"/>
  <c r="I2082" i="61"/>
  <c r="I2083" i="61"/>
  <c r="I2084" i="61"/>
  <c r="I2085" i="61"/>
  <c r="I2086" i="61"/>
  <c r="I2087" i="61"/>
  <c r="I2088" i="61"/>
  <c r="I2089" i="61"/>
  <c r="I2090" i="61"/>
  <c r="I2091" i="61"/>
  <c r="I2092" i="61"/>
  <c r="I2093" i="61"/>
  <c r="I2094" i="61"/>
  <c r="I2095" i="61"/>
  <c r="I2096" i="61"/>
  <c r="I2097" i="61"/>
  <c r="I2098" i="61"/>
  <c r="I2099" i="61"/>
  <c r="I2100" i="61"/>
  <c r="I2101" i="61"/>
  <c r="I2102" i="61"/>
  <c r="I2103" i="61"/>
  <c r="I2104" i="61"/>
  <c r="I2105" i="61"/>
  <c r="I2106" i="61"/>
  <c r="I2107" i="61"/>
  <c r="I2108" i="61"/>
  <c r="I2109" i="61"/>
  <c r="I2110" i="61"/>
  <c r="I2111" i="61"/>
  <c r="I2112" i="61"/>
  <c r="I2113" i="61"/>
  <c r="I2114" i="61"/>
  <c r="I2115" i="61"/>
  <c r="I2116" i="61"/>
  <c r="I2117" i="61"/>
  <c r="I2118" i="61"/>
  <c r="I2119" i="61"/>
  <c r="I2120" i="61"/>
  <c r="I2121" i="61"/>
  <c r="I2122" i="61"/>
  <c r="I2123" i="61"/>
  <c r="I2124" i="61"/>
  <c r="I2125" i="61"/>
  <c r="I2126" i="61"/>
  <c r="I2127" i="61"/>
  <c r="I2128" i="61"/>
  <c r="I2129" i="61"/>
  <c r="I2130" i="61"/>
  <c r="I2131" i="61"/>
  <c r="I2132" i="61"/>
  <c r="I2133" i="61"/>
  <c r="I2134" i="61"/>
  <c r="I2135" i="61"/>
  <c r="I2136" i="61"/>
  <c r="I2137" i="61"/>
  <c r="I2138" i="61"/>
  <c r="I2139" i="61"/>
  <c r="I2140" i="61"/>
  <c r="I2141" i="61"/>
  <c r="I2142" i="61"/>
  <c r="I2143" i="61"/>
  <c r="I2144" i="61"/>
  <c r="I2145" i="61"/>
  <c r="I2146" i="61"/>
  <c r="I2147" i="61"/>
  <c r="I2148" i="61"/>
  <c r="I2149" i="61"/>
  <c r="I2150" i="61"/>
  <c r="I2151" i="61"/>
  <c r="I2152" i="61"/>
  <c r="I2153" i="61"/>
  <c r="I2154" i="61"/>
  <c r="I2155" i="61"/>
  <c r="I2156" i="61"/>
  <c r="I2157" i="61"/>
  <c r="I2158" i="61"/>
  <c r="I2159" i="61"/>
  <c r="I2160" i="61"/>
  <c r="I2161" i="61"/>
  <c r="I2162" i="61"/>
  <c r="I2163" i="61"/>
  <c r="I2164" i="61"/>
  <c r="I2165" i="61"/>
  <c r="I2166" i="61"/>
  <c r="I2167" i="61"/>
  <c r="I2168" i="61"/>
  <c r="I2169" i="61"/>
  <c r="I2170" i="61"/>
  <c r="I2171" i="61"/>
  <c r="I2172" i="61"/>
  <c r="I2173" i="61"/>
  <c r="I2174" i="61"/>
  <c r="I2175" i="61"/>
  <c r="I2176" i="61"/>
  <c r="I2177" i="61"/>
  <c r="I2178" i="61"/>
  <c r="I2179" i="61"/>
  <c r="I2180" i="61"/>
  <c r="I2181" i="61"/>
  <c r="I2182" i="61"/>
  <c r="I2183" i="61"/>
  <c r="I2184" i="61"/>
  <c r="I2185" i="61"/>
  <c r="I2186" i="61"/>
  <c r="I2187" i="61"/>
  <c r="I2188" i="61"/>
  <c r="I2189" i="61"/>
  <c r="I2190" i="61"/>
  <c r="I2191" i="61"/>
  <c r="I2192" i="61"/>
  <c r="I2193" i="61"/>
  <c r="I2194" i="61"/>
  <c r="I2195" i="61"/>
  <c r="I2196" i="61"/>
  <c r="I2197" i="61"/>
  <c r="I2198" i="61"/>
  <c r="I2199" i="61"/>
  <c r="I2200" i="61"/>
  <c r="I2201" i="61"/>
  <c r="I2202" i="61"/>
  <c r="I2203" i="61"/>
  <c r="I2204" i="61"/>
  <c r="I2205" i="61"/>
  <c r="I2206" i="61"/>
  <c r="I2207" i="61"/>
  <c r="I2208" i="61"/>
  <c r="I2209" i="61"/>
  <c r="I2210" i="61"/>
  <c r="I2211" i="61"/>
  <c r="I2212" i="61"/>
  <c r="I2213" i="61"/>
  <c r="I2214" i="61"/>
  <c r="I2215" i="61"/>
  <c r="I2216" i="61"/>
  <c r="I2217" i="61"/>
  <c r="I2218" i="61"/>
  <c r="I2219" i="61"/>
  <c r="I2220" i="61"/>
  <c r="I2221" i="61"/>
  <c r="I2222" i="61"/>
  <c r="I2223" i="61"/>
  <c r="I2224" i="61"/>
  <c r="I2225" i="61"/>
  <c r="I2226" i="61"/>
  <c r="I2227" i="61"/>
  <c r="I2228" i="61"/>
  <c r="I2229" i="61"/>
  <c r="I2230" i="61"/>
  <c r="I2231" i="61"/>
  <c r="I2232" i="61"/>
  <c r="I2233" i="61"/>
  <c r="I2234" i="61"/>
  <c r="I2235" i="61"/>
  <c r="I2236" i="61"/>
  <c r="I2237" i="61"/>
  <c r="I2238" i="61"/>
  <c r="I2239" i="61"/>
  <c r="I2240" i="61"/>
  <c r="I2241" i="61"/>
  <c r="I2242" i="61"/>
  <c r="I2243" i="61"/>
  <c r="I2244" i="61"/>
  <c r="I2245" i="61"/>
  <c r="I2246" i="61"/>
  <c r="I2247" i="61"/>
  <c r="I2248" i="61"/>
  <c r="I2249" i="61"/>
  <c r="I2250" i="61"/>
  <c r="I2251" i="61"/>
  <c r="I2252" i="61"/>
  <c r="I2253" i="61"/>
  <c r="I2254" i="61"/>
  <c r="I2255" i="61"/>
  <c r="I2256" i="61"/>
  <c r="I2257" i="61"/>
  <c r="I2258" i="61"/>
  <c r="I2259" i="61"/>
  <c r="I2260" i="61"/>
  <c r="I2261" i="61"/>
  <c r="I2262" i="61"/>
  <c r="I2263" i="61"/>
  <c r="I2264" i="61"/>
  <c r="I2265" i="61"/>
  <c r="I2266" i="61"/>
  <c r="I2267" i="61"/>
  <c r="I2268" i="61"/>
  <c r="I2269" i="61"/>
  <c r="I2270" i="61"/>
  <c r="I2271" i="61"/>
  <c r="I2272" i="61"/>
  <c r="I2273" i="61"/>
  <c r="I2274" i="61"/>
  <c r="I2275" i="61"/>
  <c r="I2276" i="61"/>
  <c r="I2277" i="61"/>
  <c r="I2278" i="61"/>
  <c r="I2279" i="61"/>
  <c r="I2280" i="61"/>
  <c r="I2281" i="61"/>
  <c r="I2282" i="61"/>
  <c r="I2283" i="61"/>
  <c r="I2284" i="61"/>
  <c r="I2285" i="61"/>
  <c r="I2286" i="61"/>
  <c r="I2287" i="61"/>
  <c r="I2288" i="61"/>
  <c r="I2289" i="61"/>
  <c r="I2290" i="61"/>
  <c r="I2291" i="61"/>
  <c r="I2292" i="61"/>
  <c r="I2293" i="61"/>
  <c r="I2294" i="61"/>
  <c r="I2295" i="61"/>
  <c r="I2296" i="61"/>
  <c r="I2297" i="61"/>
  <c r="I2298" i="61"/>
  <c r="I2299" i="61"/>
  <c r="I2300" i="61"/>
  <c r="I2301" i="61"/>
  <c r="I2302" i="61"/>
  <c r="I2303" i="61"/>
  <c r="I2304" i="61"/>
  <c r="I2305" i="61"/>
  <c r="I2306" i="61"/>
  <c r="I2307" i="61"/>
  <c r="I2308" i="61"/>
  <c r="I2309" i="61"/>
  <c r="I2310" i="61"/>
  <c r="I2311" i="61"/>
  <c r="I2312" i="61"/>
  <c r="I2313" i="61"/>
  <c r="I2314" i="61"/>
  <c r="I2315" i="61"/>
  <c r="I2316" i="61"/>
  <c r="I2317" i="61"/>
  <c r="I2318" i="61"/>
  <c r="I2319" i="61"/>
  <c r="I2320" i="61"/>
  <c r="I2321" i="61"/>
  <c r="I2322" i="61"/>
  <c r="I2323" i="61"/>
  <c r="I2324" i="61"/>
  <c r="I2325" i="61"/>
  <c r="I2326" i="61"/>
  <c r="I2327" i="61"/>
  <c r="I2328" i="61"/>
  <c r="I2329" i="61"/>
  <c r="I2330" i="61"/>
  <c r="I2331" i="61"/>
  <c r="I2332" i="61"/>
  <c r="I2333" i="61"/>
  <c r="I2334" i="61"/>
  <c r="I2335" i="61"/>
  <c r="I2336" i="61"/>
  <c r="I2337" i="61"/>
  <c r="I2338" i="61"/>
  <c r="I2339" i="61"/>
  <c r="I2340" i="61"/>
  <c r="I2341" i="61"/>
  <c r="I2342" i="61"/>
  <c r="I2343" i="61"/>
  <c r="I2344" i="61"/>
  <c r="I2345" i="61"/>
  <c r="I2346" i="61"/>
  <c r="I2347" i="61"/>
  <c r="I2348" i="61"/>
  <c r="I2349" i="61"/>
  <c r="I2350" i="61"/>
  <c r="I2351" i="61"/>
  <c r="I2352" i="61"/>
  <c r="I2353" i="61"/>
  <c r="I2354" i="61"/>
  <c r="I2355" i="61"/>
  <c r="I2356" i="61"/>
  <c r="I2357" i="61"/>
  <c r="I2358" i="61"/>
  <c r="I2359" i="61"/>
  <c r="I2360" i="61"/>
  <c r="I2361" i="61"/>
  <c r="I2362" i="61"/>
  <c r="I2363" i="61"/>
  <c r="I2364" i="61"/>
  <c r="I2365" i="61"/>
  <c r="I2366" i="61"/>
  <c r="I2367" i="61"/>
  <c r="I2368" i="61"/>
  <c r="I2369" i="61"/>
  <c r="I2370" i="61"/>
  <c r="I2371" i="61"/>
  <c r="I2372" i="61"/>
  <c r="I2373" i="61"/>
  <c r="I2374" i="61"/>
  <c r="I2375" i="61"/>
  <c r="I2376" i="61"/>
  <c r="I2377" i="61"/>
  <c r="I2378" i="61"/>
  <c r="I2379" i="61"/>
  <c r="I2380" i="61"/>
  <c r="I2381" i="61"/>
  <c r="I2382" i="61"/>
  <c r="I2383" i="61"/>
  <c r="I2384" i="61"/>
  <c r="I2385" i="61"/>
  <c r="I2386" i="61"/>
  <c r="I2387" i="61"/>
  <c r="I2388" i="61"/>
  <c r="I2389" i="61"/>
  <c r="I2390" i="61"/>
  <c r="I2391" i="61"/>
  <c r="I2392" i="61"/>
  <c r="I2393" i="61"/>
  <c r="I2394" i="61"/>
  <c r="I2395" i="61"/>
  <c r="I2396" i="61"/>
  <c r="I2397" i="61"/>
  <c r="I2398" i="61"/>
  <c r="I2399" i="61"/>
  <c r="I2400" i="61"/>
  <c r="I2401" i="61"/>
  <c r="I2402" i="61"/>
  <c r="I2403" i="61"/>
  <c r="I2404" i="61"/>
  <c r="I2405" i="61"/>
  <c r="I2406" i="61"/>
  <c r="I2407" i="61"/>
  <c r="I2408" i="61"/>
  <c r="I2409" i="61"/>
  <c r="I2410" i="61"/>
  <c r="I2411" i="61"/>
  <c r="I2412" i="61"/>
  <c r="I2413" i="61"/>
  <c r="I2414" i="61"/>
  <c r="I2415" i="61"/>
  <c r="I2416" i="61"/>
  <c r="I2417" i="61"/>
  <c r="I2418" i="61"/>
  <c r="I2419" i="61"/>
  <c r="I2420" i="61"/>
  <c r="I2421" i="61"/>
  <c r="I2422" i="61"/>
  <c r="I2423" i="61"/>
  <c r="I2424" i="61"/>
  <c r="I2425" i="61"/>
  <c r="I2426" i="61"/>
  <c r="I2427" i="61"/>
  <c r="I2428" i="61"/>
  <c r="I2429" i="61"/>
  <c r="I2430" i="61"/>
  <c r="I2431" i="61"/>
  <c r="I2432" i="61"/>
  <c r="I2433" i="61"/>
  <c r="I2434" i="61"/>
  <c r="I2435" i="61"/>
  <c r="I2436" i="61"/>
  <c r="I2437" i="61"/>
  <c r="I2438" i="61"/>
  <c r="I2439" i="61"/>
  <c r="I2440" i="61"/>
  <c r="I2441" i="61"/>
  <c r="I2442" i="61"/>
  <c r="I2443" i="61"/>
  <c r="I2444" i="61"/>
  <c r="I2445" i="61"/>
  <c r="I2446" i="61"/>
  <c r="I2447" i="61"/>
  <c r="I2448" i="61"/>
  <c r="I2449" i="61"/>
  <c r="I2450" i="61"/>
  <c r="I2451" i="61"/>
  <c r="I2452" i="61"/>
  <c r="I2453" i="61"/>
  <c r="I2454" i="61"/>
  <c r="I2455" i="61"/>
  <c r="I2456" i="61"/>
  <c r="I2457" i="61"/>
  <c r="I2458" i="61"/>
  <c r="I2459" i="61"/>
  <c r="I2460" i="61"/>
  <c r="I2461" i="61"/>
  <c r="I2462" i="61"/>
  <c r="I2463" i="61"/>
  <c r="I2464" i="61"/>
  <c r="I2465" i="61"/>
  <c r="I2466" i="61"/>
  <c r="I2467" i="61"/>
  <c r="I2468" i="61"/>
  <c r="I2469" i="61"/>
  <c r="I2470" i="61"/>
  <c r="I2471" i="61"/>
  <c r="I2472" i="61"/>
  <c r="I2473" i="61"/>
  <c r="I2474" i="61"/>
  <c r="I2475" i="61"/>
  <c r="I2476" i="61"/>
  <c r="I2477" i="61"/>
  <c r="I2478" i="61"/>
  <c r="I2479" i="61"/>
  <c r="I2480" i="61"/>
  <c r="I2481" i="61"/>
  <c r="I2482" i="61"/>
  <c r="I2483" i="61"/>
  <c r="I2484" i="61"/>
  <c r="I2485" i="61"/>
  <c r="I2486" i="61"/>
  <c r="I2487" i="61"/>
  <c r="I2488" i="61"/>
  <c r="I2489" i="61"/>
  <c r="I2490" i="61"/>
  <c r="I2491" i="61"/>
  <c r="I2492" i="61"/>
  <c r="I2493" i="61"/>
  <c r="I2494" i="61"/>
  <c r="I2495" i="61"/>
  <c r="I2496" i="61"/>
  <c r="I2497" i="61"/>
  <c r="I2498" i="61"/>
  <c r="I2499" i="61"/>
  <c r="I2500" i="61"/>
  <c r="I2501" i="61"/>
  <c r="I2502" i="61"/>
  <c r="I2503" i="61"/>
  <c r="I2504" i="61"/>
  <c r="I2505" i="61"/>
  <c r="I2506" i="61"/>
  <c r="I2507" i="61"/>
  <c r="I2508" i="61"/>
  <c r="I2509" i="61"/>
  <c r="I2510" i="61"/>
  <c r="I2511" i="61"/>
  <c r="I2512" i="61"/>
  <c r="I2513" i="61"/>
  <c r="I2514" i="61"/>
  <c r="I2515" i="61"/>
  <c r="I2516" i="61"/>
  <c r="I2517" i="61"/>
  <c r="I2518" i="61"/>
  <c r="I2519" i="61"/>
  <c r="I2520" i="61"/>
  <c r="I2521" i="61"/>
  <c r="I2522" i="61"/>
  <c r="I2523" i="61"/>
  <c r="I2524" i="61"/>
  <c r="I2525" i="61"/>
  <c r="I2526" i="61"/>
  <c r="I2527" i="61"/>
  <c r="I2528" i="61"/>
  <c r="I2529" i="61"/>
  <c r="I2530" i="61"/>
  <c r="I2531" i="61"/>
  <c r="I2532" i="61"/>
  <c r="I2533" i="61"/>
  <c r="I2534" i="61"/>
  <c r="I2535" i="61"/>
  <c r="I2536" i="61"/>
  <c r="I2537" i="61"/>
  <c r="I2538" i="61"/>
  <c r="I2539" i="61"/>
  <c r="I2540" i="61"/>
  <c r="I2541" i="61"/>
  <c r="I2542" i="61"/>
  <c r="I2543" i="61"/>
  <c r="I2544" i="61"/>
  <c r="I2545" i="61"/>
  <c r="I2546" i="61"/>
  <c r="I2547" i="61"/>
  <c r="I2548" i="61"/>
  <c r="I2549" i="61"/>
  <c r="I2550" i="61"/>
  <c r="I2551" i="61"/>
  <c r="I2552" i="61"/>
  <c r="I2553" i="61"/>
  <c r="I2554" i="61"/>
  <c r="I2555" i="61"/>
  <c r="I2556" i="61"/>
  <c r="I2557" i="61"/>
  <c r="I2558" i="61"/>
  <c r="I2559" i="61"/>
  <c r="I2560" i="61"/>
  <c r="I2561" i="61"/>
  <c r="I2562" i="61"/>
  <c r="I2563" i="61"/>
  <c r="I2564" i="61"/>
  <c r="I2565" i="61"/>
  <c r="I2566" i="61"/>
  <c r="I2567" i="61"/>
  <c r="I2568" i="61"/>
  <c r="I2569" i="61"/>
  <c r="I2570" i="61"/>
  <c r="I2571" i="61"/>
  <c r="I2572" i="61"/>
  <c r="I2573" i="61"/>
  <c r="I2574" i="61"/>
  <c r="I2575" i="61"/>
  <c r="I2576" i="61"/>
  <c r="I2577" i="61"/>
  <c r="I2578" i="61"/>
  <c r="I2579" i="61"/>
  <c r="I2580" i="61"/>
  <c r="I2581" i="61"/>
  <c r="I2582" i="61"/>
  <c r="I2583" i="61"/>
  <c r="I2584" i="61"/>
  <c r="I2585" i="61"/>
  <c r="I2586" i="61"/>
  <c r="I2587" i="61"/>
  <c r="I2588" i="61"/>
  <c r="I2589" i="61"/>
  <c r="I2590" i="61"/>
  <c r="I2591" i="61"/>
  <c r="I2592" i="61"/>
  <c r="I2593" i="61"/>
  <c r="I2594" i="61"/>
  <c r="I2595" i="61"/>
  <c r="I2596" i="61"/>
  <c r="I2597" i="61"/>
  <c r="I2598" i="61"/>
  <c r="I2599" i="61"/>
  <c r="I2600" i="61"/>
  <c r="I2601" i="61"/>
  <c r="I2602" i="61"/>
  <c r="I2603" i="61"/>
  <c r="I2604" i="61"/>
  <c r="I2605" i="61"/>
  <c r="I2606" i="61"/>
  <c r="I2607" i="61"/>
  <c r="I2608" i="61"/>
  <c r="I2609" i="61"/>
  <c r="I2610" i="61"/>
  <c r="I2611" i="61"/>
  <c r="I2612" i="61"/>
  <c r="I2613" i="61"/>
  <c r="I2614" i="61"/>
  <c r="I2615" i="61"/>
  <c r="I2616" i="61"/>
  <c r="I2617" i="61"/>
  <c r="I2618" i="61"/>
  <c r="I2619" i="61"/>
  <c r="I2620" i="61"/>
  <c r="I2621" i="61"/>
  <c r="I2622" i="61"/>
  <c r="I2623" i="61"/>
  <c r="I2624" i="61"/>
  <c r="I2625" i="61"/>
  <c r="I2626" i="61"/>
  <c r="I2627" i="61"/>
  <c r="I2628" i="61"/>
  <c r="I2629" i="61"/>
  <c r="I2630" i="61"/>
  <c r="I2631" i="61"/>
  <c r="I2632" i="61"/>
  <c r="I2633" i="61"/>
  <c r="I2634" i="61"/>
  <c r="I2635" i="61"/>
  <c r="I2636" i="61"/>
  <c r="I2637" i="61"/>
  <c r="I2638" i="61"/>
  <c r="I2639" i="61"/>
  <c r="I2640" i="61"/>
  <c r="I2641" i="61"/>
  <c r="I2642" i="61"/>
  <c r="I2643" i="61"/>
  <c r="I2644" i="61"/>
  <c r="I2645" i="61"/>
  <c r="I2646" i="61"/>
  <c r="I2647" i="61"/>
  <c r="I2648" i="61"/>
  <c r="I2649" i="61"/>
  <c r="I2650" i="61"/>
  <c r="I2651" i="61"/>
  <c r="I2652" i="61"/>
  <c r="I2653" i="61"/>
  <c r="I2654" i="61"/>
  <c r="I2655" i="61"/>
  <c r="I2656" i="61"/>
  <c r="I2657" i="61"/>
  <c r="I2658" i="61"/>
  <c r="I2659" i="61"/>
  <c r="I2660" i="61"/>
  <c r="I2661" i="61"/>
  <c r="I2662" i="61"/>
  <c r="I2663" i="61"/>
  <c r="I2664" i="61"/>
  <c r="I2665" i="61"/>
  <c r="I2666" i="61"/>
  <c r="I2667" i="61"/>
  <c r="I2668" i="61"/>
  <c r="I2669" i="61"/>
  <c r="I2670" i="61"/>
  <c r="I2671" i="61"/>
  <c r="I2672" i="61"/>
  <c r="I2673" i="61"/>
  <c r="I2674" i="61"/>
  <c r="I2675" i="61"/>
  <c r="I2676" i="61"/>
  <c r="I2677" i="61"/>
  <c r="I2678" i="61"/>
  <c r="I2679" i="61"/>
  <c r="I2680" i="61"/>
  <c r="I2681" i="61"/>
  <c r="I2682" i="61"/>
  <c r="I2683" i="61"/>
  <c r="I2684" i="61"/>
  <c r="I2685" i="61"/>
  <c r="I2686" i="61"/>
  <c r="I2687" i="61"/>
  <c r="I2688" i="61"/>
  <c r="I2689" i="61"/>
  <c r="I2690" i="61"/>
  <c r="I2691" i="61"/>
  <c r="I2692" i="61"/>
  <c r="I2693" i="61"/>
  <c r="I2694" i="61"/>
  <c r="I2695" i="61"/>
  <c r="I2696" i="61"/>
  <c r="I2697" i="61"/>
  <c r="I2698" i="61"/>
  <c r="I2699" i="61"/>
  <c r="I2700" i="61"/>
  <c r="I2701" i="61"/>
  <c r="I2702" i="61"/>
  <c r="I2703" i="61"/>
  <c r="I2704" i="61"/>
  <c r="I2705" i="61"/>
  <c r="I2706" i="61"/>
  <c r="I2707" i="61"/>
  <c r="I2708" i="61"/>
  <c r="I2709" i="61"/>
  <c r="I2710" i="61"/>
  <c r="I2711" i="61"/>
  <c r="I2712" i="61"/>
  <c r="I2713" i="61"/>
  <c r="I2714" i="61"/>
  <c r="I2715" i="61"/>
  <c r="I2716" i="61"/>
  <c r="I2717" i="61"/>
  <c r="I2718" i="61"/>
  <c r="I2719" i="61"/>
  <c r="I2720" i="61"/>
  <c r="I2721" i="61"/>
  <c r="I2722" i="61"/>
  <c r="I2723" i="61"/>
  <c r="I2724" i="61"/>
  <c r="I2725" i="61"/>
  <c r="I2726" i="61"/>
  <c r="I2727" i="61"/>
  <c r="I2728" i="61"/>
  <c r="I2729" i="61"/>
  <c r="I2730" i="61"/>
  <c r="I2731" i="61"/>
  <c r="I2732" i="61"/>
  <c r="I2733" i="61"/>
  <c r="I2734" i="61"/>
  <c r="I2735" i="61"/>
  <c r="I2736" i="61"/>
  <c r="I2737" i="61"/>
  <c r="I2738" i="61"/>
  <c r="I2739" i="61"/>
  <c r="I2740" i="61"/>
  <c r="I2741" i="61"/>
  <c r="I2742" i="61"/>
  <c r="I2743" i="61"/>
  <c r="I2744" i="61"/>
  <c r="I2745" i="61"/>
  <c r="I2746" i="61"/>
  <c r="I2747" i="61"/>
  <c r="I2748" i="61"/>
  <c r="I2749" i="61"/>
  <c r="I2750" i="61"/>
  <c r="I2751" i="61"/>
  <c r="I2752" i="61"/>
  <c r="I2753" i="61"/>
  <c r="I2754" i="61"/>
  <c r="I2755" i="61"/>
  <c r="I2756" i="61"/>
  <c r="I2757" i="61"/>
  <c r="I2758" i="61"/>
  <c r="I2759" i="61"/>
  <c r="I2760" i="61"/>
  <c r="I2761" i="61"/>
  <c r="I2762" i="61"/>
  <c r="I2763" i="61"/>
  <c r="I2764" i="61"/>
  <c r="I2765" i="61"/>
  <c r="I2766" i="61"/>
  <c r="I2767" i="61"/>
  <c r="I2768" i="61"/>
  <c r="I2769" i="61"/>
  <c r="I2770" i="61"/>
  <c r="I2771" i="61"/>
  <c r="I2772" i="61"/>
  <c r="I2773" i="61"/>
  <c r="I2774" i="61"/>
  <c r="I2775" i="61"/>
  <c r="I2776" i="61"/>
  <c r="I2777" i="61"/>
  <c r="I2778" i="61"/>
  <c r="I2779" i="61"/>
  <c r="I2780" i="61"/>
  <c r="I2781" i="61"/>
  <c r="I2782" i="61"/>
  <c r="I2783" i="61"/>
  <c r="I2784" i="61"/>
  <c r="I2785" i="61"/>
  <c r="I2786" i="61"/>
  <c r="I2787" i="61"/>
  <c r="I2788" i="61"/>
  <c r="I2789" i="61"/>
  <c r="I2790" i="61"/>
  <c r="I2791" i="61"/>
  <c r="I2792" i="61"/>
  <c r="I2793" i="61"/>
  <c r="I2794" i="61"/>
  <c r="I2795" i="61"/>
  <c r="I2796" i="61"/>
  <c r="I2797" i="61"/>
  <c r="I2798" i="61"/>
  <c r="I2799" i="61"/>
  <c r="I2800" i="61"/>
  <c r="I2801" i="61"/>
  <c r="I2802" i="61"/>
  <c r="I2803" i="61"/>
  <c r="I2804" i="61"/>
  <c r="I2805" i="61"/>
  <c r="I2806" i="61"/>
  <c r="I2807" i="61"/>
  <c r="I2808" i="61"/>
  <c r="I2809" i="61"/>
  <c r="I2810" i="61"/>
  <c r="I2811" i="61"/>
  <c r="I2812" i="61"/>
  <c r="I2813" i="61"/>
  <c r="I2814" i="61"/>
  <c r="I2815" i="61"/>
  <c r="I2816" i="61"/>
  <c r="I2817" i="61"/>
  <c r="I2818" i="61"/>
  <c r="I2819" i="61"/>
  <c r="I2820" i="61"/>
  <c r="I2821" i="61"/>
  <c r="I2822" i="61"/>
  <c r="I2823" i="61"/>
  <c r="I2824" i="61"/>
  <c r="I2825" i="61"/>
  <c r="I2826" i="61"/>
  <c r="I2827" i="61"/>
  <c r="I2828" i="61"/>
  <c r="I2829" i="61"/>
  <c r="I2830" i="61"/>
  <c r="I2831" i="61"/>
  <c r="I2832" i="61"/>
  <c r="I2833" i="61"/>
  <c r="I2834" i="61"/>
  <c r="I2835" i="61"/>
  <c r="I2836" i="61"/>
  <c r="I2837" i="61"/>
  <c r="I2838" i="61"/>
  <c r="I2839" i="61"/>
  <c r="I2840" i="61"/>
  <c r="I2841" i="61"/>
  <c r="I2842" i="61"/>
  <c r="I2843" i="61"/>
  <c r="I2844" i="61"/>
  <c r="I2845" i="61"/>
  <c r="I2846" i="61"/>
  <c r="I2847" i="61"/>
  <c r="I2848" i="61"/>
  <c r="I2849" i="61"/>
  <c r="I2850" i="61"/>
  <c r="I2851" i="61"/>
  <c r="I2852" i="61"/>
  <c r="I2853" i="61"/>
  <c r="I2854" i="61"/>
  <c r="I2855" i="61"/>
  <c r="I2856" i="61"/>
  <c r="I2857" i="61"/>
  <c r="I2858" i="61"/>
  <c r="I2859" i="61"/>
  <c r="I2860" i="61"/>
  <c r="I2861" i="61"/>
  <c r="I2862" i="61"/>
  <c r="I2863" i="61"/>
  <c r="I2864" i="61"/>
  <c r="I2865" i="61"/>
  <c r="I2866" i="61"/>
  <c r="I2867" i="61"/>
  <c r="I2868" i="61"/>
  <c r="I2869" i="61"/>
  <c r="I2870" i="61"/>
  <c r="I2871" i="61"/>
  <c r="I2872" i="61"/>
  <c r="I2873" i="61"/>
  <c r="I2874" i="61"/>
  <c r="I2875" i="61"/>
  <c r="I2876" i="61"/>
  <c r="I2877" i="61"/>
  <c r="I2878" i="61"/>
  <c r="I2879" i="61"/>
  <c r="I2880" i="61"/>
  <c r="I2881" i="61"/>
  <c r="I2882" i="61"/>
  <c r="I2883" i="61"/>
  <c r="I2884" i="61"/>
  <c r="I2885" i="61"/>
  <c r="I2886" i="61"/>
  <c r="I2887" i="61"/>
  <c r="I2888" i="61"/>
  <c r="I2889" i="61"/>
  <c r="I2890" i="61"/>
  <c r="I2891" i="61"/>
  <c r="I2892" i="61"/>
  <c r="I2893" i="61"/>
  <c r="I2894" i="61"/>
  <c r="I2895" i="61"/>
  <c r="I2896" i="61"/>
  <c r="I2897" i="61"/>
  <c r="I2898" i="61"/>
  <c r="I2899" i="61"/>
  <c r="I2900" i="61"/>
  <c r="I2901" i="61"/>
  <c r="I2902" i="61"/>
  <c r="I2903" i="61"/>
  <c r="I2904" i="61"/>
  <c r="I2905" i="61"/>
  <c r="I2906" i="61"/>
  <c r="I2907" i="61"/>
  <c r="I2908" i="61"/>
  <c r="I2909" i="61"/>
  <c r="I2910" i="61"/>
  <c r="I2911" i="61"/>
  <c r="I2912" i="61"/>
  <c r="I2913" i="61"/>
  <c r="I2914" i="61"/>
  <c r="I2915" i="61"/>
  <c r="I2916" i="61"/>
  <c r="I2917" i="61"/>
  <c r="I2918" i="61"/>
  <c r="I2919" i="61"/>
  <c r="I2920" i="61"/>
  <c r="I2921" i="61"/>
  <c r="I2922" i="61"/>
  <c r="I2923" i="61"/>
  <c r="I2924" i="61"/>
  <c r="I2925" i="61"/>
  <c r="I2926" i="61"/>
  <c r="I2927" i="61"/>
  <c r="I2928" i="61"/>
  <c r="I2929" i="61"/>
  <c r="I2930" i="61"/>
  <c r="I2931" i="61"/>
  <c r="I2932" i="61"/>
  <c r="I2933" i="61"/>
  <c r="I2934" i="61"/>
  <c r="I2935" i="61"/>
  <c r="I2936" i="61"/>
  <c r="I2937" i="61"/>
  <c r="I10" i="61"/>
  <c r="B1" i="61" l="1"/>
  <c r="B3" i="61" s="1"/>
  <c r="D30" i="4" s="1"/>
  <c r="E95" i="18"/>
  <c r="F95" i="18"/>
  <c r="G95" i="18"/>
  <c r="H95" i="18"/>
  <c r="I95" i="18"/>
  <c r="J95" i="18"/>
  <c r="K95" i="18"/>
  <c r="L95" i="18"/>
  <c r="M95" i="18"/>
  <c r="N95" i="18"/>
  <c r="O95" i="18"/>
  <c r="P95" i="18"/>
  <c r="Q95" i="18"/>
  <c r="R95" i="18"/>
  <c r="S95" i="18"/>
  <c r="T95" i="18"/>
  <c r="U95" i="18"/>
  <c r="V95" i="18"/>
  <c r="W95" i="18"/>
  <c r="X95" i="18"/>
  <c r="Y95" i="18"/>
  <c r="Z95" i="18"/>
  <c r="AA95" i="18"/>
  <c r="AB95" i="18"/>
  <c r="AC95" i="18"/>
  <c r="AD95" i="18"/>
  <c r="AE95" i="18"/>
  <c r="AF95" i="18"/>
  <c r="D95" i="18"/>
  <c r="C95" i="18"/>
  <c r="B95" i="18"/>
  <c r="E94" i="18"/>
  <c r="F94" i="18"/>
  <c r="G94" i="18"/>
  <c r="H94" i="18"/>
  <c r="I94" i="18"/>
  <c r="J94" i="18"/>
  <c r="K94" i="18"/>
  <c r="L94" i="18"/>
  <c r="M94" i="18"/>
  <c r="N94" i="18"/>
  <c r="O94" i="18"/>
  <c r="P94" i="18"/>
  <c r="Q94" i="18"/>
  <c r="R94" i="18"/>
  <c r="S94" i="18"/>
  <c r="T94" i="18"/>
  <c r="U94" i="18"/>
  <c r="V94" i="18"/>
  <c r="W94" i="18"/>
  <c r="X94" i="18"/>
  <c r="Y94" i="18"/>
  <c r="Z94" i="18"/>
  <c r="AA94" i="18"/>
  <c r="AB94" i="18"/>
  <c r="AC94" i="18"/>
  <c r="AD94" i="18"/>
  <c r="AE94" i="18"/>
  <c r="AF94" i="18"/>
  <c r="D94" i="18"/>
  <c r="C94" i="18"/>
  <c r="B94" i="18"/>
  <c r="C9" i="18"/>
  <c r="B9" i="18"/>
  <c r="D3" i="18"/>
  <c r="C4" i="18"/>
  <c r="C3" i="18"/>
  <c r="B4" i="18"/>
  <c r="B3"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D8" i="18"/>
  <c r="C8" i="18"/>
  <c r="B8" i="18"/>
  <c r="B5" i="13" l="1"/>
  <c r="B5" i="9"/>
  <c r="B5" i="8"/>
  <c r="D5" i="7"/>
  <c r="W5" i="7"/>
  <c r="T5" i="7"/>
  <c r="Y5" i="7"/>
  <c r="I5" i="7"/>
  <c r="N5" i="7"/>
  <c r="U5" i="7"/>
  <c r="F5" i="7"/>
  <c r="AC5" i="7"/>
  <c r="O5" i="7"/>
  <c r="X5" i="7"/>
  <c r="AE5" i="7"/>
  <c r="S5" i="7"/>
  <c r="J5" i="7"/>
  <c r="P5" i="7"/>
  <c r="AA5" i="7"/>
  <c r="AD5" i="7"/>
  <c r="Q5" i="7"/>
  <c r="C5" i="7"/>
  <c r="V5" i="7"/>
  <c r="E5" i="7"/>
  <c r="AB5" i="7"/>
  <c r="K5" i="7"/>
  <c r="Z5" i="7"/>
  <c r="G5" i="7"/>
  <c r="H5" i="7"/>
  <c r="L5" i="7"/>
  <c r="R5" i="7"/>
  <c r="M5" i="7"/>
  <c r="K6" i="7"/>
  <c r="Q6" i="7"/>
  <c r="U6" i="7"/>
  <c r="Z6" i="7"/>
  <c r="R6" i="7"/>
  <c r="T6" i="7"/>
  <c r="V6" i="7"/>
  <c r="G6" i="7"/>
  <c r="L6" i="7"/>
  <c r="W6" i="7"/>
  <c r="AA6" i="7"/>
  <c r="S6" i="7"/>
  <c r="F6" i="7"/>
  <c r="O6" i="7"/>
  <c r="AE6" i="7"/>
  <c r="P6" i="7"/>
  <c r="D6" i="7"/>
  <c r="H6" i="7"/>
  <c r="I6" i="7"/>
  <c r="AC6" i="7"/>
  <c r="N6" i="7"/>
  <c r="AD6" i="7"/>
  <c r="X6" i="7"/>
  <c r="AB6" i="7"/>
  <c r="M6" i="7"/>
  <c r="E6" i="7"/>
  <c r="C6" i="7"/>
  <c r="Y6" i="7"/>
  <c r="J6" i="7"/>
  <c r="G4" i="7"/>
  <c r="M4" i="7"/>
  <c r="I4" i="7"/>
  <c r="P4" i="7"/>
  <c r="D4" i="7"/>
  <c r="AC4" i="7"/>
  <c r="H4" i="7"/>
  <c r="Q4" i="7"/>
  <c r="X4" i="7"/>
  <c r="AD4" i="7"/>
  <c r="U4" i="7"/>
  <c r="F4" i="7"/>
  <c r="R4" i="7"/>
  <c r="C4" i="7"/>
  <c r="AE4" i="7"/>
  <c r="O4" i="7"/>
  <c r="L4" i="7"/>
  <c r="S4" i="7"/>
  <c r="E4" i="7"/>
  <c r="AB4" i="7"/>
  <c r="Z4" i="7"/>
  <c r="T4" i="7"/>
  <c r="Y4" i="7"/>
  <c r="N4" i="7"/>
  <c r="AA4" i="7"/>
  <c r="K4" i="7"/>
  <c r="V4" i="7"/>
  <c r="J4" i="7"/>
  <c r="W4" i="7"/>
  <c r="P3" i="7"/>
  <c r="S3" i="7"/>
  <c r="Z3" i="7"/>
  <c r="AD3" i="7"/>
  <c r="T3" i="7"/>
  <c r="O3" i="7"/>
  <c r="G3" i="7"/>
  <c r="K3" i="7"/>
  <c r="W3" i="7"/>
  <c r="Q3" i="7"/>
  <c r="I3" i="7"/>
  <c r="N3" i="7"/>
  <c r="F3" i="7"/>
  <c r="AA3" i="7"/>
  <c r="AE3" i="7"/>
  <c r="E3" i="7"/>
  <c r="D3" i="7"/>
  <c r="H3" i="7"/>
  <c r="L3" i="7"/>
  <c r="V3" i="7"/>
  <c r="U3" i="7"/>
  <c r="X3" i="7"/>
  <c r="AB3" i="7"/>
  <c r="M3" i="7"/>
  <c r="R3" i="7"/>
  <c r="Y3" i="7"/>
  <c r="AC3" i="7"/>
  <c r="C3" i="7"/>
  <c r="J3" i="7"/>
  <c r="V8" i="7"/>
  <c r="Y8" i="7"/>
  <c r="AC8" i="7"/>
  <c r="H8" i="7"/>
  <c r="Q8" i="7"/>
  <c r="F8" i="7"/>
  <c r="J8" i="7"/>
  <c r="T8" i="7"/>
  <c r="L8" i="7"/>
  <c r="P8" i="7"/>
  <c r="C8" i="7"/>
  <c r="Z8" i="7"/>
  <c r="AD8" i="7"/>
  <c r="M8" i="7"/>
  <c r="E8" i="7"/>
  <c r="G8" i="7"/>
  <c r="K8" i="7"/>
  <c r="D8" i="7"/>
  <c r="O8" i="7"/>
  <c r="AA8" i="7"/>
  <c r="AE8" i="7"/>
  <c r="U8" i="7"/>
  <c r="I8" i="7"/>
  <c r="S8" i="7"/>
  <c r="X8" i="7"/>
  <c r="AB8" i="7"/>
  <c r="W8" i="7"/>
  <c r="R8" i="7"/>
  <c r="N8" i="7"/>
  <c r="W7" i="7"/>
  <c r="E7" i="7"/>
  <c r="F7" i="7"/>
  <c r="G7" i="7"/>
  <c r="H7" i="7"/>
  <c r="N7" i="7"/>
  <c r="K7" i="7"/>
  <c r="O7" i="7"/>
  <c r="X7" i="7"/>
  <c r="J7" i="7"/>
  <c r="I7" i="7"/>
  <c r="D7" i="7"/>
  <c r="P7" i="7"/>
  <c r="AA7" i="7"/>
  <c r="U7" i="7"/>
  <c r="S7" i="7"/>
  <c r="Q7" i="7"/>
  <c r="Y7" i="7"/>
  <c r="R7" i="7"/>
  <c r="AC7" i="7"/>
  <c r="Z7" i="7"/>
  <c r="AB7" i="7"/>
  <c r="AE7" i="7"/>
  <c r="L7" i="7"/>
  <c r="T7" i="7"/>
  <c r="C7" i="7"/>
  <c r="AD7" i="7"/>
  <c r="M7" i="7"/>
  <c r="V7" i="7"/>
  <c r="E93" i="18"/>
  <c r="F93" i="18"/>
  <c r="G93" i="18"/>
  <c r="H93" i="18"/>
  <c r="I93" i="18"/>
  <c r="J93" i="18"/>
  <c r="K93" i="18"/>
  <c r="L93" i="18"/>
  <c r="M93" i="18"/>
  <c r="N93" i="18"/>
  <c r="O93" i="18"/>
  <c r="P93" i="18"/>
  <c r="Q93" i="18"/>
  <c r="R93" i="18"/>
  <c r="S93" i="18"/>
  <c r="T93" i="18"/>
  <c r="U93" i="18"/>
  <c r="V93" i="18"/>
  <c r="W93" i="18"/>
  <c r="X93" i="18"/>
  <c r="Y93" i="18"/>
  <c r="Z93" i="18"/>
  <c r="AA93" i="18"/>
  <c r="AB93" i="18"/>
  <c r="AC93" i="18"/>
  <c r="AD93" i="18"/>
  <c r="AE93" i="18"/>
  <c r="AF93" i="18"/>
  <c r="C93" i="18"/>
  <c r="B93" i="18"/>
  <c r="D93" i="18"/>
  <c r="B2" i="8" l="1"/>
  <c r="D5" i="8"/>
  <c r="E5" i="8"/>
  <c r="F5" i="8"/>
  <c r="H5" i="8"/>
  <c r="K5" i="8"/>
  <c r="AE5" i="8"/>
  <c r="L5" i="8"/>
  <c r="C5" i="8"/>
  <c r="M5" i="8"/>
  <c r="N5" i="8"/>
  <c r="O5" i="8"/>
  <c r="P5" i="8"/>
  <c r="Q5" i="8"/>
  <c r="R5" i="8"/>
  <c r="S5" i="8"/>
  <c r="T5" i="8"/>
  <c r="U5" i="8"/>
  <c r="V5" i="8"/>
  <c r="W5" i="8"/>
  <c r="X5" i="8"/>
  <c r="Y5" i="8"/>
  <c r="Z5" i="8"/>
  <c r="G5" i="8"/>
  <c r="AA5" i="8"/>
  <c r="AB5" i="8"/>
  <c r="I5" i="8"/>
  <c r="AC5" i="8"/>
  <c r="J5" i="8"/>
  <c r="AD5" i="8"/>
  <c r="F5" i="9"/>
  <c r="T5" i="9"/>
  <c r="U5" i="9"/>
  <c r="C5" i="9"/>
  <c r="L5" i="9"/>
  <c r="AE5" i="9"/>
  <c r="K5" i="9"/>
  <c r="J5" i="9"/>
  <c r="I5" i="9"/>
  <c r="AB5" i="9"/>
  <c r="H5" i="9"/>
  <c r="N5" i="9"/>
  <c r="S5" i="9"/>
  <c r="M5" i="9"/>
  <c r="R5" i="9"/>
  <c r="D5" i="9"/>
  <c r="Y5" i="9"/>
  <c r="V5" i="9"/>
  <c r="AD5" i="9"/>
  <c r="AC5" i="9"/>
  <c r="P5" i="9"/>
  <c r="AA5" i="9"/>
  <c r="G5" i="9"/>
  <c r="Z5" i="9"/>
  <c r="E5" i="9"/>
  <c r="X5" i="9"/>
  <c r="W5" i="9"/>
  <c r="Q5" i="9"/>
  <c r="O5" i="9"/>
  <c r="B2" i="12" a="1"/>
  <c r="B2" i="12" s="1"/>
  <c r="C2" i="12" s="1"/>
  <c r="C50" i="18"/>
  <c r="C49" i="18"/>
  <c r="B50" i="18"/>
  <c r="B49" i="18"/>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F3" i="31"/>
  <c r="G3" i="31"/>
  <c r="H3" i="31"/>
  <c r="I3" i="31"/>
  <c r="J3" i="31"/>
  <c r="K3" i="31"/>
  <c r="L3" i="31"/>
  <c r="M3" i="31"/>
  <c r="N3" i="31"/>
  <c r="O3" i="31"/>
  <c r="P3" i="31"/>
  <c r="Q3" i="31"/>
  <c r="R3" i="31"/>
  <c r="S3" i="31"/>
  <c r="T3" i="31"/>
  <c r="U3" i="31"/>
  <c r="V3" i="31"/>
  <c r="W3" i="31"/>
  <c r="X3" i="31"/>
  <c r="Y3" i="31"/>
  <c r="Z3" i="31"/>
  <c r="AA3" i="31"/>
  <c r="AB3" i="31"/>
  <c r="AC3" i="31"/>
  <c r="AD3" i="31"/>
  <c r="AE3" i="31"/>
  <c r="AF3" i="31"/>
  <c r="AG3" i="31"/>
  <c r="F5" i="31"/>
  <c r="G5" i="31"/>
  <c r="H5" i="31"/>
  <c r="I5" i="31"/>
  <c r="J5" i="31"/>
  <c r="K5" i="31"/>
  <c r="L5" i="31"/>
  <c r="M5" i="31"/>
  <c r="N5" i="31"/>
  <c r="O5" i="31"/>
  <c r="P5" i="31"/>
  <c r="Q5" i="31"/>
  <c r="R5" i="31"/>
  <c r="S5" i="31"/>
  <c r="T5" i="31"/>
  <c r="U5" i="31"/>
  <c r="V5" i="31"/>
  <c r="W5" i="31"/>
  <c r="X5" i="31"/>
  <c r="Y5" i="31"/>
  <c r="Z5" i="31"/>
  <c r="AA5" i="31"/>
  <c r="AB5" i="31"/>
  <c r="AC5" i="31"/>
  <c r="AD5" i="31"/>
  <c r="AE5" i="31"/>
  <c r="AF5" i="31"/>
  <c r="AG5" i="31"/>
  <c r="F6" i="31"/>
  <c r="G6" i="31"/>
  <c r="H6" i="31"/>
  <c r="I6" i="31"/>
  <c r="J6" i="31"/>
  <c r="K6" i="31"/>
  <c r="L6" i="31"/>
  <c r="M6" i="31"/>
  <c r="N6" i="31"/>
  <c r="O6" i="31"/>
  <c r="P6" i="31"/>
  <c r="Q6" i="31"/>
  <c r="R6" i="31"/>
  <c r="S6" i="31"/>
  <c r="T6" i="31"/>
  <c r="U6" i="31"/>
  <c r="V6" i="31"/>
  <c r="W6" i="31"/>
  <c r="X6" i="31"/>
  <c r="Y6" i="31"/>
  <c r="Z6" i="31"/>
  <c r="AA6" i="31"/>
  <c r="AB6" i="31"/>
  <c r="AC6" i="31"/>
  <c r="AD6" i="31"/>
  <c r="AE6" i="31"/>
  <c r="AF6" i="31"/>
  <c r="AG6" i="31"/>
  <c r="F7" i="31"/>
  <c r="G7" i="31"/>
  <c r="H7" i="31"/>
  <c r="I7" i="31"/>
  <c r="J7" i="31"/>
  <c r="K7" i="31"/>
  <c r="L7" i="31"/>
  <c r="M7" i="31"/>
  <c r="N7" i="31"/>
  <c r="O7" i="31"/>
  <c r="P7" i="31"/>
  <c r="Q7" i="31"/>
  <c r="R7" i="31"/>
  <c r="S7" i="31"/>
  <c r="T7" i="31"/>
  <c r="U7" i="31"/>
  <c r="V7" i="31"/>
  <c r="W7" i="31"/>
  <c r="X7" i="31"/>
  <c r="Y7" i="31"/>
  <c r="Z7" i="31"/>
  <c r="AA7" i="31"/>
  <c r="AB7" i="31"/>
  <c r="AC7" i="31"/>
  <c r="AD7" i="31"/>
  <c r="AE7" i="31"/>
  <c r="AF7" i="31"/>
  <c r="AG7" i="31"/>
  <c r="F8" i="31"/>
  <c r="G8" i="31"/>
  <c r="H8" i="31"/>
  <c r="I8" i="31"/>
  <c r="J8" i="31"/>
  <c r="K8" i="31"/>
  <c r="L8" i="31"/>
  <c r="M8" i="31"/>
  <c r="N8" i="31"/>
  <c r="O8" i="31"/>
  <c r="P8" i="31"/>
  <c r="Q8" i="31"/>
  <c r="R8" i="31"/>
  <c r="S8" i="31"/>
  <c r="T8" i="31"/>
  <c r="U8" i="31"/>
  <c r="V8" i="31"/>
  <c r="W8" i="31"/>
  <c r="X8" i="31"/>
  <c r="Y8" i="31"/>
  <c r="Z8" i="31"/>
  <c r="AA8" i="31"/>
  <c r="AB8" i="31"/>
  <c r="AC8" i="31"/>
  <c r="AD8" i="31"/>
  <c r="AE8" i="31"/>
  <c r="AF8" i="31"/>
  <c r="AG8" i="31"/>
  <c r="F9" i="31"/>
  <c r="G9" i="31"/>
  <c r="H9" i="31"/>
  <c r="I9" i="31"/>
  <c r="J9" i="31"/>
  <c r="K9" i="31"/>
  <c r="L9" i="31"/>
  <c r="M9" i="31"/>
  <c r="N9" i="31"/>
  <c r="O9" i="31"/>
  <c r="P9" i="31"/>
  <c r="Q9" i="31"/>
  <c r="R9" i="31"/>
  <c r="S9" i="31"/>
  <c r="T9" i="31"/>
  <c r="U9" i="31"/>
  <c r="V9" i="31"/>
  <c r="W9" i="31"/>
  <c r="X9" i="31"/>
  <c r="Y9" i="31"/>
  <c r="Z9" i="31"/>
  <c r="AA9" i="31"/>
  <c r="AB9" i="31"/>
  <c r="AC9" i="31"/>
  <c r="AD9" i="31"/>
  <c r="AE9" i="31"/>
  <c r="AF9" i="31"/>
  <c r="AG9" i="31"/>
  <c r="F10" i="31"/>
  <c r="G10" i="31"/>
  <c r="H10" i="31"/>
  <c r="I10" i="31"/>
  <c r="J10" i="31"/>
  <c r="K10" i="31"/>
  <c r="L10" i="31"/>
  <c r="M10" i="31"/>
  <c r="N10" i="31"/>
  <c r="O10" i="31"/>
  <c r="P10" i="31"/>
  <c r="Q10" i="31"/>
  <c r="R10" i="31"/>
  <c r="S10" i="31"/>
  <c r="T10" i="31"/>
  <c r="U10" i="31"/>
  <c r="V10" i="31"/>
  <c r="W10" i="31"/>
  <c r="X10" i="31"/>
  <c r="Y10" i="31"/>
  <c r="Z10" i="31"/>
  <c r="AA10" i="31"/>
  <c r="AB10" i="31"/>
  <c r="AC10" i="31"/>
  <c r="AD10" i="31"/>
  <c r="AE10" i="31"/>
  <c r="AF10" i="31"/>
  <c r="AG10" i="31"/>
  <c r="F11" i="31"/>
  <c r="G11" i="31"/>
  <c r="H11" i="31"/>
  <c r="I11" i="31"/>
  <c r="J11" i="31"/>
  <c r="K11" i="31"/>
  <c r="L11" i="31"/>
  <c r="M11" i="31"/>
  <c r="N11" i="31"/>
  <c r="O11" i="31"/>
  <c r="P11" i="31"/>
  <c r="Q11" i="31"/>
  <c r="R11" i="31"/>
  <c r="S11" i="31"/>
  <c r="T11" i="31"/>
  <c r="U11" i="31"/>
  <c r="V11" i="31"/>
  <c r="W11" i="31"/>
  <c r="X11" i="31"/>
  <c r="Y11" i="31"/>
  <c r="Z11" i="31"/>
  <c r="AA11" i="31"/>
  <c r="AB11" i="31"/>
  <c r="AC11" i="31"/>
  <c r="AD11" i="31"/>
  <c r="AE11" i="31"/>
  <c r="AF11" i="31"/>
  <c r="AG11" i="31"/>
  <c r="F12" i="31"/>
  <c r="G12" i="31"/>
  <c r="H12" i="31"/>
  <c r="I12" i="31"/>
  <c r="J12" i="31"/>
  <c r="K12" i="31"/>
  <c r="L12" i="31"/>
  <c r="M12" i="31"/>
  <c r="N12" i="31"/>
  <c r="O12" i="31"/>
  <c r="P12" i="31"/>
  <c r="Q12" i="31"/>
  <c r="R12" i="31"/>
  <c r="S12" i="31"/>
  <c r="T12" i="31"/>
  <c r="U12" i="31"/>
  <c r="V12" i="31"/>
  <c r="W12" i="31"/>
  <c r="X12" i="31"/>
  <c r="Y12" i="31"/>
  <c r="Z12" i="31"/>
  <c r="AA12" i="31"/>
  <c r="AB12" i="31"/>
  <c r="AC12" i="31"/>
  <c r="AD12" i="31"/>
  <c r="AE12" i="31"/>
  <c r="AF12" i="31"/>
  <c r="AG12" i="31"/>
  <c r="F13" i="31"/>
  <c r="G13" i="31"/>
  <c r="H13" i="31"/>
  <c r="I13" i="31"/>
  <c r="J13" i="31"/>
  <c r="K13" i="31"/>
  <c r="L13" i="31"/>
  <c r="M13" i="31"/>
  <c r="N13" i="31"/>
  <c r="O13" i="31"/>
  <c r="P13" i="31"/>
  <c r="Q13" i="31"/>
  <c r="R13" i="31"/>
  <c r="S13" i="31"/>
  <c r="T13" i="31"/>
  <c r="U13" i="31"/>
  <c r="V13" i="31"/>
  <c r="W13" i="31"/>
  <c r="X13" i="31"/>
  <c r="Y13" i="31"/>
  <c r="Z13" i="31"/>
  <c r="AA13" i="31"/>
  <c r="AB13" i="31"/>
  <c r="AC13" i="31"/>
  <c r="AD13" i="31"/>
  <c r="AE13" i="31"/>
  <c r="AF13" i="31"/>
  <c r="AG13" i="31"/>
  <c r="F14" i="31"/>
  <c r="G14" i="31"/>
  <c r="H14" i="31"/>
  <c r="I14" i="31"/>
  <c r="J14" i="31"/>
  <c r="K14" i="31"/>
  <c r="L14" i="31"/>
  <c r="M14" i="31"/>
  <c r="N14" i="31"/>
  <c r="O14" i="31"/>
  <c r="P14" i="31"/>
  <c r="Q14" i="31"/>
  <c r="R14" i="31"/>
  <c r="S14" i="31"/>
  <c r="T14" i="31"/>
  <c r="U14" i="31"/>
  <c r="V14" i="31"/>
  <c r="W14" i="31"/>
  <c r="X14" i="31"/>
  <c r="Y14" i="31"/>
  <c r="Z14" i="31"/>
  <c r="AA14" i="31"/>
  <c r="AB14" i="31"/>
  <c r="AC14" i="31"/>
  <c r="AD14" i="31"/>
  <c r="AE14" i="31"/>
  <c r="AF14" i="31"/>
  <c r="AG14" i="31"/>
  <c r="F15" i="31"/>
  <c r="G15" i="31"/>
  <c r="H15" i="31"/>
  <c r="I15" i="31"/>
  <c r="J15" i="31"/>
  <c r="K15" i="31"/>
  <c r="L15" i="31"/>
  <c r="M15" i="31"/>
  <c r="N15" i="31"/>
  <c r="O15" i="31"/>
  <c r="P15" i="31"/>
  <c r="Q15" i="31"/>
  <c r="R15" i="31"/>
  <c r="S15" i="31"/>
  <c r="T15" i="31"/>
  <c r="U15" i="31"/>
  <c r="V15" i="31"/>
  <c r="W15" i="31"/>
  <c r="X15" i="31"/>
  <c r="Y15" i="31"/>
  <c r="Z15" i="31"/>
  <c r="AA15" i="31"/>
  <c r="AB15" i="31"/>
  <c r="AC15" i="31"/>
  <c r="AD15" i="31"/>
  <c r="AE15" i="31"/>
  <c r="AF15" i="31"/>
  <c r="AG15" i="31"/>
  <c r="F16" i="31"/>
  <c r="G16" i="31"/>
  <c r="H16" i="31"/>
  <c r="I16" i="31"/>
  <c r="J16" i="31"/>
  <c r="K16" i="31"/>
  <c r="L16" i="31"/>
  <c r="M16" i="31"/>
  <c r="N16" i="31"/>
  <c r="O16" i="31"/>
  <c r="P16" i="31"/>
  <c r="Q16" i="31"/>
  <c r="R16" i="31"/>
  <c r="S16" i="31"/>
  <c r="T16" i="31"/>
  <c r="U16" i="31"/>
  <c r="V16" i="31"/>
  <c r="W16" i="31"/>
  <c r="X16" i="31"/>
  <c r="Y16" i="31"/>
  <c r="Z16" i="31"/>
  <c r="AA16" i="31"/>
  <c r="AB16" i="31"/>
  <c r="AC16" i="31"/>
  <c r="AD16" i="31"/>
  <c r="AE16" i="31"/>
  <c r="AF16" i="31"/>
  <c r="AG16" i="31"/>
  <c r="F17" i="31"/>
  <c r="G17" i="31"/>
  <c r="H17" i="31"/>
  <c r="I17" i="31"/>
  <c r="J17" i="31"/>
  <c r="K17" i="31"/>
  <c r="L17" i="31"/>
  <c r="M17" i="31"/>
  <c r="N17" i="31"/>
  <c r="O17" i="31"/>
  <c r="P17" i="31"/>
  <c r="Q17" i="31"/>
  <c r="R17" i="31"/>
  <c r="S17" i="31"/>
  <c r="T17" i="31"/>
  <c r="U17" i="31"/>
  <c r="V17" i="31"/>
  <c r="W17" i="31"/>
  <c r="X17" i="31"/>
  <c r="Y17" i="31"/>
  <c r="Z17" i="31"/>
  <c r="AA17" i="31"/>
  <c r="AB17" i="31"/>
  <c r="AC17" i="31"/>
  <c r="AD17" i="31"/>
  <c r="AE17" i="31"/>
  <c r="AF17" i="31"/>
  <c r="AG17" i="31"/>
  <c r="F18" i="31"/>
  <c r="G18" i="31"/>
  <c r="H18" i="31"/>
  <c r="I18" i="31"/>
  <c r="J18" i="31"/>
  <c r="K18" i="31"/>
  <c r="L18" i="31"/>
  <c r="M18" i="31"/>
  <c r="N18" i="31"/>
  <c r="O18" i="31"/>
  <c r="P18" i="31"/>
  <c r="Q18" i="31"/>
  <c r="R18" i="31"/>
  <c r="S18" i="31"/>
  <c r="T18" i="31"/>
  <c r="U18" i="31"/>
  <c r="V18" i="31"/>
  <c r="W18" i="31"/>
  <c r="X18" i="31"/>
  <c r="Y18" i="31"/>
  <c r="Z18" i="31"/>
  <c r="AA18" i="31"/>
  <c r="AB18" i="31"/>
  <c r="AC18" i="31"/>
  <c r="AD18" i="31"/>
  <c r="AE18" i="31"/>
  <c r="AF18" i="31"/>
  <c r="AG18" i="31"/>
  <c r="F19" i="31"/>
  <c r="G19" i="31"/>
  <c r="H19" i="31"/>
  <c r="I19" i="31"/>
  <c r="J19" i="31"/>
  <c r="K19" i="31"/>
  <c r="L19" i="31"/>
  <c r="M19" i="31"/>
  <c r="N19" i="31"/>
  <c r="O19" i="31"/>
  <c r="P19" i="31"/>
  <c r="Q19" i="31"/>
  <c r="R19" i="31"/>
  <c r="S19" i="31"/>
  <c r="T19" i="31"/>
  <c r="U19" i="31"/>
  <c r="V19" i="31"/>
  <c r="W19" i="31"/>
  <c r="X19" i="31"/>
  <c r="Y19" i="31"/>
  <c r="Z19" i="31"/>
  <c r="AA19" i="31"/>
  <c r="AB19" i="31"/>
  <c r="AC19" i="31"/>
  <c r="AD19" i="31"/>
  <c r="AE19" i="31"/>
  <c r="AF19" i="31"/>
  <c r="AG19" i="31"/>
  <c r="F22" i="31"/>
  <c r="G22" i="31"/>
  <c r="H22" i="31"/>
  <c r="I22" i="31"/>
  <c r="J22" i="31"/>
  <c r="K22" i="31"/>
  <c r="L22" i="31"/>
  <c r="M22" i="31"/>
  <c r="N22" i="31"/>
  <c r="O22" i="31"/>
  <c r="P22" i="31"/>
  <c r="Q22" i="31"/>
  <c r="R22" i="31"/>
  <c r="S22" i="31"/>
  <c r="T22" i="31"/>
  <c r="U22" i="31"/>
  <c r="V22" i="31"/>
  <c r="W22" i="31"/>
  <c r="X22" i="31"/>
  <c r="Y22" i="31"/>
  <c r="Z22" i="31"/>
  <c r="AA22" i="31"/>
  <c r="AB22" i="31"/>
  <c r="AC22" i="31"/>
  <c r="AD22" i="31"/>
  <c r="AE22" i="31"/>
  <c r="AF22" i="31"/>
  <c r="AG22" i="31"/>
  <c r="F23" i="31"/>
  <c r="G23" i="31"/>
  <c r="H23" i="31"/>
  <c r="I23" i="31"/>
  <c r="J23" i="31"/>
  <c r="K23" i="31"/>
  <c r="L23" i="31"/>
  <c r="M23" i="31"/>
  <c r="N23" i="31"/>
  <c r="O23" i="31"/>
  <c r="P23" i="31"/>
  <c r="Q23" i="31"/>
  <c r="R23" i="31"/>
  <c r="S23" i="31"/>
  <c r="T23" i="31"/>
  <c r="U23" i="31"/>
  <c r="V23" i="31"/>
  <c r="W23" i="31"/>
  <c r="X23" i="31"/>
  <c r="Y23" i="31"/>
  <c r="Z23" i="31"/>
  <c r="AA23" i="31"/>
  <c r="AB23" i="31"/>
  <c r="AC23" i="31"/>
  <c r="AD23" i="31"/>
  <c r="AE23" i="31"/>
  <c r="AF23" i="31"/>
  <c r="AG23" i="31"/>
  <c r="F25" i="31"/>
  <c r="G25" i="31"/>
  <c r="H25" i="31"/>
  <c r="I25" i="31"/>
  <c r="J25" i="31"/>
  <c r="K25" i="31"/>
  <c r="L25" i="31"/>
  <c r="M25" i="31"/>
  <c r="N25" i="31"/>
  <c r="O25" i="31"/>
  <c r="P25" i="31"/>
  <c r="Q25" i="31"/>
  <c r="R25" i="31"/>
  <c r="S25" i="31"/>
  <c r="T25" i="31"/>
  <c r="U25" i="31"/>
  <c r="V25" i="31"/>
  <c r="W25" i="31"/>
  <c r="X25" i="31"/>
  <c r="Y25" i="31"/>
  <c r="Z25" i="31"/>
  <c r="AA25" i="31"/>
  <c r="AB25" i="31"/>
  <c r="AC25" i="31"/>
  <c r="AD25" i="31"/>
  <c r="AE25" i="31"/>
  <c r="AF25" i="31"/>
  <c r="AG25" i="31"/>
  <c r="F26" i="31"/>
  <c r="G26" i="31"/>
  <c r="H26" i="31"/>
  <c r="I26" i="31"/>
  <c r="J26" i="31"/>
  <c r="K26" i="31"/>
  <c r="L26" i="31"/>
  <c r="M26" i="31"/>
  <c r="N26" i="31"/>
  <c r="O26" i="31"/>
  <c r="P26" i="31"/>
  <c r="Q26" i="31"/>
  <c r="R26" i="31"/>
  <c r="S26" i="31"/>
  <c r="T26" i="31"/>
  <c r="U26" i="31"/>
  <c r="V26" i="31"/>
  <c r="W26" i="31"/>
  <c r="X26" i="31"/>
  <c r="Y26" i="31"/>
  <c r="Z26" i="31"/>
  <c r="AA26" i="31"/>
  <c r="AB26" i="31"/>
  <c r="AC26" i="31"/>
  <c r="AD26" i="31"/>
  <c r="AE26" i="31"/>
  <c r="AF26" i="31"/>
  <c r="AG26" i="31"/>
  <c r="F27" i="31"/>
  <c r="G27" i="31"/>
  <c r="H27" i="31"/>
  <c r="I27" i="31"/>
  <c r="J27" i="31"/>
  <c r="K27" i="31"/>
  <c r="L27" i="31"/>
  <c r="M27" i="31"/>
  <c r="N27" i="31"/>
  <c r="O27" i="31"/>
  <c r="P27" i="31"/>
  <c r="Q27" i="31"/>
  <c r="R27" i="31"/>
  <c r="S27" i="31"/>
  <c r="T27" i="31"/>
  <c r="U27" i="31"/>
  <c r="V27" i="31"/>
  <c r="W27" i="31"/>
  <c r="X27" i="31"/>
  <c r="Y27" i="31"/>
  <c r="Z27" i="31"/>
  <c r="AA27" i="31"/>
  <c r="AB27" i="31"/>
  <c r="AC27" i="31"/>
  <c r="AD27" i="31"/>
  <c r="AE27" i="31"/>
  <c r="AF27" i="31"/>
  <c r="AG27" i="31"/>
  <c r="F28" i="31"/>
  <c r="G28" i="31"/>
  <c r="H28" i="31"/>
  <c r="I28" i="31"/>
  <c r="J28" i="31"/>
  <c r="K28" i="31"/>
  <c r="L28" i="31"/>
  <c r="M28" i="31"/>
  <c r="N28" i="31"/>
  <c r="O28" i="31"/>
  <c r="P28" i="31"/>
  <c r="Q28" i="31"/>
  <c r="R28" i="31"/>
  <c r="S28" i="31"/>
  <c r="T28" i="31"/>
  <c r="U28" i="31"/>
  <c r="V28" i="31"/>
  <c r="W28" i="31"/>
  <c r="X28" i="31"/>
  <c r="Y28" i="31"/>
  <c r="Z28" i="31"/>
  <c r="AA28" i="31"/>
  <c r="AB28" i="31"/>
  <c r="AC28" i="31"/>
  <c r="AD28" i="31"/>
  <c r="AE28" i="31"/>
  <c r="AF28" i="31"/>
  <c r="AG28" i="31"/>
  <c r="F29" i="31"/>
  <c r="G29" i="31"/>
  <c r="H29" i="31"/>
  <c r="I29" i="31"/>
  <c r="J29" i="31"/>
  <c r="K29" i="31"/>
  <c r="L29" i="31"/>
  <c r="M29" i="31"/>
  <c r="N29" i="31"/>
  <c r="O29" i="31"/>
  <c r="P29" i="31"/>
  <c r="Q29" i="31"/>
  <c r="R29" i="31"/>
  <c r="S29" i="31"/>
  <c r="T29" i="31"/>
  <c r="U29" i="31"/>
  <c r="V29" i="31"/>
  <c r="W29" i="31"/>
  <c r="X29" i="31"/>
  <c r="Y29" i="31"/>
  <c r="Z29" i="31"/>
  <c r="AA29" i="31"/>
  <c r="AB29" i="31"/>
  <c r="AC29" i="31"/>
  <c r="AD29" i="31"/>
  <c r="AE29" i="31"/>
  <c r="AF29" i="31"/>
  <c r="AG29" i="31"/>
  <c r="F30" i="31"/>
  <c r="G30" i="31"/>
  <c r="H30" i="31"/>
  <c r="I30" i="31"/>
  <c r="J30" i="31"/>
  <c r="K30" i="31"/>
  <c r="L30" i="31"/>
  <c r="M30" i="31"/>
  <c r="N30" i="31"/>
  <c r="O30" i="31"/>
  <c r="P30" i="31"/>
  <c r="Q30" i="31"/>
  <c r="R30" i="31"/>
  <c r="S30" i="31"/>
  <c r="T30" i="31"/>
  <c r="U30" i="31"/>
  <c r="V30" i="31"/>
  <c r="W30" i="31"/>
  <c r="X30" i="31"/>
  <c r="Y30" i="31"/>
  <c r="Z30" i="31"/>
  <c r="AA30" i="31"/>
  <c r="AB30" i="31"/>
  <c r="AC30" i="31"/>
  <c r="AD30" i="31"/>
  <c r="AE30" i="31"/>
  <c r="AF30" i="31"/>
  <c r="AG30" i="31"/>
  <c r="F31" i="31"/>
  <c r="G31" i="31"/>
  <c r="H31" i="31"/>
  <c r="I31" i="31"/>
  <c r="J31" i="31"/>
  <c r="K31" i="31"/>
  <c r="L31" i="31"/>
  <c r="M31" i="31"/>
  <c r="N31" i="31"/>
  <c r="O31" i="31"/>
  <c r="P31" i="31"/>
  <c r="Q31" i="31"/>
  <c r="R31" i="31"/>
  <c r="S31" i="31"/>
  <c r="T31" i="31"/>
  <c r="U31" i="31"/>
  <c r="V31" i="31"/>
  <c r="W31" i="31"/>
  <c r="X31" i="31"/>
  <c r="Y31" i="31"/>
  <c r="Z31" i="31"/>
  <c r="AA31" i="31"/>
  <c r="AB31" i="31"/>
  <c r="AC31" i="31"/>
  <c r="AD31" i="31"/>
  <c r="AE31" i="31"/>
  <c r="AF31" i="31"/>
  <c r="AG31" i="31"/>
  <c r="F32" i="31"/>
  <c r="G32" i="31"/>
  <c r="H32" i="31"/>
  <c r="I32" i="31"/>
  <c r="J32" i="31"/>
  <c r="K32" i="31"/>
  <c r="L32" i="31"/>
  <c r="M32" i="31"/>
  <c r="N32" i="31"/>
  <c r="O32" i="31"/>
  <c r="P32" i="31"/>
  <c r="Q32" i="31"/>
  <c r="R32" i="31"/>
  <c r="S32" i="31"/>
  <c r="T32" i="31"/>
  <c r="U32" i="31"/>
  <c r="V32" i="31"/>
  <c r="W32" i="31"/>
  <c r="X32" i="31"/>
  <c r="Y32" i="31"/>
  <c r="Z32" i="31"/>
  <c r="AA32" i="31"/>
  <c r="AB32" i="31"/>
  <c r="AC32" i="31"/>
  <c r="AD32" i="31"/>
  <c r="AE32" i="31"/>
  <c r="AF32" i="31"/>
  <c r="AG32" i="31"/>
  <c r="F33" i="31"/>
  <c r="G33" i="31"/>
  <c r="H33" i="31"/>
  <c r="I33" i="31"/>
  <c r="J33" i="31"/>
  <c r="K33" i="31"/>
  <c r="L33" i="31"/>
  <c r="M33" i="31"/>
  <c r="N33" i="31"/>
  <c r="O33" i="31"/>
  <c r="P33" i="31"/>
  <c r="Q33" i="31"/>
  <c r="R33" i="31"/>
  <c r="S33" i="31"/>
  <c r="T33" i="31"/>
  <c r="U33" i="31"/>
  <c r="V33" i="31"/>
  <c r="W33" i="31"/>
  <c r="X33" i="31"/>
  <c r="Y33" i="31"/>
  <c r="Z33" i="31"/>
  <c r="AA33" i="31"/>
  <c r="AB33" i="31"/>
  <c r="AC33" i="31"/>
  <c r="AD33" i="31"/>
  <c r="AE33" i="31"/>
  <c r="AF33" i="31"/>
  <c r="AG33" i="31"/>
  <c r="F34" i="31"/>
  <c r="G34" i="31"/>
  <c r="H34" i="31"/>
  <c r="I34" i="31"/>
  <c r="J34" i="31"/>
  <c r="K34" i="31"/>
  <c r="L34" i="31"/>
  <c r="M34" i="31"/>
  <c r="N34" i="31"/>
  <c r="O34" i="31"/>
  <c r="P34" i="31"/>
  <c r="Q34" i="31"/>
  <c r="R34" i="31"/>
  <c r="S34" i="31"/>
  <c r="T34" i="31"/>
  <c r="U34" i="31"/>
  <c r="V34" i="31"/>
  <c r="W34" i="31"/>
  <c r="X34" i="31"/>
  <c r="Y34" i="31"/>
  <c r="Z34" i="31"/>
  <c r="AA34" i="31"/>
  <c r="AB34" i="31"/>
  <c r="AC34" i="31"/>
  <c r="AD34" i="31"/>
  <c r="AE34" i="31"/>
  <c r="AF34" i="31"/>
  <c r="AG34" i="31"/>
  <c r="F35" i="31"/>
  <c r="G35" i="31"/>
  <c r="H35" i="31"/>
  <c r="I35" i="31"/>
  <c r="J35" i="31"/>
  <c r="K35" i="31"/>
  <c r="L35" i="31"/>
  <c r="M35" i="31"/>
  <c r="N35" i="31"/>
  <c r="O35" i="31"/>
  <c r="P35" i="31"/>
  <c r="Q35" i="31"/>
  <c r="R35" i="31"/>
  <c r="S35" i="31"/>
  <c r="T35" i="31"/>
  <c r="U35" i="31"/>
  <c r="V35" i="31"/>
  <c r="W35" i="31"/>
  <c r="X35" i="31"/>
  <c r="Y35" i="31"/>
  <c r="Z35" i="31"/>
  <c r="AA35" i="31"/>
  <c r="AB35" i="31"/>
  <c r="AC35" i="31"/>
  <c r="AD35" i="31"/>
  <c r="AE35" i="31"/>
  <c r="AF35" i="31"/>
  <c r="AG35" i="31"/>
  <c r="F36" i="31"/>
  <c r="G36" i="31"/>
  <c r="H36" i="31"/>
  <c r="I36" i="31"/>
  <c r="J36" i="31"/>
  <c r="K36" i="31"/>
  <c r="L36" i="31"/>
  <c r="M36" i="31"/>
  <c r="N36" i="31"/>
  <c r="O36" i="31"/>
  <c r="P36" i="31"/>
  <c r="Q36" i="31"/>
  <c r="R36" i="31"/>
  <c r="S36" i="31"/>
  <c r="T36" i="31"/>
  <c r="U36" i="31"/>
  <c r="V36" i="31"/>
  <c r="W36" i="31"/>
  <c r="X36" i="31"/>
  <c r="Y36" i="31"/>
  <c r="Z36" i="31"/>
  <c r="AA36" i="31"/>
  <c r="AB36" i="31"/>
  <c r="AC36" i="31"/>
  <c r="AD36" i="31"/>
  <c r="AE36" i="31"/>
  <c r="AF36" i="31"/>
  <c r="AG36" i="31"/>
  <c r="F37" i="31"/>
  <c r="G37" i="31"/>
  <c r="H37" i="31"/>
  <c r="I37" i="31"/>
  <c r="J37" i="31"/>
  <c r="K37" i="31"/>
  <c r="L37" i="31"/>
  <c r="M37" i="31"/>
  <c r="N37" i="31"/>
  <c r="O37" i="31"/>
  <c r="P37" i="31"/>
  <c r="Q37" i="31"/>
  <c r="R37" i="31"/>
  <c r="S37" i="31"/>
  <c r="T37" i="31"/>
  <c r="U37" i="31"/>
  <c r="V37" i="31"/>
  <c r="W37" i="31"/>
  <c r="X37" i="31"/>
  <c r="Y37" i="31"/>
  <c r="Z37" i="31"/>
  <c r="AA37" i="31"/>
  <c r="AB37" i="31"/>
  <c r="AC37" i="31"/>
  <c r="AD37" i="31"/>
  <c r="AE37" i="31"/>
  <c r="AF37" i="31"/>
  <c r="AG37" i="31"/>
  <c r="F38" i="31"/>
  <c r="G38" i="31"/>
  <c r="H38" i="31"/>
  <c r="I38" i="31"/>
  <c r="J38" i="31"/>
  <c r="K38" i="31"/>
  <c r="L38" i="31"/>
  <c r="M38" i="31"/>
  <c r="N38" i="31"/>
  <c r="O38" i="31"/>
  <c r="P38" i="31"/>
  <c r="Q38" i="31"/>
  <c r="R38" i="31"/>
  <c r="S38" i="31"/>
  <c r="T38" i="31"/>
  <c r="U38" i="31"/>
  <c r="V38" i="31"/>
  <c r="W38" i="31"/>
  <c r="X38" i="31"/>
  <c r="Y38" i="31"/>
  <c r="Z38" i="31"/>
  <c r="AA38" i="31"/>
  <c r="AB38" i="31"/>
  <c r="AC38" i="31"/>
  <c r="AD38" i="31"/>
  <c r="AE38" i="31"/>
  <c r="AF38" i="31"/>
  <c r="AG38" i="31"/>
  <c r="F39" i="31"/>
  <c r="G39" i="31"/>
  <c r="H39" i="31"/>
  <c r="I39" i="31"/>
  <c r="J39" i="31"/>
  <c r="K39" i="31"/>
  <c r="L39" i="31"/>
  <c r="M39" i="31"/>
  <c r="N39" i="31"/>
  <c r="O39" i="31"/>
  <c r="P39" i="31"/>
  <c r="Q39" i="31"/>
  <c r="R39" i="31"/>
  <c r="S39" i="31"/>
  <c r="T39" i="31"/>
  <c r="U39" i="31"/>
  <c r="V39" i="31"/>
  <c r="W39" i="31"/>
  <c r="X39" i="31"/>
  <c r="Y39" i="31"/>
  <c r="Z39" i="31"/>
  <c r="AA39" i="31"/>
  <c r="AB39" i="31"/>
  <c r="AC39" i="31"/>
  <c r="AD39" i="31"/>
  <c r="AE39" i="31"/>
  <c r="AF39" i="31"/>
  <c r="AG39" i="31"/>
  <c r="E3" i="31"/>
  <c r="E5" i="31"/>
  <c r="E6" i="31"/>
  <c r="E7" i="31"/>
  <c r="E8" i="31"/>
  <c r="E9" i="31"/>
  <c r="E10" i="31"/>
  <c r="E11" i="31"/>
  <c r="E12" i="31"/>
  <c r="E13" i="31"/>
  <c r="E14" i="31"/>
  <c r="E15" i="31"/>
  <c r="E16" i="31"/>
  <c r="E17" i="31"/>
  <c r="E18" i="31"/>
  <c r="E19" i="31"/>
  <c r="E22" i="31"/>
  <c r="E23" i="31"/>
  <c r="E25" i="31"/>
  <c r="E26" i="31"/>
  <c r="E27" i="31"/>
  <c r="E28" i="31"/>
  <c r="E29" i="31"/>
  <c r="E30" i="31"/>
  <c r="E31" i="31"/>
  <c r="E32" i="31"/>
  <c r="E33" i="31"/>
  <c r="E34" i="31"/>
  <c r="E35" i="31"/>
  <c r="E36" i="31"/>
  <c r="E37" i="31"/>
  <c r="E38" i="31"/>
  <c r="E39" i="31"/>
  <c r="E2" i="31"/>
  <c r="D3" i="31"/>
  <c r="D5" i="31"/>
  <c r="D6" i="31"/>
  <c r="D7" i="31"/>
  <c r="D8" i="31"/>
  <c r="D9" i="31"/>
  <c r="D10" i="31"/>
  <c r="D11" i="31"/>
  <c r="D12" i="31"/>
  <c r="D13" i="31"/>
  <c r="D14" i="31"/>
  <c r="D15" i="31"/>
  <c r="D16" i="31"/>
  <c r="D17" i="31"/>
  <c r="D18" i="31"/>
  <c r="D19" i="31"/>
  <c r="D22" i="31"/>
  <c r="D23" i="31"/>
  <c r="D25" i="31"/>
  <c r="D26" i="31"/>
  <c r="D27" i="31"/>
  <c r="D28" i="31"/>
  <c r="D29" i="31"/>
  <c r="D30" i="31"/>
  <c r="D31" i="31"/>
  <c r="D32" i="31"/>
  <c r="D33" i="31"/>
  <c r="D34" i="31"/>
  <c r="D35" i="31"/>
  <c r="D36" i="31"/>
  <c r="D37" i="31"/>
  <c r="D38" i="31"/>
  <c r="D39" i="31"/>
  <c r="D2" i="31"/>
  <c r="C3" i="31"/>
  <c r="C5" i="31"/>
  <c r="C6" i="31"/>
  <c r="C7" i="31"/>
  <c r="C8" i="31"/>
  <c r="C9" i="31"/>
  <c r="C10" i="31"/>
  <c r="C11" i="31"/>
  <c r="C12" i="31"/>
  <c r="C13" i="31"/>
  <c r="C14" i="31"/>
  <c r="C15" i="31"/>
  <c r="C16" i="31"/>
  <c r="C17" i="31"/>
  <c r="C18" i="31"/>
  <c r="C19" i="31"/>
  <c r="C22" i="31"/>
  <c r="C23" i="31"/>
  <c r="C25" i="31"/>
  <c r="C26" i="31"/>
  <c r="C27" i="31"/>
  <c r="C28" i="31"/>
  <c r="C29" i="31"/>
  <c r="C30" i="31"/>
  <c r="C31" i="31"/>
  <c r="C32" i="31"/>
  <c r="C33" i="31"/>
  <c r="C34" i="31"/>
  <c r="C35" i="31"/>
  <c r="C36" i="31"/>
  <c r="C37" i="31"/>
  <c r="C38" i="31"/>
  <c r="C39" i="31"/>
  <c r="C2" i="31"/>
  <c r="C45" i="18"/>
  <c r="C44" i="18"/>
  <c r="B45" i="18"/>
  <c r="B44" i="18"/>
  <c r="F42" i="31"/>
  <c r="G42" i="31"/>
  <c r="H42" i="31"/>
  <c r="I42" i="31"/>
  <c r="J42" i="31"/>
  <c r="K42" i="31"/>
  <c r="L42" i="31"/>
  <c r="M42" i="31"/>
  <c r="N42" i="31"/>
  <c r="O42" i="31"/>
  <c r="P42" i="31"/>
  <c r="Q42" i="31"/>
  <c r="R42" i="31"/>
  <c r="S42" i="31"/>
  <c r="T42" i="31"/>
  <c r="U42" i="31"/>
  <c r="V42" i="31"/>
  <c r="W42" i="31"/>
  <c r="X42" i="31"/>
  <c r="Y42" i="31"/>
  <c r="Z42" i="31"/>
  <c r="AA42" i="31"/>
  <c r="AB42" i="31"/>
  <c r="AC42" i="31"/>
  <c r="AD42" i="31"/>
  <c r="AE42" i="31"/>
  <c r="AF42" i="31"/>
  <c r="AG42" i="31"/>
  <c r="F43" i="31"/>
  <c r="G43" i="31"/>
  <c r="H43" i="31"/>
  <c r="I43" i="31"/>
  <c r="J43" i="31"/>
  <c r="K43" i="31"/>
  <c r="L43" i="31"/>
  <c r="M43" i="31"/>
  <c r="N43" i="31"/>
  <c r="O43" i="31"/>
  <c r="P43" i="31"/>
  <c r="Q43" i="31"/>
  <c r="R43" i="31"/>
  <c r="S43" i="31"/>
  <c r="T43" i="31"/>
  <c r="U43" i="31"/>
  <c r="V43" i="31"/>
  <c r="W43" i="31"/>
  <c r="X43" i="31"/>
  <c r="Y43" i="31"/>
  <c r="Z43" i="31"/>
  <c r="AA43" i="31"/>
  <c r="AB43" i="31"/>
  <c r="AC43" i="31"/>
  <c r="AD43" i="31"/>
  <c r="AE43" i="31"/>
  <c r="AF43" i="31"/>
  <c r="AG43" i="31"/>
  <c r="F44" i="31"/>
  <c r="G44" i="31"/>
  <c r="H44" i="31"/>
  <c r="I44" i="31"/>
  <c r="J44" i="31"/>
  <c r="K44" i="31"/>
  <c r="L44" i="31"/>
  <c r="M44" i="31"/>
  <c r="N44" i="31"/>
  <c r="O44" i="31"/>
  <c r="P44" i="31"/>
  <c r="Q44" i="31"/>
  <c r="R44" i="31"/>
  <c r="S44" i="31"/>
  <c r="T44" i="31"/>
  <c r="U44" i="31"/>
  <c r="V44" i="31"/>
  <c r="W44" i="31"/>
  <c r="X44" i="31"/>
  <c r="Y44" i="31"/>
  <c r="Z44" i="31"/>
  <c r="AA44" i="31"/>
  <c r="AB44" i="31"/>
  <c r="AC44" i="31"/>
  <c r="AD44" i="31"/>
  <c r="AE44" i="31"/>
  <c r="AF44" i="31"/>
  <c r="AG44" i="31"/>
  <c r="F45" i="31"/>
  <c r="G45" i="31"/>
  <c r="H45" i="31"/>
  <c r="I45" i="31"/>
  <c r="J45" i="31"/>
  <c r="K45" i="31"/>
  <c r="L45" i="31"/>
  <c r="M45" i="31"/>
  <c r="N45" i="31"/>
  <c r="O45" i="31"/>
  <c r="P45" i="31"/>
  <c r="Q45" i="31"/>
  <c r="R45" i="31"/>
  <c r="S45" i="31"/>
  <c r="T45" i="31"/>
  <c r="U45" i="31"/>
  <c r="V45" i="31"/>
  <c r="W45" i="31"/>
  <c r="X45" i="31"/>
  <c r="Y45" i="31"/>
  <c r="Z45" i="31"/>
  <c r="AA45" i="31"/>
  <c r="AB45" i="31"/>
  <c r="AC45" i="31"/>
  <c r="AD45" i="31"/>
  <c r="AE45" i="31"/>
  <c r="AF45" i="31"/>
  <c r="AG45" i="31"/>
  <c r="F46" i="31"/>
  <c r="G46" i="31"/>
  <c r="H46" i="31"/>
  <c r="I46" i="31"/>
  <c r="J46" i="31"/>
  <c r="K46" i="31"/>
  <c r="L46" i="31"/>
  <c r="M46" i="31"/>
  <c r="N46" i="31"/>
  <c r="O46" i="31"/>
  <c r="P46" i="31"/>
  <c r="Q46" i="31"/>
  <c r="R46" i="31"/>
  <c r="S46" i="31"/>
  <c r="T46" i="31"/>
  <c r="U46" i="31"/>
  <c r="V46" i="31"/>
  <c r="W46" i="31"/>
  <c r="X46" i="31"/>
  <c r="Y46" i="31"/>
  <c r="Z46" i="31"/>
  <c r="AA46" i="31"/>
  <c r="AB46" i="31"/>
  <c r="AC46" i="31"/>
  <c r="AD46" i="31"/>
  <c r="AE46" i="31"/>
  <c r="AF46" i="31"/>
  <c r="AG46" i="31"/>
  <c r="F47" i="31"/>
  <c r="G47" i="31"/>
  <c r="H47" i="31"/>
  <c r="I47" i="31"/>
  <c r="J47" i="31"/>
  <c r="K47" i="31"/>
  <c r="L47" i="31"/>
  <c r="M47" i="31"/>
  <c r="N47" i="31"/>
  <c r="O47" i="31"/>
  <c r="P47" i="31"/>
  <c r="Q47" i="31"/>
  <c r="R47" i="31"/>
  <c r="S47" i="31"/>
  <c r="T47" i="31"/>
  <c r="U47" i="31"/>
  <c r="V47" i="31"/>
  <c r="W47" i="31"/>
  <c r="X47" i="31"/>
  <c r="Y47" i="31"/>
  <c r="Z47" i="31"/>
  <c r="AA47" i="31"/>
  <c r="AB47" i="31"/>
  <c r="AC47" i="31"/>
  <c r="AD47" i="31"/>
  <c r="AE47" i="31"/>
  <c r="AF47" i="31"/>
  <c r="AG47" i="31"/>
  <c r="F48" i="31"/>
  <c r="G48" i="31"/>
  <c r="H48" i="31"/>
  <c r="I48" i="31"/>
  <c r="J48" i="31"/>
  <c r="K48" i="31"/>
  <c r="L48" i="31"/>
  <c r="M48" i="31"/>
  <c r="N48" i="31"/>
  <c r="O48" i="31"/>
  <c r="P48" i="31"/>
  <c r="Q48" i="31"/>
  <c r="R48" i="31"/>
  <c r="S48" i="31"/>
  <c r="T48" i="31"/>
  <c r="U48" i="31"/>
  <c r="V48" i="31"/>
  <c r="W48" i="31"/>
  <c r="X48" i="31"/>
  <c r="Y48" i="31"/>
  <c r="Z48" i="31"/>
  <c r="AA48" i="31"/>
  <c r="AB48" i="31"/>
  <c r="AC48" i="31"/>
  <c r="AD48" i="31"/>
  <c r="AE48" i="31"/>
  <c r="AF48" i="31"/>
  <c r="AG48" i="31"/>
  <c r="F49" i="31"/>
  <c r="G49" i="31"/>
  <c r="H49" i="31"/>
  <c r="I49" i="31"/>
  <c r="J49" i="31"/>
  <c r="K49" i="31"/>
  <c r="L49" i="31"/>
  <c r="M49" i="31"/>
  <c r="N49" i="31"/>
  <c r="O49" i="31"/>
  <c r="P49" i="31"/>
  <c r="Q49" i="31"/>
  <c r="R49" i="31"/>
  <c r="S49" i="31"/>
  <c r="T49" i="31"/>
  <c r="U49" i="31"/>
  <c r="V49" i="31"/>
  <c r="W49" i="31"/>
  <c r="X49" i="31"/>
  <c r="Y49" i="31"/>
  <c r="Z49" i="31"/>
  <c r="AA49" i="31"/>
  <c r="AB49" i="31"/>
  <c r="AC49" i="31"/>
  <c r="AD49" i="31"/>
  <c r="AE49" i="31"/>
  <c r="AF49" i="31"/>
  <c r="AG49" i="31"/>
  <c r="F50" i="31"/>
  <c r="G50" i="31"/>
  <c r="H50" i="31"/>
  <c r="I50" i="31"/>
  <c r="J50" i="31"/>
  <c r="K50" i="31"/>
  <c r="L50" i="31"/>
  <c r="M50" i="31"/>
  <c r="N50" i="31"/>
  <c r="O50" i="31"/>
  <c r="P50" i="31"/>
  <c r="Q50" i="31"/>
  <c r="R50" i="31"/>
  <c r="S50" i="31"/>
  <c r="T50" i="31"/>
  <c r="U50" i="31"/>
  <c r="V50" i="31"/>
  <c r="W50" i="31"/>
  <c r="X50" i="31"/>
  <c r="Y50" i="31"/>
  <c r="Z50" i="31"/>
  <c r="AA50" i="31"/>
  <c r="AB50" i="31"/>
  <c r="AC50" i="31"/>
  <c r="AD50" i="31"/>
  <c r="AE50" i="31"/>
  <c r="AF50" i="31"/>
  <c r="AG50" i="31"/>
  <c r="F51" i="31"/>
  <c r="G51" i="31"/>
  <c r="H51" i="31"/>
  <c r="I51" i="31"/>
  <c r="J51" i="31"/>
  <c r="K51" i="31"/>
  <c r="L51" i="31"/>
  <c r="M51" i="31"/>
  <c r="N51" i="31"/>
  <c r="O51" i="31"/>
  <c r="P51" i="31"/>
  <c r="Q51" i="31"/>
  <c r="R51" i="31"/>
  <c r="S51" i="31"/>
  <c r="T51" i="31"/>
  <c r="U51" i="31"/>
  <c r="V51" i="31"/>
  <c r="W51" i="31"/>
  <c r="X51" i="31"/>
  <c r="Y51" i="31"/>
  <c r="Z51" i="31"/>
  <c r="AA51" i="31"/>
  <c r="AB51" i="31"/>
  <c r="AC51" i="31"/>
  <c r="AD51" i="31"/>
  <c r="AE51" i="31"/>
  <c r="AF51" i="31"/>
  <c r="AG51" i="31"/>
  <c r="F52" i="31"/>
  <c r="G52" i="31"/>
  <c r="H52" i="31"/>
  <c r="I52" i="31"/>
  <c r="J52" i="31"/>
  <c r="K52" i="31"/>
  <c r="L52" i="31"/>
  <c r="M52" i="31"/>
  <c r="N52" i="31"/>
  <c r="O52" i="31"/>
  <c r="P52" i="31"/>
  <c r="Q52" i="31"/>
  <c r="R52" i="31"/>
  <c r="S52" i="31"/>
  <c r="T52" i="31"/>
  <c r="U52" i="31"/>
  <c r="V52" i="31"/>
  <c r="W52" i="31"/>
  <c r="X52" i="31"/>
  <c r="Y52" i="31"/>
  <c r="Z52" i="31"/>
  <c r="AA52" i="31"/>
  <c r="AB52" i="31"/>
  <c r="AC52" i="31"/>
  <c r="AD52" i="31"/>
  <c r="AE52" i="31"/>
  <c r="AF52" i="31"/>
  <c r="AG52" i="31"/>
  <c r="F53" i="31"/>
  <c r="G53" i="31"/>
  <c r="H53" i="31"/>
  <c r="I53" i="31"/>
  <c r="J53" i="31"/>
  <c r="K53" i="31"/>
  <c r="L53" i="31"/>
  <c r="M53" i="31"/>
  <c r="N53" i="31"/>
  <c r="O53" i="31"/>
  <c r="P53" i="31"/>
  <c r="Q53" i="31"/>
  <c r="R53" i="31"/>
  <c r="S53" i="31"/>
  <c r="T53" i="31"/>
  <c r="U53" i="31"/>
  <c r="V53" i="31"/>
  <c r="W53" i="31"/>
  <c r="X53" i="31"/>
  <c r="Y53" i="31"/>
  <c r="Z53" i="31"/>
  <c r="AA53" i="31"/>
  <c r="AB53" i="31"/>
  <c r="AC53" i="31"/>
  <c r="AD53" i="31"/>
  <c r="AE53" i="31"/>
  <c r="AF53" i="31"/>
  <c r="AG53" i="31"/>
  <c r="F54" i="31"/>
  <c r="G54" i="31"/>
  <c r="H54" i="31"/>
  <c r="I54" i="31"/>
  <c r="J54" i="31"/>
  <c r="K54" i="31"/>
  <c r="L54" i="31"/>
  <c r="M54" i="31"/>
  <c r="N54" i="31"/>
  <c r="O54" i="31"/>
  <c r="P54" i="31"/>
  <c r="Q54" i="31"/>
  <c r="R54" i="31"/>
  <c r="S54" i="31"/>
  <c r="T54" i="31"/>
  <c r="U54" i="31"/>
  <c r="V54" i="31"/>
  <c r="W54" i="31"/>
  <c r="X54" i="31"/>
  <c r="Y54" i="31"/>
  <c r="Z54" i="31"/>
  <c r="AA54" i="31"/>
  <c r="AB54" i="31"/>
  <c r="AC54" i="31"/>
  <c r="AD54" i="31"/>
  <c r="AE54" i="31"/>
  <c r="AF54" i="31"/>
  <c r="AG54" i="31"/>
  <c r="F55" i="31"/>
  <c r="G55" i="31"/>
  <c r="H55" i="31"/>
  <c r="I55" i="31"/>
  <c r="J55" i="31"/>
  <c r="K55" i="31"/>
  <c r="L55" i="31"/>
  <c r="M55" i="31"/>
  <c r="N55" i="31"/>
  <c r="O55" i="31"/>
  <c r="P55" i="31"/>
  <c r="Q55" i="31"/>
  <c r="R55" i="31"/>
  <c r="S55" i="31"/>
  <c r="T55" i="31"/>
  <c r="U55" i="31"/>
  <c r="V55" i="31"/>
  <c r="W55" i="31"/>
  <c r="X55" i="31"/>
  <c r="Y55" i="31"/>
  <c r="Z55" i="31"/>
  <c r="AA55" i="31"/>
  <c r="AB55" i="31"/>
  <c r="AC55" i="31"/>
  <c r="AD55" i="31"/>
  <c r="AE55" i="31"/>
  <c r="AF55" i="31"/>
  <c r="AG55" i="31"/>
  <c r="F56" i="31"/>
  <c r="G56" i="31"/>
  <c r="H56" i="31"/>
  <c r="I56" i="31"/>
  <c r="J56" i="31"/>
  <c r="K56" i="31"/>
  <c r="L56" i="31"/>
  <c r="M56" i="31"/>
  <c r="N56" i="31"/>
  <c r="O56" i="31"/>
  <c r="P56" i="31"/>
  <c r="Q56" i="31"/>
  <c r="R56" i="31"/>
  <c r="S56" i="31"/>
  <c r="T56" i="31"/>
  <c r="U56" i="31"/>
  <c r="V56" i="31"/>
  <c r="W56" i="31"/>
  <c r="X56" i="31"/>
  <c r="Y56" i="31"/>
  <c r="Z56" i="31"/>
  <c r="AA56" i="31"/>
  <c r="AB56" i="31"/>
  <c r="AC56" i="31"/>
  <c r="AD56" i="31"/>
  <c r="AE56" i="31"/>
  <c r="AF56" i="31"/>
  <c r="AG56" i="31"/>
  <c r="F57" i="31"/>
  <c r="G57" i="31"/>
  <c r="H57" i="3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F59" i="31"/>
  <c r="G59" i="31"/>
  <c r="H59" i="31"/>
  <c r="I59" i="31"/>
  <c r="J59" i="31"/>
  <c r="K59" i="31"/>
  <c r="L59" i="31"/>
  <c r="M59" i="31"/>
  <c r="N59" i="31"/>
  <c r="O59" i="31"/>
  <c r="P59" i="31"/>
  <c r="Q59" i="31"/>
  <c r="R59" i="31"/>
  <c r="S59" i="31"/>
  <c r="T59" i="31"/>
  <c r="U59" i="31"/>
  <c r="V59" i="31"/>
  <c r="W59" i="31"/>
  <c r="X59" i="31"/>
  <c r="Y59" i="31"/>
  <c r="Z59" i="31"/>
  <c r="AA59" i="31"/>
  <c r="AB59" i="31"/>
  <c r="AC59" i="31"/>
  <c r="AD59" i="31"/>
  <c r="AE59" i="31"/>
  <c r="AF59" i="31"/>
  <c r="AG59" i="31"/>
  <c r="F60" i="31"/>
  <c r="G60" i="31"/>
  <c r="H60" i="31"/>
  <c r="I60" i="31"/>
  <c r="J60" i="31"/>
  <c r="K60" i="31"/>
  <c r="L60" i="31"/>
  <c r="M60" i="31"/>
  <c r="N60" i="31"/>
  <c r="O60" i="31"/>
  <c r="P60" i="31"/>
  <c r="Q60" i="31"/>
  <c r="R60" i="31"/>
  <c r="S60" i="31"/>
  <c r="T60" i="31"/>
  <c r="U60" i="31"/>
  <c r="V60" i="31"/>
  <c r="W60" i="31"/>
  <c r="X60" i="31"/>
  <c r="Y60" i="31"/>
  <c r="Z60" i="31"/>
  <c r="AA60" i="31"/>
  <c r="AB60" i="31"/>
  <c r="AC60" i="31"/>
  <c r="AD60" i="31"/>
  <c r="AE60" i="31"/>
  <c r="AF60" i="31"/>
  <c r="AG60" i="31"/>
  <c r="F61" i="31"/>
  <c r="G61" i="31"/>
  <c r="H61" i="31"/>
  <c r="I61" i="31"/>
  <c r="J61" i="31"/>
  <c r="K61" i="31"/>
  <c r="L61" i="31"/>
  <c r="M61" i="31"/>
  <c r="N61" i="31"/>
  <c r="O61" i="31"/>
  <c r="P61" i="31"/>
  <c r="Q61" i="31"/>
  <c r="R61" i="31"/>
  <c r="S61" i="31"/>
  <c r="T61" i="31"/>
  <c r="U61" i="31"/>
  <c r="V61" i="31"/>
  <c r="W61" i="31"/>
  <c r="X61" i="31"/>
  <c r="Y61" i="31"/>
  <c r="Z61" i="31"/>
  <c r="AA61" i="31"/>
  <c r="AB61" i="31"/>
  <c r="AC61" i="31"/>
  <c r="AD61" i="31"/>
  <c r="AE61" i="31"/>
  <c r="AF61" i="31"/>
  <c r="AG61" i="31"/>
  <c r="F62" i="31"/>
  <c r="G62"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F63" i="31"/>
  <c r="G63" i="31"/>
  <c r="H63" i="31"/>
  <c r="I63" i="31"/>
  <c r="J63" i="31"/>
  <c r="K63" i="31"/>
  <c r="L63" i="31"/>
  <c r="M63" i="31"/>
  <c r="N63" i="31"/>
  <c r="O63" i="31"/>
  <c r="P63" i="31"/>
  <c r="Q63" i="31"/>
  <c r="R63" i="31"/>
  <c r="S63" i="31"/>
  <c r="T63" i="31"/>
  <c r="U63" i="31"/>
  <c r="V63" i="31"/>
  <c r="W63" i="31"/>
  <c r="X63" i="31"/>
  <c r="Y63" i="31"/>
  <c r="Z63" i="31"/>
  <c r="AA63" i="31"/>
  <c r="AB63" i="31"/>
  <c r="AC63" i="31"/>
  <c r="AD63" i="31"/>
  <c r="AE63" i="31"/>
  <c r="AF63" i="31"/>
  <c r="AG63" i="31"/>
  <c r="F64" i="31"/>
  <c r="G64"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F65" i="31"/>
  <c r="G65"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F66" i="31"/>
  <c r="G66"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F67" i="31"/>
  <c r="G67" i="31"/>
  <c r="H67" i="31"/>
  <c r="I67" i="31"/>
  <c r="J67" i="31"/>
  <c r="K67" i="31"/>
  <c r="L67" i="31"/>
  <c r="M67" i="31"/>
  <c r="N67" i="31"/>
  <c r="O67" i="31"/>
  <c r="P67" i="31"/>
  <c r="Q67" i="31"/>
  <c r="R67" i="31"/>
  <c r="S67" i="31"/>
  <c r="T67" i="31"/>
  <c r="U67" i="31"/>
  <c r="V67" i="31"/>
  <c r="W67" i="31"/>
  <c r="X67" i="31"/>
  <c r="Y67" i="31"/>
  <c r="Z67" i="31"/>
  <c r="AA67" i="31"/>
  <c r="AB67" i="31"/>
  <c r="AC67" i="31"/>
  <c r="AD67" i="31"/>
  <c r="AE67" i="31"/>
  <c r="AF67" i="31"/>
  <c r="AG67" i="31"/>
  <c r="F68" i="31"/>
  <c r="G68" i="31"/>
  <c r="H68" i="31"/>
  <c r="I68" i="31"/>
  <c r="J68" i="31"/>
  <c r="K68" i="31"/>
  <c r="L68" i="31"/>
  <c r="M68" i="31"/>
  <c r="N68" i="31"/>
  <c r="O68" i="31"/>
  <c r="P68" i="31"/>
  <c r="Q68" i="31"/>
  <c r="R68" i="31"/>
  <c r="S68" i="31"/>
  <c r="T68" i="31"/>
  <c r="U68" i="31"/>
  <c r="V68" i="31"/>
  <c r="W68" i="31"/>
  <c r="X68" i="31"/>
  <c r="Y68" i="31"/>
  <c r="Z68" i="31"/>
  <c r="AA68" i="31"/>
  <c r="AB68" i="31"/>
  <c r="AC68" i="31"/>
  <c r="AD68" i="31"/>
  <c r="AE68" i="31"/>
  <c r="AF68" i="31"/>
  <c r="AG68" i="31"/>
  <c r="F69" i="31"/>
  <c r="G69" i="31"/>
  <c r="H69" i="31"/>
  <c r="I69" i="31"/>
  <c r="J69" i="31"/>
  <c r="K69" i="31"/>
  <c r="L69" i="31"/>
  <c r="M69" i="31"/>
  <c r="N69" i="31"/>
  <c r="O69" i="31"/>
  <c r="P69" i="31"/>
  <c r="Q69" i="31"/>
  <c r="R69" i="31"/>
  <c r="S69" i="31"/>
  <c r="T69" i="31"/>
  <c r="U69" i="31"/>
  <c r="V69" i="31"/>
  <c r="W69" i="31"/>
  <c r="X69" i="31"/>
  <c r="Y69" i="31"/>
  <c r="Z69" i="31"/>
  <c r="AA69" i="31"/>
  <c r="AB69" i="31"/>
  <c r="AC69" i="31"/>
  <c r="AD69" i="31"/>
  <c r="AE69" i="31"/>
  <c r="AF69" i="31"/>
  <c r="AG69" i="31"/>
  <c r="F70" i="31"/>
  <c r="G70" i="31"/>
  <c r="H70" i="31"/>
  <c r="I70" i="31"/>
  <c r="J70" i="31"/>
  <c r="K70" i="31"/>
  <c r="L70" i="31"/>
  <c r="M70" i="31"/>
  <c r="N70" i="31"/>
  <c r="O70" i="31"/>
  <c r="P70" i="31"/>
  <c r="Q70" i="31"/>
  <c r="R70" i="31"/>
  <c r="S70" i="31"/>
  <c r="T70" i="31"/>
  <c r="U70" i="31"/>
  <c r="V70" i="31"/>
  <c r="W70" i="31"/>
  <c r="X70" i="31"/>
  <c r="Y70" i="31"/>
  <c r="Z70" i="31"/>
  <c r="AA70" i="31"/>
  <c r="AB70" i="31"/>
  <c r="AC70" i="31"/>
  <c r="AD70" i="31"/>
  <c r="AE70" i="31"/>
  <c r="AF70" i="31"/>
  <c r="AG70" i="31"/>
  <c r="F71" i="31"/>
  <c r="G71"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F72" i="31"/>
  <c r="G72" i="31"/>
  <c r="H72" i="31"/>
  <c r="I72" i="31"/>
  <c r="J72" i="31"/>
  <c r="K72" i="31"/>
  <c r="L72" i="31"/>
  <c r="M72" i="31"/>
  <c r="N72" i="31"/>
  <c r="O72" i="31"/>
  <c r="P72" i="31"/>
  <c r="Q72" i="31"/>
  <c r="R72" i="31"/>
  <c r="S72" i="31"/>
  <c r="T72" i="31"/>
  <c r="U72" i="31"/>
  <c r="V72" i="31"/>
  <c r="W72" i="31"/>
  <c r="X72" i="31"/>
  <c r="Y72" i="31"/>
  <c r="Z72" i="31"/>
  <c r="AA72" i="31"/>
  <c r="AB72" i="31"/>
  <c r="AC72" i="31"/>
  <c r="AD72" i="31"/>
  <c r="AE72" i="31"/>
  <c r="AF72" i="31"/>
  <c r="AG72" i="31"/>
  <c r="F73" i="31"/>
  <c r="G73" i="31"/>
  <c r="H73" i="31"/>
  <c r="I73" i="31"/>
  <c r="J73" i="31"/>
  <c r="K73" i="31"/>
  <c r="L73" i="31"/>
  <c r="M73" i="31"/>
  <c r="N73" i="31"/>
  <c r="O73" i="31"/>
  <c r="P73" i="31"/>
  <c r="Q73" i="31"/>
  <c r="R73" i="31"/>
  <c r="S73" i="31"/>
  <c r="T73" i="31"/>
  <c r="U73" i="31"/>
  <c r="V73" i="31"/>
  <c r="W73" i="31"/>
  <c r="X73" i="31"/>
  <c r="Y73" i="31"/>
  <c r="Z73" i="31"/>
  <c r="AA73" i="31"/>
  <c r="AB73" i="31"/>
  <c r="AC73" i="31"/>
  <c r="AD73" i="31"/>
  <c r="AE73" i="31"/>
  <c r="AF73" i="31"/>
  <c r="AG73" i="31"/>
  <c r="F74" i="31"/>
  <c r="G74" i="31"/>
  <c r="H74" i="31"/>
  <c r="I74" i="31"/>
  <c r="J74" i="31"/>
  <c r="K74" i="31"/>
  <c r="L74" i="31"/>
  <c r="M74" i="31"/>
  <c r="N74" i="31"/>
  <c r="O74" i="31"/>
  <c r="P74" i="31"/>
  <c r="Q74" i="31"/>
  <c r="R74" i="31"/>
  <c r="S74" i="31"/>
  <c r="T74" i="31"/>
  <c r="U74" i="31"/>
  <c r="V74" i="31"/>
  <c r="W74" i="31"/>
  <c r="X74" i="31"/>
  <c r="Y74" i="31"/>
  <c r="Z74" i="31"/>
  <c r="AA74" i="31"/>
  <c r="AB74" i="31"/>
  <c r="AC74" i="31"/>
  <c r="AD74" i="31"/>
  <c r="AE74" i="31"/>
  <c r="AF74" i="31"/>
  <c r="AG74" i="31"/>
  <c r="F75" i="31"/>
  <c r="G75" i="31"/>
  <c r="H75" i="31"/>
  <c r="I75" i="31"/>
  <c r="J75" i="31"/>
  <c r="K75" i="31"/>
  <c r="L75" i="31"/>
  <c r="M75" i="31"/>
  <c r="N75" i="31"/>
  <c r="O75" i="31"/>
  <c r="P75" i="31"/>
  <c r="Q75" i="31"/>
  <c r="R75" i="31"/>
  <c r="S75" i="31"/>
  <c r="T75" i="31"/>
  <c r="U75" i="31"/>
  <c r="V75" i="31"/>
  <c r="W75" i="31"/>
  <c r="X75" i="31"/>
  <c r="Y75" i="31"/>
  <c r="Z75" i="31"/>
  <c r="AA75" i="31"/>
  <c r="AB75" i="31"/>
  <c r="AC75" i="31"/>
  <c r="AD75" i="31"/>
  <c r="AE75" i="31"/>
  <c r="AF75" i="31"/>
  <c r="AG75" i="31"/>
  <c r="F76" i="31"/>
  <c r="G76" i="31"/>
  <c r="H76" i="31"/>
  <c r="I76" i="31"/>
  <c r="J76" i="31"/>
  <c r="K76" i="31"/>
  <c r="L76" i="31"/>
  <c r="M76" i="31"/>
  <c r="N76" i="31"/>
  <c r="O76" i="31"/>
  <c r="P76" i="31"/>
  <c r="Q76" i="31"/>
  <c r="R76" i="31"/>
  <c r="S76" i="31"/>
  <c r="T76" i="31"/>
  <c r="U76" i="31"/>
  <c r="V76" i="31"/>
  <c r="W76" i="31"/>
  <c r="X76" i="31"/>
  <c r="Y76" i="31"/>
  <c r="Z76" i="31"/>
  <c r="AA76" i="31"/>
  <c r="AB76" i="31"/>
  <c r="AC76" i="31"/>
  <c r="AD76" i="31"/>
  <c r="AE76" i="31"/>
  <c r="AF76" i="31"/>
  <c r="AG76" i="31"/>
  <c r="F77" i="31"/>
  <c r="G77" i="31"/>
  <c r="H77" i="31"/>
  <c r="I77" i="31"/>
  <c r="J77" i="31"/>
  <c r="K77" i="31"/>
  <c r="L77" i="31"/>
  <c r="M77" i="31"/>
  <c r="N77" i="31"/>
  <c r="O77" i="31"/>
  <c r="P77" i="31"/>
  <c r="Q77" i="31"/>
  <c r="R77" i="31"/>
  <c r="S77" i="31"/>
  <c r="T77" i="31"/>
  <c r="U77" i="31"/>
  <c r="V77" i="31"/>
  <c r="W77" i="31"/>
  <c r="X77" i="31"/>
  <c r="Y77" i="31"/>
  <c r="Z77" i="31"/>
  <c r="AA77" i="31"/>
  <c r="AB77" i="31"/>
  <c r="AC77" i="31"/>
  <c r="AD77" i="31"/>
  <c r="AE77" i="31"/>
  <c r="AF77" i="31"/>
  <c r="AG77" i="31"/>
  <c r="F78" i="31"/>
  <c r="G78" i="31"/>
  <c r="H78" i="31"/>
  <c r="I78" i="31"/>
  <c r="J78" i="31"/>
  <c r="K78" i="31"/>
  <c r="L78" i="31"/>
  <c r="M78" i="31"/>
  <c r="N78" i="31"/>
  <c r="O78" i="31"/>
  <c r="P78" i="31"/>
  <c r="Q78" i="31"/>
  <c r="R78" i="31"/>
  <c r="S78" i="31"/>
  <c r="T78" i="31"/>
  <c r="U78" i="31"/>
  <c r="V78" i="31"/>
  <c r="W78" i="31"/>
  <c r="X78" i="31"/>
  <c r="Y78" i="31"/>
  <c r="Z78" i="31"/>
  <c r="AA78" i="31"/>
  <c r="AB78" i="31"/>
  <c r="AC78" i="31"/>
  <c r="AD78" i="31"/>
  <c r="AE78" i="31"/>
  <c r="AF78" i="31"/>
  <c r="AG78" i="31"/>
  <c r="F79" i="31"/>
  <c r="G79" i="31"/>
  <c r="H79" i="31"/>
  <c r="I79" i="31"/>
  <c r="J79" i="31"/>
  <c r="K79" i="31"/>
  <c r="L79" i="31"/>
  <c r="M79" i="31"/>
  <c r="N79" i="31"/>
  <c r="O79" i="31"/>
  <c r="P79" i="31"/>
  <c r="Q79" i="31"/>
  <c r="R79" i="31"/>
  <c r="S79" i="31"/>
  <c r="T79" i="31"/>
  <c r="U79" i="31"/>
  <c r="V79" i="31"/>
  <c r="W79" i="31"/>
  <c r="X79" i="31"/>
  <c r="Y79" i="31"/>
  <c r="Z79" i="31"/>
  <c r="AA79" i="31"/>
  <c r="AB79" i="31"/>
  <c r="AC79" i="31"/>
  <c r="AD79" i="31"/>
  <c r="AE79" i="31"/>
  <c r="AF79" i="31"/>
  <c r="AG79"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E69" i="31"/>
  <c r="E70" i="31"/>
  <c r="E71" i="31"/>
  <c r="E72" i="31"/>
  <c r="E73" i="31"/>
  <c r="E74" i="31"/>
  <c r="E75" i="31"/>
  <c r="E76" i="31"/>
  <c r="E77" i="31"/>
  <c r="E78" i="31"/>
  <c r="E79" i="31"/>
  <c r="E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42" i="31"/>
  <c r="F77" i="18"/>
  <c r="F78" i="18" s="1"/>
  <c r="E77" i="18"/>
  <c r="E78" i="18" s="1"/>
  <c r="F65" i="18"/>
  <c r="F64" i="18"/>
  <c r="E65" i="18"/>
  <c r="E64" i="18"/>
  <c r="B5" i="11"/>
  <c r="B97" i="18"/>
  <c r="F76" i="18"/>
  <c r="E76" i="18"/>
  <c r="F63" i="18"/>
  <c r="E63" i="18"/>
  <c r="C55" i="18"/>
  <c r="C54" i="18"/>
  <c r="B55" i="18"/>
  <c r="B54" i="18"/>
  <c r="C13" i="18" a="1"/>
  <c r="C13" i="18" s="1"/>
  <c r="B13" i="18" a="1"/>
  <c r="B13" i="18" s="1"/>
  <c r="C125" i="31" l="1"/>
  <c r="C127" i="31"/>
  <c r="C122" i="31"/>
  <c r="C124" i="31"/>
  <c r="C126" i="31"/>
  <c r="C123" i="31"/>
  <c r="C121" i="31"/>
  <c r="B8" i="12"/>
  <c r="C8" i="12" s="1"/>
  <c r="B7" i="12"/>
  <c r="C7" i="12" s="1"/>
  <c r="B6" i="12"/>
  <c r="C6" i="12" s="1"/>
  <c r="B5" i="12"/>
  <c r="B4" i="12"/>
  <c r="C4" i="12" s="1"/>
  <c r="B3" i="12"/>
  <c r="C3" i="12" s="1"/>
  <c r="C53" i="40"/>
  <c r="K53" i="40"/>
  <c r="M53" i="40"/>
  <c r="S53" i="40"/>
  <c r="U53" i="40"/>
  <c r="AA53" i="40"/>
  <c r="AC53" i="40"/>
  <c r="AE53" i="40"/>
  <c r="AD53" i="40"/>
  <c r="AB53" i="40"/>
  <c r="Z53" i="40"/>
  <c r="Y53" i="40"/>
  <c r="X53" i="40"/>
  <c r="W53" i="40"/>
  <c r="V53" i="40"/>
  <c r="T53" i="40"/>
  <c r="R53" i="40"/>
  <c r="Q53" i="40"/>
  <c r="P53" i="40"/>
  <c r="O53" i="40"/>
  <c r="N53" i="40"/>
  <c r="L53" i="40"/>
  <c r="J53" i="40"/>
  <c r="I53" i="40"/>
  <c r="H53" i="40"/>
  <c r="D53" i="40"/>
  <c r="B53"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F35" i="40"/>
  <c r="E35" i="40"/>
  <c r="D35" i="40"/>
  <c r="C35" i="40"/>
  <c r="B35" i="40"/>
  <c r="AF34" i="40"/>
  <c r="AE34" i="40"/>
  <c r="AD34" i="40"/>
  <c r="AC34" i="40"/>
  <c r="AB34" i="40"/>
  <c r="AA34" i="40"/>
  <c r="Z34" i="40"/>
  <c r="Y34" i="40"/>
  <c r="X34" i="40"/>
  <c r="W34" i="40"/>
  <c r="V34" i="40"/>
  <c r="U34" i="40"/>
  <c r="T34" i="40"/>
  <c r="S34" i="40"/>
  <c r="R34" i="40"/>
  <c r="Q34" i="40"/>
  <c r="P34" i="40"/>
  <c r="O34" i="40"/>
  <c r="N34" i="40"/>
  <c r="M34" i="40"/>
  <c r="L34" i="40"/>
  <c r="K34" i="40"/>
  <c r="J34" i="40"/>
  <c r="I34" i="40"/>
  <c r="H34" i="40"/>
  <c r="G34" i="40"/>
  <c r="F34" i="40"/>
  <c r="E34" i="40"/>
  <c r="D34" i="40"/>
  <c r="C34" i="40"/>
  <c r="B34"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F33" i="40"/>
  <c r="E33" i="40"/>
  <c r="D33" i="40"/>
  <c r="C33" i="40"/>
  <c r="B33" i="40"/>
  <c r="AF32" i="40"/>
  <c r="AE32" i="40"/>
  <c r="AD32" i="40"/>
  <c r="AC32" i="40"/>
  <c r="AB32" i="40"/>
  <c r="AA32" i="40"/>
  <c r="Z32" i="40"/>
  <c r="Y32" i="40"/>
  <c r="X32" i="40"/>
  <c r="W32" i="40"/>
  <c r="V32" i="40"/>
  <c r="U32" i="40"/>
  <c r="T32" i="40"/>
  <c r="S32" i="40"/>
  <c r="R32" i="40"/>
  <c r="Q32" i="40"/>
  <c r="P32" i="40"/>
  <c r="O32" i="40"/>
  <c r="N32" i="40"/>
  <c r="M32" i="40"/>
  <c r="L32" i="40"/>
  <c r="K32" i="40"/>
  <c r="J32" i="40"/>
  <c r="I32" i="40"/>
  <c r="H32" i="40"/>
  <c r="G32" i="40"/>
  <c r="F32" i="40"/>
  <c r="E32" i="40"/>
  <c r="D32" i="40"/>
  <c r="C32" i="40"/>
  <c r="B32"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E31" i="40"/>
  <c r="D31" i="40"/>
  <c r="C31" i="40"/>
  <c r="B31" i="40"/>
  <c r="AF30" i="40"/>
  <c r="AE30" i="40"/>
  <c r="AD30" i="40"/>
  <c r="AC30" i="40"/>
  <c r="AB30" i="40"/>
  <c r="AA30" i="40"/>
  <c r="Z30" i="40"/>
  <c r="Y30" i="40"/>
  <c r="X30" i="40"/>
  <c r="W30" i="40"/>
  <c r="V30" i="40"/>
  <c r="U30" i="40"/>
  <c r="T30" i="40"/>
  <c r="S30" i="40"/>
  <c r="R30" i="40"/>
  <c r="Q30" i="40"/>
  <c r="P30" i="40"/>
  <c r="O30" i="40"/>
  <c r="N30" i="40"/>
  <c r="M30" i="40"/>
  <c r="L30" i="40"/>
  <c r="K30" i="40"/>
  <c r="J30" i="40"/>
  <c r="I30" i="40"/>
  <c r="H30" i="40"/>
  <c r="G30" i="40"/>
  <c r="F30" i="40"/>
  <c r="E30" i="40"/>
  <c r="D30" i="40"/>
  <c r="C30" i="40"/>
  <c r="B30"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F29" i="40"/>
  <c r="E29" i="40"/>
  <c r="D29" i="40"/>
  <c r="C29" i="40"/>
  <c r="B29" i="40"/>
  <c r="C5" i="12" l="1"/>
  <c r="D11" i="24"/>
  <c r="L1" i="39" a="1"/>
  <c r="L1" i="39" s="1"/>
  <c r="B2" i="6" s="1"/>
  <c r="D2" i="12"/>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L5" i="39" l="1"/>
  <c r="B6" i="6" s="1"/>
  <c r="L7" i="39"/>
  <c r="B8" i="6" s="1"/>
  <c r="L6" i="39"/>
  <c r="B7" i="6" s="1"/>
  <c r="L4" i="39"/>
  <c r="B5" i="6" s="1"/>
  <c r="L3" i="39"/>
  <c r="B4" i="6" s="1"/>
  <c r="L2" i="39"/>
  <c r="B3" i="6" s="1"/>
  <c r="D3" i="12"/>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D8" i="12"/>
  <c r="E8" i="12" s="1"/>
  <c r="F8" i="12" s="1"/>
  <c r="G8" i="12" s="1"/>
  <c r="H8" i="12" s="1"/>
  <c r="I8" i="12" s="1"/>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D7" i="12"/>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D6" i="12"/>
  <c r="E6" i="12" s="1"/>
  <c r="F6" i="12" s="1"/>
  <c r="G6" i="12" s="1"/>
  <c r="H6" i="12" s="1"/>
  <c r="I6" i="12" s="1"/>
  <c r="J6" i="12" s="1"/>
  <c r="K6" i="12" s="1"/>
  <c r="L6" i="12" s="1"/>
  <c r="M6" i="12" s="1"/>
  <c r="N6" i="12" s="1"/>
  <c r="O6" i="12" s="1"/>
  <c r="P6" i="12" s="1"/>
  <c r="Q6" i="12" s="1"/>
  <c r="R6" i="12" s="1"/>
  <c r="S6" i="12" s="1"/>
  <c r="T6" i="12" s="1"/>
  <c r="U6" i="12" s="1"/>
  <c r="V6" i="12" s="1"/>
  <c r="W6" i="12" s="1"/>
  <c r="X6" i="12" s="1"/>
  <c r="Y6" i="12" s="1"/>
  <c r="Z6" i="12" s="1"/>
  <c r="AA6" i="12" s="1"/>
  <c r="AB6" i="12" s="1"/>
  <c r="AC6" i="12" s="1"/>
  <c r="AD6" i="12" s="1"/>
  <c r="AE6" i="12" s="1"/>
  <c r="D5" i="12"/>
  <c r="E5" i="12" s="1"/>
  <c r="F5" i="12" s="1"/>
  <c r="G5" i="12" s="1"/>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D4" i="12"/>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Y7" i="6" l="1"/>
  <c r="S7" i="6"/>
  <c r="K7" i="6"/>
  <c r="AA7" i="6"/>
  <c r="AD7" i="6"/>
  <c r="L7" i="6"/>
  <c r="AB7" i="6"/>
  <c r="O7" i="6"/>
  <c r="N7" i="6"/>
  <c r="R7" i="6"/>
  <c r="H7" i="6"/>
  <c r="X7" i="6"/>
  <c r="M7" i="6"/>
  <c r="I7" i="6"/>
  <c r="AE7" i="6"/>
  <c r="U7" i="6"/>
  <c r="Q7" i="6"/>
  <c r="C7" i="6"/>
  <c r="V7" i="6"/>
  <c r="AC7" i="6"/>
  <c r="F7" i="6"/>
  <c r="E7" i="6"/>
  <c r="Z7" i="6"/>
  <c r="D7" i="6"/>
  <c r="J7" i="6"/>
  <c r="P7" i="6"/>
  <c r="T7" i="6"/>
  <c r="G7" i="6"/>
  <c r="W7" i="6"/>
  <c r="D8" i="6"/>
  <c r="L8" i="6"/>
  <c r="I8" i="6"/>
  <c r="T8" i="6"/>
  <c r="AB8" i="6"/>
  <c r="R8" i="6"/>
  <c r="P8" i="6"/>
  <c r="J8" i="6"/>
  <c r="V8" i="6"/>
  <c r="E8" i="6"/>
  <c r="N8" i="6"/>
  <c r="AA8" i="6"/>
  <c r="W8" i="6"/>
  <c r="Y8" i="6"/>
  <c r="U8" i="6"/>
  <c r="K8" i="6"/>
  <c r="AE8" i="6"/>
  <c r="Z8" i="6"/>
  <c r="O8" i="6"/>
  <c r="AD8" i="6"/>
  <c r="F8" i="6"/>
  <c r="H8" i="6"/>
  <c r="C8" i="6"/>
  <c r="M8" i="6"/>
  <c r="S8" i="6"/>
  <c r="Q8" i="6"/>
  <c r="AC8" i="6"/>
  <c r="G8" i="6"/>
  <c r="X8" i="6"/>
  <c r="Z6" i="6"/>
  <c r="AD6" i="6"/>
  <c r="Q6" i="6"/>
  <c r="AE6" i="6"/>
  <c r="W6" i="6"/>
  <c r="J6" i="6"/>
  <c r="X6" i="6"/>
  <c r="F6" i="6"/>
  <c r="AB6" i="6"/>
  <c r="V6" i="6"/>
  <c r="AA6" i="6"/>
  <c r="N6" i="6"/>
  <c r="S6" i="6"/>
  <c r="M6" i="6"/>
  <c r="P6" i="6"/>
  <c r="U6" i="6"/>
  <c r="D6" i="6"/>
  <c r="T6" i="6"/>
  <c r="G6" i="6"/>
  <c r="O6" i="6"/>
  <c r="C6" i="6"/>
  <c r="L6" i="6"/>
  <c r="AC6" i="6"/>
  <c r="Y6" i="6"/>
  <c r="I6" i="6"/>
  <c r="E6" i="6"/>
  <c r="K6" i="6"/>
  <c r="R6" i="6"/>
  <c r="H6" i="6"/>
  <c r="Q3" i="6"/>
  <c r="P3" i="6"/>
  <c r="K3" i="6"/>
  <c r="U3" i="6"/>
  <c r="D3" i="6"/>
  <c r="W3" i="6"/>
  <c r="S3" i="6"/>
  <c r="V3" i="6"/>
  <c r="F3" i="6"/>
  <c r="M3" i="6"/>
  <c r="AD3" i="6"/>
  <c r="X3" i="6"/>
  <c r="T3" i="6"/>
  <c r="I3" i="6"/>
  <c r="H3" i="6"/>
  <c r="E3" i="6"/>
  <c r="AC3" i="6"/>
  <c r="AB3" i="6"/>
  <c r="AA3" i="6"/>
  <c r="Y3" i="6"/>
  <c r="J3" i="6"/>
  <c r="L3" i="6"/>
  <c r="AE3" i="6"/>
  <c r="O3" i="6"/>
  <c r="N3" i="6"/>
  <c r="R3" i="6"/>
  <c r="C3" i="6"/>
  <c r="G3" i="6"/>
  <c r="Z3" i="6"/>
  <c r="O4" i="6"/>
  <c r="F4" i="6"/>
  <c r="I4" i="6"/>
  <c r="AB4" i="6"/>
  <c r="U4" i="6"/>
  <c r="L4" i="6"/>
  <c r="T4" i="6"/>
  <c r="W4" i="6"/>
  <c r="P4" i="6"/>
  <c r="E4" i="6"/>
  <c r="Y4" i="6"/>
  <c r="C4" i="6"/>
  <c r="Z4" i="6"/>
  <c r="X4" i="6"/>
  <c r="M4" i="6"/>
  <c r="AE4" i="6"/>
  <c r="AC4" i="6"/>
  <c r="R4" i="6"/>
  <c r="K4" i="6"/>
  <c r="H4" i="6"/>
  <c r="AA4" i="6"/>
  <c r="D4" i="6"/>
  <c r="S4" i="6"/>
  <c r="Q4" i="6"/>
  <c r="N4" i="6"/>
  <c r="V4" i="6"/>
  <c r="AD4" i="6"/>
  <c r="G4" i="6"/>
  <c r="J4" i="6"/>
  <c r="Z5" i="6"/>
  <c r="N5" i="6"/>
  <c r="H5" i="6"/>
  <c r="G5" i="6"/>
  <c r="L5" i="6"/>
  <c r="AA5" i="6"/>
  <c r="K5" i="6"/>
  <c r="W5" i="6"/>
  <c r="AB5" i="6"/>
  <c r="AD5" i="6"/>
  <c r="T5" i="6"/>
  <c r="F5" i="6"/>
  <c r="P5" i="6"/>
  <c r="O5" i="6"/>
  <c r="R5" i="6"/>
  <c r="J5" i="6"/>
  <c r="I5" i="6"/>
  <c r="Q5" i="6"/>
  <c r="AC5" i="6"/>
  <c r="U5" i="6"/>
  <c r="V5" i="6"/>
  <c r="D5" i="6"/>
  <c r="X5" i="6"/>
  <c r="M5" i="6"/>
  <c r="AE5" i="6"/>
  <c r="C5" i="6"/>
  <c r="E5" i="6"/>
  <c r="Y5" i="6"/>
  <c r="S5" i="6"/>
  <c r="E4" i="24"/>
  <c r="D102" i="18"/>
  <c r="D100" i="18" l="1"/>
  <c r="D101" i="18"/>
  <c r="O97" i="18"/>
  <c r="AD97" i="18"/>
  <c r="V97" i="18"/>
  <c r="N97" i="18"/>
  <c r="F97" i="18"/>
  <c r="AE97" i="18"/>
  <c r="E97" i="18"/>
  <c r="W97" i="18"/>
  <c r="M97" i="18"/>
  <c r="AA97" i="18"/>
  <c r="S97" i="18"/>
  <c r="K97" i="18"/>
  <c r="C97" i="18"/>
  <c r="U97" i="18"/>
  <c r="Y97" i="18"/>
  <c r="Q97" i="18"/>
  <c r="I97" i="18"/>
  <c r="G97" i="18"/>
  <c r="AB97" i="18"/>
  <c r="T97" i="18"/>
  <c r="L97" i="18"/>
  <c r="D97" i="18"/>
  <c r="Z97" i="18"/>
  <c r="R97" i="18"/>
  <c r="J97" i="18"/>
  <c r="AF97" i="18"/>
  <c r="X97" i="18"/>
  <c r="P97" i="18"/>
  <c r="H97" i="18"/>
  <c r="AC97" i="18"/>
  <c r="B104" i="18" l="1"/>
  <c r="B7" i="5"/>
  <c r="B3" i="5"/>
  <c r="B2" i="5"/>
  <c r="B4" i="5"/>
  <c r="B5" i="5"/>
  <c r="B22" i="37"/>
  <c r="D19" i="37"/>
  <c r="C19" i="37"/>
  <c r="B19" i="37"/>
  <c r="AD5" i="5" l="1"/>
  <c r="P5" i="5"/>
  <c r="R5" i="5"/>
  <c r="L5" i="5"/>
  <c r="H5" i="5"/>
  <c r="AC5" i="5"/>
  <c r="X5" i="5"/>
  <c r="Z5" i="5"/>
  <c r="T5" i="5"/>
  <c r="D5" i="5"/>
  <c r="G5" i="5"/>
  <c r="M5" i="5"/>
  <c r="C5" i="5"/>
  <c r="AB5" i="5"/>
  <c r="V5" i="5"/>
  <c r="O5" i="5"/>
  <c r="I5" i="5"/>
  <c r="K5" i="5"/>
  <c r="J5" i="5"/>
  <c r="W5" i="5"/>
  <c r="Q5" i="5"/>
  <c r="S5" i="5"/>
  <c r="F5" i="5"/>
  <c r="AE5" i="5"/>
  <c r="Y5" i="5"/>
  <c r="AA5" i="5"/>
  <c r="N5" i="5"/>
  <c r="E5" i="5"/>
  <c r="U5" i="5"/>
  <c r="D4" i="5"/>
  <c r="J4" i="5"/>
  <c r="AE4" i="5"/>
  <c r="Z4" i="5"/>
  <c r="W4" i="5"/>
  <c r="L4" i="5"/>
  <c r="F4" i="5"/>
  <c r="H4" i="5"/>
  <c r="AA4" i="5"/>
  <c r="T4" i="5"/>
  <c r="N4" i="5"/>
  <c r="P4" i="5"/>
  <c r="Y4" i="5"/>
  <c r="B6" i="5"/>
  <c r="AB4" i="5"/>
  <c r="V4" i="5"/>
  <c r="X4" i="5"/>
  <c r="X6" i="5" s="1"/>
  <c r="AC4" i="5"/>
  <c r="C4" i="5"/>
  <c r="E4" i="5"/>
  <c r="AD4" i="5"/>
  <c r="R4" i="5"/>
  <c r="K4" i="5"/>
  <c r="M4" i="5"/>
  <c r="G4" i="5"/>
  <c r="G6" i="5" s="1"/>
  <c r="I4" i="5"/>
  <c r="S4" i="5"/>
  <c r="U4" i="5"/>
  <c r="O4" i="5"/>
  <c r="Q4" i="5"/>
  <c r="V2" i="5"/>
  <c r="P2" i="5"/>
  <c r="L2" i="5"/>
  <c r="E2" i="5"/>
  <c r="AD2" i="5"/>
  <c r="X2" i="5"/>
  <c r="C2" i="5"/>
  <c r="N2" i="5"/>
  <c r="M2" i="5"/>
  <c r="T2" i="5"/>
  <c r="I2" i="5"/>
  <c r="K2" i="5"/>
  <c r="U2" i="5"/>
  <c r="G2" i="5"/>
  <c r="Q2" i="5"/>
  <c r="S2" i="5"/>
  <c r="AC2" i="5"/>
  <c r="O2" i="5"/>
  <c r="Y2" i="5"/>
  <c r="AA2" i="5"/>
  <c r="AB2" i="5"/>
  <c r="W2" i="5"/>
  <c r="J2" i="5"/>
  <c r="D2" i="5"/>
  <c r="H2" i="5"/>
  <c r="F2" i="5"/>
  <c r="AE2" i="5"/>
  <c r="R2" i="5"/>
  <c r="Z2" i="5"/>
  <c r="X3" i="5"/>
  <c r="C3" i="5"/>
  <c r="AB3" i="5"/>
  <c r="N3" i="5"/>
  <c r="T3" i="5"/>
  <c r="I3" i="5"/>
  <c r="K3" i="5"/>
  <c r="E3" i="5"/>
  <c r="V3" i="5"/>
  <c r="F3" i="5"/>
  <c r="Q3" i="5"/>
  <c r="S3" i="5"/>
  <c r="M3" i="5"/>
  <c r="AD3" i="5"/>
  <c r="O3" i="5"/>
  <c r="Y3" i="5"/>
  <c r="AA3" i="5"/>
  <c r="U3" i="5"/>
  <c r="P3" i="5"/>
  <c r="J3" i="5"/>
  <c r="G3" i="5"/>
  <c r="AC3" i="5"/>
  <c r="R3" i="5"/>
  <c r="D3" i="5"/>
  <c r="W3" i="5"/>
  <c r="H3" i="5"/>
  <c r="Z3" i="5"/>
  <c r="L3" i="5"/>
  <c r="AE3" i="5"/>
  <c r="F7" i="5"/>
  <c r="U7" i="5"/>
  <c r="J7" i="5"/>
  <c r="AC7" i="5"/>
  <c r="N7" i="5"/>
  <c r="H7" i="5"/>
  <c r="R7" i="5"/>
  <c r="D7" i="5"/>
  <c r="V7" i="5"/>
  <c r="P7" i="5"/>
  <c r="Z7" i="5"/>
  <c r="L7" i="5"/>
  <c r="AD7" i="5"/>
  <c r="X7" i="5"/>
  <c r="C7" i="5"/>
  <c r="T7" i="5"/>
  <c r="G7" i="5"/>
  <c r="M7" i="5"/>
  <c r="K7" i="5"/>
  <c r="AB7" i="5"/>
  <c r="Y7" i="5"/>
  <c r="O7" i="5"/>
  <c r="I7" i="5"/>
  <c r="S7" i="5"/>
  <c r="E7" i="5"/>
  <c r="W7" i="5"/>
  <c r="Q7" i="5"/>
  <c r="AA7" i="5"/>
  <c r="AE7" i="5"/>
  <c r="B24" i="37"/>
  <c r="J6" i="5" l="1"/>
  <c r="R6" i="5"/>
  <c r="I6" i="5"/>
  <c r="AC6" i="5"/>
  <c r="T6" i="5"/>
  <c r="M6" i="5"/>
  <c r="V6" i="5"/>
  <c r="H6" i="5"/>
  <c r="AB6" i="5"/>
  <c r="Q6" i="5"/>
  <c r="AA6" i="5"/>
  <c r="D6" i="5"/>
  <c r="K6" i="5"/>
  <c r="F6" i="5"/>
  <c r="L6" i="5"/>
  <c r="O6" i="5"/>
  <c r="AD6" i="5"/>
  <c r="Y6" i="5"/>
  <c r="W6" i="5"/>
  <c r="U6" i="5"/>
  <c r="E6" i="5"/>
  <c r="P6" i="5"/>
  <c r="Z6" i="5"/>
  <c r="S6" i="5"/>
  <c r="C6" i="5"/>
  <c r="N6" i="5"/>
  <c r="AE6" i="5"/>
  <c r="J113" i="31"/>
  <c r="L113" i="31"/>
  <c r="M113" i="31"/>
  <c r="S113" i="31"/>
  <c r="U113" i="31"/>
  <c r="Z113" i="31"/>
  <c r="AB113" i="31"/>
  <c r="F114" i="31"/>
  <c r="G114" i="31"/>
  <c r="V114" i="31"/>
  <c r="AA114" i="31"/>
  <c r="AC114" i="31"/>
  <c r="AD114" i="31"/>
  <c r="F115" i="31"/>
  <c r="I115" i="31"/>
  <c r="L115" i="31"/>
  <c r="AB115" i="31"/>
  <c r="AC115" i="31"/>
  <c r="AD115" i="31"/>
  <c r="R116" i="31"/>
  <c r="J117" i="31"/>
  <c r="K117" i="31"/>
  <c r="S117" i="31"/>
  <c r="U117" i="31"/>
  <c r="Z117" i="31"/>
  <c r="AC117" i="31"/>
  <c r="AF117" i="31"/>
  <c r="C118" i="31"/>
  <c r="X118" i="31"/>
  <c r="AD118" i="31"/>
  <c r="AE118" i="31"/>
  <c r="Z116" i="31"/>
  <c r="G118" i="31"/>
  <c r="AA118" i="31"/>
  <c r="F117" i="31"/>
  <c r="Q83" i="31"/>
  <c r="Q87" i="31"/>
  <c r="G90" i="31"/>
  <c r="Z90" i="31"/>
  <c r="Q91" i="31"/>
  <c r="AA92" i="31"/>
  <c r="G94" i="31"/>
  <c r="Z94" i="31"/>
  <c r="Q95" i="31"/>
  <c r="F96" i="31"/>
  <c r="AA96" i="31"/>
  <c r="G98" i="31"/>
  <c r="Z98" i="31"/>
  <c r="G102" i="31"/>
  <c r="Z102" i="31"/>
  <c r="Q103" i="31"/>
  <c r="G106" i="31"/>
  <c r="Q107" i="31"/>
  <c r="AA108" i="31"/>
  <c r="G110" i="31"/>
  <c r="Z110" i="31"/>
  <c r="Q111" i="31"/>
  <c r="AA112" i="31"/>
  <c r="I116" i="31"/>
  <c r="J116" i="31"/>
  <c r="Q116" i="31"/>
  <c r="G103" i="31" l="1"/>
  <c r="Q96" i="31"/>
  <c r="G91" i="31"/>
  <c r="O118" i="31"/>
  <c r="E117" i="31"/>
  <c r="E115" i="31"/>
  <c r="E113" i="31"/>
  <c r="N118" i="31"/>
  <c r="N114" i="31"/>
  <c r="M114" i="31"/>
  <c r="L117" i="31"/>
  <c r="L116" i="31"/>
  <c r="T115" i="31"/>
  <c r="Q115" i="31"/>
  <c r="L114" i="31"/>
  <c r="AE114" i="31"/>
  <c r="S114" i="31"/>
  <c r="G111" i="31"/>
  <c r="O116" i="31"/>
  <c r="Y115" i="31"/>
  <c r="D115" i="31"/>
  <c r="V116" i="31"/>
  <c r="E118" i="31"/>
  <c r="Y116" i="31"/>
  <c r="O114" i="31"/>
  <c r="N115" i="31"/>
  <c r="O111" i="31"/>
  <c r="E110" i="31"/>
  <c r="O103" i="31"/>
  <c r="E98" i="31"/>
  <c r="Y96" i="31"/>
  <c r="E94" i="31"/>
  <c r="O91" i="31"/>
  <c r="E90" i="31"/>
  <c r="W118" i="31"/>
  <c r="W115" i="31"/>
  <c r="W114" i="31"/>
  <c r="C113" i="31"/>
  <c r="C114" i="31"/>
  <c r="V118" i="31"/>
  <c r="Y111" i="31"/>
  <c r="O110" i="31"/>
  <c r="E109" i="31"/>
  <c r="Y107" i="31"/>
  <c r="O106" i="31"/>
  <c r="E105" i="31"/>
  <c r="Y103" i="31"/>
  <c r="O102" i="31"/>
  <c r="O98" i="31"/>
  <c r="E97" i="31"/>
  <c r="Y95" i="31"/>
  <c r="O94" i="31"/>
  <c r="E93" i="31"/>
  <c r="Y91" i="31"/>
  <c r="O90" i="31"/>
  <c r="E89" i="31"/>
  <c r="Y87" i="31"/>
  <c r="E85" i="31"/>
  <c r="Y83" i="31"/>
  <c r="D111" i="31"/>
  <c r="D103" i="31"/>
  <c r="N96" i="31"/>
  <c r="X93" i="31"/>
  <c r="D91" i="31"/>
  <c r="D83" i="31"/>
  <c r="C112" i="31"/>
  <c r="W110" i="31"/>
  <c r="M109" i="31"/>
  <c r="C108" i="31"/>
  <c r="W106" i="31"/>
  <c r="M105" i="31"/>
  <c r="W102" i="31"/>
  <c r="W98" i="31"/>
  <c r="M97" i="31"/>
  <c r="C96" i="31"/>
  <c r="W94" i="31"/>
  <c r="M93" i="31"/>
  <c r="C92" i="31"/>
  <c r="W90" i="31"/>
  <c r="M89" i="31"/>
  <c r="M85" i="31"/>
  <c r="L111" i="31"/>
  <c r="L103" i="31"/>
  <c r="V96" i="31"/>
  <c r="L91" i="31"/>
  <c r="L83" i="31"/>
  <c r="AE111" i="31"/>
  <c r="U110" i="31"/>
  <c r="AE103" i="31"/>
  <c r="U98" i="31"/>
  <c r="U94" i="31"/>
  <c r="AE91" i="31"/>
  <c r="U90" i="31"/>
  <c r="B103" i="31"/>
  <c r="AC113" i="31"/>
  <c r="S112" i="31"/>
  <c r="I111" i="31"/>
  <c r="AC109" i="31"/>
  <c r="S108" i="31"/>
  <c r="I107" i="31"/>
  <c r="AC105" i="31"/>
  <c r="I103" i="31"/>
  <c r="AC97" i="31"/>
  <c r="S96" i="31"/>
  <c r="I95" i="31"/>
  <c r="AC93" i="31"/>
  <c r="S92" i="31"/>
  <c r="I91" i="31"/>
  <c r="AC89" i="31"/>
  <c r="I87" i="31"/>
  <c r="AC85" i="31"/>
  <c r="I83" i="31"/>
  <c r="AB111" i="31"/>
  <c r="R110" i="31"/>
  <c r="AB103" i="31"/>
  <c r="R98" i="31"/>
  <c r="R94" i="31"/>
  <c r="AB91" i="31"/>
  <c r="R90" i="31"/>
  <c r="AB83" i="31"/>
  <c r="W111" i="31"/>
  <c r="M110" i="31"/>
  <c r="W103" i="31"/>
  <c r="M98" i="31"/>
  <c r="M94" i="31"/>
  <c r="W91" i="31"/>
  <c r="M90" i="31"/>
  <c r="K118" i="31"/>
  <c r="AE116" i="31"/>
  <c r="K114" i="31"/>
  <c r="K112" i="31"/>
  <c r="AE110" i="31"/>
  <c r="U109" i="31"/>
  <c r="K108" i="31"/>
  <c r="AE106" i="31"/>
  <c r="U105" i="31"/>
  <c r="AE102" i="31"/>
  <c r="AE98" i="31"/>
  <c r="U97" i="31"/>
  <c r="K96" i="31"/>
  <c r="AE94" i="31"/>
  <c r="U93" i="31"/>
  <c r="K92" i="31"/>
  <c r="AE90" i="31"/>
  <c r="U89" i="31"/>
  <c r="U85" i="31"/>
  <c r="T111" i="31"/>
  <c r="J110" i="31"/>
  <c r="T103" i="31"/>
  <c r="J98" i="31"/>
  <c r="AD96" i="31"/>
  <c r="J94" i="31"/>
  <c r="T91" i="31"/>
  <c r="J90" i="31"/>
  <c r="T83" i="31"/>
  <c r="AB117" i="31"/>
  <c r="R118" i="31"/>
  <c r="AC110" i="31"/>
  <c r="AC98" i="31"/>
  <c r="I96" i="31"/>
  <c r="AC94" i="31"/>
  <c r="AC90" i="31"/>
  <c r="G116" i="31"/>
  <c r="AA113" i="31"/>
  <c r="B111" i="31"/>
  <c r="AC118" i="31"/>
  <c r="U118" i="31"/>
  <c r="M118" i="31"/>
  <c r="T117" i="31"/>
  <c r="AA116" i="31"/>
  <c r="S116" i="31"/>
  <c r="K116" i="31"/>
  <c r="C116" i="31"/>
  <c r="B110" i="31"/>
  <c r="M117" i="31"/>
  <c r="U114" i="31"/>
  <c r="E114" i="31"/>
  <c r="B115" i="31"/>
  <c r="T118" i="31"/>
  <c r="D118" i="31"/>
  <c r="AF116" i="31"/>
  <c r="X116" i="31"/>
  <c r="P116" i="31"/>
  <c r="H116" i="31"/>
  <c r="AB114" i="31"/>
  <c r="T114" i="31"/>
  <c r="D114" i="31"/>
  <c r="R113" i="31"/>
  <c r="AA117" i="31"/>
  <c r="C117" i="31"/>
  <c r="Y117" i="31"/>
  <c r="I117" i="31"/>
  <c r="B83" i="31"/>
  <c r="P115" i="31"/>
  <c r="AC111" i="31"/>
  <c r="U111" i="31"/>
  <c r="M111" i="31"/>
  <c r="E111" i="31"/>
  <c r="AA110" i="31"/>
  <c r="S110" i="31"/>
  <c r="K110" i="31"/>
  <c r="C110" i="31"/>
  <c r="AE108" i="31"/>
  <c r="W108" i="31"/>
  <c r="O115" i="31"/>
  <c r="B102" i="31"/>
  <c r="B86" i="31"/>
  <c r="G115" i="31"/>
  <c r="K113" i="31"/>
  <c r="AA88" i="31"/>
  <c r="S88" i="31"/>
  <c r="K88" i="31"/>
  <c r="C88" i="31"/>
  <c r="AE86" i="31"/>
  <c r="W86" i="31"/>
  <c r="O86" i="31"/>
  <c r="G86" i="31"/>
  <c r="AA109" i="31"/>
  <c r="K109" i="31"/>
  <c r="W107" i="31"/>
  <c r="G107" i="31"/>
  <c r="AA105" i="31"/>
  <c r="S105" i="31"/>
  <c r="K105" i="31"/>
  <c r="C105" i="31"/>
  <c r="B91" i="31"/>
  <c r="S109" i="31"/>
  <c r="C109" i="31"/>
  <c r="AE107" i="31"/>
  <c r="O107" i="31"/>
  <c r="AF115" i="31"/>
  <c r="X115" i="31"/>
  <c r="Z118" i="31"/>
  <c r="J118" i="31"/>
  <c r="X117" i="31"/>
  <c r="P118" i="31"/>
  <c r="H117" i="31"/>
  <c r="N116" i="31"/>
  <c r="F116" i="31"/>
  <c r="T116" i="31"/>
  <c r="Z114" i="31"/>
  <c r="R114" i="31"/>
  <c r="J114" i="31"/>
  <c r="AE82" i="31"/>
  <c r="W82" i="31"/>
  <c r="O82" i="31"/>
  <c r="G82" i="31"/>
  <c r="U115" i="31"/>
  <c r="AA97" i="31"/>
  <c r="S97" i="31"/>
  <c r="K97" i="31"/>
  <c r="C97" i="31"/>
  <c r="AE95" i="31"/>
  <c r="W95" i="31"/>
  <c r="O95" i="31"/>
  <c r="G95" i="31"/>
  <c r="AA93" i="31"/>
  <c r="S93" i="31"/>
  <c r="K93" i="31"/>
  <c r="C93" i="31"/>
  <c r="AA89" i="31"/>
  <c r="S89" i="31"/>
  <c r="K89" i="31"/>
  <c r="C89" i="31"/>
  <c r="AE87" i="31"/>
  <c r="W87" i="31"/>
  <c r="O87" i="31"/>
  <c r="G87" i="31"/>
  <c r="AA85" i="31"/>
  <c r="S85" i="31"/>
  <c r="K85" i="31"/>
  <c r="C85" i="31"/>
  <c r="F118" i="31"/>
  <c r="D117" i="31"/>
  <c r="H115" i="31"/>
  <c r="T113" i="31"/>
  <c r="D113" i="31"/>
  <c r="V117" i="31"/>
  <c r="R115" i="31"/>
  <c r="O108" i="31"/>
  <c r="G108" i="31"/>
  <c r="AC103" i="31"/>
  <c r="U103" i="31"/>
  <c r="M103" i="31"/>
  <c r="E103" i="31"/>
  <c r="AA102" i="31"/>
  <c r="S102" i="31"/>
  <c r="K102" i="31"/>
  <c r="C102" i="31"/>
  <c r="AA98" i="31"/>
  <c r="S98" i="31"/>
  <c r="K98" i="31"/>
  <c r="C98" i="31"/>
  <c r="AE96" i="31"/>
  <c r="W96" i="31"/>
  <c r="O96" i="31"/>
  <c r="G96" i="31"/>
  <c r="AA94" i="31"/>
  <c r="S94" i="31"/>
  <c r="K94" i="31"/>
  <c r="C94" i="31"/>
  <c r="AC91" i="31"/>
  <c r="U91" i="31"/>
  <c r="M91" i="31"/>
  <c r="E91" i="31"/>
  <c r="AA90" i="31"/>
  <c r="S90" i="31"/>
  <c r="K90" i="31"/>
  <c r="C90" i="31"/>
  <c r="AE88" i="31"/>
  <c r="W88" i="31"/>
  <c r="O88" i="31"/>
  <c r="G88" i="31"/>
  <c r="AC83" i="31"/>
  <c r="U83" i="31"/>
  <c r="M83" i="31"/>
  <c r="E83" i="31"/>
  <c r="AA82" i="31"/>
  <c r="S82" i="31"/>
  <c r="K82" i="31"/>
  <c r="C82" i="31"/>
  <c r="S118" i="31"/>
  <c r="AE115" i="31"/>
  <c r="W116" i="31"/>
  <c r="B108" i="31"/>
  <c r="B92" i="31"/>
  <c r="L118" i="31"/>
  <c r="R117" i="31"/>
  <c r="AD116" i="31"/>
  <c r="B106" i="31"/>
  <c r="B118" i="31"/>
  <c r="K103" i="31"/>
  <c r="Y102" i="31"/>
  <c r="Q98" i="31"/>
  <c r="M115" i="31"/>
  <c r="E96" i="31"/>
  <c r="P117" i="31"/>
  <c r="V115" i="31"/>
  <c r="AB118" i="31"/>
  <c r="Z112" i="31"/>
  <c r="R112" i="31"/>
  <c r="J112" i="31"/>
  <c r="AF111" i="31"/>
  <c r="X111" i="31"/>
  <c r="P111" i="31"/>
  <c r="H111" i="31"/>
  <c r="AD110" i="31"/>
  <c r="V110" i="31"/>
  <c r="N110" i="31"/>
  <c r="F110" i="31"/>
  <c r="AB109" i="31"/>
  <c r="T109" i="31"/>
  <c r="L109" i="31"/>
  <c r="D109" i="31"/>
  <c r="Z108" i="31"/>
  <c r="R108" i="31"/>
  <c r="J108" i="31"/>
  <c r="AF107" i="31"/>
  <c r="X107" i="31"/>
  <c r="P107" i="31"/>
  <c r="H107" i="31"/>
  <c r="AD106" i="31"/>
  <c r="V106" i="31"/>
  <c r="N106" i="31"/>
  <c r="F106" i="31"/>
  <c r="AB105" i="31"/>
  <c r="T105" i="31"/>
  <c r="L105" i="31"/>
  <c r="D105" i="31"/>
  <c r="AF103" i="31"/>
  <c r="X103" i="31"/>
  <c r="P103" i="31"/>
  <c r="H103" i="31"/>
  <c r="AD102" i="31"/>
  <c r="V102" i="31"/>
  <c r="N102" i="31"/>
  <c r="F102" i="31"/>
  <c r="AD98" i="31"/>
  <c r="V98" i="31"/>
  <c r="N98" i="31"/>
  <c r="F98" i="31"/>
  <c r="AB97" i="31"/>
  <c r="AE83" i="31"/>
  <c r="W83" i="31"/>
  <c r="O83" i="31"/>
  <c r="G83" i="31"/>
  <c r="B107" i="31"/>
  <c r="B95" i="31"/>
  <c r="B87" i="31"/>
  <c r="AF112" i="31"/>
  <c r="P112" i="31"/>
  <c r="AD111" i="31"/>
  <c r="V111" i="31"/>
  <c r="N111" i="31"/>
  <c r="F111" i="31"/>
  <c r="AB110" i="31"/>
  <c r="T110" i="31"/>
  <c r="L110" i="31"/>
  <c r="D110" i="31"/>
  <c r="Z109" i="31"/>
  <c r="R109" i="31"/>
  <c r="J109" i="31"/>
  <c r="X108" i="31"/>
  <c r="H108" i="31"/>
  <c r="AD107" i="31"/>
  <c r="V107" i="31"/>
  <c r="N107" i="31"/>
  <c r="F107" i="31"/>
  <c r="D106" i="31"/>
  <c r="Z105" i="31"/>
  <c r="R105" i="31"/>
  <c r="J105" i="31"/>
  <c r="AD103" i="31"/>
  <c r="V103" i="31"/>
  <c r="N103" i="31"/>
  <c r="F103" i="31"/>
  <c r="AB98" i="31"/>
  <c r="T98" i="31"/>
  <c r="L98" i="31"/>
  <c r="D98" i="31"/>
  <c r="Z97" i="31"/>
  <c r="R97" i="31"/>
  <c r="J97" i="31"/>
  <c r="AF96" i="31"/>
  <c r="X96" i="31"/>
  <c r="P96" i="31"/>
  <c r="H96" i="31"/>
  <c r="AD95" i="31"/>
  <c r="V95" i="31"/>
  <c r="N95" i="31"/>
  <c r="F95" i="31"/>
  <c r="AB94" i="31"/>
  <c r="T94" i="31"/>
  <c r="L94" i="31"/>
  <c r="D94" i="31"/>
  <c r="Z93" i="31"/>
  <c r="R93" i="31"/>
  <c r="J93" i="31"/>
  <c r="AD91" i="31"/>
  <c r="V91" i="31"/>
  <c r="N91" i="31"/>
  <c r="F91" i="31"/>
  <c r="AB90" i="31"/>
  <c r="T90" i="31"/>
  <c r="L90" i="31"/>
  <c r="D90" i="31"/>
  <c r="Z89" i="31"/>
  <c r="R89" i="31"/>
  <c r="J89" i="31"/>
  <c r="AD87" i="31"/>
  <c r="V87" i="31"/>
  <c r="N87" i="31"/>
  <c r="F87" i="31"/>
  <c r="Z85" i="31"/>
  <c r="R85" i="31"/>
  <c r="J85" i="31"/>
  <c r="AD83" i="31"/>
  <c r="V83" i="31"/>
  <c r="N83" i="31"/>
  <c r="F83" i="31"/>
  <c r="T97" i="31"/>
  <c r="L97" i="31"/>
  <c r="D97" i="31"/>
  <c r="Z96" i="31"/>
  <c r="R96" i="31"/>
  <c r="J96" i="31"/>
  <c r="AF95" i="31"/>
  <c r="X95" i="31"/>
  <c r="P95" i="31"/>
  <c r="H95" i="31"/>
  <c r="AD94" i="31"/>
  <c r="V94" i="31"/>
  <c r="N94" i="31"/>
  <c r="F94" i="31"/>
  <c r="AB93" i="31"/>
  <c r="T93" i="31"/>
  <c r="L93" i="31"/>
  <c r="D93" i="31"/>
  <c r="Z92" i="31"/>
  <c r="R92" i="31"/>
  <c r="J92" i="31"/>
  <c r="AF91" i="31"/>
  <c r="X91" i="31"/>
  <c r="P91" i="31"/>
  <c r="H91" i="31"/>
  <c r="AD90" i="31"/>
  <c r="V90" i="31"/>
  <c r="N90" i="31"/>
  <c r="F90" i="31"/>
  <c r="AB89" i="31"/>
  <c r="T89" i="31"/>
  <c r="L89" i="31"/>
  <c r="D89" i="31"/>
  <c r="Z88" i="31"/>
  <c r="R88" i="31"/>
  <c r="J88" i="31"/>
  <c r="AF87" i="31"/>
  <c r="X87" i="31"/>
  <c r="P87" i="31"/>
  <c r="H87" i="31"/>
  <c r="AD86" i="31"/>
  <c r="V86" i="31"/>
  <c r="N86" i="31"/>
  <c r="F86" i="31"/>
  <c r="AB85" i="31"/>
  <c r="T85" i="31"/>
  <c r="L85" i="31"/>
  <c r="D85" i="31"/>
  <c r="AF83" i="31"/>
  <c r="X83" i="31"/>
  <c r="P83" i="31"/>
  <c r="H83" i="31"/>
  <c r="AD82" i="31"/>
  <c r="V82" i="31"/>
  <c r="N82" i="31"/>
  <c r="F82" i="31"/>
  <c r="B116" i="31"/>
  <c r="AF118" i="31"/>
  <c r="H118" i="31"/>
  <c r="AD117" i="31"/>
  <c r="N117" i="31"/>
  <c r="AB116" i="31"/>
  <c r="D116" i="31"/>
  <c r="Z115" i="31"/>
  <c r="J115" i="31"/>
  <c r="H102" i="31"/>
  <c r="H97" i="31"/>
  <c r="AD97" i="31"/>
  <c r="T96" i="31"/>
  <c r="D96" i="31"/>
  <c r="AF93" i="31"/>
  <c r="X94" i="31"/>
  <c r="AF89" i="31"/>
  <c r="AB87" i="31"/>
  <c r="T106" i="31"/>
  <c r="F92" i="31"/>
  <c r="X85" i="31"/>
  <c r="B94" i="31"/>
  <c r="E102" i="31"/>
  <c r="Q117" i="31"/>
  <c r="Y112" i="31"/>
  <c r="Q112" i="31"/>
  <c r="I112" i="31"/>
  <c r="Y108" i="31"/>
  <c r="Q108" i="31"/>
  <c r="I108" i="31"/>
  <c r="AC106" i="31"/>
  <c r="U106" i="31"/>
  <c r="M106" i="31"/>
  <c r="E106" i="31"/>
  <c r="AC102" i="31"/>
  <c r="U102" i="31"/>
  <c r="M102" i="31"/>
  <c r="H112" i="31"/>
  <c r="P108" i="31"/>
  <c r="AB106" i="31"/>
  <c r="X92" i="31"/>
  <c r="L86" i="31"/>
  <c r="T82" i="31"/>
  <c r="B105" i="31"/>
  <c r="B97" i="31"/>
  <c r="B89" i="31"/>
  <c r="B96" i="31"/>
  <c r="X112" i="31"/>
  <c r="AF108" i="31"/>
  <c r="T102" i="31"/>
  <c r="D102" i="31"/>
  <c r="P92" i="31"/>
  <c r="AF88" i="31"/>
  <c r="H88" i="31"/>
  <c r="T86" i="31"/>
  <c r="D82" i="31"/>
  <c r="I113" i="31"/>
  <c r="M107" i="31"/>
  <c r="S106" i="31"/>
  <c r="C106" i="31"/>
  <c r="Q105" i="31"/>
  <c r="Y97" i="31"/>
  <c r="Q97" i="31"/>
  <c r="I97" i="31"/>
  <c r="AC95" i="31"/>
  <c r="U95" i="31"/>
  <c r="M95" i="31"/>
  <c r="E95" i="31"/>
  <c r="Y93" i="31"/>
  <c r="Q93" i="31"/>
  <c r="I93" i="31"/>
  <c r="AE92" i="31"/>
  <c r="W92" i="31"/>
  <c r="O92" i="31"/>
  <c r="G92" i="31"/>
  <c r="B98" i="31"/>
  <c r="B113" i="31"/>
  <c r="B112" i="31"/>
  <c r="L106" i="31"/>
  <c r="H92" i="31"/>
  <c r="AB86" i="31"/>
  <c r="Q113" i="31"/>
  <c r="W112" i="31"/>
  <c r="G112" i="31"/>
  <c r="Q109" i="31"/>
  <c r="AC107" i="31"/>
  <c r="E107" i="31"/>
  <c r="K106" i="31"/>
  <c r="Y105" i="31"/>
  <c r="I105" i="31"/>
  <c r="AF113" i="31"/>
  <c r="V112" i="31"/>
  <c r="AF109" i="31"/>
  <c r="AD108" i="31"/>
  <c r="F108" i="31"/>
  <c r="L107" i="31"/>
  <c r="R106" i="31"/>
  <c r="AF105" i="31"/>
  <c r="H105" i="31"/>
  <c r="AD92" i="31"/>
  <c r="X89" i="31"/>
  <c r="V88" i="31"/>
  <c r="J82" i="31"/>
  <c r="B114" i="31"/>
  <c r="B90" i="31"/>
  <c r="AB102" i="31"/>
  <c r="L102" i="31"/>
  <c r="AF92" i="31"/>
  <c r="X88" i="31"/>
  <c r="AB82" i="31"/>
  <c r="H113" i="31"/>
  <c r="F112" i="31"/>
  <c r="X109" i="31"/>
  <c r="H109" i="31"/>
  <c r="N108" i="31"/>
  <c r="T107" i="31"/>
  <c r="Z106" i="31"/>
  <c r="P105" i="31"/>
  <c r="W117" i="31"/>
  <c r="O117" i="31"/>
  <c r="G117" i="31"/>
  <c r="AC116" i="31"/>
  <c r="U116" i="31"/>
  <c r="M116" i="31"/>
  <c r="E116" i="31"/>
  <c r="AA115" i="31"/>
  <c r="S115" i="31"/>
  <c r="K115" i="31"/>
  <c r="C115" i="31"/>
  <c r="Y114" i="31"/>
  <c r="Q114" i="31"/>
  <c r="I114" i="31"/>
  <c r="AE113" i="31"/>
  <c r="W113" i="31"/>
  <c r="O113" i="31"/>
  <c r="G113" i="31"/>
  <c r="AC112" i="31"/>
  <c r="U112" i="31"/>
  <c r="M112" i="31"/>
  <c r="E112" i="31"/>
  <c r="AA111" i="31"/>
  <c r="S111" i="31"/>
  <c r="K111" i="31"/>
  <c r="C111" i="31"/>
  <c r="Y110" i="31"/>
  <c r="Q110" i="31"/>
  <c r="I110" i="31"/>
  <c r="AE109" i="31"/>
  <c r="W109" i="31"/>
  <c r="O109" i="31"/>
  <c r="G109" i="31"/>
  <c r="AC108" i="31"/>
  <c r="C103" i="31"/>
  <c r="Q102" i="31"/>
  <c r="Y98" i="31"/>
  <c r="I98" i="31"/>
  <c r="AC96" i="31"/>
  <c r="U96" i="31"/>
  <c r="M96" i="31"/>
  <c r="Y94" i="31"/>
  <c r="B82" i="31"/>
  <c r="B88" i="31"/>
  <c r="P88" i="31"/>
  <c r="D86" i="31"/>
  <c r="L82" i="31"/>
  <c r="Y113" i="31"/>
  <c r="AE112" i="31"/>
  <c r="O112" i="31"/>
  <c r="Y109" i="31"/>
  <c r="I109" i="31"/>
  <c r="U107" i="31"/>
  <c r="AA106" i="31"/>
  <c r="X113" i="31"/>
  <c r="P113" i="31"/>
  <c r="AD112" i="31"/>
  <c r="N112" i="31"/>
  <c r="P109" i="31"/>
  <c r="V108" i="31"/>
  <c r="AB107" i="31"/>
  <c r="D107" i="31"/>
  <c r="J106" i="31"/>
  <c r="X105" i="31"/>
  <c r="R102" i="31"/>
  <c r="J102" i="31"/>
  <c r="AF97" i="31"/>
  <c r="D95" i="31"/>
  <c r="H93" i="31"/>
  <c r="AD88" i="31"/>
  <c r="T87" i="31"/>
  <c r="Z86" i="31"/>
  <c r="R86" i="31"/>
  <c r="P85" i="31"/>
  <c r="R82" i="31"/>
  <c r="B117" i="31"/>
  <c r="B109" i="31"/>
  <c r="B93" i="31"/>
  <c r="B85" i="31"/>
  <c r="Y118" i="31"/>
  <c r="Q118" i="31"/>
  <c r="I118" i="31"/>
  <c r="AE117" i="31"/>
  <c r="AF114" i="31"/>
  <c r="X114" i="31"/>
  <c r="P114" i="31"/>
  <c r="H114" i="31"/>
  <c r="AD113" i="31"/>
  <c r="V113" i="31"/>
  <c r="N113" i="31"/>
  <c r="F113" i="31"/>
  <c r="AB112" i="31"/>
  <c r="T112" i="31"/>
  <c r="L112" i="31"/>
  <c r="D112" i="31"/>
  <c r="Z111" i="31"/>
  <c r="R111" i="31"/>
  <c r="J111" i="31"/>
  <c r="AF110" i="31"/>
  <c r="X110" i="31"/>
  <c r="P110" i="31"/>
  <c r="H110" i="31"/>
  <c r="AD109" i="31"/>
  <c r="V109" i="31"/>
  <c r="N109" i="31"/>
  <c r="F109" i="31"/>
  <c r="AF102" i="31"/>
  <c r="X102" i="31"/>
  <c r="P102" i="31"/>
  <c r="X98" i="31"/>
  <c r="P98" i="31"/>
  <c r="H98" i="31"/>
  <c r="L96" i="31"/>
  <c r="Z95" i="31"/>
  <c r="P94" i="31"/>
  <c r="Y92" i="31"/>
  <c r="Q92" i="31"/>
  <c r="I92" i="31"/>
  <c r="Y88" i="31"/>
  <c r="Q88" i="31"/>
  <c r="I88" i="31"/>
  <c r="AC86" i="31"/>
  <c r="U86" i="31"/>
  <c r="M86" i="31"/>
  <c r="E86" i="31"/>
  <c r="AC82" i="31"/>
  <c r="U82" i="31"/>
  <c r="M82" i="31"/>
  <c r="E82" i="31"/>
  <c r="Y89" i="31"/>
  <c r="Q89" i="31"/>
  <c r="I89" i="31"/>
  <c r="AC87" i="31"/>
  <c r="U87" i="31"/>
  <c r="M87" i="31"/>
  <c r="E87" i="31"/>
  <c r="AA86" i="31"/>
  <c r="S86" i="31"/>
  <c r="K86" i="31"/>
  <c r="C86" i="31"/>
  <c r="Y85" i="31"/>
  <c r="Q85" i="31"/>
  <c r="I85" i="31"/>
  <c r="X97" i="31"/>
  <c r="P97" i="31"/>
  <c r="AB95" i="31"/>
  <c r="T95" i="31"/>
  <c r="L95" i="31"/>
  <c r="P93" i="31"/>
  <c r="V92" i="31"/>
  <c r="N92" i="31"/>
  <c r="P89" i="31"/>
  <c r="H89" i="31"/>
  <c r="N88" i="31"/>
  <c r="F88" i="31"/>
  <c r="L87" i="31"/>
  <c r="D87" i="31"/>
  <c r="J86" i="31"/>
  <c r="AF85" i="31"/>
  <c r="H85" i="31"/>
  <c r="Z82" i="31"/>
  <c r="U108" i="31"/>
  <c r="M108" i="31"/>
  <c r="E108" i="31"/>
  <c r="AA107" i="31"/>
  <c r="S107" i="31"/>
  <c r="K107" i="31"/>
  <c r="C107" i="31"/>
  <c r="Y106" i="31"/>
  <c r="Q106" i="31"/>
  <c r="I106" i="31"/>
  <c r="AE105" i="31"/>
  <c r="W105" i="31"/>
  <c r="O105" i="31"/>
  <c r="G105" i="31"/>
  <c r="AA103" i="31"/>
  <c r="S103" i="31"/>
  <c r="I102" i="31"/>
  <c r="AE97" i="31"/>
  <c r="W97" i="31"/>
  <c r="O97" i="31"/>
  <c r="G97" i="31"/>
  <c r="AA95" i="31"/>
  <c r="S95" i="31"/>
  <c r="K95" i="31"/>
  <c r="C95" i="31"/>
  <c r="B126" i="31" s="1"/>
  <c r="Q94" i="31"/>
  <c r="I94" i="31"/>
  <c r="AE93" i="31"/>
  <c r="W93" i="31"/>
  <c r="O93" i="31"/>
  <c r="G93" i="31"/>
  <c r="AC92" i="31"/>
  <c r="U92" i="31"/>
  <c r="M92" i="31"/>
  <c r="E92" i="31"/>
  <c r="AA91" i="31"/>
  <c r="S91" i="31"/>
  <c r="K91" i="31"/>
  <c r="C91" i="31"/>
  <c r="Y90" i="31"/>
  <c r="Q90" i="31"/>
  <c r="I90" i="31"/>
  <c r="AE89" i="31"/>
  <c r="W89" i="31"/>
  <c r="O89" i="31"/>
  <c r="G89" i="31"/>
  <c r="AC88" i="31"/>
  <c r="U88" i="31"/>
  <c r="M88" i="31"/>
  <c r="E88" i="31"/>
  <c r="AA87" i="31"/>
  <c r="S87" i="31"/>
  <c r="K87" i="31"/>
  <c r="C87" i="31"/>
  <c r="Y86" i="31"/>
  <c r="Q86" i="31"/>
  <c r="I86" i="31"/>
  <c r="AE85" i="31"/>
  <c r="W85" i="31"/>
  <c r="O85" i="31"/>
  <c r="G85" i="31"/>
  <c r="AA83" i="31"/>
  <c r="S83" i="31"/>
  <c r="K83" i="31"/>
  <c r="C83" i="31"/>
  <c r="Y82" i="31"/>
  <c r="Q82" i="31"/>
  <c r="I82" i="31"/>
  <c r="AB108" i="31"/>
  <c r="T108" i="31"/>
  <c r="L108" i="31"/>
  <c r="D108" i="31"/>
  <c r="Z107" i="31"/>
  <c r="R107" i="31"/>
  <c r="J107" i="31"/>
  <c r="AF106" i="31"/>
  <c r="X106" i="31"/>
  <c r="P106" i="31"/>
  <c r="H106" i="31"/>
  <c r="AD105" i="31"/>
  <c r="V105" i="31"/>
  <c r="N105" i="31"/>
  <c r="F105" i="31"/>
  <c r="Z103" i="31"/>
  <c r="R103" i="31"/>
  <c r="J103" i="31"/>
  <c r="AF98" i="31"/>
  <c r="V97" i="31"/>
  <c r="N97" i="31"/>
  <c r="F97" i="31"/>
  <c r="AB96" i="31"/>
  <c r="R95" i="31"/>
  <c r="J95" i="31"/>
  <c r="AF94" i="31"/>
  <c r="H94" i="31"/>
  <c r="AD93" i="31"/>
  <c r="V93" i="31"/>
  <c r="N93" i="31"/>
  <c r="F93" i="31"/>
  <c r="AB92" i="31"/>
  <c r="T92" i="31"/>
  <c r="L92" i="31"/>
  <c r="D92" i="31"/>
  <c r="Z91" i="31"/>
  <c r="R91" i="31"/>
  <c r="J91" i="31"/>
  <c r="AF90" i="31"/>
  <c r="X90" i="31"/>
  <c r="P90" i="31"/>
  <c r="H90" i="31"/>
  <c r="AD89" i="31"/>
  <c r="V89" i="31"/>
  <c r="N89" i="31"/>
  <c r="F89" i="31"/>
  <c r="AB88" i="31"/>
  <c r="T88" i="31"/>
  <c r="L88" i="31"/>
  <c r="D88" i="31"/>
  <c r="Z87" i="31"/>
  <c r="R87" i="31"/>
  <c r="J87" i="31"/>
  <c r="AF86" i="31"/>
  <c r="X86" i="31"/>
  <c r="P86" i="31"/>
  <c r="H86" i="31"/>
  <c r="AD85" i="31"/>
  <c r="V85" i="31"/>
  <c r="N85" i="31"/>
  <c r="F85" i="31"/>
  <c r="Z83" i="31"/>
  <c r="R83" i="31"/>
  <c r="J83" i="31"/>
  <c r="AF82" i="31"/>
  <c r="X82" i="31"/>
  <c r="P82" i="31"/>
  <c r="H82" i="31"/>
  <c r="B124" i="31" l="1"/>
  <c r="D9" i="40"/>
  <c r="D51" i="40" s="1"/>
  <c r="U9" i="40"/>
  <c r="U51" i="40" s="1"/>
  <c r="AA9" i="40"/>
  <c r="AA51" i="40" s="1"/>
  <c r="AC9" i="40"/>
  <c r="AC51" i="40" s="1"/>
  <c r="R9" i="40"/>
  <c r="R51" i="40" s="1"/>
  <c r="AB9" i="40"/>
  <c r="AB51" i="40" s="1"/>
  <c r="B122" i="31"/>
  <c r="B127" i="31"/>
  <c r="Z9" i="40"/>
  <c r="Z51" i="40" s="1"/>
  <c r="Q9" i="40"/>
  <c r="Q51" i="40" s="1"/>
  <c r="S9" i="40"/>
  <c r="S51" i="40" s="1"/>
  <c r="Y9" i="40"/>
  <c r="Y51" i="40" s="1"/>
  <c r="M9" i="40"/>
  <c r="M51" i="40" s="1"/>
  <c r="B121" i="31"/>
  <c r="B123" i="31"/>
  <c r="F9" i="40"/>
  <c r="F51" i="40" s="1"/>
  <c r="K9" i="40"/>
  <c r="K51" i="40" s="1"/>
  <c r="C9" i="40"/>
  <c r="C51" i="40" s="1"/>
  <c r="E9" i="40"/>
  <c r="E51" i="40" s="1"/>
  <c r="B125" i="31"/>
  <c r="N9" i="40"/>
  <c r="N51" i="40" s="1"/>
  <c r="X9" i="40"/>
  <c r="X51" i="40" s="1"/>
  <c r="P9" i="40"/>
  <c r="P51" i="40" s="1"/>
  <c r="T9" i="40"/>
  <c r="T51" i="40" s="1"/>
  <c r="B9" i="40"/>
  <c r="B51" i="40" s="1"/>
  <c r="J9" i="40"/>
  <c r="J51" i="40" s="1"/>
  <c r="I9" i="40"/>
  <c r="I51" i="40" s="1"/>
  <c r="G9" i="40"/>
  <c r="G51" i="40" s="1"/>
  <c r="W9" i="40"/>
  <c r="W51" i="40" s="1"/>
  <c r="V9" i="40"/>
  <c r="V51" i="40" s="1"/>
  <c r="L9" i="40"/>
  <c r="L51" i="40" s="1"/>
  <c r="O9" i="40"/>
  <c r="O51" i="40" s="1"/>
  <c r="AE9" i="40"/>
  <c r="AE51" i="40" s="1"/>
  <c r="H9" i="40"/>
  <c r="H51" i="40" s="1"/>
  <c r="AD9" i="40"/>
  <c r="AD51" i="40" s="1"/>
  <c r="B129" i="31" l="1"/>
  <c r="B134" i="31" l="1"/>
  <c r="B130" i="31"/>
  <c r="B132" i="31" s="1"/>
  <c r="B4" i="61"/>
  <c r="H14" i="40"/>
  <c r="H56" i="40" s="1"/>
  <c r="M10" i="40"/>
  <c r="M52" i="40" s="1"/>
  <c r="S12" i="40"/>
  <c r="S54" i="40" s="1"/>
  <c r="Y14" i="40"/>
  <c r="Y56" i="40" s="1"/>
  <c r="AA13" i="40"/>
  <c r="AA55" i="40" s="1"/>
  <c r="V10" i="40"/>
  <c r="V52" i="40" s="1"/>
  <c r="AB12" i="40"/>
  <c r="AB54" i="40" s="1"/>
  <c r="E15" i="40"/>
  <c r="E57" i="40" s="1"/>
  <c r="I15" i="40"/>
  <c r="I57" i="40" s="1"/>
  <c r="P13" i="40"/>
  <c r="P55" i="40" s="1"/>
  <c r="V15" i="40"/>
  <c r="V57" i="40" s="1"/>
  <c r="I12" i="40"/>
  <c r="I54" i="40" s="1"/>
  <c r="Q13" i="40"/>
  <c r="Q55" i="40" s="1"/>
  <c r="W15" i="40"/>
  <c r="W57" i="40" s="1"/>
  <c r="B12" i="40"/>
  <c r="B54" i="40" s="1"/>
  <c r="G12" i="40"/>
  <c r="G54" i="40" s="1"/>
  <c r="M14" i="40"/>
  <c r="M56" i="40" s="1"/>
  <c r="C13" i="40"/>
  <c r="C55" i="40" s="1"/>
  <c r="N14" i="40"/>
  <c r="N56" i="40" s="1"/>
  <c r="S15" i="40"/>
  <c r="S57" i="40" s="1"/>
  <c r="AD13" i="40"/>
  <c r="AD55" i="40" s="1"/>
  <c r="B14" i="40"/>
  <c r="B56" i="40" s="1"/>
  <c r="J14" i="40"/>
  <c r="J56" i="40" s="1"/>
  <c r="AA14" i="40"/>
  <c r="AA56" i="40" s="1"/>
  <c r="AB14" i="40"/>
  <c r="AB56" i="40" s="1"/>
  <c r="X15" i="40"/>
  <c r="X57" i="40" s="1"/>
  <c r="U13" i="40"/>
  <c r="U55" i="40" s="1"/>
  <c r="C12" i="40"/>
  <c r="C54" i="40" s="1"/>
  <c r="F10" i="40"/>
  <c r="F52" i="40" s="1"/>
  <c r="W10" i="40"/>
  <c r="W52" i="40" s="1"/>
  <c r="X10" i="40"/>
  <c r="X52" i="40" s="1"/>
  <c r="B13" i="40"/>
  <c r="B55" i="40" s="1"/>
  <c r="K12" i="40"/>
  <c r="K54" i="40" s="1"/>
  <c r="T12" i="40"/>
  <c r="T54" i="40" s="1"/>
  <c r="AE10" i="40"/>
  <c r="AE52" i="40" s="1"/>
  <c r="D10" i="40"/>
  <c r="D52" i="40" s="1"/>
  <c r="J12" i="40"/>
  <c r="J54" i="40" s="1"/>
  <c r="P14" i="40"/>
  <c r="P56" i="40" s="1"/>
  <c r="F14" i="40"/>
  <c r="F56" i="40" s="1"/>
  <c r="U10" i="40"/>
  <c r="U52" i="40" s="1"/>
  <c r="AA12" i="40"/>
  <c r="AA54" i="40" s="1"/>
  <c r="D15" i="40"/>
  <c r="D57" i="40" s="1"/>
  <c r="Y15" i="40"/>
  <c r="Y57" i="40" s="1"/>
  <c r="AD10" i="40"/>
  <c r="AD52" i="40" s="1"/>
  <c r="G13" i="40"/>
  <c r="G55" i="40" s="1"/>
  <c r="M15" i="40"/>
  <c r="M57" i="40" s="1"/>
  <c r="X13" i="40"/>
  <c r="X55" i="40" s="1"/>
  <c r="AD15" i="40"/>
  <c r="AD57" i="40" s="1"/>
  <c r="L13" i="40"/>
  <c r="L55" i="40" s="1"/>
  <c r="Y13" i="40"/>
  <c r="Y55" i="40" s="1"/>
  <c r="AE15" i="40"/>
  <c r="AE57" i="40" s="1"/>
  <c r="I10" i="40"/>
  <c r="I52" i="40" s="1"/>
  <c r="O12" i="40"/>
  <c r="O54" i="40" s="1"/>
  <c r="U14" i="40"/>
  <c r="U56" i="40" s="1"/>
  <c r="V14" i="40"/>
  <c r="V56" i="40" s="1"/>
  <c r="K15" i="40"/>
  <c r="K57" i="40" s="1"/>
  <c r="T13" i="40"/>
  <c r="T55" i="40" s="1"/>
  <c r="G10" i="40"/>
  <c r="G52" i="40" s="1"/>
  <c r="K13" i="40"/>
  <c r="K55" i="40" s="1"/>
  <c r="T14" i="40"/>
  <c r="T56" i="40" s="1"/>
  <c r="P15" i="40"/>
  <c r="P57" i="40" s="1"/>
  <c r="R10" i="40"/>
  <c r="R52" i="40" s="1"/>
  <c r="V12" i="40"/>
  <c r="V54" i="40" s="1"/>
  <c r="R13" i="40"/>
  <c r="R55" i="40" s="1"/>
  <c r="R15" i="40"/>
  <c r="R57" i="40" s="1"/>
  <c r="L12" i="40"/>
  <c r="L54" i="40" s="1"/>
  <c r="AC12" i="40"/>
  <c r="AC54" i="40" s="1"/>
  <c r="AD12" i="40"/>
  <c r="AD54" i="40" s="1"/>
  <c r="Z13" i="40"/>
  <c r="Z55" i="40" s="1"/>
  <c r="Q14" i="40"/>
  <c r="Q56" i="40" s="1"/>
  <c r="H13" i="40"/>
  <c r="H55" i="40" s="1"/>
  <c r="O14" i="40"/>
  <c r="O56" i="40" s="1"/>
  <c r="L10" i="40"/>
  <c r="L52" i="40" s="1"/>
  <c r="R12" i="40"/>
  <c r="R54" i="40" s="1"/>
  <c r="X14" i="40"/>
  <c r="X56" i="40" s="1"/>
  <c r="Q15" i="40"/>
  <c r="Q57" i="40" s="1"/>
  <c r="AC10" i="40"/>
  <c r="AC52" i="40" s="1"/>
  <c r="F13" i="40"/>
  <c r="F55" i="40" s="1"/>
  <c r="L15" i="40"/>
  <c r="L57" i="40" s="1"/>
  <c r="K10" i="40"/>
  <c r="K52" i="40" s="1"/>
  <c r="O13" i="40"/>
  <c r="O55" i="40" s="1"/>
  <c r="U15" i="40"/>
  <c r="U57" i="40" s="1"/>
  <c r="D13" i="40"/>
  <c r="D55" i="40" s="1"/>
  <c r="C14" i="40"/>
  <c r="C56" i="40" s="1"/>
  <c r="Z10" i="40"/>
  <c r="Z52" i="40" s="1"/>
  <c r="W14" i="40"/>
  <c r="W56" i="40" s="1"/>
  <c r="D14" i="40"/>
  <c r="D56" i="40" s="1"/>
  <c r="Q10" i="40"/>
  <c r="Q52" i="40" s="1"/>
  <c r="W12" i="40"/>
  <c r="W54" i="40" s="1"/>
  <c r="AC14" i="40"/>
  <c r="AC56" i="40" s="1"/>
  <c r="E13" i="40"/>
  <c r="E55" i="40" s="1"/>
  <c r="AB15" i="40"/>
  <c r="AB57" i="40" s="1"/>
  <c r="B15" i="40"/>
  <c r="B57" i="40" s="1"/>
  <c r="S14" i="40"/>
  <c r="S56" i="40" s="1"/>
  <c r="N12" i="40"/>
  <c r="N54" i="40" s="1"/>
  <c r="J13" i="40"/>
  <c r="J55" i="40" s="1"/>
  <c r="AB13" i="40"/>
  <c r="AB55" i="40" s="1"/>
  <c r="D12" i="40"/>
  <c r="D54" i="40" s="1"/>
  <c r="O10" i="40"/>
  <c r="O52" i="40" s="1"/>
  <c r="P10" i="40"/>
  <c r="P52" i="40" s="1"/>
  <c r="AA15" i="40"/>
  <c r="AA57" i="40" s="1"/>
  <c r="J10" i="40"/>
  <c r="J52" i="40" s="1"/>
  <c r="R14" i="40"/>
  <c r="R56" i="40" s="1"/>
  <c r="Y12" i="40"/>
  <c r="Y54" i="40" s="1"/>
  <c r="AC13" i="40"/>
  <c r="AC55" i="40" s="1"/>
  <c r="Z14" i="40"/>
  <c r="Z56" i="40" s="1"/>
  <c r="N15" i="40"/>
  <c r="N57" i="40" s="1"/>
  <c r="I13" i="40"/>
  <c r="I55" i="40" s="1"/>
  <c r="T10" i="40"/>
  <c r="T52" i="40" s="1"/>
  <c r="Z12" i="40"/>
  <c r="Z54" i="40" s="1"/>
  <c r="C15" i="40"/>
  <c r="C57" i="40" s="1"/>
  <c r="C10" i="40"/>
  <c r="C52" i="40" s="1"/>
  <c r="N13" i="40"/>
  <c r="N55" i="40" s="1"/>
  <c r="T15" i="40"/>
  <c r="T57" i="40" s="1"/>
  <c r="W13" i="40"/>
  <c r="W55" i="40" s="1"/>
  <c r="AC15" i="40"/>
  <c r="AC57" i="40" s="1"/>
  <c r="AE14" i="40"/>
  <c r="AE56" i="40" s="1"/>
  <c r="E12" i="40"/>
  <c r="E54" i="40" s="1"/>
  <c r="K14" i="40"/>
  <c r="K56" i="40" s="1"/>
  <c r="H12" i="40"/>
  <c r="H54" i="40" s="1"/>
  <c r="Z15" i="40"/>
  <c r="Z57" i="40" s="1"/>
  <c r="F12" i="40"/>
  <c r="F54" i="40" s="1"/>
  <c r="L14" i="40"/>
  <c r="L56" i="40" s="1"/>
  <c r="X12" i="40"/>
  <c r="X54" i="40" s="1"/>
  <c r="Y10" i="40"/>
  <c r="Y52" i="40" s="1"/>
  <c r="AE12" i="40"/>
  <c r="AE54" i="40" s="1"/>
  <c r="H15" i="40"/>
  <c r="H57" i="40" s="1"/>
  <c r="Q12" i="40"/>
  <c r="Q54" i="40" s="1"/>
  <c r="AB10" i="40"/>
  <c r="AB52" i="40" s="1"/>
  <c r="V13" i="40"/>
  <c r="V55" i="40" s="1"/>
  <c r="AE13" i="40"/>
  <c r="AE55" i="40" s="1"/>
  <c r="M12" i="40"/>
  <c r="M54" i="40" s="1"/>
  <c r="H10" i="40"/>
  <c r="H52" i="40" s="1"/>
  <c r="G14" i="40"/>
  <c r="G56" i="40" s="1"/>
  <c r="M13" i="40"/>
  <c r="M55" i="40" s="1"/>
  <c r="J15" i="40"/>
  <c r="J57" i="40" s="1"/>
  <c r="U12" i="40"/>
  <c r="U54" i="40" s="1"/>
  <c r="AD14" i="40"/>
  <c r="AD56" i="40" s="1"/>
  <c r="AA10" i="40"/>
  <c r="AA52" i="40" s="1"/>
  <c r="I14" i="40"/>
  <c r="I56" i="40" s="1"/>
  <c r="P12" i="40"/>
  <c r="P54" i="40" s="1"/>
  <c r="F15" i="40"/>
  <c r="F57" i="40" s="1"/>
  <c r="G15" i="40"/>
  <c r="G57" i="40" s="1"/>
  <c r="B10" i="40"/>
  <c r="B52" i="40" s="1"/>
  <c r="E10" i="40"/>
  <c r="E52" i="40" s="1"/>
  <c r="N10" i="40"/>
  <c r="N52" i="40" s="1"/>
  <c r="S13" i="40"/>
  <c r="S55" i="40" s="1"/>
  <c r="S10" i="40"/>
  <c r="S52" i="40" s="1"/>
  <c r="O15" i="40"/>
  <c r="O57" i="40" s="1"/>
  <c r="E14" i="40"/>
  <c r="E56" i="40" s="1"/>
  <c r="D7" i="18"/>
  <c r="E7" i="18"/>
  <c r="F7" i="18"/>
  <c r="G7" i="18"/>
  <c r="H7" i="18"/>
  <c r="I7" i="18"/>
  <c r="J7" i="18"/>
  <c r="L7" i="18"/>
  <c r="M7" i="18"/>
  <c r="N7" i="18"/>
  <c r="O7" i="18"/>
  <c r="P7" i="18"/>
  <c r="Q7" i="18"/>
  <c r="R7" i="18"/>
  <c r="T7" i="18"/>
  <c r="U7" i="18"/>
  <c r="V7" i="18"/>
  <c r="W7" i="18"/>
  <c r="X7" i="18"/>
  <c r="Y7" i="18"/>
  <c r="Z7" i="18"/>
  <c r="AB7" i="18"/>
  <c r="AC7" i="18"/>
  <c r="AD7" i="18"/>
  <c r="AE7" i="18"/>
  <c r="AF7" i="18"/>
  <c r="B7" i="18"/>
  <c r="B59" i="40" l="1"/>
  <c r="S59" i="40"/>
  <c r="O59" i="40"/>
  <c r="L59" i="40"/>
  <c r="K59" i="40"/>
  <c r="D59" i="40"/>
  <c r="E59" i="40" s="1"/>
  <c r="T59" i="40"/>
  <c r="Z59" i="40"/>
  <c r="W59" i="40"/>
  <c r="E53" i="40"/>
  <c r="F61" i="40" s="1"/>
  <c r="G53" i="40"/>
  <c r="H61" i="40" s="1"/>
  <c r="AE61" i="40" s="1"/>
  <c r="F53" i="40"/>
  <c r="X59" i="40"/>
  <c r="AB59" i="40"/>
  <c r="R59" i="40"/>
  <c r="M59" i="40"/>
  <c r="J59" i="40"/>
  <c r="AC59" i="40"/>
  <c r="AE59" i="40"/>
  <c r="AD59" i="40"/>
  <c r="Q59" i="40"/>
  <c r="U59" i="40"/>
  <c r="H59" i="40"/>
  <c r="I59" i="40"/>
  <c r="N59" i="40"/>
  <c r="AA59" i="40"/>
  <c r="Y59" i="40"/>
  <c r="C59" i="40"/>
  <c r="P59" i="40"/>
  <c r="V59" i="40"/>
  <c r="J2" i="6"/>
  <c r="L2" i="6"/>
  <c r="F2" i="6"/>
  <c r="AE2" i="6"/>
  <c r="Y2" i="6"/>
  <c r="R2" i="6"/>
  <c r="T2" i="6"/>
  <c r="N2" i="6"/>
  <c r="H2" i="6"/>
  <c r="X2" i="6"/>
  <c r="G2" i="6"/>
  <c r="S2" i="6"/>
  <c r="W2" i="6"/>
  <c r="Z2" i="6"/>
  <c r="AB2" i="6"/>
  <c r="V2" i="6"/>
  <c r="I2" i="6"/>
  <c r="E2" i="6"/>
  <c r="K2" i="6"/>
  <c r="U2" i="6"/>
  <c r="D2" i="6"/>
  <c r="AA2" i="6"/>
  <c r="P2" i="6"/>
  <c r="AD2" i="6"/>
  <c r="Q2" i="6"/>
  <c r="C2" i="6"/>
  <c r="M2" i="6"/>
  <c r="O2" i="6"/>
  <c r="AC2" i="6"/>
  <c r="K4" i="18"/>
  <c r="K13" i="18" a="1"/>
  <c r="K13" i="18" s="1"/>
  <c r="K9" i="18"/>
  <c r="Z4" i="18"/>
  <c r="Z9" i="18"/>
  <c r="Z13" i="18" a="1"/>
  <c r="Z13" i="18" s="1"/>
  <c r="Z12" i="18"/>
  <c r="Y4" i="18"/>
  <c r="Y9" i="18"/>
  <c r="Y13" i="18" a="1"/>
  <c r="Y13" i="18" s="1"/>
  <c r="I4" i="18"/>
  <c r="I13" i="18" a="1"/>
  <c r="I13" i="18" s="1"/>
  <c r="I9" i="18"/>
  <c r="AF4" i="18"/>
  <c r="AF13" i="18" a="1"/>
  <c r="AF13" i="18" s="1"/>
  <c r="AF9" i="18"/>
  <c r="AF12" i="18"/>
  <c r="P4" i="18"/>
  <c r="P13" i="18" a="1"/>
  <c r="P13" i="18" s="1"/>
  <c r="P12" i="18"/>
  <c r="P9" i="18"/>
  <c r="H4" i="18"/>
  <c r="H13" i="18" a="1"/>
  <c r="H13" i="18" s="1"/>
  <c r="H9" i="18"/>
  <c r="H12" i="18"/>
  <c r="X4" i="18"/>
  <c r="X9" i="18"/>
  <c r="X13" i="18" a="1"/>
  <c r="X13" i="18" s="1"/>
  <c r="X12" i="18"/>
  <c r="AE4" i="18"/>
  <c r="AE9" i="18"/>
  <c r="AE13" i="18" a="1"/>
  <c r="AE13" i="18" s="1"/>
  <c r="W4" i="18"/>
  <c r="W9" i="18"/>
  <c r="W13" i="18" a="1"/>
  <c r="W13" i="18" s="1"/>
  <c r="O4" i="18"/>
  <c r="O9" i="18"/>
  <c r="O13" i="18" a="1"/>
  <c r="O13" i="18" s="1"/>
  <c r="G4" i="18"/>
  <c r="G9" i="18"/>
  <c r="G13" i="18" a="1"/>
  <c r="G13" i="18" s="1"/>
  <c r="N4" i="18"/>
  <c r="N12" i="18"/>
  <c r="N13" i="18" a="1"/>
  <c r="N13" i="18" s="1"/>
  <c r="N9" i="18"/>
  <c r="F4" i="18"/>
  <c r="F13" i="18" a="1"/>
  <c r="F13" i="18" s="1"/>
  <c r="F12" i="18"/>
  <c r="F9" i="18"/>
  <c r="AA4" i="18"/>
  <c r="AA9" i="18"/>
  <c r="AA13" i="18" a="1"/>
  <c r="AA13" i="18" s="1"/>
  <c r="J4" i="18"/>
  <c r="J13" i="18" a="1"/>
  <c r="J13" i="18" s="1"/>
  <c r="J9" i="18"/>
  <c r="J12" i="18"/>
  <c r="B12" i="18"/>
  <c r="AD4" i="18"/>
  <c r="AD13" i="18" a="1"/>
  <c r="AD13" i="18" s="1"/>
  <c r="AD12" i="18"/>
  <c r="AD9" i="18"/>
  <c r="U4" i="18"/>
  <c r="U9" i="18"/>
  <c r="U13" i="18" a="1"/>
  <c r="U13" i="18" s="1"/>
  <c r="S4" i="18"/>
  <c r="S13" i="18" a="1"/>
  <c r="S13" i="18" s="1"/>
  <c r="S9" i="18"/>
  <c r="R4" i="18"/>
  <c r="R13" i="18" a="1"/>
  <c r="R13" i="18" s="1"/>
  <c r="R9" i="18"/>
  <c r="R12" i="18"/>
  <c r="Q4" i="18"/>
  <c r="Q13" i="18" a="1"/>
  <c r="Q13" i="18" s="1"/>
  <c r="Q9" i="18"/>
  <c r="V4" i="18"/>
  <c r="V13" i="18" a="1"/>
  <c r="V13" i="18" s="1"/>
  <c r="V9" i="18"/>
  <c r="V12" i="18"/>
  <c r="AC4" i="18"/>
  <c r="AC9" i="18"/>
  <c r="AC13" i="18" a="1"/>
  <c r="AC13" i="18" s="1"/>
  <c r="M4" i="18"/>
  <c r="M13" i="18" a="1"/>
  <c r="M13" i="18" s="1"/>
  <c r="M9" i="18"/>
  <c r="E4" i="18"/>
  <c r="E13" i="18" a="1"/>
  <c r="E13" i="18" s="1"/>
  <c r="E9" i="18"/>
  <c r="AB4" i="18"/>
  <c r="AB12" i="18"/>
  <c r="AB9" i="18"/>
  <c r="AB13" i="18" a="1"/>
  <c r="AB13" i="18" s="1"/>
  <c r="T4" i="18"/>
  <c r="T9" i="18"/>
  <c r="T12" i="18"/>
  <c r="T13" i="18" a="1"/>
  <c r="T13" i="18" s="1"/>
  <c r="L4" i="18"/>
  <c r="L12" i="18"/>
  <c r="L9" i="18"/>
  <c r="L13" i="18" a="1"/>
  <c r="L13" i="18" s="1"/>
  <c r="D4" i="18"/>
  <c r="D13" i="18" a="1"/>
  <c r="D13" i="18" s="1"/>
  <c r="D9" i="18"/>
  <c r="D12" i="18"/>
  <c r="AA7" i="18"/>
  <c r="S7" i="18"/>
  <c r="K7" i="18"/>
  <c r="C7" i="18"/>
  <c r="X61" i="40" l="1"/>
  <c r="P61" i="40"/>
  <c r="K61" i="40"/>
  <c r="V61" i="40"/>
  <c r="N61" i="40"/>
  <c r="B61" i="40"/>
  <c r="D61" i="40"/>
  <c r="C61" i="40"/>
  <c r="E61" i="40"/>
  <c r="I61" i="40"/>
  <c r="G61" i="40"/>
  <c r="F59" i="40"/>
  <c r="AD61" i="40"/>
  <c r="W61" i="40"/>
  <c r="O61" i="40"/>
  <c r="T61" i="40"/>
  <c r="J61" i="40"/>
  <c r="AA61" i="40"/>
  <c r="AC61" i="40"/>
  <c r="U61" i="40"/>
  <c r="AB61" i="40"/>
  <c r="M61" i="40"/>
  <c r="S61" i="40"/>
  <c r="AF61" i="40"/>
  <c r="Z61" i="40"/>
  <c r="R61" i="40"/>
  <c r="L61" i="40"/>
  <c r="Y61" i="40"/>
  <c r="Q61" i="40"/>
  <c r="G59" i="40"/>
  <c r="B72" i="18"/>
  <c r="F79" i="18"/>
  <c r="G77" i="18"/>
  <c r="G78" i="18" s="1"/>
  <c r="H77" i="18"/>
  <c r="H79" i="18" s="1"/>
  <c r="I77" i="18"/>
  <c r="I79" i="18" s="1"/>
  <c r="J77" i="18"/>
  <c r="J79" i="18" s="1"/>
  <c r="K77" i="18"/>
  <c r="K79" i="18" s="1"/>
  <c r="L77" i="18"/>
  <c r="L79" i="18" s="1"/>
  <c r="M77" i="18"/>
  <c r="M79" i="18" s="1"/>
  <c r="N77" i="18"/>
  <c r="N79" i="18" s="1"/>
  <c r="O77" i="18"/>
  <c r="O79" i="18" s="1"/>
  <c r="P77" i="18"/>
  <c r="P78" i="18" s="1"/>
  <c r="Q77" i="18"/>
  <c r="Q78" i="18" s="1"/>
  <c r="R77" i="18"/>
  <c r="R78" i="18" s="1"/>
  <c r="S77" i="18"/>
  <c r="S79" i="18" s="1"/>
  <c r="T77" i="18"/>
  <c r="T79" i="18" s="1"/>
  <c r="U77" i="18"/>
  <c r="U78" i="18" s="1"/>
  <c r="V77" i="18"/>
  <c r="V78" i="18" s="1"/>
  <c r="W77" i="18"/>
  <c r="W78" i="18" s="1"/>
  <c r="X77" i="18"/>
  <c r="X78" i="18" s="1"/>
  <c r="Y77" i="18"/>
  <c r="Y78" i="18" s="1"/>
  <c r="Z77" i="18"/>
  <c r="Z78" i="18" s="1"/>
  <c r="AA77" i="18"/>
  <c r="AA78" i="18" s="1"/>
  <c r="AB77" i="18"/>
  <c r="AB79" i="18" s="1"/>
  <c r="AC77" i="18"/>
  <c r="AC78" i="18" s="1"/>
  <c r="AD77" i="18"/>
  <c r="AD79" i="18" s="1"/>
  <c r="AE77" i="18"/>
  <c r="AE79" i="18" s="1"/>
  <c r="AF77" i="18"/>
  <c r="AF78" i="18" s="1"/>
  <c r="AG77" i="18"/>
  <c r="AG79" i="18" s="1"/>
  <c r="AH77" i="18"/>
  <c r="AH79" i="18" s="1"/>
  <c r="AI77" i="18"/>
  <c r="AI78" i="18" s="1"/>
  <c r="G76" i="18"/>
  <c r="H76" i="18"/>
  <c r="I76" i="18"/>
  <c r="J76" i="18"/>
  <c r="K76" i="18"/>
  <c r="L76" i="18"/>
  <c r="M76" i="18"/>
  <c r="N76" i="18"/>
  <c r="O76" i="18"/>
  <c r="P76" i="18"/>
  <c r="Q76" i="18"/>
  <c r="R76" i="18"/>
  <c r="S76" i="18"/>
  <c r="T76" i="18"/>
  <c r="U76" i="18"/>
  <c r="V76" i="18"/>
  <c r="W76" i="18"/>
  <c r="X76" i="18"/>
  <c r="Y76" i="18"/>
  <c r="Z76" i="18"/>
  <c r="AA76" i="18"/>
  <c r="AB76" i="18"/>
  <c r="AC76" i="18"/>
  <c r="AD76" i="18"/>
  <c r="AE76" i="18"/>
  <c r="AF76" i="18"/>
  <c r="AG76" i="18"/>
  <c r="AH76" i="18"/>
  <c r="AI76" i="18"/>
  <c r="AF80" i="18" l="1"/>
  <c r="P80" i="18"/>
  <c r="U80" i="18"/>
  <c r="E80" i="18"/>
  <c r="Z79" i="18"/>
  <c r="N78" i="18"/>
  <c r="N80" i="18" s="1"/>
  <c r="N82" i="18" s="1"/>
  <c r="M78" i="18"/>
  <c r="M80" i="18" s="1"/>
  <c r="M81" i="18" s="1"/>
  <c r="Z80" i="18"/>
  <c r="P79" i="18"/>
  <c r="W80" i="18"/>
  <c r="E79" i="18"/>
  <c r="V79" i="18"/>
  <c r="AD78" i="18"/>
  <c r="AD80" i="18" s="1"/>
  <c r="AD82" i="18" s="1"/>
  <c r="W79" i="18"/>
  <c r="G79" i="18"/>
  <c r="U79" i="18"/>
  <c r="AE78" i="18"/>
  <c r="AE80" i="18" s="1"/>
  <c r="AE81" i="18" s="1"/>
  <c r="AC79" i="18"/>
  <c r="O78" i="18"/>
  <c r="O80" i="18" s="1"/>
  <c r="O81" i="18" s="1"/>
  <c r="H78" i="18"/>
  <c r="H80" i="18" s="1"/>
  <c r="H81" i="18" s="1"/>
  <c r="X79" i="18"/>
  <c r="Y79" i="18"/>
  <c r="AG78" i="18"/>
  <c r="AG80" i="18" s="1"/>
  <c r="I78" i="18"/>
  <c r="I80" i="18" s="1"/>
  <c r="I82" i="18" s="1"/>
  <c r="Q79" i="18"/>
  <c r="J78" i="18"/>
  <c r="J80" i="18" s="1"/>
  <c r="J82" i="18" s="1"/>
  <c r="AH78" i="18"/>
  <c r="AH80" i="18" s="1"/>
  <c r="AH81" i="18" s="1"/>
  <c r="R79" i="18"/>
  <c r="K78" i="18"/>
  <c r="K80" i="18" s="1"/>
  <c r="K82" i="18" s="1"/>
  <c r="S78" i="18"/>
  <c r="S80" i="18" s="1"/>
  <c r="S82" i="18" s="1"/>
  <c r="AI79" i="18"/>
  <c r="AA79" i="18"/>
  <c r="AF79" i="18"/>
  <c r="X80" i="18"/>
  <c r="AA80" i="18"/>
  <c r="G80" i="18"/>
  <c r="R80" i="18"/>
  <c r="AI80" i="18"/>
  <c r="F80" i="18"/>
  <c r="F81" i="18" s="1"/>
  <c r="Q80" i="18"/>
  <c r="V80" i="18"/>
  <c r="Y80" i="18"/>
  <c r="AC80" i="18"/>
  <c r="AB78" i="18"/>
  <c r="AB80" i="18" s="1"/>
  <c r="AB81" i="18" s="1"/>
  <c r="T78" i="18"/>
  <c r="T80" i="18" s="1"/>
  <c r="T82" i="18" s="1"/>
  <c r="L78" i="18"/>
  <c r="L80" i="18" s="1"/>
  <c r="L82" i="18" s="1"/>
  <c r="U81" i="18" l="1"/>
  <c r="AF82" i="18"/>
  <c r="P82" i="18"/>
  <c r="Z82" i="18"/>
  <c r="E82" i="18"/>
  <c r="AI82" i="18"/>
  <c r="P81" i="18"/>
  <c r="V81" i="18"/>
  <c r="Z81" i="18"/>
  <c r="U82" i="18"/>
  <c r="M82" i="18"/>
  <c r="G82" i="18"/>
  <c r="X82" i="18"/>
  <c r="W82" i="18"/>
  <c r="W81" i="18"/>
  <c r="AD81" i="18"/>
  <c r="N81" i="18"/>
  <c r="X81" i="18"/>
  <c r="AC82" i="18"/>
  <c r="R82" i="18"/>
  <c r="AF81" i="18"/>
  <c r="Y82" i="18"/>
  <c r="O82" i="18"/>
  <c r="AA82" i="18"/>
  <c r="Q82" i="18"/>
  <c r="AE82" i="18"/>
  <c r="E81" i="18"/>
  <c r="F82" i="18"/>
  <c r="H82" i="18"/>
  <c r="V82" i="18"/>
  <c r="J81" i="18"/>
  <c r="AG81" i="18"/>
  <c r="AG82" i="18"/>
  <c r="AA81" i="18"/>
  <c r="AI81" i="18"/>
  <c r="AC81" i="18"/>
  <c r="R81" i="18"/>
  <c r="Q81" i="18"/>
  <c r="Y81" i="18"/>
  <c r="G81" i="18"/>
  <c r="AH82" i="18"/>
  <c r="K81" i="18"/>
  <c r="I81" i="18"/>
  <c r="S81" i="18"/>
  <c r="L81" i="18"/>
  <c r="AB82" i="18"/>
  <c r="T81" i="18"/>
  <c r="E67" i="18" l="1"/>
  <c r="E66" i="18"/>
  <c r="F67" i="18"/>
  <c r="G65" i="18"/>
  <c r="G67" i="18" s="1"/>
  <c r="H65" i="18"/>
  <c r="H67" i="18" s="1"/>
  <c r="I65" i="18"/>
  <c r="I67" i="18" s="1"/>
  <c r="J65" i="18"/>
  <c r="J67" i="18" s="1"/>
  <c r="K65" i="18"/>
  <c r="K67" i="18" s="1"/>
  <c r="L65" i="18"/>
  <c r="L67" i="18" s="1"/>
  <c r="M65" i="18"/>
  <c r="M67" i="18" s="1"/>
  <c r="N65" i="18"/>
  <c r="N67" i="18" s="1"/>
  <c r="O65" i="18"/>
  <c r="O67" i="18" s="1"/>
  <c r="P65" i="18"/>
  <c r="P67" i="18" s="1"/>
  <c r="Q65" i="18"/>
  <c r="Q67" i="18" s="1"/>
  <c r="R65" i="18"/>
  <c r="R67" i="18" s="1"/>
  <c r="S65" i="18"/>
  <c r="S67" i="18" s="1"/>
  <c r="T65" i="18"/>
  <c r="T67" i="18" s="1"/>
  <c r="U65" i="18"/>
  <c r="U67" i="18" s="1"/>
  <c r="V65" i="18"/>
  <c r="V67" i="18" s="1"/>
  <c r="W65" i="18"/>
  <c r="W67" i="18" s="1"/>
  <c r="X65" i="18"/>
  <c r="X67" i="18" s="1"/>
  <c r="Y65" i="18"/>
  <c r="Y67" i="18" s="1"/>
  <c r="Z65" i="18"/>
  <c r="Z67" i="18" s="1"/>
  <c r="AA65" i="18"/>
  <c r="AA67" i="18" s="1"/>
  <c r="AB65" i="18"/>
  <c r="AB67" i="18" s="1"/>
  <c r="AC65" i="18"/>
  <c r="AC67" i="18" s="1"/>
  <c r="AD65" i="18"/>
  <c r="AD67" i="18" s="1"/>
  <c r="AE65" i="18"/>
  <c r="AE67" i="18" s="1"/>
  <c r="AF65" i="18"/>
  <c r="AF67" i="18" s="1"/>
  <c r="AG65" i="18"/>
  <c r="AG67" i="18" s="1"/>
  <c r="AH65" i="18"/>
  <c r="AH67" i="18" s="1"/>
  <c r="AI65" i="18"/>
  <c r="AI67" i="18" s="1"/>
  <c r="F66" i="18"/>
  <c r="G64" i="18"/>
  <c r="G66" i="18" s="1"/>
  <c r="H64" i="18"/>
  <c r="H66" i="18" s="1"/>
  <c r="I64" i="18"/>
  <c r="I66" i="18" s="1"/>
  <c r="J64" i="18"/>
  <c r="J66" i="18" s="1"/>
  <c r="K64" i="18"/>
  <c r="K66" i="18" s="1"/>
  <c r="L64" i="18"/>
  <c r="L66" i="18" s="1"/>
  <c r="M64" i="18"/>
  <c r="M66" i="18" s="1"/>
  <c r="N64" i="18"/>
  <c r="N66" i="18" s="1"/>
  <c r="O64" i="18"/>
  <c r="O66" i="18" s="1"/>
  <c r="P64" i="18"/>
  <c r="P66" i="18" s="1"/>
  <c r="Q64" i="18"/>
  <c r="Q66" i="18" s="1"/>
  <c r="R64" i="18"/>
  <c r="R66" i="18" s="1"/>
  <c r="S64" i="18"/>
  <c r="S66" i="18" s="1"/>
  <c r="T64" i="18"/>
  <c r="T66" i="18" s="1"/>
  <c r="U64" i="18"/>
  <c r="U66" i="18" s="1"/>
  <c r="V64" i="18"/>
  <c r="V66" i="18" s="1"/>
  <c r="W64" i="18"/>
  <c r="W66" i="18" s="1"/>
  <c r="X64" i="18"/>
  <c r="X66" i="18" s="1"/>
  <c r="Y64" i="18"/>
  <c r="Y66" i="18" s="1"/>
  <c r="Z64" i="18"/>
  <c r="Z66" i="18" s="1"/>
  <c r="AA64" i="18"/>
  <c r="AA66" i="18" s="1"/>
  <c r="AB64" i="18"/>
  <c r="AB66" i="18" s="1"/>
  <c r="AC64" i="18"/>
  <c r="AC66" i="18" s="1"/>
  <c r="AD64" i="18"/>
  <c r="AD66" i="18" s="1"/>
  <c r="AE64" i="18"/>
  <c r="AE66" i="18" s="1"/>
  <c r="AF64" i="18"/>
  <c r="AF66" i="18" s="1"/>
  <c r="AG64" i="18"/>
  <c r="AG66" i="18" s="1"/>
  <c r="AH64" i="18"/>
  <c r="AH66" i="18" s="1"/>
  <c r="AI64" i="18"/>
  <c r="AI66" i="18" s="1"/>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AH63" i="18"/>
  <c r="AI63" i="18"/>
  <c r="G69" i="18" l="1"/>
  <c r="U68" i="18"/>
  <c r="S9" i="24" s="1"/>
  <c r="E68" i="18"/>
  <c r="AG69" i="18"/>
  <c r="Y68" i="18"/>
  <c r="W9" i="24" s="1"/>
  <c r="Q69" i="18"/>
  <c r="I68" i="18"/>
  <c r="G9" i="24" s="1"/>
  <c r="W69" i="18"/>
  <c r="O69" i="18"/>
  <c r="AE69" i="18"/>
  <c r="AI69" i="18"/>
  <c r="AI68" i="18"/>
  <c r="AG9" i="24" s="1"/>
  <c r="S69" i="18"/>
  <c r="S68" i="18"/>
  <c r="Q9" i="24" s="1"/>
  <c r="K68" i="18"/>
  <c r="I9" i="24" s="1"/>
  <c r="K69" i="18"/>
  <c r="AH69" i="18"/>
  <c r="AH68" i="18"/>
  <c r="AF9" i="24" s="1"/>
  <c r="Z68" i="18"/>
  <c r="X9" i="24" s="1"/>
  <c r="Z69" i="18"/>
  <c r="J69" i="18"/>
  <c r="J68" i="18"/>
  <c r="H9" i="24" s="1"/>
  <c r="Y69" i="18"/>
  <c r="I69" i="18"/>
  <c r="AF68" i="18"/>
  <c r="AD9" i="24" s="1"/>
  <c r="AF69" i="18"/>
  <c r="P68" i="18"/>
  <c r="N9" i="24" s="1"/>
  <c r="P69" i="18"/>
  <c r="H69" i="18"/>
  <c r="H68" i="18"/>
  <c r="F9" i="24" s="1"/>
  <c r="AE68" i="18"/>
  <c r="AC9" i="24" s="1"/>
  <c r="W68" i="18"/>
  <c r="U9" i="24" s="1"/>
  <c r="O68" i="18"/>
  <c r="M9" i="24" s="1"/>
  <c r="G68" i="18"/>
  <c r="E9" i="24" s="1"/>
  <c r="AD69" i="18"/>
  <c r="V69" i="18"/>
  <c r="N69" i="18"/>
  <c r="F69" i="18"/>
  <c r="AA69" i="18"/>
  <c r="AA68" i="18"/>
  <c r="Y9" i="24" s="1"/>
  <c r="X68" i="18"/>
  <c r="V9" i="24" s="1"/>
  <c r="X69" i="18"/>
  <c r="AD68" i="18"/>
  <c r="AB9" i="24" s="1"/>
  <c r="V68" i="18"/>
  <c r="T9" i="24" s="1"/>
  <c r="N68" i="18"/>
  <c r="L9" i="24" s="1"/>
  <c r="F68" i="18"/>
  <c r="D9" i="24" s="1"/>
  <c r="U69" i="18"/>
  <c r="R69" i="18"/>
  <c r="R68" i="18"/>
  <c r="P9" i="24" s="1"/>
  <c r="AG68" i="18"/>
  <c r="AE9" i="24" s="1"/>
  <c r="Q68" i="18"/>
  <c r="O9" i="24" s="1"/>
  <c r="AB68" i="18"/>
  <c r="Z9" i="24" s="1"/>
  <c r="AB69" i="18"/>
  <c r="T69" i="18"/>
  <c r="T68" i="18"/>
  <c r="R9" i="24" s="1"/>
  <c r="L68" i="18"/>
  <c r="J9" i="24" s="1"/>
  <c r="L69" i="18"/>
  <c r="AC69" i="18"/>
  <c r="AC68" i="18"/>
  <c r="AA9" i="24" s="1"/>
  <c r="M69" i="18"/>
  <c r="M68" i="18"/>
  <c r="K9" i="24" s="1"/>
  <c r="E69" i="18"/>
  <c r="C5" i="11" l="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D55" i="18" l="1"/>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B56" i="18"/>
  <c r="D54" i="18"/>
  <c r="E54" i="18"/>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Z56" i="18" l="1"/>
  <c r="Y56" i="18"/>
  <c r="Q56" i="18"/>
  <c r="I56" i="18"/>
  <c r="AF56" i="18"/>
  <c r="X56" i="18"/>
  <c r="P56" i="18"/>
  <c r="H56" i="18"/>
  <c r="AE56" i="18"/>
  <c r="W56" i="18"/>
  <c r="O56" i="18"/>
  <c r="G56" i="18"/>
  <c r="AD56" i="18"/>
  <c r="V56" i="18"/>
  <c r="N56" i="18"/>
  <c r="F56" i="18"/>
  <c r="AC56" i="18"/>
  <c r="U56" i="18"/>
  <c r="M56" i="18"/>
  <c r="E56" i="18"/>
  <c r="J56" i="18"/>
  <c r="AB56" i="18"/>
  <c r="T56" i="18"/>
  <c r="L56" i="18"/>
  <c r="D56" i="18"/>
  <c r="R56" i="18"/>
  <c r="AA56" i="18"/>
  <c r="S56" i="18"/>
  <c r="K56" i="18"/>
  <c r="C56" i="18"/>
  <c r="C47" i="18"/>
  <c r="C52" i="18" s="1"/>
  <c r="D47" i="18"/>
  <c r="D52" i="18" s="1"/>
  <c r="E47" i="18"/>
  <c r="E52" i="18" s="1"/>
  <c r="F47" i="18"/>
  <c r="F52" i="18" s="1"/>
  <c r="G47" i="18"/>
  <c r="G52" i="18" s="1"/>
  <c r="H47" i="18"/>
  <c r="H52" i="18" s="1"/>
  <c r="I47" i="18"/>
  <c r="I52" i="18" s="1"/>
  <c r="J47" i="18"/>
  <c r="J52" i="18" s="1"/>
  <c r="K47" i="18"/>
  <c r="K52" i="18" s="1"/>
  <c r="L47" i="18"/>
  <c r="L52" i="18" s="1"/>
  <c r="M47" i="18"/>
  <c r="M52" i="18" s="1"/>
  <c r="N47" i="18"/>
  <c r="N52" i="18" s="1"/>
  <c r="O47" i="18"/>
  <c r="O52" i="18" s="1"/>
  <c r="P47" i="18"/>
  <c r="P52" i="18" s="1"/>
  <c r="Q47" i="18"/>
  <c r="Q52" i="18" s="1"/>
  <c r="R47" i="18"/>
  <c r="R52" i="18" s="1"/>
  <c r="S47" i="18"/>
  <c r="S52" i="18" s="1"/>
  <c r="T47" i="18"/>
  <c r="T52" i="18" s="1"/>
  <c r="U47" i="18"/>
  <c r="U52" i="18" s="1"/>
  <c r="V47" i="18"/>
  <c r="V52" i="18" s="1"/>
  <c r="W47" i="18"/>
  <c r="W52" i="18" s="1"/>
  <c r="X47" i="18"/>
  <c r="X52" i="18" s="1"/>
  <c r="Y47" i="18"/>
  <c r="Y52" i="18" s="1"/>
  <c r="Z47" i="18"/>
  <c r="Z52" i="18" s="1"/>
  <c r="AA47" i="18"/>
  <c r="AA52" i="18" s="1"/>
  <c r="AB47" i="18"/>
  <c r="AB52" i="18" s="1"/>
  <c r="AC47" i="18"/>
  <c r="AC52" i="18" s="1"/>
  <c r="AD47" i="18"/>
  <c r="AD52" i="18" s="1"/>
  <c r="AE47" i="18"/>
  <c r="AE52" i="18" s="1"/>
  <c r="AF47" i="18"/>
  <c r="AF52" i="18" s="1"/>
  <c r="B47" i="18"/>
  <c r="B52" i="18" s="1"/>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C46" i="18" l="1"/>
  <c r="AC51" i="18" s="1"/>
  <c r="AC58" i="18" s="1"/>
  <c r="M46" i="18"/>
  <c r="M51" i="18" s="1"/>
  <c r="M58" i="18" s="1"/>
  <c r="E46" i="18"/>
  <c r="U46" i="18"/>
  <c r="U51" i="18" s="1"/>
  <c r="U58" i="18" s="1"/>
  <c r="AD46" i="18"/>
  <c r="AD51" i="18" s="1"/>
  <c r="AD58" i="18" s="1"/>
  <c r="V46" i="18"/>
  <c r="V51" i="18" s="1"/>
  <c r="V58" i="18" s="1"/>
  <c r="N46" i="18"/>
  <c r="N51" i="18" s="1"/>
  <c r="N58" i="18" s="1"/>
  <c r="F46" i="18"/>
  <c r="F51" i="18" s="1"/>
  <c r="F58" i="18" s="1"/>
  <c r="AB46" i="18"/>
  <c r="AB51" i="18" s="1"/>
  <c r="AB58" i="18" s="1"/>
  <c r="T46" i="18"/>
  <c r="T51" i="18" s="1"/>
  <c r="T58" i="18" s="1"/>
  <c r="L46" i="18"/>
  <c r="L51" i="18" s="1"/>
  <c r="L58" i="18" s="1"/>
  <c r="D46" i="18"/>
  <c r="D51" i="18" s="1"/>
  <c r="D58" i="18" s="1"/>
  <c r="AF46" i="18"/>
  <c r="AF51" i="18" s="1"/>
  <c r="AF58" i="18" s="1"/>
  <c r="H46" i="18"/>
  <c r="H51" i="18" s="1"/>
  <c r="H58" i="18" s="1"/>
  <c r="G46" i="18"/>
  <c r="G51" i="18" s="1"/>
  <c r="G58" i="18" s="1"/>
  <c r="AE46" i="18"/>
  <c r="AE51" i="18" s="1"/>
  <c r="AE58" i="18" s="1"/>
  <c r="W46" i="18"/>
  <c r="W51" i="18" s="1"/>
  <c r="W58" i="18" s="1"/>
  <c r="E51" i="18"/>
  <c r="E58" i="18" s="1"/>
  <c r="O46" i="18"/>
  <c r="O51" i="18" s="1"/>
  <c r="O58" i="18" s="1"/>
  <c r="Z46" i="18"/>
  <c r="Z51" i="18" s="1"/>
  <c r="Z58" i="18" s="1"/>
  <c r="R46" i="18"/>
  <c r="R51" i="18" s="1"/>
  <c r="R58" i="18" s="1"/>
  <c r="J46" i="18"/>
  <c r="J51" i="18" s="1"/>
  <c r="J58" i="18" s="1"/>
  <c r="I46" i="18"/>
  <c r="I51" i="18" s="1"/>
  <c r="I58" i="18" s="1"/>
  <c r="Y46" i="18"/>
  <c r="Y51" i="18" s="1"/>
  <c r="Y58" i="18" s="1"/>
  <c r="Q46" i="18"/>
  <c r="Q51" i="18" s="1"/>
  <c r="Q58" i="18" s="1"/>
  <c r="X46" i="18"/>
  <c r="X51" i="18" s="1"/>
  <c r="X58" i="18" s="1"/>
  <c r="P46" i="18"/>
  <c r="P51" i="18" s="1"/>
  <c r="P58" i="18" s="1"/>
  <c r="C46" i="18"/>
  <c r="C51" i="18" s="1"/>
  <c r="C58" i="18" s="1"/>
  <c r="K46" i="18"/>
  <c r="K51" i="18" s="1"/>
  <c r="K58" i="18" s="1"/>
  <c r="S46" i="18"/>
  <c r="S51" i="18" s="1"/>
  <c r="S58" i="18" s="1"/>
  <c r="AA46" i="18"/>
  <c r="AA51" i="18" s="1"/>
  <c r="AA58" i="18" s="1"/>
  <c r="B46" i="18"/>
  <c r="B51" i="18" s="1"/>
  <c r="B58" i="18" s="1"/>
  <c r="D5" i="24" l="1"/>
  <c r="E2" i="24"/>
  <c r="D2" i="24"/>
  <c r="B5" i="18"/>
  <c r="C5" i="18"/>
  <c r="F2" i="24"/>
  <c r="D10" i="24" l="1"/>
  <c r="C5" i="13" l="1"/>
  <c r="D5" i="13" s="1"/>
  <c r="E5" i="13" s="1"/>
  <c r="F5" i="13" s="1"/>
  <c r="G5" i="13" s="1"/>
  <c r="H5" i="13" s="1"/>
  <c r="I5" i="13" s="1"/>
  <c r="J5" i="13" s="1"/>
  <c r="K5" i="13" s="1"/>
  <c r="L5" i="13" s="1"/>
  <c r="M5" i="13" s="1"/>
  <c r="N5" i="13" s="1"/>
  <c r="O5" i="13" s="1"/>
  <c r="P5" i="13" s="1"/>
  <c r="Q5" i="13" s="1"/>
  <c r="R5" i="13" s="1"/>
  <c r="S5" i="13" s="1"/>
  <c r="T5" i="13" s="1"/>
  <c r="U5" i="13" s="1"/>
  <c r="V5" i="13" s="1"/>
  <c r="W5" i="13" s="1"/>
  <c r="X5" i="13" s="1"/>
  <c r="Y5" i="13" s="1"/>
  <c r="Z5" i="13" s="1"/>
  <c r="AA5" i="13" s="1"/>
  <c r="AB5" i="13" s="1"/>
  <c r="AC5" i="13" s="1"/>
  <c r="AD5" i="13" s="1"/>
  <c r="AE5" i="13" s="1"/>
  <c r="D12" i="24"/>
  <c r="AF4" i="24" l="1"/>
  <c r="X4" i="24"/>
  <c r="P4" i="24"/>
  <c r="H4" i="24"/>
  <c r="AG4" i="24"/>
  <c r="Y4" i="24"/>
  <c r="Q4" i="24"/>
  <c r="I4" i="24"/>
  <c r="N4" i="24"/>
  <c r="F4" i="24"/>
  <c r="K4" i="24"/>
  <c r="AA4" i="24"/>
  <c r="S4" i="24"/>
  <c r="AE4" i="24"/>
  <c r="W4" i="24"/>
  <c r="O4" i="24"/>
  <c r="G4" i="24"/>
  <c r="R4" i="24"/>
  <c r="J4" i="24"/>
  <c r="AD4" i="24"/>
  <c r="V4" i="24"/>
  <c r="Z4" i="24"/>
  <c r="AC4" i="24"/>
  <c r="U4" i="24"/>
  <c r="M4" i="24"/>
  <c r="AB4" i="24"/>
  <c r="T4" i="24"/>
  <c r="L4" i="24"/>
  <c r="D4" i="24"/>
  <c r="B39" i="18" l="1"/>
  <c r="B35" i="18"/>
  <c r="B8" i="8" l="1"/>
  <c r="B8" i="5"/>
  <c r="D3" i="24"/>
  <c r="E3" i="24"/>
  <c r="F3" i="24"/>
  <c r="G3" i="24"/>
  <c r="H3" i="24"/>
  <c r="I3" i="24"/>
  <c r="J3" i="24"/>
  <c r="K3" i="24"/>
  <c r="L3" i="24"/>
  <c r="M3" i="24"/>
  <c r="N3" i="24"/>
  <c r="O3" i="24"/>
  <c r="P3" i="24"/>
  <c r="Q3" i="24"/>
  <c r="R3" i="24"/>
  <c r="S3" i="24"/>
  <c r="T3" i="24"/>
  <c r="U3" i="24"/>
  <c r="V3" i="24"/>
  <c r="W3" i="24"/>
  <c r="X3" i="24"/>
  <c r="Y3" i="24"/>
  <c r="Z3" i="24"/>
  <c r="AA3" i="24"/>
  <c r="AB3" i="24"/>
  <c r="AC3" i="24"/>
  <c r="AD3" i="24"/>
  <c r="AE3" i="24"/>
  <c r="AF3" i="24"/>
  <c r="AG3" i="24"/>
  <c r="T8" i="5" l="1"/>
  <c r="L8" i="5"/>
  <c r="M8" i="5"/>
  <c r="O8" i="5"/>
  <c r="Y8" i="5"/>
  <c r="C8" i="5"/>
  <c r="AD8" i="5"/>
  <c r="P8" i="5"/>
  <c r="Q8" i="5"/>
  <c r="N8" i="5"/>
  <c r="AA8" i="5"/>
  <c r="U8" i="5"/>
  <c r="H8" i="5"/>
  <c r="X8" i="5"/>
  <c r="AC8" i="5"/>
  <c r="AE8" i="5"/>
  <c r="J8" i="5"/>
  <c r="E8" i="5"/>
  <c r="S8" i="5"/>
  <c r="V8" i="5"/>
  <c r="Z8" i="5"/>
  <c r="K8" i="5"/>
  <c r="G8" i="5"/>
  <c r="W8" i="5"/>
  <c r="AB8" i="5"/>
  <c r="F8" i="5"/>
  <c r="R8" i="5"/>
  <c r="D8" i="5"/>
  <c r="I8" i="5"/>
  <c r="L8" i="24"/>
  <c r="T8" i="24"/>
  <c r="AB8" i="24"/>
  <c r="AC8" i="24"/>
  <c r="P8" i="24"/>
  <c r="AA8" i="24"/>
  <c r="E8" i="24"/>
  <c r="M8" i="24"/>
  <c r="U8" i="24"/>
  <c r="AF8" i="24"/>
  <c r="R8" i="24"/>
  <c r="F8" i="24"/>
  <c r="N8" i="24"/>
  <c r="V8" i="24"/>
  <c r="AD8" i="24"/>
  <c r="G8" i="24"/>
  <c r="O8" i="24"/>
  <c r="W8" i="24"/>
  <c r="AE8" i="24"/>
  <c r="H8" i="24"/>
  <c r="X8" i="24"/>
  <c r="I8" i="24"/>
  <c r="Q8" i="24"/>
  <c r="Y8" i="24"/>
  <c r="AG8" i="24"/>
  <c r="Z8" i="24"/>
  <c r="K8" i="24"/>
  <c r="J8" i="24"/>
  <c r="S8" i="24"/>
  <c r="E5" i="24"/>
  <c r="F5" i="24"/>
  <c r="G5" i="24"/>
  <c r="H5" i="24"/>
  <c r="I5" i="24"/>
  <c r="J5" i="24"/>
  <c r="K5" i="24"/>
  <c r="L5" i="24"/>
  <c r="M5" i="24"/>
  <c r="N5" i="24"/>
  <c r="O5" i="24"/>
  <c r="P5" i="24"/>
  <c r="Q5" i="24"/>
  <c r="R5" i="24"/>
  <c r="S5" i="24"/>
  <c r="T5" i="24"/>
  <c r="U5" i="24"/>
  <c r="V5" i="24"/>
  <c r="W5" i="24"/>
  <c r="X5" i="24"/>
  <c r="Y5" i="24"/>
  <c r="Z5" i="24"/>
  <c r="AA5" i="24"/>
  <c r="AB5" i="24"/>
  <c r="AC5" i="24"/>
  <c r="AD5" i="24"/>
  <c r="AE5" i="24"/>
  <c r="AF5" i="24"/>
  <c r="AG5" i="24"/>
  <c r="G2" i="24" l="1"/>
  <c r="H2" i="24"/>
  <c r="I2" i="24"/>
  <c r="J2" i="24"/>
  <c r="K2" i="24"/>
  <c r="L2" i="24"/>
  <c r="M2" i="24"/>
  <c r="N2" i="24"/>
  <c r="O2" i="24"/>
  <c r="P2" i="24"/>
  <c r="Q2" i="24"/>
  <c r="R2" i="24"/>
  <c r="S2" i="24"/>
  <c r="T2" i="24"/>
  <c r="U2" i="24"/>
  <c r="V2" i="24"/>
  <c r="W2" i="24"/>
  <c r="X2" i="24"/>
  <c r="Y2" i="24"/>
  <c r="Z2" i="24"/>
  <c r="AA2" i="24"/>
  <c r="AB2" i="24"/>
  <c r="AC2" i="24"/>
  <c r="AD2" i="24"/>
  <c r="AE2" i="24"/>
  <c r="AF2" i="24"/>
  <c r="AG2" i="24"/>
  <c r="E10" i="24"/>
  <c r="F10" i="24"/>
  <c r="G10" i="24"/>
  <c r="H10" i="24"/>
  <c r="I10" i="24"/>
  <c r="J10" i="24"/>
  <c r="K10" i="24"/>
  <c r="L10" i="24"/>
  <c r="M10" i="24"/>
  <c r="N10" i="24"/>
  <c r="O10" i="24"/>
  <c r="P10" i="24"/>
  <c r="Q10" i="24"/>
  <c r="R10" i="24"/>
  <c r="S10" i="24"/>
  <c r="T10" i="24"/>
  <c r="U10" i="24"/>
  <c r="V10" i="24"/>
  <c r="W10" i="24"/>
  <c r="X10" i="24"/>
  <c r="Y10" i="24"/>
  <c r="Z10" i="24"/>
  <c r="AA10" i="24"/>
  <c r="AB10" i="24"/>
  <c r="AC10" i="24"/>
  <c r="AD10" i="24"/>
  <c r="AE10" i="24"/>
  <c r="AF10" i="24"/>
  <c r="AG10" i="24"/>
  <c r="D5" i="18"/>
  <c r="E3" i="18"/>
  <c r="E5" i="18" s="1"/>
  <c r="F3" i="18"/>
  <c r="F5" i="18" s="1"/>
  <c r="G3" i="18"/>
  <c r="G5" i="18" s="1"/>
  <c r="H3" i="18"/>
  <c r="H5" i="18" s="1"/>
  <c r="I3" i="18"/>
  <c r="I5" i="18" s="1"/>
  <c r="J3" i="18"/>
  <c r="J5" i="18" s="1"/>
  <c r="K3" i="18"/>
  <c r="K5" i="18" s="1"/>
  <c r="L3" i="18"/>
  <c r="L5" i="18" s="1"/>
  <c r="M3" i="18"/>
  <c r="M5" i="18" s="1"/>
  <c r="N3" i="18"/>
  <c r="N5" i="18" s="1"/>
  <c r="O3" i="18"/>
  <c r="O5" i="18" s="1"/>
  <c r="P3" i="18"/>
  <c r="P5" i="18" s="1"/>
  <c r="Q3" i="18"/>
  <c r="Q5" i="18" s="1"/>
  <c r="R3" i="18"/>
  <c r="R5" i="18" s="1"/>
  <c r="S3" i="18"/>
  <c r="S5" i="18" s="1"/>
  <c r="T3" i="18"/>
  <c r="T5" i="18" s="1"/>
  <c r="U3" i="18"/>
  <c r="U5" i="18" s="1"/>
  <c r="V3" i="18"/>
  <c r="V5" i="18" s="1"/>
  <c r="W3" i="18"/>
  <c r="W5" i="18" s="1"/>
  <c r="X3" i="18"/>
  <c r="X5" i="18" s="1"/>
  <c r="Y3" i="18"/>
  <c r="Y5" i="18" s="1"/>
  <c r="Z3" i="18"/>
  <c r="Z5" i="18" s="1"/>
  <c r="AA3" i="18"/>
  <c r="AA5" i="18" s="1"/>
  <c r="AB3" i="18"/>
  <c r="AB5" i="18" s="1"/>
  <c r="AC3" i="18"/>
  <c r="AC5" i="18" s="1"/>
  <c r="AD3" i="18"/>
  <c r="AD5" i="18" s="1"/>
  <c r="AE3" i="18"/>
  <c r="AE5" i="18" s="1"/>
  <c r="AF3" i="18"/>
  <c r="AF5" i="18" s="1"/>
  <c r="AE2" i="9" l="1"/>
  <c r="Y7" i="24"/>
  <c r="O8" i="9"/>
  <c r="I7" i="24"/>
  <c r="AA2" i="11"/>
  <c r="AA8" i="11"/>
  <c r="S2" i="11"/>
  <c r="S8" i="11"/>
  <c r="K2" i="11"/>
  <c r="K8" i="11"/>
  <c r="C2" i="11"/>
  <c r="C8" i="11"/>
  <c r="J2" i="11"/>
  <c r="J8" i="11"/>
  <c r="Y2" i="11"/>
  <c r="Y8" i="11"/>
  <c r="Q2" i="11"/>
  <c r="Q8" i="11"/>
  <c r="I2" i="11"/>
  <c r="I8" i="11"/>
  <c r="Z2" i="11"/>
  <c r="Z8" i="11"/>
  <c r="X2" i="11"/>
  <c r="X8" i="11"/>
  <c r="P2" i="11"/>
  <c r="P8" i="11"/>
  <c r="H2" i="11"/>
  <c r="H8" i="11"/>
  <c r="AE2" i="11"/>
  <c r="AE8" i="11"/>
  <c r="W2" i="11"/>
  <c r="W8" i="11"/>
  <c r="O2" i="11"/>
  <c r="O8" i="11"/>
  <c r="G2" i="11"/>
  <c r="G8" i="11"/>
  <c r="R2" i="11"/>
  <c r="R8" i="11"/>
  <c r="AD2" i="11"/>
  <c r="AD8" i="11"/>
  <c r="V2" i="11"/>
  <c r="V8" i="11"/>
  <c r="N2" i="11"/>
  <c r="N8" i="11"/>
  <c r="F2" i="11"/>
  <c r="F8" i="11"/>
  <c r="AC2" i="11"/>
  <c r="AC8" i="11"/>
  <c r="U2" i="11"/>
  <c r="U8" i="11"/>
  <c r="M2" i="11"/>
  <c r="M8" i="11"/>
  <c r="E2" i="11"/>
  <c r="E8" i="11"/>
  <c r="B2" i="11"/>
  <c r="B8" i="11"/>
  <c r="AB2" i="11"/>
  <c r="AB8" i="11"/>
  <c r="T2" i="11"/>
  <c r="T8" i="11"/>
  <c r="L2" i="11"/>
  <c r="L8" i="11"/>
  <c r="D2" i="11"/>
  <c r="D8" i="11"/>
  <c r="AF7" i="24"/>
  <c r="X7" i="24"/>
  <c r="P7" i="24"/>
  <c r="H7" i="24"/>
  <c r="AA7" i="24"/>
  <c r="S7" i="24"/>
  <c r="K7" i="24"/>
  <c r="W6" i="24"/>
  <c r="O6" i="24"/>
  <c r="G6" i="24"/>
  <c r="AE6" i="24"/>
  <c r="AA6" i="24"/>
  <c r="S6" i="24"/>
  <c r="K6" i="24"/>
  <c r="Z6" i="24"/>
  <c r="R6" i="24"/>
  <c r="J6" i="24"/>
  <c r="Q12" i="24"/>
  <c r="P12" i="24"/>
  <c r="AE12" i="24"/>
  <c r="W12" i="24"/>
  <c r="O12" i="24"/>
  <c r="G12" i="24"/>
  <c r="V12" i="24"/>
  <c r="Q6" i="24"/>
  <c r="AC12" i="24"/>
  <c r="U12" i="24"/>
  <c r="M12" i="24"/>
  <c r="E12" i="24"/>
  <c r="Y12" i="24"/>
  <c r="X12" i="24"/>
  <c r="N12" i="24"/>
  <c r="Y6" i="24"/>
  <c r="AF6" i="24"/>
  <c r="X6" i="24"/>
  <c r="P6" i="24"/>
  <c r="H6" i="24"/>
  <c r="AB12" i="24"/>
  <c r="T12" i="24"/>
  <c r="L12" i="24"/>
  <c r="I12" i="24"/>
  <c r="H12" i="24"/>
  <c r="F12" i="24"/>
  <c r="AA12" i="24"/>
  <c r="S12" i="24"/>
  <c r="K12" i="24"/>
  <c r="AG12" i="24"/>
  <c r="AF12" i="24"/>
  <c r="AD12" i="24"/>
  <c r="AG6" i="24"/>
  <c r="I6" i="24"/>
  <c r="AD6" i="24"/>
  <c r="V6" i="24"/>
  <c r="N6" i="24"/>
  <c r="F6" i="24"/>
  <c r="Z12" i="24"/>
  <c r="R12" i="24"/>
  <c r="J12" i="24"/>
  <c r="E13" i="24"/>
  <c r="F13" i="24"/>
  <c r="G13" i="24"/>
  <c r="H13" i="24"/>
  <c r="I13" i="24"/>
  <c r="J13" i="24"/>
  <c r="K13" i="24"/>
  <c r="L13" i="24"/>
  <c r="M13" i="24"/>
  <c r="N13" i="24"/>
  <c r="O13" i="24"/>
  <c r="P13" i="24"/>
  <c r="Q13" i="24"/>
  <c r="R13" i="24"/>
  <c r="S13" i="24"/>
  <c r="T13" i="24"/>
  <c r="U13" i="24"/>
  <c r="V13" i="24"/>
  <c r="W13" i="24"/>
  <c r="X13" i="24"/>
  <c r="Y13" i="24"/>
  <c r="Z13" i="24"/>
  <c r="AA13" i="24"/>
  <c r="AB13" i="24"/>
  <c r="AC13" i="24"/>
  <c r="AD13" i="24"/>
  <c r="AE13" i="24"/>
  <c r="AF13" i="24"/>
  <c r="AG13" i="24"/>
  <c r="D13" i="24"/>
  <c r="D6" i="24" l="1"/>
  <c r="D7" i="24"/>
  <c r="B2" i="9"/>
  <c r="W8" i="9"/>
  <c r="W2" i="9"/>
  <c r="G8" i="9"/>
  <c r="G2" i="9"/>
  <c r="R2" i="9"/>
  <c r="T7" i="24"/>
  <c r="S2" i="8"/>
  <c r="U6" i="24"/>
  <c r="R8" i="8"/>
  <c r="T6" i="24"/>
  <c r="AB8" i="9"/>
  <c r="AD7" i="24"/>
  <c r="C2" i="9"/>
  <c r="E7" i="24"/>
  <c r="L8" i="9"/>
  <c r="N7" i="24"/>
  <c r="X2" i="9"/>
  <c r="Z7" i="24"/>
  <c r="E2" i="9"/>
  <c r="G7" i="24"/>
  <c r="K2" i="9"/>
  <c r="M7" i="24"/>
  <c r="P2" i="9"/>
  <c r="R7" i="24"/>
  <c r="Z8" i="9"/>
  <c r="AB7" i="24"/>
  <c r="J2" i="8"/>
  <c r="L6" i="24"/>
  <c r="M8" i="9"/>
  <c r="O7" i="24"/>
  <c r="S8" i="9"/>
  <c r="U7" i="24"/>
  <c r="U2" i="9"/>
  <c r="W7" i="24"/>
  <c r="AA8" i="9"/>
  <c r="AC7" i="24"/>
  <c r="Z8" i="8"/>
  <c r="AB6" i="24"/>
  <c r="O2" i="9"/>
  <c r="Q7" i="24"/>
  <c r="T8" i="9"/>
  <c r="V7" i="24"/>
  <c r="AC2" i="9"/>
  <c r="AE7" i="24"/>
  <c r="AA8" i="8"/>
  <c r="AC6" i="24"/>
  <c r="K2" i="8"/>
  <c r="M6" i="24"/>
  <c r="J8" i="9"/>
  <c r="L7" i="24"/>
  <c r="D2" i="9"/>
  <c r="F7" i="24"/>
  <c r="C8" i="8"/>
  <c r="E6" i="24"/>
  <c r="H8" i="9"/>
  <c r="J7" i="24"/>
  <c r="AE8" i="9"/>
  <c r="AG7" i="24"/>
  <c r="C8" i="9"/>
  <c r="Z2" i="8"/>
  <c r="AA2" i="9"/>
  <c r="M2" i="9"/>
  <c r="S2" i="9"/>
  <c r="J8" i="8"/>
  <c r="P8" i="9"/>
  <c r="L2" i="9"/>
  <c r="K8" i="8"/>
  <c r="J2" i="9"/>
  <c r="X8" i="9"/>
  <c r="T2" i="9"/>
  <c r="S8" i="8"/>
  <c r="H2" i="9"/>
  <c r="D8" i="9"/>
  <c r="R8" i="9"/>
  <c r="C2" i="8"/>
  <c r="AC8" i="9"/>
  <c r="AA2" i="8"/>
  <c r="K8" i="9"/>
  <c r="E8" i="9"/>
  <c r="R2" i="8"/>
  <c r="AB2" i="9"/>
  <c r="U8" i="9"/>
  <c r="B8" i="9"/>
  <c r="Z2" i="9"/>
  <c r="P8" i="8"/>
  <c r="P2" i="8"/>
  <c r="M2" i="8"/>
  <c r="M8" i="8"/>
  <c r="Y8" i="9"/>
  <c r="Y2" i="9"/>
  <c r="V8" i="9"/>
  <c r="V2" i="9"/>
  <c r="H2" i="13"/>
  <c r="H8" i="13"/>
  <c r="V8" i="13"/>
  <c r="V2" i="13"/>
  <c r="M8" i="13"/>
  <c r="M2" i="13"/>
  <c r="AD8" i="13"/>
  <c r="AD2" i="13"/>
  <c r="F8" i="13"/>
  <c r="F2" i="13"/>
  <c r="N8" i="8"/>
  <c r="N2" i="8"/>
  <c r="K8" i="13"/>
  <c r="K2" i="13"/>
  <c r="AC8" i="13"/>
  <c r="AC2" i="13"/>
  <c r="G8" i="8"/>
  <c r="G2" i="8"/>
  <c r="E8" i="13"/>
  <c r="E2" i="13"/>
  <c r="P8" i="13"/>
  <c r="P2" i="13"/>
  <c r="AD8" i="9"/>
  <c r="AD2" i="9"/>
  <c r="D8" i="13"/>
  <c r="D2" i="13"/>
  <c r="U2" i="13"/>
  <c r="U8" i="13"/>
  <c r="D2" i="8"/>
  <c r="D8" i="8"/>
  <c r="AE8" i="13"/>
  <c r="AE2" i="13"/>
  <c r="G8" i="13"/>
  <c r="G2" i="13"/>
  <c r="V8" i="8"/>
  <c r="V2" i="8"/>
  <c r="S8" i="13"/>
  <c r="S2" i="13"/>
  <c r="N8" i="13"/>
  <c r="N2" i="13"/>
  <c r="I2" i="8"/>
  <c r="I8" i="8"/>
  <c r="AC2" i="8"/>
  <c r="AC8" i="8"/>
  <c r="AE8" i="8"/>
  <c r="AE2" i="8"/>
  <c r="W8" i="13"/>
  <c r="W2" i="13"/>
  <c r="X2" i="13"/>
  <c r="X8" i="13"/>
  <c r="L8" i="8"/>
  <c r="L2" i="8"/>
  <c r="B8" i="13"/>
  <c r="B2" i="13"/>
  <c r="AD8" i="8"/>
  <c r="AD2" i="8"/>
  <c r="AA8" i="13"/>
  <c r="AA2" i="13"/>
  <c r="O8" i="13"/>
  <c r="O2" i="13"/>
  <c r="Q8" i="8"/>
  <c r="Q2" i="8"/>
  <c r="Z8" i="13"/>
  <c r="Z2" i="13"/>
  <c r="U2" i="8"/>
  <c r="U8" i="8"/>
  <c r="AB8" i="13"/>
  <c r="AB2" i="13"/>
  <c r="C8" i="13"/>
  <c r="C2" i="13"/>
  <c r="T8" i="8"/>
  <c r="T2" i="8"/>
  <c r="I2" i="13"/>
  <c r="I8" i="13"/>
  <c r="J8" i="13"/>
  <c r="J2" i="13"/>
  <c r="W8" i="8"/>
  <c r="W2" i="8"/>
  <c r="O8" i="8"/>
  <c r="O2" i="8"/>
  <c r="Y2" i="8"/>
  <c r="Y8" i="8"/>
  <c r="I2" i="9"/>
  <c r="I8" i="9"/>
  <c r="F2" i="9"/>
  <c r="F8" i="9"/>
  <c r="Y2" i="13"/>
  <c r="Y8" i="13"/>
  <c r="X8" i="8"/>
  <c r="X2" i="8"/>
  <c r="F8" i="8"/>
  <c r="F2" i="8"/>
  <c r="AB2" i="8"/>
  <c r="AB8" i="8"/>
  <c r="Q2" i="13"/>
  <c r="Q8" i="13"/>
  <c r="R8" i="13"/>
  <c r="R2" i="13"/>
  <c r="L8" i="13"/>
  <c r="L2" i="13"/>
  <c r="T8" i="13"/>
  <c r="T2" i="13"/>
  <c r="H8" i="8"/>
  <c r="H2" i="8"/>
  <c r="E2" i="8"/>
  <c r="E8" i="8"/>
  <c r="Q8" i="9"/>
  <c r="Q2" i="9"/>
  <c r="N2" i="9"/>
  <c r="N8" i="9"/>
  <c r="AE7" i="14"/>
  <c r="AE8" i="14"/>
  <c r="AD7" i="14"/>
  <c r="AD8" i="14"/>
  <c r="V7" i="14"/>
  <c r="V8" i="14"/>
  <c r="R7" i="14"/>
  <c r="R8" i="14"/>
  <c r="N7" i="14"/>
  <c r="N8" i="14"/>
  <c r="J7" i="14"/>
  <c r="J8" i="14"/>
  <c r="AC8" i="14"/>
  <c r="AC7" i="14"/>
  <c r="Y8" i="14"/>
  <c r="Y7" i="14"/>
  <c r="U8" i="14"/>
  <c r="U7" i="14"/>
  <c r="Q8" i="14"/>
  <c r="Q7" i="14"/>
  <c r="M8" i="14"/>
  <c r="M7" i="14"/>
  <c r="I8" i="14"/>
  <c r="I7" i="14"/>
  <c r="E8" i="14"/>
  <c r="E7" i="14"/>
  <c r="AB8" i="14"/>
  <c r="AB7" i="14"/>
  <c r="X8" i="14"/>
  <c r="X7" i="14"/>
  <c r="T8" i="14"/>
  <c r="T7" i="14"/>
  <c r="P8" i="14"/>
  <c r="P7" i="14"/>
  <c r="L7" i="14"/>
  <c r="L8" i="14"/>
  <c r="H8" i="14"/>
  <c r="H7" i="14"/>
  <c r="D8" i="14"/>
  <c r="D7" i="14"/>
  <c r="AA7" i="14"/>
  <c r="AA8" i="14"/>
  <c r="S7" i="14"/>
  <c r="S8" i="14"/>
  <c r="O7" i="14"/>
  <c r="O8" i="14"/>
  <c r="K7" i="14"/>
  <c r="K8" i="14"/>
  <c r="G7" i="14"/>
  <c r="G8" i="14"/>
  <c r="C7" i="14"/>
  <c r="C8" i="14"/>
  <c r="B7" i="14"/>
  <c r="B8" i="14"/>
  <c r="W7" i="14"/>
  <c r="W8" i="14"/>
  <c r="Z7" i="14"/>
  <c r="Z8" i="14"/>
  <c r="F7" i="14"/>
  <c r="F8" i="14"/>
  <c r="C2" i="14"/>
  <c r="E2" i="14"/>
  <c r="F2" i="14"/>
  <c r="K2" i="14"/>
  <c r="M2" i="14"/>
  <c r="N2" i="14"/>
  <c r="S2" i="14"/>
  <c r="U2" i="14"/>
  <c r="V2" i="14"/>
  <c r="AA2" i="14"/>
  <c r="AC2" i="14"/>
  <c r="AD2" i="14"/>
  <c r="C3" i="14"/>
  <c r="D3" i="14"/>
  <c r="H3" i="14"/>
  <c r="I3" i="14"/>
  <c r="K3" i="14"/>
  <c r="L3" i="14"/>
  <c r="P3" i="14"/>
  <c r="Q3" i="14"/>
  <c r="S3" i="14"/>
  <c r="T3" i="14"/>
  <c r="X3" i="14"/>
  <c r="Y3" i="14"/>
  <c r="AA3" i="14"/>
  <c r="AB3" i="14"/>
  <c r="B3" i="14"/>
  <c r="D2" i="14"/>
  <c r="E3" i="14"/>
  <c r="F5" i="14"/>
  <c r="G5" i="14"/>
  <c r="H2" i="14"/>
  <c r="I5" i="14"/>
  <c r="J3" i="14"/>
  <c r="L2" i="14"/>
  <c r="M3" i="14"/>
  <c r="N5" i="14"/>
  <c r="O5" i="14"/>
  <c r="P2" i="14"/>
  <c r="Q5" i="14"/>
  <c r="R3" i="14"/>
  <c r="T2" i="14"/>
  <c r="U3" i="14"/>
  <c r="V5" i="14"/>
  <c r="W5" i="14"/>
  <c r="X2" i="14"/>
  <c r="Y5" i="14"/>
  <c r="Z3" i="14"/>
  <c r="AB2" i="14"/>
  <c r="AC3" i="14"/>
  <c r="AD5" i="14"/>
  <c r="AE5" i="14"/>
  <c r="C5" i="14"/>
  <c r="D5" i="14"/>
  <c r="E5" i="14"/>
  <c r="H5" i="14"/>
  <c r="K5" i="14"/>
  <c r="L5" i="14"/>
  <c r="M5" i="14"/>
  <c r="P5" i="14"/>
  <c r="S5" i="14"/>
  <c r="T5" i="14"/>
  <c r="U5" i="14"/>
  <c r="X5" i="14"/>
  <c r="AA5" i="14"/>
  <c r="AB5" i="14"/>
  <c r="AC5" i="14"/>
  <c r="C6" i="14"/>
  <c r="D6" i="14"/>
  <c r="E6" i="14"/>
  <c r="F6" i="14"/>
  <c r="H6" i="14"/>
  <c r="K6" i="14"/>
  <c r="L6" i="14"/>
  <c r="M6" i="14"/>
  <c r="N6" i="14"/>
  <c r="P6" i="14"/>
  <c r="S6" i="14"/>
  <c r="T6" i="14"/>
  <c r="U6" i="14"/>
  <c r="V6" i="14"/>
  <c r="X6" i="14"/>
  <c r="AA6" i="14"/>
  <c r="AB6" i="14"/>
  <c r="AC6" i="14"/>
  <c r="AD6" i="14"/>
  <c r="Z6" i="14" l="1"/>
  <c r="J6" i="14"/>
  <c r="Z2" i="14"/>
  <c r="J2" i="14"/>
  <c r="Y6" i="14"/>
  <c r="I6" i="14"/>
  <c r="AE3" i="14"/>
  <c r="O3" i="14"/>
  <c r="I2" i="14"/>
  <c r="Z5" i="14"/>
  <c r="R5" i="14"/>
  <c r="J5" i="14"/>
  <c r="B5" i="14"/>
  <c r="AD3" i="14"/>
  <c r="V3" i="14"/>
  <c r="N3" i="14"/>
  <c r="F3" i="14"/>
  <c r="R6" i="14"/>
  <c r="B6" i="14"/>
  <c r="R2" i="14"/>
  <c r="B2" i="14"/>
  <c r="Q6" i="14"/>
  <c r="W3" i="14"/>
  <c r="G3" i="14"/>
  <c r="Y2" i="14"/>
  <c r="Q2" i="14"/>
  <c r="AE6" i="14"/>
  <c r="W6" i="14"/>
  <c r="O6" i="14"/>
  <c r="G6" i="14"/>
  <c r="AE2" i="14"/>
  <c r="W2" i="14"/>
  <c r="O2" i="14"/>
  <c r="G2" i="14"/>
  <c r="D8" i="24"/>
  <c r="H11" i="24" l="1"/>
  <c r="AE11" i="24"/>
  <c r="AC11" i="24"/>
  <c r="U11" i="24"/>
  <c r="M11" i="24"/>
  <c r="E11" i="24"/>
  <c r="O11" i="24"/>
  <c r="G11" i="24"/>
  <c r="AB11" i="24"/>
  <c r="AA11" i="24"/>
  <c r="W11" i="24"/>
  <c r="V11" i="24"/>
  <c r="T11" i="24"/>
  <c r="S11" i="24"/>
  <c r="K11" i="24"/>
  <c r="Z11" i="24"/>
  <c r="N11" i="24"/>
  <c r="J11" i="24"/>
  <c r="AG11" i="24"/>
  <c r="Y11" i="24"/>
  <c r="Q11" i="24"/>
  <c r="I11" i="24"/>
  <c r="AD11" i="24"/>
  <c r="F11" i="24"/>
  <c r="L11" i="24"/>
  <c r="R11" i="24"/>
  <c r="AF11" i="24"/>
  <c r="X11" i="24"/>
  <c r="P11"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<sst xmlns="http://schemas.openxmlformats.org/spreadsheetml/2006/main" count="117232" uniqueCount="6210">
  <si>
    <t>BNVFE BAU New Vehicle Fuel Economy</t>
  </si>
  <si>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</si>
  <si>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</si>
  <si>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</si>
  <si>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</si>
  <si>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</si>
  <si>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</si>
  <si>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</si>
  <si>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</si>
  <si>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</si>
  <si>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</si>
  <si>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</si>
  <si>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</si>
  <si>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</si>
  <si>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</si>
  <si>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</si>
  <si>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</si>
  <si>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</si>
  <si>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</si>
  <si>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</si>
  <si>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</si>
  <si>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</si>
  <si>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</si>
  <si>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</si>
  <si>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</si>
  <si>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</si>
  <si>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</si>
  <si>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</si>
  <si>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</si>
  <si>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</si>
  <si>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</si>
  <si>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</si>
  <si>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</si>
  <si>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</si>
  <si>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</si>
  <si>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</si>
  <si>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</si>
  <si>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</si>
  <si>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</si>
  <si>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</si>
  <si>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</si>
  <si>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</si>
  <si>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</si>
  <si>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</si>
  <si>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</si>
  <si>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</si>
  <si>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</si>
  <si>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</si>
  <si>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</si>
  <si>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</si>
  <si>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</si>
  <si>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</si>
  <si>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</si>
  <si>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</si>
  <si>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</si>
  <si>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</si>
  <si>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</si>
  <si>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</si>
  <si>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</si>
  <si>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</si>
  <si>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</si>
  <si>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</si>
  <si>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</si>
  <si>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</si>
  <si>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</si>
  <si>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</si>
  <si>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</si>
  <si>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</si>
  <si>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</si>
  <si>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</si>
  <si>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</si>
  <si>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</si>
  <si>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</si>
  <si>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</si>
  <si>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</si>
  <si>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</si>
  <si>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</si>
  <si>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</si>
  <si>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</si>
  <si>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</si>
  <si>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</si>
  <si>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</si>
  <si>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</si>
  <si>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</si>
  <si>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</si>
  <si>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</si>
  <si>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</si>
  <si>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</si>
  <si>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</si>
  <si>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</si>
  <si>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</si>
  <si>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</si>
  <si>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</si>
  <si>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</si>
  <si>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</si>
  <si>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</si>
  <si>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</si>
  <si>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</si>
  <si>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</si>
  <si>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</si>
  <si>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</si>
  <si>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</si>
  <si>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</si>
  <si>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</si>
  <si>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</si>
  <si>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TKI000</t>
  </si>
  <si>
    <t>Release Date</t>
  </si>
  <si>
    <t>Datekey</t>
  </si>
  <si>
    <t>Reference case</t>
  </si>
  <si>
    <t>Scenario</t>
  </si>
  <si>
    <t>Report</t>
  </si>
  <si>
    <t>Notes</t>
  </si>
  <si>
    <t>battery electric vehicle</t>
  </si>
  <si>
    <t>natural gas vehicle</t>
  </si>
  <si>
    <t>gasoline vehicle</t>
  </si>
  <si>
    <t>diesel vehicle</t>
  </si>
  <si>
    <t>plugin hybrid vehicle</t>
  </si>
  <si>
    <t>ATE000:pa_JetFuelUS</t>
  </si>
  <si>
    <t>ATE000:oa_AviationGasol</t>
  </si>
  <si>
    <t>ATE000:oa_JF_World</t>
  </si>
  <si>
    <t>ATE000:oa_JF_Oceania</t>
  </si>
  <si>
    <t>ATE000:oa_JF_SW_Asia</t>
  </si>
  <si>
    <t>ATE000:oa_JF_SE_Asia</t>
  </si>
  <si>
    <t>ATE000:oa_JF_NE_Asia</t>
  </si>
  <si>
    <t>ATE000:oa_JF_China</t>
  </si>
  <si>
    <t>ATE000:oa_JF_Russia</t>
  </si>
  <si>
    <t>ATE000:oa_JF_Mideast</t>
  </si>
  <si>
    <t>ATE000:oa_JF_Africa</t>
  </si>
  <si>
    <t>ATE000:oa_JF_Europe</t>
  </si>
  <si>
    <t>ATE000:oa_JF_South_Am</t>
  </si>
  <si>
    <t>ATE000:oa_JF_Central_Am</t>
  </si>
  <si>
    <t>ATE000:oa_JF_Canada</t>
  </si>
  <si>
    <t>ATE000:oa_JF_US</t>
  </si>
  <si>
    <t>Fuel Consumption (trillion Btu)</t>
  </si>
  <si>
    <t>ATE000:na_AverageAircra</t>
  </si>
  <si>
    <t>ATE000:na_RegionalJets</t>
  </si>
  <si>
    <t>ATE000:na_WideBodyAircr</t>
  </si>
  <si>
    <t>ATE000:na_NarrowBodyAir</t>
  </si>
  <si>
    <t>ATE000:ma_AverageAircra</t>
  </si>
  <si>
    <t>ATE000:ma_RegionalJets</t>
  </si>
  <si>
    <t>ATE000:ma_WideBodyAircr</t>
  </si>
  <si>
    <t>ATE000:ma_NarrowBodyAir</t>
  </si>
  <si>
    <t>ATE000:la_ElectricallyA</t>
  </si>
  <si>
    <t>ATE000:la_WeightReducin</t>
  </si>
  <si>
    <t>ATE000:la_Advanced Aero</t>
  </si>
  <si>
    <t>ATE000:la_LaminarFlowCo</t>
  </si>
  <si>
    <t>- -</t>
  </si>
  <si>
    <t>ATE000:la_gen_tech_5</t>
  </si>
  <si>
    <t>ATE000:la_gen_tech_4</t>
  </si>
  <si>
    <t>ATE000:la_gen_tech_3</t>
  </si>
  <si>
    <t>ATE000:la_gen_tech_2</t>
  </si>
  <si>
    <t>ATE000:la_gen_tech_1</t>
  </si>
  <si>
    <t>Advanced Technology Penetration</t>
  </si>
  <si>
    <t>Total World</t>
  </si>
  <si>
    <t>ATE000:sal_WorldTotal</t>
  </si>
  <si>
    <t>ATE000:sal_Oceania-rj</t>
  </si>
  <si>
    <t>ATE000:sal_Oceania-wb</t>
  </si>
  <si>
    <t>ATE000:sal_Oceania-nb</t>
  </si>
  <si>
    <t>ATE000:sal_Oceania</t>
  </si>
  <si>
    <t>ATE000:sal_SW_Asia-rj</t>
  </si>
  <si>
    <t>ATE000:sal_SW_Asia-wb</t>
  </si>
  <si>
    <t>ATE000:sal_SW_Asia-nb</t>
  </si>
  <si>
    <t>ATE000:sal_SW_Asia</t>
  </si>
  <si>
    <t>ATE000:sal_SE_Asia-rj</t>
  </si>
  <si>
    <t>ATE000:sal_SE_Asia-wb</t>
  </si>
  <si>
    <t>ATE000:sal_SE_Asia-nb</t>
  </si>
  <si>
    <t>ATE000:sal_SE_Asia</t>
  </si>
  <si>
    <t>ATE000:sal_NE_Asia-rj</t>
  </si>
  <si>
    <t>ATE000:sal_NE_Asia-wb</t>
  </si>
  <si>
    <t>ATE000:sal_NE_Asia-nb</t>
  </si>
  <si>
    <t>ATE000:sal_NE_Asia</t>
  </si>
  <si>
    <t>ATE000:sal_China-rj</t>
  </si>
  <si>
    <t>ATE000:sal_China-wb</t>
  </si>
  <si>
    <t>ATE000:sal_China-nb</t>
  </si>
  <si>
    <t>ATE000:sal_China</t>
  </si>
  <si>
    <t>ATE000:sal_Russia-rj</t>
  </si>
  <si>
    <t>ATE000:sal_Russia-wb</t>
  </si>
  <si>
    <t>ATE000:sal_Russia-nb</t>
  </si>
  <si>
    <t>ATE000:sal_Russia</t>
  </si>
  <si>
    <t>ATE000:sal_Mideast-rj</t>
  </si>
  <si>
    <t>ATE000:sal_Mideast-wb</t>
  </si>
  <si>
    <t>ATE000:sal_Mideast-nb</t>
  </si>
  <si>
    <t>ATE000:sal_Mideast</t>
  </si>
  <si>
    <t>ATE000:sal_Africa-rj</t>
  </si>
  <si>
    <t>ATE000:sal_Africa-wb</t>
  </si>
  <si>
    <t>ATE000:sal_Africa-nb</t>
  </si>
  <si>
    <t>ATE000:sal_Africa</t>
  </si>
  <si>
    <t>ATE000:sal_Europe-rj</t>
  </si>
  <si>
    <t>ATE000:sal_Europe-wb</t>
  </si>
  <si>
    <t>ATE000:sal_Europe-nb</t>
  </si>
  <si>
    <t>ATE000:sal_Europe</t>
  </si>
  <si>
    <t>ATE000:sal_South_Am-rj</t>
  </si>
  <si>
    <t>ATE000:sal_South_Am-wb</t>
  </si>
  <si>
    <t>ATE000:sal_South_Am-nb</t>
  </si>
  <si>
    <t>ATE000:sal_South_Am</t>
  </si>
  <si>
    <t>ATE000:sal_Central_Am-r</t>
  </si>
  <si>
    <t>ATE000:sal_Central_Am-w</t>
  </si>
  <si>
    <t>ATE000:sal_Central_Am-n</t>
  </si>
  <si>
    <t>ATE000:sal_Central_Am</t>
  </si>
  <si>
    <t>ATE000:sal_Canada-rj</t>
  </si>
  <si>
    <t>ATE000:sal_Canada-wb</t>
  </si>
  <si>
    <t>ATE000:sal_Canada-nb</t>
  </si>
  <si>
    <t>ATE000:sal_Canada</t>
  </si>
  <si>
    <t>ATE000:sal_USRegional</t>
  </si>
  <si>
    <t>ATE000:sal_USWideBody</t>
  </si>
  <si>
    <t>ATE000:sal_USNarrowBody</t>
  </si>
  <si>
    <t>ATE000:sal_U.S.Total</t>
  </si>
  <si>
    <t>Aircraft Sales</t>
  </si>
  <si>
    <t>ATE000:fa_WorldTotal</t>
  </si>
  <si>
    <t>ATE000:fa_Oceania</t>
  </si>
  <si>
    <t>ATE000:fa_SW_Asia</t>
  </si>
  <si>
    <t>ATE000:fa_SE_Asia</t>
  </si>
  <si>
    <t>ATE000:fa_NE_Asia</t>
  </si>
  <si>
    <t>ATE000:fa_China</t>
  </si>
  <si>
    <t>ATE000:fa_Russia</t>
  </si>
  <si>
    <t>ATE000:fa_Mideast</t>
  </si>
  <si>
    <t>ATE000:fa_Africa</t>
  </si>
  <si>
    <t>ATE000:fa_Europe</t>
  </si>
  <si>
    <t>ATE000:fa_South_Am</t>
  </si>
  <si>
    <t>ATE000:fa_Central_Am</t>
  </si>
  <si>
    <t>ATE000:fa_Canada</t>
  </si>
  <si>
    <t>ATE000:fa_USRegional</t>
  </si>
  <si>
    <t>ATE000:fa_USWideBody</t>
  </si>
  <si>
    <t>ATE000:fa_USNarrowBody</t>
  </si>
  <si>
    <t>ATE000:fa_U.S.Total</t>
  </si>
  <si>
    <t>Seat Miles Demanded (billion miles)</t>
  </si>
  <si>
    <t>ATE000:ea_FreRevWorld</t>
  </si>
  <si>
    <t>ATE000:ea_FreRevOceania</t>
  </si>
  <si>
    <t>ATE000:ea_FreRevSWAsia</t>
  </si>
  <si>
    <t>ATE000:ea_FreRevSEAsia</t>
  </si>
  <si>
    <t>ATE000:ea_FreRevNEAsia</t>
  </si>
  <si>
    <t>ATE000:ea_FreRevChina</t>
  </si>
  <si>
    <t>ATE000:ea_FreRevRussia</t>
  </si>
  <si>
    <t>ATE000:ea_FreRevMideast</t>
  </si>
  <si>
    <t>ATE000:ea_FreRevAfrica</t>
  </si>
  <si>
    <t>ATE000:ea_FreRevEurope</t>
  </si>
  <si>
    <t>ATE000:ea_FreRevSouthAm</t>
  </si>
  <si>
    <t>ATE000:ea_FreRevCentAm</t>
  </si>
  <si>
    <t>ATE000:ea_FreRevCanada</t>
  </si>
  <si>
    <t>ATE000:ea_FreRevUnited</t>
  </si>
  <si>
    <t>ATE000:rpm_OC_Internat</t>
  </si>
  <si>
    <t>ATE000:rpm_SW_Internat</t>
  </si>
  <si>
    <t>ATE000:rpm_SE_Internat</t>
  </si>
  <si>
    <t>ATE000:rpm_NE_Internat</t>
  </si>
  <si>
    <t>ATE000:rpm_CH_Internat</t>
  </si>
  <si>
    <t>ATE000:rpm_RU_Internat</t>
  </si>
  <si>
    <t>ATE000:rpm_ME_Internat</t>
  </si>
  <si>
    <t>ATE000:rpm_AF_Internat</t>
  </si>
  <si>
    <t>ATE000:rpm_EU_Internat</t>
  </si>
  <si>
    <t>ATE000:rpm_SA_Internat</t>
  </si>
  <si>
    <t>ATE000:rpm_CA_Internat</t>
  </si>
  <si>
    <t>ATE000:rpm_CN_Internat</t>
  </si>
  <si>
    <t>ATE000:rpm_US_Internat</t>
  </si>
  <si>
    <t>ATE000:rpm_OC_Domestic</t>
  </si>
  <si>
    <t>ATE000:rpm_SW_Domestic</t>
  </si>
  <si>
    <t>ATE000:rpm_SE_Domestic</t>
  </si>
  <si>
    <t>ATE000:rpm_NE_Domestic</t>
  </si>
  <si>
    <t>ATE000:rpm_CH_Domestic</t>
  </si>
  <si>
    <t>ATE000:rpm_RU_Domestic</t>
  </si>
  <si>
    <t>ATE000:rpm_ME_Domestic</t>
  </si>
  <si>
    <t>ATE000:rpm_AF_Domestic</t>
  </si>
  <si>
    <t>ATE000:rpm_EU_Domestic</t>
  </si>
  <si>
    <t>ATE000:rpm_SA_Domestic</t>
  </si>
  <si>
    <t>ATE000:rpm_CA_Domestic</t>
  </si>
  <si>
    <t>ATE000:rpm_CN_Domestic</t>
  </si>
  <si>
    <t>ATE000:rpm_US_Domestic</t>
  </si>
  <si>
    <t>Travel Demand</t>
  </si>
  <si>
    <t>ATE000:pop_JF_Oceania</t>
  </si>
  <si>
    <t>ATE000:pop_JF_SW_Asia</t>
  </si>
  <si>
    <t>ATE000:pop_JF_SE_Asia</t>
  </si>
  <si>
    <t>ATE000:pop_JF_NE_Asia</t>
  </si>
  <si>
    <t>ATE000:pop_JF_China</t>
  </si>
  <si>
    <t>ATE000:pop_JF_Russia</t>
  </si>
  <si>
    <t>ATE000:pop_JF_Mideast</t>
  </si>
  <si>
    <t>ATE000:pop_JF_Africa</t>
  </si>
  <si>
    <t>ATE000:pop_JF_Europe</t>
  </si>
  <si>
    <t>ATE000:pop_JF_South_Am</t>
  </si>
  <si>
    <t>ATE000:pop_JF_Central_A</t>
  </si>
  <si>
    <t>ATE000:pop_JF_Canada</t>
  </si>
  <si>
    <t>ATE000:pop_JF_US</t>
  </si>
  <si>
    <t>Driver Variables</t>
  </si>
  <si>
    <t>ATE000:ea_LoadFactor,In</t>
  </si>
  <si>
    <t>ATE000:da_LoadFactor,Do</t>
  </si>
  <si>
    <t>Load Factor (fraction of seats filled)</t>
  </si>
  <si>
    <t>ATE000:ca_Yield-non_u.s</t>
  </si>
  <si>
    <t>ATE000:ca_Yield-interna</t>
  </si>
  <si>
    <t>ATE000:ca_Yield-domesti</t>
  </si>
  <si>
    <t>Ticket Price (1996 cents per passenger mile)</t>
  </si>
  <si>
    <t>Fuel Cost (1987 dollars per million Btu)</t>
  </si>
  <si>
    <t>ATE000:ba_FuelCost(1987</t>
  </si>
  <si>
    <t>ATE000</t>
  </si>
  <si>
    <t>ATS000:crg_WorldTotal</t>
  </si>
  <si>
    <t>ATS000:crg_Oceania</t>
  </si>
  <si>
    <t>ATS000:crg_SW_Asia</t>
  </si>
  <si>
    <t>ATS000:crg_SE_Asia</t>
  </si>
  <si>
    <t>ATS000:crg_NE_Asia</t>
  </si>
  <si>
    <t>ATS000:crg_China</t>
  </si>
  <si>
    <t>ATS000:crg_Russia</t>
  </si>
  <si>
    <t>ATS000:crg_Mideast</t>
  </si>
  <si>
    <t>ATS000:crg_Africa</t>
  </si>
  <si>
    <t>ATS000:crg_Europe</t>
  </si>
  <si>
    <t>ATS000:crg_South_Am</t>
  </si>
  <si>
    <t>ATS000:crg_Central_Am</t>
  </si>
  <si>
    <t>ATS000:crg_Canada</t>
  </si>
  <si>
    <t>ATS000:crg_U.S.Total</t>
  </si>
  <si>
    <t>Aircraft Cargo Stock</t>
  </si>
  <si>
    <t>ATS000:prk_WorldTotal</t>
  </si>
  <si>
    <t>ATS000:prk_Oceania-rj</t>
  </si>
  <si>
    <t>ATS000:prk_Oceania-wb</t>
  </si>
  <si>
    <t>ATS000:prk_Oceania-nb</t>
  </si>
  <si>
    <t>ATS000:prk_Oceania</t>
  </si>
  <si>
    <t>ATS000:prk_SW_Asia-rj</t>
  </si>
  <si>
    <t>ATS000:prk_SW_Asia-wb</t>
  </si>
  <si>
    <t>ATS000:prk_SW_Asia-nb</t>
  </si>
  <si>
    <t>ATS000:prk_SW_Asia</t>
  </si>
  <si>
    <t>ATS000:prk_SE_Asia-rj</t>
  </si>
  <si>
    <t>ATS000:prk_SE_Asia-wb</t>
  </si>
  <si>
    <t>ATS000:prk_SE_Asia-nb</t>
  </si>
  <si>
    <t>ATS000:prk_SE_Asia</t>
  </si>
  <si>
    <t>ATS000:prk_NE_Asia-rj</t>
  </si>
  <si>
    <t>ATS000:prk_NE_Asia-wb</t>
  </si>
  <si>
    <t>ATS000:prk_NE_Asia-nb</t>
  </si>
  <si>
    <t>ATS000:prk_NE_Asia</t>
  </si>
  <si>
    <t>ATS000:prk_China-rj</t>
  </si>
  <si>
    <t>ATS000:prk_China-wb</t>
  </si>
  <si>
    <t>ATS000:prk_China-nb</t>
  </si>
  <si>
    <t>ATS000:prk_China</t>
  </si>
  <si>
    <t>ATS000:prk_Russia-rj</t>
  </si>
  <si>
    <t>ATS000:prk_Russia-wb</t>
  </si>
  <si>
    <t>ATS000:prk_Russia-nb</t>
  </si>
  <si>
    <t>ATS000:prk_Russia</t>
  </si>
  <si>
    <t>ATS000:prk_Mideast-rj</t>
  </si>
  <si>
    <t>ATS000:prk_Mideast-wb</t>
  </si>
  <si>
    <t>ATS000:prk_Mideast-nb</t>
  </si>
  <si>
    <t>ATS000:prk_Mideast</t>
  </si>
  <si>
    <t>ATS000:prk_Africa-rj</t>
  </si>
  <si>
    <t>ATS000:prk_Africa-wb</t>
  </si>
  <si>
    <t>ATS000:prk_Africa-nb</t>
  </si>
  <si>
    <t>ATS000:prk_Africa</t>
  </si>
  <si>
    <t>ATS000:prk_Europe-rj</t>
  </si>
  <si>
    <t>ATS000:prk_Europe-wb</t>
  </si>
  <si>
    <t>ATS000:prk_Europe-nb</t>
  </si>
  <si>
    <t>ATS000:prk_Europe</t>
  </si>
  <si>
    <t>ATS000:prk_South_Am-rj</t>
  </si>
  <si>
    <t>ATS000:prk_South_Am-wb</t>
  </si>
  <si>
    <t>ATS000:prk_South_Am-nb</t>
  </si>
  <si>
    <t>ATS000:prk_South_Am</t>
  </si>
  <si>
    <t>ATS000:prk_Central_Am-r</t>
  </si>
  <si>
    <t>ATS000:prk_Central_Am-w</t>
  </si>
  <si>
    <t>ATS000:prk_Central_Am-n</t>
  </si>
  <si>
    <t>ATS000:prk_Central_Am</t>
  </si>
  <si>
    <t>ATS000:prk_Canada-rj</t>
  </si>
  <si>
    <t>ATS000:prk_Canada-wb</t>
  </si>
  <si>
    <t>ATS000:prk_Canada-nb</t>
  </si>
  <si>
    <t>ATS000:prk_Canada</t>
  </si>
  <si>
    <t>ATS000:prk_USRegional</t>
  </si>
  <si>
    <t>ATS000:prk_USWideBody</t>
  </si>
  <si>
    <t>ATS000:prk_USNarrowBody</t>
  </si>
  <si>
    <t>ATS000:prk_U.S.Total</t>
  </si>
  <si>
    <t>Aircraft Parked Stock</t>
  </si>
  <si>
    <t>ATS000:act_WorldTotal</t>
  </si>
  <si>
    <t>ATS000:act_Oceania-rj</t>
  </si>
  <si>
    <t>ATS000:act_Oceania-wb</t>
  </si>
  <si>
    <t>ATS000:act_Oceania-nb</t>
  </si>
  <si>
    <t>ATS000:act_Oceania</t>
  </si>
  <si>
    <t>ATS000:act_SW_Asia-rj</t>
  </si>
  <si>
    <t>ATS000:act_SW_Asia-wb</t>
  </si>
  <si>
    <t>ATS000:act_SW_Asia-nb</t>
  </si>
  <si>
    <t>ATS000:act_SW_Asia</t>
  </si>
  <si>
    <t>ATS000:act_SE_Asia-rj</t>
  </si>
  <si>
    <t>ATS000:act_SE_Asia-wb</t>
  </si>
  <si>
    <t>ATS000:act_SE_Asia-nb</t>
  </si>
  <si>
    <t>ATS000:act_SE_Asia</t>
  </si>
  <si>
    <t>ATS000:act_NE_Asia-rj</t>
  </si>
  <si>
    <t>ATS000:act_NE_Asia-wb</t>
  </si>
  <si>
    <t>ATS000:act_NE_Asia-nb</t>
  </si>
  <si>
    <t>ATS000:act_NE_Asia</t>
  </si>
  <si>
    <t>ATS000:act_China-rj</t>
  </si>
  <si>
    <t>ATS000:act_China-wb</t>
  </si>
  <si>
    <t>ATS000:act_China-nb</t>
  </si>
  <si>
    <t>ATS000:act_China</t>
  </si>
  <si>
    <t>ATS000:act_Russia-rj</t>
  </si>
  <si>
    <t>ATS000:act_Russia-wb</t>
  </si>
  <si>
    <t>ATS000:act_Russia-nb</t>
  </si>
  <si>
    <t>ATS000:act_Russia</t>
  </si>
  <si>
    <t>ATS000:act_Mideast-rj</t>
  </si>
  <si>
    <t>ATS000:act_Mideast-wb</t>
  </si>
  <si>
    <t>ATS000:act_Mideast-nb</t>
  </si>
  <si>
    <t>ATS000:act_Mideast</t>
  </si>
  <si>
    <t>ATS000:act_Africa-rj</t>
  </si>
  <si>
    <t>ATS000:act_Africa-wb</t>
  </si>
  <si>
    <t>ATS000:act_Africa-nb</t>
  </si>
  <si>
    <t>ATS000:act_Africa</t>
  </si>
  <si>
    <t>ATS000:act_Europe-rj</t>
  </si>
  <si>
    <t>ATS000:act_Europe-wb</t>
  </si>
  <si>
    <t>ATS000:act_Europe-nb</t>
  </si>
  <si>
    <t>ATS000:act_Europe</t>
  </si>
  <si>
    <t>ATS000:act_South_Am-rj</t>
  </si>
  <si>
    <t>ATS000:act_South_Am-wb</t>
  </si>
  <si>
    <t>ATS000:act_South_Am-nb</t>
  </si>
  <si>
    <t>ATS000:act_South_Am</t>
  </si>
  <si>
    <t>ATS000:act_Central_Am-r</t>
  </si>
  <si>
    <t>ATS000:act_Central_Am-w</t>
  </si>
  <si>
    <t>ATS000:act_Central_Am-n</t>
  </si>
  <si>
    <t>ATS000:act_Central_Am</t>
  </si>
  <si>
    <t>ATS000:act_Canada-rj</t>
  </si>
  <si>
    <t>ATS000:act_Canada-wb</t>
  </si>
  <si>
    <t>ATS000:act_Canada-nb</t>
  </si>
  <si>
    <t>ATS000:act_Canada</t>
  </si>
  <si>
    <t>ATS000:act_USRegional</t>
  </si>
  <si>
    <t>ATS000:act_USWideBody</t>
  </si>
  <si>
    <t>ATS000:act_USNarrowBody</t>
  </si>
  <si>
    <t>ATS000:act_U.S.Total</t>
  </si>
  <si>
    <t>Aircraft Active Stock</t>
  </si>
  <si>
    <t>ATS000:stk_WorldTotal</t>
  </si>
  <si>
    <t>ATS000:stk_Oceania-rj</t>
  </si>
  <si>
    <t>ATS000:stk_Oceania-wb</t>
  </si>
  <si>
    <t>ATS000:stk_Oceania-nb</t>
  </si>
  <si>
    <t>ATS000:stk_Oceania</t>
  </si>
  <si>
    <t>ATS000:stk_SW_Asia-rj</t>
  </si>
  <si>
    <t>ATS000:stk_SW_Asia-wb</t>
  </si>
  <si>
    <t>ATS000:stk_SW_Asia-nb</t>
  </si>
  <si>
    <t>ATS000:stk_SW_Asia</t>
  </si>
  <si>
    <t>ATS000:stk_SE_Asia-rj</t>
  </si>
  <si>
    <t>ATS000:stk_SE_Asia-wb</t>
  </si>
  <si>
    <t>ATS000:stk_SE_Asia-nb</t>
  </si>
  <si>
    <t>ATS000:stk_SE_Asia</t>
  </si>
  <si>
    <t>ATS000:stk_NE_Asia-rj</t>
  </si>
  <si>
    <t>ATS000:stk_NE_Asia-wb</t>
  </si>
  <si>
    <t>ATS000:stk_NE_Asia-nb</t>
  </si>
  <si>
    <t>ATS000:stk_NE_Asia</t>
  </si>
  <si>
    <t>ATS000:stk_China-rj</t>
  </si>
  <si>
    <t>ATS000:stk_China-wb</t>
  </si>
  <si>
    <t>ATS000:stk_China-nb</t>
  </si>
  <si>
    <t>ATS000:stk_China</t>
  </si>
  <si>
    <t>ATS000:stk_Russia-rj</t>
  </si>
  <si>
    <t>ATS000:stk_Russia-wb</t>
  </si>
  <si>
    <t>ATS000:stk_Russia-nb</t>
  </si>
  <si>
    <t>ATS000:stk_Russia</t>
  </si>
  <si>
    <t>ATS000:stk_Mideast-rj</t>
  </si>
  <si>
    <t>ATS000:stk_Mideast-wb</t>
  </si>
  <si>
    <t>ATS000:stk_Mideast-nb</t>
  </si>
  <si>
    <t>ATS000:stk_Mideast</t>
  </si>
  <si>
    <t>ATS000:stk_Africa-rj</t>
  </si>
  <si>
    <t>ATS000:stk_Africa-wb</t>
  </si>
  <si>
    <t>ATS000:stk_Africa-nb</t>
  </si>
  <si>
    <t>ATS000:stk_Africa</t>
  </si>
  <si>
    <t>ATS000:stk_Europe-rj</t>
  </si>
  <si>
    <t>ATS000:stk_Europe-wb</t>
  </si>
  <si>
    <t>ATS000:stk_Europe-nb</t>
  </si>
  <si>
    <t>ATS000:stk_Europe</t>
  </si>
  <si>
    <t>ATS000:stk_South_Am-rj</t>
  </si>
  <si>
    <t>ATS000:stk_South_Am-wb</t>
  </si>
  <si>
    <t>ATS000:stk_South_Am-nb</t>
  </si>
  <si>
    <t>ATS000:stk_South_Am</t>
  </si>
  <si>
    <t>ATS000:stk_Central_Am-r</t>
  </si>
  <si>
    <t>ATS000:stk_Central_Am-w</t>
  </si>
  <si>
    <t>ATS000:stk_Central_Am-n</t>
  </si>
  <si>
    <t>ATS000:stk_Central_Am</t>
  </si>
  <si>
    <t>ATS000:stk_Canada-rj</t>
  </si>
  <si>
    <t>ATS000:stk_Canada-wb</t>
  </si>
  <si>
    <t>ATS000:stk_Canada-nb</t>
  </si>
  <si>
    <t>ATS000:stk_Canada</t>
  </si>
  <si>
    <t>ATS000:stk_USRegional</t>
  </si>
  <si>
    <t>ATS000:stk_USWideBody</t>
  </si>
  <si>
    <t>ATS000:stk_USNarrowBody</t>
  </si>
  <si>
    <t>ATS000:stk_U.S.Total</t>
  </si>
  <si>
    <t>Aircraft Stock</t>
  </si>
  <si>
    <t>ATS000</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</si>
  <si>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</si>
  <si>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</si>
  <si>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</si>
  <si>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</si>
  <si>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</si>
  <si>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</si>
  <si>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</si>
  <si>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</si>
  <si>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</si>
  <si>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</si>
  <si>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calculated as noted above.</t>
  </si>
  <si>
    <t>to fleet average ship fuel economy is not available, we multiply by that ratio for aircraft,</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</si>
  <si>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</si>
  <si>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</si>
  <si>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</si>
  <si>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</si>
  <si>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</si>
  <si>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</si>
  <si>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</si>
  <si>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</si>
  <si>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</si>
  <si>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</si>
  <si>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</si>
  <si>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</si>
  <si>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</si>
  <si>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</si>
  <si>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</si>
  <si>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</si>
  <si>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</si>
  <si>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</si>
  <si>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</si>
  <si>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</si>
  <si>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48, AEO 49</t>
  </si>
  <si>
    <t>Sources: AEO 7, AEO 48, AEO 49</t>
  </si>
  <si>
    <t>See Notes section for which vehicle types use which sources</t>
  </si>
  <si>
    <t>freight rail</t>
  </si>
  <si>
    <t>Freight rail efficiency is available directly from AEO 7.  Since a ratio of new rail fuel</t>
  </si>
  <si>
    <t>economy to fleet average rail fuel economy is not available, we multiply by the</t>
  </si>
  <si>
    <t>ratio for aircraft, as noted above.</t>
  </si>
  <si>
    <t>passenger rail</t>
  </si>
  <si>
    <t>freight and passenger aircraft</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</si>
  <si>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</si>
  <si>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</si>
  <si>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</si>
  <si>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</si>
  <si>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</si>
  <si>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</si>
  <si>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</si>
  <si>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</si>
  <si>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</si>
  <si>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</si>
  <si>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</si>
  <si>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</si>
  <si>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</si>
  <si>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</si>
  <si>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</si>
  <si>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</si>
  <si>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</si>
  <si>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</si>
  <si>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</si>
  <si>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</si>
  <si>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</si>
  <si>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</si>
  <si>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</si>
  <si>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</si>
  <si>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</si>
  <si>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</si>
  <si>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</si>
  <si>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</si>
  <si>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</si>
  <si>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https://www.rita.dot.gov/bts/sites/rita.dot.gov.bts/files/publications/national_transportation_statistics/index.html</t>
  </si>
  <si>
    <t>freight motorbikes</t>
  </si>
  <si>
    <t>This vehicle type is not used in the U.S. model.</t>
  </si>
  <si>
    <t>TEU000</t>
  </si>
  <si>
    <t>TEU000:ba_Light-DutyVeh</t>
  </si>
  <si>
    <t>TEU000:ba_Automobiles</t>
  </si>
  <si>
    <t>TEU000:ba_LightTrucks</t>
  </si>
  <si>
    <t>TEU000:ba_Motorcycles</t>
  </si>
  <si>
    <t>TEU000:ba_CommercialLig</t>
  </si>
  <si>
    <t>TEU000:ba_Buses</t>
  </si>
  <si>
    <t>TEU000:ba_Transit</t>
  </si>
  <si>
    <t>TEU000:ba_Intercity</t>
  </si>
  <si>
    <t>TEU000:ba_School</t>
  </si>
  <si>
    <t>TEU000:ba_FreightTrucks</t>
  </si>
  <si>
    <t>TEU000:ba_Large(&gt;26000p</t>
  </si>
  <si>
    <t>TEU000:ca_Air</t>
  </si>
  <si>
    <t>TEU000:ca_GeneralAviati</t>
  </si>
  <si>
    <t>TEU000:ca_DomesticAirCa</t>
  </si>
  <si>
    <t>TEU000:ca_International</t>
  </si>
  <si>
    <t>TEU000:ca_FreightCarrie</t>
  </si>
  <si>
    <t>TEU000:ca_Water</t>
  </si>
  <si>
    <t>TEU000:ca_Freight</t>
  </si>
  <si>
    <t>TEU000:ca_DomesticShipp</t>
  </si>
  <si>
    <t>TEU000:da_International</t>
  </si>
  <si>
    <t>TEU000:da_RecreationalB</t>
  </si>
  <si>
    <t>TEU000:da_Rail</t>
  </si>
  <si>
    <t>TEU000:da_Freight</t>
  </si>
  <si>
    <t>TEU000:da_Passenger</t>
  </si>
  <si>
    <t>TEU000:da_Intercity</t>
  </si>
  <si>
    <t>TEU000:da_Transit</t>
  </si>
  <si>
    <t>TEU000:da_Commuter</t>
  </si>
  <si>
    <t>TEU000:da_Lubricants</t>
  </si>
  <si>
    <t>TEU000:da_PipelineFuelN</t>
  </si>
  <si>
    <t>TEU000:ea_MilitaryUse</t>
  </si>
  <si>
    <t>TEU000:ea_Aviation</t>
  </si>
  <si>
    <t>TEU000:ea_ResidualFuelU</t>
  </si>
  <si>
    <t>TEU000:ea_DistillateFue</t>
  </si>
  <si>
    <t>TEU000:fa_Total</t>
  </si>
  <si>
    <t>Total</t>
  </si>
  <si>
    <t>Energy Use by Type</t>
  </si>
  <si>
    <t>TEU000:ga_MotorGasoline</t>
  </si>
  <si>
    <t>TEU000:ga_Ethanol</t>
  </si>
  <si>
    <t>TEU000:ga_Distillate(di</t>
  </si>
  <si>
    <t>TEU000:ga_JetFuel(keros</t>
  </si>
  <si>
    <t>TEU000:ga_ResidualOil</t>
  </si>
  <si>
    <t>TEU000:ga_AviationGasol</t>
  </si>
  <si>
    <t>TEU000:ga_LiquefiedPetr</t>
  </si>
  <si>
    <t>TEU000:ga_Lubricants</t>
  </si>
  <si>
    <t>TEU000:ga_PetroleumSubt</t>
  </si>
  <si>
    <t>TEU000:ga_Methanol</t>
  </si>
  <si>
    <t>TEU000:ga_Electricity</t>
  </si>
  <si>
    <t>TEU000:ga_CompressedNat</t>
  </si>
  <si>
    <t>TEU000:ga_LiquidHydroge</t>
  </si>
  <si>
    <t>TEU000:ga_PipelineFuelN</t>
  </si>
  <si>
    <t>TEU000:ha_TotalConsumpt</t>
  </si>
  <si>
    <t>Total Consumption</t>
  </si>
  <si>
    <t>passenger LDVs</t>
  </si>
  <si>
    <t>freight LDVs</t>
  </si>
  <si>
    <t>passenger HDVs</t>
  </si>
  <si>
    <t>freight HDVs</t>
  </si>
  <si>
    <t>Perc Reduction in Fuel Use for Electricity</t>
  </si>
  <si>
    <t>For sources and calculations, see the variable BTFURfE.</t>
  </si>
  <si>
    <t>Perc of Electricity Use for Plug-In Hybrid Vehicles</t>
  </si>
  <si>
    <t>electricity share</t>
  </si>
  <si>
    <t>For source, see the variable BPoEFUbVT.</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</si>
  <si>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</si>
  <si>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</si>
  <si>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</si>
  <si>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</si>
  <si>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</si>
  <si>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</si>
  <si>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</si>
  <si>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</si>
  <si>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</si>
  <si>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FTE000:sa_ElEnGee</t>
  </si>
  <si>
    <t>FTE000:sa_SeeEnGee</t>
  </si>
  <si>
    <t>FTE000:sa_ResidualOil</t>
  </si>
  <si>
    <t>FTE000:sa_Distillate(di</t>
  </si>
  <si>
    <t>FTE000:sa_Imports(billi</t>
  </si>
  <si>
    <t>FTE000:sa_Exports(billi</t>
  </si>
  <si>
    <t>FTE000:sa_GrossTrade(bi</t>
  </si>
  <si>
    <t>International Shipping</t>
  </si>
  <si>
    <t>FTE000:ra_ElEnGee</t>
  </si>
  <si>
    <t>FTE000:ra_MotorGasoline</t>
  </si>
  <si>
    <t>FTE000:ra_ResidualOil</t>
  </si>
  <si>
    <t>FTE000:ra_Distillate(di</t>
  </si>
  <si>
    <t>FTE000:ra_FuelEfficienc</t>
  </si>
  <si>
    <t>FTE000:ra_TonMilesShipp</t>
  </si>
  <si>
    <t>Domestic Shipping</t>
  </si>
  <si>
    <t>FTE000:qa_ElEnGee</t>
  </si>
  <si>
    <t>FTE000:qa_Electricity</t>
  </si>
  <si>
    <t>FTE000:qa_ResidualOil</t>
  </si>
  <si>
    <t>FTE000:qa_Distillate(di</t>
  </si>
  <si>
    <t>FTE000:qa_FuelEfficienc</t>
  </si>
  <si>
    <t>FTE000:qa_TonMilesbyRai</t>
  </si>
  <si>
    <t>Railroads</t>
  </si>
  <si>
    <t>FTE000:pa_TotalSales</t>
  </si>
  <si>
    <t>FTE000:pa_HeavySubtotal</t>
  </si>
  <si>
    <t>FTE000:pa_fuelcell</t>
  </si>
  <si>
    <t>FTE000:pa_plugingasolin</t>
  </si>
  <si>
    <t>FTE000:pa_plugindiesel</t>
  </si>
  <si>
    <t>FTE000:pa_electric</t>
  </si>
  <si>
    <t>FTE000:pa_ethanolflex</t>
  </si>
  <si>
    <t>FTE000:pa_CompressedNat</t>
  </si>
  <si>
    <t>FTE000:pa_LiquefiedPetr</t>
  </si>
  <si>
    <t>FTE000:pa_Gasoline</t>
  </si>
  <si>
    <t>FTE000:pa_Diesel</t>
  </si>
  <si>
    <t>FTE000:oa_MediumSubtota</t>
  </si>
  <si>
    <t>FTE000:oa_fuelcell</t>
  </si>
  <si>
    <t>FTE000:oa_plugingasolin</t>
  </si>
  <si>
    <t>FTE000:oa_plugindiesel</t>
  </si>
  <si>
    <t>FTE000:oa_electric</t>
  </si>
  <si>
    <t>FTE000:oa_ethanolflex</t>
  </si>
  <si>
    <t>FTE000:oa_CompressedNat</t>
  </si>
  <si>
    <t>FTE000:oa_LiquefiedPetr</t>
  </si>
  <si>
    <t>FTE000:oa_Gasoline</t>
  </si>
  <si>
    <t>FTE000:oa_Diesel</t>
  </si>
  <si>
    <t>FTE000:lm_sal_new_total</t>
  </si>
  <si>
    <t>FTE000:lm_sal_new_FlCll</t>
  </si>
  <si>
    <t>FTE000:lm_sal_new_PiGH</t>
  </si>
  <si>
    <t>FTE000:lm_sal_new_PiDH</t>
  </si>
  <si>
    <t>FTE000:lm_sal_new_lctrc</t>
  </si>
  <si>
    <t>FTE000:lm_sal_new_flxfl</t>
  </si>
  <si>
    <t>FTE000:lm_sal_new_NGas</t>
  </si>
  <si>
    <t>FTE000:lm_sal_new_Liq</t>
  </si>
  <si>
    <t>FTE000:lm_sal_new_Gas</t>
  </si>
  <si>
    <t>FTE000:lm_sal_new_Dies</t>
  </si>
  <si>
    <t>FTE000:na_Average</t>
  </si>
  <si>
    <t>FTE000:na_HeavyAverage</t>
  </si>
  <si>
    <t>FTE000:na_fuelcell</t>
  </si>
  <si>
    <t>FTE000:na_plugingasolin</t>
  </si>
  <si>
    <t>FTE000:na_plugindiesel</t>
  </si>
  <si>
    <t>FTE000:na_electric</t>
  </si>
  <si>
    <t>FTE000:na_ethanolflex</t>
  </si>
  <si>
    <t>FTE000:na_CompressedNat</t>
  </si>
  <si>
    <t>FTE000:na_LiquefiedPetr</t>
  </si>
  <si>
    <t>FTE000:na_Gasoline</t>
  </si>
  <si>
    <t>FTE000:na_Diesel</t>
  </si>
  <si>
    <t>FTE000:ma_MediumAverage</t>
  </si>
  <si>
    <t>FTE000:ma_fuelcell</t>
  </si>
  <si>
    <t>FTE000:ma_plugingasolin</t>
  </si>
  <si>
    <t>FTE000:ma_plugindiesel</t>
  </si>
  <si>
    <t>FTE000:ma_electric</t>
  </si>
  <si>
    <t>FTE000:ma_ethanolflex</t>
  </si>
  <si>
    <t>FTE000:ma_CompressedNat</t>
  </si>
  <si>
    <t>FTE000:ma_LiquefiedPetr</t>
  </si>
  <si>
    <t>FTE000:ma_Gasoline</t>
  </si>
  <si>
    <t>FTE000:ma_Diesel</t>
  </si>
  <si>
    <t>FTE000:lm_mpg_new_total</t>
  </si>
  <si>
    <t>FTE000:lm_mpg_new_FuCel</t>
  </si>
  <si>
    <t>FTE000:lm_mpg_new_PlgGs</t>
  </si>
  <si>
    <t>FTE000:lm_mpg_new_PlgDs</t>
  </si>
  <si>
    <t>FTE000:lm_mpg_new_lectr</t>
  </si>
  <si>
    <t>FTE000:lm_mpg_new_Ethfl</t>
  </si>
  <si>
    <t>FTE000:lm_mpg_new_NGas</t>
  </si>
  <si>
    <t>FTE000:lm_mpg_new_Liq</t>
  </si>
  <si>
    <t>FTE000:lm_mpg_new_Gas</t>
  </si>
  <si>
    <t>FTE000:lm_mpg_new_Dies</t>
  </si>
  <si>
    <t>New Trucks by Size Class</t>
  </si>
  <si>
    <t>FTE000:ka_TotalStock</t>
  </si>
  <si>
    <t>FTE000:ka_HeavySubtotal</t>
  </si>
  <si>
    <t>FTE000:ka_fuelcell</t>
  </si>
  <si>
    <t>FTE000:ka_plugingasolin</t>
  </si>
  <si>
    <t>FTE000:ka_plugindiesel</t>
  </si>
  <si>
    <t>FTE000:ka_electric</t>
  </si>
  <si>
    <t>FTE000:ka_ethanolflex</t>
  </si>
  <si>
    <t>FTE000:ka_CompressedNat</t>
  </si>
  <si>
    <t>FTE000:ka_LiquefiedPetr</t>
  </si>
  <si>
    <t>FTE000:ka_Gasoline</t>
  </si>
  <si>
    <t>FTE000:ka_Diesel</t>
  </si>
  <si>
    <t>FTE000:ja_MediumSubtota</t>
  </si>
  <si>
    <t>FTE000:ja_fuelcell</t>
  </si>
  <si>
    <t>FTE000:ja_plugingasolin</t>
  </si>
  <si>
    <t>FTE000:ja_plugindiesel</t>
  </si>
  <si>
    <t>FTE000:ja_electric</t>
  </si>
  <si>
    <t>FTE000:ja_ethanolflex</t>
  </si>
  <si>
    <t>FTE000:ja_CompressedNat</t>
  </si>
  <si>
    <t>FTE000:ja_LiquefiedPetr</t>
  </si>
  <si>
    <t>FTE000:ja_Gasoline</t>
  </si>
  <si>
    <t>FTE000:ja_Diesel</t>
  </si>
  <si>
    <t>FTE000:lm_stk_stk_total</t>
  </si>
  <si>
    <t>FTE000:lm_stk_stk_FuelC</t>
  </si>
  <si>
    <t>FTE000:lm_stk_stk_inGas</t>
  </si>
  <si>
    <t>FTE000:lm_stk_stk_inDie</t>
  </si>
  <si>
    <t>FTE000:lm_stk_stk_el</t>
  </si>
  <si>
    <t>FTE000:lm_stk_stk_flux</t>
  </si>
  <si>
    <t>FTE000:lm_stk_stk_NGas</t>
  </si>
  <si>
    <t>FTE000:lm_stk_stk_Liq</t>
  </si>
  <si>
    <t>FTE000:lm_stk_stk_Gas</t>
  </si>
  <si>
    <t>FTE000:lm_stk_stk_Dies</t>
  </si>
  <si>
    <t>FTE000:ia_Average</t>
  </si>
  <si>
    <t>FTE000:ia_HeavyAverage</t>
  </si>
  <si>
    <t>FTE000:ia_fuelcell</t>
  </si>
  <si>
    <t>FTE000:ia_plugingasolin</t>
  </si>
  <si>
    <t>FTE000:ia_plugindiesel</t>
  </si>
  <si>
    <t>FTE000:ia_electric</t>
  </si>
  <si>
    <t>FTE000:ia_ethanolflex</t>
  </si>
  <si>
    <t>FTE000:ia_CompressedNat</t>
  </si>
  <si>
    <t>FTE000:ia_LiquefiedPetr</t>
  </si>
  <si>
    <t>FTE000:ia_Gasoline</t>
  </si>
  <si>
    <t>FTE000:ia_Diesel</t>
  </si>
  <si>
    <t>FTE000:ha_MediumAverage</t>
  </si>
  <si>
    <t>FTE000:ha_fuelcell</t>
  </si>
  <si>
    <t>FTE000:ha_plugingasolin</t>
  </si>
  <si>
    <t>FTE000:ha_plugindiesel</t>
  </si>
  <si>
    <t>FTE000:ha_electric</t>
  </si>
  <si>
    <t>FTE000:ha_ethanolflex</t>
  </si>
  <si>
    <t>FTE000:ha_CompressedNat</t>
  </si>
  <si>
    <t>FTE000:ha_LiquefiedPetr</t>
  </si>
  <si>
    <t>FTE000:ha_Gasoline</t>
  </si>
  <si>
    <t>FTE000:ha_Diesel</t>
  </si>
  <si>
    <t>FTE000:lm_mpg_stk_total</t>
  </si>
  <si>
    <t>FTE000:lm_mpg_stk_cel</t>
  </si>
  <si>
    <t>FTE000:lm_mpg_stk_gashy</t>
  </si>
  <si>
    <t>FTE000:lm_mpg_stk_diehy</t>
  </si>
  <si>
    <t>FTE000:lm_mpg_stk_eleck</t>
  </si>
  <si>
    <t>FTE000:lm_mpg_stk_fleck</t>
  </si>
  <si>
    <t>FTE000:lm_mpg_stk_NGas</t>
  </si>
  <si>
    <t>FTE000:lm_mpg_stk_Liq</t>
  </si>
  <si>
    <t>FTE000:lm_mpg_stk_Gas</t>
  </si>
  <si>
    <t>FTE000:lm_mpg_stk_Dies</t>
  </si>
  <si>
    <t>FTE000:ga_Total</t>
  </si>
  <si>
    <t>FTE000:ga_fuelcell</t>
  </si>
  <si>
    <t>FTE000:ga_plugingasolin</t>
  </si>
  <si>
    <t>FTE000:ga_plugindiesel</t>
  </si>
  <si>
    <t>FTE000:ga_electric</t>
  </si>
  <si>
    <t>FTE000:ga_ethanolflex</t>
  </si>
  <si>
    <t>FTE000:ga_CompressedNat</t>
  </si>
  <si>
    <t>FTE000:ga_LiquefiedPetr</t>
  </si>
  <si>
    <t>FTE000:ga_Gasoline</t>
  </si>
  <si>
    <t>FTE000:ga_Diesel</t>
  </si>
  <si>
    <t>FTE000:fa_HeavySubtotal</t>
  </si>
  <si>
    <t>FTE000:fa_fuelcell</t>
  </si>
  <si>
    <t>FTE000:fa_plugingasolin</t>
  </si>
  <si>
    <t>FTE000:fa_plugindiesel</t>
  </si>
  <si>
    <t>FTE000:fa_electric</t>
  </si>
  <si>
    <t>FTE000:fa_ethanolflex</t>
  </si>
  <si>
    <t>FTE000:fa_CompressedNat</t>
  </si>
  <si>
    <t>FTE000:fa_LiquefiedPetr</t>
  </si>
  <si>
    <t>FTE000:fa_Gasoline</t>
  </si>
  <si>
    <t>FTE000:fa_Diesel</t>
  </si>
  <si>
    <t>FTE000:ea_MediumSubtota</t>
  </si>
  <si>
    <t>FTE000:ea_fuelcell</t>
  </si>
  <si>
    <t>FTE000:ea_plugingasolin</t>
  </si>
  <si>
    <t>FTE000:ea_plugindiesel</t>
  </si>
  <si>
    <t>FTE000:ea_electric</t>
  </si>
  <si>
    <t>FTE000:ea_ethanolflex</t>
  </si>
  <si>
    <t>FTE000:ea_CompressedNat</t>
  </si>
  <si>
    <t>FTE000:ea_LiquefiedPetr</t>
  </si>
  <si>
    <t>FTE000:ea_Gasoline</t>
  </si>
  <si>
    <t>FTE000:ea_Diesel</t>
  </si>
  <si>
    <t>FTE000:lm_use_stk_total</t>
  </si>
  <si>
    <t>FTE000:lm_use_stk_sell</t>
  </si>
  <si>
    <t>FTE000:lm_use_stk_plugg</t>
  </si>
  <si>
    <t>FTE000:lm_use_stk_plugd</t>
  </si>
  <si>
    <t>FTE000:lm_use_stk_elect</t>
  </si>
  <si>
    <t>FTE000:lm_use_stk_flex</t>
  </si>
  <si>
    <t>FTE000:lm_use_stk_NGas</t>
  </si>
  <si>
    <t>FTE000:lm_use_stk_Liq</t>
  </si>
  <si>
    <t>FTE000:lm_use_stk_Gas</t>
  </si>
  <si>
    <t>FTE000:lm_use_stk_Dies</t>
  </si>
  <si>
    <t>FTE000:da_TotalVehicleM</t>
  </si>
  <si>
    <t>FTE000:da_HeavySubtotal</t>
  </si>
  <si>
    <t>FTE000:da_fuelcell</t>
  </si>
  <si>
    <t>FTE000:da_plugingasolin</t>
  </si>
  <si>
    <t>FTE000:da_plugindiesel</t>
  </si>
  <si>
    <t>FTE000:da_electric</t>
  </si>
  <si>
    <t>FTE000:da_ethanolflex</t>
  </si>
  <si>
    <t>FTE000:da_CompressedNat</t>
  </si>
  <si>
    <t>FTE000:da_LiquefiedPetr</t>
  </si>
  <si>
    <t>FTE000:da_Gasoline</t>
  </si>
  <si>
    <t>FTE000:da_Diesel</t>
  </si>
  <si>
    <t>FTE000:ca_MediumSubtota</t>
  </si>
  <si>
    <t>FTE000:ca_fuelcell</t>
  </si>
  <si>
    <t>FTE000:ca_plugingasolin</t>
  </si>
  <si>
    <t>FTE000:ca_plugindiesel</t>
  </si>
  <si>
    <t>FTE000:ca_electric</t>
  </si>
  <si>
    <t>FTE000:ca_ethanolflex</t>
  </si>
  <si>
    <t>FTE000:ca_CompressedNat</t>
  </si>
  <si>
    <t>FTE000:ca_LiquefiedPetr</t>
  </si>
  <si>
    <t>FTE000:ca_Gasoline</t>
  </si>
  <si>
    <t>FTE000:ca_Diesel</t>
  </si>
  <si>
    <t>FTE000:lm_vmt_stk_total</t>
  </si>
  <si>
    <t>FTE000:lm_vmt_stk_cell</t>
  </si>
  <si>
    <t>FTE000:lm_vmt_stk_pigh</t>
  </si>
  <si>
    <t>FTE000:lm_vmt_stk_pidh</t>
  </si>
  <si>
    <t>FTE000:lm_vmt_stk_elec</t>
  </si>
  <si>
    <t>FTE000:lm_vmt_stk_eff</t>
  </si>
  <si>
    <t>FTE000:lm_vmt_stk_NGas</t>
  </si>
  <si>
    <t>FTE000:lm_vmt_stk_Liq</t>
  </si>
  <si>
    <t>FTE000:lm_vmt_stk_Gas</t>
  </si>
  <si>
    <t>FTE000:lm_vmt_stk_Dies</t>
  </si>
  <si>
    <t>Freight Truck Stock by Size Class</t>
  </si>
  <si>
    <t>FTE000</t>
  </si>
  <si>
    <t>Others as noted on "Calculations Etc" tab</t>
  </si>
  <si>
    <t>TKI000:buspassmiles</t>
  </si>
  <si>
    <t xml:space="preserve">   Bus Transportation</t>
  </si>
  <si>
    <t>TKI000:railpassmiles</t>
  </si>
  <si>
    <t xml:space="preserve">   Passenger Rail</t>
  </si>
  <si>
    <t>TEU000:ba_LightMedium</t>
  </si>
  <si>
    <t>TEU000:ba_Medium</t>
  </si>
  <si>
    <t xml:space="preserve"> (billion passenger miles traveled)</t>
  </si>
  <si>
    <t xml:space="preserve">    Pipeline Fuel</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</si>
  <si>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</si>
  <si>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</si>
  <si>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</si>
  <si>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</si>
  <si>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</si>
  <si>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</si>
  <si>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</si>
  <si>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</si>
  <si>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</si>
  <si>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</si>
  <si>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</si>
  <si>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LPG vehicle</t>
  </si>
  <si>
    <t>hydrogen vehicle</t>
  </si>
  <si>
    <t>This variable gives fuel economy for new vehicles in units of cargo distance per BTU.</t>
  </si>
  <si>
    <t>Fuel Economy (thing*miles/BTU)</t>
  </si>
  <si>
    <t>Passenger HDV Fleet Fuel Economy (AEO 7)</t>
  </si>
  <si>
    <t>passgnermiles/btu</t>
  </si>
  <si>
    <t>Annual Energy Outlook 2020</t>
  </si>
  <si>
    <t>NTS_YR</t>
  </si>
  <si>
    <t>vehicle type</t>
  </si>
  <si>
    <t>cargo type</t>
  </si>
  <si>
    <t>LDVs</t>
  </si>
  <si>
    <t>psgr</t>
  </si>
  <si>
    <t>frgt</t>
  </si>
  <si>
    <t>rail</t>
  </si>
  <si>
    <t>ships</t>
  </si>
  <si>
    <t>motorbikes</t>
  </si>
  <si>
    <t>U.S. Department of Energy</t>
  </si>
  <si>
    <t>Fuel Cells Fact Sheet</t>
  </si>
  <si>
    <t>https://www.energy.gov/sites/prod/files/2015/11/f27/fcto_fuel_cells_fact_sheet.pdf</t>
  </si>
  <si>
    <t>MPG000</t>
  </si>
  <si>
    <t>(miles per gallon gasoline equivalent)</t>
  </si>
  <si>
    <t>MPG000:ba_GasolineICEVe</t>
  </si>
  <si>
    <t>MPG000:ba_TDIDieselICE</t>
  </si>
  <si>
    <t>MPG000:ca_Ethanol-FlexF</t>
  </si>
  <si>
    <t>MPG000:ca_100mileEV</t>
  </si>
  <si>
    <t>MPG000:ca_ElectricVehic</t>
  </si>
  <si>
    <t>MPG000:ea_FuelCellGasol</t>
  </si>
  <si>
    <t>MPG000:ca_Plug-inGasoli</t>
  </si>
  <si>
    <t>MPG000:ca_Plug-in40Hybd</t>
  </si>
  <si>
    <t>MPG000:ca_Electric-Dies</t>
  </si>
  <si>
    <t>MPG000:ca_Electric-Gaso</t>
  </si>
  <si>
    <t>MPG000:ca_CompressedNat</t>
  </si>
  <si>
    <t>MPG000:da_CompressedNat</t>
  </si>
  <si>
    <t>MPG000:da_LiquefiedPetr</t>
  </si>
  <si>
    <t>MPG000:ea_LiquefiedPetr</t>
  </si>
  <si>
    <t>MPG000:ea_FuelCellMetha</t>
  </si>
  <si>
    <t>MPG000:ea_FuelCellHydro</t>
  </si>
  <si>
    <t>MPG000:fa_TotalNewCarSa</t>
  </si>
  <si>
    <t>MPG000:ga_GasolineICEVe</t>
  </si>
  <si>
    <t>MPG000:ga_TDIDieselICE</t>
  </si>
  <si>
    <t>MPG000:ha_Ethanol-FlexF</t>
  </si>
  <si>
    <t>MPG000:ha_100mileEV</t>
  </si>
  <si>
    <t>MPG000:ha_ElectricVehic</t>
  </si>
  <si>
    <t>MPG000:ja_FuelCellGasol</t>
  </si>
  <si>
    <t>MPG000:ha_Plug-inGasoli</t>
  </si>
  <si>
    <t>MPG000:ha_Plug-in40Hybd</t>
  </si>
  <si>
    <t>MPG000:ha_Electric-Dies</t>
  </si>
  <si>
    <t>MPG000:ha_Electric-Gaso</t>
  </si>
  <si>
    <t>MPG000:ha_CompressedNat</t>
  </si>
  <si>
    <t>MPG000:ia_CompressedNat</t>
  </si>
  <si>
    <t>MPG000:ia_LiquefiedPetr</t>
  </si>
  <si>
    <t>MPG000:ja_LiquefiedPetr</t>
  </si>
  <si>
    <t>MPG000:ja_FuelCellMetha</t>
  </si>
  <si>
    <t>MPG000:ja_FuelCellHydro</t>
  </si>
  <si>
    <t>MPG000:ka_TotalNewTruck</t>
  </si>
  <si>
    <t>MPG000:na_AverageNewTru</t>
  </si>
  <si>
    <t>Average New Vehicle Miles per Gallon</t>
  </si>
  <si>
    <t>MPG000:oa_FleetAverageS</t>
  </si>
  <si>
    <t>MPG000:pa_FleetAverageS</t>
  </si>
  <si>
    <t>MPG000:qa_FleetAverageS</t>
  </si>
  <si>
    <t>MPG000:allallnew</t>
  </si>
  <si>
    <t>MPG000:allallstock</t>
  </si>
  <si>
    <t>TST000</t>
  </si>
  <si>
    <t>TST000:ba_GasolineICEVe</t>
  </si>
  <si>
    <t>TST000:ba_TDIDieselICE</t>
  </si>
  <si>
    <t>TST000:ba_TotalConventi</t>
  </si>
  <si>
    <t>TST000:ca_Ethanol-FlexF</t>
  </si>
  <si>
    <t>TST000:ca_100mileEV</t>
  </si>
  <si>
    <t>TST000:ca_ElectricVehic</t>
  </si>
  <si>
    <t>TST000:ea_FuelCellGasol</t>
  </si>
  <si>
    <t>TST000:ca_Plug-inGasoli</t>
  </si>
  <si>
    <t>TST000:ca_Plug-in40Hybd</t>
  </si>
  <si>
    <t>TST000:ca_Electric-Dies</t>
  </si>
  <si>
    <t>TST000:ca_Electric-Gaso</t>
  </si>
  <si>
    <t>TST000:ca_CompressedNat</t>
  </si>
  <si>
    <t>TST000:da_CompressedNat</t>
  </si>
  <si>
    <t>TST000:da_LiquefiedPetr</t>
  </si>
  <si>
    <t>TST000:ea_LiquefiedPetr</t>
  </si>
  <si>
    <t>TST000:ea_FuelCellMetha</t>
  </si>
  <si>
    <t>TST000:ea_FuelCellHydro</t>
  </si>
  <si>
    <t>TST000:ea_TotalAlternat</t>
  </si>
  <si>
    <t>TST000:fa_PercentAltern</t>
  </si>
  <si>
    <t>Percent Alternative Car Sales</t>
  </si>
  <si>
    <t>TST000:fa_TotalNewCarSa</t>
  </si>
  <si>
    <t>Total New Car Sales</t>
  </si>
  <si>
    <t>TST000:ga_GasolineICEVe</t>
  </si>
  <si>
    <t>TST000:ga_TDIDieselICE</t>
  </si>
  <si>
    <t>TST000:ga_TotalConventi</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</si>
  <si>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</si>
  <si>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</si>
  <si>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</si>
  <si>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</si>
  <si>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</si>
  <si>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</si>
  <si>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</si>
  <si>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</si>
  <si>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</si>
  <si>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</si>
  <si>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</si>
  <si>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</si>
  <si>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</si>
  <si>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</si>
  <si>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</si>
  <si>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</si>
  <si>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</si>
  <si>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</si>
  <si>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</si>
  <si>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</si>
  <si>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</si>
  <si>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</si>
  <si>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</si>
  <si>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</si>
  <si>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</si>
  <si>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TST000:ta_ConventionGas</t>
  </si>
  <si>
    <t>TST000:ta_TDIDiesel</t>
  </si>
  <si>
    <t>TST000:ta_Flex-Fuel</t>
  </si>
  <si>
    <t>TST000:ta_PlugElectric</t>
  </si>
  <si>
    <t>TST000:ta_PluginHybrid</t>
  </si>
  <si>
    <t>TST000:ta_ElectricHybrd</t>
  </si>
  <si>
    <t>TST000:ta_GassyGaseous</t>
  </si>
  <si>
    <t>TST000:ta_FuelCell</t>
  </si>
  <si>
    <t>TST000:ma_TotalVehicles</t>
  </si>
  <si>
    <t>Total Vehicles Sales</t>
  </si>
  <si>
    <t>TST000:mh_ConventionGas</t>
  </si>
  <si>
    <t>TST000:mh_TDIDiesel</t>
  </si>
  <si>
    <t>TST000:</t>
  </si>
  <si>
    <t>Total Alternative-Fueled Vehicle Sales</t>
  </si>
  <si>
    <t>Passenger LDV Fuel Economy - Gasoline Vehicles</t>
  </si>
  <si>
    <t>AEO 38</t>
  </si>
  <si>
    <t>AEO 40</t>
  </si>
  <si>
    <t>(thousands of car sales)</t>
  </si>
  <si>
    <t>AEO 7</t>
  </si>
  <si>
    <t>(Ratio of tested to on-road)</t>
  </si>
  <si>
    <t>Ratio of on-road to new fuel efficiency</t>
  </si>
  <si>
    <t>Estimated weighted average on-road fuel economy</t>
  </si>
  <si>
    <t>Weighted average new vehicle fuel economy</t>
  </si>
  <si>
    <t>billion passenger miles - passenger rail</t>
  </si>
  <si>
    <t>Passenger rail</t>
  </si>
  <si>
    <t>TEF000</t>
  </si>
  <si>
    <t>TEF000:ba_Total</t>
  </si>
  <si>
    <t>Light-Duty Vehicle</t>
  </si>
  <si>
    <t>TEF000:ba_MotorGasoline</t>
  </si>
  <si>
    <t>TEF000:ba_Ethanol</t>
  </si>
  <si>
    <t>TEF000:ba_Distillate(di</t>
  </si>
  <si>
    <t>TEF000:ba_CompressedNat</t>
  </si>
  <si>
    <t>TEF000:ba_LiquefiedPetr</t>
  </si>
  <si>
    <t>TEF000:ba_Electricity</t>
  </si>
  <si>
    <t>TEF000:ba_LiquidHydroge</t>
  </si>
  <si>
    <t>TEF000:ca_CommercialLig</t>
  </si>
  <si>
    <t>TEF000:clt_MotorGas</t>
  </si>
  <si>
    <t>TEF000:clt_e85</t>
  </si>
  <si>
    <t>TEF000:clt_Diesel</t>
  </si>
  <si>
    <t>TEF000:clt_propane</t>
  </si>
  <si>
    <t>TEF000:clt_natural_gas</t>
  </si>
  <si>
    <t>TEF000:clt_electricity</t>
  </si>
  <si>
    <t>TEF000:clt_hydrogen</t>
  </si>
  <si>
    <t>TEF000:da_Total</t>
  </si>
  <si>
    <t>TEF000:da_MotorGasoline</t>
  </si>
  <si>
    <t>TEF000:da_Distillate(di</t>
  </si>
  <si>
    <t>TEF000:da_CompressedNat</t>
  </si>
  <si>
    <t>TEF000:da_LiquefiedPetr</t>
  </si>
  <si>
    <t>TEF000:ft_eeeeeeeeeee85</t>
  </si>
  <si>
    <t>TEF000:ft_electricity</t>
  </si>
  <si>
    <t>TEF000:ft_hydrogen</t>
  </si>
  <si>
    <t>TEF000:ea_Total</t>
  </si>
  <si>
    <t>TEF000:ea_Distillate(di</t>
  </si>
  <si>
    <t>TEF000:ea_ResidualOil</t>
  </si>
  <si>
    <t>TEF000:ea_SeeEnGee</t>
  </si>
  <si>
    <t>TEF000:ea_LiquidNG</t>
  </si>
  <si>
    <t>TEF000:fa_Total</t>
  </si>
  <si>
    <t>TEF000:fa_Distillate(di</t>
  </si>
  <si>
    <t>TEF000:fa_ResidualOil</t>
  </si>
  <si>
    <t>TEF000:fa_MotorGasoline</t>
  </si>
  <si>
    <t>TEF000:fa_LiquidNG</t>
  </si>
  <si>
    <t>TEF000:ga_Total</t>
  </si>
  <si>
    <t>TEF000:ga_Distillate(di</t>
  </si>
  <si>
    <t>TEF000:ga_ResidualOil</t>
  </si>
  <si>
    <t>TEF000:ga_SeeEnGee</t>
  </si>
  <si>
    <t>TEF000:ga_LiquidNG</t>
  </si>
  <si>
    <t>TEF000:ha_Total</t>
  </si>
  <si>
    <t>Air Transportation</t>
  </si>
  <si>
    <t>TEF000:ha_JetFuel</t>
  </si>
  <si>
    <t>TEF000:ha_AviationGasol</t>
  </si>
  <si>
    <t>TEF000:ia_Total</t>
  </si>
  <si>
    <t>Military Use</t>
  </si>
  <si>
    <t>TEF000:ia_JetFuel</t>
  </si>
  <si>
    <t>TEF000:ia_ResidualFuel</t>
  </si>
  <si>
    <t>TEF000:ia_Distillate</t>
  </si>
  <si>
    <t>TEF000:ja_Total</t>
  </si>
  <si>
    <t>Bus Transportation</t>
  </si>
  <si>
    <t>TEF000:bus_transit_tot</t>
  </si>
  <si>
    <t>TEF000:ja_TransitBus(mo</t>
  </si>
  <si>
    <t>TEF000:bus_transit_e85</t>
  </si>
  <si>
    <t>TEF000:ja_TransitBus(di</t>
  </si>
  <si>
    <t>TEF000:bus_transit_CNG</t>
  </si>
  <si>
    <t>TEF000:bus_transit_LPG</t>
  </si>
  <si>
    <t>TEF000:bus_transit_elec</t>
  </si>
  <si>
    <t>TEF000:bus_transit_hydr</t>
  </si>
  <si>
    <t>TEF000:bus_inter_total</t>
  </si>
  <si>
    <t>TEF000:bus_inter_motor</t>
  </si>
  <si>
    <t>TEF000:bus_inter_e85</t>
  </si>
  <si>
    <t>TEF000:ja_IntercityBus(</t>
  </si>
  <si>
    <t>TEF000:bus_inter_CNG</t>
  </si>
  <si>
    <t>TEF000:bus_inter_LPG</t>
  </si>
  <si>
    <t>TEF000:bus_inter_elec</t>
  </si>
  <si>
    <t>TEF000:bus_inter_hydrog</t>
  </si>
  <si>
    <t>TEF000:bus_school_total</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</si>
  <si>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</si>
  <si>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</si>
  <si>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</si>
  <si>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</si>
  <si>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</si>
  <si>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</si>
  <si>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</si>
  <si>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</si>
  <si>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</si>
  <si>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</si>
  <si>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TEF000:ka_InterElect</t>
  </si>
  <si>
    <t>TEF000:la_InterDiesel</t>
  </si>
  <si>
    <t>TEF000:la_InterCNG</t>
  </si>
  <si>
    <t>TEF000:la_InterLNG</t>
  </si>
  <si>
    <t>TEF000:la_TransitRail</t>
  </si>
  <si>
    <t>TEF000:la_TransitElect</t>
  </si>
  <si>
    <t>TEF000:ma_CommuterRail</t>
  </si>
  <si>
    <t>TEF000:ma_CommuteElect</t>
  </si>
  <si>
    <t>TEF000:ma_CommuteDiesel</t>
  </si>
  <si>
    <t>TEF000:ma_CommuteCNG</t>
  </si>
  <si>
    <t>TEF000:ma_CommuteLNG</t>
  </si>
  <si>
    <t>TEF000:na_RecreationBoa</t>
  </si>
  <si>
    <t>Recreational Boats</t>
  </si>
  <si>
    <t>TEF000:na_RecreateGas</t>
  </si>
  <si>
    <t>TEF000:na_RecreateDies</t>
  </si>
  <si>
    <t>TEF000:na_Lubricants</t>
  </si>
  <si>
    <t>Lubricants</t>
  </si>
  <si>
    <t>TEF000:na_PipelineFuelN</t>
  </si>
  <si>
    <t>Pipeline Fuel Natural Gas</t>
  </si>
  <si>
    <t>TEF000:pa_TotalConsumpt</t>
  </si>
  <si>
    <t>estimated fuel economy (passenger miles/btu) - electric</t>
  </si>
  <si>
    <t>estimated fuel economy (passenger miles/btu) - diesel</t>
  </si>
  <si>
    <t>energy use by mode (BTU) - rail, passenger, electric</t>
  </si>
  <si>
    <t>energy use by mode (BTU) - rail, passenger, diesel</t>
  </si>
  <si>
    <t>Efficiency electric</t>
  </si>
  <si>
    <t>Efficiency diesel</t>
  </si>
  <si>
    <t>Electric BTUs * efficiency</t>
  </si>
  <si>
    <t>Diesel BTUs * efficiency</t>
  </si>
  <si>
    <t>Fuel Economy - Passenger Rail</t>
  </si>
  <si>
    <t>Source: https://www.eesi.org/articles/view/electrification-of-u.s.-railways-pie-in-the-sky-or-realistic-goal</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</si>
  <si>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</si>
  <si>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</si>
  <si>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</si>
  <si>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</si>
  <si>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</si>
  <si>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Fuel Economy - Passenger HDV</t>
  </si>
  <si>
    <t>energy use by mode (BTU) - rail, passenger, other</t>
  </si>
  <si>
    <t>Other efficiency adjustment</t>
  </si>
  <si>
    <t>Electric efficiency adjustment</t>
  </si>
  <si>
    <t>estimated fuel economy (passenger miles/btu) - other</t>
  </si>
  <si>
    <t>Sources: AEO 7, 36, others as noted on "Calculations Etc" tab</t>
  </si>
  <si>
    <t>Since a ratio of new ship fuel economy</t>
  </si>
  <si>
    <t>use this value to represent all freight shipping. We hold it constant through 2050,</t>
  </si>
  <si>
    <t>as we find incorporating the domestic shipping efficiency improvements results in</t>
  </si>
  <si>
    <t>undercounting energy use (as reported in AEO Table 7) in later years.</t>
  </si>
  <si>
    <t>Fuel Economy (freight ton*miles/BTU)</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</si>
  <si>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</si>
  <si>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</si>
  <si>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</si>
  <si>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</si>
  <si>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</si>
  <si>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</si>
  <si>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</si>
  <si>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</si>
  <si>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</si>
  <si>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</si>
  <si>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</si>
  <si>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</si>
  <si>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</si>
  <si>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</si>
  <si>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</si>
  <si>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</si>
  <si>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</si>
  <si>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</si>
  <si>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</si>
  <si>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</si>
  <si>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</si>
  <si>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</si>
  <si>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</si>
  <si>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</si>
  <si>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</si>
  <si>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</si>
  <si>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</si>
  <si>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</si>
  <si>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</si>
  <si>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</si>
  <si>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</si>
  <si>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</si>
  <si>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</si>
  <si>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</si>
  <si>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</si>
  <si>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</si>
  <si>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</si>
  <si>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</si>
  <si>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</si>
  <si>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</si>
  <si>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</si>
  <si>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</si>
  <si>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</si>
  <si>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</si>
  <si>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</si>
  <si>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</si>
  <si>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</si>
  <si>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</si>
  <si>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</si>
  <si>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</si>
  <si>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</si>
  <si>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</si>
  <si>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</si>
  <si>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</si>
  <si>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</si>
  <si>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highogs.d120120a</t>
  </si>
  <si>
    <t>Annual Energy Outlook 2021</t>
  </si>
  <si>
    <t>ref2021</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</si>
  <si>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</si>
  <si>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</si>
  <si>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</si>
  <si>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</si>
  <si>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</si>
  <si>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</si>
  <si>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</si>
  <si>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</si>
  <si>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</si>
  <si>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</si>
  <si>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</si>
  <si>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</si>
  <si>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</si>
  <si>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</si>
  <si>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</si>
  <si>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</si>
  <si>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highogs.d120120a. Projections:  EIA, AEO2021 National Energy Modeling System run highogs.d120120a.</t>
  </si>
  <si>
    <t>Table 35.  Transportation Sector Energy Use by Mode and Type</t>
  </si>
  <si>
    <t>https://www.eia.gov/outlooks/aeo/data/browser/#/?id=45-AEO2021&amp;region=0-0&amp;cases=highogs&amp;start=2019&amp;end=2050&amp;f=A&amp;sourcekey=0</t>
  </si>
  <si>
    <t>Tue Mar 09 2021 10:51:32 GMT-0800 (Pacific Standard Time)</t>
  </si>
  <si>
    <t>Source: U.S. Energy Information Administration</t>
  </si>
  <si>
    <t>full name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</si>
  <si>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</si>
  <si>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</si>
  <si>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</si>
  <si>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</si>
  <si>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</si>
  <si>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</si>
  <si>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</si>
  <si>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</si>
  <si>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</si>
  <si>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Commercial Light Trucks</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</si>
  <si>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</si>
  <si>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</si>
  <si>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</si>
  <si>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</si>
  <si>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</si>
  <si>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</si>
  <si>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</si>
  <si>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</si>
  <si>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</si>
  <si>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Freight Trucks</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</si>
  <si>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</si>
  <si>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</si>
  <si>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</si>
  <si>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</si>
  <si>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</si>
  <si>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</si>
  <si>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</si>
  <si>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</si>
  <si>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</si>
  <si>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</si>
  <si>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</si>
  <si>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Passenger</t>
  </si>
  <si>
    <t>Transportation Energy Use: Non-Highway: Air: Domestic Passenger: High oil and gas supply</t>
  </si>
  <si>
    <t>International Passenger</t>
  </si>
  <si>
    <t>Transportation Energy Use: Non-Highway: Air: International Passenger: High oil and gas supply</t>
  </si>
  <si>
    <t>Dedicated Freight</t>
  </si>
  <si>
    <t>Transportation Energy Use: Non-Highway: Air: Dedicated Freight: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</si>
  <si>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</si>
  <si>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</si>
  <si>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</si>
  <si>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</si>
  <si>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</si>
  <si>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</si>
  <si>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</si>
  <si>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</si>
  <si>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</si>
  <si>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</si>
  <si>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</si>
  <si>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</si>
  <si>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</si>
  <si>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</si>
  <si>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</si>
  <si>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</si>
  <si>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</si>
  <si>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</si>
  <si>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Jet Fuel and Aviation Gasoline</t>
  </si>
  <si>
    <t>Transportation Energy Use: Military Use: Aviation: High oil and gas supply</t>
  </si>
  <si>
    <t>Residual Fuel Oil</t>
  </si>
  <si>
    <t>Transportation Energy Use: Military Use: Residual Fuel Oil: High oil and gas supply</t>
  </si>
  <si>
    <t>Distillates and Diesel</t>
  </si>
  <si>
    <t>Transportation Energy Use: Military Use: Distillate Fuel Oil: High oil and gas supply</t>
  </si>
  <si>
    <t>Transportation Energy Use: Total: High oil and gas supply</t>
  </si>
  <si>
    <t>Motor Gasoline excluding E85</t>
  </si>
  <si>
    <t>Transportation Energy Use: Petroleum: Motor Gasoline: High oil and gas supply</t>
  </si>
  <si>
    <t>E85</t>
  </si>
  <si>
    <t>Transportation Energy Use: E85: High oil and gas supply</t>
  </si>
  <si>
    <t>Diesel</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</si>
  <si>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</si>
  <si>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</si>
  <si>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</si>
  <si>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</si>
  <si>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Aviation Gasoline</t>
  </si>
  <si>
    <t>Transportation Energy Use: Petroleum: Aviation Gasoline: High oil and gas supply</t>
  </si>
  <si>
    <t>Propane</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</si>
  <si>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</si>
  <si>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</si>
  <si>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</si>
  <si>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</si>
  <si>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</si>
  <si>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</si>
  <si>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Electricity</t>
  </si>
  <si>
    <t>Transportation Energy Use: Electricity: High oil and gas supply</t>
  </si>
  <si>
    <t>Compressed/Liquefied Natural Gas</t>
  </si>
  <si>
    <t>Transportation Energy Use: Natural Gas: High oil and gas supply</t>
  </si>
  <si>
    <t>Hydrogen</t>
  </si>
  <si>
    <t>Transportation Energy Use: Hydrogen: High oil and gas supply</t>
  </si>
  <si>
    <t>Transportation Energy Use: Pipeline Fuel Natural Gas: High oil and gas supply</t>
  </si>
  <si>
    <t>Transportation: Total Energy Use: High oil and gas supply</t>
  </si>
  <si>
    <t>api key</t>
  </si>
  <si>
    <t>units</t>
  </si>
  <si>
    <t>Growth (2020-2050)</t>
  </si>
  <si>
    <t>45-AEO2021.2.</t>
  </si>
  <si>
    <t>45-AEO2021.3.</t>
  </si>
  <si>
    <t>45-AEO2021.4.highogs-d120120a</t>
  </si>
  <si>
    <t>trillion Btu</t>
  </si>
  <si>
    <t>45-AEO2021.5.highogs-d120120a</t>
  </si>
  <si>
    <t>45-AEO2021.6.highogs-d120120a</t>
  </si>
  <si>
    <t>45-AEO2021.7.highogs-d120120a</t>
  </si>
  <si>
    <t>45-AEO2021.8.highogs-d120120a</t>
  </si>
  <si>
    <t>45-AEO2021.9.highogs-d120120a</t>
  </si>
  <si>
    <t>45-AEO2021.10.highogs-d120120a</t>
  </si>
  <si>
    <t>45-AEO2021.11.highogs-d120120a</t>
  </si>
  <si>
    <t>45-AEO2021.12.highogs-d120120a</t>
  </si>
  <si>
    <t>45-AEO2021.13.highogs-d120120a</t>
  </si>
  <si>
    <t>45-AEO2021.14.highogs-d120120a</t>
  </si>
  <si>
    <t>45-AEO2021.15.highogs-d120120a</t>
  </si>
  <si>
    <t>45-AEO2021.16.highogs-d120120a</t>
  </si>
  <si>
    <t>45-AEO2021.18.</t>
  </si>
  <si>
    <t>45-AEO2021.19.highogs-d120120a</t>
  </si>
  <si>
    <t>45-AEO2021.20.highogs-d120120a</t>
  </si>
  <si>
    <t>45-AEO2021.21.highogs-d120120a</t>
  </si>
  <si>
    <t>45-AEO2021.22.highogs-d120120a</t>
  </si>
  <si>
    <t>45-AEO2021.23.highogs-d120120a</t>
  </si>
  <si>
    <t>45-AEO2021.24.highogs-d120120a</t>
  </si>
  <si>
    <t>45-AEO2021.25.highogs-d120120a</t>
  </si>
  <si>
    <t>45-AEO2021.26.highogs-d120120a</t>
  </si>
  <si>
    <t>45-AEO2021.27.highogs-d120120a</t>
  </si>
  <si>
    <t>45-AEO2021.28.highogs-d120120a</t>
  </si>
  <si>
    <t>45-AEO2021.29.highogs-d120120a</t>
  </si>
  <si>
    <t>45-AEO2021.30.highogs-d120120a</t>
  </si>
  <si>
    <t>45-AEO2021.31.highogs-d120120a</t>
  </si>
  <si>
    <t>45-AEO2021.32.highogs-d120120a</t>
  </si>
  <si>
    <t>45-AEO2021.33.highogs-d120120a</t>
  </si>
  <si>
    <t>45-AEO2021.34.highogs-d120120a</t>
  </si>
  <si>
    <t>45-AEO2021.35.highogs-d120120a</t>
  </si>
  <si>
    <t>45-AEO2021.36.highogs-d120120a</t>
  </si>
  <si>
    <t>45-AEO2021.38.highogs-d120120a</t>
  </si>
  <si>
    <t>45-AEO2021.39.highogs-d120120a</t>
  </si>
  <si>
    <t>45-AEO2021.40.highogs-d120120a</t>
  </si>
  <si>
    <t>45-AEO2021.41.highogs-d120120a</t>
  </si>
  <si>
    <t>45-AEO2021.43.highogs-d120120a</t>
  </si>
  <si>
    <t>45-AEO2021.45.</t>
  </si>
  <si>
    <t>45-AEO2021.46.highogs-d120120a</t>
  </si>
  <si>
    <t>45-AEO2021.47.highogs-d120120a</t>
  </si>
  <si>
    <t>45-AEO2021.48.highogs-d120120a</t>
  </si>
  <si>
    <t>45-AEO2021.49.highogs-d120120a</t>
  </si>
  <si>
    <t>45-AEO2021.50.highogs-d120120a</t>
  </si>
  <si>
    <t>45-AEO2021.51.highogs-d120120a</t>
  </si>
  <si>
    <t>45-AEO2021.52.highogs-d120120a</t>
  </si>
  <si>
    <t>45-AEO2021.53.highogs-d120120a</t>
  </si>
  <si>
    <t>45-AEO2021.54.highogs-d120120a</t>
  </si>
  <si>
    <t>45-AEO2021.55.highogs-d120120a</t>
  </si>
  <si>
    <t>45-AEO2021.56.highogs-d120120a</t>
  </si>
  <si>
    <t>45-AEO2021.57.highogs-d120120a</t>
  </si>
  <si>
    <t>45-AEO2021.58.highogs-d120120a</t>
  </si>
  <si>
    <t>45-AEO2021.59.highogs-d120120a</t>
  </si>
  <si>
    <t>45-AEO2021.61.highogs-d120120a</t>
  </si>
  <si>
    <t>ORIGINAL EIA CODE</t>
  </si>
  <si>
    <t>Table 36.  Transportation Sector Energy Use by Fuel Type Within a Mode</t>
  </si>
  <si>
    <t>https://www.eia.gov/outlooks/aeo/data/browser/#/?id=46-AEO2021&amp;region=0-0&amp;cases=highogs&amp;start=2020&amp;end=2050&amp;f=A&amp;linechart=highogs-d120120a.2-46-AEO2021&amp;sourcekey=0</t>
  </si>
  <si>
    <t>Tue Mar 09 2021 10:55:36 GMT-0800 (Pacific Standard Time)</t>
  </si>
  <si>
    <t>Distillate Fuel Oil (diesel)</t>
  </si>
  <si>
    <t>Motor Gasoline</t>
  </si>
  <si>
    <t>Freight Rail</t>
  </si>
  <si>
    <t>Compressed Natural Gas</t>
  </si>
  <si>
    <t>Liquefied Natural Gas</t>
  </si>
  <si>
    <t>Residual Oil</t>
  </si>
  <si>
    <t>Jet Fuel</t>
  </si>
  <si>
    <t>Transit Bus</t>
  </si>
  <si>
    <t>Intercity Bus</t>
  </si>
  <si>
    <t>School Bus</t>
  </si>
  <si>
    <t>Intercity Rail</t>
  </si>
  <si>
    <t>Transit Rail</t>
  </si>
  <si>
    <t>Commuter Rail</t>
  </si>
  <si>
    <t>Gasoline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</si>
  <si>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</si>
  <si>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</si>
  <si>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</si>
  <si>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</si>
  <si>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</si>
  <si>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</si>
  <si>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</si>
  <si>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</si>
  <si>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</si>
  <si>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</si>
  <si>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</si>
  <si>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</si>
  <si>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</si>
  <si>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</si>
  <si>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</si>
  <si>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</si>
  <si>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</si>
  <si>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</si>
  <si>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</si>
  <si>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</si>
  <si>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</si>
  <si>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</si>
  <si>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</si>
  <si>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</si>
  <si>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</si>
  <si>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</si>
  <si>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</si>
  <si>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</si>
  <si>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</si>
  <si>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</si>
  <si>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</si>
  <si>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</si>
  <si>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</si>
  <si>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</si>
  <si>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</si>
  <si>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</si>
  <si>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</si>
  <si>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</si>
  <si>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</si>
  <si>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</si>
  <si>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</si>
  <si>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</si>
  <si>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</si>
  <si>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</si>
  <si>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</si>
  <si>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</si>
  <si>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</si>
  <si>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</si>
  <si>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</si>
  <si>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</si>
  <si>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</si>
  <si>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</si>
  <si>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</si>
  <si>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</si>
  <si>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</si>
  <si>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</si>
  <si>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</si>
  <si>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</si>
  <si>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</si>
  <si>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</si>
  <si>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</si>
  <si>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</si>
  <si>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</si>
  <si>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</si>
  <si>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</si>
  <si>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</si>
  <si>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</si>
  <si>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</si>
  <si>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</si>
  <si>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</si>
  <si>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</si>
  <si>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</si>
  <si>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</si>
  <si>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</si>
  <si>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</si>
  <si>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</si>
  <si>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</si>
  <si>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</si>
  <si>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</si>
  <si>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</si>
  <si>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</si>
  <si>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</si>
  <si>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</si>
  <si>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</si>
  <si>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</si>
  <si>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</si>
  <si>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</si>
  <si>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</si>
  <si>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</si>
  <si>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</si>
  <si>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</si>
  <si>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</si>
  <si>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</si>
  <si>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</si>
  <si>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</si>
  <si>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</si>
  <si>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</si>
  <si>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</si>
  <si>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</si>
  <si>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</si>
  <si>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</si>
  <si>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</si>
  <si>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</si>
  <si>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</si>
  <si>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</si>
  <si>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</si>
  <si>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</si>
  <si>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</si>
  <si>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</si>
  <si>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</si>
  <si>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</si>
  <si>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</si>
  <si>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</si>
  <si>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</si>
  <si>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</si>
  <si>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</si>
  <si>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</si>
  <si>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</si>
  <si>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</si>
  <si>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</si>
  <si>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</si>
  <si>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</si>
  <si>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</si>
  <si>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</si>
  <si>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</si>
  <si>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</si>
  <si>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</si>
  <si>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</si>
  <si>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</si>
  <si>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</si>
  <si>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</si>
  <si>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</si>
  <si>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</si>
  <si>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</si>
  <si>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</si>
  <si>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</si>
  <si>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</si>
  <si>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</si>
  <si>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</si>
  <si>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</si>
  <si>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</si>
  <si>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</si>
  <si>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</si>
  <si>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</si>
  <si>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</si>
  <si>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</si>
  <si>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</si>
  <si>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</si>
  <si>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</si>
  <si>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</si>
  <si>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</si>
  <si>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</si>
  <si>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</si>
  <si>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</si>
  <si>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</si>
  <si>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</si>
  <si>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</si>
  <si>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</si>
  <si>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</si>
  <si>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</si>
  <si>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</si>
  <si>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</si>
  <si>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</si>
  <si>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</si>
  <si>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</si>
  <si>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</si>
  <si>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</si>
  <si>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</si>
  <si>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</si>
  <si>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</si>
  <si>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</si>
  <si>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</si>
  <si>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</si>
  <si>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</si>
  <si>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</si>
  <si>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</si>
  <si>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</si>
  <si>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</si>
  <si>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</si>
  <si>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Table 38.  Light-Duty Vehicle Sales by Technology Type</t>
  </si>
  <si>
    <t>https://www.eia.gov/outlooks/aeo/data/browser/#/?id=48-AEO2021&amp;region=1-0&amp;cases=highogs&amp;start=2020&amp;end=2050&amp;f=A&amp;linechart=highogs-d120120a.4-48-AEO2021.1-0&amp;map=highogs-d120120a.5-48-AEO2021.1-0&amp;sourcekey=0</t>
  </si>
  <si>
    <t>Tue Mar 09 2021 12:43:15 GMT-0800 (Pacific Standard Time)</t>
  </si>
  <si>
    <t>New Car Sales</t>
  </si>
  <si>
    <t>Conventional Cars</t>
  </si>
  <si>
    <t>Gasoline ICE Vehicles</t>
  </si>
  <si>
    <t>TDI Diesel ICE</t>
  </si>
  <si>
    <t>Total Conventional Cars</t>
  </si>
  <si>
    <t>Alternative-Fuel Cars</t>
  </si>
  <si>
    <t>Ethanol-Flex Fuel ICE</t>
  </si>
  <si>
    <t>100 Mile Electric Vehicle</t>
  </si>
  <si>
    <t>200 Mile Electric Vehicle</t>
  </si>
  <si>
    <t>300 Mile Electric Vehicle</t>
  </si>
  <si>
    <t>Plug-in 10 Gasoline Hybrid</t>
  </si>
  <si>
    <t>Plug-in 40 Gasoline Hybrid</t>
  </si>
  <si>
    <t>Electric-Diesel Hybrid</t>
  </si>
  <si>
    <t>Electric-Gasoline Hybrid</t>
  </si>
  <si>
    <t>Natural Gas ICE</t>
  </si>
  <si>
    <t>Natural Gas Bi-fuel</t>
  </si>
  <si>
    <t>Propane ICE</t>
  </si>
  <si>
    <t>Propane Bi-fuel</t>
  </si>
  <si>
    <t>Fuel Cell Methanol</t>
  </si>
  <si>
    <t>Fuel Cell Hydrogen</t>
  </si>
  <si>
    <t>Total Alternative Cars</t>
  </si>
  <si>
    <t>New Light Truck Sales</t>
  </si>
  <si>
    <t>Conventional Light Trucks</t>
  </si>
  <si>
    <t>Total Conventional Light Trucks</t>
  </si>
  <si>
    <t>Alternative-Fuel Light Trucks</t>
  </si>
  <si>
    <t>Total Alternative Light Trucks</t>
  </si>
  <si>
    <t>Total Sales</t>
  </si>
  <si>
    <t>Conventional Gasoline</t>
  </si>
  <si>
    <t>TDI Diesel</t>
  </si>
  <si>
    <t>Flex-Fuel</t>
  </si>
  <si>
    <t>Electric</t>
  </si>
  <si>
    <t>Plug-in Electric Hybrid</t>
  </si>
  <si>
    <t>Electric Hybrid</t>
  </si>
  <si>
    <t>Gaseous (Propane and Natural Gas)</t>
  </si>
  <si>
    <t>Fuel Cell</t>
  </si>
  <si>
    <t>Conventional Gasoline Microhybrids</t>
  </si>
  <si>
    <t>TDI Diesel Microhybrids</t>
  </si>
  <si>
    <t>48-AEO2021.2.</t>
  </si>
  <si>
    <t>48-AEO2021.3.</t>
  </si>
  <si>
    <t>Light-Duty Vehicle Sales: Conventional Cars: Gasoline: High oil and gas supply</t>
  </si>
  <si>
    <t>48-AEO2021.4.highogs-d120120a</t>
  </si>
  <si>
    <t>thousands</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</si>
  <si>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</si>
  <si>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</si>
  <si>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</si>
  <si>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</si>
  <si>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</si>
  <si>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</si>
  <si>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</si>
  <si>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</si>
  <si>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</si>
  <si>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</si>
  <si>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</si>
  <si>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</si>
  <si>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</si>
  <si>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Light-Duty Vehicle Sales: Alternative-Fuel Cars: Plug-in 10 Gasoline Hybrid: High oil and gas supply</t>
  </si>
  <si>
    <t>48-AEO2021.13.highogs-d120120a</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</si>
  <si>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</si>
  <si>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</si>
  <si>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</si>
  <si>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</si>
  <si>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</si>
  <si>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</si>
  <si>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</si>
  <si>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</si>
  <si>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</si>
  <si>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</si>
  <si>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</si>
  <si>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</si>
  <si>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</si>
  <si>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</si>
  <si>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</si>
  <si>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</si>
  <si>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</si>
  <si>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</si>
  <si>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</si>
  <si>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</si>
  <si>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</si>
  <si>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percent</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</si>
  <si>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</si>
  <si>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</si>
  <si>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</si>
  <si>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</si>
  <si>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</si>
  <si>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</si>
  <si>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</si>
  <si>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</si>
  <si>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</si>
  <si>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</si>
  <si>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</si>
  <si>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</si>
  <si>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</si>
  <si>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</si>
  <si>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</si>
  <si>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</si>
  <si>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</si>
  <si>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</si>
  <si>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</si>
  <si>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</si>
  <si>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</si>
  <si>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</si>
  <si>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</si>
  <si>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</si>
  <si>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</si>
  <si>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</si>
  <si>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</si>
  <si>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</si>
  <si>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</si>
  <si>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</si>
  <si>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</si>
  <si>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</si>
  <si>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</si>
  <si>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</si>
  <si>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</si>
  <si>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</si>
  <si>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</si>
  <si>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</si>
  <si>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</si>
  <si>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</si>
  <si>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</si>
  <si>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</si>
  <si>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</si>
  <si>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</si>
  <si>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</si>
  <si>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</si>
  <si>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</si>
  <si>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</si>
  <si>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</si>
  <si>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</si>
  <si>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</si>
  <si>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 xml:space="preserve"> Cars and Light Trucks</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</si>
  <si>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</si>
  <si>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</si>
  <si>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</si>
  <si>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</si>
  <si>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</si>
  <si>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</si>
  <si>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</si>
  <si>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</si>
  <si>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</si>
  <si>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</si>
  <si>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</si>
  <si>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</si>
  <si>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</si>
  <si>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</si>
  <si>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</si>
  <si>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</si>
  <si>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</si>
  <si>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</si>
  <si>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</si>
  <si>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</si>
  <si>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</si>
  <si>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</si>
  <si>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</si>
  <si>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</si>
  <si>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</si>
  <si>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Table 40.  Light-Duty Vehicle Miles per Gallon by Technology Type</t>
  </si>
  <si>
    <t>https://www.eia.gov/outlooks/aeo/data/browser/#/?id=50-AEO2021&amp;region=0-0&amp;cases=highogs&amp;start=2020&amp;end=2050&amp;f=A&amp;linechart=highogs-d120120a.4-50-AEO2021&amp;sourcekey=0</t>
  </si>
  <si>
    <t>Tue Mar 09 2021 12:47:38 GMT-0800 (Pacific Standard Time)</t>
  </si>
  <si>
    <t>New Car Miles per Gallon</t>
  </si>
  <si>
    <t>Average New Cars Miles per Gallon</t>
  </si>
  <si>
    <t>New Light Truck Miles per Gallon</t>
  </si>
  <si>
    <t>Average Light Truck Miles per Gallon</t>
  </si>
  <si>
    <t>Average Car Stock Miles per Gallon</t>
  </si>
  <si>
    <t>Average Light Truck Stock Miles per Gallon</t>
  </si>
  <si>
    <t>Average Vehicle Stock Miles per Gallon</t>
  </si>
  <si>
    <t>Average New Vehicle Stock Miles per Gallon</t>
  </si>
  <si>
    <t>50-AEO2021.2.</t>
  </si>
  <si>
    <t>50-AEO2021.3.</t>
  </si>
  <si>
    <t>Light-Duty Fuel Economy: Conventional Cars: Gasoline: High oil and gas supply</t>
  </si>
  <si>
    <t>50-AEO2021.4.highogs-d120120a</t>
  </si>
  <si>
    <t>mpg gas equiv</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</si>
  <si>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</si>
  <si>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</si>
  <si>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</si>
  <si>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</si>
  <si>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</si>
  <si>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</si>
  <si>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</si>
  <si>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</si>
  <si>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</si>
  <si>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</si>
  <si>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</si>
  <si>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</si>
  <si>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</si>
  <si>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</si>
  <si>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</si>
  <si>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</si>
  <si>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</si>
  <si>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</si>
  <si>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</si>
  <si>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</si>
  <si>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</si>
  <si>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</si>
  <si>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</si>
  <si>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</si>
  <si>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</si>
  <si>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</si>
  <si>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</si>
  <si>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</si>
  <si>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</si>
  <si>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</si>
  <si>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</si>
  <si>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</si>
  <si>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</si>
  <si>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</si>
  <si>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</si>
  <si>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</si>
  <si>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</si>
  <si>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</si>
  <si>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</si>
  <si>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</si>
  <si>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</si>
  <si>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</si>
  <si>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</si>
  <si>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</si>
  <si>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</si>
  <si>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</si>
  <si>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</si>
  <si>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</si>
  <si>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</si>
  <si>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</si>
  <si>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</si>
  <si>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</si>
  <si>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</si>
  <si>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</si>
  <si>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</si>
  <si>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</si>
  <si>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</si>
  <si>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</si>
  <si>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</si>
  <si>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</si>
  <si>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</si>
  <si>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</si>
  <si>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</si>
  <si>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</si>
  <si>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</si>
  <si>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</si>
  <si>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</si>
  <si>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</si>
  <si>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</si>
  <si>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</si>
  <si>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</si>
  <si>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</si>
  <si>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</si>
  <si>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</si>
  <si>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</si>
  <si>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</si>
  <si>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</si>
  <si>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</si>
  <si>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</si>
  <si>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</si>
  <si>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</si>
  <si>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</si>
  <si>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Table 47.  Air Travel Energy Use</t>
  </si>
  <si>
    <t>https://www.eia.gov/outlooks/aeo/data/browser/#/?id=57-AEO2021&amp;cases=highogs&amp;sourcekey=0</t>
  </si>
  <si>
    <t>Tue Mar 09 2021 12:51:14 GMT-0800 (Pacific Standard Time)</t>
  </si>
  <si>
    <t>Domestic</t>
  </si>
  <si>
    <t>International</t>
  </si>
  <si>
    <t>Non-U.S.</t>
  </si>
  <si>
    <t>U.S. Domestic</t>
  </si>
  <si>
    <t>U.S. International</t>
  </si>
  <si>
    <t>Population (millions)</t>
  </si>
  <si>
    <t>United States</t>
  </si>
  <si>
    <t>Canada</t>
  </si>
  <si>
    <t>Central America</t>
  </si>
  <si>
    <t>South America</t>
  </si>
  <si>
    <t>Europe</t>
  </si>
  <si>
    <t>Africa</t>
  </si>
  <si>
    <t>Mideast</t>
  </si>
  <si>
    <t>Commonwealth of Independent States</t>
  </si>
  <si>
    <t>China</t>
  </si>
  <si>
    <t>Northeast Asia</t>
  </si>
  <si>
    <t>Southeast Asia</t>
  </si>
  <si>
    <t>Southwest Asia</t>
  </si>
  <si>
    <t>Oceania</t>
  </si>
  <si>
    <t>Revenue Passenger Miles (billion miles)</t>
  </si>
  <si>
    <t>Freight Revenue Ton Miles (billion miles)</t>
  </si>
  <si>
    <t>Narrow Body Aircraft</t>
  </si>
  <si>
    <t>Wide Body Aircraft</t>
  </si>
  <si>
    <t>Regional Jets</t>
  </si>
  <si>
    <t>General Technology 1</t>
  </si>
  <si>
    <t>General Technology 2</t>
  </si>
  <si>
    <t>General Technology 3</t>
  </si>
  <si>
    <t>General Technology 4</t>
  </si>
  <si>
    <t>General Technology 5</t>
  </si>
  <si>
    <t>Laminar Flow Control</t>
  </si>
  <si>
    <t>Advanced Aerodynamics</t>
  </si>
  <si>
    <t>Weight Reducing Materials</t>
  </si>
  <si>
    <t>Electrically Active Controls</t>
  </si>
  <si>
    <t>Aircraft Efficiency (seat miles per gallon)</t>
  </si>
  <si>
    <t>New Aircraft</t>
  </si>
  <si>
    <t>Average Aircraft</t>
  </si>
  <si>
    <t>Commercial Jet Fuel</t>
  </si>
  <si>
    <t>Commercial Aviation Gasoline</t>
  </si>
  <si>
    <t>Military Jet Fuel</t>
  </si>
  <si>
    <t>Air Travel: Fuel Cost: High oil and gas supply</t>
  </si>
  <si>
    <t>57-AEO2021.2.highogs-d120120a</t>
  </si>
  <si>
    <t>1987 $/MMBtu</t>
  </si>
  <si>
    <t>57-AEO2021.4.</t>
  </si>
  <si>
    <t>Air Travel: Ticket Price: Domestic: High oil and gas supply</t>
  </si>
  <si>
    <t>57-AEO2021.5.highogs-d120120a</t>
  </si>
  <si>
    <t>1996 cents</t>
  </si>
  <si>
    <t>Air Travel: Ticket Price: International: High oil and gas supply</t>
  </si>
  <si>
    <t>57-AEO2021.6.highogs-d120120a</t>
  </si>
  <si>
    <t>Air Travel: Ticket Price: Non U.S.: High oil and gas supply</t>
  </si>
  <si>
    <t>57-AEO2021.7.highogs-d120120a</t>
  </si>
  <si>
    <t>57-AEO2021.9.</t>
  </si>
  <si>
    <t>Air Travel: Load Factor: U.S. Domestic: High oil and gas supply</t>
  </si>
  <si>
    <t>57-AEO2021.10.highogs-d120120a</t>
  </si>
  <si>
    <t>fraction</t>
  </si>
  <si>
    <t>Air Travel: Load Factor: U.S. International: High oil and gas supply</t>
  </si>
  <si>
    <t>57-AEO2021.11.highogs-d120120a</t>
  </si>
  <si>
    <t>57-AEO2021.13.</t>
  </si>
  <si>
    <t>57-AEO2021.29.</t>
  </si>
  <si>
    <t>Air Travel: Drivers: Population: U.S.: High oil and gas supply</t>
  </si>
  <si>
    <t>57-AEO2021.30.highogs-d120120a</t>
  </si>
  <si>
    <t>millions</t>
  </si>
  <si>
    <t>Air Travel: Drivers: Population: Canada: High oil and gas supply</t>
  </si>
  <si>
    <t>57-AEO2021.31.highogs-d120120a</t>
  </si>
  <si>
    <t>Air Travel: Drivers: Population: Central America: High oil and gas supply</t>
  </si>
  <si>
    <t>57-AEO2021.32.highogs-d120120a</t>
  </si>
  <si>
    <t>Air Travel: Drivers: Population: South America: High oil and gas supply</t>
  </si>
  <si>
    <t>57-AEO2021.33.highogs-d120120a</t>
  </si>
  <si>
    <t>Air Travel: Drivers: Population: Europe: High oil and gas supply</t>
  </si>
  <si>
    <t>57-AEO2021.34.highogs-d120120a</t>
  </si>
  <si>
    <t>Air Travel: Drivers: Population: Africa: High oil and gas supply</t>
  </si>
  <si>
    <t>57-AEO2021.35.highogs-d120120a</t>
  </si>
  <si>
    <t>Air Travel: Drivers: Population: Mideast: High oil and gas supply</t>
  </si>
  <si>
    <t>57-AEO2021.36.highogs-d120120a</t>
  </si>
  <si>
    <t>Air Travel: Drivers: Population: CIS: High oil and gas supply</t>
  </si>
  <si>
    <t>57-AEO2021.37.highogs-d120120a</t>
  </si>
  <si>
    <t>Air Travel: Drivers: Population: China: High oil and gas supply</t>
  </si>
  <si>
    <t>57-AEO2021.38.highogs-d120120a</t>
  </si>
  <si>
    <t>Air Travel: Drivers: Population: NE Asia: High oil and gas supply</t>
  </si>
  <si>
    <t>57-AEO2021.39.highogs-d120120a</t>
  </si>
  <si>
    <t>Air Travel: Drivers: Population: SE Asia: High oil and gas supply</t>
  </si>
  <si>
    <t>57-AEO2021.40.highogs-d120120a</t>
  </si>
  <si>
    <t>Air Travel: Drivers: Population: SW Asia: High oil and gas supply</t>
  </si>
  <si>
    <t>57-AEO2021.41.highogs-d120120a</t>
  </si>
  <si>
    <t>Air Travel: Drivers: Population: Oceania: High oil and gas supply</t>
  </si>
  <si>
    <t>57-AEO2021.42.highogs-d120120a</t>
  </si>
  <si>
    <t>57-AEO2021.44.</t>
  </si>
  <si>
    <t>57-AEO2021.45.</t>
  </si>
  <si>
    <t>57-AEO2021.46.</t>
  </si>
  <si>
    <t>Air Travel: Travel Demand: Revenue Passenger Miles: Domestic: U.S.: High oil and gas supply</t>
  </si>
  <si>
    <t>57-AEO2021.47.highogs-d120120a</t>
  </si>
  <si>
    <t>billion miles</t>
  </si>
  <si>
    <t>Air Travel: Travel Demand: Revenue Passenger Miles: Domestic: Canada: High oil and gas supply</t>
  </si>
  <si>
    <t>57-AEO2021.48.highogs-d120120a</t>
  </si>
  <si>
    <t>Air Travel: Travel Demand: Revenue Passenger Miles: Domestic: Central America: High oil and gas supply</t>
  </si>
  <si>
    <t>57-AEO2021.49.highogs-d120120a</t>
  </si>
  <si>
    <t>Air Travel: Travel Demand: Revenue Passenger Miles: Domestic: South America: High oil and gas supply</t>
  </si>
  <si>
    <t>57-AEO2021.50.highogs-d120120a</t>
  </si>
  <si>
    <t>Air Travel: Travel Demand: Revenue Passenger Miles: Domestic: Europe: High oil and gas supply</t>
  </si>
  <si>
    <t>57-AEO2021.51.highogs-d120120a</t>
  </si>
  <si>
    <t>Air Travel: Travel Demand: Revenue Passenger Miles: Domestic: Africa: High oil and gas supply</t>
  </si>
  <si>
    <t>57-AEO2021.52.highogs-d120120a</t>
  </si>
  <si>
    <t>Air Travel: Travel Demand: Revenue Passenger Miles: Domestic: Mideast: High oil and gas supply</t>
  </si>
  <si>
    <t>57-AEO2021.53.highogs-d120120a</t>
  </si>
  <si>
    <t>Air Travel: Travel Demand: Revenue Passenger Miles: Domestic: CIS: High oil and gas supply</t>
  </si>
  <si>
    <t>57-AEO2021.54.highogs-d120120a</t>
  </si>
  <si>
    <t>Air Travel: Travel Demand: Revenue Passenger Miles: Domestic: China: High oil and gas supply</t>
  </si>
  <si>
    <t>57-AEO2021.55.highogs-d120120a</t>
  </si>
  <si>
    <t>Air Travel: Travel Demand: Revenue Passenger Miles: Domestic: NE Asia: High oil and gas supply</t>
  </si>
  <si>
    <t>57-AEO2021.56.highogs-d120120a</t>
  </si>
  <si>
    <t>Air Travel: Travel Demand: Revenue Passenger Miles: Domestic: SE Asia: High oil and gas supply</t>
  </si>
  <si>
    <t>57-AEO2021.57.highogs-d120120a</t>
  </si>
  <si>
    <t>Air Travel: Travel Demand: Revenue Passenger Miles: Domestic: SW Asia: High oil and gas supply</t>
  </si>
  <si>
    <t>57-AEO2021.58.highogs-d120120a</t>
  </si>
  <si>
    <t>Air Travel: Travel Demand: Revenue Passenger Miles: Domestic: Oceania: High oil and gas supply</t>
  </si>
  <si>
    <t>57-AEO2021.59.highogs-d120120a</t>
  </si>
  <si>
    <t>57-AEO2021.60.</t>
  </si>
  <si>
    <t>Air Travel: Travel Demand: Revenue Passenger Miles: International: U.S.: High oil and gas supply</t>
  </si>
  <si>
    <t>57-AEO2021.61.highogs-d120120a</t>
  </si>
  <si>
    <t>Air Travel: Travel Demand: Revenue Passenger Miles: International: Canada: High oil and gas supply</t>
  </si>
  <si>
    <t>57-AEO2021.62.highogs-d120120a</t>
  </si>
  <si>
    <t>Air Travel: Travel Demand: Revenue Passenger Miles: International: Central America: High oil and gas supply</t>
  </si>
  <si>
    <t>57-AEO2021.63.highogs-d120120a</t>
  </si>
  <si>
    <t>Air Travel: Travel Demand: Revenue Passenger Miles: International: South America: High oil and gas supply</t>
  </si>
  <si>
    <t>57-AEO2021.64.highogs-d120120a</t>
  </si>
  <si>
    <t>Air Travel: Travel Demand: Revenue Passenger Miles: International: Europe: High oil and gas supply</t>
  </si>
  <si>
    <t>57-AEO2021.65.highogs-d120120a</t>
  </si>
  <si>
    <t>Air Travel: Travel Demand: Revenue Passenger Miles: International: Africa: High oil and gas supply</t>
  </si>
  <si>
    <t>57-AEO2021.66.highogs-d120120a</t>
  </si>
  <si>
    <t>Air Travel: Travel Demand: Revenue Passenger Miles: International: Mideast: High oil and gas supply</t>
  </si>
  <si>
    <t>57-AEO2021.67.highogs-d120120a</t>
  </si>
  <si>
    <t>Air Travel: Travel Demand: Revenue Passenger Miles: International: CIS: High oil and gas supply</t>
  </si>
  <si>
    <t>57-AEO2021.68.highogs-d120120a</t>
  </si>
  <si>
    <t>Air Travel: Travel Demand: Revenue Passenger Miles: International: China: High oil and gas supply</t>
  </si>
  <si>
    <t>57-AEO2021.69.highogs-d120120a</t>
  </si>
  <si>
    <t>Air Travel: Travel Demand: Revenue Passenger Miles: International: NE Asia: High oil and gas supply</t>
  </si>
  <si>
    <t>57-AEO2021.70.highogs-d120120a</t>
  </si>
  <si>
    <t>Air Travel: Travel Demand: Revenue Passenger Miles: International: SE Asia: High oil and gas supply</t>
  </si>
  <si>
    <t>57-AEO2021.71.highogs-d120120a</t>
  </si>
  <si>
    <t>Air Travel: Travel Demand: Revenue Passenger Miles: International: SW Asia: High oil and gas supply</t>
  </si>
  <si>
    <t>57-AEO2021.72.highogs-d120120a</t>
  </si>
  <si>
    <t>Air Travel: Travel Demand: Revenue Passenger Miles: International: Oceania: High oil and gas supply</t>
  </si>
  <si>
    <t>57-AEO2021.73.highogs-d120120a</t>
  </si>
  <si>
    <t>57-AEO2021.75.</t>
  </si>
  <si>
    <t>Air Travel: Travel Demand: Revenue Ton Miles: Freight: US: High oil and gas supply</t>
  </si>
  <si>
    <t>57-AEO2021.76.highogs-d120120a</t>
  </si>
  <si>
    <t>Air Travel: Travel Demand: Revenue Ton Miles: Freight: Canada: High oil and gas supply</t>
  </si>
  <si>
    <t>57-AEO2021.77.highogs-d120120a</t>
  </si>
  <si>
    <t>Air Travel: Travel Demand: Revenue Ton Miles: Freight: Central America: High oil and gas supply</t>
  </si>
  <si>
    <t>57-AEO2021.78.highogs-d120120a</t>
  </si>
  <si>
    <t>Air Travel: Travel Demand: Revenue Ton Miles: Freight: South America: High oil and gas supply</t>
  </si>
  <si>
    <t>57-AEO2021.79.highogs-d120120a</t>
  </si>
  <si>
    <t>Air Travel: Travel Demand: Revenue Ton Miles: Freight: Europe: High oil and gas supply</t>
  </si>
  <si>
    <t>57-AEO2021.80.highogs-d120120a</t>
  </si>
  <si>
    <t>Air Travel: Travel Demand: Revenue Ton Miles: Freight: Africa: High oil and gas supply</t>
  </si>
  <si>
    <t>57-AEO2021.81.highogs-d120120a</t>
  </si>
  <si>
    <t>Air Travel: Travel Demand: Revenue Ton Miles: Freight: Mideast: High oil and gas supply</t>
  </si>
  <si>
    <t>57-AEO2021.82.highogs-d120120a</t>
  </si>
  <si>
    <t>Air Travel: Travel Demand: Revenue Ton Miles: Freight: CIS: High oil and gas supply</t>
  </si>
  <si>
    <t>57-AEO2021.83.highogs-d120120a</t>
  </si>
  <si>
    <t>Air Travel: Travel Demand: Revenue Ton Miles: Freight: China: High oil and gas supply</t>
  </si>
  <si>
    <t>57-AEO2021.84.highogs-d120120a</t>
  </si>
  <si>
    <t>Air Travel: Travel Demand: Revenue Ton Miles: Freight: NE Asia: High oil and gas supply</t>
  </si>
  <si>
    <t>57-AEO2021.85.highogs-d120120a</t>
  </si>
  <si>
    <t>Air Travel: Travel Demand: Revenue Ton Miles: Freight: SE Asia: High oil and gas supply</t>
  </si>
  <si>
    <t>57-AEO2021.86.highogs-d120120a</t>
  </si>
  <si>
    <t>Air Travel: Travel Demand: Revenue Ton Miles: Freight: SW Asia: High oil and gas supply</t>
  </si>
  <si>
    <t>57-AEO2021.87.highogs-d120120a</t>
  </si>
  <si>
    <t>Air Travel: Travel Demand: Revenue Ton Miles: Freight: Oceania: High oil and gas supply</t>
  </si>
  <si>
    <t>57-AEO2021.88.highogs-d120120a</t>
  </si>
  <si>
    <t>Air Travel: Travel Demand: Revenue Ton Miles: Freight: World: High oil and gas supply</t>
  </si>
  <si>
    <t>57-AEO2021.89.highogs-d120120a</t>
  </si>
  <si>
    <t>57-AEO2021.91.</t>
  </si>
  <si>
    <t>Air Travel: Seat Miles Demanded: U.S.: High oil and gas supply</t>
  </si>
  <si>
    <t>57-AEO2021.92.highogs-d120120a</t>
  </si>
  <si>
    <t>Air Travel: Seat Miles Demanded: U.S.: Narrow Body Aircraft: High oil and gas supply</t>
  </si>
  <si>
    <t>57-AEO2021.93.highogs-d120120a</t>
  </si>
  <si>
    <t>Air Travel: Seat Miles Demanded: U.S.: Wide Body Aircraft: High oil and gas supply</t>
  </si>
  <si>
    <t>57-AEO2021.94.highogs-d120120a</t>
  </si>
  <si>
    <t>Air Travel: Seat Miles Demanded: U.S.: Regional Jets: High oil and gas supply</t>
  </si>
  <si>
    <t>57-AEO2021.95.highogs-d120120a</t>
  </si>
  <si>
    <t>Air Travel: Seat Miles Demanded: Canada: High oil and gas supply</t>
  </si>
  <si>
    <t>57-AEO2021.96.highogs-d120120a</t>
  </si>
  <si>
    <t>Air Travel: Seat Miles Demanded: Central America: High oil and gas supply</t>
  </si>
  <si>
    <t>57-AEO2021.97.highogs-d120120a</t>
  </si>
  <si>
    <t>Air Travel: Seat Miles Demanded: South America: High oil and gas supply</t>
  </si>
  <si>
    <t>57-AEO2021.98.highogs-d120120a</t>
  </si>
  <si>
    <t>Air Travel: Seat Miles Demanded: Europe: High oil and gas supply</t>
  </si>
  <si>
    <t>57-AEO2021.99.highogs-d120120a</t>
  </si>
  <si>
    <t>Air Travel: Seat Miles Demanded: Africa: High oil and gas supply</t>
  </si>
  <si>
    <t>57-AEO2021.100.highogs-d120120a</t>
  </si>
  <si>
    <t>Air Travel: Seat Miles Demanded: Mideast: High oil and gas supply</t>
  </si>
  <si>
    <t>57-AEO2021.101.highogs-d120120a</t>
  </si>
  <si>
    <t>Air Travel: Seat Miles Demanded: CIS: High oil and gas supply</t>
  </si>
  <si>
    <t>57-AEO2021.102.highogs-d120120a</t>
  </si>
  <si>
    <t>Air Travel: Seat Miles Demanded: China: High oil and gas supply</t>
  </si>
  <si>
    <t>57-AEO2021.103.highogs-d120120a</t>
  </si>
  <si>
    <t>Air Travel: Seat Miles Demanded: NE Asia: High oil and gas supply</t>
  </si>
  <si>
    <t>57-AEO2021.104.highogs-d120120a</t>
  </si>
  <si>
    <t>Air Travel: Seat Miles Demanded: SE Asia: High oil and gas supply</t>
  </si>
  <si>
    <t>57-AEO2021.105.highogs-d120120a</t>
  </si>
  <si>
    <t>Air Travel: Seat Miles Demanded: SW Asia: High oil and gas supply</t>
  </si>
  <si>
    <t>57-AEO2021.106.highogs-d120120a</t>
  </si>
  <si>
    <t>Air Travel: Seat Miles Demanded: Oceania: High oil and gas supply</t>
  </si>
  <si>
    <t>57-AEO2021.107.highogs-d120120a</t>
  </si>
  <si>
    <t>Air Travel: Seat Miles Demanded: World: High oil and gas supply</t>
  </si>
  <si>
    <t>57-AEO2021.108.highogs-d120120a</t>
  </si>
  <si>
    <t>57-AEO2021.110.</t>
  </si>
  <si>
    <t>Air Travel: Aircraft Sales: U.S.: High oil and gas supply</t>
  </si>
  <si>
    <t>57-AEO2021.111.highogs-d120120a</t>
  </si>
  <si>
    <t>Air Travel: Aircraft Sales: U.S.: Narrow Body: High oil and gas supply</t>
  </si>
  <si>
    <t>57-AEO2021.112.highogs-d120120a</t>
  </si>
  <si>
    <t>Air Travel: Aircraft Sales: U.S.: Wide Body: High oil and gas supply</t>
  </si>
  <si>
    <t>57-AEO2021.113.highogs-d120120a</t>
  </si>
  <si>
    <t>Air Travel: Aircraft Sales: U.S.: Regional Jets: High oil and gas supply</t>
  </si>
  <si>
    <t>57-AEO2021.114.highogs-d120120a</t>
  </si>
  <si>
    <t>Air Travel: Aircraft Sales: Canada: High oil and gas supply</t>
  </si>
  <si>
    <t>57-AEO2021.115.highogs-d120120a</t>
  </si>
  <si>
    <t>Air Travel: Aircraft Sales: Canada: Narrow Body: High oil and gas supply</t>
  </si>
  <si>
    <t>57-AEO2021.116.highogs-d120120a</t>
  </si>
  <si>
    <t>Air Travel: Aircraft Sales: Canada: Wide Body: High oil and gas supply</t>
  </si>
  <si>
    <t>57-AEO2021.117.highogs-d120120a</t>
  </si>
  <si>
    <t>Air Travel: Aircraft Sales: Canada: Regional Jets: High oil and gas supply</t>
  </si>
  <si>
    <t>57-AEO2021.118.highogs-d120120a</t>
  </si>
  <si>
    <t>Air Travel: Aircraft Sales: Central America: High oil and gas supply</t>
  </si>
  <si>
    <t>57-AEO2021.119.highogs-d120120a</t>
  </si>
  <si>
    <t>Air Travel: Aircraft Sales: Central America: Narrow Body: High oil and gas supply</t>
  </si>
  <si>
    <t>57-AEO2021.120.highogs-d120120a</t>
  </si>
  <si>
    <t>Air Travel: Aircraft Sales: Central America: Wide Body: High oil and gas supply</t>
  </si>
  <si>
    <t>57-AEO2021.121.highogs-d120120a</t>
  </si>
  <si>
    <t>Air Travel: Aircraft Sales: Central America: Regional Jets: High oil and gas supply</t>
  </si>
  <si>
    <t>57-AEO2021.122.highogs-d120120a</t>
  </si>
  <si>
    <t>Air Travel: Aircraft Sales: South America: High oil and gas supply</t>
  </si>
  <si>
    <t>57-AEO2021.123.highogs-d120120a</t>
  </si>
  <si>
    <t>Air Travel: Aircraft Sales: South America: Narrow Body: High oil and gas supply</t>
  </si>
  <si>
    <t>57-AEO2021.124.highogs-d120120a</t>
  </si>
  <si>
    <t>Air Travel: Aircraft Sales: South America: Wide Body: High oil and gas supply</t>
  </si>
  <si>
    <t>57-AEO2021.125.highogs-d120120a</t>
  </si>
  <si>
    <t>Air Travel: Aircraft Sales: South America: Regional Jets: High oil and gas supply</t>
  </si>
  <si>
    <t>57-AEO2021.126.highogs-d120120a</t>
  </si>
  <si>
    <t>Air Travel: Aircraft Sales: Europe: High oil and gas supply</t>
  </si>
  <si>
    <t>57-AEO2021.127.highogs-d120120a</t>
  </si>
  <si>
    <t>Air Travel: Aircraft Sales: Europe: Narrow Body: High oil and gas supply</t>
  </si>
  <si>
    <t>57-AEO2021.128.highogs-d120120a</t>
  </si>
  <si>
    <t>Air Travel: Aircraft Sales: Europe: Wide Body: High oil and gas supply</t>
  </si>
  <si>
    <t>57-AEO2021.129.highogs-d120120a</t>
  </si>
  <si>
    <t>Air Travel: Aircraft Sales: Europe: Regional Jets: High oil and gas supply</t>
  </si>
  <si>
    <t>57-AEO2021.130.highogs-d120120a</t>
  </si>
  <si>
    <t>Air Travel: Aircraft Sales: Africa: High oil and gas supply</t>
  </si>
  <si>
    <t>57-AEO2021.131.highogs-d120120a</t>
  </si>
  <si>
    <t>Air Travel: Aircraft Sales: Africa: Narrow Body: High oil and gas supply</t>
  </si>
  <si>
    <t>57-AEO2021.132.highogs-d120120a</t>
  </si>
  <si>
    <t>Air Travel: Aircraft Sales: Africa: Wide Body: High oil and gas supply</t>
  </si>
  <si>
    <t>57-AEO2021.133.highogs-d120120a</t>
  </si>
  <si>
    <t>Air Travel: Aircraft Sales: Africa: Regional Jets: High oil and gas supply</t>
  </si>
  <si>
    <t>57-AEO2021.134.highogs-d120120a</t>
  </si>
  <si>
    <t>Air Travel: Aircraft Sales: Mideast: High oil and gas supply</t>
  </si>
  <si>
    <t>57-AEO2021.135.highogs-d120120a</t>
  </si>
  <si>
    <t>Air Travel: Aircraft Sales: Mideast: Narrow Body: High oil and gas supply</t>
  </si>
  <si>
    <t>57-AEO2021.136.highogs-d120120a</t>
  </si>
  <si>
    <t>Air Travel: Aircraft Sales: Mideast: Wide Body: High oil and gas supply</t>
  </si>
  <si>
    <t>57-AEO2021.137.highogs-d120120a</t>
  </si>
  <si>
    <t>Air Travel: Aircraft Sales: Mideast: Regional Jets: High oil and gas supply</t>
  </si>
  <si>
    <t>57-AEO2021.138.highogs-d120120a</t>
  </si>
  <si>
    <t>Air Travel: Aircraft Sales: CIS: High oil and gas supply</t>
  </si>
  <si>
    <t>57-AEO2021.139.highogs-d120120a</t>
  </si>
  <si>
    <t>Air Travel: Aircraft Sales: CIS: Narrow Body: High oil and gas supply</t>
  </si>
  <si>
    <t>57-AEO2021.140.highogs-d120120a</t>
  </si>
  <si>
    <t>Air Travel: Aircraft Sales: CIS: Wide Body: High oil and gas supply</t>
  </si>
  <si>
    <t>57-AEO2021.141.highogs-d120120a</t>
  </si>
  <si>
    <t>Air Travel: Aircraft Sales: CIS: Regional Jets: High oil and gas supply</t>
  </si>
  <si>
    <t>57-AEO2021.142.highogs-d120120a</t>
  </si>
  <si>
    <t>Air Travel: Aircraft Sales: China: High oil and gas supply</t>
  </si>
  <si>
    <t>57-AEO2021.143.highogs-d120120a</t>
  </si>
  <si>
    <t>Air Travel: Aircraft Sales: China: Narrow Body: High oil and gas supply</t>
  </si>
  <si>
    <t>57-AEO2021.144.highogs-d120120a</t>
  </si>
  <si>
    <t>Air Travel: Aircraft Sales: China: Wide Body: High oil and gas supply</t>
  </si>
  <si>
    <t>57-AEO2021.145.highogs-d120120a</t>
  </si>
  <si>
    <t>Air Travel: Aircraft Sales: China: Regional Jets: High oil and gas supply</t>
  </si>
  <si>
    <t>57-AEO2021.146.highogs-d120120a</t>
  </si>
  <si>
    <t>Air Travel: Aircraft Sales: NE Asia: High oil and gas supply</t>
  </si>
  <si>
    <t>57-AEO2021.147.highogs-d120120a</t>
  </si>
  <si>
    <t>Air Travel: Aircraft Sales: NE Asia: Narrow Body: High oil and gas supply</t>
  </si>
  <si>
    <t>57-AEO2021.148.highogs-d120120a</t>
  </si>
  <si>
    <t>Air Travel: Aircraft Sales: NE Asia: Wide Body: High oil and gas supply</t>
  </si>
  <si>
    <t>57-AEO2021.149.highogs-d120120a</t>
  </si>
  <si>
    <t>Air Travel: Aircraft Sales: NE Asia: Regional Jets: High oil and gas supply</t>
  </si>
  <si>
    <t>57-AEO2021.150.highogs-d120120a</t>
  </si>
  <si>
    <t>Air Travel: Aircraft Sales: SE Asia: High oil and gas supply</t>
  </si>
  <si>
    <t>57-AEO2021.151.highogs-d120120a</t>
  </si>
  <si>
    <t>Air Travel: Aircraft Sales: SE Asia: Narrow Body: High oil and gas supply</t>
  </si>
  <si>
    <t>57-AEO2021.152.highogs-d120120a</t>
  </si>
  <si>
    <t>Air Travel: Aircraft Sales: SE Asia: Wide Body: High oil and gas supply</t>
  </si>
  <si>
    <t>57-AEO2021.153.highogs-d120120a</t>
  </si>
  <si>
    <t>Air Travel: Aircraft Sales: SE Asia: Regional Jets: High oil and gas supply</t>
  </si>
  <si>
    <t>57-AEO2021.154.highogs-d120120a</t>
  </si>
  <si>
    <t>Air Travel: Aircraft Sales: SW Asia: High oil and gas supply</t>
  </si>
  <si>
    <t>57-AEO2021.155.highogs-d120120a</t>
  </si>
  <si>
    <t>Air Travel: Aircraft Sales: SW Asia: Narrow Body: High oil and gas supply</t>
  </si>
  <si>
    <t>57-AEO2021.156.highogs-d120120a</t>
  </si>
  <si>
    <t>Air Travel: Aircraft Sales: SW Asia: Wide Body: High oil and gas supply</t>
  </si>
  <si>
    <t>57-AEO2021.157.highogs-d120120a</t>
  </si>
  <si>
    <t>Air Travel: Aircraft Sales: SW Asia: Regional Jets: High oil and gas supply</t>
  </si>
  <si>
    <t>57-AEO2021.158.highogs-d120120a</t>
  </si>
  <si>
    <t>Air Travel: Aircraft Sales: Oceania: High oil and gas supply</t>
  </si>
  <si>
    <t>57-AEO2021.159.highogs-d120120a</t>
  </si>
  <si>
    <t>Air Travel: Aircraft Sales: Oceania: Narrow Body: High oil and gas supply</t>
  </si>
  <si>
    <t>57-AEO2021.160.highogs-d120120a</t>
  </si>
  <si>
    <t>Air Travel: Aircraft Sales: Oceania: Wide Body: High oil and gas supply</t>
  </si>
  <si>
    <t>57-AEO2021.161.highogs-d120120a</t>
  </si>
  <si>
    <t>Air Travel: Aircraft Sales: Oceania: Regional Jets: High oil and gas supply</t>
  </si>
  <si>
    <t>57-AEO2021.162.highogs-d120120a</t>
  </si>
  <si>
    <t>Air Travel: Aircraft Sales: World: High oil and gas supply</t>
  </si>
  <si>
    <t>57-AEO2021.163.highogs-d120120a</t>
  </si>
  <si>
    <t>57-AEO2021.165.</t>
  </si>
  <si>
    <t>Air Travel: Advanced Technology Penetration: General Technology 1: High oil and gas supply</t>
  </si>
  <si>
    <t>57-AEO2021.166.highogs-d120120a</t>
  </si>
  <si>
    <t>Air Travel: Advanced Technology Penetration: General Technology 2: High oil and gas supply</t>
  </si>
  <si>
    <t>57-AEO2021.167.highogs-d120120a</t>
  </si>
  <si>
    <t>Air Travel: Advanced Technology Penetration: General Technology 3: High oil and gas supply</t>
  </si>
  <si>
    <t>57-AEO2021.168.highogs-d120120a</t>
  </si>
  <si>
    <t>Air Travel: Advanced Technology Penetration: General Technology 4: High oil and gas supply</t>
  </si>
  <si>
    <t>57-AEO2021.169.highogs-d120120a</t>
  </si>
  <si>
    <t>Air Travel: Advanced Technology Penetration: General Technology 5: High oil and gas supply</t>
  </si>
  <si>
    <t>57-AEO2021.170.highogs-d120120a</t>
  </si>
  <si>
    <t>Air Travel: Advanced Technology Penetration: Laminar Flow Control: High oil and gas supply</t>
  </si>
  <si>
    <t>57-AEO2021.171.highogs-d120120a</t>
  </si>
  <si>
    <t>Air Travel: Advanced Technology Penetration: Advanced Aerodynamics: High oil and gas supply</t>
  </si>
  <si>
    <t>57-AEO2021.172.highogs-d120120a</t>
  </si>
  <si>
    <t>Air Travel: Advanced Technology Penetration: Weight Reducing Materials: High oil and gas supply</t>
  </si>
  <si>
    <t>57-AEO2021.173.highogs-d120120a</t>
  </si>
  <si>
    <t>Air Travel: Advanced Technology Penetration: Electrically Active Controls: High oil and gas supply</t>
  </si>
  <si>
    <t>57-AEO2021.174.highogs-d120120a</t>
  </si>
  <si>
    <t>57-AEO2021.176.</t>
  </si>
  <si>
    <t>57-AEO2021.177.</t>
  </si>
  <si>
    <t>Air Travel: New Aircraft Efficiency: Narrow Body Aircraft: High oil and gas supply</t>
  </si>
  <si>
    <t>57-AEO2021.178.highogs-d120120a</t>
  </si>
  <si>
    <t>seat mpg</t>
  </si>
  <si>
    <t>Air Travel: New Aircraft Efficiency: Wide Body Aircraft: High oil and gas supply</t>
  </si>
  <si>
    <t>57-AEO2021.179.highogs-d120120a</t>
  </si>
  <si>
    <t>Air Travel: New Aircraft Efficiency: Regional Jets: High oil and gas supply</t>
  </si>
  <si>
    <t>57-AEO2021.180.highogs-d120120a</t>
  </si>
  <si>
    <t>Air Travel: New Aircraft Efficiency: Average Aircraft: High oil and gas supply</t>
  </si>
  <si>
    <t>57-AEO2021.181.highogs-d120120a</t>
  </si>
  <si>
    <t>57-AEO2021.182.</t>
  </si>
  <si>
    <t>Air Travel: Aircraft Stock Efficiency: Narrow Body Aircraft: High oil and gas supply</t>
  </si>
  <si>
    <t>57-AEO2021.183.highogs-d120120a</t>
  </si>
  <si>
    <t>Air Travel: Aircraft Stock Efficiency: Wide Body Aircraft: High oil and gas supply</t>
  </si>
  <si>
    <t>57-AEO2021.184.highogs-d120120a</t>
  </si>
  <si>
    <t>Air Travel: Aircraft Stock Efficiency: Regional Jets: High oil and gas supply</t>
  </si>
  <si>
    <t>57-AEO2021.185.highogs-d120120a</t>
  </si>
  <si>
    <t>Air Travel: Aircraft Stock Efficiency: Average Aircraft: High oil and gas supply</t>
  </si>
  <si>
    <t>57-AEO2021.186.highogs-d120120a</t>
  </si>
  <si>
    <t>57-AEO2021.188.</t>
  </si>
  <si>
    <t>57-AEO2021.189.</t>
  </si>
  <si>
    <t>Air Travel: Fuel Use: Commercial: Jet Fuel: U.S.: High oil and gas supply</t>
  </si>
  <si>
    <t>57-AEO2021.190.highogs-d120120a</t>
  </si>
  <si>
    <t>Air Travel: Fuel Use: Commercial: Jet Fuel: Canada: High oil and gas supply</t>
  </si>
  <si>
    <t>57-AEO2021.191.highogs-d120120a</t>
  </si>
  <si>
    <t>Air Travel: Fuel Use: Commercial: Jet Fuel: Central America: High oil and gas supply</t>
  </si>
  <si>
    <t>57-AEO2021.192.highogs-d120120a</t>
  </si>
  <si>
    <t>Air Travel: Fuel Use: Commercial: Jet Fuel: South America: High oil and gas supply</t>
  </si>
  <si>
    <t>57-AEO2021.193.highogs-d120120a</t>
  </si>
  <si>
    <t>Air Travel: Fuel Use: Commercial: Jet Fuel: Europe: High oil and gas supply</t>
  </si>
  <si>
    <t>57-AEO2021.194.highogs-d120120a</t>
  </si>
  <si>
    <t>Air Travel: Fuel Use: Commercial: Jet Fuel: Africa: High oil and gas supply</t>
  </si>
  <si>
    <t>57-AEO2021.195.highogs-d120120a</t>
  </si>
  <si>
    <t>Air Travel: Fuel Use: Commercial: Jet Fuel: Mideast: High oil and gas supply</t>
  </si>
  <si>
    <t>57-AEO2021.196.highogs-d120120a</t>
  </si>
  <si>
    <t>Air Travel: Fuel Use: Commercial: Jet Fuel: CIS: High oil and gas supply</t>
  </si>
  <si>
    <t>57-AEO2021.197.highogs-d120120a</t>
  </si>
  <si>
    <t>Air Travel: Fuel Use: Commercial: Jet Fuel: China: High oil and gas supply</t>
  </si>
  <si>
    <t>57-AEO2021.198.highogs-d120120a</t>
  </si>
  <si>
    <t>Air Travel: Fuel Use: Commercial: Jet Fuel: NE Asia: High oil and gas supply</t>
  </si>
  <si>
    <t>57-AEO2021.199.highogs-d120120a</t>
  </si>
  <si>
    <t>Air Travel: Fuel Use: Commercial: Jet Fuel: SE Asia: High oil and gas supply</t>
  </si>
  <si>
    <t>57-AEO2021.200.highogs-d120120a</t>
  </si>
  <si>
    <t>Air Travel: Fuel Use: Commercial: Jet Fuel: SW Asia: High oil and gas supply</t>
  </si>
  <si>
    <t>57-AEO2021.201.highogs-d120120a</t>
  </si>
  <si>
    <t>Air Travel: Fuel Use: Commercial: Jet Fuel: Oceania: High oil and gas supply</t>
  </si>
  <si>
    <t>57-AEO2021.202.highogs-d120120a</t>
  </si>
  <si>
    <t>Air Travel: Fuel Use: Commercial: Jet Fuel: World: High oil and gas supply</t>
  </si>
  <si>
    <t>57-AEO2021.203.highogs-d120120a</t>
  </si>
  <si>
    <t xml:space="preserve"> U.S.</t>
  </si>
  <si>
    <t>Air Travel: Fuel Use: Commercial: Aviation Gasoline: U.S.: High oil and gas supply</t>
  </si>
  <si>
    <t>57-AEO2021.204.highogs-d120120a</t>
  </si>
  <si>
    <t>Air Travel: Fuel Use: Military: Jet Fuel: U.S.: High oil and gas supply</t>
  </si>
  <si>
    <t>57-AEO2021.205.highogs-d120120a</t>
  </si>
  <si>
    <t>Table 48.  Aircraft Stock</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</si>
  <si>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</si>
  <si>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</si>
  <si>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</si>
  <si>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</si>
  <si>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</si>
  <si>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</si>
  <si>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</si>
  <si>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</si>
  <si>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</si>
  <si>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</si>
  <si>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</si>
  <si>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</si>
  <si>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</si>
  <si>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</si>
  <si>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</si>
  <si>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</si>
  <si>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</si>
  <si>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</si>
  <si>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</si>
  <si>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</si>
  <si>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</si>
  <si>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</si>
  <si>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</si>
  <si>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</si>
  <si>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</si>
  <si>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</si>
  <si>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</si>
  <si>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</si>
  <si>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</si>
  <si>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</si>
  <si>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</si>
  <si>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</si>
  <si>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</si>
  <si>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</si>
  <si>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</si>
  <si>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</si>
  <si>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</si>
  <si>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</si>
  <si>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</si>
  <si>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</si>
  <si>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</si>
  <si>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</si>
  <si>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</si>
  <si>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</si>
  <si>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</si>
  <si>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</si>
  <si>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</si>
  <si>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</si>
  <si>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</si>
  <si>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</si>
  <si>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</si>
  <si>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</si>
  <si>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</si>
  <si>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</si>
  <si>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</si>
  <si>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</si>
  <si>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</si>
  <si>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</si>
  <si>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</si>
  <si>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</si>
  <si>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</si>
  <si>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</si>
  <si>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</si>
  <si>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</si>
  <si>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</si>
  <si>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</si>
  <si>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</si>
  <si>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</si>
  <si>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</si>
  <si>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</si>
  <si>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</si>
  <si>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</si>
  <si>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</si>
  <si>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</si>
  <si>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</si>
  <si>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</si>
  <si>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</si>
  <si>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</si>
  <si>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</si>
  <si>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</si>
  <si>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</si>
  <si>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</si>
  <si>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</si>
  <si>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</si>
  <si>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</si>
  <si>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</si>
  <si>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</si>
  <si>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</si>
  <si>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</si>
  <si>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</si>
  <si>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</si>
  <si>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</si>
  <si>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</si>
  <si>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</si>
  <si>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</si>
  <si>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</si>
  <si>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</si>
  <si>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</si>
  <si>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</si>
  <si>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</si>
  <si>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</si>
  <si>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</si>
  <si>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</si>
  <si>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</si>
  <si>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</si>
  <si>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</si>
  <si>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</si>
  <si>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</si>
  <si>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</si>
  <si>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</si>
  <si>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</si>
  <si>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</si>
  <si>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</si>
  <si>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</si>
  <si>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</si>
  <si>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</si>
  <si>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</si>
  <si>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</si>
  <si>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</si>
  <si>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</si>
  <si>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</si>
  <si>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</si>
  <si>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</si>
  <si>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</si>
  <si>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</si>
  <si>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</si>
  <si>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</si>
  <si>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</si>
  <si>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</si>
  <si>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</si>
  <si>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</si>
  <si>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</si>
  <si>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</si>
  <si>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</si>
  <si>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</si>
  <si>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</si>
  <si>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</si>
  <si>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</si>
  <si>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</si>
  <si>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</si>
  <si>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</si>
  <si>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</si>
  <si>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</si>
  <si>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</si>
  <si>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</si>
  <si>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</si>
  <si>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</si>
  <si>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</si>
  <si>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</si>
  <si>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</si>
  <si>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</si>
  <si>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</si>
  <si>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</si>
  <si>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</si>
  <si>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</si>
  <si>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</si>
  <si>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</si>
  <si>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</si>
  <si>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</si>
  <si>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</si>
  <si>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</si>
  <si>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</si>
  <si>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</si>
  <si>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</si>
  <si>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</si>
  <si>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</si>
  <si>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</si>
  <si>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</si>
  <si>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</si>
  <si>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</si>
  <si>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</si>
  <si>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</si>
  <si>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</si>
  <si>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</si>
  <si>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</si>
  <si>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</si>
  <si>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</si>
  <si>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</si>
  <si>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</si>
  <si>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</si>
  <si>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</si>
  <si>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</si>
  <si>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</si>
  <si>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</si>
  <si>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</si>
  <si>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</si>
  <si>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</si>
  <si>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</si>
  <si>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</si>
  <si>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</si>
  <si>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</si>
  <si>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</si>
  <si>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</si>
  <si>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</si>
  <si>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</si>
  <si>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</si>
  <si>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</si>
  <si>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</si>
  <si>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</si>
  <si>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</si>
  <si>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</si>
  <si>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</si>
  <si>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</si>
  <si>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</si>
  <si>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</si>
  <si>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</si>
  <si>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</si>
  <si>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</si>
  <si>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</si>
  <si>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</si>
  <si>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</si>
  <si>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</si>
  <si>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</si>
  <si>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</si>
  <si>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</si>
  <si>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</si>
  <si>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</si>
  <si>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</si>
  <si>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</si>
  <si>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</si>
  <si>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</si>
  <si>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</si>
  <si>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</si>
  <si>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</si>
  <si>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</si>
  <si>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</si>
  <si>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</si>
  <si>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</si>
  <si>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</si>
  <si>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</si>
  <si>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</si>
  <si>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</si>
  <si>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</si>
  <si>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</si>
  <si>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</si>
  <si>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</si>
  <si>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</si>
  <si>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</si>
  <si>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</si>
  <si>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</si>
  <si>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</si>
  <si>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</si>
  <si>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</si>
  <si>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</si>
  <si>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</si>
  <si>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</si>
  <si>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</si>
  <si>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</si>
  <si>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</si>
  <si>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</si>
  <si>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</si>
  <si>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</si>
  <si>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</si>
  <si>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</si>
  <si>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</si>
  <si>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</si>
  <si>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</si>
  <si>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</si>
  <si>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</si>
  <si>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</si>
  <si>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</si>
  <si>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</si>
  <si>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</si>
  <si>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</si>
  <si>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</si>
  <si>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</si>
  <si>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</si>
  <si>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</si>
  <si>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</si>
  <si>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</si>
  <si>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</si>
  <si>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</si>
  <si>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</si>
  <si>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</si>
  <si>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</si>
  <si>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</si>
  <si>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</si>
  <si>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</si>
  <si>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</si>
  <si>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</si>
  <si>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</si>
  <si>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</si>
  <si>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</si>
  <si>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</si>
  <si>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</si>
  <si>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</si>
  <si>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</si>
  <si>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</si>
  <si>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</si>
  <si>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</si>
  <si>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</si>
  <si>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</si>
  <si>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</si>
  <si>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</si>
  <si>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</si>
  <si>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</si>
  <si>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</si>
  <si>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</si>
  <si>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</si>
  <si>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</si>
  <si>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</si>
  <si>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</si>
  <si>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</si>
  <si>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</si>
  <si>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</si>
  <si>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</si>
  <si>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</si>
  <si>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</si>
  <si>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</si>
  <si>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</si>
  <si>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</si>
  <si>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</si>
  <si>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</si>
  <si>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</si>
  <si>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</si>
  <si>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</si>
  <si>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</si>
  <si>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</si>
  <si>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</si>
  <si>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</si>
  <si>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</si>
  <si>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</si>
  <si>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</si>
  <si>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</si>
  <si>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</si>
  <si>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</si>
  <si>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</si>
  <si>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</si>
  <si>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</si>
  <si>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</si>
  <si>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</si>
  <si>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</si>
  <si>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</si>
  <si>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</si>
  <si>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</si>
  <si>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</si>
  <si>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</si>
  <si>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</si>
  <si>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</si>
  <si>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</si>
  <si>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</si>
  <si>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</si>
  <si>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</si>
  <si>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</si>
  <si>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</si>
  <si>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</si>
  <si>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</si>
  <si>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</si>
  <si>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</si>
  <si>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</si>
  <si>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</si>
  <si>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</si>
  <si>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Table 49.  Freight Transportation Energy Use</t>
  </si>
  <si>
    <t>https://www.eia.gov/outlooks/aeo/data/browser/#/?id=58-AEO2021&amp;region=0-0&amp;cases=highogs&amp;start=2020&amp;end=2050&amp;f=A&amp;linechart=highogs-d120120a.6-58-AEO2021&amp;sourcekey=0</t>
  </si>
  <si>
    <t>Tue Mar 09 2021 13:19:38 GMT-0800 (Pacific Standard Time)</t>
  </si>
  <si>
    <t>Vehicle Miles Traveled (billion miles)</t>
  </si>
  <si>
    <t>Ethanol-Flex Fuel</t>
  </si>
  <si>
    <t>Plug-in Diesel Hybrid</t>
  </si>
  <si>
    <t>Plug-in Gasoline Hybrid</t>
  </si>
  <si>
    <t>Light Medium Subtotal</t>
  </si>
  <si>
    <t>Medium Subtotal</t>
  </si>
  <si>
    <t>Heavy</t>
  </si>
  <si>
    <t>Heavy Subtotal</t>
  </si>
  <si>
    <t>Total Vehicle Miles Traveled</t>
  </si>
  <si>
    <t>Consumption (trillion Btu)</t>
  </si>
  <si>
    <t>Fuel Efficiency (miles per gallon)</t>
  </si>
  <si>
    <t>Light Medium Average</t>
  </si>
  <si>
    <t>Medium Average</t>
  </si>
  <si>
    <t>Heavy Average</t>
  </si>
  <si>
    <t>Average Fuel Efficiency</t>
  </si>
  <si>
    <t>Stock (millions)</t>
  </si>
  <si>
    <t>Total Stock</t>
  </si>
  <si>
    <t>Sales (thousands)</t>
  </si>
  <si>
    <t>Ton Miles by Rail (billion)</t>
  </si>
  <si>
    <t>Fuel Efficiency (ton miles per thousand Btu)</t>
  </si>
  <si>
    <t>Ton Miles Shipping (billion)</t>
  </si>
  <si>
    <t>Gross Trade (billion 2012 dollars)</t>
  </si>
  <si>
    <t>Exports (billion 2012 dollars)</t>
  </si>
  <si>
    <t>Imports (billion 2012 dollars)</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</si>
  <si>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</si>
  <si>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</si>
  <si>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</si>
  <si>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</si>
  <si>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</si>
  <si>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</si>
  <si>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</si>
  <si>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</si>
  <si>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</si>
  <si>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</si>
  <si>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</si>
  <si>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</si>
  <si>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</si>
  <si>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</si>
  <si>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</si>
  <si>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</si>
  <si>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</si>
  <si>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</si>
  <si>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</si>
  <si>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</si>
  <si>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</si>
  <si>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</si>
  <si>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</si>
  <si>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</si>
  <si>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</si>
  <si>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</si>
  <si>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</si>
  <si>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</si>
  <si>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</si>
  <si>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</si>
  <si>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</si>
  <si>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</si>
  <si>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</si>
  <si>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</si>
  <si>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</si>
  <si>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</si>
  <si>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</si>
  <si>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</si>
  <si>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</si>
  <si>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</si>
  <si>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</si>
  <si>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</si>
  <si>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</si>
  <si>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</si>
  <si>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</si>
  <si>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</si>
  <si>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</si>
  <si>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</si>
  <si>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</si>
  <si>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</si>
  <si>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</si>
  <si>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</si>
  <si>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</si>
  <si>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</si>
  <si>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</si>
  <si>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</si>
  <si>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</si>
  <si>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</si>
  <si>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</si>
  <si>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</si>
  <si>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</si>
  <si>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</si>
  <si>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</si>
  <si>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</si>
  <si>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</si>
  <si>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</si>
  <si>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</si>
  <si>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</si>
  <si>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</si>
  <si>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</si>
  <si>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</si>
  <si>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</si>
  <si>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</si>
  <si>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</si>
  <si>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</si>
  <si>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</si>
  <si>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</si>
  <si>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</si>
  <si>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</si>
  <si>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</si>
  <si>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</si>
  <si>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</si>
  <si>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</si>
  <si>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</si>
  <si>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</si>
  <si>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</si>
  <si>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</si>
  <si>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</si>
  <si>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</si>
  <si>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</si>
  <si>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</si>
  <si>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</si>
  <si>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</si>
  <si>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</si>
  <si>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</si>
  <si>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</si>
  <si>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</si>
  <si>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</si>
  <si>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</si>
  <si>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</si>
  <si>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</si>
  <si>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</si>
  <si>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</si>
  <si>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</si>
  <si>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</si>
  <si>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</si>
  <si>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</si>
  <si>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</si>
  <si>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</si>
  <si>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</si>
  <si>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</si>
  <si>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</si>
  <si>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</si>
  <si>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</si>
  <si>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</si>
  <si>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</si>
  <si>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</si>
  <si>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</si>
  <si>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</si>
  <si>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</si>
  <si>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</si>
  <si>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</si>
  <si>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</si>
  <si>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</si>
  <si>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</si>
  <si>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</si>
  <si>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</si>
  <si>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</si>
  <si>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</si>
  <si>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</si>
  <si>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</si>
  <si>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 xml:space="preserve"> Medium</t>
  </si>
  <si>
    <t xml:space="preserve"> and Heavy Total</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</si>
  <si>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</si>
  <si>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</si>
  <si>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</si>
  <si>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</si>
  <si>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</si>
  <si>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</si>
  <si>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</si>
  <si>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</si>
  <si>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</si>
  <si>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</si>
  <si>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</si>
  <si>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</si>
  <si>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</si>
  <si>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</si>
  <si>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</si>
  <si>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</si>
  <si>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</si>
  <si>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</si>
  <si>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</si>
  <si>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</si>
  <si>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</si>
  <si>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</si>
  <si>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</si>
  <si>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</si>
  <si>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</si>
  <si>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mpg diesel equiv</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</si>
  <si>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</si>
  <si>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</si>
  <si>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</si>
  <si>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</si>
  <si>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</si>
  <si>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</si>
  <si>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</si>
  <si>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</si>
  <si>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</si>
  <si>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</si>
  <si>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</si>
  <si>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</si>
  <si>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</si>
  <si>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</si>
  <si>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</si>
  <si>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</si>
  <si>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</si>
  <si>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</si>
  <si>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</si>
  <si>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</si>
  <si>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</si>
  <si>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</si>
  <si>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</si>
  <si>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</si>
  <si>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</si>
  <si>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</si>
  <si>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</si>
  <si>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</si>
  <si>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</si>
  <si>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mpg</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</si>
  <si>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</si>
  <si>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</si>
  <si>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</si>
  <si>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</si>
  <si>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</si>
  <si>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</si>
  <si>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</si>
  <si>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</si>
  <si>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</si>
  <si>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</si>
  <si>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</si>
  <si>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</si>
  <si>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</si>
  <si>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</si>
  <si>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</si>
  <si>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</si>
  <si>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</si>
  <si>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</si>
  <si>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</si>
  <si>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</si>
  <si>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</si>
  <si>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</si>
  <si>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</si>
  <si>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</si>
  <si>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</si>
  <si>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</si>
  <si>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</si>
  <si>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</si>
  <si>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</si>
  <si>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</si>
  <si>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</si>
  <si>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</si>
  <si>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</si>
  <si>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</si>
  <si>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</si>
  <si>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</si>
  <si>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</si>
  <si>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</si>
  <si>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</si>
  <si>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</si>
  <si>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</si>
  <si>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</si>
  <si>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</si>
  <si>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</si>
  <si>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</si>
  <si>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</si>
  <si>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</si>
  <si>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</si>
  <si>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</si>
  <si>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</si>
  <si>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</si>
  <si>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</si>
  <si>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</si>
  <si>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</si>
  <si>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</si>
  <si>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</si>
  <si>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</si>
  <si>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</si>
  <si>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</si>
  <si>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</si>
  <si>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</si>
  <si>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</si>
  <si>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</si>
  <si>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</si>
  <si>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</si>
  <si>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</si>
  <si>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</si>
  <si>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</si>
  <si>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</si>
  <si>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</si>
  <si>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</si>
  <si>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</si>
  <si>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</si>
  <si>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</si>
  <si>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</si>
  <si>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</si>
  <si>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</si>
  <si>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</si>
  <si>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</si>
  <si>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</si>
  <si>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</si>
  <si>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</si>
  <si>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</si>
  <si>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</si>
  <si>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</si>
  <si>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</si>
  <si>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</si>
  <si>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</si>
  <si>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</si>
  <si>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</si>
  <si>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</si>
  <si>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</si>
  <si>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</si>
  <si>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</si>
  <si>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</si>
  <si>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</si>
  <si>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</si>
  <si>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</si>
  <si>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</si>
  <si>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</si>
  <si>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</si>
  <si>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</si>
  <si>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</si>
  <si>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</si>
  <si>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</si>
  <si>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</si>
  <si>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</si>
  <si>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</si>
  <si>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</si>
  <si>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</si>
  <si>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</si>
  <si>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</si>
  <si>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</si>
  <si>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</si>
  <si>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</si>
  <si>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</si>
  <si>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</si>
  <si>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</si>
  <si>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</si>
  <si>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</si>
  <si>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</si>
  <si>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</si>
  <si>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</si>
  <si>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</si>
  <si>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</si>
  <si>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</si>
  <si>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</si>
  <si>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</si>
  <si>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</si>
  <si>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</si>
  <si>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</si>
  <si>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</si>
  <si>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</si>
  <si>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</si>
  <si>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</si>
  <si>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</si>
  <si>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</si>
  <si>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</si>
  <si>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</si>
  <si>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</si>
  <si>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</si>
  <si>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</si>
  <si>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</si>
  <si>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</si>
  <si>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</si>
  <si>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</si>
  <si>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</si>
  <si>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</si>
  <si>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</si>
  <si>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</si>
  <si>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</si>
  <si>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</si>
  <si>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</si>
  <si>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</si>
  <si>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</si>
  <si>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</si>
  <si>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</si>
  <si>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</si>
  <si>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</si>
  <si>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</si>
  <si>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</si>
  <si>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</si>
  <si>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</si>
  <si>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</si>
  <si>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</si>
  <si>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</si>
  <si>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</si>
  <si>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</si>
  <si>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</si>
  <si>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</si>
  <si>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</si>
  <si>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</si>
  <si>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</si>
  <si>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</si>
  <si>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</si>
  <si>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</si>
  <si>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</si>
  <si>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</si>
  <si>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</si>
  <si>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</si>
  <si>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</si>
  <si>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</si>
  <si>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</si>
  <si>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</si>
  <si>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</si>
  <si>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</si>
  <si>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</si>
  <si>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</si>
  <si>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</si>
  <si>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</si>
  <si>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</si>
  <si>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</si>
  <si>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</si>
  <si>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</si>
  <si>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</si>
  <si>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</si>
  <si>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</si>
  <si>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</si>
  <si>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</si>
  <si>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</si>
  <si>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</si>
  <si>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</si>
  <si>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</si>
  <si>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</si>
  <si>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</si>
  <si>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</si>
  <si>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</si>
  <si>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</si>
  <si>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</si>
  <si>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</si>
  <si>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</si>
  <si>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</si>
  <si>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</si>
  <si>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</si>
  <si>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</si>
  <si>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</si>
  <si>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</si>
  <si>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</si>
  <si>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</si>
  <si>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</si>
  <si>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</si>
  <si>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</si>
  <si>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</si>
  <si>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</si>
  <si>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</si>
  <si>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</si>
  <si>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</si>
  <si>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</si>
  <si>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</si>
  <si>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</si>
  <si>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</si>
  <si>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</si>
  <si>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</si>
  <si>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</si>
  <si>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</si>
  <si>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billions</t>
  </si>
  <si>
    <t>Freight: Railroads: Fuel Efficiency: High oil and gas supply</t>
  </si>
  <si>
    <t>58-AEO2021.268.highogs-d120120a</t>
  </si>
  <si>
    <t>ton miles/thousand B</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</si>
  <si>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</si>
  <si>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</si>
  <si>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</si>
  <si>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</si>
  <si>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</si>
  <si>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</si>
  <si>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</si>
  <si>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</si>
  <si>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</si>
  <si>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</si>
  <si>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</si>
  <si>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</si>
  <si>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</si>
  <si>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</si>
  <si>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</si>
  <si>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</si>
  <si>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</si>
  <si>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</si>
  <si>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</si>
  <si>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</si>
  <si>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</si>
  <si>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</si>
  <si>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</si>
  <si>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</si>
  <si>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</si>
  <si>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</si>
  <si>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billion 2012 $</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</si>
  <si>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</si>
  <si>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</si>
  <si>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</si>
  <si>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</si>
  <si>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</si>
  <si>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</si>
  <si>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</si>
  <si>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</si>
  <si>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</si>
  <si>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</si>
  <si>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</si>
  <si>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</si>
  <si>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</si>
  <si>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Fuel Economy</t>
  </si>
  <si>
    <t>New Sales</t>
  </si>
  <si>
    <t>Weighted Average Calculation</t>
  </si>
  <si>
    <t>highogs.d112619a</t>
  </si>
  <si>
    <t>highogs</t>
  </si>
  <si>
    <t>High oil and gas supply</t>
  </si>
  <si>
    <t>d112619a</t>
  </si>
  <si>
    <t xml:space="preserve"> January 2020</t>
  </si>
  <si>
    <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</si>
  <si>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</si>
  <si>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</si>
  <si>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</si>
  <si>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</si>
  <si>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</si>
  <si>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</si>
  <si>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</si>
  <si>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</si>
  <si>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</si>
  <si>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</si>
  <si>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</si>
  <si>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</si>
  <si>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</si>
  <si>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</si>
  <si>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billion passenger miles</t>
  </si>
  <si>
    <t>freight LDVs and HDVs</t>
  </si>
  <si>
    <t>Sources: see file trans/SYFAFE, AEO 7, AEO 49</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</si>
  <si>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</si>
  <si>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</si>
  <si>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</si>
  <si>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</si>
  <si>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</si>
  <si>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</si>
  <si>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</si>
  <si>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</si>
  <si>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</si>
  <si>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</si>
  <si>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</si>
  <si>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</si>
  <si>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</si>
  <si>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</si>
  <si>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</si>
  <si>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</si>
  <si>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</si>
  <si>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</si>
  <si>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</si>
  <si>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</si>
  <si>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</si>
  <si>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</si>
  <si>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</si>
  <si>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</si>
  <si>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</si>
  <si>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</si>
  <si>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</si>
  <si>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</si>
  <si>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</si>
  <si>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</si>
  <si>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</si>
  <si>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</si>
  <si>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</si>
  <si>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</si>
  <si>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</si>
  <si>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</si>
  <si>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</si>
  <si>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</si>
  <si>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</si>
  <si>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</si>
  <si>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</si>
  <si>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</si>
  <si>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</si>
  <si>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</si>
  <si>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</si>
  <si>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</si>
  <si>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</si>
  <si>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</si>
  <si>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</si>
  <si>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</si>
  <si>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</si>
  <si>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</si>
  <si>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</si>
  <si>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</si>
  <si>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</si>
  <si>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</si>
  <si>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</si>
  <si>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</si>
  <si>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</si>
  <si>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</si>
  <si>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</si>
  <si>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</si>
  <si>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</si>
  <si>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</si>
  <si>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</si>
  <si>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</si>
  <si>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</si>
  <si>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</si>
  <si>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</si>
  <si>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</si>
  <si>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</si>
  <si>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</si>
  <si>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</si>
  <si>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</si>
  <si>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</si>
  <si>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</si>
  <si>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</si>
  <si>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</si>
  <si>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</si>
  <si>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</si>
  <si>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</si>
  <si>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</si>
  <si>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</si>
  <si>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</si>
  <si>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</si>
  <si>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</si>
  <si>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</si>
  <si>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</si>
  <si>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</si>
  <si>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</si>
  <si>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</si>
  <si>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</si>
  <si>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</si>
  <si>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</si>
  <si>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</si>
  <si>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</si>
  <si>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</si>
  <si>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</si>
  <si>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</si>
  <si>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</si>
  <si>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</si>
  <si>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</si>
  <si>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</si>
  <si>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</si>
  <si>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</si>
  <si>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</si>
  <si>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</si>
  <si>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</si>
  <si>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</si>
  <si>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</si>
  <si>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</si>
  <si>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</si>
  <si>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</si>
  <si>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</si>
  <si>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</si>
  <si>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</si>
  <si>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</si>
  <si>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</si>
  <si>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</si>
  <si>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</si>
  <si>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</si>
  <si>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</si>
  <si>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</si>
  <si>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</si>
  <si>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</si>
  <si>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</si>
  <si>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</si>
  <si>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</si>
  <si>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</si>
  <si>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</si>
  <si>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</si>
  <si>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</si>
  <si>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</si>
  <si>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</si>
  <si>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</si>
  <si>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</si>
  <si>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</si>
  <si>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</si>
  <si>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</si>
  <si>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</si>
  <si>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</si>
  <si>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</si>
  <si>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</si>
  <si>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</si>
  <si>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</si>
  <si>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</si>
  <si>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</si>
  <si>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</si>
  <si>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</si>
  <si>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</si>
  <si>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</si>
  <si>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</si>
  <si>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</si>
  <si>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</si>
  <si>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</si>
  <si>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</si>
  <si>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</si>
  <si>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</si>
  <si>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</si>
  <si>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</si>
  <si>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</si>
  <si>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</si>
  <si>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</si>
  <si>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</si>
  <si>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</si>
  <si>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</si>
  <si>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</si>
  <si>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</si>
  <si>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</si>
  <si>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</si>
  <si>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</si>
  <si>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</si>
  <si>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</si>
  <si>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</si>
  <si>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</si>
  <si>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</si>
  <si>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</si>
  <si>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</si>
  <si>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</si>
  <si>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</si>
  <si>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</si>
  <si>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</si>
  <si>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</si>
  <si>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</si>
  <si>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</si>
  <si>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</si>
  <si>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</si>
  <si>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</si>
  <si>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</si>
  <si>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</si>
  <si>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</si>
  <si>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</si>
  <si>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</si>
  <si>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</si>
  <si>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</si>
  <si>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</si>
  <si>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</si>
  <si>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</si>
  <si>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</si>
  <si>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</si>
  <si>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</si>
  <si>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</si>
  <si>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</si>
  <si>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</si>
  <si>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</si>
  <si>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</si>
  <si>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</si>
  <si>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</si>
  <si>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</si>
  <si>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</si>
  <si>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</si>
  <si>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</si>
  <si>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</si>
  <si>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</si>
  <si>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</si>
  <si>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</si>
  <si>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</si>
  <si>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</si>
  <si>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</si>
  <si>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</si>
  <si>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</si>
  <si>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</si>
  <si>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</si>
  <si>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</si>
  <si>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</si>
  <si>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</si>
  <si>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</si>
  <si>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</si>
  <si>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</si>
  <si>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</si>
  <si>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</si>
  <si>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</si>
  <si>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</si>
  <si>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</si>
  <si>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</si>
  <si>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</si>
  <si>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</si>
  <si>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</si>
  <si>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</si>
  <si>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</si>
  <si>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</si>
  <si>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</si>
  <si>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</si>
  <si>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</si>
  <si>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</si>
  <si>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</si>
  <si>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</si>
  <si>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</si>
  <si>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</si>
  <si>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</si>
  <si>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</si>
  <si>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</si>
  <si>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</si>
  <si>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</si>
  <si>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</si>
  <si>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</si>
  <si>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2021, 2020</t>
  </si>
  <si>
    <t>Annual Energy Outlook 2021, 2020</t>
  </si>
  <si>
    <t>Tables 7, 35, 36, 38, 40, 47, 48, 49</t>
  </si>
  <si>
    <t>Sources: AEO 7, AEO 40, others as noted on "Calculations Etc" tab</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</si>
  <si>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</si>
  <si>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</si>
  <si>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</si>
  <si>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</si>
  <si>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</si>
  <si>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</si>
  <si>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</si>
  <si>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</si>
  <si>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</si>
  <si>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</si>
  <si>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</si>
  <si>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</si>
  <si>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</si>
  <si>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</si>
  <si>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</si>
  <si>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</si>
  <si>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</si>
  <si>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</si>
  <si>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</si>
  <si>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</si>
  <si>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</si>
  <si>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</si>
  <si>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</si>
  <si>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 freight LDVs</t>
  </si>
  <si>
    <t>ratio of new:stock, light medium truck</t>
  </si>
  <si>
    <t>ratio of new:stock, medium truck</t>
  </si>
  <si>
    <t>sales, commercial light truck</t>
  </si>
  <si>
    <t>sales, light medium truck</t>
  </si>
  <si>
    <t>sales, medium truck</t>
  </si>
  <si>
    <t>stock fuel economy, commercial light truck</t>
  </si>
  <si>
    <t>stock fuel economy, light medium truck</t>
  </si>
  <si>
    <t>stock fuel economy, medium truck</t>
  </si>
  <si>
    <t>weighted average ratio of new:stock</t>
  </si>
  <si>
    <t>Fuel Economy (passenger*miles/BTU)</t>
  </si>
  <si>
    <t>buses</t>
  </si>
  <si>
    <t>We classify AEO's light commercial trucks category as well as light-medium and medium duty vehicles</t>
  </si>
  <si>
    <t>in "freight LDVs" and heavy duty vehicles in "freight HDVs."</t>
  </si>
  <si>
    <t>newly sold efficiency to stock efficiency. This adjustment is used for all vehicle technologies.</t>
  </si>
  <si>
    <t>The AEO does not include data on new vehicle efficiency. Therefore, we start with the stock efficiency values calculated in SYFAFE, adjust for the growth</t>
  </si>
  <si>
    <t xml:space="preserve">We then increase efficiency in line with new vehicle fuel economy improvements from AEO. The exception is for electric vehicles, where we take new </t>
  </si>
  <si>
    <t>vehicle fuel economy directly.</t>
  </si>
  <si>
    <t xml:space="preserve">in efficiency between 2019 and 2020, and adjust for the ratio of newly sold efficiency to stock efficiency for freight HDVs. We then improve fuel economy </t>
  </si>
  <si>
    <t>at the same rate as freight HDVs.</t>
  </si>
  <si>
    <t>We start with the stock fuel economy values calculated in SYFAFE, then adjust for the growth in efficiency between 2019 and 2020 and adjust for the ratio</t>
  </si>
  <si>
    <t>of newly sold efficiency to stock efficiency for aircraft.</t>
  </si>
  <si>
    <t>passenger ships and passenger motorbikes</t>
  </si>
  <si>
    <t>We start with the stock fuel economy values calculated in SYFAFE and assume fuel economy is constant through 2050.</t>
  </si>
  <si>
    <t>https://www.govinfo.gov/content/pkg/FR-2022-05-02/pdf/2022-07200.pdf</t>
  </si>
  <si>
    <t>Table II-4</t>
  </si>
  <si>
    <t>Standard</t>
  </si>
  <si>
    <t>On road</t>
  </si>
  <si>
    <t>Output from Model</t>
  </si>
  <si>
    <t>Time (Time)</t>
  </si>
  <si>
    <t>New Vehicles[LDVs,passenger,battery electric vehicle] : BBB+CP2</t>
  </si>
  <si>
    <t>New Vehicles[LDVs,passenger,natural gas vehicle] : BBB+CP2</t>
  </si>
  <si>
    <t>New Vehicles[LDVs,passenger,gasoline vehicle] : BBB+CP2</t>
  </si>
  <si>
    <t>New Vehicles[LDVs,passenger,diesel vehicle] : BBB+CP2</t>
  </si>
  <si>
    <t>New Vehicles[LDVs,passenger,plugin hybrid vehicle] : BBB+CP2</t>
  </si>
  <si>
    <t>New Vehicles[LDVs,passenger,LPG vehicle] : BBB+CP2</t>
  </si>
  <si>
    <t>New Vehicles[LDVs,passenger,hydrogen vehicle] : BBB+CP2</t>
  </si>
  <si>
    <t>Percent Sales</t>
  </si>
  <si>
    <t>AVLo Average Vehicle Loading[LDVs,passenger] : BBB+CP2</t>
  </si>
  <si>
    <t>BTU per kWh</t>
  </si>
  <si>
    <t>kWh per gallon gasoline equivalent</t>
  </si>
  <si>
    <t>*Gasoline values varied in order for weighted average fuel economy to match EPA's</t>
  </si>
  <si>
    <t>mpg values by vehicle type</t>
  </si>
  <si>
    <t>Weighted Average mpg</t>
  </si>
  <si>
    <t>Adjusted Gasoline fuel economy, thing*miles/BTU</t>
  </si>
  <si>
    <t>*values after 2026 scaled by AEO</t>
  </si>
  <si>
    <t>New Vehicles[LDVs,passenger,battery electric vehicle] : MostRecentRun</t>
  </si>
  <si>
    <t>New Vehicles[LDVs,passenger,natural gas vehicle] : MostRecentRun</t>
  </si>
  <si>
    <t>New Vehicles[LDVs,passenger,gasoline vehicle] : MostRecentRun</t>
  </si>
  <si>
    <t>New Vehicles[LDVs,passenger,diesel vehicle] : MostRecentRun</t>
  </si>
  <si>
    <t>New Vehicles[LDVs,passenger,plugin hybrid vehicle] : MostRecentRun</t>
  </si>
  <si>
    <t>New Vehicles[LDVs,passenger,LPG vehicle] : MostRecentRun</t>
  </si>
  <si>
    <t>New Vehicles[LDVs,passenger,hydrogen vehicle] : MostRecentRun</t>
  </si>
  <si>
    <t>ref2023.d020623a</t>
  </si>
  <si>
    <t>Annual Energy Outlook 2023</t>
  </si>
  <si>
    <t>ref2023</t>
  </si>
  <si>
    <t>Reference</t>
  </si>
  <si>
    <t>d020623a</t>
  </si>
  <si>
    <t xml:space="preserve"> March 2023</t>
  </si>
  <si>
    <t>Average</t>
  </si>
  <si>
    <t>Annual</t>
  </si>
  <si>
    <t>Change</t>
  </si>
  <si>
    <t>2022–2050</t>
  </si>
  <si>
    <t>TKI000:ia_liquefactexp</t>
  </si>
  <si>
    <t xml:space="preserve">   Natural Gas Liquefaction for Export 7/</t>
  </si>
  <si>
    <t>TKI000:da_liquefactexp</t>
  </si>
  <si>
    <t>1/ Commercial trucks have a 8,501 to 10,000 pound gross vehicle weight rating.</t>
  </si>
  <si>
    <t>4/ U.S. Environmental Protection Agency rated miles per gallon.</t>
  </si>
  <si>
    <t>7/ Fuel used in facilities that liquefy natural gas for export.</t>
  </si>
  <si>
    <t>Data source: 2022:  U.S. Energy Information Administration (EIA), Short-Term Energy Outlook, November 2022 and EIA, AEO2023</t>
  </si>
  <si>
    <t>AEO2023 National Energy Modeling System run ref2023.d020623a. Projections:  EIA, AEO2023 National Energy Modeling System run ref2023.d020623a.</t>
  </si>
  <si>
    <t>https://www.eia.gov/outlooks/aeo/data/browser/#/?id=45-AEO2022&amp;cases=ref2022&amp;sourcekey=0</t>
  </si>
  <si>
    <t>Tue Apr 18 2023 11:05:52 GMT-0400 (Eastern Daylight Time)</t>
  </si>
  <si>
    <t>Growth (2021-2050)</t>
  </si>
  <si>
    <t>Transportation Energy Use: Highway: Light-Duty Vehicles: Reference case</t>
  </si>
  <si>
    <t>AEO.2022.REF2022.CNSM_NA_TRN_HWY_LDV_NA_NA_TRLBTU.A</t>
  </si>
  <si>
    <t>Transportation Energy Use: Highway: Light-Duty Vehicles: Automobiles: Reference case</t>
  </si>
  <si>
    <t>AEO.2022.REF2022.CNSM_NA_TRN_HWY_LDV_AUTO_NA_TRLBTU.A</t>
  </si>
  <si>
    <t>Transportation Energy Use: Highway: Light-Duty Vehicles: Light Trucks: Reference case</t>
  </si>
  <si>
    <t>AEO.2022.REF2022.CNSM_NA_TRN_HWY_LDV_LTRT_NA_TRLBTU.A</t>
  </si>
  <si>
    <t>Transportation Energy Use: Highway: Light-Duty Vehicles: Motorcycles: Reference case</t>
  </si>
  <si>
    <t>AEO.2022.REF2022.CNSM_NA_TRN_HWY_LDV_MCYCL_NA_TRLBTU.A</t>
  </si>
  <si>
    <t>Transportation Energy Use: Highway: Commercial Light Trucks: Reference case</t>
  </si>
  <si>
    <t>AEO.2022.REF2022.CNSM_NA_TRN_HWY_CML_NA_NA_TRLBTU.A</t>
  </si>
  <si>
    <t>Transportation Energy Use: Highway: Buses: Reference case</t>
  </si>
  <si>
    <t>AEO.2022.REF2022.CNSM_NA_TRN_HWY_BUS_NA_NA_TRLBTU.A</t>
  </si>
  <si>
    <t>Transportation Energy Use: Highway: Buses: Transit: Reference case</t>
  </si>
  <si>
    <t>AEO.2022.REF2022.CNSM_NA_TRN_HWY_BUS_TNST_NA_TRLBTU.A</t>
  </si>
  <si>
    <t>Transportation Energy Use: Highway: Buses: Intercity: Reference case</t>
  </si>
  <si>
    <t>AEO.2022.REF2022.CNSM_NA_TRN_HWY_BUS_ICYT_NA_TRLBTU.A</t>
  </si>
  <si>
    <t>Transportation Energy Use: Highway: Buses: School: Reference case</t>
  </si>
  <si>
    <t>AEO.2022.REF2022.CNSM_NA_TRN_HWY_BUS_SCBU_NA_TRLBTU.A</t>
  </si>
  <si>
    <t>Transportation Energy Use: Highway: Freight Trucks: Reference case</t>
  </si>
  <si>
    <t>AEO.2022.REF2022.CNSM_NA_TRN_HWY_FGHT_NA_NA_TRLBTU.A</t>
  </si>
  <si>
    <t>Transportation Energy Use: Highway: Freight Trucks: Light Medium: Reference case</t>
  </si>
  <si>
    <t>AEO.2022.REF2022.CNSM_NA_TRN_HWY_FGHT_LITEMED_NA_TRLBTU.A</t>
  </si>
  <si>
    <t>Transportation Energy Use: Highway: Freight Trucks: Medium: Reference case</t>
  </si>
  <si>
    <t>AEO.2022.REF2022.CNSM_NA_TRN_HWY_FGHT_MD10T26KLB_NA_TRLBTU.A</t>
  </si>
  <si>
    <t>Transportation Energy Use: Highway: Freight Trucks: Large: Reference case</t>
  </si>
  <si>
    <t>AEO.2022.REF2022.CNSM_NA_TRN_HWY_FGHT_LGT26KLBS_NA_TRLBTU.A</t>
  </si>
  <si>
    <t>Transportation Energy Use: Non-Highway: Air: Reference case</t>
  </si>
  <si>
    <t>AEO.2022.REF2022.CNSM_NA_TRN_AIR_NA_NA_NA_TRLBTU.A</t>
  </si>
  <si>
    <t>Transportation Energy Use: Non-Highway: Air: General Aviation: Reference case</t>
  </si>
  <si>
    <t>AEO.2022.REF2022.CNSM_NA_TRN_AIR_GAV_NA_NA_TRLBTU.A</t>
  </si>
  <si>
    <t>Transportation Energy Use: Non-Highway: Air: Domestic Passenger: Reference case</t>
  </si>
  <si>
    <t>AEO.2022.REF2022.CNSM_NA_TRN_AIR_DAC_NA_NA_TRLBTU.A</t>
  </si>
  <si>
    <t>Transportation Energy Use: Non-Highway: Air: International Passenger: Reference case</t>
  </si>
  <si>
    <t>AEO.2022.REF2022.CNSM_NA_TRN_AIR_IAC_NA_NA_TRLBTU.A</t>
  </si>
  <si>
    <t>Transportation Energy Use: Non-Highway: Air: Dedicated Freight: Reference case</t>
  </si>
  <si>
    <t>AEO.2022.REF2022.CNSM_NA_TRN_AIR_DFT_NA_NA_TRLBTU.A</t>
  </si>
  <si>
    <t>Transportation Energy Use: Non-Highway: Water: Reference case</t>
  </si>
  <si>
    <t>AEO.2022.REF2022.CNSM_NA_TRN_WTR_NA_NA_NA_TRLBTU.A</t>
  </si>
  <si>
    <t>Transportation Energy Use: Non-Highway: Water: Freight: Reference case</t>
  </si>
  <si>
    <t>AEO.2022.REF2022.CNSM_NA_TRN_WTR_FGT_NA_NA_TRLBTU.A</t>
  </si>
  <si>
    <t>Transportation Energy Use: Non-Highway: Water: Freight: Domestic Shipping: Reference case</t>
  </si>
  <si>
    <t>AEO.2022.REF2022.CNSM_NA_TRN_WTR_DMT_NA_NA_TRLBTU.A</t>
  </si>
  <si>
    <t>Transportation Energy Use: Non-Highway: Water: Freight: International Shipping: Reference case</t>
  </si>
  <si>
    <t>AEO.2022.REF2022.CNSM_NA_TRN_WTR_INTS_NA_NA_TRLBTU.A</t>
  </si>
  <si>
    <t>Transportation Energy Use: Non-Highway: Water: Recreational Boats: Reference case</t>
  </si>
  <si>
    <t>AEO.2022.REF2022.CNSM_NA_TRN_WTR_RBT_NA_NA_TRLBTU.A</t>
  </si>
  <si>
    <t>Transportation Energy Use: Non-Highway: Rail: Reference case</t>
  </si>
  <si>
    <t>AEO.2022.REF2022.CNSM_NA_TRN_RAIL_RAIL_NA_NA_TRLBTU.A</t>
  </si>
  <si>
    <t>Transportation Energy Use: Non-Highway: Rail: Freight: Reference case</t>
  </si>
  <si>
    <t>AEO.2022.REF2022.CNSM_NA_TRN_RAIL_FGT_NA_NA_TRLBTU.A</t>
  </si>
  <si>
    <t>Transportation Energy Use: Non-Highway: Rail: Passenger: Reference case</t>
  </si>
  <si>
    <t>AEO.2022.REF2022.CNSM_NA_TRN_RAIL_PSG_PSG_NA_TRLBTU.A</t>
  </si>
  <si>
    <t>Transportation Energy Use: Non-Highway: Rail: Passenger: Intercity: Reference case</t>
  </si>
  <si>
    <t>AEO.2022.REF2022.CNSM_NA_TRN_RAIL_PSG_ICYT_NA_TRLBTU.A</t>
  </si>
  <si>
    <t>Transportation Energy Use: Non-Highway: Rail: Passenger: Transit: Reference case</t>
  </si>
  <si>
    <t>AEO.2022.REF2022.CNSM_NA_TRN_RAIL_PSG_TNST_NA_TRLBTU.A</t>
  </si>
  <si>
    <t>Transportation Energy Use: Non-Highway: Rail: Passenger: Commuter: Reference case</t>
  </si>
  <si>
    <t>AEO.2022.REF2022.CNSM_NA_TRN_RAIL_PSG_CMTR_NA_TRLBTU.A</t>
  </si>
  <si>
    <t>Transportation Energy Use: Non-Highway: Lubricants: Reference case</t>
  </si>
  <si>
    <t>AEO.2022.REF2022.CNSM_NA_TRN_NA_LBC_NA_NA_TRLBTU.A</t>
  </si>
  <si>
    <t>Transportation Energy Use: Non-Highway: Pipeline Fuel Natural Gas: Reference case</t>
  </si>
  <si>
    <t>AEO.2022.REF2022.CNSM_NA_TRN_PIPL_NG_NA_NA_TRLBTU.A</t>
  </si>
  <si>
    <t>Transportation Energy Use: Military Use: Reference case</t>
  </si>
  <si>
    <t>AEO.2022.REF2022.CNSM_NA_TRN_MLU_MILU_NA_NA_TRLBTU.A</t>
  </si>
  <si>
    <t>Transportation Energy Use: Military Use: Aviation: Reference case</t>
  </si>
  <si>
    <t>AEO.2022.REF2022.CNSM_NA_TRN_MLU_AVI_NA_NA_TRLBTU.A</t>
  </si>
  <si>
    <t>Transportation Energy Use: Military Use: Residual Fuel Oil: Reference case</t>
  </si>
  <si>
    <t>AEO.2022.REF2022.CNSM_NA_TRN_MLU_RFO_NA_NA_TRLBTU.A</t>
  </si>
  <si>
    <t>Transportation Energy Use: Military Use: Distillate Fuel Oil: Reference case</t>
  </si>
  <si>
    <t>AEO.2022.REF2022.CNSM_NA_TRN_MLU_DFO_NA_NA_TRLBTU.A</t>
  </si>
  <si>
    <t>Transportation Energy Use: Total: Reference case</t>
  </si>
  <si>
    <t>AEO.2022.REF2022.CNSM_NA_TRN_NA_TOT_NA_NA_TRLBTU.A</t>
  </si>
  <si>
    <t>Transportation Energy Use: Petroleum: Motor Gasoline: Reference case</t>
  </si>
  <si>
    <t>AEO.2022.REF2022.CNSM_NA_TRN_NA_PET_MGS_NA_TRLBTU.A</t>
  </si>
  <si>
    <t>Transportation Energy Use: E85: Reference case</t>
  </si>
  <si>
    <t>AEO.2022.REF2022.CNSM_NA_TRN_NA_E85_NA_NA_TRLBTU.A</t>
  </si>
  <si>
    <t>Transportation Energy Use: Petroleum: Diesel: Reference case</t>
  </si>
  <si>
    <t>AEO.2022.REF2022.CNSM_NA_TRN_NA_PET_DSL_NA_TRLBTU.A</t>
  </si>
  <si>
    <t>Transportation Energy Use: Petroleum: Jet Fuel: Reference case</t>
  </si>
  <si>
    <t>AEO.2022.REF2022.UNC_NA_TRN_NA_PET_JFL_NA_TRLBTU.A</t>
  </si>
  <si>
    <t>Transportation Energy Use: Petroleum: Residual Fuel Oil: Reference case</t>
  </si>
  <si>
    <t>AEO.2022.REF2022.CNSM_NA_TRN_NA_PET_RFO_NA_TRLBTU.A</t>
  </si>
  <si>
    <t>Transportation Energy Use: Petroleum: Aviation Gasoline: Reference case</t>
  </si>
  <si>
    <t>AEO.2022.REF2022.CNSM_NA_TRN_NA_PET_AVGA_NA_TRLBTU.A</t>
  </si>
  <si>
    <t>Transportation Energy Use: Petroleum: Propane: Reference case</t>
  </si>
  <si>
    <t>AEO.2022.REF2022.CNSM_NA_TRN_NA_PET_PROP_NA_TRLBTU.A</t>
  </si>
  <si>
    <t>Transportation Energy Use: Petroleum: Lubricants: Reference case</t>
  </si>
  <si>
    <t>AEO.2022.REF2022.CNSM_NA_TRN_NA_PET_LBC_NA_TRLBTU.A</t>
  </si>
  <si>
    <t>Transportation Energy Use: Petroleum Subtotal: Reference case</t>
  </si>
  <si>
    <t>AEO.2022.REF2022.CNSM_NA_TRN_NA_PET_NA_NA_TRLBTU.A</t>
  </si>
  <si>
    <t>Transportation Energy Use: M85: Reference case</t>
  </si>
  <si>
    <t>AEO.2022.REF2022.CNSM_NA_TRN_NA_M85_NA_NA_TRLBTU.A</t>
  </si>
  <si>
    <t>Transportation Energy Use: Electricity: Reference case</t>
  </si>
  <si>
    <t>AEO.2022.REF2022.CNSM_NA_TRN_NA_ELC_NA_NA_TRLBTU.A</t>
  </si>
  <si>
    <t>Transportation Energy Use: Natural Gas: Reference case</t>
  </si>
  <si>
    <t>AEO.2022.REF2022.CNSM_NA_TRN_NA_NG_NA_NA_TRLBTU.A</t>
  </si>
  <si>
    <t>Transportation Energy Use: Hydrogen: Reference case</t>
  </si>
  <si>
    <t>AEO.2022.REF2022.CNSM_NA_TRN_NA_HDG_NA_NA_TRLBTU.A</t>
  </si>
  <si>
    <t>Transportation Energy Use: Pipeline Fuel Natural Gas: Reference case</t>
  </si>
  <si>
    <t>Transportation: Total Energy Use: Reference case</t>
  </si>
  <si>
    <t>AEO.2022.REF2022.CNSM_NA_TRN_NA_NA_NA_NA_TRLBTU.A</t>
  </si>
  <si>
    <t>https://www.eia.gov/outlooks/aeo/data/browser/#/?id=45-AEO2023&amp;sourcekey=0</t>
  </si>
  <si>
    <t>Tue Apr 18 2023 11:08:48 GMT-0400 (Eastern Daylight Time)</t>
  </si>
  <si>
    <t>Growth (2022-2050)</t>
  </si>
  <si>
    <t>AEO.2023.REF2023.CNSM_NA_TRN_HWY_LDV_NA_NA_TRLBTU.A</t>
  </si>
  <si>
    <t>AEO.2023.REF2023.CNSM_NA_TRN_HWY_LDV_AUTO_NA_TRLBTU.A</t>
  </si>
  <si>
    <t>AEO.2023.REF2023.CNSM_NA_TRN_HWY_LDV_LTRT_NA_TRLBTU.A</t>
  </si>
  <si>
    <t>AEO.2023.REF2023.CNSM_NA_TRN_HWY_LDV_MCYCL_NA_TRLBTU.A</t>
  </si>
  <si>
    <t>AEO.2023.REF2023.CNSM_NA_TRN_HWY_CML_NA_NA_TRLBTU.A</t>
  </si>
  <si>
    <t>AEO.2023.REF2023.CNSM_NA_TRN_HWY_BUS_NA_NA_TRLBTU.A</t>
  </si>
  <si>
    <t>AEO.2023.REF2023.CNSM_NA_TRN_HWY_BUS_TNST_NA_TRLBTU.A</t>
  </si>
  <si>
    <t>AEO.2023.REF2023.CNSM_NA_TRN_HWY_BUS_ICYT_NA_TRLBTU.A</t>
  </si>
  <si>
    <t>AEO.2023.REF2023.CNSM_NA_TRN_HWY_BUS_SCBU_NA_TRLBTU.A</t>
  </si>
  <si>
    <t>AEO.2023.REF2023.CNSM_NA_TRN_HWY_FGHT_NA_NA_TRLBTU.A</t>
  </si>
  <si>
    <t>AEO.2023.REF2023.CNSM_NA_TRN_HWY_FGHT_LITEMED_NA_TRLBTU.A</t>
  </si>
  <si>
    <t>AEO.2023.REF2023.CNSM_NA_TRN_HWY_FGHT_MD10T26KLB_NA_TRLBTU.A</t>
  </si>
  <si>
    <t>Large  (more than 26000 pounds)</t>
  </si>
  <si>
    <t>AEO.2023.REF2023.#N/A.A</t>
  </si>
  <si>
    <t>AEO.2023.REF2023.CNSM_NA_TRN_AIR_NA_NA_NA_TRLBTU.A</t>
  </si>
  <si>
    <t>AEO.2023.REF2023.CNSM_NA_TRN_AIR_GAV_NA_NA_TRLBTU.A</t>
  </si>
  <si>
    <t>AEO.2023.REF2023.CNSM_NA_TRN_AIR_DAC_NA_NA_TRLBTU.A</t>
  </si>
  <si>
    <t>AEO.2023.REF2023.CNSM_NA_TRN_AIR_IAC_NA_NA_TRLBTU.A</t>
  </si>
  <si>
    <t>AEO.2023.REF2023.CNSM_NA_TRN_AIR_DFT_NA_NA_TRLBTU.A</t>
  </si>
  <si>
    <t>AEO.2023.REF2023.CNSM_NA_TRN_WTR_NA_NA_NA_TRLBTU.A</t>
  </si>
  <si>
    <t>AEO.2023.REF2023.CNSM_NA_TRN_WTR_FGT_NA_NA_TRLBTU.A</t>
  </si>
  <si>
    <t>AEO.2023.REF2023.CNSM_NA_TRN_WTR_DMT_NA_NA_TRLBTU.A</t>
  </si>
  <si>
    <t>AEO.2023.REF2023.CNSM_NA_TRN_WTR_INTS_NA_NA_TRLBTU.A</t>
  </si>
  <si>
    <t>AEO.2023.REF2023.CNSM_NA_TRN_WTR_RBT_NA_NA_TRLBTU.A</t>
  </si>
  <si>
    <t>AEO.2023.REF2023.CNSM_NA_TRN_RAIL_RAIL_NA_NA_TRLBTU.A</t>
  </si>
  <si>
    <t>AEO.2023.REF2023.CNSM_NA_TRN_RAIL_FGT_NA_NA_TRLBTU.A</t>
  </si>
  <si>
    <t>AEO.2023.REF2023.CNSM_NA_TRN_RAIL_PSG_PSG_NA_TRLBTU.A</t>
  </si>
  <si>
    <t>AEO.2023.REF2023.CNSM_NA_TRN_RAIL_PSG_ICYT_NA_TRLBTU.A</t>
  </si>
  <si>
    <t>AEO.2023.REF2023.CNSM_NA_TRN_RAIL_PSG_TNST_NA_TRLBTU.A</t>
  </si>
  <si>
    <t>AEO.2023.REF2023.CNSM_NA_TRN_RAIL_PSG_CMTR_NA_TRLBTU.A</t>
  </si>
  <si>
    <t>AEO.2023.REF2023.CNSM_NA_TRN_NA_LBC_NA_NA_TRLBTU.A</t>
  </si>
  <si>
    <t>AEO.2023.REF2023.CNSM_NA_TRN_PIPL_NG_NA_NA_TRLBTU.A</t>
  </si>
  <si>
    <t>Natural Gas Liquefaction for Export</t>
  </si>
  <si>
    <t>Transportation Energy Use: Non-Highway: Natural Gas for Liquefaction: Reference case</t>
  </si>
  <si>
    <t>AEO.2023.REF2023.CNSM_NA_NMFG_LQFCT_DELE_NA_NA_TRLBTU.A</t>
  </si>
  <si>
    <t>AEO.2023.REF2023.CNSM_NA_TRN_MLU_MILU_NA_NA_TRLBTU.A</t>
  </si>
  <si>
    <t>AEO.2023.REF2023.CNSM_NA_TRN_MLU_AVI_NA_NA_TRLBTU.A</t>
  </si>
  <si>
    <t>AEO.2023.REF2023.CNSM_NA_TRN_MLU_RFO_NA_NA_TRLBTU.A</t>
  </si>
  <si>
    <t>AEO.2023.REF2023.CNSM_NA_TRN_MLU_DFO_NA_NA_TRLBTU.A</t>
  </si>
  <si>
    <t>AEO.2023.REF2023.CNSM_NA_TRN_NA_TOT_NA_NA_TRLBTU.A</t>
  </si>
  <si>
    <t>AEO.2023.REF2023.CNSM_NA_TRN_NA_PET_MGS_NA_TRLBTU.A</t>
  </si>
  <si>
    <t>AEO.2023.REF2023.CNSM_NA_TRN_NA_E85_NA_NA_TRLBTU.A</t>
  </si>
  <si>
    <t>AEO.2023.REF2023.CNSM_NA_TRN_NA_PET_DSL_NA_TRLBTU.A</t>
  </si>
  <si>
    <t>AEO.2023.REF2023.UNC_NA_TRN_NA_PET_JFL_NA_TRLBTU.A</t>
  </si>
  <si>
    <t>AEO.2023.REF2023.CNSM_NA_TRN_NA_PET_RFO_NA_TRLBTU.A</t>
  </si>
  <si>
    <t>AEO.2023.REF2023.CNSM_NA_TRN_NA_PET_AVGA_NA_TRLBTU.A</t>
  </si>
  <si>
    <t>AEO.2023.REF2023.CNSM_NA_TRN_NA_PET_PROP_NA_TRLBTU.A</t>
  </si>
  <si>
    <t>AEO.2023.REF2023.CNSM_NA_TRN_NA_PET_LBC_NA_TRLBTU.A</t>
  </si>
  <si>
    <t>AEO.2023.REF2023.CNSM_NA_TRN_NA_PET_NA_NA_TRLBTU.A</t>
  </si>
  <si>
    <t>AEO.2023.REF2023.CNSM_NA_TRN_NA_ELC_NA_NA_TRLBTU.A</t>
  </si>
  <si>
    <t>AEO.2023.REF2023.CNSM_NA_TRN_NA_NG_NA_NA_TRLBTU.A</t>
  </si>
  <si>
    <t>AEO.2023.REF2023.CNSM_NA_TRN_NA_HDG_NA_NA_TRLBTU.A</t>
  </si>
  <si>
    <t>Transportation Energy Use: Natural Gas for Liquefaction: Reference case</t>
  </si>
  <si>
    <t>AEO.2023.REF2023.CNSM_NA_TRN_NA_NA_NA_NA_TRLBTU.A</t>
  </si>
  <si>
    <t>https://www.eia.gov/outlooks/aeo/data/browser/#/?id=46-AEO2023&amp;cases=ref2023&amp;sourcekey=0</t>
  </si>
  <si>
    <t>Tue Apr 18 2023 11:12:28 GMT-0400 (Eastern Daylight Time)</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</si>
  <si>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</si>
  <si>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</si>
  <si>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</si>
  <si>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</si>
  <si>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</si>
  <si>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</si>
  <si>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</si>
  <si>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</si>
  <si>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</si>
  <si>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</si>
  <si>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</si>
  <si>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</si>
  <si>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</si>
  <si>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</si>
  <si>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</si>
  <si>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</si>
  <si>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</si>
  <si>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</si>
  <si>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</si>
  <si>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</si>
  <si>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</si>
  <si>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</si>
  <si>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</si>
  <si>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</si>
  <si>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</si>
  <si>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</si>
  <si>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</si>
  <si>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</si>
  <si>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</si>
  <si>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</si>
  <si>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</si>
  <si>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</si>
  <si>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</si>
  <si>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</si>
  <si>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</si>
  <si>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</si>
  <si>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</si>
  <si>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</si>
  <si>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</si>
  <si>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</si>
  <si>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</si>
  <si>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</si>
  <si>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</si>
  <si>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</si>
  <si>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</si>
  <si>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</si>
  <si>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</si>
  <si>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</si>
  <si>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</si>
  <si>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</si>
  <si>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</si>
  <si>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</si>
  <si>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</si>
  <si>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</si>
  <si>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</si>
  <si>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</si>
  <si>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</si>
  <si>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</si>
  <si>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</si>
  <si>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</si>
  <si>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</si>
  <si>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</si>
  <si>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</si>
  <si>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</si>
  <si>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</si>
  <si>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</si>
  <si>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</si>
  <si>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</si>
  <si>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</si>
  <si>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</si>
  <si>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</si>
  <si>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</si>
  <si>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</si>
  <si>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</si>
  <si>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</si>
  <si>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</si>
  <si>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</si>
  <si>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</si>
  <si>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</si>
  <si>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</si>
  <si>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</si>
  <si>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</si>
  <si>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</si>
  <si>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</si>
  <si>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</si>
  <si>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</si>
  <si>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</si>
  <si>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</si>
  <si>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</si>
  <si>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</si>
  <si>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</si>
  <si>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</si>
  <si>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</si>
  <si>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</si>
  <si>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</si>
  <si>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</si>
  <si>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</si>
  <si>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</si>
  <si>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</si>
  <si>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</si>
  <si>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</si>
  <si>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</si>
  <si>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</si>
  <si>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</si>
  <si>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</si>
  <si>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</si>
  <si>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</si>
  <si>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</si>
  <si>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</si>
  <si>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</si>
  <si>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</si>
  <si>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</si>
  <si>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</si>
  <si>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</si>
  <si>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</si>
  <si>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</si>
  <si>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</si>
  <si>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</si>
  <si>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</si>
  <si>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</si>
  <si>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</si>
  <si>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</si>
  <si>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</si>
  <si>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</si>
  <si>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</si>
  <si>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</si>
  <si>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</si>
  <si>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</si>
  <si>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</si>
  <si>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</si>
  <si>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</si>
  <si>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</si>
  <si>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</si>
  <si>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</si>
  <si>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</si>
  <si>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</si>
  <si>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</si>
  <si>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</si>
  <si>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</si>
  <si>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</si>
  <si>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</si>
  <si>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</si>
  <si>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</si>
  <si>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</si>
  <si>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</si>
  <si>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</si>
  <si>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</si>
  <si>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</si>
  <si>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</si>
  <si>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</si>
  <si>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</si>
  <si>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</si>
  <si>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</si>
  <si>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</si>
  <si>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</si>
  <si>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</si>
  <si>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</si>
  <si>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</si>
  <si>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</si>
  <si>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</si>
  <si>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</si>
  <si>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</si>
  <si>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</si>
  <si>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</si>
  <si>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</si>
  <si>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</si>
  <si>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</si>
  <si>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</si>
  <si>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</si>
  <si>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</si>
  <si>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</si>
  <si>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</si>
  <si>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</si>
  <si>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</si>
  <si>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</si>
  <si>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</si>
  <si>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</si>
  <si>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</si>
  <si>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</si>
  <si>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</si>
  <si>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</si>
  <si>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</si>
  <si>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</si>
  <si>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</si>
  <si>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</si>
  <si>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</si>
  <si>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</si>
  <si>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</si>
  <si>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</si>
  <si>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</si>
  <si>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</si>
  <si>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</si>
  <si>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</si>
  <si>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</si>
  <si>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</si>
  <si>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</si>
  <si>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</si>
  <si>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</si>
  <si>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</si>
  <si>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</si>
  <si>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</si>
  <si>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</si>
  <si>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</si>
  <si>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</si>
  <si>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</si>
  <si>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</si>
  <si>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</si>
  <si>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</si>
  <si>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</si>
  <si>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</si>
  <si>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</si>
  <si>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</si>
  <si>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</si>
  <si>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</si>
  <si>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</si>
  <si>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</si>
  <si>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</si>
  <si>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</si>
  <si>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</si>
  <si>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</si>
  <si>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</si>
  <si>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</si>
  <si>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</si>
  <si>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</si>
  <si>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</si>
  <si>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</si>
  <si>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</si>
  <si>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</si>
  <si>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</si>
  <si>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</si>
  <si>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</si>
  <si>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</si>
  <si>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</si>
  <si>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</si>
  <si>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</si>
  <si>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</si>
  <si>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</si>
  <si>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</si>
  <si>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</si>
  <si>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</si>
  <si>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</si>
  <si>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</si>
  <si>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</si>
  <si>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</si>
  <si>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</si>
  <si>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</si>
  <si>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</si>
  <si>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</si>
  <si>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</si>
  <si>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</si>
  <si>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</si>
  <si>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</si>
  <si>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</si>
  <si>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</si>
  <si>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</si>
  <si>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</si>
  <si>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</si>
  <si>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</si>
  <si>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</si>
  <si>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</si>
  <si>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</si>
  <si>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</si>
  <si>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</si>
  <si>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https://www.eia.gov/outlooks/aeo/data/browser/#/?id=48-AEO2022&amp;cases=ref2022&amp;sourcekey=0</t>
  </si>
  <si>
    <t>Tue Apr 18 2023 11:21:31 GMT-0400 (Eastern Daylight Time)</t>
  </si>
  <si>
    <t>Light-Duty Vehicle Sales: Conventional Cars: Gasoline: Reference case</t>
  </si>
  <si>
    <t>AEO.2022.REF2022.ECI_SAL_TRN_CAR_GSL_NA_NA_TH.A</t>
  </si>
  <si>
    <t>Light-Duty Vehicle Sales: Conventional Cars: TDI Diesel: Reference case</t>
  </si>
  <si>
    <t>AEO.2022.REF2022.ECI_SAL_TRN_CAR_TDS_NA_NA_TH.A</t>
  </si>
  <si>
    <t>Light-Duty Vehicle Sales: Conventional Cars: Total: Reference case</t>
  </si>
  <si>
    <t>AEO.2022.REF2022.ECI_SAL_TRN_CAR_CNV_NA_NA_TH.A</t>
  </si>
  <si>
    <t>Light-Duty Vehicle Sales: Alternative-Fuel Cars: Ethanol-Flex Fuel ICE: Reference case</t>
  </si>
  <si>
    <t>AEO.2022.REF2022.ECI_SAL_TRN_CAR_EFFI_NA_NA_TH.A</t>
  </si>
  <si>
    <t>Light-Duty Vehicle Sales: Alternative-Fuel Cars: 100 Mile Electric Vehicle: Reference case</t>
  </si>
  <si>
    <t>AEO.2022.REF2022.ECI_SAL_TRN_CAR_100EV_NA_NA_TH.A</t>
  </si>
  <si>
    <t>Light-Duty Vehicle Sales: Alternative-Fuel Cars: 200 Mile Electric Vehicle: Reference case</t>
  </si>
  <si>
    <t>AEO.2022.REF2022.ECI_SAL_TRN_CAR_200EV_NA_NA_TH.A</t>
  </si>
  <si>
    <t>Light-Duty Vehicle Sales: Alternative-Fuel Cars: 300 Mile Electric Vehicle: Reference case</t>
  </si>
  <si>
    <t>AEO.2022.REF2022.ECI_SAL_TRN_CAR_300EV_NA_NA_TH.A</t>
  </si>
  <si>
    <t>Plug-in 20 Gasoline Hybrid</t>
  </si>
  <si>
    <t>Light-Duty Vehicle Sales: Alternative-Fuel Cars: Plug-in 20 Gasoline Hybrid: Reference case</t>
  </si>
  <si>
    <t>AEO.2022.REF2022.#N/A.A</t>
  </si>
  <si>
    <t>Plug-in 50 Gasoline Hybrid</t>
  </si>
  <si>
    <t>Light-Duty Vehicle Sales: Alternative-Fuel Cars: Plug-in 50 Gasoline Hybrid: Reference case</t>
  </si>
  <si>
    <t>Light-Duty Vehicle Sales: Alternative-Fuel Cars: Electric-Diesel Hybrid: Reference case</t>
  </si>
  <si>
    <t>AEO.2022.REF2022.ECI_SAL_TRN_CAR_EDH_NA_NA_TH.A</t>
  </si>
  <si>
    <t>Light-Duty Vehicle Sales: Alternative-Fuel Cars: Electric-Gasoline Hybrid: Reference case</t>
  </si>
  <si>
    <t>AEO.2022.REF2022.ECI_SAL_TRN_CAR_EGH_NA_NA_TH.A</t>
  </si>
  <si>
    <t>Light-Duty Vehicle Sales: Alternative-Fuel Cars: Natural Gas ICE: Reference case</t>
  </si>
  <si>
    <t>AEO.2022.REF2022.ECI_SAL_TRN_CAR_NGI_NA_NA_TH.A</t>
  </si>
  <si>
    <t>Light-Duty Vehicle Sales: Alternative-Fuel Cars: Natural Gas Bi-fuel: Reference case</t>
  </si>
  <si>
    <t>AEO.2022.REF2022.ECI_SAL_TRN_CAR_NBF_NA_NA_TH.A</t>
  </si>
  <si>
    <t>Light-Duty Vehicle Sales: Alternative-Fuel Cars: Propane: Reference case</t>
  </si>
  <si>
    <t>AEO.2022.REF2022.ECI_SAL_TRN_CAR_PROP_NA_NA_TH.A</t>
  </si>
  <si>
    <t>AEO.2022.REF2022.ECI_SAL_TRN_CAR_PBF_NA_NA_TH.A</t>
  </si>
  <si>
    <t>Light-Duty Vehicle Sales: Alternative-Fuel Cars: Fuel Cell Methanol: Reference case</t>
  </si>
  <si>
    <t>AEO.2022.REF2022.ECI_SAL_TRN_CAR_FCLMTH_NA_NA_TH.A</t>
  </si>
  <si>
    <t>Light-Duty Vehicle Sales: Alternative-Fuel cars: Fuel Cell Hydrogen: Reference case</t>
  </si>
  <si>
    <t>AEO.2022.REF2022.ECI_SAL_TRN_CAR_FCH_NA_NA_TH.A</t>
  </si>
  <si>
    <t>Light-Duty Vehicle Sales: Alternative-Fuel Cars: Total: Reference case</t>
  </si>
  <si>
    <t>AEO.2022.REF2022.ECI_SAL_TRN_CAR_ALT_NA_NA_TH.A</t>
  </si>
  <si>
    <t>Light-Duty Vehicle Sales: Percent Alternative Car: Reference case</t>
  </si>
  <si>
    <t>AEO.2022.REF2022.ECI_SAL_TRN_CAR_ALT_NA_NA_PCT.A</t>
  </si>
  <si>
    <t>Light-Duty Vehicle Sales: Total New Car: Reference case</t>
  </si>
  <si>
    <t>AEO.2022.REF2022.ECI_SAL_TRN_CAR_TOT_NA_NA_TH.A</t>
  </si>
  <si>
    <t>Light-Duty Vehicle Sales: Conventional Light Trucks: Gasoline: Reference case</t>
  </si>
  <si>
    <t>AEO.2022.REF2022.ECI_SAL_TRN_LTK_GSL_NA_NA_TH.A</t>
  </si>
  <si>
    <t>Light-Duty Vehicle Sales: Conventional Light Trucks: TDI Diesel: Reference case</t>
  </si>
  <si>
    <t>AEO.2022.REF2022.ECI_SAL_TRN_LTK_DSL_NA_NA_TH.A</t>
  </si>
  <si>
    <t>Light-Duty Vehicle Sales: Conventional Light Trucks: Total: Reference case</t>
  </si>
  <si>
    <t>AEO.2022.REF2022.ECI_SAL_TRN_LTK_CNV_NA_NA_TH.A</t>
  </si>
  <si>
    <t>Light-Duty Vehicle Sales: Alternative-Fuel Light Trucks: Ethanol-Flex Fuel ICE: Reference case</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</si>
  <si>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</si>
  <si>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</si>
  <si>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</si>
  <si>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</si>
  <si>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</si>
  <si>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</si>
  <si>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</si>
  <si>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Light-Duty Vehicle Sales: Alternative-Fuel Light Trucks: Plug-in 20 Gasoline Hybrid: Reference case</t>
  </si>
  <si>
    <t>Light-Duty Vehicle Sales: Alternative-Fuel Light Trucks: Plug-in 50 Gasoline Hybrid: Reference case</t>
  </si>
  <si>
    <t>Light-Duty Vehicle Sales: Alternative-Fuel Light Trucks: Electric-Diesel Hybrid: Reference case</t>
  </si>
  <si>
    <t>AEO.2022.REF2022.ECI_SAL_TRN_LTK_EDH_NA_NA_TH.A</t>
  </si>
  <si>
    <t>Light-Duty Vehicle Sales: Alternative-Fuel Light Trucks: Electric-Gasoline Hybrid: Reference case</t>
  </si>
  <si>
    <t>AEO.2022.REF2022.ECI_SAL_TRN_LTK_EGH_NA_NA_TH.A</t>
  </si>
  <si>
    <t>Light-Duty Vehicle Sales: Alternative-Fuel Light Trucks: Natural Gas ICE: Reference case</t>
  </si>
  <si>
    <t>AEO.2022.REF2022.ECI_SAL_TRN_LTK_NGI_NA_NA_TH.A</t>
  </si>
  <si>
    <t>Light-Duty Vehicle Sales: Alternative-Fuel Light Trucks: Natural Gas Bi-fuel: Reference case</t>
  </si>
  <si>
    <t>AEO.2022.REF2022.ECI_SAL_TRN_LTK_NBF_NA_NA_TH.A</t>
  </si>
  <si>
    <t>Light-Duty Vehicle Sales: Alternative-Fuel Light Trucks: Propane ICE: Reference case</t>
  </si>
  <si>
    <t>AEO.2022.REF2022.ECI_SAL_TRN_LTK_PROP_NA_NA_TH.A</t>
  </si>
  <si>
    <t>Light-Duty Vehicle Sales: Alternative-Fuel Light Trucks: Propane Bi-fuel: Reference case</t>
  </si>
  <si>
    <t>AEO.2022.REF2022.ECI_SAL_TRN_LTK_PBF_NA_NA_TH.A</t>
  </si>
  <si>
    <t>Light-Duty Vehicle Sales: Alternative-Fuel Light Trucks: Fuel Cell Methanol: Reference case</t>
  </si>
  <si>
    <t>AEO.2022.REF2022.ECI_SAL_TRN_LTK_FCLMTH_NA_NA_TH.A</t>
  </si>
  <si>
    <t>Light-Duty Vehicle Sales: Alternative-Fuel Light Trucks: Fuel Cell Hydrogen: Reference case</t>
  </si>
  <si>
    <t>AEO.2022.REF2022.ECI_SAL_TRN_LTK_FCH_NA_NA_TH.A</t>
  </si>
  <si>
    <t>Light-Duty Vehicle Sales: Alternative-Fuel Light Trucks: Total: Reference case</t>
  </si>
  <si>
    <t>AEO.2022.REF2022.ECI_SAL_TRN_LTK_ALT_NA_NA_TH.A</t>
  </si>
  <si>
    <t>Light-Duty Vehicle Sales: Percent Alternative Light Truck Sales: Reference case</t>
  </si>
  <si>
    <t>AEO.2022.REF2022.ECI_SAL_TRN_LTK_ALT_NA_NA_PCT.A</t>
  </si>
  <si>
    <t>Light-Duty Vehicle Sales: Total New Truck: Reference case</t>
  </si>
  <si>
    <t>AEO.2022.REF2022.ECI_SAL_TRN_LTK_NA_NA_NA_TH.A</t>
  </si>
  <si>
    <t>Light-Duty Vehicle Sales: Percent Total Alternative Sales: Reference case</t>
  </si>
  <si>
    <t>AEO.2022.REF2022.ECI_SAL_TRN_LDTY_ALT_NA_NA_PCT.A</t>
  </si>
  <si>
    <t>Light-Duty Vehicle Sales: EPACT Legislative Alternative Sales: Reference case</t>
  </si>
  <si>
    <t>AEO.2022.REF2022.ECI_SAL_TRN_LDTY_EPACLEGI_NA_NA_TH.A</t>
  </si>
  <si>
    <t>Light-Duty Vehicle Sales: ZEVP Legislative Alternative Sales: Reference case</t>
  </si>
  <si>
    <t>AEO.2022.REF2022.ECI_SAL_TRN_LDTY_ZVPLG_NA_NA_TH.A</t>
  </si>
  <si>
    <t>Light-Duty Vehicle Sales: Total Sales, Cars and Light Trucks: Conventional Gasoline: Reference case</t>
  </si>
  <si>
    <t>AEO.2022.REF2022.ECI_SAL_TRN_LDTY_CVG_NA_NA_TH.A</t>
  </si>
  <si>
    <t>Light-Duty Vehicle Sales: Total Sales, Cars and Light Trucks: TDI Diesel: Reference case</t>
  </si>
  <si>
    <t>AEO.2022.REF2022.ECI_SAL_TRN_LDTY_TDS_NA_NA_TH.A</t>
  </si>
  <si>
    <t>Light-Duty Vehicle Sales: Total Sales, Cars and Light Trucks: Flex-Fuel: Reference case</t>
  </si>
  <si>
    <t>AEO.2022.REF2022.ECI_SAL_TRN_LDTY_FXF_NA_NA_TH.A</t>
  </si>
  <si>
    <t>Light-Duty Vehicle Sales: Total Sales, Cars and Light Trucks: Electric: Reference case</t>
  </si>
  <si>
    <t>AEO.2022.REF2022.ECI_SAL_TRN_LDTY_ELE_NA_NA_TH.A</t>
  </si>
  <si>
    <t>Light-Duty Vehicle Sales: Total Sales, Cars and Light Trucks: Plug-in Electric Hybrid: Reference case</t>
  </si>
  <si>
    <t>AEO.2022.REF2022.ECI_SAL_TRN_LDTY_PIE_NA_NA_TH.A</t>
  </si>
  <si>
    <t>Light-Duty Vehicle Sales: Total Sales, Cars and Light Trucks: Electric Hybrid: Reference case</t>
  </si>
  <si>
    <t>AEO.2022.REF2022.ECI_SAL_TRN_LDTY_EHY_NA_NA_TH.A</t>
  </si>
  <si>
    <t>Light-Duty Vehicle Sales: Total Sales, Cars and Light Trucks: Gaseous: Reference case</t>
  </si>
  <si>
    <t>AEO.2022.REF2022.ECI_SAL_TRN_LDTY_GSU_NA_NA_TH.A</t>
  </si>
  <si>
    <t>Light-Duty Vehicle Sales: Total Sales, Cars and Light Trucks: Fuel Cell: Reference case</t>
  </si>
  <si>
    <t>AEO.2022.REF2022.ECI_SAL_TRN_LDTY_FUC_NA_NA_TH.A</t>
  </si>
  <si>
    <t>Light-Duty Vehicle Sales: Total Vehicles Sales: Reference case</t>
  </si>
  <si>
    <t>AEO.2022.REF2022.ECI_SAL_TRN_LDTY_NA_NA_NA_TH.A</t>
  </si>
  <si>
    <t>Light-Duty Vehicle Sales: Microhybrids: Conventional Gasoline: Reference case</t>
  </si>
  <si>
    <t>AEO.2022.REF2022.ECI_SAL_TRN_MCHY_CVG_NA_NA_TH.A</t>
  </si>
  <si>
    <t>Light-Duty Vehicle Sales: Microhybrids: TDI Diesel: Reference case</t>
  </si>
  <si>
    <t>AEO.2022.REF2022.ECI_SAL_TRN_MCHY_TDS_NA_NA_TH.A</t>
  </si>
  <si>
    <t>Light-Duty Vehicle Sales: Alternative-Fueled Vehicles: Reference case</t>
  </si>
  <si>
    <t>https://www.eia.gov/outlooks/aeo/data/browser/#/?id=48-AEO2023&amp;sourcekey=0</t>
  </si>
  <si>
    <t>Tue Apr 18 2023 11:22:44 GMT-0400 (Eastern Daylight Time)</t>
  </si>
  <si>
    <t>AEO.2023.REF2023.ECI_SAL_TRN_CAR_GSL_NA_NA_TH.A</t>
  </si>
  <si>
    <t>AEO.2023.REF2023.ECI_SAL_TRN_CAR_TDS_NA_NA_TH.A</t>
  </si>
  <si>
    <t>AEO.2023.REF2023.ECI_SAL_TRN_CAR_CNV_NA_NA_TH.A</t>
  </si>
  <si>
    <t>AEO.2023.REF2023.ECI_SAL_TRN_CAR_EFFI_NA_NA_TH.A</t>
  </si>
  <si>
    <t>100-Mile Electric Vehicle</t>
  </si>
  <si>
    <t>Light-Duty Vehicle Sales: Alternative-Fuel Cars: 100-Mile Electric Vehicle: Reference case</t>
  </si>
  <si>
    <t>200-Mile Electric Vehicle</t>
  </si>
  <si>
    <t>Light-Duty Vehicle Sales: Alternative-Fuel Cars: 200-Mile Electric Vehicle: Reference case</t>
  </si>
  <si>
    <t>300-Mile Electric Vehicle</t>
  </si>
  <si>
    <t>Light-Duty Vehicle Sales: Alternative-Fuel Cars: 300-Mile Electric Vehicle: Reference case</t>
  </si>
  <si>
    <t>AEO.2023.REF2023.ECI_SAL_TRN_CAR_PI20GH_NA_NA_TH.A</t>
  </si>
  <si>
    <t>AEO.2023.REF2023.ECI_SAL_TRN_CAR_PI50GH_NA_NA_TH.A</t>
  </si>
  <si>
    <t>AEO.2023.REF2023.ECI_SAL_TRN_CAR_EDH_NA_NA_TH.A</t>
  </si>
  <si>
    <t>AEO.2023.REF2023.ECI_SAL_TRN_CAR_EGH_NA_NA_TH.A</t>
  </si>
  <si>
    <t>AEO.2023.REF2023.ECI_SAL_TRN_CAR_NGI_NA_NA_TH.A</t>
  </si>
  <si>
    <t>AEO.2023.REF2023.ECI_SAL_TRN_CAR_NBF_NA_NA_TH.A</t>
  </si>
  <si>
    <t>AEO.2023.REF2023.ECI_SAL_TRN_CAR_PROP_NA_NA_TH.A</t>
  </si>
  <si>
    <t>AEO.2023.REF2023.ECI_SAL_TRN_CAR_PBF_NA_NA_TH.A</t>
  </si>
  <si>
    <t>AEO.2023.REF2023.ECI_SAL_TRN_CAR_FCLMTH_NA_NA_TH.A</t>
  </si>
  <si>
    <t>AEO.2023.REF2023.ECI_SAL_TRN_CAR_FCH_NA_NA_TH.A</t>
  </si>
  <si>
    <t>AEO.2023.REF2023.ECI_SAL_TRN_CAR_ALT_NA_NA_TH.A</t>
  </si>
  <si>
    <t>AEO.2023.REF2023.ECI_SAL_TRN_CAR_ALT_NA_NA_PCT.A</t>
  </si>
  <si>
    <t>AEO.2023.REF2023.ECI_SAL_TRN_CAR_TOT_NA_NA_TH.A</t>
  </si>
  <si>
    <t>AEO.2023.REF2023.ECI_SAL_TRN_LTK_GSL_NA_NA_TH.A</t>
  </si>
  <si>
    <t>AEO.2023.REF2023.ECI_SAL_TRN_LTK_DSL_NA_NA_TH.A</t>
  </si>
  <si>
    <t>AEO.2023.REF2023.ECI_SAL_TRN_LTK_CNV_NA_NA_TH.A</t>
  </si>
  <si>
    <t>AEO.2023.REF2023.ECI_SAL_TRN_LTK_EFFI_NA_NA_TH.A</t>
  </si>
  <si>
    <t>Light-Duty Vehicle Sales: Alternative-Fuel Light Trucks: 100-Mile Electric Vehicle: Reference case</t>
  </si>
  <si>
    <t>Light-Duty Vehicle Sales: Alternative-Fuel Light Trucks: 200-Mile Electric Vehicle: Reference case</t>
  </si>
  <si>
    <t>Light-Duty Vehicle Sales: Alternative-Fuel Light Trucks: 300-Mile Electric Vehicle: Reference case</t>
  </si>
  <si>
    <t>AEO.2023.REF2023.ECI_SAL_TRN_LTK_PI20GH_NA_NA_TH.A</t>
  </si>
  <si>
    <t>AEO.2023.REF2023.ECI_SAL_TRN_LTK_PI50GH_NA_NA_TH.A</t>
  </si>
  <si>
    <t>AEO.2023.REF2023.ECI_SAL_TRN_LTK_EDH_NA_NA_TH.A</t>
  </si>
  <si>
    <t>AEO.2023.REF2023.ECI_SAL_TRN_LTK_EGH_NA_NA_TH.A</t>
  </si>
  <si>
    <t>AEO.2023.REF2023.ECI_SAL_TRN_LTK_NGI_NA_NA_TH.A</t>
  </si>
  <si>
    <t>AEO.2023.REF2023.ECI_SAL_TRN_LTK_NBF_NA_NA_TH.A</t>
  </si>
  <si>
    <t>AEO.2023.REF2023.ECI_SAL_TRN_LTK_PROP_NA_NA_TH.A</t>
  </si>
  <si>
    <t>AEO.2023.REF2023.ECI_SAL_TRN_LTK_PBF_NA_NA_TH.A</t>
  </si>
  <si>
    <t>AEO.2023.REF2023.ECI_SAL_TRN_LTK_FCLMTH_NA_NA_TH.A</t>
  </si>
  <si>
    <t>AEO.2023.REF2023.ECI_SAL_TRN_LTK_FCH_NA_NA_TH.A</t>
  </si>
  <si>
    <t>AEO.2023.REF2023.ECI_SAL_TRN_LTK_ALT_NA_NA_TH.A</t>
  </si>
  <si>
    <t>AEO.2023.REF2023.ECI_SAL_TRN_LTK_ALT_NA_NA_PCT.A</t>
  </si>
  <si>
    <t>AEO.2023.REF2023.ECI_SAL_TRN_LTK_NA_NA_NA_TH.A</t>
  </si>
  <si>
    <t>AEO.2023.REF2023.ECI_SAL_TRN_LDTY_ALT_NA_NA_PCT.A</t>
  </si>
  <si>
    <t>AEO.2023.REF2023.ECI_SAL_TRN_LDTY_EPACLEGI_NA_NA_TH.A</t>
  </si>
  <si>
    <t>AEO.2023.REF2023.ECI_SAL_TRN_LDTY_ZVPLG_NA_NA_TH.A</t>
  </si>
  <si>
    <t>AEO.2023.REF2023.ECI_SAL_TRN_LDTY_CVG_NA_NA_TH.A</t>
  </si>
  <si>
    <t>AEO.2023.REF2023.ECI_SAL_TRN_LDTY_TDS_NA_NA_TH.A</t>
  </si>
  <si>
    <t>AEO.2023.REF2023.ECI_SAL_TRN_LDTY_FXF_NA_NA_TH.A</t>
  </si>
  <si>
    <t>AEO.2023.REF2023.ECI_SAL_TRN_LDTY_ELE_NA_NA_TH.A</t>
  </si>
  <si>
    <t>AEO.2023.REF2023.ECI_SAL_TRN_LDTY_PIE_NA_NA_TH.A</t>
  </si>
  <si>
    <t>AEO.2023.REF2023.ECI_SAL_TRN_LDTY_EHY_NA_NA_TH.A</t>
  </si>
  <si>
    <t>AEO.2023.REF2023.ECI_SAL_TRN_LDTY_GSU_NA_NA_TH.A</t>
  </si>
  <si>
    <t>AEO.2023.REF2023.ECI_SAL_TRN_LDTY_FUC_NA_NA_TH.A</t>
  </si>
  <si>
    <t>AEO.2023.REF2023.ECI_SAL_TRN_LDTY_NA_NA_NA_TH.A</t>
  </si>
  <si>
    <t>AEO.2023.REF2023.ECI_SAL_TRN_MCHY_CVG_NA_NA_TH.A</t>
  </si>
  <si>
    <t>AEO.2023.REF2023.ECI_SAL_TRN_MCHY_TDS_NA_NA_TH.A</t>
  </si>
  <si>
    <t>https://www.eia.gov/outlooks/aeo/data/browser/#/?id=50-AEO2023&amp;cases=ref2023&amp;sourcekey=0</t>
  </si>
  <si>
    <t>Tue Apr 18 2023 11:29:36 GMT-0400 (Eastern Daylight Time)</t>
  </si>
  <si>
    <t>Light-Duty Fuel Economy: Conventional Cars: Gasoline: Reference case</t>
  </si>
  <si>
    <t>AEO.2023.REF2023.EFI_LDV_TRN_NLC_GSL_NA_NA_MPGGASEQ.A</t>
  </si>
  <si>
    <t>Light-Duty Fuel Economy: Conventional Cars: TDI Diesel: Reference case</t>
  </si>
  <si>
    <t>AEO.2023.REF2023.EFI_LDV_TRN_NLC_TDS_NA_NA_MPGGASEQ.A</t>
  </si>
  <si>
    <t>Light-Duty Fuel Economy: Alternative-Fuel Cars: Ethanol-Flex Fuel ICE: Reference case</t>
  </si>
  <si>
    <t>AEO.2023.REF2023.EFI_LDV_TRN_NLC_EFFI_NA_NA_MPGGASEQ.A</t>
  </si>
  <si>
    <t>Light-Duty Fuel Economy: Alternative-Fuel Cars: 100-Mile Electric Vehicle: Reference case</t>
  </si>
  <si>
    <t>Light-Duty Fuel Economy: Alternative-Fuel Cars: 200-Mile Electric Vehicle: Reference case</t>
  </si>
  <si>
    <t>Light-Duty Fuel Economy: Alternative-Fuel Cars: 300-Mile Electric Vehicle: Reference case</t>
  </si>
  <si>
    <t>Light-Duty Fuel Economy: Alternative-Fuel Cars: Plug-in 20 Gasoline Hybrid: Reference case</t>
  </si>
  <si>
    <t>AEO.2023.REF2023.EFI_LDV_TRN_NLC_PI20GH_NA_NA_MPGGASEQ.A</t>
  </si>
  <si>
    <t>Light-Duty Fuel Economy: Alternative-Fuel Cars: Plug-in 50 Gasoline Hybrid: Reference case</t>
  </si>
  <si>
    <t>AEO.2023.REF2023.EFI_LDV_TRN_NLC_PI50GH_NA_NA_MPGGASEQ.A</t>
  </si>
  <si>
    <t>Light-Duty Fuel Economy: Alternative-Fuel Cars: Electric-Diesel Hybrid: Reference case</t>
  </si>
  <si>
    <t>AEO.2023.REF2023.EFI_LDV_TRN_NLC_EDH_NA_NA_MPGGASEQ.A</t>
  </si>
  <si>
    <t>Light-Duty Fuel Economy: Alternative-Fuel Cars: Electric-Gasoline Hybrid: Reference case</t>
  </si>
  <si>
    <t>AEO.2023.REF2023.EFI_LDV_TRN_NLC_EGH_NA_NA_MPGGASEQ.A</t>
  </si>
  <si>
    <t>Light-Duty Fuel Economy: Alternative-Fuel Cars: Natural Gas ICE: Reference case</t>
  </si>
  <si>
    <t>AEO.2023.REF2023.EFI_LDV_TRN_NLC_NGI_NA_NA_MPGGASEQ.A</t>
  </si>
  <si>
    <t>Light-Duty Fuel Economy: Alternative-Fuel Cars: Natural Gas Bi-fuel: Reference case</t>
  </si>
  <si>
    <t>AEO.2023.REF2023.EFI_LDV_TRN_NLC_NBF_NA_NA_MPGGASEQ.A</t>
  </si>
  <si>
    <t>Light-Duty Fuel Economy: Alternative-Fuel Cars: Propane ICE: Reference case</t>
  </si>
  <si>
    <t>AEO.2023.REF2023.EFI_LDV_TRN_NLC_PROP_NA_NA_MPGGASEQ.A</t>
  </si>
  <si>
    <t>Light-Duty Fuel Economy: Alternative-Fuel Cars: Propane Bi-fuel: Reference case</t>
  </si>
  <si>
    <t>AEO.2023.REF2023.EFI_LDV_TRN_NLC_PBF_NA_NA_MPGGASEQ.A</t>
  </si>
  <si>
    <t>Light-Duty Fuel Economy: Alternative-Fuel Cars: Fuel Cell Methanol: Reference case</t>
  </si>
  <si>
    <t>AEO.2023.REF2023.EFI_LDV_TRN_NLC_FCLMTH_NA_NA_MPGGASEQ.A</t>
  </si>
  <si>
    <t>Light-Duty Fuel Economy: Alternative-Fuel Cars: Fuel Cell Hydrogen: Reference case</t>
  </si>
  <si>
    <t>AEO.2023.REF2023.EFI_LDV_TRN_NLC_FCH_NA_NA_MPGGASEQ.A</t>
  </si>
  <si>
    <t>Light-Duty Fuel Economy: Cars: Average New Car MPG: Reference case</t>
  </si>
  <si>
    <t>AEO.2023.REF2023.EFI_LDV_TRN_NLC_NA_NA_NA_MPGGASEQ.A</t>
  </si>
  <si>
    <t>Light-Duty Fuel Economy: Conventional Light Trucks: Gasoline: Reference case</t>
  </si>
  <si>
    <t>AEO.2023.REF2023.EFI_LDV_TRN_NLT_GSL_NA_NA_MPGGASEQ.A</t>
  </si>
  <si>
    <t>Light-Duty Fuel Economy: Conventional Light Trucks: TDI Diesel: Reference case</t>
  </si>
  <si>
    <t>AEO.2023.REF2023.EFI_LDV_TRN_NLT_TDS_NA_NA_MPGGASEQ.A</t>
  </si>
  <si>
    <t>Light-Duty Fuel Economy: Alternative-Fuel Light Trucks: Ethanol-Flex Fuel ICE: Reference case</t>
  </si>
  <si>
    <t>AEO.2023.REF2023.EFI_LDV_TRN_NLT_EFFI_NA_NA_MPGGASEQ.A</t>
  </si>
  <si>
    <t>Light-Duty Fuel Economy: Alternative-Fuel Light Trucks: 100-Mile Electric Vehicle: Reference case</t>
  </si>
  <si>
    <t>Light-Duty Fuel Economy: Alternative-Fuel Light Trucks: 200-Mile Electric Vehicle: Reference case</t>
  </si>
  <si>
    <t>Light-Duty Fuel Economy: Alternative-Fuel Light Trucks: 300-Mile Electric Vehicle: Reference case</t>
  </si>
  <si>
    <t>Light-Duty Fuel Economy: Alternative-Fuel Light Trucks: Plug-in 20 Gasoline Hybrid: Reference case</t>
  </si>
  <si>
    <t>AEO.2023.REF2023.EFI_LDV_TRN_NLT_PI20GH_NA_NA_MPGGASEQ.A</t>
  </si>
  <si>
    <t>Light-Duty Fuel Economy: Alternative-Fuel Light Trucks: Plug-in 50 Gasoline Hybrid: Reference case</t>
  </si>
  <si>
    <t>AEO.2023.REF2023.EFI_LDV_TRN_NLT_PI50GH_NA_NA_MPGGASEQ.A</t>
  </si>
  <si>
    <t>Light-Duty Fuel Economy: Alternative-Fuel Light Trucks: Electric-Diesel Hybrid: Reference case</t>
  </si>
  <si>
    <t>AEO.2023.REF2023.EFI_LDV_TRN_NLT_EDH_NA_NA_MPGGASEQ.A</t>
  </si>
  <si>
    <t>Light-Duty Fuel Economy: Alternative-Fuel Light Trucks: Electric-Gasoline Hybrid: Reference case</t>
  </si>
  <si>
    <t>AEO.2023.REF2023.EFI_LDV_TRN_NLT_EGH_NA_NA_MPGGASEQ.A</t>
  </si>
  <si>
    <t>Light-Duty Fuel Economy: Alternative-Fuel Light Trucks: Natural Gas ICE: Reference case</t>
  </si>
  <si>
    <t>AEO.2023.REF2023.EFI_LDV_TRN_NLT_NGI_NA_NA_MPGGASEQ.A</t>
  </si>
  <si>
    <t>Light-Duty Fuel Economy: Alternative-Fuel Light Trucks: Natural Gas Bi-fuel: Reference case</t>
  </si>
  <si>
    <t>AEO.2023.REF2023.EFI_LDV_TRN_NLT_NBF_NA_NA_MPGGASEQ.A</t>
  </si>
  <si>
    <t>Light-Duty Fuel Economy: Alternative-Fuel Light Trucks: Propane ICE: Reference case</t>
  </si>
  <si>
    <t>AEO.2023.REF2023.EFI_LDV_TRN_NLT_PROP_NA_NA_MPGGASEQ.A</t>
  </si>
  <si>
    <t>Light-Duty Fuel Economy: Alternative-Fuel Light Trucks: Propane Bi-fuel: Reference case</t>
  </si>
  <si>
    <t>AEO.2023.REF2023.EFI_LDV_TRN_NLT_PBF_NA_NA_MPGGASEQ.A</t>
  </si>
  <si>
    <t>Light-Duty Fuel Economy: Alternative-Fuel Light Trucks: Fuel Cell Methanol: Reference case</t>
  </si>
  <si>
    <t>AEO.2023.REF2023.EFI_LDV_TRN_NLT_FCLMTH_NA_NA_MPGGASEQ.A</t>
  </si>
  <si>
    <t>Light-Duty Fuel Economy: Alternative-Fuel Light Trucks: Fuel Cell Hydrogen: Reference case</t>
  </si>
  <si>
    <t>AEO.2023.REF2023.EFI_LDV_TRN_NLT_FCH_NA_NA_MPGGASEQ.A</t>
  </si>
  <si>
    <t>Light-Duty Fuel Economy: Light Trucks: Average New Light Truck: Reference case</t>
  </si>
  <si>
    <t>AEO.2023.REF2023.EFI_LDV_TRN_NLT_NA_NA_NA_MPGGASEQ.A</t>
  </si>
  <si>
    <t>Light-Duty Fuel Economy: Average New Vehicle: Reference case</t>
  </si>
  <si>
    <t>AEO.2023.REF2023.EFI_LDV_TRN_NEW_NA_NA_NA_MPGGASEQ.A</t>
  </si>
  <si>
    <t>Light-Duty Fuel Economy: Cars: Stock Average: Reference case</t>
  </si>
  <si>
    <t>AEO.2023.REF2023.EFI_LDV_STK_CAR_NA_NA_NA_MPGGASEQ.A</t>
  </si>
  <si>
    <t>Light-Duty Fuel Economy: Light Trucks: Stock Average: Reference case</t>
  </si>
  <si>
    <t>AEO.2023.REF2023.EFI_LDV_STK_TRK_NA_NA_NA_MPGGASEQ.A</t>
  </si>
  <si>
    <t>Light-Duty Fuel Economy: Stock Average: Reference case</t>
  </si>
  <si>
    <t>AEO.2023.REF2023.EFI_LDV_STK_TOT_NA_NA_NA_MPGGASEQ.A</t>
  </si>
  <si>
    <t>Average New Vehicle Stock Miles per Gallon +2B</t>
  </si>
  <si>
    <t>Light-Duty +2B Fuel Economy: New: Reference case</t>
  </si>
  <si>
    <t>AEO.2023.REF2023.EFI_LDV2_NEW_NA_NA_NA_NA_MPGGASEQ.A</t>
  </si>
  <si>
    <t>Average Vehicle Stock Miles per Gallon +2B</t>
  </si>
  <si>
    <t>Light-Duty +2B Fuel Economy: Stock: Reference case</t>
  </si>
  <si>
    <t>AEO.2023.REF2023.EFI_LDV2_STK_NA_NA_NA_NA_MPGGASEQ.A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</si>
  <si>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</si>
  <si>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</si>
  <si>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</si>
  <si>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</si>
  <si>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</si>
  <si>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</si>
  <si>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</si>
  <si>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</si>
  <si>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</si>
  <si>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</si>
  <si>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</si>
  <si>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</si>
  <si>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</si>
  <si>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</si>
  <si>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</si>
  <si>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</si>
  <si>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</si>
  <si>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</si>
  <si>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</si>
  <si>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</si>
  <si>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</si>
  <si>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</si>
  <si>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</si>
  <si>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</si>
  <si>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</si>
  <si>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</si>
  <si>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</si>
  <si>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</si>
  <si>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</si>
  <si>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</si>
  <si>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</si>
  <si>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</si>
  <si>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</si>
  <si>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</si>
  <si>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</si>
  <si>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</si>
  <si>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</si>
  <si>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</si>
  <si>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</si>
  <si>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</si>
  <si>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</si>
  <si>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</si>
  <si>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Light-Duty Fuel Economy: New: +2B: Plug-in Hybrid: Reference case</t>
  </si>
  <si>
    <t>AEO.2022.REF2022.EFI_LDV2_NEW_NA_NA_NA_NA_MPGGASEQ.A</t>
  </si>
  <si>
    <t>Light-Duty Fuel Economy: Stock: +2B: Plug-in Hybrid: Reference case</t>
  </si>
  <si>
    <t>AEO.2022.REF2022.EFI_LDV2_STK_NA_NA_NA_NA_MPGGASEQ.A</t>
  </si>
  <si>
    <t>Table 44.  Transportation Fleet Car and Truck Sales by Type and Technology</t>
  </si>
  <si>
    <t>https://www.eia.gov/outlooks/aeo/data/browser/#/?id=54-AEO2022&amp;cases=ref2022&amp;sourcekey=0</t>
  </si>
  <si>
    <t>Tue Apr 18 2023 14:47:08 GMT-0400 (Eastern Daylight Time)</t>
  </si>
  <si>
    <t>Fleet Vehicle Sales: Conventional Cars: Gasoline: Reference case</t>
  </si>
  <si>
    <t>AEO.2022.REF2022.ECI_SAL_CNV_FLC_GSL_NA_NA_TH.A</t>
  </si>
  <si>
    <t>Fleet Vehicle Sales: Conventional Cars: TDI Diesel: Reference case</t>
  </si>
  <si>
    <t>AEO.2022.REF2022.ECI_SAL_CNV_FLC_TDS_NA_NA_TH.A</t>
  </si>
  <si>
    <t>Fleet Vehicle Sales: Conventional Cars: Total: Reference case</t>
  </si>
  <si>
    <t>AEO.2022.REF2022.ECI_SAL_CNV_FLC_NA_NA_NA_TH.A</t>
  </si>
  <si>
    <t>Fleet Vehicle Sales: Alternative-Fuel Cars: Ethanol-Flex Fuel ICE: Reference case</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</si>
  <si>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</si>
  <si>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</si>
  <si>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</si>
  <si>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</si>
  <si>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</si>
  <si>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</si>
  <si>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</si>
  <si>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Fleet Vehicle Sales: Alternative-Fuel Cars: Plug-in 20 Gasoline Hybrid: Reference case</t>
  </si>
  <si>
    <t>Fleet Vehicle Sales: Alternative-Fuel Cars: Plug-in 50 Gasoline Hybrid: Reference case</t>
  </si>
  <si>
    <t>Fleet Vehicle Sales: Alternative-Fuel Cars: Electric-Diesel Hybrid: Reference case</t>
  </si>
  <si>
    <t>AEO.2022.REF2022.ECI_SAL_ALF1_FLC_EDH_NA_NA_TH.A</t>
  </si>
  <si>
    <t>Fleet Vehicle Sales: Alternative-Fuel Cars: Electric-Gasoline Hybrid: Reference case</t>
  </si>
  <si>
    <t>AEO.2022.REF2022.ECI_SAL_ALF1_FLC_EGH_NA_NA_TH.A</t>
  </si>
  <si>
    <t>Fleet Vehicle Sales: Alternative-Fuel Cars: Natural Gas ICE: Reference case</t>
  </si>
  <si>
    <t>AEO.2022.REF2022.ECI_SAL_ALF1_FLC_NGI_NA_NA_TH.A</t>
  </si>
  <si>
    <t>Fleet Vehicle Sales: Alternative-Fuel Cars: Natural Gas Bi-fuel: Reference case</t>
  </si>
  <si>
    <t>AEO.2022.REF2022.ECI_SAL_ALF1_FLC_NBF_NA_NA_TH.A</t>
  </si>
  <si>
    <t>Fleet Vehicle Sales: Alternative-Fuel Cars: Propane ICE: Reference case</t>
  </si>
  <si>
    <t>AEO.2022.REF2022.ECI_SAL_ALF1_FLC_PROP_NA_NA_TH.A</t>
  </si>
  <si>
    <t>Fleet Vehicle Sales: Alternative-Fuel Cars: Propane Bi-fuel: Reference case</t>
  </si>
  <si>
    <t>AEO.2022.REF2022.ECI_SAL_ALF1_FLC_PBF_NA_NA_TH.A</t>
  </si>
  <si>
    <t>Fleet Vehicle Sales: Alternative-Fuel Cars: Fuel Cell Methanol: Reference case</t>
  </si>
  <si>
    <t>AEO.2022.REF2022.ECI_SAL_ALF1_FLC_FCLMTH_NA_NA_TH.A</t>
  </si>
  <si>
    <t>Fleet Vehicle Sales: Alternative-Fuel cars: Fuel Cell Hydrogen: Reference case</t>
  </si>
  <si>
    <t>AEO.2022.REF2022.ECI_SAL_ALF1_FLC_FCH_NA_NA_TH.A</t>
  </si>
  <si>
    <t>Fleet Vehicle Sales: Alternative-Fuel Cars: Total: Reference case</t>
  </si>
  <si>
    <t>AEO.2022.REF2022.ECI_SAL_ALF1_FLC_NA_NA_NA_TH.A</t>
  </si>
  <si>
    <t>Fleet Vehicle Sales: Percent Alternative Car: Reference case</t>
  </si>
  <si>
    <t>AEO.2022.REF2022.ECI_SAL_ALF1_FLC_NA_NA_NA_PCT.A</t>
  </si>
  <si>
    <t>Fleet Vehicle Sales: Total New Car: Reference case</t>
  </si>
  <si>
    <t>AEO.2022.REF2022.ECI_SAL_NA_FLC_NA_NA_NA_TH.A</t>
  </si>
  <si>
    <t>Fleet Vehicle Sales: Conventional Light Trucks: Gasoline: Reference case</t>
  </si>
  <si>
    <t>AEO.2022.REF2022.ECI_SAL_CNV_FLTR_GSL_NA_NA_TH.A</t>
  </si>
  <si>
    <t>Fleet Vehicle Sales: Conventional Light Trucks: TDI Diesel: Reference case</t>
  </si>
  <si>
    <t>AEO.2022.REF2022.ECI_SAL_CNV_FLTR_TDS_NA_NA_TH.A</t>
  </si>
  <si>
    <t>Fleet Vehicle Sales: Conventional Light Trucks: Total: Reference case</t>
  </si>
  <si>
    <t>AEO.2022.REF2022.ECI_SAL_CNV_FLTR_NA_NA_NA_TH.A</t>
  </si>
  <si>
    <t>Fleet Vehicle Sales: Alternative-Fuel Light Trucks: Ethanol-Flex Fuel ICE: Reference case</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</si>
  <si>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</si>
  <si>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</si>
  <si>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</si>
  <si>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</si>
  <si>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</si>
  <si>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</si>
  <si>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</si>
  <si>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Fleet Vehicle Sales: Alternative-Fuel Light Trucks: Plug-in 20 Gasoline Hybrid: Reference case</t>
  </si>
  <si>
    <t>Fleet Vehicle Sales: Alternative-Fuel Light Trucks: Plug-in 50 Gasoline Hybrid: Reference case</t>
  </si>
  <si>
    <t>Fleet Vehicle Sales: Alternative-Fuel Light Trucks: Electric-Diesel Hybrid: Reference case</t>
  </si>
  <si>
    <t>AEO.2022.REF2022.ECI_SAL_ALF1_FLTR_EDH_NA_NA_TH.A</t>
  </si>
  <si>
    <t>Fleet Vehicle Sales: Alternative-Fuel Light Trucks: Electric-Gasoline Hybrid: Reference case</t>
  </si>
  <si>
    <t>AEO.2022.REF2022.ECI_SAL_ALF1_FLTR_EGH_NA_NA_TH.A</t>
  </si>
  <si>
    <t>Fleet Vehicle Sales: Alternative-Fuel Light Trucks: Natural Gas ICE: Reference case</t>
  </si>
  <si>
    <t>AEO.2022.REF2022.ECI_SAL_ALF1_FLTR_NGI_NA_NA_TH.A</t>
  </si>
  <si>
    <t>Fleet Vehicle Sales: Alternative-Fuel Light Trucks: Natural Gas Bi-fuel: Reference case</t>
  </si>
  <si>
    <t>AEO.2022.REF2022.ECI_SAL_ALF1_FLTR_NBF_NA_NA_TH.A</t>
  </si>
  <si>
    <t>Fleet Vehicle Sales: Alternative-Fuel Light Trucks: Propane ICE: Reference case</t>
  </si>
  <si>
    <t>AEO.2022.REF2022.ECI_SAL_ALF1_FLTR_PROP_NA_NA_TH.A</t>
  </si>
  <si>
    <t>Fleet Vehicle Sales: Alternative-Fuel Light Trucks: Propane Bi-fuel: Reference case</t>
  </si>
  <si>
    <t>AEO.2022.REF2022.ECI_SAL_ALF1_FLTR_PBF_NA_NA_TH.A</t>
  </si>
  <si>
    <t>Fleet Vehicle Sales: Alternative-Fuel Light Trucks: Fuel Cell Methanol: Reference case</t>
  </si>
  <si>
    <t>AEO.2022.REF2022.ECI_SAL_ALF1_FLTR_FCLMTH_NA_NA_TH.A</t>
  </si>
  <si>
    <t>Fleet Vehicle Sales: Alternative-Fuel Light Trucks: Fuel Cell Hydrogen: Reference case</t>
  </si>
  <si>
    <t>AEO.2022.REF2022.ECI_SAL_ALF1_FLTR_FCH_NA_NA_TH.A</t>
  </si>
  <si>
    <t>Fleet Vehicle Sales: Alternative-Fuel Light Trucks: Total: Reference case</t>
  </si>
  <si>
    <t>AEO.2022.REF2022.ECI_SAL_ALF1_FLTR_NA_NA_NA_TH.A</t>
  </si>
  <si>
    <t>Fleet Vehicle Sales: Light Trucks: Percent Alternative: Reference case</t>
  </si>
  <si>
    <t>AEO.2022.REF2022.ECI_SAL_ALF1_FLTR_NA_NA_NA_PCT.A</t>
  </si>
  <si>
    <t>Fleet Vehicle Sales: Light Trucks: Total: Reference case</t>
  </si>
  <si>
    <t>AEO.2022.REF2022.ECI_SAL_NA_FLTR_NA_NA_NA_TH.A</t>
  </si>
  <si>
    <t>Total Fleet Vehicles</t>
  </si>
  <si>
    <t>Transportation Fleet Vehicle Sales: Total Fleet Vehicles: Reference case</t>
  </si>
  <si>
    <t>AEO.2022.REF2022.ECI_SAL_NA_NA_NA_NA_NA_TH.A</t>
  </si>
  <si>
    <t>Commercial Light Truck Sales</t>
  </si>
  <si>
    <t>Fleet Vehicle Sales: Commercial Light Trucks: Gasoline: Reference case</t>
  </si>
  <si>
    <t>AEO.2022.REF2022.ECI_SAL_NA_CLTR_GSL_NA_NA_TH.A</t>
  </si>
  <si>
    <t>Fleet Vehicle Sales: Commercial Light Trucks: TDI Diesel: Reference case</t>
  </si>
  <si>
    <t>AEO.2022.REF2022.ECI_SAL_NA_CLTR_TDS_NA_NA_TH.A</t>
  </si>
  <si>
    <t>Fleet Vehicle Sales: Commercial Light Trucks: Propane: Reference case</t>
  </si>
  <si>
    <t>AEO.2022.REF2022.ECI_SAL_NA_CLTR_PROP_NA_NA_TH.A</t>
  </si>
  <si>
    <t>Fleet Vehicle Sales: Commercial Light Trucks: CNG/LNG: Reference case</t>
  </si>
  <si>
    <t>AEO.2022.REF2022.ECI_SAL_NA_CLTR_NG_NA_NA_TH.A</t>
  </si>
  <si>
    <t>Fleet Vehicle Sales: Commercial Light Trucks: Ethanol Flex: Reference case</t>
  </si>
  <si>
    <t>AEO.2022.REF2022.ECI_SAL_NA_CLTR_EFFI_NA_NA_TH.A</t>
  </si>
  <si>
    <t>Fleet Vehicle Sales: Commercial Light Trucks: Electric: Reference case</t>
  </si>
  <si>
    <t>AEO.2022.REF2022.ECI_SAL_NA_CLTR_ELE_NA_NA_TH.A</t>
  </si>
  <si>
    <t>Fleet Vehicle Sales: Commercial Light Trucks: Plug-in Gas: Reference case</t>
  </si>
  <si>
    <t>AEO.2022.REF2022.ECI_SAL_NA_CLTR_EGH_NA_NA_TH.A</t>
  </si>
  <si>
    <t>Fleet Vehicle Sales: Commercial Light Trucks: Plug-in Diesel: Reference case</t>
  </si>
  <si>
    <t>AEO.2022.REF2022.ECI_SAL_NA_CLTR_EDH_NA_NA_TH.A</t>
  </si>
  <si>
    <t>Fleet Vehicle Sales: Commercial Light Trucks: Fuel Cell: Reference case</t>
  </si>
  <si>
    <t>AEO.2022.REF2022.ECI_SAL_NA_CLTR_FUC_NA_NA_TH.A</t>
  </si>
  <si>
    <t>Total Commercial Light Truck Sales</t>
  </si>
  <si>
    <t>Fleet Vehicle Sales: Commercial Light Trucks: Total: Reference case</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</si>
  <si>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</si>
  <si>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</si>
  <si>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</si>
  <si>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</si>
  <si>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</si>
  <si>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</si>
  <si>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</si>
  <si>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</si>
  <si>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</si>
  <si>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</si>
  <si>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</si>
  <si>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</si>
  <si>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</si>
  <si>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</si>
  <si>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</si>
  <si>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</si>
  <si>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</si>
  <si>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</si>
  <si>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</si>
  <si>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</si>
  <si>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</si>
  <si>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</si>
  <si>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</si>
  <si>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</si>
  <si>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</si>
  <si>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</si>
  <si>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</si>
  <si>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</si>
  <si>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</si>
  <si>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</si>
  <si>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</si>
  <si>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</si>
  <si>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</si>
  <si>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</si>
  <si>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</si>
  <si>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</si>
  <si>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</si>
  <si>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</si>
  <si>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</si>
  <si>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</si>
  <si>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</si>
  <si>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</si>
  <si>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</si>
  <si>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</si>
  <si>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</si>
  <si>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</si>
  <si>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</si>
  <si>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</si>
  <si>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</si>
  <si>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</si>
  <si>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</si>
  <si>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</si>
  <si>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</si>
  <si>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</si>
  <si>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</si>
  <si>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</si>
  <si>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</si>
  <si>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</si>
  <si>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https://www.eia.gov/outlooks/aeo/data/browser/#/?id=54-AEO2023&amp;sourcekey=0</t>
  </si>
  <si>
    <t>Tue Apr 18 2023 14:49:06 GMT-0400 (Eastern Daylight Time)</t>
  </si>
  <si>
    <t>AEO.2023.REF2023.ECI_SAL_CNV_FLC_GSL_NA_NA_TH.A</t>
  </si>
  <si>
    <t>AEO.2023.REF2023.ECI_SAL_CNV_FLC_TDS_NA_NA_TH.A</t>
  </si>
  <si>
    <t>AEO.2023.REF2023.ECI_SAL_CNV_FLC_NA_NA_NA_TH.A</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</si>
  <si>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</si>
  <si>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</si>
  <si>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</si>
  <si>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</si>
  <si>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AEO.2023.REF2023.ECI_SAL_ALF1_FLC_PI20GH_NA_NA_TH.A</t>
  </si>
  <si>
    <t>AEO.2023.REF2023.ECI_SAL_ALF1_FLC_PI50GH_NA_NA_TH.A</t>
  </si>
  <si>
    <t>AEO.2023.REF2023.ECI_SAL_ALF1_FLC_EDH_NA_NA_TH.A</t>
  </si>
  <si>
    <t>AEO.2023.REF2023.ECI_SAL_ALF1_FLC_EGH_NA_NA_TH.A</t>
  </si>
  <si>
    <t>AEO.2023.REF2023.ECI_SAL_ALF1_FLC_NGI_NA_NA_TH.A</t>
  </si>
  <si>
    <t>AEO.2023.REF2023.ECI_SAL_ALF1_FLC_NBF_NA_NA_TH.A</t>
  </si>
  <si>
    <t>AEO.2023.REF2023.ECI_SAL_ALF1_FLC_PROP_NA_NA_TH.A</t>
  </si>
  <si>
    <t>AEO.2023.REF2023.ECI_SAL_ALF1_FLC_PBF_NA_NA_TH.A</t>
  </si>
  <si>
    <t>AEO.2023.REF2023.ECI_SAL_ALF1_FLC_FCLMTH_NA_NA_TH.A</t>
  </si>
  <si>
    <t>AEO.2023.REF2023.ECI_SAL_ALF1_FLC_FCH_NA_NA_TH.A</t>
  </si>
  <si>
    <t>AEO.2023.REF2023.ECI_SAL_ALF1_FLC_NA_NA_NA_TH.A</t>
  </si>
  <si>
    <t>AEO.2023.REF2023.ECI_SAL_ALF1_FLC_NA_NA_NA_PCT.A</t>
  </si>
  <si>
    <t>AEO.2023.REF2023.ECI_SAL_NA_FLC_NA_NA_NA_TH.A</t>
  </si>
  <si>
    <t>AEO.2023.REF2023.ECI_SAL_CNV_FLTR_GSL_NA_NA_TH.A</t>
  </si>
  <si>
    <t>AEO.2023.REF2023.ECI_SAL_CNV_FLTR_TDS_NA_NA_TH.A</t>
  </si>
  <si>
    <t>AEO.2023.REF2023.ECI_SAL_CNV_FLTR_NA_NA_NA_TH.A</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</si>
  <si>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</si>
  <si>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</si>
  <si>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</si>
  <si>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</si>
  <si>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AEO.2023.REF2023.ECI_SAL_ALF1_FLTR_PI20GH_NA_NA_TH.A</t>
  </si>
  <si>
    <t>AEO.2023.REF2023.ECI_SAL_ALF1_FLTR_PI50GH_NA_NA_TH.A</t>
  </si>
  <si>
    <t>AEO.2023.REF2023.ECI_SAL_ALF1_FLTR_EDH_NA_NA_TH.A</t>
  </si>
  <si>
    <t>AEO.2023.REF2023.ECI_SAL_ALF1_FLTR_EGH_NA_NA_TH.A</t>
  </si>
  <si>
    <t>AEO.2023.REF2023.ECI_SAL_ALF1_FLTR_NGI_NA_NA_TH.A</t>
  </si>
  <si>
    <t>AEO.2023.REF2023.ECI_SAL_ALF1_FLTR_NBF_NA_NA_TH.A</t>
  </si>
  <si>
    <t>AEO.2023.REF2023.ECI_SAL_ALF1_FLTR_PROP_NA_NA_TH.A</t>
  </si>
  <si>
    <t>AEO.2023.REF2023.ECI_SAL_ALF1_FLTR_PBF_NA_NA_TH.A</t>
  </si>
  <si>
    <t>AEO.2023.REF2023.ECI_SAL_ALF1_FLTR_FCLMTH_NA_NA_TH.A</t>
  </si>
  <si>
    <t>AEO.2023.REF2023.ECI_SAL_ALF1_FLTR_FCH_NA_NA_TH.A</t>
  </si>
  <si>
    <t>AEO.2023.REF2023.ECI_SAL_ALF1_FLTR_NA_NA_NA_TH.A</t>
  </si>
  <si>
    <t>AEO.2023.REF2023.ECI_SAL_ALF1_FLTR_NA_NA_NA_PCT.A</t>
  </si>
  <si>
    <t>AEO.2023.REF2023.ECI_SAL_NA_FLTR_NA_NA_NA_TH.A</t>
  </si>
  <si>
    <t>AEO.2023.REF2023.ECI_SAL_NA_NA_NA_NA_NA_TH.A</t>
  </si>
  <si>
    <t>AEO.2023.REF2023.ECI_SAL_NA_CLTR_GSL_NA_NA_TH.A</t>
  </si>
  <si>
    <t>AEO.2023.REF2023.ECI_SAL_NA_CLTR_TDS_NA_NA_TH.A</t>
  </si>
  <si>
    <t>AEO.2023.REF2023.ECI_SAL_NA_CLTR_PROP_NA_NA_TH.A</t>
  </si>
  <si>
    <t>AEO.2023.REF2023.ECI_SAL_NA_CLTR_NG_NA_NA_TH.A</t>
  </si>
  <si>
    <t>AEO.2023.REF2023.ECI_SAL_NA_CLTR_EFFI_NA_NA_TH.A</t>
  </si>
  <si>
    <t>AEO.2023.REF2023.ECI_SAL_NA_CLTR_ELE_NA_NA_TH.A</t>
  </si>
  <si>
    <t>AEO.2023.REF2023.ECI_SAL_NA_CLTR_EGH_NA_NA_TH.A</t>
  </si>
  <si>
    <t>AEO.2023.REF2023.ECI_SAL_NA_CLTR_EDH_NA_NA_TH.A</t>
  </si>
  <si>
    <t>AEO.2023.REF2023.ECI_SAL_NA_CLTR_FUC_NA_NA_TH.A</t>
  </si>
  <si>
    <t>AEO.2023.REF2023.ECI_SAL_NA_CLTR_NA_NA_NA_TH.A</t>
  </si>
  <si>
    <t>https://www.eia.gov/outlooks/aeo/data/browser/#/?id=57-AEO2023&amp;cases=ref2023&amp;sourcekey=0</t>
  </si>
  <si>
    <t>Tue Apr 18 2023 14:55:58 GMT-0400 (Eastern Daylight Time)</t>
  </si>
  <si>
    <t>Air Travel: Fuel Cost: Reference case</t>
  </si>
  <si>
    <t>AEO.2023.REF2023.PRCE_FUL_AIRT_NA_NA_NA_NA_87DLRPMBTU.A</t>
  </si>
  <si>
    <t>Air Travel: Load Factor: U.S. Domestic: Reference case</t>
  </si>
  <si>
    <t>AEO.2023.REF2023.CAP_LDFAC_AIRT_DMS_NA_NA_NA_FRAC.A</t>
  </si>
  <si>
    <t>Air Travel: Load Factor: U.S. International: Reference case</t>
  </si>
  <si>
    <t>AEO.2023.REF2023.CAP_LDFAC_AIRT_INTA_NA_NA_NA_FRAC.A</t>
  </si>
  <si>
    <t>Air Travel: Drivers: Population: U.S.: Reference case</t>
  </si>
  <si>
    <t>AEO.2023.REF2023.ECI_POP_NA_NA_NA_NA_USA_MILL.A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</si>
  <si>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</si>
  <si>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</si>
  <si>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</si>
  <si>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</si>
  <si>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</si>
  <si>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</si>
  <si>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</si>
  <si>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</si>
  <si>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</si>
  <si>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</si>
  <si>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</si>
  <si>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</si>
  <si>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</si>
  <si>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</si>
  <si>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</si>
  <si>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</si>
  <si>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</si>
  <si>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</si>
  <si>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</si>
  <si>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</si>
  <si>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</si>
  <si>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</si>
  <si>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</si>
  <si>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</si>
  <si>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</si>
  <si>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</si>
  <si>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</si>
  <si>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</si>
  <si>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</si>
  <si>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</si>
  <si>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</si>
  <si>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</si>
  <si>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</si>
  <si>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</si>
  <si>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</si>
  <si>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</si>
  <si>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</si>
  <si>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</si>
  <si>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</si>
  <si>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</si>
  <si>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</si>
  <si>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</si>
  <si>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Air Travel: Travel Demand: Revenue Passenger Miles: Domestic: U.S.: Reference case</t>
  </si>
  <si>
    <t>AEO.2023.REF2023.ECI_RPM_AIRT_DMS_NA_NA_USA_BLNMLS.A</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</si>
  <si>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</si>
  <si>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</si>
  <si>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</si>
  <si>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</si>
  <si>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</si>
  <si>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</si>
  <si>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</si>
  <si>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</si>
  <si>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</si>
  <si>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</si>
  <si>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</si>
  <si>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</si>
  <si>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</si>
  <si>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</si>
  <si>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</si>
  <si>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</si>
  <si>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</si>
  <si>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</si>
  <si>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</si>
  <si>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</si>
  <si>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</si>
  <si>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</si>
  <si>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</si>
  <si>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</si>
  <si>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</si>
  <si>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</si>
  <si>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</si>
  <si>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</si>
  <si>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</si>
  <si>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</si>
  <si>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</si>
  <si>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</si>
  <si>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</si>
  <si>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</si>
  <si>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</si>
  <si>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</si>
  <si>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</si>
  <si>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</si>
  <si>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</si>
  <si>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</si>
  <si>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</si>
  <si>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</si>
  <si>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</si>
  <si>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</si>
  <si>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</si>
  <si>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</si>
  <si>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</si>
  <si>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</si>
  <si>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</si>
  <si>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</si>
  <si>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</si>
  <si>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</si>
  <si>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</si>
  <si>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</si>
  <si>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</si>
  <si>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</si>
  <si>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</si>
  <si>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</si>
  <si>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</si>
  <si>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</si>
  <si>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</si>
  <si>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</si>
  <si>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</si>
  <si>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</si>
  <si>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</si>
  <si>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</si>
  <si>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</si>
  <si>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</si>
  <si>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Air Travel: Travel Demand: Revenue Passenger Miles: World: Reference case</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</si>
  <si>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</si>
  <si>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</si>
  <si>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</si>
  <si>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</si>
  <si>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</si>
  <si>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</si>
  <si>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</si>
  <si>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</si>
  <si>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</si>
  <si>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</si>
  <si>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</si>
  <si>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</si>
  <si>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</si>
  <si>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</si>
  <si>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</si>
  <si>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</si>
  <si>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</si>
  <si>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</si>
  <si>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</si>
  <si>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</si>
  <si>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</si>
  <si>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</si>
  <si>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</si>
  <si>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</si>
  <si>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</si>
  <si>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</si>
  <si>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</si>
  <si>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</si>
  <si>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</si>
  <si>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</si>
  <si>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</si>
  <si>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</si>
  <si>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</si>
  <si>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</si>
  <si>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</si>
  <si>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</si>
  <si>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Air Travel: Seat Miles Demanded: U.S.: Reference case</t>
  </si>
  <si>
    <t>AEO.2023.REF2023.ECI_SMD_AIRT_NA_NA_NA_USA_BLNMLS.A</t>
  </si>
  <si>
    <t>Air Travel: Seat Miles Demanded: U.S.: Narrow Body Aircraft: Reference case</t>
  </si>
  <si>
    <t>AEO.2023.REF2023.ECI_SMD_AIRT_NBTR_NA_NA_USA_BLNMLS.A</t>
  </si>
  <si>
    <t>Air Travel: Seat Miles Demanded: U.S.: Wide Body Aircraft: Reference case</t>
  </si>
  <si>
    <t>AEO.2023.REF2023.ECI_SMD_AIRT_WBE_NA_NA_USA_BLNMLS.A</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</si>
  <si>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</si>
  <si>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</si>
  <si>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</si>
  <si>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</si>
  <si>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</si>
  <si>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</si>
  <si>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</si>
  <si>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</si>
  <si>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</si>
  <si>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</si>
  <si>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</si>
  <si>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</si>
  <si>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</si>
  <si>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</si>
  <si>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</si>
  <si>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</si>
  <si>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</si>
  <si>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</si>
  <si>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</si>
  <si>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</si>
  <si>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</si>
  <si>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</si>
  <si>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</si>
  <si>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</si>
  <si>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</si>
  <si>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</si>
  <si>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</si>
  <si>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</si>
  <si>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</si>
  <si>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</si>
  <si>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</si>
  <si>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</si>
  <si>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</si>
  <si>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</si>
  <si>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</si>
  <si>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</si>
  <si>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</si>
  <si>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</si>
  <si>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</si>
  <si>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</si>
  <si>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</si>
  <si>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</si>
  <si>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</si>
  <si>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</si>
  <si>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</si>
  <si>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</si>
  <si>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</si>
  <si>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</si>
  <si>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</si>
  <si>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</si>
  <si>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</si>
  <si>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</si>
  <si>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</si>
  <si>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</si>
  <si>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</si>
  <si>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</si>
  <si>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</si>
  <si>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</si>
  <si>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</si>
  <si>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</si>
  <si>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</si>
  <si>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</si>
  <si>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</si>
  <si>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</si>
  <si>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</si>
  <si>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</si>
  <si>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</si>
  <si>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</si>
  <si>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</si>
  <si>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</si>
  <si>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</si>
  <si>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</si>
  <si>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</si>
  <si>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</si>
  <si>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</si>
  <si>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</si>
  <si>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</si>
  <si>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</si>
  <si>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</si>
  <si>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</si>
  <si>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</si>
  <si>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</si>
  <si>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</si>
  <si>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</si>
  <si>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</si>
  <si>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</si>
  <si>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</si>
  <si>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</si>
  <si>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</si>
  <si>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</si>
  <si>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</si>
  <si>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</si>
  <si>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</si>
  <si>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</si>
  <si>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</si>
  <si>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</si>
  <si>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</si>
  <si>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</si>
  <si>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</si>
  <si>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</si>
  <si>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</si>
  <si>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</si>
  <si>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</si>
  <si>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</si>
  <si>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</si>
  <si>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</si>
  <si>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</si>
  <si>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</si>
  <si>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</si>
  <si>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</si>
  <si>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</si>
  <si>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</si>
  <si>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</si>
  <si>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</si>
  <si>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</si>
  <si>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</si>
  <si>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</si>
  <si>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</si>
  <si>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</si>
  <si>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</si>
  <si>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</si>
  <si>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</si>
  <si>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</si>
  <si>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</si>
  <si>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</si>
  <si>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</si>
  <si>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</si>
  <si>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</si>
  <si>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</si>
  <si>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</si>
  <si>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</si>
  <si>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</si>
  <si>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</si>
  <si>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</si>
  <si>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</si>
  <si>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</si>
  <si>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</si>
  <si>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</si>
  <si>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</si>
  <si>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</si>
  <si>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</si>
  <si>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</si>
  <si>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</si>
  <si>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</si>
  <si>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</si>
  <si>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</si>
  <si>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</si>
  <si>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</si>
  <si>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</si>
  <si>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</si>
  <si>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</si>
  <si>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</si>
  <si>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</si>
  <si>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</si>
  <si>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</si>
  <si>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</si>
  <si>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</si>
  <si>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</si>
  <si>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</si>
  <si>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</si>
  <si>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</si>
  <si>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</si>
  <si>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</si>
  <si>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</si>
  <si>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</si>
  <si>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</si>
  <si>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</si>
  <si>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</si>
  <si>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</si>
  <si>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</si>
  <si>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</si>
  <si>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</si>
  <si>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</si>
  <si>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</si>
  <si>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</si>
  <si>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</si>
  <si>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</si>
  <si>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</si>
  <si>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</si>
  <si>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</si>
  <si>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</si>
  <si>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</si>
  <si>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</si>
  <si>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</si>
  <si>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</si>
  <si>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</si>
  <si>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</si>
  <si>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</si>
  <si>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</si>
  <si>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</si>
  <si>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</si>
  <si>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</si>
  <si>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</si>
  <si>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</si>
  <si>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</si>
  <si>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</si>
  <si>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</si>
  <si>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</si>
  <si>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</si>
  <si>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</si>
  <si>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</si>
  <si>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</si>
  <si>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</si>
  <si>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</si>
  <si>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</si>
  <si>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</si>
  <si>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</si>
  <si>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</si>
  <si>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Air Travel: New Aircraft Efficiency: Average Aircraft: Reference case</t>
  </si>
  <si>
    <t>AEO.2023.REF2023.EFI_NEW_AIRT_NA_NA_NA_USA_SEATMPG.A</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</si>
  <si>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</si>
  <si>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</si>
  <si>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</si>
  <si>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</si>
  <si>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</si>
  <si>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</si>
  <si>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</si>
  <si>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</si>
  <si>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</si>
  <si>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</si>
  <si>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</si>
  <si>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</si>
  <si>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</si>
  <si>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</si>
  <si>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</si>
  <si>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</si>
  <si>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</si>
  <si>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</si>
  <si>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</si>
  <si>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</si>
  <si>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</si>
  <si>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</si>
  <si>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</si>
  <si>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</si>
  <si>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</si>
  <si>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</si>
  <si>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</si>
  <si>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</si>
  <si>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</si>
  <si>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</si>
  <si>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</si>
  <si>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</si>
  <si>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</si>
  <si>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</si>
  <si>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</si>
  <si>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</si>
  <si>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</si>
  <si>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</si>
  <si>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</si>
  <si>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</si>
  <si>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</si>
  <si>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</si>
  <si>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Air Travel: Fuel Use: Commercial: Aviation Gasoline: U.S.: Reference case</t>
  </si>
  <si>
    <t>AEO.2023.REF2023.CNSM_NA_AIRT_COMM_AVGA_NA_USA_TRLBTU.A</t>
  </si>
  <si>
    <t>Air Travel: Fuel Use: Military: Jet Fuel: U.S.: Reference case</t>
  </si>
  <si>
    <t>AEO.2023.REF2023.CNSM_NA_AIRT_MILT_JFL_NA_USA_TRLBTU.A</t>
  </si>
  <si>
    <t>https://www.eia.gov/outlooks/aeo/data/browser/#/?id=57-AEO2022&amp;sourcekey=0</t>
  </si>
  <si>
    <t>Tue Apr 18 2023 15:37:49 GMT-0400 (Eastern Daylight Time)</t>
  </si>
  <si>
    <t>AEO.2022.REF2022.PRCE_FUL_AIRT_NA_NA_NA_NA_87DLRPMBTU.A</t>
  </si>
  <si>
    <t>Air Travel: Ticket Price: Domestic: Reference case</t>
  </si>
  <si>
    <t>AEO.2022.REF2022.PRCE_TKT_AIRT_DMS_NA_NA_USA_96CNT.A</t>
  </si>
  <si>
    <t>Air Travel: Ticket Price: International: Reference case</t>
  </si>
  <si>
    <t>AEO.2022.REF2022.PRCE_TKT_AIRT_INTA_NA_NA_USA_96CNT.A</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</si>
  <si>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</si>
  <si>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</si>
  <si>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</si>
  <si>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</si>
  <si>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</si>
  <si>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</si>
  <si>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Air Travel: Drivers: Population: Central America: Reference case</t>
  </si>
  <si>
    <t>AEO.2022.REF2022.ECI_POP_NA_NA_NA_NA_CNTA_MILL.A</t>
  </si>
  <si>
    <t>Air Travel: Drivers: Population: South America: Reference case</t>
  </si>
  <si>
    <t>AEO.2022.REF2022.ECI_POP_NA_NA_NA_NA_SOAM_MILL.A</t>
  </si>
  <si>
    <t>Air Travel: Drivers: Population: Europe: Reference case</t>
  </si>
  <si>
    <t>AEO.2022.REF2022.ECI_POP_NA_NA_NA_NA_EUR_MILL.A</t>
  </si>
  <si>
    <t>AEO.2022.REF2022.ECI_POP_NA_NA_NA_NA_AFR_MILL.A</t>
  </si>
  <si>
    <t>Air Travel: Drivers: Population: Mideast: Reference case</t>
  </si>
  <si>
    <t>AEO.2022.REF2022.ECI_POP_NA_NA_NA_NA_MDE_MILL.A</t>
  </si>
  <si>
    <t>Air Travel: Drivers: Population: CIS: Reference case</t>
  </si>
  <si>
    <t>AEO.2022.REF2022.ECI_POP_NA_NA_NA_NA_CIS_MILL.A</t>
  </si>
  <si>
    <t>AEO.2022.REF2022.ECI_POP_NA_NA_NA_NA_CHN_MILL.A</t>
  </si>
  <si>
    <t>Air Travel: Drivers: Population: NE Asia: Reference case</t>
  </si>
  <si>
    <t>AEO.2022.REF2022.ECI_POP_NA_NA_NA_NA_NEAS_MILL.A</t>
  </si>
  <si>
    <t>Air Travel: Drivers: Population: SE Asia: Reference case</t>
  </si>
  <si>
    <t>AEO.2022.REF2022.ECI_POP_NA_NA_NA_NA_SEAS_MILL.A</t>
  </si>
  <si>
    <t>Air Travel: Drivers: Population: SW Asia: Reference case</t>
  </si>
  <si>
    <t>AEO.2022.REF2022.ECI_POP_NA_NA_NA_NA_SWASIA_MILL.A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</si>
  <si>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</si>
  <si>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</si>
  <si>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</si>
  <si>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</si>
  <si>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</si>
  <si>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</si>
  <si>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</si>
  <si>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</si>
  <si>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</si>
  <si>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</si>
  <si>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</si>
  <si>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</si>
  <si>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</si>
  <si>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</si>
  <si>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</si>
  <si>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</si>
  <si>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</si>
  <si>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</si>
  <si>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</si>
  <si>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</si>
  <si>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</si>
  <si>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</si>
  <si>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</si>
  <si>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</si>
  <si>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</si>
  <si>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</si>
  <si>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</si>
  <si>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</si>
  <si>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</si>
  <si>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</si>
  <si>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</si>
  <si>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</si>
  <si>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</si>
  <si>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</si>
  <si>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</si>
  <si>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</si>
  <si>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</si>
  <si>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</si>
  <si>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</si>
  <si>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</si>
  <si>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</si>
  <si>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</si>
  <si>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</si>
  <si>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</si>
  <si>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</si>
  <si>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</si>
  <si>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</si>
  <si>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</si>
  <si>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</si>
  <si>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</si>
  <si>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</si>
  <si>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</si>
  <si>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</si>
  <si>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</si>
  <si>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</si>
  <si>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</si>
  <si>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</si>
  <si>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</si>
  <si>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</si>
  <si>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</si>
  <si>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</si>
  <si>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</si>
  <si>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</si>
  <si>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</si>
  <si>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</si>
  <si>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</si>
  <si>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</si>
  <si>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</si>
  <si>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</si>
  <si>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</si>
  <si>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</si>
  <si>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</si>
  <si>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</si>
  <si>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</si>
  <si>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</si>
  <si>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</si>
  <si>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</si>
  <si>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</si>
  <si>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</si>
  <si>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</si>
  <si>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</si>
  <si>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</si>
  <si>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</si>
  <si>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</si>
  <si>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</si>
  <si>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</si>
  <si>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</si>
  <si>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</si>
  <si>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</si>
  <si>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</si>
  <si>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</si>
  <si>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</si>
  <si>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</si>
  <si>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</si>
  <si>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</si>
  <si>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</si>
  <si>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</si>
  <si>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</si>
  <si>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</si>
  <si>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</si>
  <si>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</si>
  <si>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</si>
  <si>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</si>
  <si>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</si>
  <si>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</si>
  <si>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</si>
  <si>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</si>
  <si>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</si>
  <si>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</si>
  <si>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</si>
  <si>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</si>
  <si>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</si>
  <si>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</si>
  <si>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</si>
  <si>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</si>
  <si>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</si>
  <si>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</si>
  <si>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</si>
  <si>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</si>
  <si>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</si>
  <si>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</si>
  <si>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</si>
  <si>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</si>
  <si>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</si>
  <si>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</si>
  <si>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</si>
  <si>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</si>
  <si>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</si>
  <si>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</si>
  <si>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</si>
  <si>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</si>
  <si>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</si>
  <si>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</si>
  <si>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</si>
  <si>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</si>
  <si>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</si>
  <si>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</si>
  <si>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</si>
  <si>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</si>
  <si>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</si>
  <si>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</si>
  <si>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</si>
  <si>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</si>
  <si>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</si>
  <si>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</si>
  <si>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</si>
  <si>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</si>
  <si>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</si>
  <si>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</si>
  <si>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</si>
  <si>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</si>
  <si>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</si>
  <si>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</si>
  <si>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</si>
  <si>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</si>
  <si>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</si>
  <si>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</si>
  <si>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</si>
  <si>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</si>
  <si>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</si>
  <si>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</si>
  <si>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</si>
  <si>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</si>
  <si>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</si>
  <si>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</si>
  <si>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</si>
  <si>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</si>
  <si>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</si>
  <si>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</si>
  <si>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</si>
  <si>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</si>
  <si>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</si>
  <si>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</si>
  <si>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</si>
  <si>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</si>
  <si>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</si>
  <si>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</si>
  <si>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https://www.eia.gov/outlooks/aeo/data/browser/#/?id=148-AEO2022&amp;cases=ref2022&amp;sourcekey=0</t>
  </si>
  <si>
    <t>Tue Apr 18 2023 15:50:38 GMT-0400 (Eastern Daylight Time)</t>
  </si>
  <si>
    <t>Aircraft Stock: Total: United States: Reference case</t>
  </si>
  <si>
    <t>AEO.2022.REF2022.STK_AIRC_NA_NA_NA_NA_USA_UNIT.A</t>
  </si>
  <si>
    <t>Aircraft Stock: Total: U.S.: Narrow Body: Reference case</t>
  </si>
  <si>
    <t>AEO.2022.REF2022.STK_AIRC_NA_NBTR_NA_NA_USA_UNIT.A</t>
  </si>
  <si>
    <t>Aircraft Stock: Total: U.S.: Wide Body: Reference case</t>
  </si>
  <si>
    <t>AEO.2022.REF2022.STK_AIRC_NA_WBE_NA_NA_USA_UNIT.A</t>
  </si>
  <si>
    <t>Aircraft Stock: Total: U.S.: Regional: Reference case</t>
  </si>
  <si>
    <t>AEO.2022.REF2022.STK_AIRC_NA_REGJ_NA_NA_USA_UNIT.A</t>
  </si>
  <si>
    <t>Aircraft Stock: Total: Canada: Reference case</t>
  </si>
  <si>
    <t>AEO.2022.REF2022.STK_AIRC_NA_NA_NA_NA_CAN_UNIT.A</t>
  </si>
  <si>
    <t>Aircraft Stock: Total: Canada: Narrow Body: Reference case</t>
  </si>
  <si>
    <t>AEO.2022.REF2022.STK_AIRC_NA_NBTR_NA_NA_CAN_UNIT.A</t>
  </si>
  <si>
    <t>Aircraft Stock: Total: Canada: Wide Body: Reference case</t>
  </si>
  <si>
    <t>AEO.2022.REF2022.STK_AIRC_NA_WBE_NA_NA_CAN_UNIT.A</t>
  </si>
  <si>
    <t>Aircraft Stock: Total: Canada: Regional: Reference case</t>
  </si>
  <si>
    <t>AEO.2022.REF2022.STK_AIRC_NA_REGJ_NA_NA_CAN_UNIT.A</t>
  </si>
  <si>
    <t>Aircraft Stock: Total: Central America: Reference case</t>
  </si>
  <si>
    <t>AEO.2022.REF2022.STK_AIRC_NA_NA_NA_NA_CNTA_UNIT.A</t>
  </si>
  <si>
    <t>Aircraft Stock: Total: Central America: Narrow Body: Reference case</t>
  </si>
  <si>
    <t>AEO.2022.REF2022.STK_AIRC_NA_NBTR_NA_NA_CNTA_UNIT.A</t>
  </si>
  <si>
    <t>Aircraft Stock: Total: Central America: Wide Body: Reference case</t>
  </si>
  <si>
    <t>AEO.2022.REF2022.STK_AIRC_NA_WBE_NA_NA_CNTA_UNIT.A</t>
  </si>
  <si>
    <t>Aircraft Stock: Total: Central America: Regional: Reference case</t>
  </si>
  <si>
    <t>AEO.2022.REF2022.STK_AIRC_NA_REGJ_NA_NA_CNTA_UNIT.A</t>
  </si>
  <si>
    <t>Aircraft Stock: Total: South America: Reference case</t>
  </si>
  <si>
    <t>AEO.2022.REF2022.STK_AIRC_NA_NA_NA_NA_SOAM_UNIT.A</t>
  </si>
  <si>
    <t>Aircraft Stock: Total: South America: Narrow Body: Reference case</t>
  </si>
  <si>
    <t>AEO.2022.REF2022.STK_AIRC_NA_NBTR_NA_NA_SOAM_UNIT.A</t>
  </si>
  <si>
    <t>Aircraft Stock: Total: South America: Wide Body: Reference case</t>
  </si>
  <si>
    <t>AEO.2022.REF2022.STK_AIRC_NA_WBE_NA_NA_SOAM_UNIT.A</t>
  </si>
  <si>
    <t>Aircraft Stock: Total: South America: Regional: Reference case</t>
  </si>
  <si>
    <t>AEO.2022.REF2022.STK_AIRC_NA_REGJ_NA_NA_SOAM_UNIT.A</t>
  </si>
  <si>
    <t>Aircraft Stock: Total: Europe: Reference case</t>
  </si>
  <si>
    <t>AEO.2022.REF2022.STK_AIRC_NA_NA_NA_NA_EUR_UNIT.A</t>
  </si>
  <si>
    <t>Aircraft Stock: Total: Europe: Narrow Body: Reference case</t>
  </si>
  <si>
    <t>AEO.2022.REF2022.STK_AIRC_NA_NBTR_NA_NA_EUR_UNIT.A</t>
  </si>
  <si>
    <t>Aircraft Stock: Total: Europe: Wide Body: Reference case</t>
  </si>
  <si>
    <t>AEO.2022.REF2022.STK_AIRC_NA_WBE_NA_NA_EUR_UNIT.A</t>
  </si>
  <si>
    <t>Aircraft Stock: Total: Europe: Regional: Reference case</t>
  </si>
  <si>
    <t>AEO.2022.REF2022.STK_AIRC_NA_REGJ_NA_NA_EUR_UNIT.A</t>
  </si>
  <si>
    <t>Aircraft Stock: Total: Africa: Reference case</t>
  </si>
  <si>
    <t>AEO.2022.REF2022.STK_AIRC_NA_NA_NA_NA_AFR_UNIT.A</t>
  </si>
  <si>
    <t>Aircraft Stock: Total: Africa: Narrow Body: Reference case</t>
  </si>
  <si>
    <t>AEO.2022.REF2022.STK_AIRC_NA_NBTR_NA_NA_AFR_UNIT.A</t>
  </si>
  <si>
    <t>Aircraft Stock: Total: Africa: Wide Body: Reference case</t>
  </si>
  <si>
    <t>AEO.2022.REF2022.STK_AIRC_NA_WBE_NA_NA_AFR_UNIT.A</t>
  </si>
  <si>
    <t>Aircraft Stock: Total: Africa: Regional: Reference case</t>
  </si>
  <si>
    <t>AEO.2022.REF2022.STK_AIRC_NA_REGJ_NA_NA_AFR_UNIT.A</t>
  </si>
  <si>
    <t>Aircraft Stock: Total: Mideast: Reference case</t>
  </si>
  <si>
    <t>AEO.2022.REF2022.STK_AIRC_NA_NA_NA_NA_MDE_UNIT.A</t>
  </si>
  <si>
    <t>Aircraft Stock: Total: Mideast: Narrow Body: Reference case</t>
  </si>
  <si>
    <t>AEO.2022.REF2022.STK_AIRC_NA_NBTR_NA_NA_MDE_UNIT.A</t>
  </si>
  <si>
    <t>Aircraft Stock: Total: Mideast: Wide Body: Reference case</t>
  </si>
  <si>
    <t>AEO.2022.REF2022.STK_AIRC_NA_WBE_NA_NA_MDE_UNIT.A</t>
  </si>
  <si>
    <t>Aircraft Stock: Total: Mideast: Regional: Reference case</t>
  </si>
  <si>
    <t>AEO.2022.REF2022.STK_AIRC_NA_REGJ_NA_NA_MDE_UNIT.A</t>
  </si>
  <si>
    <t>Aircraft Stock: Total: CIS: Reference case</t>
  </si>
  <si>
    <t>AEO.2022.REF2022.STK_AIRC_NA_NA_NA_NA_CWIS_UNIT.A</t>
  </si>
  <si>
    <t>Aircraft Stock: Total: CIS: Narrow Body: Reference case</t>
  </si>
  <si>
    <t>AEO.2022.REF2022.STK_AIRC_NA_NBTR_NA_NA_CWIS_UNIT.A</t>
  </si>
  <si>
    <t>Aircraft Stock: Total: CIS: Wide Body: Reference case</t>
  </si>
  <si>
    <t>AEO.2022.REF2022.STK_AIRC_NA_WBE_NA_NA_CWIS_UNIT.A</t>
  </si>
  <si>
    <t>Aircraft Stock: Total: CIS: Regional: Reference case</t>
  </si>
  <si>
    <t>AEO.2022.REF2022.STK_AIRC_NA_REGJ_NA_NA_CWIS_UNIT.A</t>
  </si>
  <si>
    <t>Aircraft Stock: Total: China: Reference case</t>
  </si>
  <si>
    <t>AEO.2022.REF2022.STK_AIRC_NA_NA_NA_NA_CHN_UNIT.A</t>
  </si>
  <si>
    <t>Aircraft Stock: Total: China: Narrow Body: Reference case</t>
  </si>
  <si>
    <t>AEO.2022.REF2022.STK_AIRC_NA_NBTR_NA_NA_CHN_UNIT.A</t>
  </si>
  <si>
    <t>Aircraft Stock: Total: China: Wide Body: Reference case</t>
  </si>
  <si>
    <t>AEO.2022.REF2022.STK_AIRC_NA_WBE_NA_NA_CHN_UNIT.A</t>
  </si>
  <si>
    <t>Aircraft Stock: Total: China: Regional: Reference case</t>
  </si>
  <si>
    <t>AEO.2022.REF2022.STK_AIRC_NA_REGJ_NA_NA_CHN_UNIT.A</t>
  </si>
  <si>
    <t>Aircraft Stock: Total: Northeast Asia: Reference case</t>
  </si>
  <si>
    <t>AEO.2022.REF2022.STK_AIRC_NA_NA_NA_NA_NEAS_UNIT.A</t>
  </si>
  <si>
    <t>Aircraft Stock: Total: Northeast Asia: Narrow Body: Reference case</t>
  </si>
  <si>
    <t>AEO.2022.REF2022.STK_AIRC_NA_NBTR_NA_NA_NEAS_UNIT.A</t>
  </si>
  <si>
    <t>Aircraft Stock: Total: Northeast Asia: Wide Body: Reference case</t>
  </si>
  <si>
    <t>AEO.2022.REF2022.STK_AIRC_NA_WBE_NA_NA_NEAS_UNIT.A</t>
  </si>
  <si>
    <t>Aircraft Stock: Total: Northeast Asia: Regional: Reference case</t>
  </si>
  <si>
    <t>AEO.2022.REF2022.STK_AIRC_NA_REGJ_NA_NA_NEAS_UNIT.A</t>
  </si>
  <si>
    <t>Aircraft Stock: Total: Southeast Asia: Reference case</t>
  </si>
  <si>
    <t>AEO.2022.REF2022.STK_AIRC_NA_NA_NA_NA_SEAS_UNIT.A</t>
  </si>
  <si>
    <t>Aircraft Stock: Total: Southeast Asia: Narrow Body: Reference case</t>
  </si>
  <si>
    <t>AEO.2022.REF2022.STK_AIRC_NA_NBTR_NA_NA_SEAS_UNIT.A</t>
  </si>
  <si>
    <t>Aircraft Stock: Total: Southeast Asia: Wide Body: Reference case</t>
  </si>
  <si>
    <t>AEO.2022.REF2022.STK_AIRC_NA_WBE_NA_NA_SEAS_UNIT.A</t>
  </si>
  <si>
    <t>Aircraft Stock: Total: Southeast Asia: Regional: Reference case</t>
  </si>
  <si>
    <t>AEO.2022.REF2022.STK_AIRC_NA_REGJ_NA_NA_SEAS_UNIT.A</t>
  </si>
  <si>
    <t>Aircraft Stock: Total: Southwest Asia: Reference case</t>
  </si>
  <si>
    <t>AEO.2022.REF2022.STK_AIRC_NA_NA_NA_NA_SWASIA_UNIT.A</t>
  </si>
  <si>
    <t>Aircraft Stock: Total: Southwest Asia: Narrow Body: Reference case</t>
  </si>
  <si>
    <t>AEO.2022.REF2022.STK_AIRC_NA_NBTR_NA_NA_SWASIA_UNIT.A</t>
  </si>
  <si>
    <t>Aircraft Stock: Total: Southwest Asia: Wide Body: Reference case</t>
  </si>
  <si>
    <t>AEO.2022.REF2022.STK_AIRC_NA_WBE_NA_NA_SWASIA_UNIT.A</t>
  </si>
  <si>
    <t>Aircraft Stock: Total: Southwest Asia: Regional: Reference case</t>
  </si>
  <si>
    <t>AEO.2022.REF2022.STK_AIRC_NA_REGJ_NA_NA_SWASIA_UNIT.A</t>
  </si>
  <si>
    <t>Aircraft Stock: Total: Oceania: Reference case</t>
  </si>
  <si>
    <t>AEO.2022.REF2022.STK_AIRC_NA_NA_NA_NA_OCN_UNIT.A</t>
  </si>
  <si>
    <t>Aircraft Stock: Total: Oceania: Narrow Body: Reference case</t>
  </si>
  <si>
    <t>AEO.2022.REF2022.STK_AIRC_NA_NBTR_NA_NA_OCN_UNIT.A</t>
  </si>
  <si>
    <t>Aircraft Stock: Total: Oceania: Wide Body: Reference case</t>
  </si>
  <si>
    <t>AEO.2022.REF2022.STK_AIRC_NA_WBE_NA_NA_OCN_UNIT.A</t>
  </si>
  <si>
    <t>Aircraft Stock: Total: Oceania: Regional: Reference case</t>
  </si>
  <si>
    <t>AEO.2022.REF2022.STK_AIRC_NA_REGJ_NA_NA_OCN_UNIT.A</t>
  </si>
  <si>
    <t>Aircraft Stock: Total: World: Reference case</t>
  </si>
  <si>
    <t>AEO.2022.REF2022.STK_AIRC_NA_NA_NA_NA_WRLD_UNIT.A</t>
  </si>
  <si>
    <t>Aircraft Stock: Active: United States: Reference case</t>
  </si>
  <si>
    <t>AEO.2022.REF2022.STK_AIRC_ACTV_NA_NA_NA_USA_UNIT.A</t>
  </si>
  <si>
    <t>Aircraft Stock: Active: U.S.: Narrow Body: Reference case</t>
  </si>
  <si>
    <t>AEO.2022.REF2022.STK_AIRC_ACTV_NBTR_NA_NA_USA_UNIT.A</t>
  </si>
  <si>
    <t>Aircraft Stock: Active: U.S.: Wide Body: Reference case</t>
  </si>
  <si>
    <t>AEO.2022.REF2022.STK_AIRC_ACTV_WBE_NA_NA_USA_UNIT.A</t>
  </si>
  <si>
    <t>Aircraft Stock: Active: U.S.: Regional: Reference case</t>
  </si>
  <si>
    <t>AEO.2022.REF2022.STK_AIRC_ACTV_REGJ_NA_NA_USA_UNIT.A</t>
  </si>
  <si>
    <t>Aircraft Stock: Active: Canada: Reference case</t>
  </si>
  <si>
    <t>AEO.2022.REF2022.STK_AIRC_ACTV_NA_NA_NA_CAN_UNIT.A</t>
  </si>
  <si>
    <t>Aircraft Stock: Active: Canada: Narrow Body: Reference case</t>
  </si>
  <si>
    <t>AEO.2022.REF2022.STK_AIRC_ACTV_NBTR_NA_NA_CAN_UNIT.A</t>
  </si>
  <si>
    <t>Aircraft Stock: Active: Canada: Wide Body: Reference case</t>
  </si>
  <si>
    <t>AEO.2022.REF2022.STK_AIRC_ACTV_WBE_NA_NA_CAN_UNIT.A</t>
  </si>
  <si>
    <t>Aircraft Stock: Active: Canada: Regional: Reference case</t>
  </si>
  <si>
    <t>AEO.2022.REF2022.STK_AIRC_ACTV_REGJ_NA_NA_CAN_UNIT.A</t>
  </si>
  <si>
    <t>Aircraft Stock: Active: Central America: Reference case</t>
  </si>
  <si>
    <t>AEO.2022.REF2022.STK_AIRC_ACTV_NA_NA_NA_CNTA_UNIT.A</t>
  </si>
  <si>
    <t>Aircraft Stock: Active: Central America: Narrow Body: Reference case</t>
  </si>
  <si>
    <t>AEO.2022.REF2022.STK_AIRC_ACTV_NBTR_NA_NA_CNTA_UNIT.A</t>
  </si>
  <si>
    <t>Aircraft Stock: Active: Central America: Wide Body: Reference case</t>
  </si>
  <si>
    <t>AEO.2022.REF2022.STK_AIRC_ACTV_WBE_NA_NA_CNTA_UNIT.A</t>
  </si>
  <si>
    <t>Aircraft Stock: Active: Central America: Regional: Reference case</t>
  </si>
  <si>
    <t>AEO.2022.REF2022.STK_AIRC_ACTV_REGJ_NA_NA_CNTA_UNIT.A</t>
  </si>
  <si>
    <t>Aircraft Stock: Active: South America: Reference case</t>
  </si>
  <si>
    <t>AEO.2022.REF2022.STK_AIRC_ACTV_NA_NA_NA_SOAM_UNIT.A</t>
  </si>
  <si>
    <t>Aircraft Stock: Active: South America: Narrow Body: Reference case</t>
  </si>
  <si>
    <t>AEO.2022.REF2022.STK_AIRC_ACTV_NBTR_NA_NA_SOAM_UNIT.A</t>
  </si>
  <si>
    <t>Aircraft Stock: Active: South America: Wide Body: Reference case</t>
  </si>
  <si>
    <t>AEO.2022.REF2022.STK_AIRC_ACTV_WBE_NA_NA_SOAM_UNIT.A</t>
  </si>
  <si>
    <t>Aircraft Stock: Active: South America: Regional: Reference case</t>
  </si>
  <si>
    <t>AEO.2022.REF2022.STK_AIRC_ACTV_REGJ_NA_NA_SOAM_UNIT.A</t>
  </si>
  <si>
    <t>Aircraft Stock: Active: Europe: Reference case</t>
  </si>
  <si>
    <t>AEO.2022.REF2022.STK_AIRC_ACTV_NA_NA_NA_EUR_UNIT.A</t>
  </si>
  <si>
    <t>Aircraft Stock: Active: Europe: Narrow Body: Reference case</t>
  </si>
  <si>
    <t>AEO.2022.REF2022.STK_AIRC_ACTV_NBTR_NA_NA_EUR_UNIT.A</t>
  </si>
  <si>
    <t>Aircraft Stock: Active: Europe: Wide Body: Reference case</t>
  </si>
  <si>
    <t>AEO.2022.REF2022.STK_AIRC_ACTV_WBE_NA_NA_EUR_UNIT.A</t>
  </si>
  <si>
    <t>Aircraft Stock: Active: Europe: Regional: Reference case</t>
  </si>
  <si>
    <t>AEO.2022.REF2022.STK_AIRC_ACTV_REGJ_NA_NA_EUR_UNIT.A</t>
  </si>
  <si>
    <t>Aircraft Stock: Active: Africa: Reference case</t>
  </si>
  <si>
    <t>AEO.2022.REF2022.STK_AIRC_ACTV_NA_NA_NA_AFR_UNIT.A</t>
  </si>
  <si>
    <t>Aircraft Stock: Active: Africa: Narrow Body: Reference case</t>
  </si>
  <si>
    <t>AEO.2022.REF2022.STK_AIRC_ACTV_NBTR_NA_NA_AFR_UNIT.A</t>
  </si>
  <si>
    <t>Aircraft Stock: Active: Africa: Wide Body: Reference case</t>
  </si>
  <si>
    <t>AEO.2022.REF2022.STK_AIRC_ACTV_WBE_NA_NA_AFR_UNIT.A</t>
  </si>
  <si>
    <t>Aircraft Stock: Active: Africa: Regional: Reference case</t>
  </si>
  <si>
    <t>AEO.2022.REF2022.STK_AIRC_ACTV_REGJ_NA_NA_AFR_UNIT.A</t>
  </si>
  <si>
    <t>Aircraft Stock: Active: Mideast: Reference case</t>
  </si>
  <si>
    <t>AEO.2022.REF2022.STK_AIRC_ACTV_NA_NA_NA_MDE_UNIT.A</t>
  </si>
  <si>
    <t>Aircraft Stock: Active: Mideast: Narrow Body: Reference case</t>
  </si>
  <si>
    <t>AEO.2022.REF2022.STK_AIRC_ACTV_NBTR_NA_NA_MDE_UNIT.A</t>
  </si>
  <si>
    <t>Aircraft Stock: Active: Mideast: Wide Body: Reference case</t>
  </si>
  <si>
    <t>AEO.2022.REF2022.STK_AIRC_ACTV_WBE_NA_NA_MDE_UNIT.A</t>
  </si>
  <si>
    <t>Aircraft Stock: Active: Mideast: Regional: Reference case</t>
  </si>
  <si>
    <t>AEO.2022.REF2022.STK_AIRC_ACTV_REGJ_NA_NA_MDE_UNIT.A</t>
  </si>
  <si>
    <t>Aircraft Stock: Active: CIS: Reference case</t>
  </si>
  <si>
    <t>AEO.2022.REF2022.STK_AIRC_ACTV_NA_NA_NA_CWIS_UNIT.A</t>
  </si>
  <si>
    <t>Aircraft Stock: Active: CIS: Narrow Body: Reference case</t>
  </si>
  <si>
    <t>AEO.2022.REF2022.STK_AIRC_ACTV_NBTR_NA_NA_CWIS_UNIT.A</t>
  </si>
  <si>
    <t>Aircraft Stock: Active: CIS: Wide Body: Reference case</t>
  </si>
  <si>
    <t>AEO.2022.REF2022.STK_AIRC_ACTV_WBE_NA_NA_CWIS_UNIT.A</t>
  </si>
  <si>
    <t>Aircraft Stock: Active: CIS: Regional: Reference case</t>
  </si>
  <si>
    <t>AEO.2022.REF2022.STK_AIRC_ACTV_REGJ_NA_NA_CWIS_UNIT.A</t>
  </si>
  <si>
    <t>Aircraft Stock: Active: China: Reference case</t>
  </si>
  <si>
    <t>AEO.2022.REF2022.STK_AIRC_ACTV_NA_NA_NA_CHN_UNIT.A</t>
  </si>
  <si>
    <t>Aircraft Stock: Active: China: Narrow Body: Reference case</t>
  </si>
  <si>
    <t>AEO.2022.REF2022.STK_AIRC_ACTV_NBTR_NA_NA_CHN_UNIT.A</t>
  </si>
  <si>
    <t>Aircraft Stock: Active: China: Wide Body: Reference case</t>
  </si>
  <si>
    <t>AEO.2022.REF2022.STK_AIRC_ACTV_WBE_NA_NA_CHN_UNIT.A</t>
  </si>
  <si>
    <t>Aircraft Stock: Active: China: Regional: Reference case</t>
  </si>
  <si>
    <t>AEO.2022.REF2022.STK_AIRC_ACTV_REGJ_NA_NA_CHN_UNIT.A</t>
  </si>
  <si>
    <t>Aircraft Stock: Active: Northeast Asia: Reference case</t>
  </si>
  <si>
    <t>AEO.2022.REF2022.STK_AIRC_ACTV_NA_NA_NA_NEAS_UNIT.A</t>
  </si>
  <si>
    <t>Aircraft Stock: Active: Northeast Asia: Narrow Body: Reference case</t>
  </si>
  <si>
    <t>AEO.2022.REF2022.STK_AIRC_ACTV_NBTR_NA_NA_NEAS_UNIT.A</t>
  </si>
  <si>
    <t>Aircraft Stock: Active: Northeast Asia: Wide Body: Reference case</t>
  </si>
  <si>
    <t>AEO.2022.REF2022.STK_AIRC_ACTV_WBE_NA_NA_NEAS_UNIT.A</t>
  </si>
  <si>
    <t>Aircraft Stock: Active: Northeast Asia: Regional: Reference case</t>
  </si>
  <si>
    <t>AEO.2022.REF2022.STK_AIRC_ACTV_REGJ_NA_NA_NEAS_UNIT.A</t>
  </si>
  <si>
    <t>Aircraft Stock: Active: Southeast Asia: Reference case</t>
  </si>
  <si>
    <t>AEO.2022.REF2022.STK_AIRC_ACTV_NA_NA_NA_SEAS_UNIT.A</t>
  </si>
  <si>
    <t>Aircraft Stock: Active: Southeast Asia: Narrow Body: Reference case</t>
  </si>
  <si>
    <t>AEO.2022.REF2022.STK_AIRC_ACTV_NBTR_NA_NA_SEAS_UNIT.A</t>
  </si>
  <si>
    <t>Aircraft Stock: Active: Southeast Asia: Wide Body: Reference case</t>
  </si>
  <si>
    <t>AEO.2022.REF2022.STK_AIRC_ACTV_WBE_NA_NA_SEAS_UNIT.A</t>
  </si>
  <si>
    <t>Aircraft Stock: Active: Southeast Asia: Regional: Reference case</t>
  </si>
  <si>
    <t>AEO.2022.REF2022.STK_AIRC_ACTV_REGJ_NA_NA_SEAS_UNIT.A</t>
  </si>
  <si>
    <t>Aircraft Stock: Active: Southwest Asia: Reference case</t>
  </si>
  <si>
    <t>AEO.2022.REF2022.STK_AIRC_ACTV_NA_NA_NA_SWASIA_UNIT.A</t>
  </si>
  <si>
    <t>Aircraft Stock: Active: Southwest Asia: Narrow Body: Reference case</t>
  </si>
  <si>
    <t>AEO.2022.REF2022.STK_AIRC_ACTV_NBTR_NA_NA_SWASIA_UNIT.A</t>
  </si>
  <si>
    <t>Aircraft Stock: Active: Southwest Asia: Wide Body: Reference case</t>
  </si>
  <si>
    <t>AEO.2022.REF2022.STK_AIRC_ACTV_WBE_NA_NA_SWASIA_UNIT.A</t>
  </si>
  <si>
    <t>Aircraft Stock: Active: Southwest Asia: Regional: Reference case</t>
  </si>
  <si>
    <t>AEO.2022.REF2022.STK_AIRC_ACTV_REGJ_NA_NA_SWASIA_UNIT.A</t>
  </si>
  <si>
    <t>Aircraft Stock: Active: Oceania: Reference case</t>
  </si>
  <si>
    <t>AEO.2022.REF2022.STK_AIRC_ACTV_NA_NA_NA_OCN_UNIT.A</t>
  </si>
  <si>
    <t>Aircraft Stock: Active: Oceania: Narrow Body: Reference case</t>
  </si>
  <si>
    <t>AEO.2022.REF2022.STK_AIRC_ACTV_NBTR_NA_NA_OCN_UNIT.A</t>
  </si>
  <si>
    <t>Aircraft Stock: Active: Oceania: Wide Body: Reference case</t>
  </si>
  <si>
    <t>AEO.2022.REF2022.STK_AIRC_ACTV_WBE_NA_NA_OCN_UNIT.A</t>
  </si>
  <si>
    <t>Aircraft Stock: Active: Oceania: Regional: Reference case</t>
  </si>
  <si>
    <t>AEO.2022.REF2022.STK_AIRC_ACTV_REGJ_NA_NA_OCN_UNIT.A</t>
  </si>
  <si>
    <t>Aircraft Stock: Active: World: Reference case</t>
  </si>
  <si>
    <t>AEO.2022.REF2022.STK_AIRC_ACTV_NA_NA_NA_WRLD_UNIT.A</t>
  </si>
  <si>
    <t>Aircraft Stock: Parked: United States: Reference case</t>
  </si>
  <si>
    <t>AEO.2022.REF2022.STK_AIRC_PRKD_NA_NA_NA_USA_UNIT.A</t>
  </si>
  <si>
    <t>Aircraft Stock: Parked: U.S.: Narrow Body: Reference case</t>
  </si>
  <si>
    <t>AEO.2022.REF2022.STK_AIRC_PRKD_NBTR_NA_NA_USA_UNIT.A</t>
  </si>
  <si>
    <t>Aircraft Stock: Parked: U.S.: Wide Body: Reference case</t>
  </si>
  <si>
    <t>AEO.2022.REF2022.STK_AIRC_PRKD_WBE_NA_NA_USA_UNIT.A</t>
  </si>
  <si>
    <t>Aircraft Stock: Parked: U.S.: Regional: Reference case</t>
  </si>
  <si>
    <t>AEO.2022.REF2022.STK_AIRC_PRKD_REGJ_NA_NA_USA_UNIT.A</t>
  </si>
  <si>
    <t>Aircraft Stock: Parked: Canada: Reference case</t>
  </si>
  <si>
    <t>AEO.2022.REF2022.STK_AIRC_PRKD_NA_NA_NA_CAN_UNIT.A</t>
  </si>
  <si>
    <t>Aircraft Stock: Parked: Canada: Narrow Body: Reference case</t>
  </si>
  <si>
    <t>AEO.2022.REF2022.STK_AIRC_PRKD_NBTR_NA_NA_CAN_UNIT.A</t>
  </si>
  <si>
    <t>Aircraft Stock: Parked: Canada: Wide Body: Reference case</t>
  </si>
  <si>
    <t>AEO.2022.REF2022.STK_AIRC_PRKD_WBE_NA_NA_CAN_UNIT.A</t>
  </si>
  <si>
    <t>Aircraft Stock: Parked: Canada: Regional: Reference case</t>
  </si>
  <si>
    <t>AEO.2022.REF2022.STK_AIRC_PRKD_REGJ_NA_NA_CAN_UNIT.A</t>
  </si>
  <si>
    <t>Aircraft Stock: Parked: Central America: Reference case</t>
  </si>
  <si>
    <t>AEO.2022.REF2022.STK_AIRC_PRKD_NA_NA_NA_CNTA_UNIT.A</t>
  </si>
  <si>
    <t>Aircraft Stock: Parked: Central America: Narrow Body: Reference case</t>
  </si>
  <si>
    <t>AEO.2022.REF2022.STK_AIRC_PRKD_NBTR_NA_NA_CNTA_UNIT.A</t>
  </si>
  <si>
    <t>Aircraft Stock: Parked: Central America: Wide Body: Reference case</t>
  </si>
  <si>
    <t>AEO.2022.REF2022.STK_AIRC_PRKD_WBE_NA_NA_CNTA_UNIT.A</t>
  </si>
  <si>
    <t>Aircraft Stock: Parked: Central America: Regional: Reference case</t>
  </si>
  <si>
    <t>AEO.2022.REF2022.STK_AIRC_PRKD_REGJ_NA_NA_CNTA_UNIT.A</t>
  </si>
  <si>
    <t>Aircraft Stock: Parked: South America: Reference case</t>
  </si>
  <si>
    <t>AEO.2022.REF2022.STK_AIRC_PRKD_NA_NA_NA_SOAM_UNIT.A</t>
  </si>
  <si>
    <t>Aircraft Stock: Parked: South America: Narrow Body: Reference case</t>
  </si>
  <si>
    <t>AEO.2022.REF2022.STK_AIRC_PRKD_NBTR_NA_NA_SOAM_UNIT.A</t>
  </si>
  <si>
    <t>Aircraft Stock: Parked: South America: Wide Body: Reference case</t>
  </si>
  <si>
    <t>AEO.2022.REF2022.STK_AIRC_PRKD_WBE_NA_NA_SOAM_UNIT.A</t>
  </si>
  <si>
    <t>Aircraft Stock: Parked: South America: Regional: Reference case</t>
  </si>
  <si>
    <t>AEO.2022.REF2022.STK_AIRC_PRKD_REGJ_NA_NA_SOAM_UNIT.A</t>
  </si>
  <si>
    <t>Aircraft Stock: Parked: Europe: Reference case</t>
  </si>
  <si>
    <t>AEO.2022.REF2022.STK_AIRC_PRKD_NA_NA_NA_EUR_UNIT.A</t>
  </si>
  <si>
    <t>Aircraft Stock: Parked: Europe: Narrow Body: Reference case</t>
  </si>
  <si>
    <t>AEO.2022.REF2022.STK_AIRC_PRKD_NBTR_NA_NA_EUR_UNIT.A</t>
  </si>
  <si>
    <t>Aircraft Stock: Parked: Europe: Wide Body: Reference case</t>
  </si>
  <si>
    <t>AEO.2022.REF2022.STK_AIRC_PRKD_WBE_NA_NA_EUR_UNIT.A</t>
  </si>
  <si>
    <t>Aircraft Stock: Parked: Europe: Regional: Reference case</t>
  </si>
  <si>
    <t>AEO.2022.REF2022.STK_AIRC_PRKD_REGJ_NA_NA_EUR_UNIT.A</t>
  </si>
  <si>
    <t>Aircraft Stock: Parked: Africa: Reference case</t>
  </si>
  <si>
    <t>AEO.2022.REF2022.STK_AIRC_PRKD_NA_NA_NA_AFR_UNIT.A</t>
  </si>
  <si>
    <t>Aircraft Stock: Parked: Africa: Narrow Body: Reference case</t>
  </si>
  <si>
    <t>AEO.2022.REF2022.STK_AIRC_PRKD_NBTR_NA_NA_AFR_UNIT.A</t>
  </si>
  <si>
    <t>Aircraft Stock: Parked: Africa: Wide Body: Reference case</t>
  </si>
  <si>
    <t>AEO.2022.REF2022.STK_AIRC_PRKD_WBE_NA_NA_AFR_UNIT.A</t>
  </si>
  <si>
    <t>Aircraft Stock: Parked: Africa: Regional: Reference case</t>
  </si>
  <si>
    <t>AEO.2022.REF2022.STK_AIRC_PRKD_REGJ_NA_NA_AFR_UNIT.A</t>
  </si>
  <si>
    <t>Aircraft Stock: Parked: Mideast: Reference case</t>
  </si>
  <si>
    <t>AEO.2022.REF2022.STK_AIRC_PRKD_NA_NA_NA_MDE_UNIT.A</t>
  </si>
  <si>
    <t>Aircraft Stock: Parked: Mideast: Narrow Body: Reference case</t>
  </si>
  <si>
    <t>AEO.2022.REF2022.STK_AIRC_PRKD_NBTR_NA_NA_MDE_UNIT.A</t>
  </si>
  <si>
    <t>Aircraft Stock: Parked: Mideast: Wide Body: Reference case</t>
  </si>
  <si>
    <t>AEO.2022.REF2022.STK_AIRC_PRKD_WBE_NA_NA_MDE_UNIT.A</t>
  </si>
  <si>
    <t>Aircraft Stock: Parked: Mideast: Regional: Reference case</t>
  </si>
  <si>
    <t>AEO.2022.REF2022.STK_AIRC_PRKD_REGJ_NA_NA_MDE_UNIT.A</t>
  </si>
  <si>
    <t>Aircraft Stock: Parked: CIS: Reference case</t>
  </si>
  <si>
    <t>AEO.2022.REF2022.STK_AIRC_PRKD_NA_NA_NA_CWIS_UNIT.A</t>
  </si>
  <si>
    <t>Aircraft Stock: Parked: CIS: Narrow Body: Reference case</t>
  </si>
  <si>
    <t>AEO.2022.REF2022.STK_AIRC_PRKD_NBTR_NA_NA_CWIS_UNIT.A</t>
  </si>
  <si>
    <t>Aircraft Stock: Parked: CIS: Wide Body: Reference case</t>
  </si>
  <si>
    <t>AEO.2022.REF2022.STK_AIRC_PRKD_WBE_NA_NA_CWIS_UNIT.A</t>
  </si>
  <si>
    <t>Aircraft Stock: Parked: CIS: Regional: Reference case</t>
  </si>
  <si>
    <t>AEO.2022.REF2022.STK_AIRC_PRKD_REGJ_NA_NA_CWIS_UNIT.A</t>
  </si>
  <si>
    <t>Aircraft Stock: Parked: China: Reference case</t>
  </si>
  <si>
    <t>AEO.2022.REF2022.STK_AIRC_PRKD_NA_NA_NA_CHN_UNIT.A</t>
  </si>
  <si>
    <t>Aircraft Stock: Parked: China: Narrow Body: Reference case</t>
  </si>
  <si>
    <t>AEO.2022.REF2022.STK_AIRC_PRKD_NBTR_NA_NA_CHN_UNIT.A</t>
  </si>
  <si>
    <t>Aircraft Stock: Parked: China: Wide Body: Reference case</t>
  </si>
  <si>
    <t>AEO.2022.REF2022.STK_AIRC_PRKD_WBE_NA_NA_CHN_UNIT.A</t>
  </si>
  <si>
    <t>Aircraft Stock: Parked: China: Regional: Reference case</t>
  </si>
  <si>
    <t>AEO.2022.REF2022.STK_AIRC_PRKD_REGJ_NA_NA_CHN_UNIT.A</t>
  </si>
  <si>
    <t>Aircraft Stock: Parked: Northeast Asia: Reference case</t>
  </si>
  <si>
    <t>AEO.2022.REF2022.STK_AIRC_PRKD_NA_NA_NA_NEAS_UNIT.A</t>
  </si>
  <si>
    <t>Aircraft Stock: Parked: Northeast Asia: Narrow Body: Reference case</t>
  </si>
  <si>
    <t>AEO.2022.REF2022.STK_AIRC_PRKD_NBTR_NA_NA_NEAS_UNIT.A</t>
  </si>
  <si>
    <t>Aircraft Stock: Parked: Northeast Asia: Wide Body: Reference case</t>
  </si>
  <si>
    <t>AEO.2022.REF2022.STK_AIRC_PRKD_WBE_NA_NA_NEAS_UNIT.A</t>
  </si>
  <si>
    <t>Aircraft Stock: Parked: Northeast Asia: Regional: Reference case</t>
  </si>
  <si>
    <t>AEO.2022.REF2022.STK_AIRC_PRKD_REGJ_NA_NA_NEAS_UNIT.A</t>
  </si>
  <si>
    <t>Aircraft Stock: Parked: Southeast Asia: Reference case</t>
  </si>
  <si>
    <t>AEO.2022.REF2022.STK_AIRC_PRKD_NA_NA_NA_SEAS_UNIT.A</t>
  </si>
  <si>
    <t>Aircraft Stock: Parked: Southeast Asia: Narrow Body: Reference case</t>
  </si>
  <si>
    <t>AEO.2022.REF2022.STK_AIRC_PRKD_NBTR_NA_NA_SEAS_UNIT.A</t>
  </si>
  <si>
    <t>Aircraft Stock: Parked: Southeast Asia: Wide Body: Reference case</t>
  </si>
  <si>
    <t>AEO.2022.REF2022.STK_AIRC_PRKD_WBE_NA_NA_SEAS_UNIT.A</t>
  </si>
  <si>
    <t>Aircraft Stock: Parked: Southeast Asia: Regional: Reference case</t>
  </si>
  <si>
    <t>AEO.2022.REF2022.STK_AIRC_PRKD_REGJ_NA_NA_SEAS_UNIT.A</t>
  </si>
  <si>
    <t>Aircraft Stock: Parked: Southwest Asia: Reference case</t>
  </si>
  <si>
    <t>AEO.2022.REF2022.STK_AIRC_PRKD_NA_NA_NA_SWASIA_UNIT.A</t>
  </si>
  <si>
    <t>Aircraft Stock: Parked: Southwest Asia: Narrow Body: Reference case</t>
  </si>
  <si>
    <t>AEO.2022.REF2022.STK_AIRC_PRKD_NBTR_NA_NA_SWASIA_UNIT.A</t>
  </si>
  <si>
    <t>Aircraft Stock: Parked: Southwest Asia: Wide Body: Reference case</t>
  </si>
  <si>
    <t>AEO.2022.REF2022.STK_AIRC_PRKD_WBE_NA_NA_SWASIA_UNIT.A</t>
  </si>
  <si>
    <t>Aircraft Stock: Parked: Southwest Asia: Regional: Reference case</t>
  </si>
  <si>
    <t>AEO.2022.REF2022.STK_AIRC_PRKD_REGJ_NA_NA_SWASIA_UNIT.A</t>
  </si>
  <si>
    <t>Aircraft Stock: Parked: Oceania: Reference case</t>
  </si>
  <si>
    <t>AEO.2022.REF2022.STK_AIRC_PRKD_NA_NA_NA_OCN_UNIT.A</t>
  </si>
  <si>
    <t>Aircraft Stock: Parked: Oceania: Narrow Body: Reference case</t>
  </si>
  <si>
    <t>AEO.2022.REF2022.STK_AIRC_PRKD_NBTR_NA_NA_OCN_UNIT.A</t>
  </si>
  <si>
    <t>Aircraft Stock: Parked: Oceania: Wide Body: Reference case</t>
  </si>
  <si>
    <t>AEO.2022.REF2022.STK_AIRC_PRKD_WBE_NA_NA_OCN_UNIT.A</t>
  </si>
  <si>
    <t>Aircraft Stock: Parked: Oceania: Regional: Reference case</t>
  </si>
  <si>
    <t>AEO.2022.REF2022.STK_AIRC_PRKD_REGJ_NA_NA_OCN_UNIT.A</t>
  </si>
  <si>
    <t>Aircraft Stock: Parked: World: Reference case</t>
  </si>
  <si>
    <t>AEO.2022.REF2022.STK_AIRC_PRKD_NA_NA_NA_WRLD_UNIT.A</t>
  </si>
  <si>
    <t>Aircraft Stock: Cargo: United States: Reference case</t>
  </si>
  <si>
    <t>AEO.2022.REF2022.STK_AIRC_CARG_NA_NA_NA_USA_UNIT.A</t>
  </si>
  <si>
    <t>Aircraft Stock: Cargo: Canada: Reference case</t>
  </si>
  <si>
    <t>AEO.2022.REF2022.STK_AIRC_CARG_NA_NA_NA_CAN_UNIT.A</t>
  </si>
  <si>
    <t>Aircraft Stock: Cargo: Central America: Reference case</t>
  </si>
  <si>
    <t>AEO.2022.REF2022.STK_AIRC_CARG_NA_NA_NA_CNTA_UNIT.A</t>
  </si>
  <si>
    <t>Aircraft Stock: Cargo: South America: Reference case</t>
  </si>
  <si>
    <t>AEO.2022.REF2022.STK_AIRC_CARG_NA_NA_NA_SOAM_UNIT.A</t>
  </si>
  <si>
    <t>Aircraft Stock: Cargo: Europe: Reference case</t>
  </si>
  <si>
    <t>AEO.2022.REF2022.STK_AIRC_CARG_NA_NA_NA_EUR_UNIT.A</t>
  </si>
  <si>
    <t>Aircraft Stock: Cargo: Africa: Reference case</t>
  </si>
  <si>
    <t>AEO.2022.REF2022.STK_AIRC_CARG_NA_NA_NA_AFR_UNIT.A</t>
  </si>
  <si>
    <t>Aircraft Stock: Cargo: Mideast: Reference case</t>
  </si>
  <si>
    <t>AEO.2022.REF2022.STK_AIRC_CARG_NA_NA_NA_MDE_UNIT.A</t>
  </si>
  <si>
    <t>Aircraft Stock: Cargo: CIS: Reference case</t>
  </si>
  <si>
    <t>AEO.2022.REF2022.STK_AIRC_CARG_NA_NA_NA_CWIS_UNIT.A</t>
  </si>
  <si>
    <t>Aircraft Stock: Cargo: China: Reference case</t>
  </si>
  <si>
    <t>AEO.2022.REF2022.STK_AIRC_CARG_NA_NA_NA_CHN_UNIT.A</t>
  </si>
  <si>
    <t>Aircraft Stock: Cargo: Northeast Asia: Reference case</t>
  </si>
  <si>
    <t>AEO.2022.REF2022.STK_AIRC_CARG_NA_NA_NA_NEAS_UNIT.A</t>
  </si>
  <si>
    <t>Aircraft Stock: Cargo: Southeast Asia: Reference case</t>
  </si>
  <si>
    <t>AEO.2022.REF2022.STK_AIRC_CARG_NA_NA_NA_SEAS_UNIT.A</t>
  </si>
  <si>
    <t>Aircraft Stock: Cargo: Southwest Asia: Reference case</t>
  </si>
  <si>
    <t>AEO.2022.REF2022.STK_AIRC_CARG_NA_NA_NA_SWASIA_UNIT.A</t>
  </si>
  <si>
    <t>Aircraft Stock: Cargo: Oceania: Reference case</t>
  </si>
  <si>
    <t>AEO.2022.REF2022.STK_AIRC_CARG_NA_NA_NA_OCN_UNIT.A</t>
  </si>
  <si>
    <t>Aircraft Stock: Cargo: World: Reference case</t>
  </si>
  <si>
    <t>AEO.2022.REF2022.STK_AIRC_CARG_NA_NA_NA_WRLD_UNIT.A</t>
  </si>
  <si>
    <t>https://www.eia.gov/outlooks/aeo/data/browser/#/?id=148-AEO2023&amp;sourcekey=0</t>
  </si>
  <si>
    <t>Tue Apr 18 2023 15:52:33 GMT-0400 (Eastern Daylight Time)</t>
  </si>
  <si>
    <t>AEO.2023.REF2023.STK_AIRC_NA_NA_NA_NA_USA_UNIT.A</t>
  </si>
  <si>
    <t>AEO.2023.REF2023.STK_AIRC_NA_NBTR_NA_NA_USA_UNIT.A</t>
  </si>
  <si>
    <t>AEO.2023.REF2023.STK_AIRC_NA_WBE_NA_NA_USA_UNIT.A</t>
  </si>
  <si>
    <t>AEO.2023.REF2023.STK_AIRC_NA_REGJ_NA_NA_USA_UNIT.A</t>
  </si>
  <si>
    <t>AEO.2023.REF2023.STK_AIRC_NA_NA_NA_NA_CAN_UNIT.A</t>
  </si>
  <si>
    <t>AEO.2023.REF2023.STK_AIRC_NA_NBTR_NA_NA_CAN_UNIT.A</t>
  </si>
  <si>
    <t>AEO.2023.REF2023.STK_AIRC_NA_WBE_NA_NA_CAN_UNIT.A</t>
  </si>
  <si>
    <t>AEO.2023.REF2023.STK_AIRC_NA_REGJ_NA_NA_CAN_UNIT.A</t>
  </si>
  <si>
    <t>AEO.2023.REF2023.STK_AIRC_NA_NA_NA_NA_CNTA_UNIT.A</t>
  </si>
  <si>
    <t>AEO.2023.REF2023.STK_AIRC_NA_NBTR_NA_NA_CNTA_UNIT.A</t>
  </si>
  <si>
    <t>AEO.2023.REF2023.STK_AIRC_NA_WBE_NA_NA_CNTA_UNIT.A</t>
  </si>
  <si>
    <t>AEO.2023.REF2023.STK_AIRC_NA_REGJ_NA_NA_CNTA_UNIT.A</t>
  </si>
  <si>
    <t>AEO.2023.REF2023.STK_AIRC_NA_NA_NA_NA_SOAM_UNIT.A</t>
  </si>
  <si>
    <t>AEO.2023.REF2023.STK_AIRC_NA_NBTR_NA_NA_SOAM_UNIT.A</t>
  </si>
  <si>
    <t>AEO.2023.REF2023.STK_AIRC_NA_WBE_NA_NA_SOAM_UNIT.A</t>
  </si>
  <si>
    <t>AEO.2023.REF2023.STK_AIRC_NA_REGJ_NA_NA_SOAM_UNIT.A</t>
  </si>
  <si>
    <t>AEO.2023.REF2023.STK_AIRC_NA_NA_NA_NA_EUR_UNIT.A</t>
  </si>
  <si>
    <t>AEO.2023.REF2023.STK_AIRC_NA_NBTR_NA_NA_EUR_UNIT.A</t>
  </si>
  <si>
    <t>AEO.2023.REF2023.STK_AIRC_NA_WBE_NA_NA_EUR_UNIT.A</t>
  </si>
  <si>
    <t>AEO.2023.REF2023.STK_AIRC_NA_REGJ_NA_NA_EUR_UNIT.A</t>
  </si>
  <si>
    <t>AEO.2023.REF2023.STK_AIRC_NA_NA_NA_NA_AFR_UNIT.A</t>
  </si>
  <si>
    <t>AEO.2023.REF2023.STK_AIRC_NA_NBTR_NA_NA_AFR_UNIT.A</t>
  </si>
  <si>
    <t>AEO.2023.REF2023.STK_AIRC_NA_WBE_NA_NA_AFR_UNIT.A</t>
  </si>
  <si>
    <t>AEO.2023.REF2023.STK_AIRC_NA_REGJ_NA_NA_AFR_UNIT.A</t>
  </si>
  <si>
    <t>AEO.2023.REF2023.STK_AIRC_NA_NA_NA_NA_MDE_UNIT.A</t>
  </si>
  <si>
    <t>AEO.2023.REF2023.STK_AIRC_NA_NBTR_NA_NA_MDE_UNIT.A</t>
  </si>
  <si>
    <t>AEO.2023.REF2023.STK_AIRC_NA_WBE_NA_NA_MDE_UNIT.A</t>
  </si>
  <si>
    <t>AEO.2023.REF2023.STK_AIRC_NA_REGJ_NA_NA_MDE_UNIT.A</t>
  </si>
  <si>
    <t>AEO.2023.REF2023.STK_AIRC_NA_NA_NA_NA_CWIS_UNIT.A</t>
  </si>
  <si>
    <t>AEO.2023.REF2023.STK_AIRC_NA_NBTR_NA_NA_CWIS_UNIT.A</t>
  </si>
  <si>
    <t>AEO.2023.REF2023.STK_AIRC_NA_WBE_NA_NA_CWIS_UNIT.A</t>
  </si>
  <si>
    <t>AEO.2023.REF2023.STK_AIRC_NA_REGJ_NA_NA_CWIS_UNIT.A</t>
  </si>
  <si>
    <t>AEO.2023.REF2023.STK_AIRC_NA_NA_NA_NA_CHN_UNIT.A</t>
  </si>
  <si>
    <t>AEO.2023.REF2023.STK_AIRC_NA_NBTR_NA_NA_CHN_UNIT.A</t>
  </si>
  <si>
    <t>AEO.2023.REF2023.STK_AIRC_NA_WBE_NA_NA_CHN_UNIT.A</t>
  </si>
  <si>
    <t>AEO.2023.REF2023.STK_AIRC_NA_REGJ_NA_NA_CHN_UNIT.A</t>
  </si>
  <si>
    <t>AEO.2023.REF2023.STK_AIRC_NA_NA_NA_NA_NEAS_UNIT.A</t>
  </si>
  <si>
    <t>AEO.2023.REF2023.STK_AIRC_NA_NBTR_NA_NA_NEAS_UNIT.A</t>
  </si>
  <si>
    <t>AEO.2023.REF2023.STK_AIRC_NA_WBE_NA_NA_NEAS_UNIT.A</t>
  </si>
  <si>
    <t>AEO.2023.REF2023.STK_AIRC_NA_REGJ_NA_NA_NEAS_UNIT.A</t>
  </si>
  <si>
    <t>AEO.2023.REF2023.STK_AIRC_NA_NA_NA_NA_SEAS_UNIT.A</t>
  </si>
  <si>
    <t>AEO.2023.REF2023.STK_AIRC_NA_NBTR_NA_NA_SEAS_UNIT.A</t>
  </si>
  <si>
    <t>AEO.2023.REF2023.STK_AIRC_NA_WBE_NA_NA_SEAS_UNIT.A</t>
  </si>
  <si>
    <t>AEO.2023.REF2023.STK_AIRC_NA_REGJ_NA_NA_SEAS_UNIT.A</t>
  </si>
  <si>
    <t>AEO.2023.REF2023.STK_AIRC_NA_NA_NA_NA_SWASIA_UNIT.A</t>
  </si>
  <si>
    <t>AEO.2023.REF2023.STK_AIRC_NA_NBTR_NA_NA_SWASIA_UNIT.A</t>
  </si>
  <si>
    <t>AEO.2023.REF2023.STK_AIRC_NA_WBE_NA_NA_SWASIA_UNIT.A</t>
  </si>
  <si>
    <t>AEO.2023.REF2023.STK_AIRC_NA_REGJ_NA_NA_SWASIA_UNIT.A</t>
  </si>
  <si>
    <t>AEO.2023.REF2023.STK_AIRC_NA_NA_NA_NA_OCN_UNIT.A</t>
  </si>
  <si>
    <t>AEO.2023.REF2023.STK_AIRC_NA_NBTR_NA_NA_OCN_UNIT.A</t>
  </si>
  <si>
    <t>AEO.2023.REF2023.STK_AIRC_NA_WBE_NA_NA_OCN_UNIT.A</t>
  </si>
  <si>
    <t>AEO.2023.REF2023.STK_AIRC_NA_REGJ_NA_NA_OCN_UNIT.A</t>
  </si>
  <si>
    <t>AEO.2023.REF2023.STK_AIRC_NA_NA_NA_NA_WRLD_UNIT.A</t>
  </si>
  <si>
    <t>AEO.2023.REF2023.STK_AIRC_ACTV_NA_NA_NA_USA_UNIT.A</t>
  </si>
  <si>
    <t>AEO.2023.REF2023.STK_AIRC_ACTV_NBTR_NA_NA_USA_UNIT.A</t>
  </si>
  <si>
    <t>AEO.2023.REF2023.STK_AIRC_ACTV_WBE_NA_NA_USA_UNIT.A</t>
  </si>
  <si>
    <t>AEO.2023.REF2023.STK_AIRC_ACTV_REGJ_NA_NA_USA_UNIT.A</t>
  </si>
  <si>
    <t>AEO.2023.REF2023.STK_AIRC_ACTV_NA_NA_NA_CAN_UNIT.A</t>
  </si>
  <si>
    <t>AEO.2023.REF2023.STK_AIRC_ACTV_NBTR_NA_NA_CAN_UNIT.A</t>
  </si>
  <si>
    <t>AEO.2023.REF2023.STK_AIRC_ACTV_WBE_NA_NA_CAN_UNIT.A</t>
  </si>
  <si>
    <t>AEO.2023.REF2023.STK_AIRC_ACTV_REGJ_NA_NA_CAN_UNIT.A</t>
  </si>
  <si>
    <t>AEO.2023.REF2023.STK_AIRC_ACTV_NA_NA_NA_CNTA_UNIT.A</t>
  </si>
  <si>
    <t>AEO.2023.REF2023.STK_AIRC_ACTV_NBTR_NA_NA_CNTA_UNIT.A</t>
  </si>
  <si>
    <t>AEO.2023.REF2023.STK_AIRC_ACTV_WBE_NA_NA_CNTA_UNIT.A</t>
  </si>
  <si>
    <t>AEO.2023.REF2023.STK_AIRC_ACTV_REGJ_NA_NA_CNTA_UNIT.A</t>
  </si>
  <si>
    <t>AEO.2023.REF2023.STK_AIRC_ACTV_NA_NA_NA_SOAM_UNIT.A</t>
  </si>
  <si>
    <t>AEO.2023.REF2023.STK_AIRC_ACTV_NBTR_NA_NA_SOAM_UNIT.A</t>
  </si>
  <si>
    <t>AEO.2023.REF2023.STK_AIRC_ACTV_WBE_NA_NA_SOAM_UNIT.A</t>
  </si>
  <si>
    <t>AEO.2023.REF2023.STK_AIRC_ACTV_REGJ_NA_NA_SOAM_UNIT.A</t>
  </si>
  <si>
    <t>AEO.2023.REF2023.STK_AIRC_ACTV_NA_NA_NA_EUR_UNIT.A</t>
  </si>
  <si>
    <t>AEO.2023.REF2023.STK_AIRC_ACTV_NBTR_NA_NA_EUR_UNIT.A</t>
  </si>
  <si>
    <t>AEO.2023.REF2023.STK_AIRC_ACTV_WBE_NA_NA_EUR_UNIT.A</t>
  </si>
  <si>
    <t>AEO.2023.REF2023.STK_AIRC_ACTV_REGJ_NA_NA_EUR_UNIT.A</t>
  </si>
  <si>
    <t>AEO.2023.REF2023.STK_AIRC_ACTV_NA_NA_NA_AFR_UNIT.A</t>
  </si>
  <si>
    <t>AEO.2023.REF2023.STK_AIRC_ACTV_NBTR_NA_NA_AFR_UNIT.A</t>
  </si>
  <si>
    <t>AEO.2023.REF2023.STK_AIRC_ACTV_WBE_NA_NA_AFR_UNIT.A</t>
  </si>
  <si>
    <t>AEO.2023.REF2023.STK_AIRC_ACTV_REGJ_NA_NA_AFR_UNIT.A</t>
  </si>
  <si>
    <t>AEO.2023.REF2023.STK_AIRC_ACTV_NA_NA_NA_MDE_UNIT.A</t>
  </si>
  <si>
    <t>AEO.2023.REF2023.STK_AIRC_ACTV_NBTR_NA_NA_MDE_UNIT.A</t>
  </si>
  <si>
    <t>AEO.2023.REF2023.STK_AIRC_ACTV_WBE_NA_NA_MDE_UNIT.A</t>
  </si>
  <si>
    <t>AEO.2023.REF2023.STK_AIRC_ACTV_REGJ_NA_NA_MDE_UNIT.A</t>
  </si>
  <si>
    <t>AEO.2023.REF2023.STK_AIRC_ACTV_NA_NA_NA_CWIS_UNIT.A</t>
  </si>
  <si>
    <t>AEO.2023.REF2023.STK_AIRC_ACTV_NBTR_NA_NA_CWIS_UNIT.A</t>
  </si>
  <si>
    <t>AEO.2023.REF2023.STK_AIRC_ACTV_WBE_NA_NA_CWIS_UNIT.A</t>
  </si>
  <si>
    <t>AEO.2023.REF2023.STK_AIRC_ACTV_REGJ_NA_NA_CWIS_UNIT.A</t>
  </si>
  <si>
    <t>AEO.2023.REF2023.STK_AIRC_ACTV_NA_NA_NA_CHN_UNIT.A</t>
  </si>
  <si>
    <t>AEO.2023.REF2023.STK_AIRC_ACTV_NBTR_NA_NA_CHN_UNIT.A</t>
  </si>
  <si>
    <t>AEO.2023.REF2023.STK_AIRC_ACTV_WBE_NA_NA_CHN_UNIT.A</t>
  </si>
  <si>
    <t>AEO.2023.REF2023.STK_AIRC_ACTV_REGJ_NA_NA_CHN_UNIT.A</t>
  </si>
  <si>
    <t>AEO.2023.REF2023.STK_AIRC_ACTV_NA_NA_NA_NEAS_UNIT.A</t>
  </si>
  <si>
    <t>AEO.2023.REF2023.STK_AIRC_ACTV_NBTR_NA_NA_NEAS_UNIT.A</t>
  </si>
  <si>
    <t>AEO.2023.REF2023.STK_AIRC_ACTV_WBE_NA_NA_NEAS_UNIT.A</t>
  </si>
  <si>
    <t>AEO.2023.REF2023.STK_AIRC_ACTV_REGJ_NA_NA_NEAS_UNIT.A</t>
  </si>
  <si>
    <t>AEO.2023.REF2023.STK_AIRC_ACTV_NA_NA_NA_SEAS_UNIT.A</t>
  </si>
  <si>
    <t>AEO.2023.REF2023.STK_AIRC_ACTV_NBTR_NA_NA_SEAS_UNIT.A</t>
  </si>
  <si>
    <t>AEO.2023.REF2023.STK_AIRC_ACTV_WBE_NA_NA_SEAS_UNIT.A</t>
  </si>
  <si>
    <t>AEO.2023.REF2023.STK_AIRC_ACTV_REGJ_NA_NA_SEAS_UNIT.A</t>
  </si>
  <si>
    <t>AEO.2023.REF2023.STK_AIRC_ACTV_NA_NA_NA_SWASIA_UNIT.A</t>
  </si>
  <si>
    <t>AEO.2023.REF2023.STK_AIRC_ACTV_NBTR_NA_NA_SWASIA_UNIT.A</t>
  </si>
  <si>
    <t>AEO.2023.REF2023.STK_AIRC_ACTV_WBE_NA_NA_SWASIA_UNIT.A</t>
  </si>
  <si>
    <t>AEO.2023.REF2023.STK_AIRC_ACTV_REGJ_NA_NA_SWASIA_UNIT.A</t>
  </si>
  <si>
    <t>AEO.2023.REF2023.STK_AIRC_ACTV_NA_NA_NA_OCN_UNIT.A</t>
  </si>
  <si>
    <t>AEO.2023.REF2023.STK_AIRC_ACTV_NBTR_NA_NA_OCN_UNIT.A</t>
  </si>
  <si>
    <t>AEO.2023.REF2023.STK_AIRC_ACTV_WBE_NA_NA_OCN_UNIT.A</t>
  </si>
  <si>
    <t>AEO.2023.REF2023.STK_AIRC_ACTV_REGJ_NA_NA_OCN_UNIT.A</t>
  </si>
  <si>
    <t>AEO.2023.REF2023.STK_AIRC_ACTV_NA_NA_NA_WRLD_UNIT.A</t>
  </si>
  <si>
    <t>AEO.2023.REF2023.STK_AIRC_PRKD_NA_NA_NA_USA_UNIT.A</t>
  </si>
  <si>
    <t>AEO.2023.REF2023.STK_AIRC_PRKD_NBTR_NA_NA_USA_UNIT.A</t>
  </si>
  <si>
    <t>AEO.2023.REF2023.STK_AIRC_PRKD_WBE_NA_NA_USA_UNIT.A</t>
  </si>
  <si>
    <t>AEO.2023.REF2023.STK_AIRC_PRKD_REGJ_NA_NA_USA_UNIT.A</t>
  </si>
  <si>
    <t>AEO.2023.REF2023.STK_AIRC_PRKD_NA_NA_NA_CAN_UNIT.A</t>
  </si>
  <si>
    <t>AEO.2023.REF2023.STK_AIRC_PRKD_NBTR_NA_NA_CAN_UNIT.A</t>
  </si>
  <si>
    <t>AEO.2023.REF2023.STK_AIRC_PRKD_WBE_NA_NA_CAN_UNIT.A</t>
  </si>
  <si>
    <t>AEO.2023.REF2023.STK_AIRC_PRKD_REGJ_NA_NA_CAN_UNIT.A</t>
  </si>
  <si>
    <t>AEO.2023.REF2023.STK_AIRC_PRKD_NA_NA_NA_CNTA_UNIT.A</t>
  </si>
  <si>
    <t>AEO.2023.REF2023.STK_AIRC_PRKD_NBTR_NA_NA_CNTA_UNIT.A</t>
  </si>
  <si>
    <t>AEO.2023.REF2023.STK_AIRC_PRKD_WBE_NA_NA_CNTA_UNIT.A</t>
  </si>
  <si>
    <t>AEO.2023.REF2023.STK_AIRC_PRKD_REGJ_NA_NA_CNTA_UNIT.A</t>
  </si>
  <si>
    <t>AEO.2023.REF2023.STK_AIRC_PRKD_NA_NA_NA_SOAM_UNIT.A</t>
  </si>
  <si>
    <t>AEO.2023.REF2023.STK_AIRC_PRKD_NBTR_NA_NA_SOAM_UNIT.A</t>
  </si>
  <si>
    <t>AEO.2023.REF2023.STK_AIRC_PRKD_WBE_NA_NA_SOAM_UNIT.A</t>
  </si>
  <si>
    <t>AEO.2023.REF2023.STK_AIRC_PRKD_REGJ_NA_NA_SOAM_UNIT.A</t>
  </si>
  <si>
    <t>AEO.2023.REF2023.STK_AIRC_PRKD_NA_NA_NA_EUR_UNIT.A</t>
  </si>
  <si>
    <t>AEO.2023.REF2023.STK_AIRC_PRKD_NBTR_NA_NA_EUR_UNIT.A</t>
  </si>
  <si>
    <t>AEO.2023.REF2023.STK_AIRC_PRKD_WBE_NA_NA_EUR_UNIT.A</t>
  </si>
  <si>
    <t>AEO.2023.REF2023.STK_AIRC_PRKD_REGJ_NA_NA_EUR_UNIT.A</t>
  </si>
  <si>
    <t>AEO.2023.REF2023.STK_AIRC_PRKD_NA_NA_NA_AFR_UNIT.A</t>
  </si>
  <si>
    <t>AEO.2023.REF2023.STK_AIRC_PRKD_NBTR_NA_NA_AFR_UNIT.A</t>
  </si>
  <si>
    <t>AEO.2023.REF2023.STK_AIRC_PRKD_WBE_NA_NA_AFR_UNIT.A</t>
  </si>
  <si>
    <t>AEO.2023.REF2023.STK_AIRC_PRKD_REGJ_NA_NA_AFR_UNIT.A</t>
  </si>
  <si>
    <t>AEO.2023.REF2023.STK_AIRC_PRKD_NA_NA_NA_MDE_UNIT.A</t>
  </si>
  <si>
    <t>AEO.2023.REF2023.STK_AIRC_PRKD_NBTR_NA_NA_MDE_UNIT.A</t>
  </si>
  <si>
    <t>AEO.2023.REF2023.STK_AIRC_PRKD_WBE_NA_NA_MDE_UNIT.A</t>
  </si>
  <si>
    <t>AEO.2023.REF2023.STK_AIRC_PRKD_REGJ_NA_NA_MDE_UNIT.A</t>
  </si>
  <si>
    <t>AEO.2023.REF2023.STK_AIRC_PRKD_NA_NA_NA_CWIS_UNIT.A</t>
  </si>
  <si>
    <t>AEO.2023.REF2023.STK_AIRC_PRKD_NBTR_NA_NA_CWIS_UNIT.A</t>
  </si>
  <si>
    <t>AEO.2023.REF2023.STK_AIRC_PRKD_WBE_NA_NA_CWIS_UNIT.A</t>
  </si>
  <si>
    <t>AEO.2023.REF2023.STK_AIRC_PRKD_REGJ_NA_NA_CWIS_UNIT.A</t>
  </si>
  <si>
    <t>AEO.2023.REF2023.STK_AIRC_PRKD_NA_NA_NA_CHN_UNIT.A</t>
  </si>
  <si>
    <t>AEO.2023.REF2023.STK_AIRC_PRKD_NBTR_NA_NA_CHN_UNIT.A</t>
  </si>
  <si>
    <t>AEO.2023.REF2023.STK_AIRC_PRKD_WBE_NA_NA_CHN_UNIT.A</t>
  </si>
  <si>
    <t>AEO.2023.REF2023.STK_AIRC_PRKD_REGJ_NA_NA_CHN_UNIT.A</t>
  </si>
  <si>
    <t>AEO.2023.REF2023.STK_AIRC_PRKD_NA_NA_NA_NEAS_UNIT.A</t>
  </si>
  <si>
    <t>AEO.2023.REF2023.STK_AIRC_PRKD_NBTR_NA_NA_NEAS_UNIT.A</t>
  </si>
  <si>
    <t>AEO.2023.REF2023.STK_AIRC_PRKD_WBE_NA_NA_NEAS_UNIT.A</t>
  </si>
  <si>
    <t>AEO.2023.REF2023.STK_AIRC_PRKD_REGJ_NA_NA_NEAS_UNIT.A</t>
  </si>
  <si>
    <t>AEO.2023.REF2023.STK_AIRC_PRKD_NA_NA_NA_SEAS_UNIT.A</t>
  </si>
  <si>
    <t>AEO.2023.REF2023.STK_AIRC_PRKD_NBTR_NA_NA_SEAS_UNIT.A</t>
  </si>
  <si>
    <t>AEO.2023.REF2023.STK_AIRC_PRKD_WBE_NA_NA_SEAS_UNIT.A</t>
  </si>
  <si>
    <t>AEO.2023.REF2023.STK_AIRC_PRKD_REGJ_NA_NA_SEAS_UNIT.A</t>
  </si>
  <si>
    <t>AEO.2023.REF2023.STK_AIRC_PRKD_NA_NA_NA_SWASIA_UNIT.A</t>
  </si>
  <si>
    <t>AEO.2023.REF2023.STK_AIRC_PRKD_NBTR_NA_NA_SWASIA_UNIT.A</t>
  </si>
  <si>
    <t>AEO.2023.REF2023.STK_AIRC_PRKD_WBE_NA_NA_SWASIA_UNIT.A</t>
  </si>
  <si>
    <t>AEO.2023.REF2023.STK_AIRC_PRKD_REGJ_NA_NA_SWASIA_UNIT.A</t>
  </si>
  <si>
    <t>AEO.2023.REF2023.STK_AIRC_PRKD_NA_NA_NA_OCN_UNIT.A</t>
  </si>
  <si>
    <t>AEO.2023.REF2023.STK_AIRC_PRKD_NBTR_NA_NA_OCN_UNIT.A</t>
  </si>
  <si>
    <t>AEO.2023.REF2023.STK_AIRC_PRKD_WBE_NA_NA_OCN_UNIT.A</t>
  </si>
  <si>
    <t>AEO.2023.REF2023.STK_AIRC_PRKD_REGJ_NA_NA_OCN_UNIT.A</t>
  </si>
  <si>
    <t>AEO.2023.REF2023.STK_AIRC_PRKD_NA_NA_NA_WRLD_UNIT.A</t>
  </si>
  <si>
    <t>AEO.2023.REF2023.STK_AIRC_CARG_NA_NA_NA_USA_UNIT.A</t>
  </si>
  <si>
    <t>AEO.2023.REF2023.STK_AIRC_CARG_NA_NA_NA_CAN_UNIT.A</t>
  </si>
  <si>
    <t>AEO.2023.REF2023.STK_AIRC_CARG_NA_NA_NA_CNTA_UNIT.A</t>
  </si>
  <si>
    <t>AEO.2023.REF2023.STK_AIRC_CARG_NA_NA_NA_SOAM_UNIT.A</t>
  </si>
  <si>
    <t>AEO.2023.REF2023.STK_AIRC_CARG_NA_NA_NA_EUR_UNIT.A</t>
  </si>
  <si>
    <t>AEO.2023.REF2023.STK_AIRC_CARG_NA_NA_NA_AFR_UNIT.A</t>
  </si>
  <si>
    <t>AEO.2023.REF2023.STK_AIRC_CARG_NA_NA_NA_MDE_UNIT.A</t>
  </si>
  <si>
    <t>AEO.2023.REF2023.STK_AIRC_CARG_NA_NA_NA_CWIS_UNIT.A</t>
  </si>
  <si>
    <t>AEO.2023.REF2023.STK_AIRC_CARG_NA_NA_NA_CHN_UNIT.A</t>
  </si>
  <si>
    <t>AEO.2023.REF2023.STK_AIRC_CARG_NA_NA_NA_NEAS_UNIT.A</t>
  </si>
  <si>
    <t>AEO.2023.REF2023.STK_AIRC_CARG_NA_NA_NA_SEAS_UNIT.A</t>
  </si>
  <si>
    <t>AEO.2023.REF2023.STK_AIRC_CARG_NA_NA_NA_SWASIA_UNIT.A</t>
  </si>
  <si>
    <t>AEO.2023.REF2023.STK_AIRC_CARG_NA_NA_NA_OCN_UNIT.A</t>
  </si>
  <si>
    <t>AEO.2023.REF2023.STK_AIRC_CARG_NA_NA_NA_WRLD_UNIT.A</t>
  </si>
  <si>
    <t>https://www.eia.gov/outlooks/aeo/data/browser/#/?id=58-AEO2023&amp;cases=ref2023&amp;sourcekey=0</t>
  </si>
  <si>
    <t>Tue Apr 18 2023 15:57:37 GMT-0400 (Eastern Daylight Time)</t>
  </si>
  <si>
    <t>Freight: Truck Stock: Vehicle Miles Traveled: Light Medium: Diesel: Reference case</t>
  </si>
  <si>
    <t>AEO.2023.REF2023.ECI_VMT_FGHT_LITEMEDS_DSL_NA_NA_BLNMLS.A</t>
  </si>
  <si>
    <t>Freight: Truck Stock: Vehicle Miles Traveled: Light Medium: Motor Gasoline: Reference case</t>
  </si>
  <si>
    <t>AEO.2023.REF2023.ECI_VMT_FGHT_LITEMEDS_MGS_NA_NA_BLNMLS.A</t>
  </si>
  <si>
    <t>Freight: Truck Stock: Vehicle Miles Traveled: Light Medium: Propane: Reference case</t>
  </si>
  <si>
    <t>AEO.2023.REF2023.ECI_VMT_FGHT_LITEMEDS_PROP_NA_NA_BLNMLS.A</t>
  </si>
  <si>
    <t>Freight: Truck Stock: Vehicle Miles Traveled: Light Medium: Natural Gas: Reference case</t>
  </si>
  <si>
    <t>AEO.2023.REF2023.ECI_VMT_FGHT_LITEMEDS_NG_NA_NA_BLNMLS.A</t>
  </si>
  <si>
    <t>Freight: Truck Stock: Vehicle Miles Traveled: Light Medium: Ethanol-Flex Fuel: Reference case</t>
  </si>
  <si>
    <t>AEO.2023.REF2023.ECI_VMT_FGHT_LITEMEDS_EFFI_NA_NA_BLNMLS.A</t>
  </si>
  <si>
    <t>Freight: Truck Stock: Vehicle Miles Traveled: Light Medium: Electric: Reference case</t>
  </si>
  <si>
    <t>AEO.2023.REF2023.ECI_VMT_FGHT_LITEMEDS_ELE_NA_NA_BLNMLS.A</t>
  </si>
  <si>
    <t>Freight: Truck Stock: Vehicle Miles Traveled: Light Medium: Plug-in Diesel Hybrid: Reference case</t>
  </si>
  <si>
    <t>AEO.2023.REF2023.ECI_VMT_FGHT_LITEMEDS_EDH_NA_NA_BLNMLS.A</t>
  </si>
  <si>
    <t>Freight: Truck Stock: Vehicle Miles Traveled: Light Medium: Plug-in Gasoline Hybrid: Reference case</t>
  </si>
  <si>
    <t>AEO.2023.REF2023.ECI_VMT_FGHT_LITEMEDS_EGH_NA_NA_BLNMLS.A</t>
  </si>
  <si>
    <t>Freight: Truck Stock: Vehicle Miles Traveled: Light Medium: Fuel Cell: Reference case</t>
  </si>
  <si>
    <t>AEO.2023.REF2023.ECI_VMT_FGHT_LITEMEDS_FUC_NA_NA_BLNMLS.A</t>
  </si>
  <si>
    <t>Freight: Truck Stock: Vehicle Miles Traveled: Light Medium: Reference case</t>
  </si>
  <si>
    <t>AEO.2023.REF2023.ECI_VMT_FGHT_LITEMEDS_NA_NA_NA_BLNMLS.A</t>
  </si>
  <si>
    <t>Freight: Truck Stock: Vehicle Miles Traveled: Medium: Diesel: Reference case</t>
  </si>
  <si>
    <t>AEO.2023.REF2023.ECI_VMT_FGHT_SOSOS_DSL_NA_NA_BLNMLS.A</t>
  </si>
  <si>
    <t>Freight: Truck Stock: Vehicle Miles Traveled: Medium: Motor Gasoline: Reference case</t>
  </si>
  <si>
    <t>AEO.2023.REF2023.ECI_VMT_FGHT_SOSOS_MGS_NA_NA_BLNMLS.A</t>
  </si>
  <si>
    <t>Freight: Truck Stock: Vehicle Miles Traveled: Medium: Propane: Reference case</t>
  </si>
  <si>
    <t>AEO.2023.REF2023.ECI_VMT_FGHT_SOSOS_PROP_NA_NA_BLNMLS.A</t>
  </si>
  <si>
    <t>Freight: Truck Stock: Vehicle Miles Traveled: Medium: Natural Gas: Reference case</t>
  </si>
  <si>
    <t>AEO.2023.REF2023.ECI_VMT_FGHT_SOSOS_NG_NA_NA_BLNMLS.A</t>
  </si>
  <si>
    <t>Freight: Truck Stock: Vehicle Miles Traveled: Medium: Ethanol-Flex Fuel: Reference case</t>
  </si>
  <si>
    <t>AEO.2023.REF2023.ECI_VMT_FGHT_SOSOS_EFFI_NA_NA_BLNMLS.A</t>
  </si>
  <si>
    <t>Freight: Truck Stock: Vehicle Miles Traveled: Medium: Electric: Reference case</t>
  </si>
  <si>
    <t>AEO.2023.REF2023.ECI_VMT_FGHT_SOSOS_ELE_NA_NA_BLNMLS.A</t>
  </si>
  <si>
    <t>Freight: Truck Stock: Vehicle Miles Traveled: Medium: Plug-in Diesel Hybrid: Reference case</t>
  </si>
  <si>
    <t>AEO.2023.REF2023.ECI_VMT_FGHT_SOSOS_EDH_NA_NA_BLNMLS.A</t>
  </si>
  <si>
    <t>Freight: Truck Stock: Vehicle Miles Traveled: Medium: Plug-in Gasoline Hybrid: Reference case</t>
  </si>
  <si>
    <t>AEO.2023.REF2023.ECI_VMT_FGHT_SOSOS_EGH_NA_NA_BLNMLS.A</t>
  </si>
  <si>
    <t>Freight: Truck Stock: Vehicle Miles Traveled: Medium: Fuel Cell: Reference case</t>
  </si>
  <si>
    <t>AEO.2023.REF2023.ECI_VMT_FGHT_SOSOS_FUC_NA_NA_BLNMLS.A</t>
  </si>
  <si>
    <t>Freight: Truck Stock: Vehicle Miles Traveled: Medium: Reference case</t>
  </si>
  <si>
    <t>AEO.2023.REF2023.ECI_VMT_FGHT_SOSOS_NA_NA_NA_BLNMLS.A</t>
  </si>
  <si>
    <t>Freight: Truck Stock: Vehicle Miles Traveled: Heavy: Diesel: Reference case</t>
  </si>
  <si>
    <t>AEO.2023.REF2023.ECI_VMT_FGHT_RADS_DSL_NA_NA_BLNMLS.A</t>
  </si>
  <si>
    <t>Freight: Truck Stock: Vehicle Miles Traveled: Heavy: Motor Gasoline: Reference case</t>
  </si>
  <si>
    <t>AEO.2023.REF2023.ECI_VMT_FGHT_RADS_MGS_NA_NA_BLNMLS.A</t>
  </si>
  <si>
    <t>Freight: Truck Stock: Vehicle Miles Traveled: Heavy: Propane: Reference case</t>
  </si>
  <si>
    <t>AEO.2023.REF2023.ECI_VMT_FGHT_RADS_PROP_NA_NA_BLNMLS.A</t>
  </si>
  <si>
    <t>Freight: Truck Stock: Vehicle Miles Traveled: Heavy: Natural Gas: Reference case</t>
  </si>
  <si>
    <t>AEO.2023.REF2023.ECI_VMT_FGHT_RADS_NG_NA_NA_BLNMLS.A</t>
  </si>
  <si>
    <t>Freight: Truck Stock: Vehicle Miles Traveled: Heavy: Ethanol-Flex Fuel: Reference case</t>
  </si>
  <si>
    <t>AEO.2023.REF2023.ECI_VMT_FGHT_RADS_EFFI_NA_NA_BLNMLS.A</t>
  </si>
  <si>
    <t>Freight: Truck Stock: Vehicle Miles Traveled: Heavy: Electric: Reference case</t>
  </si>
  <si>
    <t>AEO.2023.REF2023.ECI_VMT_FGHT_RADS_ELE_NA_NA_BLNMLS.A</t>
  </si>
  <si>
    <t>Freight: Truck Stock: Vehicle Miles Traveled: Heavy: Plug-in Diesel Hybrid: Reference case</t>
  </si>
  <si>
    <t>AEO.2023.REF2023.ECI_VMT_FGHT_RADS_EDH_NA_NA_BLNMLS.A</t>
  </si>
  <si>
    <t>Freight: Truck Stock: Vehicle Miles Traveled: Heavy: Plug-in Gasoline Hybrid: Reference case</t>
  </si>
  <si>
    <t>AEO.2023.REF2023.ECI_VMT_FGHT_RADS_EGH_NA_NA_BLNMLS.A</t>
  </si>
  <si>
    <t>Freight: Truck Stock: Vehicle Miles Traveled: Heavy: Fuel Cell: Reference case</t>
  </si>
  <si>
    <t>AEO.2023.REF2023.ECI_VMT_FGHT_RADS_FUC_NA_NA_BLNMLS.A</t>
  </si>
  <si>
    <t>Freight: Truck Stock: Vehicle Miles Traveled: Heavy: Reference case</t>
  </si>
  <si>
    <t>AEO.2023.REF2023.ECI_VMT_FGHT_RADS_NA_NA_NA_BLNMLS.A</t>
  </si>
  <si>
    <t>Freight: Truck Stock: Vehicle Miles Traveled: Reference case</t>
  </si>
  <si>
    <t>AEO.2023.REF2023.ECI_VMT_FGHT_STK_NA_NA_NA_BLNMLS.A</t>
  </si>
  <si>
    <t>Freight: Truck Stock: Use: Light Medium: Diesel: Reference case</t>
  </si>
  <si>
    <t>AEO.2023.REF2023.CNSM_NA_FGHT_LITEMEDS_DSL_NA_NA_TRLBTU.A</t>
  </si>
  <si>
    <t>Freight: Truck Stock: Use: Light Medium: Motor Gasoline: Reference case</t>
  </si>
  <si>
    <t>AEO.2023.REF2023.CNSM_NA_FGHT_LITEMEDS_MGS_NA_NA_TRLBTU.A</t>
  </si>
  <si>
    <t>Freight: Truck Stock: Use: Light Medium: Propane: Reference case</t>
  </si>
  <si>
    <t>AEO.2023.REF2023.CNSM_NA_FGHT_LITEMEDS_PROP_NA_NA_TRLBTU.A</t>
  </si>
  <si>
    <t>Freight: Truck Stock: Use: Light Medium: Natural Gas: Reference case</t>
  </si>
  <si>
    <t>AEO.2023.REF2023.CNSM_NA_FGHT_LITEMEDS_NG_NA_NA_TRLBTU.A</t>
  </si>
  <si>
    <t>Freight: Truck Stock: Use: Light Medium: Ethanol-Flex Fuel: Reference case</t>
  </si>
  <si>
    <t>AEO.2023.REF2023.CNSM_NA_FGHT_LITEMEDS_EFFI_NA_NA_TRLBTU.A</t>
  </si>
  <si>
    <t>Freight: Truck Stock: Use: Light Medium: Electric: Reference case</t>
  </si>
  <si>
    <t>AEO.2023.REF2023.CNSM_NA_FGHT_LITEMEDS_ELE_NA_NA_TRLBTU.A</t>
  </si>
  <si>
    <t>Freight: Truck Stock: Use: Light Medium: Plug-in Diesel Hybrid: Reference case</t>
  </si>
  <si>
    <t>AEO.2023.REF2023.CNSM_NA_FGHT_LITEMEDS_EDH_NA_NA_TRLBTU.A</t>
  </si>
  <si>
    <t>Freight: Truck Stock: Use: Light Medium: Plug-in Gasoline Hybrid: Reference case</t>
  </si>
  <si>
    <t>AEO.2023.REF2023.CNSM_NA_FGHT_LITEMEDS_EGH_NA_NA_TRLBTU.A</t>
  </si>
  <si>
    <t>Freight: Truck Stock: Use: Light Medium: Fuel Cell: Reference case</t>
  </si>
  <si>
    <t>AEO.2023.REF2023.CNSM_NA_FGHT_LITEMEDS_FUC_NA_NA_TRLBTU.A</t>
  </si>
  <si>
    <t>Freight: Truck Stock: Use: Light Medium: Reference case</t>
  </si>
  <si>
    <t>AEO.2023.REF2023.CNSM_NA_FGHT_LITEMEDS_NA_NA_NA_TRLBTU.A</t>
  </si>
  <si>
    <t>Freight: Truck Stock: Use: Medium: Diesel: Reference case</t>
  </si>
  <si>
    <t>AEO.2023.REF2023.CNSM_NA_FGHT_SOSOS_DSL_NA_NA_TRLBTU.A</t>
  </si>
  <si>
    <t>Freight: Truck Stock: Use: Medium: Motor Gasoline: Reference case</t>
  </si>
  <si>
    <t>AEO.2023.REF2023.CNSM_NA_FGHT_SOSOS_MGS_NA_NA_TRLBTU.A</t>
  </si>
  <si>
    <t>Freight: Truck Stock: Use: Medium: Propane: Reference case</t>
  </si>
  <si>
    <t>AEO.2023.REF2023.CNSM_NA_FGHT_SOSOS_PROP_NA_NA_TRLBTU.A</t>
  </si>
  <si>
    <t>Freight: Truck Stock: Use: Medium: Natural Gas: Reference case</t>
  </si>
  <si>
    <t>AEO.2023.REF2023.CNSM_NA_FGHT_SOSOS_NG_NA_NA_TRLBTU.A</t>
  </si>
  <si>
    <t>Freight: Truck Stock: Use: Medium: Ethanol-Flex Fuel: Reference case</t>
  </si>
  <si>
    <t>AEO.2023.REF2023.CNSM_NA_FGHT_SOSOS_EFFI_NA_NA_TRLBTU.A</t>
  </si>
  <si>
    <t>Freight: Truck Stock: Use: Medium: Electric: Reference case</t>
  </si>
  <si>
    <t>AEO.2023.REF2023.CNSM_NA_FGHT_SOSOS_ELE_NA_NA_TRLBTU.A</t>
  </si>
  <si>
    <t>Freight: Truck Stock: Use: Medium: Plug-in Diesel Hybrid: Reference case</t>
  </si>
  <si>
    <t>AEO.2023.REF2023.CNSM_NA_FGHT_SOSOS_EDH_NA_NA_TRLBTU.A</t>
  </si>
  <si>
    <t>Freight: Truck Stock: Use: Medium: Plug-in Gasoline Hybrid: Reference case</t>
  </si>
  <si>
    <t>AEO.2023.REF2023.CNSM_NA_FGHT_SOSOS_EGH_NA_NA_TRLBTU.A</t>
  </si>
  <si>
    <t>Freight: Truck Stock: Use: Medium: Fuel Cell: Reference case</t>
  </si>
  <si>
    <t>AEO.2023.REF2023.CNSM_NA_FGHT_SOSOS_FUC_NA_NA_TRLBTU.A</t>
  </si>
  <si>
    <t>Freight: Truck Stock: Use: Medium: Reference case</t>
  </si>
  <si>
    <t>AEO.2023.REF2023.CNSM_NA_FGHT_SOSOS_NA_NA_NA_TRLBTU.A</t>
  </si>
  <si>
    <t>Freight: Truck Stock: Use: Heavy: Diesel: Reference case</t>
  </si>
  <si>
    <t>AEO.2023.REF2023.CNSM_NA_FGHT_RADS_DSL_NA_NA_TRLBTU.A</t>
  </si>
  <si>
    <t>Freight: Truck Stock: Use: Heavy: Motor Gasoline: Reference case</t>
  </si>
  <si>
    <t>AEO.2023.REF2023.CNSM_NA_FGHT_RADS_MGS_NA_NA_TRLBTU.A</t>
  </si>
  <si>
    <t>Freight: Truck Stock: Use: Heavy: Propane: Reference case</t>
  </si>
  <si>
    <t>AEO.2023.REF2023.CNSM_NA_FGHT_RADS_PROP_NA_NA_TRLBTU.A</t>
  </si>
  <si>
    <t>Freight: Truck Stock: Use: Heavy: Natural Gas: Reference case</t>
  </si>
  <si>
    <t>AEO.2023.REF2023.CNSM_NA_FGHT_RADS_NG_NA_NA_TRLBTU.A</t>
  </si>
  <si>
    <t>Freight: Truck Stock: Use: Heavy: Ethanol-Flex Fuel: Reference case</t>
  </si>
  <si>
    <t>AEO.2023.REF2023.CNSM_NA_FGHT_RADS_EFFI_NA_NA_TRLBTU.A</t>
  </si>
  <si>
    <t>Freight: Truck Stock: Use: Heavy: Electric: Reference case</t>
  </si>
  <si>
    <t>AEO.2023.REF2023.CNSM_NA_FGHT_RADS_ELE_NA_NA_TRLBTU.A</t>
  </si>
  <si>
    <t>Freight: Truck Stock: Use: Heavy: Plug-in Diesel Hybrid: Reference case</t>
  </si>
  <si>
    <t>AEO.2023.REF2023.CNSM_NA_FGHT_RADS_EDH_NA_NA_TRLBTU.A</t>
  </si>
  <si>
    <t>Freight: Truck Stock: Use: Heavy: Plug-in Gasoline Hybrid: Reference case</t>
  </si>
  <si>
    <t>AEO.2023.REF2023.CNSM_NA_FGHT_RADS_EGH_NA_NA_TRLBTU.A</t>
  </si>
  <si>
    <t>Freight: Truck Stock: Use: Heavy: Fuel Cell: Reference case</t>
  </si>
  <si>
    <t>AEO.2023.REF2023.CNSM_NA_FGHT_RADS_FUC_NA_NA_TRLBTU.A</t>
  </si>
  <si>
    <t>Freight: Truck Stock: Use: Heavy: Reference case</t>
  </si>
  <si>
    <t>AEO.2023.REF2023.CNSM_NA_FGHT_RADS_NA_NA_NA_TRLBTU.A</t>
  </si>
  <si>
    <t>Freight: Truck Stock: Use: Light Medium, Medium, and Heavy: Diesel: Reference case</t>
  </si>
  <si>
    <t>AEO.2023.REF2023.CNSM_NA_FGHT_STK_DSL_NA_NA_TRLBTU.A</t>
  </si>
  <si>
    <t>Freight: Truck Stock: Use: Light Medium, Medium, and Heavy: Motor Gasoline: Reference case</t>
  </si>
  <si>
    <t>AEO.2023.REF2023.CNSM_NA_FGHT_STK_MGS_NA_NA_TRLBTU.A</t>
  </si>
  <si>
    <t>Freight: Truck Stock: Use: Light Medium, Medium, and Heavy: Propane: Reference case</t>
  </si>
  <si>
    <t>AEO.2023.REF2023.CNSM_NA_FGHT_STK_PROP_NA_NA_TRLBTU.A</t>
  </si>
  <si>
    <t>Freight: Truck Stock: Use: Light Medium, Medium, and Heavy: Natural Gas: Reference case</t>
  </si>
  <si>
    <t>AEO.2023.REF2023.CNSM_NA_FGHT_STK_NG_NA_NA_TRLBTU.A</t>
  </si>
  <si>
    <t>Freight: Truck Stock: Use: Light Medium, Medium, and Heavy: Ethanol-Flex Fuel: Reference case</t>
  </si>
  <si>
    <t>AEO.2023.REF2023.CNSM_NA_FGHT_STK_EFFI_NA_NA_TRLBTU.A</t>
  </si>
  <si>
    <t>Freight: Truck Stock: Use: Light Medium, Medium, and Heavy: Electric: Reference case</t>
  </si>
  <si>
    <t>AEO.2023.REF2023.CNSM_NA_FGHT_STK_ELE_NA_NA_TRLBTU.A</t>
  </si>
  <si>
    <t>Freight: Truck Stock: Use: Light Medium, Medium, and Heavy: Plug-in Diesel Hybrid: Reference case</t>
  </si>
  <si>
    <t>AEO.2023.REF2023.CNSM_NA_FGHT_STK_EDH_NA_NA_TRLBTU.A</t>
  </si>
  <si>
    <t>Freight: Truck Stock: Use: Light Medium, Medium, and Heavy: Plug-in Gasoline Hybrid: Reference case</t>
  </si>
  <si>
    <t>AEO.2023.REF2023.CNSM_NA_FGHT_STK_EGH_NA_NA_TRLBTU.A</t>
  </si>
  <si>
    <t>Freight: Truck Stock: Use: Light Medium, Medium, and Heavy: Fuel Cell: Reference case</t>
  </si>
  <si>
    <t>AEO.2023.REF2023.CNSM_NA_FGHT_STK_FUC_NA_NA_TRLBTU.A</t>
  </si>
  <si>
    <t>Freight: Truck Stock: Use: Light Medium, Medium, and Heavy: Reference case</t>
  </si>
  <si>
    <t>AEO.2023.REF2023.CNSM_NA_FGHT_STK_NA_NA_NA_TRLBTU.A</t>
  </si>
  <si>
    <t>Freight: Truck Stock: Fuel Efficiency: Light Medium: Diesel: Reference case</t>
  </si>
  <si>
    <t>AEO.2023.REF2023.EFI_NA_FGHT_LITEMEDS_DSL_NA_NA_MPGDSEQ.A</t>
  </si>
  <si>
    <t>Freight: Truck Stock: Fuel Efficiency: Light Medium: Motor Gasoline: Reference case</t>
  </si>
  <si>
    <t>AEO.2023.REF2023.EFI_NA_FGHT_LITEMEDS_MGS_NA_NA_MPGGASEQ.A</t>
  </si>
  <si>
    <t>Freight: Truck Stock: Fuel Efficiency: Light Medium: Propane: Reference case</t>
  </si>
  <si>
    <t>AEO.2023.REF2023.EFI_NA_FGHT_LITEMEDS_PROP_NA_NA_MPGGASEQ.A</t>
  </si>
  <si>
    <t>Freight: Truck Stock: Fuel Efficiency: Light Medium: Natural Gas: Reference case</t>
  </si>
  <si>
    <t>AEO.2023.REF2023.EFI_NA_FGHT_LITEMEDS_NG_NA_NA_MPGGASEQ.A</t>
  </si>
  <si>
    <t>Freight: Truck Stock: Fuel Efficiency: Light Medium: Ethanol-Flex Fuel: Reference case</t>
  </si>
  <si>
    <t>AEO.2023.REF2023.EFI_NA_FGHT_LITEMEDS_EFFI_NA_NA_MPGGASEQ.A</t>
  </si>
  <si>
    <t>Freight: Truck Stock: Fuel Efficiency: Light Medium: Electric: Reference case</t>
  </si>
  <si>
    <t>AEO.2023.REF2023.EFI_NA_FGHT_LITEMEDS_ELE_NA_NA_MPGDSEQ.A</t>
  </si>
  <si>
    <t>Freight: Truck Stock: Fuel Efficiency: Light Medium: Plug-in Diesel Hybrid: Reference case</t>
  </si>
  <si>
    <t>AEO.2023.REF2023.EFI_NA_FGHT_LITEMEDS_EDH_NA_NA_MPGDSEQ.A</t>
  </si>
  <si>
    <t>Freight: Truck Stock: Fuel Efficiency: Light Medium: Plug-in Gasoline Hybrid: Reference case</t>
  </si>
  <si>
    <t>AEO.2023.REF2023.EFI_NA_FGHT_LITEMEDS_EGH_NA_NA_MPGGASEQ.A</t>
  </si>
  <si>
    <t>Freight: Truck Stock: Fuel Efficiency: Light Medium: Fuel Cell: Reference case</t>
  </si>
  <si>
    <t>AEO.2023.REF2023.EFI_NA_FGHT_LITEMEDS_FUC_NA_NA_MPGDSEQ.A</t>
  </si>
  <si>
    <t>Freight: Truck Stock: Fuel Efficiency: Light Medium: Average: Reference case</t>
  </si>
  <si>
    <t>AEO.2023.REF2023.EFI_NA_FGHT_LITEMEDS_NA_NA_NA_NA.A</t>
  </si>
  <si>
    <t>Freight: Truck Stock: Fuel Efficiency: Medium: Diesel: Reference case</t>
  </si>
  <si>
    <t>AEO.2023.REF2023.EFI_NA_FGHT_SOSOS_DSL_NA_NA_MPGDSEQ.A</t>
  </si>
  <si>
    <t>Freight: Truck Stock: Fuel Efficiency: Medium: Motor Gasoline: Reference case</t>
  </si>
  <si>
    <t>AEO.2023.REF2023.EFI_NA_FGHT_SOSOS_MGS_NA_NA_MPGGASEQ.A</t>
  </si>
  <si>
    <t>Freight: Truck Stock: Fuel Efficiency: Medium: Propane: Reference case</t>
  </si>
  <si>
    <t>AEO.2023.REF2023.EFI_NA_FGHT_SOSOS_PROP_NA_NA_MPGGASEQ.A</t>
  </si>
  <si>
    <t>Freight: Truck Stock: Fuel Efficiency: Medium: Natural Gas: Reference case</t>
  </si>
  <si>
    <t>AEO.2023.REF2023.EFI_NA_FGHT_SOSOS_NG_NA_NA_MPGGASEQ.A</t>
  </si>
  <si>
    <t>Freight: Truck Stock: Fuel Efficiency: Medium: Ethanol-Flex Fuel: Reference case</t>
  </si>
  <si>
    <t>AEO.2023.REF2023.EFI_NA_FGHT_SOSOS_EFFI_NA_NA_MPG.A</t>
  </si>
  <si>
    <t>Freight: Truck Stock: Fuel Efficiency: Medium: Electric: Reference case</t>
  </si>
  <si>
    <t>AEO.2023.REF2023.EFI_NA_FGHT_SOSOS_ELE_NA_NA_MPGGASEQ.A</t>
  </si>
  <si>
    <t>Freight: Truck Stock: Fuel Efficiency: Medium: Plug-in Diesel Hybrid: Reference case</t>
  </si>
  <si>
    <t>AEO.2023.REF2023.EFI_NA_FGHT_SOSOS_EDH_NA_NA_MPGGASEQ.A</t>
  </si>
  <si>
    <t>Freight: Truck Stock: Fuel Efficiency: Medium: Plug-in Gasoline Hybrid: Reference case</t>
  </si>
  <si>
    <t>AEO.2023.REF2023.EFI_NA_FGHT_SOSOS_EGH_NA_NA_MPGGASEQ.A</t>
  </si>
  <si>
    <t>Freight: Truck Stock: Fuel Efficiency: Medium: Fuel Cell: Reference case</t>
  </si>
  <si>
    <t>AEO.2023.REF2023.EFI_NA_FGHT_SOSOS_FUC_NA_NA_MPGGASEQ.A</t>
  </si>
  <si>
    <t>Freight: Truck Stock: Fuel Efficiency: Medium: Average: Reference case</t>
  </si>
  <si>
    <t>AEO.2023.REF2023.EFI_NA_FGHT_SOSOS_NA_NA_NA_NA.A</t>
  </si>
  <si>
    <t>Freight: Truck Stock: Fuel Efficiency: Heavy: Diesel: Reference case</t>
  </si>
  <si>
    <t>AEO.2023.REF2023.EFI_NA_FGHT_RADS_DSL_NA_NA_MPGDSEQ.A</t>
  </si>
  <si>
    <t>Freight: Truck Stock: Fuel Efficiency: Heavy: Motor Gasoline: Reference case</t>
  </si>
  <si>
    <t>AEO.2023.REF2023.EFI_NA_FGHT_RADS_MGS_NA_NA_MPGGASEQ.A</t>
  </si>
  <si>
    <t>Freight: Truck Stock: Fuel Efficiency: Heavy: Propane: Reference case</t>
  </si>
  <si>
    <t>AEO.2023.REF2023.EFI_NA_FGHT_RADS_PROP_NA_NA_MPGGASEQ.A</t>
  </si>
  <si>
    <t>Freight: Truck Stock: Fuel Efficiency: Heavy: Natural Gas: Reference case</t>
  </si>
  <si>
    <t>AEO.2023.REF2023.EFI_NA_FGHT_RADS_NG_NA_NA_MPGDSEQ.A</t>
  </si>
  <si>
    <t>Freight: Truck Stock: Fuel Efficiency: Heavy: Ethanol-Flex Fuel: Reference case</t>
  </si>
  <si>
    <t>AEO.2023.REF2023.EFI_NA_FGHT_RADS_EFFI_NA_NA_MPGGASEQ.A</t>
  </si>
  <si>
    <t>Freight: Truck Stock: Fuel Efficiency: Heavy: Electric: Reference case</t>
  </si>
  <si>
    <t>AEO.2023.REF2023.EFI_NA_FGHT_RADS_ELE_NA_NA_MPGDSEQ.A</t>
  </si>
  <si>
    <t>Freight: Truck Stock: Fuel Efficiency: Heavy: Plug-in Diesel Hybrid: Reference case</t>
  </si>
  <si>
    <t>AEO.2023.REF2023.EFI_NA_FGHT_RADS_EDH_NA_NA_MPGDSEQ.A</t>
  </si>
  <si>
    <t>Freight: Truck Stock: Fuel Efficiency: Heavy: Plug-in Gasoline Hybrid: Reference case</t>
  </si>
  <si>
    <t>AEO.2023.REF2023.EFI_NA_FGHT_RADS_EGH_NA_NA_MPGGASEQ.A</t>
  </si>
  <si>
    <t>Freight: Truck Stock: Fuel Efficiency: Heavy: Fuel Cell: Reference case</t>
  </si>
  <si>
    <t>AEO.2023.REF2023.EFI_NA_FGHT_RADS_FUC_NA_NA_MPGDSEQ.A</t>
  </si>
  <si>
    <t>Freight: Truck Stock: Fuel Efficiency: Heavy: Average: Reference case</t>
  </si>
  <si>
    <t>AEO.2023.REF2023.EFI_NA_FGHT_RADS_NA_NA_NA_NA.A</t>
  </si>
  <si>
    <t>Freight: Truck Stock: Fuel Efficiency: Reference case</t>
  </si>
  <si>
    <t>AEO.2023.REF2023.EFI_NA_FGHT_STK_NA_NA_NA_NA.A</t>
  </si>
  <si>
    <t>Freight: Truck Stock: Light Medium: Diesel: Reference case</t>
  </si>
  <si>
    <t>AEO.2023.REF2023.ECI_STK_FGHT_LITEMEDS_DSL_NA_NA_MILL.A</t>
  </si>
  <si>
    <t>Freight: Truck Stock: Light Medium: Motor Gasoline: Reference case</t>
  </si>
  <si>
    <t>AEO.2023.REF2023.ECI_STK_FGHT_LITEMEDS_MGS_NA_NA_MILL.A</t>
  </si>
  <si>
    <t>Freight: Truck Stock: Light Medium: Propane: Reference case</t>
  </si>
  <si>
    <t>AEO.2023.REF2023.ECI_STK_FGHT_LITEMEDS_PROP_NA_NA_MILL.A</t>
  </si>
  <si>
    <t>Freight: Truck Stock: Light Medium: Natural Gas: Reference case</t>
  </si>
  <si>
    <t>AEO.2023.REF2023.ECI_STK_FGHT_LITEMEDS_NG_NA_NA_MILL.A</t>
  </si>
  <si>
    <t>Freight: Truck Stock: Light Medium: Ethanol-Flex Fuel: Reference case</t>
  </si>
  <si>
    <t>AEO.2023.REF2023.ECI_STK_FGHT_LITEMEDS_EFFI_NA_NA_MILL.A</t>
  </si>
  <si>
    <t>Freight: Truck Stock: Light Medium: Electric: Reference case</t>
  </si>
  <si>
    <t>AEO.2023.REF2023.ECI_STK_FGHT_LITEMEDS_ELE_NA_NA_MILL.A</t>
  </si>
  <si>
    <t>Freight: Truck Stock: Light Medium: Plug-in Diesel Hybrid: Reference case</t>
  </si>
  <si>
    <t>AEO.2023.REF2023.ECI_STK_FGHT_LITEMEDS_EDH_NA_NA_MILL.A</t>
  </si>
  <si>
    <t>Freight: Truck Stock: Light Medium: Plug-in Gasoline Hybrid: Reference case</t>
  </si>
  <si>
    <t>AEO.2023.REF2023.ECI_STK_FGHT_LITEMEDS_EGH_NA_NA_MILL.A</t>
  </si>
  <si>
    <t>Freight: Truck Stock: Light Medium: Fuel Cell: Reference case</t>
  </si>
  <si>
    <t>AEO.2023.REF2023.ECI_STK_FGHT_LITEMEDS_FUC_NA_NA_MILL.A</t>
  </si>
  <si>
    <t>Freight: Truck Stock: Light Medium: Reference case</t>
  </si>
  <si>
    <t>AEO.2023.REF2023.ECI_STK_FGHT_LITEMEDS_NA_NA_NA_MILL.A</t>
  </si>
  <si>
    <t>Freight: Truck Stock: Medium: Diesel: Reference case</t>
  </si>
  <si>
    <t>AEO.2023.REF2023.ECI_STK_FGHT_SOSOS_DSL_NA_NA_MILL.A</t>
  </si>
  <si>
    <t>Freight: Truck Stock: Medium: Motor Gasoline: Reference case</t>
  </si>
  <si>
    <t>AEO.2023.REF2023.ECI_STK_FGHT_SOSOS_MGS_NA_NA_MILL.A</t>
  </si>
  <si>
    <t>Freight: Truck Stock: Medium: Propane: Reference case</t>
  </si>
  <si>
    <t>AEO.2023.REF2023.ECI_STK_FGHT_SOSOS_PROP_NA_NA_MILL.A</t>
  </si>
  <si>
    <t>Freight: Truck Stock: Medium: Natural Gas: Reference case</t>
  </si>
  <si>
    <t>AEO.2023.REF2023.ECI_STK_FGHT_SOSOS_NG_NA_NA_MILL.A</t>
  </si>
  <si>
    <t>Freight: Truck Stock: Medium: Ethanol-Flex Fuel: Reference case</t>
  </si>
  <si>
    <t>AEO.2023.REF2023.ECI_STK_FGHT_SOSOS_EFFI_NA_NA_MILL.A</t>
  </si>
  <si>
    <t>Freight: Truck Stock: Medium: Electric: Reference case</t>
  </si>
  <si>
    <t>AEO.2023.REF2023.ECI_STK_FGHT_SOSOS_ELE_NA_NA_MILL.A</t>
  </si>
  <si>
    <t>Freight: Truck Stock: Medium: Plug-in Diesel Hybrid: Reference case</t>
  </si>
  <si>
    <t>AEO.2023.REF2023.ECI_STK_FGHT_SOSOS_EDH_NA_NA_MILL.A</t>
  </si>
  <si>
    <t>Freight: Truck Stock: Medium: Plug-in Gasoline Hybrid: Reference case</t>
  </si>
  <si>
    <t>AEO.2023.REF2023.ECI_STK_FGHT_SOSOS_EGH_NA_NA_MILL.A</t>
  </si>
  <si>
    <t>Freight: Truck Stock: Medium: Fuel Cell: Reference case</t>
  </si>
  <si>
    <t>AEO.2023.REF2023.ECI_STK_FGHT_SOSOS_FUC_NA_NA_MILL.A</t>
  </si>
  <si>
    <t>Freight: Truck Stock: Medium: Reference case</t>
  </si>
  <si>
    <t>AEO.2023.REF2023.ECI_STK_FGHT_SOSOS_NA_NA_NA_MILL.A</t>
  </si>
  <si>
    <t>Freight: Truck Stock: Heavy: Diesel: Reference case</t>
  </si>
  <si>
    <t>AEO.2023.REF2023.ECI_STK_FGHT_RADS_DSL_NA_NA_MILL.A</t>
  </si>
  <si>
    <t>Freight: Truck Stock: Heavy: Motor Gasoline: Reference case</t>
  </si>
  <si>
    <t>AEO.2023.REF2023.ECI_STK_FGHT_RADS_MGS_NA_NA_MILL.A</t>
  </si>
  <si>
    <t>Freight: Truck Stock: Heavy: Propane: Reference case</t>
  </si>
  <si>
    <t>AEO.2023.REF2023.ECI_STK_FGHT_RADS_PROP_NA_NA_MILL.A</t>
  </si>
  <si>
    <t>Freight: Truck Stock: Heavy: Natural Gas: Reference case</t>
  </si>
  <si>
    <t>AEO.2023.REF2023.ECI_STK_FGHT_RADS_NG_NA_NA_MILL.A</t>
  </si>
  <si>
    <t>Freight: Truck Stock: Heavy: Ethanol-Flex Fuel: Reference case</t>
  </si>
  <si>
    <t>AEO.2023.REF2023.ECI_STK_FGHT_RADS_EFFI_NA_NA_MILL.A</t>
  </si>
  <si>
    <t>Freight: Truck Stock: Heavy: Electric: Reference case</t>
  </si>
  <si>
    <t>AEO.2023.REF2023.ECI_STK_FGHT_RADS_ELE_NA_NA_MILL.A</t>
  </si>
  <si>
    <t>Freight: Truck Stock: Heavy: Plug-in Diesel Hybrid: Reference case</t>
  </si>
  <si>
    <t>AEO.2023.REF2023.ECI_STK_FGHT_RADS_EDH_NA_NA_MILL.A</t>
  </si>
  <si>
    <t>Freight: Truck Stock: Heavy: Plug-in Gasoline Hybrid: Reference case</t>
  </si>
  <si>
    <t>AEO.2023.REF2023.ECI_STK_FGHT_RADS_EGH_NA_NA_MILL.A</t>
  </si>
  <si>
    <t>Freight: Truck Stock: Heavy: Fuel Cell: Reference case</t>
  </si>
  <si>
    <t>AEO.2023.REF2023.ECI_STK_FGHT_RADS_FUC_NA_NA_MILL.A</t>
  </si>
  <si>
    <t>Freight: Truck Stock: Heavy: Reference case</t>
  </si>
  <si>
    <t>AEO.2023.REF2023.ECI_STK_FGHT_RADS_NA_NA_NA_MILL.A</t>
  </si>
  <si>
    <t>Freight: Truck Stock: Reference case</t>
  </si>
  <si>
    <t>AEO.2023.REF2023.ECI_STK_FGHT_STK_NA_NA_NA_MILL.A</t>
  </si>
  <si>
    <t>Freight: New Trucks: Fuel Efficiency: Light Medium: Diesel: Reference case</t>
  </si>
  <si>
    <t>AEO.2023.REF2023.EFI_NA_FGHT_LITEMEDN_DSL_NA_NA_MPGDSEQ.A</t>
  </si>
  <si>
    <t>Freight: New Trucks: Fuel Efficiency: Light Medium: Motor Gasoline: Reference case</t>
  </si>
  <si>
    <t>AEO.2023.REF2023.EFI_NA_FGHT_LITEMEDN_MGS_NA_NA_MPGGASEQ.A</t>
  </si>
  <si>
    <t>Freight: New Trucks: Fuel Efficiency: Light Medium: Propane: Reference case</t>
  </si>
  <si>
    <t>AEO.2023.REF2023.EFI_NA_FGHT_LITEMEDN_PROP_NA_NA_MPGGASEQ.A</t>
  </si>
  <si>
    <t>Freight: New Trucks: Fuel Efficiency: Light Medium: Natural Gas: Reference case</t>
  </si>
  <si>
    <t>AEO.2023.REF2023.EFI_NA_FGHT_LITEMEDN_NG_NA_NA_MPGGASEQ.A</t>
  </si>
  <si>
    <t>Freight: New Trucks: Fuel Efficiency: Light Medium: Ethanol-Flex Fuel: Reference case</t>
  </si>
  <si>
    <t>AEO.2023.REF2023.EFI_NA_FGHT_LITEMEDN_EFFI_NA_NA_MPGGASEQ.A</t>
  </si>
  <si>
    <t>Freight: New Trucks: Fuel Efficiency: Light Medium: Electric: Reference case</t>
  </si>
  <si>
    <t>AEO.2023.REF2023.EFI_NA_FGHT_LITEMEDN_ELE_NA_NA_MPGDSEQ.A</t>
  </si>
  <si>
    <t>Freight: New Trucks: Fuel Efficiency: Light Medium: Plug-in Diesel Hybrid: Reference case</t>
  </si>
  <si>
    <t>AEO.2023.REF2023.EFI_NA_FGHT_LITEMEDN_EDH_NA_NA_MPGDSEQ.A</t>
  </si>
  <si>
    <t>Freight: New Trucks: Fuel Efficiency: Light Medium: Plug-in Gasoline Hybrid: Reference case</t>
  </si>
  <si>
    <t>AEO.2023.REF2023.EFI_NA_FGHT_LITEMEDN_EGH_NA_NA_MPGGASEQ.A</t>
  </si>
  <si>
    <t>Freight: New Trucks: Fuel Efficiency: Light Medium: Fuel Cell: Reference case</t>
  </si>
  <si>
    <t>AEO.2023.REF2023.EFI_NA_FGHT_LITEMEDN_FUC_NA_NA_MPGDSEQ.A</t>
  </si>
  <si>
    <t>Freight: New Trucks: Fuel Efficiency: Light Medium: Average: Reference case</t>
  </si>
  <si>
    <t>AEO.2023.REF2023.EFI_NA_FGHT_LITEMEDN_NA_NA_NA_NA.A</t>
  </si>
  <si>
    <t>Freight: New Trucks: Fuel Efficiency: Medium: Diesel: Reference case</t>
  </si>
  <si>
    <t>AEO.2023.REF2023.EFI_NA_FGHT_SOSON_DSL_NA_NA_MPGDSEQ.A</t>
  </si>
  <si>
    <t>Freight: New Trucks: Fuel Efficiency: Medium: Motor Gasoline: Reference case</t>
  </si>
  <si>
    <t>AEO.2023.REF2023.EFI_NA_FGHT_SOSON_MGS_NA_NA_MPGGASEQ.A</t>
  </si>
  <si>
    <t>Freight: New Trucks: Fuel Efficiency: Medium: Propane: Reference case</t>
  </si>
  <si>
    <t>AEO.2023.REF2023.EFI_NA_FGHT_SOSON_PROP_NA_NA_MPGGASEQ.A</t>
  </si>
  <si>
    <t>Freight: New Trucks: Fuel Efficiency: Medium: Natural Gas: Reference case</t>
  </si>
  <si>
    <t>AEO.2023.REF2023.EFI_NA_FGHT_SOSON_NG_NA_NA_MPGGASEQ.A</t>
  </si>
  <si>
    <t>Freight: New Trucks: Fuel Efficiency: Medium: Ethanol-Flex Fuel: Reference case</t>
  </si>
  <si>
    <t>AEO.2023.REF2023.EFI_NA_FGHT_SOSON_EFFI_NA_NA_MPG.A</t>
  </si>
  <si>
    <t>Freight: New Trucks: Fuel Efficiency: Medium: Electric: Reference case</t>
  </si>
  <si>
    <t>AEO.2023.REF2023.EFI_NA_FGHT_SOSON_ELE_NA_NA_MPGGASEQ.A</t>
  </si>
  <si>
    <t>Freight: New Trucks: Fuel Efficiency: Medium: Plug-in Diesel Hybrid: Reference case</t>
  </si>
  <si>
    <t>AEO.2023.REF2023.EFI_NA_FGHT_SOSON_EDH_NA_NA_MPGGASEQ.A</t>
  </si>
  <si>
    <t>Freight: New Trucks: Fuel Efficiency: Medium: Plug-in Gasoline Hybrid: Reference case</t>
  </si>
  <si>
    <t>AEO.2023.REF2023.EFI_NA_FGHT_SOSON_EGH_NA_NA_MPGGASEQ.A</t>
  </si>
  <si>
    <t>Freight: New Trucks: Fuel Efficiency: Medium: Fuel Cell: Reference case</t>
  </si>
  <si>
    <t>AEO.2023.REF2023.EFI_NA_FGHT_SOSON_FUC_NA_NA_MPGGASEQ.A</t>
  </si>
  <si>
    <t>Freight: New Trucks: Fuel Efficiency: Medium: Average: Reference case</t>
  </si>
  <si>
    <t>AEO.2023.REF2023.EFI_NA_FGHT_SOSON_NA_NA_NA_NA.A</t>
  </si>
  <si>
    <t>Freight: New Trucks: Fuel Efficiency: Heavy: Diesel: Reference case</t>
  </si>
  <si>
    <t>AEO.2023.REF2023.EFI_NA_FGHT_RADN_DSL_NA_NA_MPGDSEQ.A</t>
  </si>
  <si>
    <t>Freight: New Trucks: Fuel Efficiency: Heavy: Motor Gasoline: Reference case</t>
  </si>
  <si>
    <t>AEO.2023.REF2023.EFI_NA_FGHT_RADN_MGS_NA_NA_MPGGASEQ.A</t>
  </si>
  <si>
    <t>Freight: New Trucks: Fuel Efficiency: Heavy: Propane: Reference case</t>
  </si>
  <si>
    <t>AEO.2023.REF2023.EFI_NA_FGHT_RADN_PROP_NA_NA_MPGGASEQ.A</t>
  </si>
  <si>
    <t>Freight: New Trucks: Fuel Efficiency: Heavy: Natural Gas: Reference case</t>
  </si>
  <si>
    <t>AEO.2023.REF2023.EFI_NA_FGHT_RADN_NG_NA_NA_MPGDSEQ.A</t>
  </si>
  <si>
    <t>Freight: New Trucks: Fuel Efficiency: Heavy: Ethanol-Flex Fuel: Reference case</t>
  </si>
  <si>
    <t>AEO.2023.REF2023.EFI_NA_FGHT_RADN_EFFI_NA_NA_MPGGASEQ.A</t>
  </si>
  <si>
    <t>Freight: New Trucks: Fuel Efficiency: Heavy: Electric: Reference case</t>
  </si>
  <si>
    <t>AEO.2023.REF2023.EFI_NA_FGHT_RADN_ELE_NA_NA_MPGDSEQ.A</t>
  </si>
  <si>
    <t>Freight: New Trucks: Fuel Efficiency: Heavy: Plug-in Diesel Hybrid: Reference case</t>
  </si>
  <si>
    <t>AEO.2023.REF2023.EFI_NA_FGHT_RADN_EDH_NA_NA_MPGDSEQ.A</t>
  </si>
  <si>
    <t>Freight: New Trucks: Fuel Efficiency: Heavy: Plug-in Gasoline Hybrid: Reference case</t>
  </si>
  <si>
    <t>AEO.2023.REF2023.EFI_NA_FGHT_RADN_EGH_NA_NA_MPGGASEQ.A</t>
  </si>
  <si>
    <t>Freight: New Trucks: Fuel Efficiency: Heavy: Fuel Cell: Reference case</t>
  </si>
  <si>
    <t>AEO.2023.REF2023.EFI_NA_FGHT_RADN_FUC_NA_NA_MPGDSEQ.A</t>
  </si>
  <si>
    <t>Freight: New Trucks: Fuel Efficiency: Heavy: Average: Reference case</t>
  </si>
  <si>
    <t>AEO.2023.REF2023.EFI_NA_FGHT_RADN_NA_NA_NA_NA.A</t>
  </si>
  <si>
    <t>Freight: New Trucks: Fuel Efficiency: Reference case</t>
  </si>
  <si>
    <t>AEO.2023.REF2023.EFI_NA_FGHT_NEW_NA_NA_NA_NA.A</t>
  </si>
  <si>
    <t>Freight: New Trucks: Sales: Light Medium: Diesel: Reference case</t>
  </si>
  <si>
    <t>AEO.2023.REF2023.ECI_SAL_FGHT_LITEMED_DSL_NA_NA_TH.A</t>
  </si>
  <si>
    <t>Freight: New Trucks: Sales: Light Medium: Motor Gasoline: Reference case</t>
  </si>
  <si>
    <t>AEO.2023.REF2023.ECI_SAL_FGHT_LITEMED_MGS_NA_NA_TH.A</t>
  </si>
  <si>
    <t>Freight: New Trucks: Sales: Light Medium: Propane: Reference case</t>
  </si>
  <si>
    <t>AEO.2023.REF2023.ECI_SAL_FGHT_LITEMED_PROP_NA_NA_TH.A</t>
  </si>
  <si>
    <t>Freight: New Trucks: Sales: Light Medium: Natural Gas: Reference case</t>
  </si>
  <si>
    <t>AEO.2023.REF2023.ECI_SAL_FGHT_LITEMED_NG_NA_NA_TH.A</t>
  </si>
  <si>
    <t>Freight: New Trucks: Sales: Light Medium: Ethanol-Flex Fuel: Reference case</t>
  </si>
  <si>
    <t>AEO.2023.REF2023.ECI_SAL_FGHT_LITEMED_EFFI_NA_NA_TH.A</t>
  </si>
  <si>
    <t>Freight: New Trucks: Sales: Light Medium: Electric: Reference case</t>
  </si>
  <si>
    <t>AEO.2023.REF2023.ECI_SAL_FGHT_LITEMED_ELE_NA_NA_TH.A</t>
  </si>
  <si>
    <t>Freight: New Trucks: Sales: Light Medium: Plug-in Diesel Hybrid: Reference case</t>
  </si>
  <si>
    <t>AEO.2023.REF2023.ECI_SAL_FGHT_LITEMED_EDH_NA_NA_TH.A</t>
  </si>
  <si>
    <t>Freight: New Trucks: Sales: Light Medium: Plug-in Gasoline Hybrid: Reference case</t>
  </si>
  <si>
    <t>AEO.2023.REF2023.ECI_SAL_FGHT_LITEMED_EGH_NA_NA_TH.A</t>
  </si>
  <si>
    <t>Freight: New Trucks: Sales: Light Medium: Fuel Cell: Reference case</t>
  </si>
  <si>
    <t>AEO.2023.REF2023.ECI_SAL_FGHT_LITEMED_FUC_NA_NA_TH.A</t>
  </si>
  <si>
    <t>Freight: New Trucks: Sales: Light Medium: Reference case</t>
  </si>
  <si>
    <t>AEO.2023.REF2023.ECI_SAL_FGHT_LITEMED_NA_NA_NA_TH.A</t>
  </si>
  <si>
    <t>Freight: New Trucks: Sales: Medium: Diesel: Reference case</t>
  </si>
  <si>
    <t>AEO.2023.REF2023.ECI_SAL_FGHT_SOSO_DSL_NA_NA_TH.A</t>
  </si>
  <si>
    <t>Freight: New Trucks: Sales: Medium: Motor Gasoline: Reference case</t>
  </si>
  <si>
    <t>AEO.2023.REF2023.ECI_SAL_FGHT_SOSO_MGS_NA_NA_TH.A</t>
  </si>
  <si>
    <t>Freight: New Trucks: Sales: Medium: Propane: Reference case</t>
  </si>
  <si>
    <t>AEO.2023.REF2023.ECI_SAL_FGHT_SOSO_PROP_NA_NA_TH.A</t>
  </si>
  <si>
    <t>Freight: New Trucks: Sales: Medium: Natural Gas: Reference case</t>
  </si>
  <si>
    <t>AEO.2023.REF2023.ECI_SAL_FGHT_SOSO_NG_NA_NA_TH.A</t>
  </si>
  <si>
    <t>Freight: New Trucks: Sales: Medium: Ethanol-Flex Fuel: Reference case</t>
  </si>
  <si>
    <t>AEO.2023.REF2023.ECI_SAL_FGHT_SOSO_EFFI_NA_NA_TH.A</t>
  </si>
  <si>
    <t>Freight: New Trucks: Sales: Medium: Electric: Reference case</t>
  </si>
  <si>
    <t>AEO.2023.REF2023.ECI_SAL_FGHT_SOSO_ELE_NA_NA_TH.A</t>
  </si>
  <si>
    <t>Freight: New Trucks: Sales: Medium: Plug-in Diesel Hybrid: Reference case</t>
  </si>
  <si>
    <t>AEO.2023.REF2023.ECI_SAL_FGHT_SOSO_EDH_NA_NA_TH.A</t>
  </si>
  <si>
    <t>Freight: New Trucks: Sales: Medium: Plug-in Gasoline Hybrid: Reference case</t>
  </si>
  <si>
    <t>AEO.2023.REF2023.ECI_SAL_FGHT_SOSO_EGH_NA_NA_TH.A</t>
  </si>
  <si>
    <t>Freight: New Trucks: Sales: Medium: Fuel Cell: Reference case</t>
  </si>
  <si>
    <t>AEO.2023.REF2023.ECI_SAL_FGHT_SOSO_FUC_NA_NA_TH.A</t>
  </si>
  <si>
    <t>Freight: New Trucks: Sales: Medium: Reference case</t>
  </si>
  <si>
    <t>AEO.2023.REF2023.ECI_SAL_FGHT_SOSO_NA_NA_NA_TH.A</t>
  </si>
  <si>
    <t>Freight: New Trucks: Sales: Heavy: Diesel: Reference case</t>
  </si>
  <si>
    <t>AEO.2023.REF2023.ECI_SAL_FGHT_RAD_DSL_NA_NA_TH.A</t>
  </si>
  <si>
    <t>Freight: New Trucks: Sales: Heavy: Motor Gasoline: Reference case</t>
  </si>
  <si>
    <t>AEO.2023.REF2023.ECI_SAL_FGHT_RAD_MGS_NA_NA_TH.A</t>
  </si>
  <si>
    <t>Freight: New Trucks: Sales: Heavy: Propane: Reference case</t>
  </si>
  <si>
    <t>AEO.2023.REF2023.ECI_SAL_FGHT_RAD_PROP_NA_NA_TH.A</t>
  </si>
  <si>
    <t>Freight: New Trucks: Sales: Heavy: Natural Gas: Reference case</t>
  </si>
  <si>
    <t>AEO.2023.REF2023.ECI_SAL_FGHT_RAD_NG_NA_NA_TH.A</t>
  </si>
  <si>
    <t>Freight: New Trucks: Sales: Heavy: Ethanol-Flex Fuel: Reference case</t>
  </si>
  <si>
    <t>AEO.2023.REF2023.ECI_SAL_FGHT_RAD_EFFI_NA_NA_TH.A</t>
  </si>
  <si>
    <t>Freight: New Trucks: Sales: Heavy: Electric: Reference case</t>
  </si>
  <si>
    <t>AEO.2023.REF2023.ECI_SAL_FGHT_RAD_ELE_NA_NA_TH.A</t>
  </si>
  <si>
    <t>Freight: New Trucks: Sales: Heavy: Plug-in Diesel Hybrid: Reference case</t>
  </si>
  <si>
    <t>AEO.2023.REF2023.ECI_SAL_FGHT_RAD_EDH_NA_NA_TH.A</t>
  </si>
  <si>
    <t>Freight: New Trucks: Sales: Heavy: Plug-in Gasoline Hybrid: Reference case</t>
  </si>
  <si>
    <t>AEO.2023.REF2023.ECI_SAL_FGHT_RAD_EGH_NA_NA_TH.A</t>
  </si>
  <si>
    <t>Freight: New Trucks: Sales: Heavy: Fuel Cell: Reference case</t>
  </si>
  <si>
    <t>AEO.2023.REF2023.ECI_SAL_FGHT_RAD_FUC_NA_NA_TH.A</t>
  </si>
  <si>
    <t>Freight: New Trucks: Sales: Heavy: Reference case</t>
  </si>
  <si>
    <t>AEO.2023.REF2023.ECI_SAL_FGHT_RAD_NA_NA_NA_TH.A</t>
  </si>
  <si>
    <t>Freight: New Trucks: Sales: Reference case</t>
  </si>
  <si>
    <t>AEO.2023.REF2023.ECI_SAL_FGHT_NA_NA_NA_NA_TH.A</t>
  </si>
  <si>
    <t>Freight: Railroads: Ton Miles by Rail: Reference case</t>
  </si>
  <si>
    <t>AEO.2023.REF2023.ECI_FTM_TRN_RAIL_NA_NA_NA_BLN.A</t>
  </si>
  <si>
    <t>Freight: Railroads: Fuel Efficiency: Reference case</t>
  </si>
  <si>
    <t>AEO.2023.REF2023.EFI_NA_TRN_RAIL_NA_NA_NA_TONMLPTHBTU.A</t>
  </si>
  <si>
    <t>Freight: Railroads: Fuel Use: Distillate Fuel Oil: Reference case</t>
  </si>
  <si>
    <t>AEO.2023.REF2023.CNSM_NA_TRN_RAIL_DFO_NA_NA_TRLBTU.A</t>
  </si>
  <si>
    <t>Freight: Railroads: Fuel Use: Residual Fuel Oil: Reference case</t>
  </si>
  <si>
    <t>AEO.2023.REF2023.CNSM_NA_TRN_RAIL_RFO_NA_NA_TRLBTU.A</t>
  </si>
  <si>
    <t>Freight: Railroads: Fuel Use: CNG: Reference case</t>
  </si>
  <si>
    <t>AEO.2023.REF2023.CNSM_NA_TRN_RAIL_CNG_NA_NA_TRLBTU.A</t>
  </si>
  <si>
    <t>Freight: Railroads: Fuel Use: LNG: Reference case</t>
  </si>
  <si>
    <t>AEO.2023.REF2023.CNSM_NA_TRN_RAIL_LNG_NA_NA_TRLBTU.A</t>
  </si>
  <si>
    <t>Freight: Domestic Shipping: Ton Miles Shipping: Reference case</t>
  </si>
  <si>
    <t>AEO.2023.REF2023.ECI_FTM_TRN_DMT_NA_NA_NA_BLN.A</t>
  </si>
  <si>
    <t>Freight: Domestic Shipping: Fuel Efficiency: Reference case</t>
  </si>
  <si>
    <t>AEO.2023.REF2023.EFI_NA_TRN_DMT_NA_NA_NA_TONMLPTHBTU.A</t>
  </si>
  <si>
    <t>Freight: Domestic Shipping: Fuel Use: Distillate Fuel Oil: Reference case</t>
  </si>
  <si>
    <t>Freight: Domestic Shipping: Fuel Use: Residual Fuel Oil: Reference case</t>
  </si>
  <si>
    <t>Freight: Domestic Shipping: Fuel Use: CNG: Reference case</t>
  </si>
  <si>
    <t>Freight: Domestic Shipping: Fuel Use: LNG: Reference case</t>
  </si>
  <si>
    <t>Freight: International Shipping: Gross Trade: Reference case</t>
  </si>
  <si>
    <t>AEO.2023.REF2023.ECI_UGHT_TRN_INTS_NA_NA_NA_BLNY09DLR.A</t>
  </si>
  <si>
    <t>Freight: International Shipping: Exports: Reference case</t>
  </si>
  <si>
    <t>AEO.2023.REF2023.ECI_EXPT_TRN_INTS_NA_NA_NA_BLNY09DLR.A</t>
  </si>
  <si>
    <t>Freight: International Shipping: Imports: Reference case</t>
  </si>
  <si>
    <t>AEO.2023.REF2023.ECI_IMP_TRN_INTS_NA_NA_NA_BLNY09DLR.A</t>
  </si>
  <si>
    <t>Freight: International Shipping: Fuel Use: Distillate Fuel Oil: Reference case</t>
  </si>
  <si>
    <t>Freight: International Shipping: Fuel Use: Residual Fuel Oil: Reference case</t>
  </si>
  <si>
    <t>Freight: International Shipping: Fuel Use: CNG: Reference case</t>
  </si>
  <si>
    <t>Freight: International Shipping: Fuel Use: LNG: Reference case</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</si>
  <si>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</si>
  <si>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</si>
  <si>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</si>
  <si>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</si>
  <si>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</si>
  <si>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</si>
  <si>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</si>
  <si>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</si>
  <si>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</si>
  <si>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</si>
  <si>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</si>
  <si>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</si>
  <si>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</si>
  <si>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</si>
  <si>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</si>
  <si>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</si>
  <si>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</si>
  <si>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</si>
  <si>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</si>
  <si>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</si>
  <si>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</si>
  <si>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</si>
  <si>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</si>
  <si>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</si>
  <si>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</si>
  <si>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</si>
  <si>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</si>
  <si>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</si>
  <si>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</si>
  <si>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</si>
  <si>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</si>
  <si>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</si>
  <si>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</si>
  <si>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</si>
  <si>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</si>
  <si>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</si>
  <si>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</si>
  <si>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</si>
  <si>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</si>
  <si>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</si>
  <si>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</si>
  <si>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</si>
  <si>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</si>
  <si>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</si>
  <si>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</si>
  <si>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</si>
  <si>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</si>
  <si>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</si>
  <si>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</si>
  <si>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</si>
  <si>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</si>
  <si>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</si>
  <si>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</si>
  <si>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</si>
  <si>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</si>
  <si>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</si>
  <si>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</si>
  <si>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</si>
  <si>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</si>
  <si>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</si>
  <si>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</si>
  <si>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</si>
  <si>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</si>
  <si>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</si>
  <si>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</si>
  <si>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</si>
  <si>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</si>
  <si>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</si>
  <si>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</si>
  <si>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</si>
  <si>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</si>
  <si>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</si>
  <si>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</si>
  <si>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</si>
  <si>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</si>
  <si>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</si>
  <si>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</si>
  <si>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</si>
  <si>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</si>
  <si>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</si>
  <si>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</si>
  <si>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</si>
  <si>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</si>
  <si>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</si>
  <si>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</si>
  <si>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</si>
  <si>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</si>
  <si>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</si>
  <si>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</si>
  <si>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</si>
  <si>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</si>
  <si>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</si>
  <si>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</si>
  <si>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</si>
  <si>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</si>
  <si>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</si>
  <si>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</si>
  <si>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</si>
  <si>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</si>
  <si>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</si>
  <si>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</si>
  <si>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</si>
  <si>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</si>
  <si>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</si>
  <si>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</si>
  <si>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</si>
  <si>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</si>
  <si>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</si>
  <si>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</si>
  <si>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</si>
  <si>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</si>
  <si>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</si>
  <si>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</si>
  <si>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</si>
  <si>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</si>
  <si>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</si>
  <si>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</si>
  <si>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</si>
  <si>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</si>
  <si>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</si>
  <si>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</si>
  <si>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</si>
  <si>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</si>
  <si>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</si>
  <si>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</si>
  <si>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</si>
  <si>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</si>
  <si>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</si>
  <si>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</si>
  <si>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</si>
  <si>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</si>
  <si>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</si>
  <si>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</si>
  <si>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</si>
  <si>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</si>
  <si>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</si>
  <si>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</si>
  <si>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</si>
  <si>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</si>
  <si>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</si>
  <si>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</si>
  <si>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</si>
  <si>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</si>
  <si>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</si>
  <si>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</si>
  <si>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</si>
  <si>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</si>
  <si>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</si>
  <si>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</si>
  <si>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</si>
  <si>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</si>
  <si>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</si>
  <si>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</si>
  <si>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</si>
  <si>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</si>
  <si>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</si>
  <si>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</si>
  <si>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</si>
  <si>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</si>
  <si>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</si>
  <si>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</si>
  <si>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</si>
  <si>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</si>
  <si>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</si>
  <si>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</si>
  <si>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</si>
  <si>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</si>
  <si>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</si>
  <si>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</si>
  <si>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</si>
  <si>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</si>
  <si>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</si>
  <si>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</si>
  <si>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</si>
  <si>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</si>
  <si>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</si>
  <si>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</si>
  <si>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</si>
  <si>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</si>
  <si>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</si>
  <si>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</si>
  <si>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</si>
  <si>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</si>
  <si>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</si>
  <si>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</si>
  <si>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</si>
  <si>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</si>
  <si>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</si>
  <si>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</si>
  <si>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</si>
  <si>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</si>
  <si>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</si>
  <si>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</si>
  <si>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</si>
  <si>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</si>
  <si>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</si>
  <si>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</si>
  <si>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</si>
  <si>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</si>
  <si>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</si>
  <si>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</si>
  <si>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</si>
  <si>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</si>
  <si>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</si>
  <si>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</si>
  <si>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</si>
  <si>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</si>
  <si>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</si>
  <si>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U.S EPA</t>
  </si>
  <si>
    <t>Automotive Trends Data</t>
  </si>
  <si>
    <t>https://www.epa.gov/automotive-trends/explore-automotive-trends-data#DetailedData</t>
  </si>
  <si>
    <t>Vehicle Type</t>
  </si>
  <si>
    <t>Weight Class (lbs)</t>
  </si>
  <si>
    <t>Model Year</t>
  </si>
  <si>
    <t>Production (000)</t>
  </si>
  <si>
    <t>Production Share</t>
  </si>
  <si>
    <t>2-Cycle MPG</t>
  </si>
  <si>
    <t>Real-World MPG</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</si>
  <si>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</si>
  <si>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</si>
  <si>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</si>
  <si>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</si>
  <si>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</si>
  <si>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</si>
  <si>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</si>
  <si>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</si>
  <si>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</si>
  <si>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</si>
  <si>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</si>
  <si>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</si>
  <si>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</si>
  <si>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</si>
  <si>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</si>
  <si>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</si>
  <si>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</si>
  <si>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</si>
  <si>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</si>
  <si>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</si>
  <si>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</si>
  <si>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</si>
  <si>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</si>
  <si>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</si>
  <si>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</si>
  <si>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</si>
  <si>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</si>
  <si>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</si>
  <si>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</si>
  <si>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</si>
  <si>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</si>
  <si>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</si>
  <si>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</si>
  <si>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</si>
  <si>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</si>
  <si>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</si>
  <si>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</si>
  <si>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</si>
  <si>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</si>
  <si>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</si>
  <si>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</si>
  <si>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</si>
  <si>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</si>
  <si>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</si>
  <si>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</si>
  <si>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</si>
  <si>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</si>
  <si>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</si>
  <si>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</si>
  <si>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</si>
  <si>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</si>
  <si>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</si>
  <si>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</si>
  <si>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EPA/EIA Multiplier</t>
  </si>
  <si>
    <t>Weighted Real-World MPG</t>
  </si>
  <si>
    <t>Weighted Average LDV</t>
  </si>
  <si>
    <t>EPA Average LDV</t>
  </si>
  <si>
    <t>EPA Multiplier</t>
  </si>
  <si>
    <t>EPA 2021 Weighted Avg Real World MPG</t>
  </si>
  <si>
    <t>2021:2020</t>
  </si>
  <si>
    <t>copied from SYFAFE and held constant</t>
  </si>
  <si>
    <t>Weighted Real World CO2</t>
  </si>
  <si>
    <t>Adjusted for ratio of onroad:tested</t>
  </si>
  <si>
    <t>Delta between EPA and EIA onroad</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</si>
  <si>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</si>
  <si>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</si>
  <si>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Weighted 2-Cycle MPG</t>
  </si>
  <si>
    <t>EPA 2021 Weighted Avg 2-Cycle MPG</t>
  </si>
  <si>
    <t>EPA Derate value</t>
  </si>
  <si>
    <t>weighted average ratio of 2021:2020 stock fuel economy</t>
  </si>
  <si>
    <t>ratio of this year new:2021 stock, commercial light 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</si>
</sst>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0E+00"/>
    <numFmt numFmtId="171" formatCode="0.000E+00"/>
    <numFmt numFmtId="172" formatCode="0.0"/>
  </numFmts>
  <fonts count="64">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b/>
      <i/>
      <sz val="11"/>
      <color theme="1"/>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s>
  <fills count="36">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s>
  <borders count="24">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75">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applyFont="0" applyFill="0" applyBorder="0" applyAlignment="0" applyProtection="0"/>
    <xf numFmtId="0" fontId="53" fillId="0" borderId="0" applyNumberFormat="0" applyFill="0" applyBorder="0" applyAlignment="0" applyProtection="0"/>
    <xf numFmtId="43"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161">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4" fontId="0" fillId="0" borderId="0" xfId="0" applyNumberFormat="1"/>
    <xf numFmtId="0" fontId="53"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4" fontId="0" fillId="0" borderId="4" xfId="4" applyNumberFormat="1" applyFont="1" applyAlignment="1">
      <alignment horizontal="right" wrapText="1"/>
    </xf>
    <xf numFmtId="165"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4"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5"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2" fillId="30" borderId="0" xfId="0" applyFont="1" applyFill="1"/>
    <xf numFmtId="0" fontId="3" fillId="29" borderId="0" xfId="1" applyFill="1"/>
    <xf numFmtId="0" fontId="42" fillId="31" borderId="0" xfId="0" applyFont="1" applyFill="1"/>
    <xf numFmtId="0" fontId="0" fillId="31" borderId="0" xfId="0" applyFill="1"/>
    <xf numFmtId="2" fontId="0" fillId="0" borderId="0" xfId="0" applyNumberFormat="1"/>
    <xf numFmtId="2" fontId="0" fillId="31" borderId="0" xfId="0" applyNumberFormat="1" applyFill="1"/>
    <xf numFmtId="43" fontId="0" fillId="0" borderId="0" xfId="155" applyFont="1"/>
    <xf numFmtId="0" fontId="0" fillId="30" borderId="0" xfId="0" applyFill="1"/>
    <xf numFmtId="0" fontId="54" fillId="31" borderId="0" xfId="0" applyFont="1" applyFill="1"/>
    <xf numFmtId="43" fontId="0" fillId="31" borderId="0" xfId="155" applyFont="1" applyFill="1"/>
    <xf numFmtId="43" fontId="0" fillId="0" borderId="0" xfId="0" applyNumberFormat="1"/>
    <xf numFmtId="11" fontId="0" fillId="0" borderId="0" xfId="155" applyNumberFormat="1" applyFont="1"/>
    <xf numFmtId="43" fontId="0" fillId="31" borderId="0" xfId="0" applyNumberFormat="1" applyFill="1"/>
    <xf numFmtId="0" fontId="0" fillId="32" borderId="0" xfId="0" applyFill="1"/>
    <xf numFmtId="43" fontId="0" fillId="32" borderId="0" xfId="0" applyNumberFormat="1" applyFill="1"/>
    <xf numFmtId="0" fontId="0" fillId="28" borderId="0" xfId="0" applyFill="1"/>
    <xf numFmtId="0" fontId="0" fillId="33" borderId="0" xfId="0" applyFill="1"/>
    <xf numFmtId="0" fontId="6" fillId="31" borderId="0" xfId="1" applyFont="1" applyFill="1"/>
    <xf numFmtId="0" fontId="0" fillId="0" borderId="0" xfId="155" applyNumberFormat="1" applyFont="1"/>
    <xf numFmtId="11" fontId="0" fillId="31" borderId="0" xfId="155" applyNumberFormat="1" applyFont="1" applyFill="1"/>
    <xf numFmtId="9" fontId="0" fillId="0" borderId="0" xfId="153" applyFont="1"/>
    <xf numFmtId="170" fontId="0" fillId="0" borderId="0" xfId="155" applyNumberFormat="1" applyFont="1"/>
    <xf numFmtId="0" fontId="42" fillId="0" borderId="0" xfId="155" applyNumberFormat="1" applyFont="1"/>
    <xf numFmtId="169" fontId="0" fillId="0" borderId="0" xfId="155" applyNumberFormat="1" applyFont="1"/>
    <xf numFmtId="0" fontId="0" fillId="0" borderId="0" xfId="0" applyAlignment="1">
      <alignment horizontal="left" wrapText="1"/>
    </xf>
    <xf numFmtId="170" fontId="0" fillId="0" borderId="0" xfId="0" applyNumberFormat="1"/>
    <xf numFmtId="0" fontId="3" fillId="0" borderId="2" xfId="2">
      <alignment wrapText="1"/>
    </xf>
    <xf numFmtId="3" fontId="43" fillId="0" borderId="0" xfId="50" applyNumberFormat="1" applyFont="1" applyFill="1" applyBorder="1" applyAlignment="1">
      <alignment wrapText="1"/>
    </xf>
    <xf numFmtId="0" fontId="52" fillId="0" borderId="20" xfId="0" applyFont="1" applyBorder="1" applyAlignment="1">
      <alignment wrapText="1"/>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0" fontId="47" fillId="0" borderId="0" xfId="0" applyFont="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9"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Fill="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9" fillId="0" borderId="0" xfId="0" applyFont="1"/>
    <xf numFmtId="3" fontId="49" fillId="0" borderId="0" xfId="0" applyNumberFormat="1" applyFont="1"/>
    <xf numFmtId="0" fontId="47" fillId="0" borderId="0" xfId="50" applyNumberFormat="1" applyFont="1" applyFill="1" applyBorder="1">
      <alignment horizontal="right"/>
    </xf>
    <xf numFmtId="0" fontId="49"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6" fillId="0" borderId="0" xfId="0" applyFont="1"/>
    <xf numFmtId="0" fontId="57"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3" borderId="0" xfId="0" applyFont="1" applyFill="1"/>
    <xf numFmtId="0" fontId="6" fillId="31" borderId="0" xfId="0" applyFont="1" applyFill="1"/>
    <xf numFmtId="0" fontId="3" fillId="31" borderId="0" xfId="1" applyFill="1"/>
    <xf numFmtId="10" fontId="0" fillId="29" borderId="0" xfId="0" applyNumberFormat="1" applyFill="1"/>
    <xf numFmtId="9" fontId="0" fillId="28" borderId="0" xfId="153" applyFont="1" applyFill="1"/>
    <xf numFmtId="9" fontId="0" fillId="0" borderId="0" xfId="153" applyFont="1" applyFill="1"/>
    <xf numFmtId="0" fontId="55" fillId="0" borderId="0" xfId="0" applyFont="1"/>
    <xf numFmtId="9" fontId="55" fillId="0" borderId="0" xfId="153" applyFont="1"/>
    <xf numFmtId="0" fontId="0" fillId="34" borderId="0" xfId="0" applyFill="1"/>
    <xf numFmtId="171" fontId="0" fillId="0" borderId="0" xfId="0" applyNumberFormat="1"/>
    <xf numFmtId="171" fontId="0" fillId="0" borderId="22" xfId="0" applyNumberFormat="1" applyBorder="1"/>
    <xf numFmtId="0" fontId="59" fillId="0" borderId="0" xfId="0" applyFont="1"/>
    <xf numFmtId="0" fontId="0" fillId="34"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4" fontId="0" fillId="35" borderId="0" xfId="153" applyNumberFormat="1" applyFont="1" applyFill="1" applyAlignment="1">
      <alignment horizontal="right"/>
    </xf>
    <xf numFmtId="0" fontId="0" fillId="0" borderId="0" xfId="0" applyAlignment="1">
      <alignment wrapText="1"/>
    </xf>
    <xf numFmtId="1" fontId="0" fillId="0" borderId="0" xfId="0" applyNumberFormat="1"/>
    <xf numFmtId="172" fontId="0" fillId="0" borderId="0" xfId="0" applyNumberFormat="1"/>
    <xf numFmtId="0" fontId="4" fillId="0" borderId="0" xfId="1" applyFont="1"/>
    <xf numFmtId="0" fontId="3" fillId="0" borderId="2" xfId="1" applyBorder="1"/>
    <xf numFmtId="0" fontId="3" fillId="0" borderId="0" xfId="157"/>
    <xf numFmtId="0" fontId="5" fillId="0" borderId="5" xfId="159">
      <alignment wrapText="1"/>
    </xf>
    <xf numFmtId="0" fontId="59" fillId="0" borderId="0" xfId="1" applyFont="1"/>
    <xf numFmtId="0" fontId="60" fillId="0" borderId="0" xfId="161" applyFont="1">
      <alignment horizontal="left"/>
    </xf>
    <xf numFmtId="0" fontId="61" fillId="0" borderId="0" xfId="1" applyFont="1" applyAlignment="1">
      <alignment horizontal="right"/>
    </xf>
    <xf numFmtId="0" fontId="4" fillId="0" borderId="0" xfId="157" applyFont="1"/>
    <xf numFmtId="0" fontId="4" fillId="0" borderId="0" xfId="1" applyFont="1" applyAlignment="1">
      <alignment horizontal="left"/>
    </xf>
    <xf numFmtId="0" fontId="61" fillId="0" borderId="5" xfId="159" applyFont="1">
      <alignment wrapText="1"/>
    </xf>
    <xf numFmtId="0" fontId="61" fillId="0" borderId="5" xfId="159" applyFont="1" applyAlignment="1">
      <alignment horizontal="right"/>
    </xf>
    <xf numFmtId="0" fontId="61"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4" fontId="4" fillId="0" borderId="4" xfId="156" applyNumberFormat="1" applyFont="1" applyAlignment="1">
      <alignment horizontal="right" wrapText="1"/>
    </xf>
    <xf numFmtId="4" fontId="61" fillId="0" borderId="3" xfId="160" applyNumberFormat="1" applyFont="1" applyAlignment="1">
      <alignment horizontal="right" wrapText="1"/>
    </xf>
    <xf numFmtId="164" fontId="61" fillId="0" borderId="3" xfId="160" applyNumberFormat="1" applyFont="1" applyAlignment="1">
      <alignment horizontal="right" wrapText="1"/>
    </xf>
    <xf numFmtId="3" fontId="4" fillId="0" borderId="4" xfId="156" applyNumberFormat="1" applyFont="1" applyAlignment="1">
      <alignment horizontal="right" wrapText="1"/>
    </xf>
    <xf numFmtId="165" fontId="4" fillId="0" borderId="4" xfId="156" applyNumberFormat="1" applyFont="1" applyAlignment="1">
      <alignment horizontal="right" wrapText="1"/>
    </xf>
    <xf numFmtId="0" fontId="62"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63" fillId="0" borderId="2" xfId="158" applyFont="1">
      <alignment wrapText="1"/>
    </xf>
    <xf numFmtId="0" fontId="3" fillId="0" borderId="2" xfId="1" applyBorder="1"/>
    <xf numFmtId="0" fontId="4" fillId="0" borderId="0" xfId="1" applyFont="1"/>
    <xf numFmtId="0" fontId="3" fillId="0" borderId="0" xfId="1"/>
    <xf numFmtId="0" fontId="0" fillId="0" borderId="0" xfId="0"/>
    <xf numFmtId="0" fontId="58" fillId="0" borderId="2" xfId="2" applyFont="1">
      <alignment wrapText="1"/>
    </xf>
    <xf numFmtId="0" fontId="0" fillId="0" borderId="2" xfId="0" applyBorder="1"/>
    <xf numFmtId="0" fontId="3" fillId="0" borderId="2" xfId="2">
      <alignment wrapText="1"/>
    </xf>
  </cellXfs>
  <cellStyles count="175">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Body: normal cell 2 2" xfId="169" xr:uid="{BBCA2BC2-941C-4EB6-B9B5-4A63790244F0}"/>
    <cellStyle name="Body: normal cell 3" xfId="163" xr:uid="{77A9CAC7-AD40-497C-913D-7A80B4AB3555}"/>
    <cellStyle name="Body: normal cell 4" xfId="156" xr:uid="{0451C976-7545-4DCE-BDCF-32341B8F8355}"/>
    <cellStyle name="Calculation 2" xfId="34" xr:uid="{00000000-0005-0000-0000-00001B000000}"/>
    <cellStyle name="Check Cell 2" xfId="35" xr:uid="{00000000-0005-0000-0000-00001C000000}"/>
    <cellStyle name="Column heading" xfId="36" xr:uid="{00000000-0005-0000-0000-00001D000000}"/>
    <cellStyle name="Comma" xfId="155" builtinId="3"/>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nt: Calibri, 9pt regular 2 2" xfId="170" xr:uid="{B474488F-3334-4D88-A523-424D5C4D3EE7}"/>
    <cellStyle name="Font: Calibri, 9pt regular 3" xfId="164" xr:uid="{6F028AC8-EF90-4785-9E0F-EEAF1FEDC73B}"/>
    <cellStyle name="Font: Calibri, 9pt regular 4" xfId="157" xr:uid="{8B67C00E-2469-4607-8623-AF25FB6CEA10}"/>
    <cellStyle name="Footnotes: top row" xfId="2" xr:uid="{00000000-0005-0000-0000-000033000000}"/>
    <cellStyle name="Footnotes: top row 2" xfId="56" xr:uid="{00000000-0005-0000-0000-000034000000}"/>
    <cellStyle name="Footnotes: top row 2 2" xfId="171" xr:uid="{531A9344-A9F8-48E9-8F4B-7ACFDADAAD71}"/>
    <cellStyle name="Footnotes: top row 3" xfId="165" xr:uid="{2CBBF2D4-B886-4BCB-9AB4-7E609ABFF533}"/>
    <cellStyle name="Footnotes: top row 4" xfId="158" xr:uid="{BBB17B57-8555-4FCF-AF4F-2954F453EA6E}"/>
    <cellStyle name="Good 2" xfId="57" xr:uid="{00000000-0005-0000-0000-000035000000}"/>
    <cellStyle name="Header: bottom row" xfId="5" xr:uid="{00000000-0005-0000-0000-000036000000}"/>
    <cellStyle name="Header: bottom row 2" xfId="58" xr:uid="{00000000-0005-0000-0000-000037000000}"/>
    <cellStyle name="Header: bottom row 2 2" xfId="172" xr:uid="{6CF3A77F-539D-4DFF-9D16-9F6EDCD0ADC2}"/>
    <cellStyle name="Header: bottom row 3" xfId="166" xr:uid="{3C8DC680-76DD-4F37-ABF1-4655B4AE0A52}"/>
    <cellStyle name="Header: bottom row 4" xfId="159" xr:uid="{B8B1DF01-27E2-429A-AF91-85A5146DC6EA}"/>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4"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33DF44F7-A0F8-4678-B9E9-80167978D0F6}"/>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arent row 2 2" xfId="173" xr:uid="{E5E5346F-1574-4E48-BF96-0FFB9E3CF419}"/>
    <cellStyle name="Parent row 3" xfId="167" xr:uid="{D719ECF3-1350-4C77-9E88-FB9E58D6DD73}"/>
    <cellStyle name="Parent row 4" xfId="160" xr:uid="{29451374-B8A4-4437-ADDF-785EB80713A1}"/>
    <cellStyle name="Percent" xfId="153"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able title 2 2" xfId="174" xr:uid="{9C0D0F66-9697-4146-974A-15862F11E6C6}"/>
    <cellStyle name="Table title 3" xfId="168" xr:uid="{A9BBAD50-4E86-4AE9-BB4D-B68DAC2E015C}"/>
    <cellStyle name="Table title 4" xfId="161" xr:uid="{E5CABB09-5E54-4628-B2B6-8D57F233853E}"/>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5"/>
  <sheetViews>
    <sheetView topLeftCell="A37" workbookViewId="0">
      <selection activeCell="A51" sqref="A51"/>
    </sheetView>
  </sheetViews>
  <sheetFormatPr defaultRowHeight="15"/>
  <cols>
    <col min="1" max="1" width="13.42578125" customWidth="1"/>
    <col min="2" max="2" width="107.42578125" customWidth="1"/>
  </cols>
  <sheetData>
    <row r="1" spans="1:2">
      <c r="A1" s="1" t="s">
        <v>0</v>
      </c>
    </row>
    <row r="3" spans="1:2">
      <c r="A3" s="1" t="s">
        <v>1</v>
      </c>
      <c r="B3" s="2" t="s">
        <v>503</v>
      </c>
    </row>
    <row r="4" spans="1:2">
      <c r="B4" t="s">
        <v>473</v>
      </c>
    </row>
    <row r="5" spans="1:2">
      <c r="B5" s="5" t="s">
        <v>3317</v>
      </c>
    </row>
    <row r="6" spans="1:2">
      <c r="B6" t="s">
        <v>3318</v>
      </c>
    </row>
    <row r="7" spans="1:2">
      <c r="B7" t="s">
        <v>474</v>
      </c>
    </row>
    <row r="8" spans="1:2">
      <c r="B8" t="s">
        <v>3319</v>
      </c>
    </row>
    <row r="10" spans="1:2">
      <c r="B10" t="s">
        <v>536</v>
      </c>
    </row>
    <row r="11" spans="1:2">
      <c r="B11" s="5">
        <v>2017</v>
      </c>
    </row>
    <row r="12" spans="1:2">
      <c r="B12" t="s">
        <v>537</v>
      </c>
    </row>
    <row r="13" spans="1:2">
      <c r="B13" t="s">
        <v>539</v>
      </c>
    </row>
    <row r="14" spans="1:2">
      <c r="B14" t="s">
        <v>538</v>
      </c>
    </row>
    <row r="16" spans="1:2">
      <c r="B16" t="s">
        <v>497</v>
      </c>
    </row>
    <row r="17" spans="2:2">
      <c r="B17" s="5">
        <v>2013</v>
      </c>
    </row>
    <row r="18" spans="2:2">
      <c r="B18" t="s">
        <v>498</v>
      </c>
    </row>
    <row r="19" spans="2:2">
      <c r="B19" t="s">
        <v>499</v>
      </c>
    </row>
    <row r="20" spans="2:2">
      <c r="B20" t="s">
        <v>500</v>
      </c>
    </row>
    <row r="22" spans="2:2">
      <c r="B22" t="s">
        <v>869</v>
      </c>
    </row>
    <row r="23" spans="2:2">
      <c r="B23" s="5">
        <v>2015</v>
      </c>
    </row>
    <row r="24" spans="2:2">
      <c r="B24" t="s">
        <v>870</v>
      </c>
    </row>
    <row r="25" spans="2:2">
      <c r="B25" s="18" t="s">
        <v>871</v>
      </c>
    </row>
    <row r="27" spans="2:2">
      <c r="B27" s="5" t="s">
        <v>6129</v>
      </c>
    </row>
    <row r="28" spans="2:2">
      <c r="B28" s="5">
        <v>2022</v>
      </c>
    </row>
    <row r="29" spans="2:2">
      <c r="B29" s="5" t="s">
        <v>6130</v>
      </c>
    </row>
    <row r="30" spans="2:2">
      <c r="B30" s="5" t="s">
        <v>6131</v>
      </c>
    </row>
    <row r="32" spans="2:2">
      <c r="B32" t="s">
        <v>833</v>
      </c>
    </row>
    <row r="34" spans="1:2">
      <c r="B34" s="2" t="s">
        <v>1100</v>
      </c>
    </row>
    <row r="35" spans="1:2">
      <c r="B35" t="s">
        <v>1101</v>
      </c>
    </row>
    <row r="36" spans="1:2">
      <c r="B36" s="5">
        <v>2018</v>
      </c>
    </row>
    <row r="37" spans="1:2">
      <c r="B37" t="s">
        <v>1102</v>
      </c>
    </row>
    <row r="38" spans="1:2">
      <c r="B38" s="18" t="s">
        <v>1103</v>
      </c>
    </row>
    <row r="39" spans="1:2">
      <c r="B39" t="s">
        <v>1104</v>
      </c>
    </row>
    <row r="41" spans="1:2">
      <c r="A41" s="1" t="s">
        <v>111</v>
      </c>
    </row>
    <row r="42" spans="1:2">
      <c r="A42" t="s">
        <v>855</v>
      </c>
    </row>
    <row r="44" spans="1:2">
      <c r="A44" s="1" t="s">
        <v>595</v>
      </c>
    </row>
    <row r="45" spans="1:2">
      <c r="A45" s="8" t="s">
        <v>3320</v>
      </c>
    </row>
    <row r="46" spans="1:2">
      <c r="A46" t="s">
        <v>3314</v>
      </c>
    </row>
    <row r="47" spans="1:2">
      <c r="A47" t="s">
        <v>3315</v>
      </c>
    </row>
    <row r="48" spans="1:2">
      <c r="A48" t="s">
        <v>3316</v>
      </c>
    </row>
    <row r="50" spans="1:1">
      <c r="A50" t="s">
        <v>6203</v>
      </c>
    </row>
    <row r="51" spans="1:1">
      <c r="A51" t="s">
        <v>6204</v>
      </c>
    </row>
    <row r="53" spans="1:1">
      <c r="A53" s="1" t="s">
        <v>3059</v>
      </c>
    </row>
    <row r="54" spans="1:1">
      <c r="A54" s="8" t="s">
        <v>3060</v>
      </c>
    </row>
    <row r="55" spans="1:1">
      <c r="A55" t="s">
        <v>3356</v>
      </c>
    </row>
    <row r="56" spans="1:1">
      <c r="A56" t="s">
        <v>3357</v>
      </c>
    </row>
    <row r="57" spans="1:1">
      <c r="A57" s="8"/>
    </row>
    <row r="58" spans="1:1">
      <c r="A58" t="s">
        <v>3056</v>
      </c>
    </row>
    <row r="59" spans="1:1">
      <c r="A59" t="s">
        <v>3057</v>
      </c>
    </row>
    <row r="60" spans="1:1">
      <c r="A60" t="s">
        <v>3358</v>
      </c>
    </row>
    <row r="62" spans="1:1">
      <c r="A62" t="s">
        <v>3311</v>
      </c>
    </row>
    <row r="63" spans="1:1">
      <c r="A63" t="s">
        <v>3312</v>
      </c>
    </row>
    <row r="64" spans="1:1">
      <c r="A64" t="s">
        <v>3313</v>
      </c>
    </row>
    <row r="65" spans="1:1">
      <c r="A65" t="s">
        <v>3360</v>
      </c>
    </row>
    <row r="66" spans="1:1">
      <c r="A66" t="s">
        <v>3361</v>
      </c>
    </row>
    <row r="69" spans="1:1">
      <c r="A69" s="1" t="s">
        <v>597</v>
      </c>
    </row>
    <row r="70" spans="1:1">
      <c r="A70" s="8" t="s">
        <v>1110</v>
      </c>
    </row>
    <row r="71" spans="1:1">
      <c r="A71" t="s">
        <v>3359</v>
      </c>
    </row>
    <row r="72" spans="1:1">
      <c r="A72" t="s">
        <v>3362</v>
      </c>
    </row>
    <row r="73" spans="1:1">
      <c r="A73" t="s">
        <v>3363</v>
      </c>
    </row>
    <row r="74" spans="1:1">
      <c r="A74" s="8"/>
    </row>
    <row r="75" spans="1:1">
      <c r="A75" s="1" t="s">
        <v>509</v>
      </c>
    </row>
    <row r="76" spans="1:1">
      <c r="A76" s="8" t="s">
        <v>501</v>
      </c>
    </row>
    <row r="77" spans="1:1">
      <c r="A77" t="s">
        <v>3364</v>
      </c>
    </row>
    <row r="78" spans="1:1">
      <c r="A78" t="s">
        <v>3365</v>
      </c>
    </row>
    <row r="80" spans="1:1">
      <c r="A80" s="1" t="s">
        <v>504</v>
      </c>
    </row>
    <row r="81" spans="1:1">
      <c r="A81" s="8" t="s">
        <v>502</v>
      </c>
    </row>
    <row r="82" spans="1:1">
      <c r="A82" t="s">
        <v>505</v>
      </c>
    </row>
    <row r="83" spans="1:1">
      <c r="A83" t="s">
        <v>506</v>
      </c>
    </row>
    <row r="84" spans="1:1">
      <c r="A84" t="s">
        <v>507</v>
      </c>
    </row>
    <row r="86" spans="1:1">
      <c r="A86" s="1" t="s">
        <v>508</v>
      </c>
    </row>
    <row r="87" spans="1:1">
      <c r="A87" s="8" t="s">
        <v>6199</v>
      </c>
    </row>
    <row r="88" spans="1:1">
      <c r="A88" s="8"/>
    </row>
    <row r="89" spans="1:1">
      <c r="A89" s="1" t="s">
        <v>477</v>
      </c>
    </row>
    <row r="90" spans="1:1">
      <c r="A90" s="8" t="s">
        <v>502</v>
      </c>
    </row>
    <row r="91" spans="1:1">
      <c r="A91" t="s">
        <v>478</v>
      </c>
    </row>
    <row r="92" spans="1:1">
      <c r="A92" t="s">
        <v>1112</v>
      </c>
    </row>
    <row r="93" spans="1:1">
      <c r="A93" t="s">
        <v>1113</v>
      </c>
    </row>
    <row r="94" spans="1:1">
      <c r="A94" t="s">
        <v>1114</v>
      </c>
    </row>
    <row r="95" spans="1:1">
      <c r="A95" t="s">
        <v>1111</v>
      </c>
    </row>
    <row r="96" spans="1:1">
      <c r="A96" t="s">
        <v>480</v>
      </c>
    </row>
    <row r="97" spans="1:2">
      <c r="A97" t="s">
        <v>479</v>
      </c>
    </row>
    <row r="99" spans="1:2">
      <c r="A99" s="1" t="s">
        <v>3366</v>
      </c>
    </row>
    <row r="100" spans="1:2">
      <c r="A100" t="s">
        <v>3367</v>
      </c>
    </row>
    <row r="101" spans="1:2">
      <c r="A101" s="1"/>
    </row>
    <row r="102" spans="1:2">
      <c r="A102" s="1" t="s">
        <v>540</v>
      </c>
    </row>
    <row r="103" spans="1:2">
      <c r="A103" t="s">
        <v>541</v>
      </c>
    </row>
    <row r="105" spans="1:2">
      <c r="A105" t="s">
        <v>860</v>
      </c>
      <c r="B105">
        <v>2019</v>
      </c>
    </row>
  </sheetData>
  <hyperlinks>
    <hyperlink ref="B25" r:id="rId1" xr:uid="{00000000-0004-0000-0000-000000000000}"/>
    <hyperlink ref="B38"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837"/>
  <sheetViews>
    <sheetView topLeftCell="B13" workbookViewId="0">
      <selection activeCell="B38" sqref="A38:XFD38"/>
    </sheetView>
  </sheetViews>
  <sheetFormatPr defaultRowHeight="15" customHeight="1"/>
  <cols>
    <col min="1" max="1" width="27.7109375" customWidth="1"/>
    <col min="2" max="2" width="49" customWidth="1"/>
  </cols>
  <sheetData>
    <row r="1" spans="1:33" ht="15" customHeight="1" thickBot="1">
      <c r="A1" s="19"/>
      <c r="B1" s="131" t="s">
        <v>3397</v>
      </c>
      <c r="C1" s="132">
        <v>2022</v>
      </c>
      <c r="D1" s="132">
        <v>2023</v>
      </c>
      <c r="E1" s="132">
        <v>2024</v>
      </c>
      <c r="F1" s="132">
        <v>2025</v>
      </c>
      <c r="G1" s="132">
        <v>2026</v>
      </c>
      <c r="H1" s="132">
        <v>2027</v>
      </c>
      <c r="I1" s="132">
        <v>2028</v>
      </c>
      <c r="J1" s="132">
        <v>2029</v>
      </c>
      <c r="K1" s="132">
        <v>2030</v>
      </c>
      <c r="L1" s="132">
        <v>2031</v>
      </c>
      <c r="M1" s="132">
        <v>2032</v>
      </c>
      <c r="N1" s="132">
        <v>2033</v>
      </c>
      <c r="O1" s="132">
        <v>2034</v>
      </c>
      <c r="P1" s="132">
        <v>2035</v>
      </c>
      <c r="Q1" s="132">
        <v>2036</v>
      </c>
      <c r="R1" s="132">
        <v>2037</v>
      </c>
      <c r="S1" s="132">
        <v>2038</v>
      </c>
      <c r="T1" s="132">
        <v>2039</v>
      </c>
      <c r="U1" s="132">
        <v>2040</v>
      </c>
      <c r="V1" s="132">
        <v>2041</v>
      </c>
      <c r="W1" s="132">
        <v>2042</v>
      </c>
      <c r="X1" s="132">
        <v>2043</v>
      </c>
      <c r="Y1" s="132">
        <v>2044</v>
      </c>
      <c r="Z1" s="132">
        <v>2045</v>
      </c>
      <c r="AA1" s="132">
        <v>2046</v>
      </c>
      <c r="AB1" s="132">
        <v>2047</v>
      </c>
      <c r="AC1" s="132">
        <v>2048</v>
      </c>
      <c r="AD1" s="132">
        <v>2049</v>
      </c>
      <c r="AE1" s="13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48" t="s">
        <v>110</v>
      </c>
      <c r="D3" s="148" t="s">
        <v>3398</v>
      </c>
      <c r="E3" s="133"/>
      <c r="F3" s="133"/>
      <c r="G3" s="13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48" t="s">
        <v>109</v>
      </c>
      <c r="D4" s="148" t="s">
        <v>3399</v>
      </c>
      <c r="E4" s="133"/>
      <c r="F4" s="133"/>
      <c r="G4" s="148" t="s">
        <v>3400</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48" t="s">
        <v>107</v>
      </c>
      <c r="D5" s="148" t="s">
        <v>3401</v>
      </c>
      <c r="E5" s="133"/>
      <c r="F5" s="133"/>
      <c r="G5" s="13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48" t="s">
        <v>106</v>
      </c>
      <c r="D6" s="133"/>
      <c r="E6" s="148" t="s">
        <v>3402</v>
      </c>
      <c r="F6" s="133"/>
      <c r="G6" s="13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row>
    <row r="10" spans="1:33" ht="15" customHeight="1">
      <c r="A10" s="22" t="s">
        <v>105</v>
      </c>
      <c r="B10" s="134" t="s">
        <v>104</v>
      </c>
      <c r="C10" s="129"/>
      <c r="D10" s="129"/>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c r="AF10" s="135" t="s">
        <v>3403</v>
      </c>
      <c r="AG10" s="129"/>
    </row>
    <row r="11" spans="1:33" ht="15" customHeight="1">
      <c r="A11" s="19"/>
      <c r="B11" s="136"/>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35" t="s">
        <v>3404</v>
      </c>
      <c r="AG11" s="129"/>
    </row>
    <row r="12" spans="1:33" ht="15" customHeight="1">
      <c r="A12" s="19"/>
      <c r="B12" s="136"/>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5" t="s">
        <v>3405</v>
      </c>
      <c r="AG12" s="129"/>
    </row>
    <row r="13" spans="1:33" ht="15" customHeight="1" thickBot="1">
      <c r="A13" s="19"/>
      <c r="B13" s="138" t="s">
        <v>103</v>
      </c>
      <c r="C13" s="138">
        <v>2022</v>
      </c>
      <c r="D13" s="138">
        <v>2023</v>
      </c>
      <c r="E13" s="138">
        <v>2024</v>
      </c>
      <c r="F13" s="138">
        <v>2025</v>
      </c>
      <c r="G13" s="138">
        <v>2026</v>
      </c>
      <c r="H13" s="138">
        <v>2027</v>
      </c>
      <c r="I13" s="138">
        <v>2028</v>
      </c>
      <c r="J13" s="138">
        <v>2029</v>
      </c>
      <c r="K13" s="138">
        <v>2030</v>
      </c>
      <c r="L13" s="138">
        <v>2031</v>
      </c>
      <c r="M13" s="138">
        <v>2032</v>
      </c>
      <c r="N13" s="138">
        <v>2033</v>
      </c>
      <c r="O13" s="138">
        <v>2034</v>
      </c>
      <c r="P13" s="138">
        <v>2035</v>
      </c>
      <c r="Q13" s="138">
        <v>2036</v>
      </c>
      <c r="R13" s="138">
        <v>2037</v>
      </c>
      <c r="S13" s="138">
        <v>2038</v>
      </c>
      <c r="T13" s="138">
        <v>2039</v>
      </c>
      <c r="U13" s="138">
        <v>2040</v>
      </c>
      <c r="V13" s="138">
        <v>2041</v>
      </c>
      <c r="W13" s="138">
        <v>2042</v>
      </c>
      <c r="X13" s="138">
        <v>2043</v>
      </c>
      <c r="Y13" s="138">
        <v>2044</v>
      </c>
      <c r="Z13" s="138">
        <v>2045</v>
      </c>
      <c r="AA13" s="138">
        <v>2046</v>
      </c>
      <c r="AB13" s="138">
        <v>2047</v>
      </c>
      <c r="AC13" s="138">
        <v>2048</v>
      </c>
      <c r="AD13" s="138">
        <v>2049</v>
      </c>
      <c r="AE13" s="138">
        <v>2050</v>
      </c>
      <c r="AF13" s="139" t="s">
        <v>3406</v>
      </c>
      <c r="AG13" s="129"/>
    </row>
    <row r="14" spans="1:33" ht="15" customHeight="1" thickTop="1">
      <c r="A14" s="19"/>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row>
    <row r="15" spans="1:33" ht="15" customHeight="1">
      <c r="A15" s="19"/>
      <c r="B15" s="140" t="s">
        <v>102</v>
      </c>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row>
    <row r="16" spans="1:33" ht="15" customHeight="1">
      <c r="A16" s="19"/>
      <c r="B16" s="140" t="s">
        <v>101</v>
      </c>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row>
    <row r="17" spans="1:33" ht="15" customHeight="1">
      <c r="A17" s="19"/>
      <c r="B17" s="140" t="s">
        <v>100</v>
      </c>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row>
    <row r="18" spans="1:33" ht="15" customHeight="1">
      <c r="A18" s="22" t="s">
        <v>99</v>
      </c>
      <c r="B18" s="141" t="s">
        <v>98</v>
      </c>
      <c r="C18" s="146">
        <v>2843.298096</v>
      </c>
      <c r="D18" s="146">
        <v>2901.3588869999999</v>
      </c>
      <c r="E18" s="146">
        <v>2922.5065920000002</v>
      </c>
      <c r="F18" s="146">
        <v>2933.360107</v>
      </c>
      <c r="G18" s="146">
        <v>2954.2380370000001</v>
      </c>
      <c r="H18" s="146">
        <v>2981.9343260000001</v>
      </c>
      <c r="I18" s="146">
        <v>3007.5581050000001</v>
      </c>
      <c r="J18" s="146">
        <v>3027.5729980000001</v>
      </c>
      <c r="K18" s="146">
        <v>3042.8432619999999</v>
      </c>
      <c r="L18" s="146">
        <v>3055.7746579999998</v>
      </c>
      <c r="M18" s="146">
        <v>3066.6516109999998</v>
      </c>
      <c r="N18" s="146">
        <v>3082.359375</v>
      </c>
      <c r="O18" s="146">
        <v>3102.4182129999999</v>
      </c>
      <c r="P18" s="146">
        <v>3120.7375489999999</v>
      </c>
      <c r="Q18" s="146">
        <v>3135.6208499999998</v>
      </c>
      <c r="R18" s="146">
        <v>3152.9177249999998</v>
      </c>
      <c r="S18" s="146">
        <v>3172.435547</v>
      </c>
      <c r="T18" s="146">
        <v>3192.100586</v>
      </c>
      <c r="U18" s="146">
        <v>3214.5629880000001</v>
      </c>
      <c r="V18" s="146">
        <v>3237.5805660000001</v>
      </c>
      <c r="W18" s="146">
        <v>3261.5847170000002</v>
      </c>
      <c r="X18" s="146">
        <v>3284.897461</v>
      </c>
      <c r="Y18" s="146">
        <v>3309.0390619999998</v>
      </c>
      <c r="Z18" s="146">
        <v>3334.7033689999998</v>
      </c>
      <c r="AA18" s="146">
        <v>3364.522461</v>
      </c>
      <c r="AB18" s="146">
        <v>3396.5351559999999</v>
      </c>
      <c r="AC18" s="146">
        <v>3429.5627439999998</v>
      </c>
      <c r="AD18" s="146">
        <v>3463.0249020000001</v>
      </c>
      <c r="AE18" s="146">
        <v>3499.5429690000001</v>
      </c>
      <c r="AF18" s="143">
        <v>7.4440000000000001E-3</v>
      </c>
      <c r="AG18" s="129"/>
    </row>
    <row r="19" spans="1:33" ht="15" customHeight="1">
      <c r="A19" s="22" t="s">
        <v>97</v>
      </c>
      <c r="B19" s="141" t="s">
        <v>96</v>
      </c>
      <c r="C19" s="146">
        <v>102.214951</v>
      </c>
      <c r="D19" s="146">
        <v>103.34345999999999</v>
      </c>
      <c r="E19" s="146">
        <v>103.55378</v>
      </c>
      <c r="F19" s="146">
        <v>104.36998699999999</v>
      </c>
      <c r="G19" s="146">
        <v>105.656265</v>
      </c>
      <c r="H19" s="146">
        <v>107.002548</v>
      </c>
      <c r="I19" s="146">
        <v>108.204063</v>
      </c>
      <c r="J19" s="146">
        <v>109.329842</v>
      </c>
      <c r="K19" s="146">
        <v>110.214569</v>
      </c>
      <c r="L19" s="146">
        <v>111.063705</v>
      </c>
      <c r="M19" s="146">
        <v>112.175911</v>
      </c>
      <c r="N19" s="146">
        <v>113.26731100000001</v>
      </c>
      <c r="O19" s="146">
        <v>114.361328</v>
      </c>
      <c r="P19" s="146">
        <v>115.539856</v>
      </c>
      <c r="Q19" s="146">
        <v>116.693398</v>
      </c>
      <c r="R19" s="146">
        <v>117.934776</v>
      </c>
      <c r="S19" s="146">
        <v>119.26325199999999</v>
      </c>
      <c r="T19" s="146">
        <v>120.517143</v>
      </c>
      <c r="U19" s="146">
        <v>121.965698</v>
      </c>
      <c r="V19" s="146">
        <v>123.543205</v>
      </c>
      <c r="W19" s="146">
        <v>125.055435</v>
      </c>
      <c r="X19" s="146">
        <v>126.490196</v>
      </c>
      <c r="Y19" s="146">
        <v>127.831902</v>
      </c>
      <c r="Z19" s="146">
        <v>129.14802599999999</v>
      </c>
      <c r="AA19" s="146">
        <v>130.647919</v>
      </c>
      <c r="AB19" s="146">
        <v>132.25534099999999</v>
      </c>
      <c r="AC19" s="146">
        <v>133.71923799999999</v>
      </c>
      <c r="AD19" s="146">
        <v>135.16911300000001</v>
      </c>
      <c r="AE19" s="146">
        <v>137.065033</v>
      </c>
      <c r="AF19" s="143">
        <v>1.0533000000000001E-2</v>
      </c>
      <c r="AG19" s="129"/>
    </row>
    <row r="20" spans="1:33" ht="15" customHeight="1">
      <c r="A20" s="22" t="s">
        <v>95</v>
      </c>
      <c r="B20" s="141" t="s">
        <v>94</v>
      </c>
      <c r="C20" s="146">
        <v>321.95498700000002</v>
      </c>
      <c r="D20" s="146">
        <v>320.72061200000002</v>
      </c>
      <c r="E20" s="146">
        <v>321.15664700000002</v>
      </c>
      <c r="F20" s="146">
        <v>324.03918499999997</v>
      </c>
      <c r="G20" s="146">
        <v>328.45147700000001</v>
      </c>
      <c r="H20" s="146">
        <v>332.319275</v>
      </c>
      <c r="I20" s="146">
        <v>335.87875400000001</v>
      </c>
      <c r="J20" s="146">
        <v>338.62100199999998</v>
      </c>
      <c r="K20" s="146">
        <v>341.15325899999999</v>
      </c>
      <c r="L20" s="146">
        <v>344.16229199999998</v>
      </c>
      <c r="M20" s="146">
        <v>348.16583300000002</v>
      </c>
      <c r="N20" s="146">
        <v>351.54122899999999</v>
      </c>
      <c r="O20" s="146">
        <v>354.83010899999999</v>
      </c>
      <c r="P20" s="146">
        <v>358.344696</v>
      </c>
      <c r="Q20" s="146">
        <v>361.39355499999999</v>
      </c>
      <c r="R20" s="146">
        <v>364.92678799999999</v>
      </c>
      <c r="S20" s="146">
        <v>368.38064600000001</v>
      </c>
      <c r="T20" s="146">
        <v>371.81143200000002</v>
      </c>
      <c r="U20" s="146">
        <v>375.58807400000001</v>
      </c>
      <c r="V20" s="146">
        <v>379.58752399999997</v>
      </c>
      <c r="W20" s="146">
        <v>383.51464800000002</v>
      </c>
      <c r="X20" s="146">
        <v>387.20883199999997</v>
      </c>
      <c r="Y20" s="146">
        <v>390.63339200000001</v>
      </c>
      <c r="Z20" s="146">
        <v>393.83795199999997</v>
      </c>
      <c r="AA20" s="146">
        <v>397.54263300000002</v>
      </c>
      <c r="AB20" s="146">
        <v>401.35467499999999</v>
      </c>
      <c r="AC20" s="146">
        <v>404.65982100000002</v>
      </c>
      <c r="AD20" s="146">
        <v>408.22445699999997</v>
      </c>
      <c r="AE20" s="146">
        <v>413.08251999999999</v>
      </c>
      <c r="AF20" s="143">
        <v>8.9409999999999993E-3</v>
      </c>
      <c r="AG20" s="129"/>
    </row>
    <row r="21" spans="1:33" ht="15" customHeight="1">
      <c r="A21" s="19"/>
      <c r="B21" s="140" t="s">
        <v>840</v>
      </c>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row>
    <row r="22" spans="1:33" ht="15" customHeight="1">
      <c r="A22" s="22" t="s">
        <v>834</v>
      </c>
      <c r="B22" s="141" t="s">
        <v>835</v>
      </c>
      <c r="C22" s="146">
        <v>175.473648</v>
      </c>
      <c r="D22" s="146">
        <v>186.883286</v>
      </c>
      <c r="E22" s="146">
        <v>193.369202</v>
      </c>
      <c r="F22" s="146">
        <v>197.39228800000001</v>
      </c>
      <c r="G22" s="146">
        <v>200.32751500000001</v>
      </c>
      <c r="H22" s="146">
        <v>202.52967799999999</v>
      </c>
      <c r="I22" s="146">
        <v>204.211411</v>
      </c>
      <c r="J22" s="146">
        <v>205.46838399999999</v>
      </c>
      <c r="K22" s="146">
        <v>206.39357000000001</v>
      </c>
      <c r="L22" s="146">
        <v>207.029404</v>
      </c>
      <c r="M22" s="146">
        <v>207.54084800000001</v>
      </c>
      <c r="N22" s="146">
        <v>207.99565100000001</v>
      </c>
      <c r="O22" s="146">
        <v>208.43975800000001</v>
      </c>
      <c r="P22" s="146">
        <v>208.79684399999999</v>
      </c>
      <c r="Q22" s="146">
        <v>209.10339400000001</v>
      </c>
      <c r="R22" s="146">
        <v>209.37013200000001</v>
      </c>
      <c r="S22" s="146">
        <v>209.49378999999999</v>
      </c>
      <c r="T22" s="146">
        <v>209.54415900000001</v>
      </c>
      <c r="U22" s="146">
        <v>209.54357899999999</v>
      </c>
      <c r="V22" s="146">
        <v>209.49118000000001</v>
      </c>
      <c r="W22" s="146">
        <v>209.41184999999999</v>
      </c>
      <c r="X22" s="146">
        <v>209.25843800000001</v>
      </c>
      <c r="Y22" s="146">
        <v>209.10913099999999</v>
      </c>
      <c r="Z22" s="146">
        <v>208.931015</v>
      </c>
      <c r="AA22" s="146">
        <v>208.81189000000001</v>
      </c>
      <c r="AB22" s="146">
        <v>208.60612499999999</v>
      </c>
      <c r="AC22" s="146">
        <v>208.41769400000001</v>
      </c>
      <c r="AD22" s="146">
        <v>208.192352</v>
      </c>
      <c r="AE22" s="146">
        <v>207.995926</v>
      </c>
      <c r="AF22" s="143">
        <v>6.0910000000000001E-3</v>
      </c>
      <c r="AG22" s="129"/>
    </row>
    <row r="23" spans="1:33" ht="15" customHeight="1">
      <c r="A23" s="22" t="s">
        <v>836</v>
      </c>
      <c r="B23" s="141" t="s">
        <v>837</v>
      </c>
      <c r="C23" s="146">
        <v>30.144946999999998</v>
      </c>
      <c r="D23" s="146">
        <v>32.030231000000001</v>
      </c>
      <c r="E23" s="146">
        <v>33.064109999999999</v>
      </c>
      <c r="F23" s="146">
        <v>33.706195999999998</v>
      </c>
      <c r="G23" s="146">
        <v>34.620327000000003</v>
      </c>
      <c r="H23" s="146">
        <v>35.443916000000002</v>
      </c>
      <c r="I23" s="146">
        <v>36.137473999999997</v>
      </c>
      <c r="J23" s="146">
        <v>36.650322000000003</v>
      </c>
      <c r="K23" s="146">
        <v>37.00806</v>
      </c>
      <c r="L23" s="146">
        <v>37.264552999999999</v>
      </c>
      <c r="M23" s="146">
        <v>37.633518000000002</v>
      </c>
      <c r="N23" s="146">
        <v>38.067889999999998</v>
      </c>
      <c r="O23" s="146">
        <v>38.564194000000001</v>
      </c>
      <c r="P23" s="146">
        <v>38.985652999999999</v>
      </c>
      <c r="Q23" s="146">
        <v>39.398944999999998</v>
      </c>
      <c r="R23" s="146">
        <v>39.809189000000003</v>
      </c>
      <c r="S23" s="146">
        <v>40.237045000000002</v>
      </c>
      <c r="T23" s="146">
        <v>40.652228999999998</v>
      </c>
      <c r="U23" s="146">
        <v>41.127974999999999</v>
      </c>
      <c r="V23" s="146">
        <v>41.567630999999999</v>
      </c>
      <c r="W23" s="146">
        <v>42.019573000000001</v>
      </c>
      <c r="X23" s="146">
        <v>42.407310000000003</v>
      </c>
      <c r="Y23" s="146">
        <v>42.842342000000002</v>
      </c>
      <c r="Z23" s="146">
        <v>43.266334999999998</v>
      </c>
      <c r="AA23" s="146">
        <v>43.867863</v>
      </c>
      <c r="AB23" s="146">
        <v>44.361511</v>
      </c>
      <c r="AC23" s="146">
        <v>44.905074999999997</v>
      </c>
      <c r="AD23" s="146">
        <v>45.395485000000001</v>
      </c>
      <c r="AE23" s="146">
        <v>46.002594000000002</v>
      </c>
      <c r="AF23" s="143">
        <v>1.521E-2</v>
      </c>
      <c r="AG23" s="129"/>
    </row>
    <row r="24" spans="1:33" ht="15" customHeight="1">
      <c r="A24" s="19"/>
      <c r="B24" s="140" t="s">
        <v>93</v>
      </c>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row>
    <row r="25" spans="1:33" ht="15" customHeight="1">
      <c r="A25" s="22" t="s">
        <v>92</v>
      </c>
      <c r="B25" s="141" t="s">
        <v>91</v>
      </c>
      <c r="C25" s="146">
        <v>1173.034668</v>
      </c>
      <c r="D25" s="146">
        <v>1318.6945800000001</v>
      </c>
      <c r="E25" s="146">
        <v>1361.6110839999999</v>
      </c>
      <c r="F25" s="146">
        <v>1371.6551509999999</v>
      </c>
      <c r="G25" s="146">
        <v>1402.9279790000001</v>
      </c>
      <c r="H25" s="146">
        <v>1433.8398440000001</v>
      </c>
      <c r="I25" s="146">
        <v>1461.472168</v>
      </c>
      <c r="J25" s="146">
        <v>1484.8291019999999</v>
      </c>
      <c r="K25" s="146">
        <v>1504.2687989999999</v>
      </c>
      <c r="L25" s="146">
        <v>1524.7269289999999</v>
      </c>
      <c r="M25" s="146">
        <v>1552.256836</v>
      </c>
      <c r="N25" s="146">
        <v>1583.9248050000001</v>
      </c>
      <c r="O25" s="146">
        <v>1615.380249</v>
      </c>
      <c r="P25" s="146">
        <v>1647.3461910000001</v>
      </c>
      <c r="Q25" s="146">
        <v>1682.5896</v>
      </c>
      <c r="R25" s="146">
        <v>1721.046875</v>
      </c>
      <c r="S25" s="146">
        <v>1761.139038</v>
      </c>
      <c r="T25" s="146">
        <v>1801.9410399999999</v>
      </c>
      <c r="U25" s="146">
        <v>1848.0720209999999</v>
      </c>
      <c r="V25" s="146">
        <v>1894.2041019999999</v>
      </c>
      <c r="W25" s="146">
        <v>1941.463013</v>
      </c>
      <c r="X25" s="146">
        <v>1990.3642580000001</v>
      </c>
      <c r="Y25" s="146">
        <v>2038.4373780000001</v>
      </c>
      <c r="Z25" s="146">
        <v>2085.6875</v>
      </c>
      <c r="AA25" s="146">
        <v>2134.0048830000001</v>
      </c>
      <c r="AB25" s="146">
        <v>2185.8969729999999</v>
      </c>
      <c r="AC25" s="146">
        <v>2238.836182</v>
      </c>
      <c r="AD25" s="146">
        <v>2292.3554690000001</v>
      </c>
      <c r="AE25" s="146">
        <v>2350.2690429999998</v>
      </c>
      <c r="AF25" s="143">
        <v>2.513E-2</v>
      </c>
      <c r="AG25" s="129"/>
    </row>
    <row r="26" spans="1:33" ht="15" customHeight="1">
      <c r="A26" s="19"/>
      <c r="B26" s="140" t="s">
        <v>90</v>
      </c>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row>
    <row r="27" spans="1:33" ht="15" customHeight="1">
      <c r="A27" s="22" t="s">
        <v>89</v>
      </c>
      <c r="B27" s="141" t="s">
        <v>48</v>
      </c>
      <c r="C27" s="146">
        <v>1620.4948730000001</v>
      </c>
      <c r="D27" s="146">
        <v>1600.1008300000001</v>
      </c>
      <c r="E27" s="146">
        <v>1666.9197999999999</v>
      </c>
      <c r="F27" s="146">
        <v>1628.408447</v>
      </c>
      <c r="G27" s="146">
        <v>1561.420654</v>
      </c>
      <c r="H27" s="146">
        <v>1509.649414</v>
      </c>
      <c r="I27" s="146">
        <v>1489.7312010000001</v>
      </c>
      <c r="J27" s="146">
        <v>1507.5151370000001</v>
      </c>
      <c r="K27" s="146">
        <v>1500.1649170000001</v>
      </c>
      <c r="L27" s="146">
        <v>1506.952393</v>
      </c>
      <c r="M27" s="146">
        <v>1522.1982419999999</v>
      </c>
      <c r="N27" s="146">
        <v>1534.73938</v>
      </c>
      <c r="O27" s="146">
        <v>1543.237427</v>
      </c>
      <c r="P27" s="146">
        <v>1554.590698</v>
      </c>
      <c r="Q27" s="146">
        <v>1557.5253909999999</v>
      </c>
      <c r="R27" s="146">
        <v>1562.481567</v>
      </c>
      <c r="S27" s="146">
        <v>1568.966064</v>
      </c>
      <c r="T27" s="146">
        <v>1568.3394780000001</v>
      </c>
      <c r="U27" s="146">
        <v>1571.777466</v>
      </c>
      <c r="V27" s="146">
        <v>1585.611206</v>
      </c>
      <c r="W27" s="146">
        <v>1597.3070070000001</v>
      </c>
      <c r="X27" s="146">
        <v>1600.190918</v>
      </c>
      <c r="Y27" s="146">
        <v>1601.832764</v>
      </c>
      <c r="Z27" s="146">
        <v>1602.998779</v>
      </c>
      <c r="AA27" s="146">
        <v>1608.1293949999999</v>
      </c>
      <c r="AB27" s="146">
        <v>1618.0823969999999</v>
      </c>
      <c r="AC27" s="146">
        <v>1630.8079829999999</v>
      </c>
      <c r="AD27" s="146">
        <v>1636.8905030000001</v>
      </c>
      <c r="AE27" s="146">
        <v>1649.469482</v>
      </c>
      <c r="AF27" s="143">
        <v>6.3299999999999999E-4</v>
      </c>
      <c r="AG27" s="129"/>
    </row>
    <row r="28" spans="1:33" ht="15" customHeight="1">
      <c r="A28" s="22" t="s">
        <v>88</v>
      </c>
      <c r="B28" s="141" t="s">
        <v>46</v>
      </c>
      <c r="C28" s="146">
        <v>444.898865</v>
      </c>
      <c r="D28" s="146">
        <v>450.42761200000001</v>
      </c>
      <c r="E28" s="146">
        <v>448.61004600000001</v>
      </c>
      <c r="F28" s="146">
        <v>446.74627700000002</v>
      </c>
      <c r="G28" s="146">
        <v>445.22772200000003</v>
      </c>
      <c r="H28" s="146">
        <v>442.84777800000001</v>
      </c>
      <c r="I28" s="146">
        <v>440.43005399999998</v>
      </c>
      <c r="J28" s="146">
        <v>437.02459700000003</v>
      </c>
      <c r="K28" s="146">
        <v>434.036407</v>
      </c>
      <c r="L28" s="146">
        <v>431.39211999999998</v>
      </c>
      <c r="M28" s="146">
        <v>429.99737499999998</v>
      </c>
      <c r="N28" s="146">
        <v>428.16067500000003</v>
      </c>
      <c r="O28" s="146">
        <v>426.27862499999998</v>
      </c>
      <c r="P28" s="146">
        <v>424.17816199999999</v>
      </c>
      <c r="Q28" s="146">
        <v>421.71697999999998</v>
      </c>
      <c r="R28" s="146">
        <v>419.81463600000001</v>
      </c>
      <c r="S28" s="146">
        <v>417.567047</v>
      </c>
      <c r="T28" s="146">
        <v>415.80767800000001</v>
      </c>
      <c r="U28" s="146">
        <v>414.04513500000002</v>
      </c>
      <c r="V28" s="146">
        <v>412.52209499999998</v>
      </c>
      <c r="W28" s="146">
        <v>411.24774200000002</v>
      </c>
      <c r="X28" s="146">
        <v>409.97735599999999</v>
      </c>
      <c r="Y28" s="146">
        <v>408.52224699999999</v>
      </c>
      <c r="Z28" s="146">
        <v>406.63034099999999</v>
      </c>
      <c r="AA28" s="146">
        <v>405.358521</v>
      </c>
      <c r="AB28" s="146">
        <v>403.865906</v>
      </c>
      <c r="AC28" s="146">
        <v>401.97906499999999</v>
      </c>
      <c r="AD28" s="146">
        <v>400.55664100000001</v>
      </c>
      <c r="AE28" s="146">
        <v>400.09832799999998</v>
      </c>
      <c r="AF28" s="143">
        <v>-3.7829999999999999E-3</v>
      </c>
      <c r="AG28" s="129"/>
    </row>
    <row r="29" spans="1:33" ht="15" customHeight="1">
      <c r="A29" s="1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row>
    <row r="30" spans="1:33" ht="15" customHeight="1">
      <c r="A30" s="19"/>
      <c r="B30" s="140" t="s">
        <v>87</v>
      </c>
      <c r="C30" s="129">
        <f>C41/C38</f>
        <v>0.81570902885876906</v>
      </c>
      <c r="D30" s="129">
        <f>C30/'EPA Auto Trends 2022'!B3</f>
        <v>1.0579946397602236</v>
      </c>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row>
    <row r="31" spans="1:33">
      <c r="A31" s="19"/>
      <c r="B31" s="140" t="s">
        <v>86</v>
      </c>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row>
    <row r="32" spans="1:33">
      <c r="A32" s="22" t="s">
        <v>85</v>
      </c>
      <c r="B32" s="141" t="s">
        <v>84</v>
      </c>
      <c r="C32" s="147">
        <v>35.855949000000003</v>
      </c>
      <c r="D32" s="147">
        <v>36.277985000000001</v>
      </c>
      <c r="E32" s="147">
        <v>39.337012999999999</v>
      </c>
      <c r="F32" s="147">
        <v>42.578201</v>
      </c>
      <c r="G32" s="147">
        <v>47.262627000000002</v>
      </c>
      <c r="H32" s="147">
        <v>47.227249</v>
      </c>
      <c r="I32" s="147">
        <v>47.18121</v>
      </c>
      <c r="J32" s="147">
        <v>47.168773999999999</v>
      </c>
      <c r="K32" s="147">
        <v>47.163848999999999</v>
      </c>
      <c r="L32" s="147">
        <v>47.152081000000003</v>
      </c>
      <c r="M32" s="147">
        <v>47.159278999999998</v>
      </c>
      <c r="N32" s="147">
        <v>47.152672000000003</v>
      </c>
      <c r="O32" s="147">
        <v>47.146118000000001</v>
      </c>
      <c r="P32" s="147">
        <v>47.131686999999999</v>
      </c>
      <c r="Q32" s="147">
        <v>47.138325000000002</v>
      </c>
      <c r="R32" s="147">
        <v>47.119869000000001</v>
      </c>
      <c r="S32" s="147">
        <v>47.100937000000002</v>
      </c>
      <c r="T32" s="147">
        <v>47.084251000000002</v>
      </c>
      <c r="U32" s="147">
        <v>47.059879000000002</v>
      </c>
      <c r="V32" s="147">
        <v>47.032314</v>
      </c>
      <c r="W32" s="147">
        <v>47.004074000000003</v>
      </c>
      <c r="X32" s="147">
        <v>46.960155</v>
      </c>
      <c r="Y32" s="147">
        <v>46.939563999999997</v>
      </c>
      <c r="Z32" s="147">
        <v>46.910690000000002</v>
      </c>
      <c r="AA32" s="147">
        <v>46.948238000000003</v>
      </c>
      <c r="AB32" s="147">
        <v>46.913113000000003</v>
      </c>
      <c r="AC32" s="147">
        <v>46.906829999999999</v>
      </c>
      <c r="AD32" s="147">
        <v>46.880138000000002</v>
      </c>
      <c r="AE32" s="147">
        <v>46.870857000000001</v>
      </c>
      <c r="AF32" s="143">
        <v>9.613E-3</v>
      </c>
      <c r="AG32" s="129"/>
    </row>
    <row r="33" spans="1:33">
      <c r="A33" s="22" t="s">
        <v>83</v>
      </c>
      <c r="B33" s="141" t="s">
        <v>82</v>
      </c>
      <c r="C33" s="147">
        <v>45.004654000000002</v>
      </c>
      <c r="D33" s="147">
        <v>45.471119000000002</v>
      </c>
      <c r="E33" s="147">
        <v>49.460312000000002</v>
      </c>
      <c r="F33" s="147">
        <v>53.789036000000003</v>
      </c>
      <c r="G33" s="147">
        <v>59.791530999999999</v>
      </c>
      <c r="H33" s="147">
        <v>59.803519999999999</v>
      </c>
      <c r="I33" s="147">
        <v>59.817413000000002</v>
      </c>
      <c r="J33" s="147">
        <v>59.819332000000003</v>
      </c>
      <c r="K33" s="147">
        <v>59.821598000000002</v>
      </c>
      <c r="L33" s="147">
        <v>59.822445000000002</v>
      </c>
      <c r="M33" s="147">
        <v>59.827472999999998</v>
      </c>
      <c r="N33" s="147">
        <v>59.828792999999997</v>
      </c>
      <c r="O33" s="147">
        <v>59.830779999999997</v>
      </c>
      <c r="P33" s="147">
        <v>59.831119999999999</v>
      </c>
      <c r="Q33" s="147">
        <v>59.842136000000004</v>
      </c>
      <c r="R33" s="147">
        <v>59.842136000000004</v>
      </c>
      <c r="S33" s="147">
        <v>59.842136000000004</v>
      </c>
      <c r="T33" s="147">
        <v>59.843197000000004</v>
      </c>
      <c r="U33" s="147">
        <v>59.843197000000004</v>
      </c>
      <c r="V33" s="147">
        <v>59.843231000000003</v>
      </c>
      <c r="W33" s="147">
        <v>59.845177</v>
      </c>
      <c r="X33" s="147">
        <v>59.845177</v>
      </c>
      <c r="Y33" s="147">
        <v>59.848227999999999</v>
      </c>
      <c r="Z33" s="147">
        <v>59.848227999999999</v>
      </c>
      <c r="AA33" s="147">
        <v>59.867775000000002</v>
      </c>
      <c r="AB33" s="147">
        <v>59.867775000000002</v>
      </c>
      <c r="AC33" s="147">
        <v>59.867775000000002</v>
      </c>
      <c r="AD33" s="147">
        <v>59.867775000000002</v>
      </c>
      <c r="AE33" s="147">
        <v>59.867775000000002</v>
      </c>
      <c r="AF33" s="143">
        <v>1.0244E-2</v>
      </c>
      <c r="AG33" s="129"/>
    </row>
    <row r="34" spans="1:33">
      <c r="A34" s="22" t="s">
        <v>81</v>
      </c>
      <c r="B34" s="141" t="s">
        <v>80</v>
      </c>
      <c r="C34" s="147">
        <v>32.047302000000002</v>
      </c>
      <c r="D34" s="147">
        <v>32.608868000000001</v>
      </c>
      <c r="E34" s="147">
        <v>35.403008</v>
      </c>
      <c r="F34" s="147">
        <v>38.46349</v>
      </c>
      <c r="G34" s="147">
        <v>42.755749000000002</v>
      </c>
      <c r="H34" s="147">
        <v>42.75658</v>
      </c>
      <c r="I34" s="147">
        <v>42.76173</v>
      </c>
      <c r="J34" s="147">
        <v>42.76173</v>
      </c>
      <c r="K34" s="147">
        <v>42.761840999999997</v>
      </c>
      <c r="L34" s="147">
        <v>42.762084999999999</v>
      </c>
      <c r="M34" s="147">
        <v>42.762169</v>
      </c>
      <c r="N34" s="147">
        <v>42.762360000000001</v>
      </c>
      <c r="O34" s="147">
        <v>42.762390000000003</v>
      </c>
      <c r="P34" s="147">
        <v>42.762520000000002</v>
      </c>
      <c r="Q34" s="147">
        <v>42.762554000000002</v>
      </c>
      <c r="R34" s="147">
        <v>42.762698999999998</v>
      </c>
      <c r="S34" s="147">
        <v>42.762756000000003</v>
      </c>
      <c r="T34" s="147">
        <v>42.762824999999999</v>
      </c>
      <c r="U34" s="147">
        <v>42.762897000000002</v>
      </c>
      <c r="V34" s="147">
        <v>42.762962000000002</v>
      </c>
      <c r="W34" s="147">
        <v>42.763016</v>
      </c>
      <c r="X34" s="147">
        <v>42.763103000000001</v>
      </c>
      <c r="Y34" s="147">
        <v>42.763103000000001</v>
      </c>
      <c r="Z34" s="147">
        <v>42.763184000000003</v>
      </c>
      <c r="AA34" s="147">
        <v>42.763184000000003</v>
      </c>
      <c r="AB34" s="147">
        <v>42.763294000000002</v>
      </c>
      <c r="AC34" s="147">
        <v>42.763294000000002</v>
      </c>
      <c r="AD34" s="147">
        <v>42.763393000000001</v>
      </c>
      <c r="AE34" s="147">
        <v>42.763393000000001</v>
      </c>
      <c r="AF34" s="143">
        <v>1.0356000000000001E-2</v>
      </c>
      <c r="AG34" s="129"/>
    </row>
    <row r="35" spans="1:33">
      <c r="A35" s="22" t="s">
        <v>79</v>
      </c>
      <c r="B35" s="141" t="s">
        <v>78</v>
      </c>
      <c r="C35" s="147">
        <v>41.802036000000001</v>
      </c>
      <c r="D35" s="147">
        <v>43.267200000000003</v>
      </c>
      <c r="E35" s="147">
        <v>44.448151000000003</v>
      </c>
      <c r="F35" s="147">
        <v>47.052714999999999</v>
      </c>
      <c r="G35" s="147">
        <v>48.571758000000003</v>
      </c>
      <c r="H35" s="147">
        <v>49.792529999999999</v>
      </c>
      <c r="I35" s="147">
        <v>52.281478999999997</v>
      </c>
      <c r="J35" s="147">
        <v>53.248958999999999</v>
      </c>
      <c r="K35" s="147">
        <v>53.962006000000002</v>
      </c>
      <c r="L35" s="147">
        <v>54.332034999999998</v>
      </c>
      <c r="M35" s="147">
        <v>54.872646000000003</v>
      </c>
      <c r="N35" s="147">
        <v>55.329352999999998</v>
      </c>
      <c r="O35" s="147">
        <v>55.771633000000001</v>
      </c>
      <c r="P35" s="147">
        <v>56.242725</v>
      </c>
      <c r="Q35" s="147">
        <v>56.632603000000003</v>
      </c>
      <c r="R35" s="147">
        <v>56.856194000000002</v>
      </c>
      <c r="S35" s="147">
        <v>57.030456999999998</v>
      </c>
      <c r="T35" s="147">
        <v>57.310715000000002</v>
      </c>
      <c r="U35" s="147">
        <v>57.240420999999998</v>
      </c>
      <c r="V35" s="147">
        <v>57.306023000000003</v>
      </c>
      <c r="W35" s="147">
        <v>57.371867999999999</v>
      </c>
      <c r="X35" s="147">
        <v>57.326743999999998</v>
      </c>
      <c r="Y35" s="147">
        <v>57.237999000000002</v>
      </c>
      <c r="Z35" s="147">
        <v>57.125121999999998</v>
      </c>
      <c r="AA35" s="147">
        <v>57.475963999999998</v>
      </c>
      <c r="AB35" s="147">
        <v>57.327747000000002</v>
      </c>
      <c r="AC35" s="147">
        <v>57.273457000000001</v>
      </c>
      <c r="AD35" s="147">
        <v>57.524818000000003</v>
      </c>
      <c r="AE35" s="147">
        <v>57.479156000000003</v>
      </c>
      <c r="AF35" s="143">
        <v>1.1439E-2</v>
      </c>
      <c r="AG35" s="129"/>
    </row>
    <row r="36" spans="1:33">
      <c r="A36" s="22" t="s">
        <v>77</v>
      </c>
      <c r="B36" s="141" t="s">
        <v>76</v>
      </c>
      <c r="C36" s="147">
        <v>56.582644999999999</v>
      </c>
      <c r="D36" s="147">
        <v>58.322226999999998</v>
      </c>
      <c r="E36" s="147">
        <v>59.783313999999997</v>
      </c>
      <c r="F36" s="147">
        <v>64.222374000000002</v>
      </c>
      <c r="G36" s="147">
        <v>65.997482000000005</v>
      </c>
      <c r="H36" s="147">
        <v>68.148635999999996</v>
      </c>
      <c r="I36" s="147">
        <v>72.759444999999999</v>
      </c>
      <c r="J36" s="147">
        <v>74.876166999999995</v>
      </c>
      <c r="K36" s="147">
        <v>76.446303999999998</v>
      </c>
      <c r="L36" s="147">
        <v>77.157302999999999</v>
      </c>
      <c r="M36" s="147">
        <v>78.145363000000003</v>
      </c>
      <c r="N36" s="147">
        <v>78.735664</v>
      </c>
      <c r="O36" s="147">
        <v>79.269256999999996</v>
      </c>
      <c r="P36" s="147">
        <v>79.864814999999993</v>
      </c>
      <c r="Q36" s="147">
        <v>80.311751999999998</v>
      </c>
      <c r="R36" s="147">
        <v>80.510566999999995</v>
      </c>
      <c r="S36" s="147">
        <v>80.643073999999999</v>
      </c>
      <c r="T36" s="147">
        <v>81.042243999999997</v>
      </c>
      <c r="U36" s="147">
        <v>80.790893999999994</v>
      </c>
      <c r="V36" s="147">
        <v>80.999863000000005</v>
      </c>
      <c r="W36" s="147">
        <v>81.213393999999994</v>
      </c>
      <c r="X36" s="147">
        <v>81.251564000000002</v>
      </c>
      <c r="Y36" s="147">
        <v>81.126784999999998</v>
      </c>
      <c r="Z36" s="147">
        <v>80.963654000000005</v>
      </c>
      <c r="AA36" s="147">
        <v>81.962256999999994</v>
      </c>
      <c r="AB36" s="147">
        <v>81.685669000000004</v>
      </c>
      <c r="AC36" s="147">
        <v>81.574020000000004</v>
      </c>
      <c r="AD36" s="147">
        <v>82.338425000000001</v>
      </c>
      <c r="AE36" s="147">
        <v>82.243483999999995</v>
      </c>
      <c r="AF36" s="143">
        <v>1.3446E-2</v>
      </c>
      <c r="AG36" s="129"/>
    </row>
    <row r="37" spans="1:33">
      <c r="A37" s="22" t="s">
        <v>75</v>
      </c>
      <c r="B37" s="141" t="s">
        <v>74</v>
      </c>
      <c r="C37" s="147">
        <v>36.263930999999999</v>
      </c>
      <c r="D37" s="147">
        <v>37.832123000000003</v>
      </c>
      <c r="E37" s="147">
        <v>39.014805000000003</v>
      </c>
      <c r="F37" s="147">
        <v>41.375152999999997</v>
      </c>
      <c r="G37" s="147">
        <v>42.876761999999999</v>
      </c>
      <c r="H37" s="147">
        <v>43.911583</v>
      </c>
      <c r="I37" s="147">
        <v>45.953789</v>
      </c>
      <c r="J37" s="147">
        <v>46.678477999999998</v>
      </c>
      <c r="K37" s="147">
        <v>47.207011999999999</v>
      </c>
      <c r="L37" s="147">
        <v>47.518374999999999</v>
      </c>
      <c r="M37" s="147">
        <v>47.939487</v>
      </c>
      <c r="N37" s="147">
        <v>48.362620999999997</v>
      </c>
      <c r="O37" s="147">
        <v>48.779860999999997</v>
      </c>
      <c r="P37" s="147">
        <v>49.233046999999999</v>
      </c>
      <c r="Q37" s="147">
        <v>49.585566999999998</v>
      </c>
      <c r="R37" s="147">
        <v>49.838344999999997</v>
      </c>
      <c r="S37" s="147">
        <v>50.048076999999999</v>
      </c>
      <c r="T37" s="147">
        <v>50.325744999999998</v>
      </c>
      <c r="U37" s="147">
        <v>50.338009</v>
      </c>
      <c r="V37" s="147">
        <v>50.426777000000001</v>
      </c>
      <c r="W37" s="147">
        <v>50.517310999999999</v>
      </c>
      <c r="X37" s="147">
        <v>50.542614</v>
      </c>
      <c r="Y37" s="147">
        <v>50.50412</v>
      </c>
      <c r="Z37" s="147">
        <v>50.459384999999997</v>
      </c>
      <c r="AA37" s="147">
        <v>50.618049999999997</v>
      </c>
      <c r="AB37" s="147">
        <v>50.565734999999997</v>
      </c>
      <c r="AC37" s="147">
        <v>50.535651999999999</v>
      </c>
      <c r="AD37" s="147">
        <v>50.739390999999998</v>
      </c>
      <c r="AE37" s="147">
        <v>50.721836000000003</v>
      </c>
      <c r="AF37" s="143">
        <v>1.2055E-2</v>
      </c>
      <c r="AG37" s="129"/>
    </row>
    <row r="38" spans="1:33">
      <c r="A38" s="22" t="s">
        <v>73</v>
      </c>
      <c r="B38" s="141" t="s">
        <v>72</v>
      </c>
      <c r="C38" s="147">
        <v>37.621077999999997</v>
      </c>
      <c r="D38" s="147">
        <v>38.382415999999999</v>
      </c>
      <c r="E38" s="147">
        <v>39.075671999999997</v>
      </c>
      <c r="F38" s="147">
        <v>40.794502000000001</v>
      </c>
      <c r="G38" s="147">
        <v>41.684994000000003</v>
      </c>
      <c r="H38" s="147">
        <v>42.387779000000002</v>
      </c>
      <c r="I38" s="147">
        <v>43.992404999999998</v>
      </c>
      <c r="J38" s="147">
        <v>44.482399000000001</v>
      </c>
      <c r="K38" s="147">
        <v>44.828845999999999</v>
      </c>
      <c r="L38" s="147">
        <v>45.012852000000002</v>
      </c>
      <c r="M38" s="147">
        <v>45.295108999999997</v>
      </c>
      <c r="N38" s="147">
        <v>45.549660000000003</v>
      </c>
      <c r="O38" s="147">
        <v>45.800465000000003</v>
      </c>
      <c r="P38" s="147">
        <v>46.072913999999997</v>
      </c>
      <c r="Q38" s="147">
        <v>46.308185999999999</v>
      </c>
      <c r="R38" s="147">
        <v>46.454895</v>
      </c>
      <c r="S38" s="147">
        <v>46.573441000000003</v>
      </c>
      <c r="T38" s="147">
        <v>46.763412000000002</v>
      </c>
      <c r="U38" s="147">
        <v>46.743324000000001</v>
      </c>
      <c r="V38" s="147">
        <v>46.781216000000001</v>
      </c>
      <c r="W38" s="147">
        <v>46.812752000000003</v>
      </c>
      <c r="X38" s="147">
        <v>46.781078000000001</v>
      </c>
      <c r="Y38" s="147">
        <v>46.720787000000001</v>
      </c>
      <c r="Z38" s="147">
        <v>46.649310999999997</v>
      </c>
      <c r="AA38" s="147">
        <v>46.812587999999998</v>
      </c>
      <c r="AB38" s="147">
        <v>46.721981</v>
      </c>
      <c r="AC38" s="147">
        <v>46.686661000000001</v>
      </c>
      <c r="AD38" s="147">
        <v>46.844208000000002</v>
      </c>
      <c r="AE38" s="147">
        <v>46.809134999999998</v>
      </c>
      <c r="AF38" s="143">
        <v>7.835E-3</v>
      </c>
      <c r="AG38" s="129"/>
    </row>
    <row r="39" spans="1:33">
      <c r="A39" s="22" t="s">
        <v>71</v>
      </c>
      <c r="B39" s="141" t="s">
        <v>70</v>
      </c>
      <c r="C39" s="147">
        <v>49.658656999999998</v>
      </c>
      <c r="D39" s="147">
        <v>50.63982</v>
      </c>
      <c r="E39" s="147">
        <v>51.418788999999997</v>
      </c>
      <c r="F39" s="147">
        <v>54.041266999999998</v>
      </c>
      <c r="G39" s="147">
        <v>54.808311000000003</v>
      </c>
      <c r="H39" s="147">
        <v>55.812793999999997</v>
      </c>
      <c r="I39" s="147">
        <v>58.414130999999998</v>
      </c>
      <c r="J39" s="147">
        <v>59.295653999999999</v>
      </c>
      <c r="K39" s="147">
        <v>59.885936999999998</v>
      </c>
      <c r="L39" s="147">
        <v>60.128425999999997</v>
      </c>
      <c r="M39" s="147">
        <v>60.482559000000002</v>
      </c>
      <c r="N39" s="147">
        <v>60.696911</v>
      </c>
      <c r="O39" s="147">
        <v>60.896141</v>
      </c>
      <c r="P39" s="147">
        <v>61.139969000000001</v>
      </c>
      <c r="Q39" s="147">
        <v>61.342109999999998</v>
      </c>
      <c r="R39" s="147">
        <v>61.456459000000002</v>
      </c>
      <c r="S39" s="147">
        <v>61.545490000000001</v>
      </c>
      <c r="T39" s="147">
        <v>61.791069</v>
      </c>
      <c r="U39" s="147">
        <v>61.720492999999998</v>
      </c>
      <c r="V39" s="147">
        <v>61.820892000000001</v>
      </c>
      <c r="W39" s="147">
        <v>61.909644999999998</v>
      </c>
      <c r="X39" s="147">
        <v>61.923454</v>
      </c>
      <c r="Y39" s="147">
        <v>61.848678999999997</v>
      </c>
      <c r="Z39" s="147">
        <v>61.762374999999999</v>
      </c>
      <c r="AA39" s="147">
        <v>62.120818999999997</v>
      </c>
      <c r="AB39" s="147">
        <v>61.989952000000002</v>
      </c>
      <c r="AC39" s="147">
        <v>61.932670999999999</v>
      </c>
      <c r="AD39" s="147">
        <v>62.331699</v>
      </c>
      <c r="AE39" s="147">
        <v>62.272804000000001</v>
      </c>
      <c r="AF39" s="143">
        <v>8.1169999999999992E-3</v>
      </c>
      <c r="AG39" s="129"/>
    </row>
    <row r="40" spans="1:33">
      <c r="A40" s="22" t="s">
        <v>69</v>
      </c>
      <c r="B40" s="141" t="s">
        <v>68</v>
      </c>
      <c r="C40" s="147">
        <v>32.951321</v>
      </c>
      <c r="D40" s="147">
        <v>33.825710000000001</v>
      </c>
      <c r="E40" s="147">
        <v>34.570250999999999</v>
      </c>
      <c r="F40" s="147">
        <v>36.235542000000002</v>
      </c>
      <c r="G40" s="147">
        <v>37.203814999999999</v>
      </c>
      <c r="H40" s="147">
        <v>37.859802000000002</v>
      </c>
      <c r="I40" s="147">
        <v>39.251300999999998</v>
      </c>
      <c r="J40" s="147">
        <v>39.654640000000001</v>
      </c>
      <c r="K40" s="147">
        <v>39.942870999999997</v>
      </c>
      <c r="L40" s="147">
        <v>40.123778999999999</v>
      </c>
      <c r="M40" s="147">
        <v>40.372107999999997</v>
      </c>
      <c r="N40" s="147">
        <v>40.635685000000002</v>
      </c>
      <c r="O40" s="147">
        <v>40.898228000000003</v>
      </c>
      <c r="P40" s="147">
        <v>41.187041999999998</v>
      </c>
      <c r="Q40" s="147">
        <v>41.415565000000001</v>
      </c>
      <c r="R40" s="147">
        <v>41.589336000000003</v>
      </c>
      <c r="S40" s="147">
        <v>41.735809000000003</v>
      </c>
      <c r="T40" s="147">
        <v>41.930031</v>
      </c>
      <c r="U40" s="147">
        <v>41.954326999999999</v>
      </c>
      <c r="V40" s="147">
        <v>42.014381</v>
      </c>
      <c r="W40" s="147">
        <v>42.070942000000002</v>
      </c>
      <c r="X40" s="147">
        <v>42.089371</v>
      </c>
      <c r="Y40" s="147">
        <v>42.062252000000001</v>
      </c>
      <c r="Z40" s="147">
        <v>42.034523</v>
      </c>
      <c r="AA40" s="147">
        <v>42.106945000000003</v>
      </c>
      <c r="AB40" s="147">
        <v>42.074627</v>
      </c>
      <c r="AC40" s="147">
        <v>42.053328999999998</v>
      </c>
      <c r="AD40" s="147">
        <v>42.192115999999999</v>
      </c>
      <c r="AE40" s="147">
        <v>42.175429999999999</v>
      </c>
      <c r="AF40" s="143">
        <v>8.8529999999999998E-3</v>
      </c>
      <c r="AG40" s="129"/>
    </row>
    <row r="41" spans="1:33">
      <c r="A41" s="22" t="s">
        <v>67</v>
      </c>
      <c r="B41" s="141" t="s">
        <v>66</v>
      </c>
      <c r="C41" s="147">
        <v>30.687853</v>
      </c>
      <c r="D41" s="147">
        <v>31.308468000000001</v>
      </c>
      <c r="E41" s="147">
        <v>31.873774999999998</v>
      </c>
      <c r="F41" s="147">
        <v>33.275241999999999</v>
      </c>
      <c r="G41" s="147">
        <v>34.001517999999997</v>
      </c>
      <c r="H41" s="147">
        <v>34.574638</v>
      </c>
      <c r="I41" s="147">
        <v>35.883228000000003</v>
      </c>
      <c r="J41" s="147">
        <v>36.282809999999998</v>
      </c>
      <c r="K41" s="147">
        <v>36.565350000000002</v>
      </c>
      <c r="L41" s="147">
        <v>36.715401</v>
      </c>
      <c r="M41" s="147">
        <v>36.945652000000003</v>
      </c>
      <c r="N41" s="147">
        <v>37.153278</v>
      </c>
      <c r="O41" s="147">
        <v>37.357868000000003</v>
      </c>
      <c r="P41" s="147">
        <v>37.580081999999997</v>
      </c>
      <c r="Q41" s="147">
        <v>37.772025999999997</v>
      </c>
      <c r="R41" s="147">
        <v>37.891651000000003</v>
      </c>
      <c r="S41" s="147">
        <v>37.988308000000004</v>
      </c>
      <c r="T41" s="147">
        <v>38.143211000000001</v>
      </c>
      <c r="U41" s="147">
        <v>38.126759</v>
      </c>
      <c r="V41" s="147">
        <v>38.157573999999997</v>
      </c>
      <c r="W41" s="147">
        <v>38.183200999999997</v>
      </c>
      <c r="X41" s="147">
        <v>38.157218999999998</v>
      </c>
      <c r="Y41" s="147">
        <v>38.107975000000003</v>
      </c>
      <c r="Z41" s="147">
        <v>38.049587000000002</v>
      </c>
      <c r="AA41" s="147">
        <v>38.182837999999997</v>
      </c>
      <c r="AB41" s="147">
        <v>38.108822000000004</v>
      </c>
      <c r="AC41" s="147">
        <v>38.080002</v>
      </c>
      <c r="AD41" s="147">
        <v>38.208388999999997</v>
      </c>
      <c r="AE41" s="147">
        <v>38.179749000000001</v>
      </c>
      <c r="AF41" s="143">
        <v>7.8320000000000004E-3</v>
      </c>
      <c r="AG41" s="129"/>
    </row>
    <row r="42" spans="1:33">
      <c r="A42" s="22" t="s">
        <v>65</v>
      </c>
      <c r="B42" s="141" t="s">
        <v>64</v>
      </c>
      <c r="C42" s="147">
        <v>40.552002000000002</v>
      </c>
      <c r="D42" s="147">
        <v>41.353237</v>
      </c>
      <c r="E42" s="147">
        <v>41.989353000000001</v>
      </c>
      <c r="F42" s="147">
        <v>44.130909000000003</v>
      </c>
      <c r="G42" s="147">
        <v>44.757289999999998</v>
      </c>
      <c r="H42" s="147">
        <v>45.577564000000002</v>
      </c>
      <c r="I42" s="147">
        <v>47.701855000000002</v>
      </c>
      <c r="J42" s="147">
        <v>48.421719000000003</v>
      </c>
      <c r="K42" s="147">
        <v>48.903754999999997</v>
      </c>
      <c r="L42" s="147">
        <v>49.101771999999997</v>
      </c>
      <c r="M42" s="147">
        <v>49.390965000000001</v>
      </c>
      <c r="N42" s="147">
        <v>49.566006000000002</v>
      </c>
      <c r="O42" s="147">
        <v>49.728703000000003</v>
      </c>
      <c r="P42" s="147">
        <v>49.927813999999998</v>
      </c>
      <c r="Q42" s="147">
        <v>50.092888000000002</v>
      </c>
      <c r="R42" s="147">
        <v>50.186264000000001</v>
      </c>
      <c r="S42" s="147">
        <v>50.258968000000003</v>
      </c>
      <c r="T42" s="147">
        <v>50.459515000000003</v>
      </c>
      <c r="U42" s="147">
        <v>50.401878000000004</v>
      </c>
      <c r="V42" s="147">
        <v>50.483868000000001</v>
      </c>
      <c r="W42" s="147">
        <v>50.556342999999998</v>
      </c>
      <c r="X42" s="147">
        <v>50.567619000000001</v>
      </c>
      <c r="Y42" s="147">
        <v>50.506557000000001</v>
      </c>
      <c r="Z42" s="147">
        <v>50.436081000000001</v>
      </c>
      <c r="AA42" s="147">
        <v>50.728789999999996</v>
      </c>
      <c r="AB42" s="147">
        <v>50.621924999999997</v>
      </c>
      <c r="AC42" s="147">
        <v>50.575145999999997</v>
      </c>
      <c r="AD42" s="147">
        <v>50.901001000000001</v>
      </c>
      <c r="AE42" s="147">
        <v>50.852905</v>
      </c>
      <c r="AF42" s="143">
        <v>8.1169999999999992E-3</v>
      </c>
      <c r="AG42" s="129"/>
    </row>
    <row r="43" spans="1:33">
      <c r="A43" s="22" t="s">
        <v>63</v>
      </c>
      <c r="B43" s="141" t="s">
        <v>62</v>
      </c>
      <c r="C43" s="147">
        <v>26.867122999999999</v>
      </c>
      <c r="D43" s="147">
        <v>27.580062999999999</v>
      </c>
      <c r="E43" s="147">
        <v>28.18713</v>
      </c>
      <c r="F43" s="147">
        <v>29.544938999999999</v>
      </c>
      <c r="G43" s="147">
        <v>30.334429</v>
      </c>
      <c r="H43" s="147">
        <v>30.869291</v>
      </c>
      <c r="I43" s="147">
        <v>32.003860000000003</v>
      </c>
      <c r="J43" s="147">
        <v>32.332729</v>
      </c>
      <c r="K43" s="147">
        <v>32.567737999999999</v>
      </c>
      <c r="L43" s="147">
        <v>32.715243999999998</v>
      </c>
      <c r="M43" s="147">
        <v>32.917721</v>
      </c>
      <c r="N43" s="147">
        <v>33.132629000000001</v>
      </c>
      <c r="O43" s="147">
        <v>33.346694999999997</v>
      </c>
      <c r="P43" s="147">
        <v>33.582183999999998</v>
      </c>
      <c r="Q43" s="147">
        <v>33.768512999999999</v>
      </c>
      <c r="R43" s="147">
        <v>33.910198000000001</v>
      </c>
      <c r="S43" s="147">
        <v>34.029625000000003</v>
      </c>
      <c r="T43" s="147">
        <v>34.187984</v>
      </c>
      <c r="U43" s="147">
        <v>34.207794</v>
      </c>
      <c r="V43" s="147">
        <v>34.25676</v>
      </c>
      <c r="W43" s="147">
        <v>34.302878999999997</v>
      </c>
      <c r="X43" s="147">
        <v>34.317905000000003</v>
      </c>
      <c r="Y43" s="147">
        <v>34.295791999999999</v>
      </c>
      <c r="Z43" s="147">
        <v>34.273186000000003</v>
      </c>
      <c r="AA43" s="147">
        <v>34.332233000000002</v>
      </c>
      <c r="AB43" s="147">
        <v>34.305881999999997</v>
      </c>
      <c r="AC43" s="147">
        <v>34.288516999999999</v>
      </c>
      <c r="AD43" s="147">
        <v>34.401679999999999</v>
      </c>
      <c r="AE43" s="147">
        <v>34.388072999999999</v>
      </c>
      <c r="AF43" s="143">
        <v>8.8529999999999998E-3</v>
      </c>
      <c r="AG43" s="129"/>
    </row>
    <row r="44" spans="1:33">
      <c r="A44" s="22" t="s">
        <v>61</v>
      </c>
      <c r="B44" s="141" t="s">
        <v>60</v>
      </c>
      <c r="C44" s="147">
        <v>24.416388999999999</v>
      </c>
      <c r="D44" s="147">
        <v>24.836956000000001</v>
      </c>
      <c r="E44" s="147">
        <v>25.286928</v>
      </c>
      <c r="F44" s="147">
        <v>25.785551000000002</v>
      </c>
      <c r="G44" s="147">
        <v>26.309719000000001</v>
      </c>
      <c r="H44" s="147">
        <v>26.853071</v>
      </c>
      <c r="I44" s="147">
        <v>27.439551999999999</v>
      </c>
      <c r="J44" s="147">
        <v>28.039261</v>
      </c>
      <c r="K44" s="147">
        <v>28.645572999999999</v>
      </c>
      <c r="L44" s="147">
        <v>29.223606</v>
      </c>
      <c r="M44" s="147">
        <v>29.795773000000001</v>
      </c>
      <c r="N44" s="147">
        <v>30.329742</v>
      </c>
      <c r="O44" s="147">
        <v>30.858115999999999</v>
      </c>
      <c r="P44" s="147">
        <v>31.383734</v>
      </c>
      <c r="Q44" s="147">
        <v>31.896933000000001</v>
      </c>
      <c r="R44" s="147">
        <v>32.386234000000002</v>
      </c>
      <c r="S44" s="147">
        <v>32.857269000000002</v>
      </c>
      <c r="T44" s="147">
        <v>33.317824999999999</v>
      </c>
      <c r="U44" s="147">
        <v>33.744926</v>
      </c>
      <c r="V44" s="147">
        <v>34.150565999999998</v>
      </c>
      <c r="W44" s="147">
        <v>34.526347999999999</v>
      </c>
      <c r="X44" s="147">
        <v>34.855293000000003</v>
      </c>
      <c r="Y44" s="147">
        <v>35.133709000000003</v>
      </c>
      <c r="Z44" s="147">
        <v>35.376598000000001</v>
      </c>
      <c r="AA44" s="147">
        <v>35.587673000000002</v>
      </c>
      <c r="AB44" s="147">
        <v>35.763168</v>
      </c>
      <c r="AC44" s="147">
        <v>35.911662999999997</v>
      </c>
      <c r="AD44" s="147">
        <v>36.041504000000003</v>
      </c>
      <c r="AE44" s="147">
        <v>36.145099999999999</v>
      </c>
      <c r="AF44" s="143">
        <v>1.4109E-2</v>
      </c>
      <c r="AG44" s="129"/>
    </row>
    <row r="45" spans="1:33">
      <c r="A45" s="22" t="s">
        <v>59</v>
      </c>
      <c r="B45" s="141" t="s">
        <v>58</v>
      </c>
      <c r="C45" s="147">
        <v>15.821263</v>
      </c>
      <c r="D45" s="147">
        <v>16.131247999999999</v>
      </c>
      <c r="E45" s="147">
        <v>16.678804</v>
      </c>
      <c r="F45" s="147">
        <v>17.193453000000002</v>
      </c>
      <c r="G45" s="147">
        <v>17.382670999999998</v>
      </c>
      <c r="H45" s="147">
        <v>17.655719999999999</v>
      </c>
      <c r="I45" s="147">
        <v>17.641428000000001</v>
      </c>
      <c r="J45" s="147">
        <v>17.714843999999999</v>
      </c>
      <c r="K45" s="147">
        <v>17.746100999999999</v>
      </c>
      <c r="L45" s="147">
        <v>17.752108</v>
      </c>
      <c r="M45" s="147">
        <v>17.726762999999998</v>
      </c>
      <c r="N45" s="147">
        <v>17.703925999999999</v>
      </c>
      <c r="O45" s="147">
        <v>17.685976</v>
      </c>
      <c r="P45" s="147">
        <v>17.669809000000001</v>
      </c>
      <c r="Q45" s="147">
        <v>17.656127999999999</v>
      </c>
      <c r="R45" s="147">
        <v>17.644224000000001</v>
      </c>
      <c r="S45" s="147">
        <v>17.635103000000001</v>
      </c>
      <c r="T45" s="147">
        <v>17.627134000000002</v>
      </c>
      <c r="U45" s="147">
        <v>17.621216</v>
      </c>
      <c r="V45" s="147">
        <v>17.615825999999998</v>
      </c>
      <c r="W45" s="147">
        <v>17.612106000000001</v>
      </c>
      <c r="X45" s="147">
        <v>17.608646</v>
      </c>
      <c r="Y45" s="147">
        <v>17.607035</v>
      </c>
      <c r="Z45" s="147">
        <v>17.606117000000001</v>
      </c>
      <c r="AA45" s="147">
        <v>17.607099999999999</v>
      </c>
      <c r="AB45" s="147">
        <v>17.455801000000001</v>
      </c>
      <c r="AC45" s="147">
        <v>17.469227</v>
      </c>
      <c r="AD45" s="147">
        <v>17.484673999999998</v>
      </c>
      <c r="AE45" s="147">
        <v>17.514999</v>
      </c>
      <c r="AF45" s="143">
        <v>3.6389999999999999E-3</v>
      </c>
      <c r="AG45" s="129"/>
    </row>
    <row r="46" spans="1:33">
      <c r="A46" s="22" t="s">
        <v>57</v>
      </c>
      <c r="B46" s="141" t="s">
        <v>56</v>
      </c>
      <c r="C46" s="147">
        <v>13.428094</v>
      </c>
      <c r="D46" s="147">
        <v>13.70518</v>
      </c>
      <c r="E46" s="147">
        <v>13.988607999999999</v>
      </c>
      <c r="F46" s="147">
        <v>14.298017</v>
      </c>
      <c r="G46" s="147">
        <v>14.623931000000001</v>
      </c>
      <c r="H46" s="147">
        <v>14.947717000000001</v>
      </c>
      <c r="I46" s="147">
        <v>15.224836</v>
      </c>
      <c r="J46" s="147">
        <v>15.477124999999999</v>
      </c>
      <c r="K46" s="147">
        <v>15.708449999999999</v>
      </c>
      <c r="L46" s="147">
        <v>15.906402999999999</v>
      </c>
      <c r="M46" s="147">
        <v>16.084123999999999</v>
      </c>
      <c r="N46" s="147">
        <v>16.239180000000001</v>
      </c>
      <c r="O46" s="147">
        <v>16.374127999999999</v>
      </c>
      <c r="P46" s="147">
        <v>16.504307000000001</v>
      </c>
      <c r="Q46" s="147">
        <v>16.623000999999999</v>
      </c>
      <c r="R46" s="147">
        <v>16.732641000000001</v>
      </c>
      <c r="S46" s="147">
        <v>16.834803000000001</v>
      </c>
      <c r="T46" s="147">
        <v>16.930444999999999</v>
      </c>
      <c r="U46" s="147">
        <v>17.012526000000001</v>
      </c>
      <c r="V46" s="147">
        <v>17.084282000000002</v>
      </c>
      <c r="W46" s="147">
        <v>17.141766000000001</v>
      </c>
      <c r="X46" s="147">
        <v>17.21096</v>
      </c>
      <c r="Y46" s="147">
        <v>17.279800000000002</v>
      </c>
      <c r="Z46" s="147">
        <v>17.324511999999999</v>
      </c>
      <c r="AA46" s="147">
        <v>17.374506</v>
      </c>
      <c r="AB46" s="147">
        <v>17.402925</v>
      </c>
      <c r="AC46" s="147">
        <v>17.441884999999999</v>
      </c>
      <c r="AD46" s="147">
        <v>17.468942999999999</v>
      </c>
      <c r="AE46" s="147">
        <v>17.502464</v>
      </c>
      <c r="AF46" s="143">
        <v>9.5090000000000001E-3</v>
      </c>
      <c r="AG46" s="129"/>
    </row>
    <row r="47" spans="1:33">
      <c r="A47" s="22" t="s">
        <v>55</v>
      </c>
      <c r="B47" s="141" t="s">
        <v>54</v>
      </c>
      <c r="C47" s="147">
        <v>7.4724060000000003</v>
      </c>
      <c r="D47" s="147">
        <v>7.5785289999999996</v>
      </c>
      <c r="E47" s="147">
        <v>7.7053229999999999</v>
      </c>
      <c r="F47" s="147">
        <v>7.8485899999999997</v>
      </c>
      <c r="G47" s="147">
        <v>8.002383</v>
      </c>
      <c r="H47" s="147">
        <v>8.1636769999999999</v>
      </c>
      <c r="I47" s="147">
        <v>8.3212849999999996</v>
      </c>
      <c r="J47" s="147">
        <v>8.4797550000000008</v>
      </c>
      <c r="K47" s="147">
        <v>8.6382940000000001</v>
      </c>
      <c r="L47" s="147">
        <v>8.7959300000000002</v>
      </c>
      <c r="M47" s="147">
        <v>8.9485489999999999</v>
      </c>
      <c r="N47" s="147">
        <v>9.0909969999999998</v>
      </c>
      <c r="O47" s="147">
        <v>9.2225160000000006</v>
      </c>
      <c r="P47" s="147">
        <v>9.3430680000000006</v>
      </c>
      <c r="Q47" s="147">
        <v>9.4533149999999999</v>
      </c>
      <c r="R47" s="147">
        <v>9.5530629999999999</v>
      </c>
      <c r="S47" s="147">
        <v>9.6434440000000006</v>
      </c>
      <c r="T47" s="147">
        <v>9.7267100000000006</v>
      </c>
      <c r="U47" s="147">
        <v>9.8045930000000006</v>
      </c>
      <c r="V47" s="147">
        <v>9.8772749999999991</v>
      </c>
      <c r="W47" s="147">
        <v>9.9424309999999991</v>
      </c>
      <c r="X47" s="147">
        <v>10.001567</v>
      </c>
      <c r="Y47" s="147">
        <v>10.055840999999999</v>
      </c>
      <c r="Z47" s="147">
        <v>10.108454</v>
      </c>
      <c r="AA47" s="147">
        <v>10.161227999999999</v>
      </c>
      <c r="AB47" s="147">
        <v>10.213310999999999</v>
      </c>
      <c r="AC47" s="147">
        <v>10.263764</v>
      </c>
      <c r="AD47" s="147">
        <v>10.314513</v>
      </c>
      <c r="AE47" s="147">
        <v>10.365861000000001</v>
      </c>
      <c r="AF47" s="143">
        <v>1.1757999999999999E-2</v>
      </c>
      <c r="AG47" s="129"/>
    </row>
    <row r="48" spans="1:33">
      <c r="A48" s="19"/>
      <c r="B48" s="140" t="s">
        <v>53</v>
      </c>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row>
    <row r="49" spans="1:33">
      <c r="A49" s="22" t="s">
        <v>52</v>
      </c>
      <c r="B49" s="141" t="s">
        <v>51</v>
      </c>
      <c r="C49" s="147">
        <v>72.717087000000006</v>
      </c>
      <c r="D49" s="147">
        <v>73.091971999999998</v>
      </c>
      <c r="E49" s="147">
        <v>73.492531</v>
      </c>
      <c r="F49" s="147">
        <v>74.018456</v>
      </c>
      <c r="G49" s="147">
        <v>74.683121</v>
      </c>
      <c r="H49" s="147">
        <v>75.131766999999996</v>
      </c>
      <c r="I49" s="147">
        <v>75.592140000000001</v>
      </c>
      <c r="J49" s="147">
        <v>76.024017000000001</v>
      </c>
      <c r="K49" s="147">
        <v>76.492362999999997</v>
      </c>
      <c r="L49" s="147">
        <v>77.014213999999996</v>
      </c>
      <c r="M49" s="147">
        <v>77.600960000000001</v>
      </c>
      <c r="N49" s="147">
        <v>78.266677999999999</v>
      </c>
      <c r="O49" s="147">
        <v>78.981505999999996</v>
      </c>
      <c r="P49" s="147">
        <v>79.730591000000004</v>
      </c>
      <c r="Q49" s="147">
        <v>80.489220000000003</v>
      </c>
      <c r="R49" s="147">
        <v>81.260979000000006</v>
      </c>
      <c r="S49" s="147">
        <v>82.048454000000007</v>
      </c>
      <c r="T49" s="147">
        <v>82.814575000000005</v>
      </c>
      <c r="U49" s="147">
        <v>83.594772000000006</v>
      </c>
      <c r="V49" s="147">
        <v>84.382309000000006</v>
      </c>
      <c r="W49" s="147">
        <v>85.171204000000003</v>
      </c>
      <c r="X49" s="147">
        <v>85.974022000000005</v>
      </c>
      <c r="Y49" s="147">
        <v>86.764037999999999</v>
      </c>
      <c r="Z49" s="147">
        <v>87.549926999999997</v>
      </c>
      <c r="AA49" s="147">
        <v>88.321090999999996</v>
      </c>
      <c r="AB49" s="147">
        <v>89.091155999999998</v>
      </c>
      <c r="AC49" s="147">
        <v>89.849761999999998</v>
      </c>
      <c r="AD49" s="147">
        <v>90.593376000000006</v>
      </c>
      <c r="AE49" s="147">
        <v>91.328147999999999</v>
      </c>
      <c r="AF49" s="143">
        <v>8.1720000000000004E-3</v>
      </c>
      <c r="AG49" s="129"/>
    </row>
    <row r="50" spans="1:33" ht="15" customHeight="1">
      <c r="A50" s="19"/>
      <c r="B50" s="140" t="s">
        <v>50</v>
      </c>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129"/>
    </row>
    <row r="51" spans="1:33" ht="15" customHeight="1">
      <c r="A51" s="22" t="s">
        <v>49</v>
      </c>
      <c r="B51" s="141" t="s">
        <v>48</v>
      </c>
      <c r="C51" s="147">
        <v>3.3663400000000001</v>
      </c>
      <c r="D51" s="147">
        <v>3.3698929999999998</v>
      </c>
      <c r="E51" s="147">
        <v>3.3734500000000001</v>
      </c>
      <c r="F51" s="147">
        <v>3.3770099999999998</v>
      </c>
      <c r="G51" s="147">
        <v>3.3805740000000002</v>
      </c>
      <c r="H51" s="147">
        <v>3.3841420000000002</v>
      </c>
      <c r="I51" s="147">
        <v>3.3877130000000002</v>
      </c>
      <c r="J51" s="147">
        <v>3.391289</v>
      </c>
      <c r="K51" s="147">
        <v>3.3948680000000002</v>
      </c>
      <c r="L51" s="147">
        <v>3.3984510000000001</v>
      </c>
      <c r="M51" s="147">
        <v>3.402037</v>
      </c>
      <c r="N51" s="147">
        <v>3.4056280000000001</v>
      </c>
      <c r="O51" s="147">
        <v>3.4092220000000002</v>
      </c>
      <c r="P51" s="147">
        <v>3.41282</v>
      </c>
      <c r="Q51" s="147">
        <v>3.4164219999999998</v>
      </c>
      <c r="R51" s="147">
        <v>3.4200270000000002</v>
      </c>
      <c r="S51" s="147">
        <v>3.4236369999999998</v>
      </c>
      <c r="T51" s="147">
        <v>3.4272499999999999</v>
      </c>
      <c r="U51" s="147">
        <v>3.4308670000000001</v>
      </c>
      <c r="V51" s="147">
        <v>3.434488</v>
      </c>
      <c r="W51" s="147">
        <v>3.438113</v>
      </c>
      <c r="X51" s="147">
        <v>3.4417409999999999</v>
      </c>
      <c r="Y51" s="147">
        <v>3.445373</v>
      </c>
      <c r="Z51" s="147">
        <v>3.4490099999999999</v>
      </c>
      <c r="AA51" s="147">
        <v>3.4526490000000001</v>
      </c>
      <c r="AB51" s="147">
        <v>3.4562930000000001</v>
      </c>
      <c r="AC51" s="147">
        <v>3.4599410000000002</v>
      </c>
      <c r="AD51" s="147">
        <v>3.4635929999999999</v>
      </c>
      <c r="AE51" s="147">
        <v>3.4672480000000001</v>
      </c>
      <c r="AF51" s="143">
        <v>1.0549999999999999E-3</v>
      </c>
      <c r="AG51" s="129"/>
    </row>
    <row r="52" spans="1:33" ht="15" customHeight="1">
      <c r="A52" s="22" t="s">
        <v>47</v>
      </c>
      <c r="B52" s="141" t="s">
        <v>46</v>
      </c>
      <c r="C52" s="147">
        <v>4.8202259999999999</v>
      </c>
      <c r="D52" s="147">
        <v>4.8389660000000001</v>
      </c>
      <c r="E52" s="147">
        <v>4.8577789999999998</v>
      </c>
      <c r="F52" s="147">
        <v>4.876665</v>
      </c>
      <c r="G52" s="147">
        <v>4.8956239999999998</v>
      </c>
      <c r="H52" s="147">
        <v>4.9146570000000001</v>
      </c>
      <c r="I52" s="147">
        <v>4.933764</v>
      </c>
      <c r="J52" s="147">
        <v>4.9529449999999997</v>
      </c>
      <c r="K52" s="147">
        <v>4.9722</v>
      </c>
      <c r="L52" s="147">
        <v>4.9915310000000002</v>
      </c>
      <c r="M52" s="147">
        <v>5.0109370000000002</v>
      </c>
      <c r="N52" s="147">
        <v>5.0304180000000001</v>
      </c>
      <c r="O52" s="147">
        <v>5.0499749999999999</v>
      </c>
      <c r="P52" s="147">
        <v>5.0696079999999997</v>
      </c>
      <c r="Q52" s="147">
        <v>5.0893170000000003</v>
      </c>
      <c r="R52" s="147">
        <v>5.1091030000000002</v>
      </c>
      <c r="S52" s="147">
        <v>5.1289660000000001</v>
      </c>
      <c r="T52" s="147">
        <v>5.1489060000000002</v>
      </c>
      <c r="U52" s="147">
        <v>5.1689230000000004</v>
      </c>
      <c r="V52" s="147">
        <v>5.189019</v>
      </c>
      <c r="W52" s="147">
        <v>5.2091919999999998</v>
      </c>
      <c r="X52" s="147">
        <v>5.2294450000000001</v>
      </c>
      <c r="Y52" s="147">
        <v>5.2497749999999996</v>
      </c>
      <c r="Z52" s="147">
        <v>5.2701849999999997</v>
      </c>
      <c r="AA52" s="147">
        <v>5.2906740000000001</v>
      </c>
      <c r="AB52" s="147">
        <v>5.3112430000000002</v>
      </c>
      <c r="AC52" s="147">
        <v>5.3318919999999999</v>
      </c>
      <c r="AD52" s="147">
        <v>5.3526210000000001</v>
      </c>
      <c r="AE52" s="147">
        <v>5.3734299999999999</v>
      </c>
      <c r="AF52" s="143">
        <v>3.888E-3</v>
      </c>
      <c r="AG52" s="129"/>
    </row>
    <row r="53" spans="1:33" ht="15" customHeight="1">
      <c r="A53" s="1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129"/>
    </row>
    <row r="54" spans="1:33" ht="15" customHeight="1">
      <c r="A54" s="19"/>
      <c r="B54" s="140" t="s">
        <v>45</v>
      </c>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row>
    <row r="55" spans="1:33" ht="15" customHeight="1">
      <c r="A55" s="19"/>
      <c r="B55" s="140" t="s">
        <v>44</v>
      </c>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row>
    <row r="56" spans="1:33" ht="15" customHeight="1">
      <c r="A56" s="22" t="s">
        <v>43</v>
      </c>
      <c r="B56" s="141" t="s">
        <v>27</v>
      </c>
      <c r="C56" s="142">
        <v>14.541973</v>
      </c>
      <c r="D56" s="142">
        <v>14.586114</v>
      </c>
      <c r="E56" s="142">
        <v>14.429691999999999</v>
      </c>
      <c r="F56" s="142">
        <v>14.201924999999999</v>
      </c>
      <c r="G56" s="142">
        <v>14.016909</v>
      </c>
      <c r="H56" s="142">
        <v>13.860763</v>
      </c>
      <c r="I56" s="142">
        <v>13.679087000000001</v>
      </c>
      <c r="J56" s="142">
        <v>13.473832</v>
      </c>
      <c r="K56" s="142">
        <v>13.253083</v>
      </c>
      <c r="L56" s="142">
        <v>13.044086</v>
      </c>
      <c r="M56" s="142">
        <v>12.836978</v>
      </c>
      <c r="N56" s="142">
        <v>12.674039</v>
      </c>
      <c r="O56" s="142">
        <v>12.534656</v>
      </c>
      <c r="P56" s="142">
        <v>12.394664000000001</v>
      </c>
      <c r="Q56" s="142">
        <v>12.251548</v>
      </c>
      <c r="R56" s="142">
        <v>12.130822</v>
      </c>
      <c r="S56" s="142">
        <v>12.028416</v>
      </c>
      <c r="T56" s="142">
        <v>11.933923</v>
      </c>
      <c r="U56" s="142">
        <v>11.864001</v>
      </c>
      <c r="V56" s="142">
        <v>11.805396</v>
      </c>
      <c r="W56" s="142">
        <v>11.762741999999999</v>
      </c>
      <c r="X56" s="142">
        <v>11.733644</v>
      </c>
      <c r="Y56" s="142">
        <v>11.725387</v>
      </c>
      <c r="Z56" s="142">
        <v>11.735775</v>
      </c>
      <c r="AA56" s="142">
        <v>11.770763000000001</v>
      </c>
      <c r="AB56" s="142">
        <v>11.824349</v>
      </c>
      <c r="AC56" s="142">
        <v>11.889715000000001</v>
      </c>
      <c r="AD56" s="142">
        <v>11.962910000000001</v>
      </c>
      <c r="AE56" s="142">
        <v>12.054455000000001</v>
      </c>
      <c r="AF56" s="143">
        <v>-6.6779999999999999E-3</v>
      </c>
      <c r="AG56" s="129"/>
    </row>
    <row r="57" spans="1:33" ht="15" customHeight="1">
      <c r="A57" s="22" t="s">
        <v>42</v>
      </c>
      <c r="B57" s="141" t="s">
        <v>25</v>
      </c>
      <c r="C57" s="142">
        <v>0.95150299999999999</v>
      </c>
      <c r="D57" s="142">
        <v>0.94255800000000001</v>
      </c>
      <c r="E57" s="142">
        <v>0.92534000000000005</v>
      </c>
      <c r="F57" s="142">
        <v>0.91245200000000004</v>
      </c>
      <c r="G57" s="142">
        <v>0.903111</v>
      </c>
      <c r="H57" s="142">
        <v>0.89480700000000002</v>
      </c>
      <c r="I57" s="142">
        <v>0.88838499999999998</v>
      </c>
      <c r="J57" s="142">
        <v>0.88299499999999997</v>
      </c>
      <c r="K57" s="142">
        <v>0.87703299999999995</v>
      </c>
      <c r="L57" s="142">
        <v>0.87279099999999998</v>
      </c>
      <c r="M57" s="142">
        <v>0.87179099999999998</v>
      </c>
      <c r="N57" s="142">
        <v>0.87186799999999998</v>
      </c>
      <c r="O57" s="142">
        <v>0.87303399999999998</v>
      </c>
      <c r="P57" s="142">
        <v>0.87507400000000002</v>
      </c>
      <c r="Q57" s="142">
        <v>0.87749999999999995</v>
      </c>
      <c r="R57" s="142">
        <v>0.881023</v>
      </c>
      <c r="S57" s="142">
        <v>0.88554100000000002</v>
      </c>
      <c r="T57" s="142">
        <v>0.88979600000000003</v>
      </c>
      <c r="U57" s="142">
        <v>0.896146</v>
      </c>
      <c r="V57" s="142">
        <v>0.90392399999999995</v>
      </c>
      <c r="W57" s="142">
        <v>0.91192099999999998</v>
      </c>
      <c r="X57" s="142">
        <v>0.91867500000000002</v>
      </c>
      <c r="Y57" s="142">
        <v>0.92472100000000002</v>
      </c>
      <c r="Z57" s="142">
        <v>0.93183000000000005</v>
      </c>
      <c r="AA57" s="142">
        <v>0.93994</v>
      </c>
      <c r="AB57" s="142">
        <v>0.94994999999999996</v>
      </c>
      <c r="AC57" s="142">
        <v>0.95831999999999995</v>
      </c>
      <c r="AD57" s="142">
        <v>0.96721000000000001</v>
      </c>
      <c r="AE57" s="142">
        <v>0.97889800000000005</v>
      </c>
      <c r="AF57" s="143">
        <v>1.0139999999999999E-3</v>
      </c>
      <c r="AG57" s="129"/>
    </row>
    <row r="58" spans="1:33" ht="15" customHeight="1">
      <c r="A58" s="22" t="s">
        <v>41</v>
      </c>
      <c r="B58" s="141" t="s">
        <v>23</v>
      </c>
      <c r="C58" s="142">
        <v>0.21216299999999999</v>
      </c>
      <c r="D58" s="142">
        <v>0.22231200000000001</v>
      </c>
      <c r="E58" s="142">
        <v>0.22695699999999999</v>
      </c>
      <c r="F58" s="142">
        <v>0.22801299999999999</v>
      </c>
      <c r="G58" s="142">
        <v>0.228798</v>
      </c>
      <c r="H58" s="142">
        <v>0.229238</v>
      </c>
      <c r="I58" s="142">
        <v>0.229403</v>
      </c>
      <c r="J58" s="142">
        <v>0.229156</v>
      </c>
      <c r="K58" s="142">
        <v>0.228548</v>
      </c>
      <c r="L58" s="142">
        <v>0.22755600000000001</v>
      </c>
      <c r="M58" s="142">
        <v>0.22653000000000001</v>
      </c>
      <c r="N58" s="142">
        <v>0.22600500000000001</v>
      </c>
      <c r="O58" s="142">
        <v>0.22533600000000001</v>
      </c>
      <c r="P58" s="142">
        <v>0.22447300000000001</v>
      </c>
      <c r="Q58" s="142">
        <v>0.223496</v>
      </c>
      <c r="R58" s="142">
        <v>0.22194</v>
      </c>
      <c r="S58" s="142">
        <v>0.22057599999999999</v>
      </c>
      <c r="T58" s="142">
        <v>0.21909899999999999</v>
      </c>
      <c r="U58" s="142">
        <v>0.2175</v>
      </c>
      <c r="V58" s="142">
        <v>0.215784</v>
      </c>
      <c r="W58" s="142">
        <v>0.214032</v>
      </c>
      <c r="X58" s="142">
        <v>0.21201700000000001</v>
      </c>
      <c r="Y58" s="142">
        <v>0.21015400000000001</v>
      </c>
      <c r="Z58" s="142">
        <v>0.20821500000000001</v>
      </c>
      <c r="AA58" s="142">
        <v>0.206535</v>
      </c>
      <c r="AB58" s="142">
        <v>0.20446300000000001</v>
      </c>
      <c r="AC58" s="142">
        <v>0.20246</v>
      </c>
      <c r="AD58" s="142">
        <v>0.20028199999999999</v>
      </c>
      <c r="AE58" s="142">
        <v>0.198183</v>
      </c>
      <c r="AF58" s="143">
        <v>-2.4320000000000001E-3</v>
      </c>
      <c r="AG58" s="129"/>
    </row>
    <row r="59" spans="1:33" ht="15" customHeight="1">
      <c r="A59" s="22" t="s">
        <v>40</v>
      </c>
      <c r="B59" s="141" t="s">
        <v>21</v>
      </c>
      <c r="C59" s="142">
        <v>5.9211260000000001</v>
      </c>
      <c r="D59" s="142">
        <v>5.8150050000000002</v>
      </c>
      <c r="E59" s="142">
        <v>5.7261790000000001</v>
      </c>
      <c r="F59" s="142">
        <v>5.6708869999999996</v>
      </c>
      <c r="G59" s="142">
        <v>5.6364150000000004</v>
      </c>
      <c r="H59" s="142">
        <v>5.5889559999999996</v>
      </c>
      <c r="I59" s="142">
        <v>5.5406930000000001</v>
      </c>
      <c r="J59" s="142">
        <v>5.4803899999999999</v>
      </c>
      <c r="K59" s="142">
        <v>5.4188489999999998</v>
      </c>
      <c r="L59" s="142">
        <v>5.3674910000000002</v>
      </c>
      <c r="M59" s="142">
        <v>5.3360620000000001</v>
      </c>
      <c r="N59" s="142">
        <v>5.3021260000000003</v>
      </c>
      <c r="O59" s="142">
        <v>5.2741230000000003</v>
      </c>
      <c r="P59" s="142">
        <v>5.25631</v>
      </c>
      <c r="Q59" s="142">
        <v>5.2378020000000003</v>
      </c>
      <c r="R59" s="142">
        <v>5.2322259999999998</v>
      </c>
      <c r="S59" s="142">
        <v>5.2306210000000002</v>
      </c>
      <c r="T59" s="142">
        <v>5.2322899999999999</v>
      </c>
      <c r="U59" s="142">
        <v>5.2416010000000002</v>
      </c>
      <c r="V59" s="142">
        <v>5.2565660000000003</v>
      </c>
      <c r="W59" s="142">
        <v>5.2744609999999996</v>
      </c>
      <c r="X59" s="142">
        <v>5.2923179999999999</v>
      </c>
      <c r="Y59" s="142">
        <v>5.3090260000000002</v>
      </c>
      <c r="Z59" s="142">
        <v>5.323563</v>
      </c>
      <c r="AA59" s="142">
        <v>5.3446429999999996</v>
      </c>
      <c r="AB59" s="142">
        <v>5.367305</v>
      </c>
      <c r="AC59" s="142">
        <v>5.3838540000000004</v>
      </c>
      <c r="AD59" s="142">
        <v>5.4034690000000003</v>
      </c>
      <c r="AE59" s="142">
        <v>5.43954</v>
      </c>
      <c r="AF59" s="143">
        <v>-3.0249999999999999E-3</v>
      </c>
      <c r="AG59" s="129"/>
    </row>
    <row r="60" spans="1:33" ht="15" customHeight="1">
      <c r="A60" s="22" t="s">
        <v>39</v>
      </c>
      <c r="B60" s="141" t="s">
        <v>19</v>
      </c>
      <c r="C60" s="142">
        <v>4.3913000000000001E-2</v>
      </c>
      <c r="D60" s="142">
        <v>4.5564E-2</v>
      </c>
      <c r="E60" s="142">
        <v>4.6540999999999999E-2</v>
      </c>
      <c r="F60" s="142">
        <v>4.7204999999999997E-2</v>
      </c>
      <c r="G60" s="142">
        <v>4.7899999999999998E-2</v>
      </c>
      <c r="H60" s="142">
        <v>4.8571000000000003E-2</v>
      </c>
      <c r="I60" s="142">
        <v>4.9133000000000003E-2</v>
      </c>
      <c r="J60" s="142">
        <v>4.9707000000000001E-2</v>
      </c>
      <c r="K60" s="142">
        <v>5.015E-2</v>
      </c>
      <c r="L60" s="142">
        <v>5.0598999999999998E-2</v>
      </c>
      <c r="M60" s="142">
        <v>5.1139999999999998E-2</v>
      </c>
      <c r="N60" s="142">
        <v>5.1727000000000002E-2</v>
      </c>
      <c r="O60" s="142">
        <v>5.2368999999999999E-2</v>
      </c>
      <c r="P60" s="142">
        <v>5.2923999999999999E-2</v>
      </c>
      <c r="Q60" s="142">
        <v>5.3456999999999998E-2</v>
      </c>
      <c r="R60" s="142">
        <v>5.3973E-2</v>
      </c>
      <c r="S60" s="142">
        <v>5.4510000000000003E-2</v>
      </c>
      <c r="T60" s="142">
        <v>5.5034E-2</v>
      </c>
      <c r="U60" s="142">
        <v>5.5627000000000003E-2</v>
      </c>
      <c r="V60" s="142">
        <v>5.6181000000000002E-2</v>
      </c>
      <c r="W60" s="142">
        <v>5.6753999999999999E-2</v>
      </c>
      <c r="X60" s="142">
        <v>5.7258000000000003E-2</v>
      </c>
      <c r="Y60" s="142">
        <v>5.7815999999999999E-2</v>
      </c>
      <c r="Z60" s="142">
        <v>5.8367000000000002E-2</v>
      </c>
      <c r="AA60" s="142">
        <v>5.9116000000000002E-2</v>
      </c>
      <c r="AB60" s="142">
        <v>5.9750999999999999E-2</v>
      </c>
      <c r="AC60" s="142">
        <v>6.0444999999999999E-2</v>
      </c>
      <c r="AD60" s="142">
        <v>6.1081000000000003E-2</v>
      </c>
      <c r="AE60" s="142">
        <v>6.1848E-2</v>
      </c>
      <c r="AF60" s="143">
        <v>1.2305999999999999E-2</v>
      </c>
      <c r="AG60" s="129"/>
    </row>
    <row r="61" spans="1:33" ht="15" customHeight="1">
      <c r="A61" s="22" t="s">
        <v>38</v>
      </c>
      <c r="B61" s="141" t="s">
        <v>17</v>
      </c>
      <c r="C61" s="142">
        <v>0.48138199999999998</v>
      </c>
      <c r="D61" s="142">
        <v>0.47482200000000002</v>
      </c>
      <c r="E61" s="142">
        <v>0.49412899999999998</v>
      </c>
      <c r="F61" s="142">
        <v>0.48220400000000002</v>
      </c>
      <c r="G61" s="142">
        <v>0.46188000000000001</v>
      </c>
      <c r="H61" s="142">
        <v>0.44609500000000002</v>
      </c>
      <c r="I61" s="142">
        <v>0.439745</v>
      </c>
      <c r="J61" s="142">
        <v>0.44452599999999998</v>
      </c>
      <c r="K61" s="142">
        <v>0.44189200000000001</v>
      </c>
      <c r="L61" s="142">
        <v>0.44342300000000001</v>
      </c>
      <c r="M61" s="142">
        <v>0.44743699999999997</v>
      </c>
      <c r="N61" s="142">
        <v>0.45064799999999999</v>
      </c>
      <c r="O61" s="142">
        <v>0.45266600000000001</v>
      </c>
      <c r="P61" s="142">
        <v>0.455515</v>
      </c>
      <c r="Q61" s="142">
        <v>0.45589400000000002</v>
      </c>
      <c r="R61" s="142">
        <v>0.45686199999999999</v>
      </c>
      <c r="S61" s="142">
        <v>0.45827499999999999</v>
      </c>
      <c r="T61" s="142">
        <v>0.45760899999999999</v>
      </c>
      <c r="U61" s="142">
        <v>0.45812799999999998</v>
      </c>
      <c r="V61" s="142">
        <v>0.461673</v>
      </c>
      <c r="W61" s="142">
        <v>0.464588</v>
      </c>
      <c r="X61" s="142">
        <v>0.46493699999999999</v>
      </c>
      <c r="Y61" s="142">
        <v>0.46492299999999998</v>
      </c>
      <c r="Z61" s="142">
        <v>0.46477099999999999</v>
      </c>
      <c r="AA61" s="142">
        <v>0.46576699999999999</v>
      </c>
      <c r="AB61" s="142">
        <v>0.46815499999999999</v>
      </c>
      <c r="AC61" s="142">
        <v>0.47133999999999998</v>
      </c>
      <c r="AD61" s="142">
        <v>0.47259899999999999</v>
      </c>
      <c r="AE61" s="142">
        <v>0.47572900000000001</v>
      </c>
      <c r="AF61" s="143">
        <v>-4.2200000000000001E-4</v>
      </c>
      <c r="AG61" s="129"/>
    </row>
    <row r="62" spans="1:33" ht="15" customHeight="1">
      <c r="A62" s="22" t="s">
        <v>37</v>
      </c>
      <c r="B62" s="141" t="s">
        <v>15</v>
      </c>
      <c r="C62" s="142">
        <v>9.8239000000000007E-2</v>
      </c>
      <c r="D62" s="142">
        <v>9.8920999999999995E-2</v>
      </c>
      <c r="E62" s="142">
        <v>9.8114999999999994E-2</v>
      </c>
      <c r="F62" s="142">
        <v>9.7346000000000002E-2</v>
      </c>
      <c r="G62" s="142">
        <v>9.6685999999999994E-2</v>
      </c>
      <c r="H62" s="142">
        <v>9.5823000000000005E-2</v>
      </c>
      <c r="I62" s="142">
        <v>9.4964999999999994E-2</v>
      </c>
      <c r="J62" s="142">
        <v>9.3891000000000002E-2</v>
      </c>
      <c r="K62" s="142">
        <v>9.2919000000000002E-2</v>
      </c>
      <c r="L62" s="142">
        <v>9.2030000000000001E-2</v>
      </c>
      <c r="M62" s="142">
        <v>9.1400999999999996E-2</v>
      </c>
      <c r="N62" s="142">
        <v>9.0674000000000005E-2</v>
      </c>
      <c r="O62" s="142">
        <v>8.9934E-2</v>
      </c>
      <c r="P62" s="142">
        <v>8.9168999999999998E-2</v>
      </c>
      <c r="Q62" s="142">
        <v>8.8332999999999995E-2</v>
      </c>
      <c r="R62" s="142">
        <v>8.7614999999999998E-2</v>
      </c>
      <c r="S62" s="142">
        <v>8.6832999999999994E-2</v>
      </c>
      <c r="T62" s="142">
        <v>8.6156999999999997E-2</v>
      </c>
      <c r="U62" s="142">
        <v>8.5473999999999994E-2</v>
      </c>
      <c r="V62" s="142">
        <v>8.4846000000000005E-2</v>
      </c>
      <c r="W62" s="142">
        <v>8.4274000000000002E-2</v>
      </c>
      <c r="X62" s="142">
        <v>8.3705000000000002E-2</v>
      </c>
      <c r="Y62" s="142">
        <v>8.3102999999999996E-2</v>
      </c>
      <c r="Z62" s="142">
        <v>8.2418000000000005E-2</v>
      </c>
      <c r="AA62" s="142">
        <v>8.1855999999999998E-2</v>
      </c>
      <c r="AB62" s="142">
        <v>8.1249000000000002E-2</v>
      </c>
      <c r="AC62" s="142">
        <v>8.0573000000000006E-2</v>
      </c>
      <c r="AD62" s="142">
        <v>7.9990000000000006E-2</v>
      </c>
      <c r="AE62" s="142">
        <v>7.9592999999999997E-2</v>
      </c>
      <c r="AF62" s="143">
        <v>-7.489E-3</v>
      </c>
      <c r="AG62" s="129"/>
    </row>
    <row r="63" spans="1:33" ht="15" customHeight="1">
      <c r="A63" s="22" t="s">
        <v>36</v>
      </c>
      <c r="B63" s="141" t="s">
        <v>13</v>
      </c>
      <c r="C63" s="142">
        <v>0.93502799999999997</v>
      </c>
      <c r="D63" s="142">
        <v>0.88183</v>
      </c>
      <c r="E63" s="142">
        <v>0.87772700000000003</v>
      </c>
      <c r="F63" s="142">
        <v>0.87860400000000005</v>
      </c>
      <c r="G63" s="142">
        <v>0.87124999999999997</v>
      </c>
      <c r="H63" s="142">
        <v>0.86844900000000003</v>
      </c>
      <c r="I63" s="142">
        <v>0.86268900000000004</v>
      </c>
      <c r="J63" s="142">
        <v>0.85914199999999996</v>
      </c>
      <c r="K63" s="142">
        <v>0.85663400000000001</v>
      </c>
      <c r="L63" s="142">
        <v>0.85713600000000001</v>
      </c>
      <c r="M63" s="142">
        <v>0.857437</v>
      </c>
      <c r="N63" s="142">
        <v>0.85799999999999998</v>
      </c>
      <c r="O63" s="142">
        <v>0.85775999999999997</v>
      </c>
      <c r="P63" s="142">
        <v>0.85821800000000004</v>
      </c>
      <c r="Q63" s="142">
        <v>0.85754699999999995</v>
      </c>
      <c r="R63" s="142">
        <v>0.85761399999999999</v>
      </c>
      <c r="S63" s="142">
        <v>0.85763500000000004</v>
      </c>
      <c r="T63" s="142">
        <v>0.85734999999999995</v>
      </c>
      <c r="U63" s="142">
        <v>0.85724500000000003</v>
      </c>
      <c r="V63" s="142">
        <v>0.85730099999999998</v>
      </c>
      <c r="W63" s="142">
        <v>0.85782999999999998</v>
      </c>
      <c r="X63" s="142">
        <v>0.85782000000000003</v>
      </c>
      <c r="Y63" s="142">
        <v>0.85804800000000003</v>
      </c>
      <c r="Z63" s="142">
        <v>0.85806800000000005</v>
      </c>
      <c r="AA63" s="142">
        <v>0.86063299999999998</v>
      </c>
      <c r="AB63" s="142">
        <v>0.86092400000000002</v>
      </c>
      <c r="AC63" s="142">
        <v>0.85983399999999999</v>
      </c>
      <c r="AD63" s="142">
        <v>0.85912200000000005</v>
      </c>
      <c r="AE63" s="142">
        <v>0.85809500000000005</v>
      </c>
      <c r="AF63" s="143">
        <v>-3.0620000000000001E-3</v>
      </c>
      <c r="AG63" s="129"/>
    </row>
    <row r="64" spans="1:33" ht="15" customHeight="1">
      <c r="A64" s="22" t="s">
        <v>35</v>
      </c>
      <c r="B64" s="141" t="s">
        <v>11</v>
      </c>
      <c r="C64" s="142">
        <v>0.20283699999999999</v>
      </c>
      <c r="D64" s="142">
        <v>0.19916300000000001</v>
      </c>
      <c r="E64" s="142">
        <v>0.19580500000000001</v>
      </c>
      <c r="F64" s="142">
        <v>0.19373699999999999</v>
      </c>
      <c r="G64" s="142">
        <v>0.19281300000000001</v>
      </c>
      <c r="H64" s="142">
        <v>0.19189700000000001</v>
      </c>
      <c r="I64" s="142">
        <v>0.19073399999999999</v>
      </c>
      <c r="J64" s="142">
        <v>0.18920999999999999</v>
      </c>
      <c r="K64" s="142">
        <v>0.18740399999999999</v>
      </c>
      <c r="L64" s="142">
        <v>0.18567700000000001</v>
      </c>
      <c r="M64" s="142">
        <v>0.18446699999999999</v>
      </c>
      <c r="N64" s="142">
        <v>0.18361</v>
      </c>
      <c r="O64" s="142">
        <v>0.182778</v>
      </c>
      <c r="P64" s="142">
        <v>0.18199799999999999</v>
      </c>
      <c r="Q64" s="142">
        <v>0.18145</v>
      </c>
      <c r="R64" s="142">
        <v>0.18110599999999999</v>
      </c>
      <c r="S64" s="142">
        <v>0.18074599999999999</v>
      </c>
      <c r="T64" s="142">
        <v>0.18038299999999999</v>
      </c>
      <c r="U64" s="142">
        <v>0.18029500000000001</v>
      </c>
      <c r="V64" s="142">
        <v>0.18016099999999999</v>
      </c>
      <c r="W64" s="142">
        <v>0.17998800000000001</v>
      </c>
      <c r="X64" s="142">
        <v>0.179814</v>
      </c>
      <c r="Y64" s="142">
        <v>0.17955699999999999</v>
      </c>
      <c r="Z64" s="142">
        <v>0.17924399999999999</v>
      </c>
      <c r="AA64" s="142">
        <v>0.17895</v>
      </c>
      <c r="AB64" s="142">
        <v>0.178728</v>
      </c>
      <c r="AC64" s="142">
        <v>0.17849100000000001</v>
      </c>
      <c r="AD64" s="142">
        <v>0.178228</v>
      </c>
      <c r="AE64" s="142">
        <v>0.17815600000000001</v>
      </c>
      <c r="AF64" s="143">
        <v>-4.6230000000000004E-3</v>
      </c>
      <c r="AG64" s="129"/>
    </row>
    <row r="65" spans="1:33" ht="15" customHeight="1">
      <c r="A65" s="22" t="s">
        <v>34</v>
      </c>
      <c r="B65" s="141" t="s">
        <v>9</v>
      </c>
      <c r="C65" s="142">
        <v>2.8028080000000002</v>
      </c>
      <c r="D65" s="142">
        <v>3.008168</v>
      </c>
      <c r="E65" s="142">
        <v>3.0512030000000001</v>
      </c>
      <c r="F65" s="142">
        <v>3.0571109999999999</v>
      </c>
      <c r="G65" s="142">
        <v>3.095898</v>
      </c>
      <c r="H65" s="142">
        <v>3.1342270000000001</v>
      </c>
      <c r="I65" s="142">
        <v>3.164552</v>
      </c>
      <c r="J65" s="142">
        <v>3.1871079999999998</v>
      </c>
      <c r="K65" s="142">
        <v>3.2029380000000001</v>
      </c>
      <c r="L65" s="142">
        <v>3.2187830000000002</v>
      </c>
      <c r="M65" s="142">
        <v>3.2439369999999998</v>
      </c>
      <c r="N65" s="142">
        <v>3.270448</v>
      </c>
      <c r="O65" s="142">
        <v>3.294403</v>
      </c>
      <c r="P65" s="142">
        <v>3.322924</v>
      </c>
      <c r="Q65" s="142">
        <v>3.3598249999999998</v>
      </c>
      <c r="R65" s="142">
        <v>3.4038949999999999</v>
      </c>
      <c r="S65" s="142">
        <v>3.4501719999999998</v>
      </c>
      <c r="T65" s="142">
        <v>3.498488</v>
      </c>
      <c r="U65" s="142">
        <v>3.5546440000000001</v>
      </c>
      <c r="V65" s="142">
        <v>3.608403</v>
      </c>
      <c r="W65" s="142">
        <v>3.6630980000000002</v>
      </c>
      <c r="X65" s="142">
        <v>3.7186249999999998</v>
      </c>
      <c r="Y65" s="142">
        <v>3.7740100000000001</v>
      </c>
      <c r="Z65" s="142">
        <v>3.8279190000000001</v>
      </c>
      <c r="AA65" s="142">
        <v>3.8804340000000002</v>
      </c>
      <c r="AB65" s="142">
        <v>3.9367380000000001</v>
      </c>
      <c r="AC65" s="142">
        <v>3.9936039999999999</v>
      </c>
      <c r="AD65" s="142">
        <v>4.0496509999999999</v>
      </c>
      <c r="AE65" s="142">
        <v>4.112158</v>
      </c>
      <c r="AF65" s="143">
        <v>1.3783999999999999E-2</v>
      </c>
      <c r="AG65" s="129"/>
    </row>
    <row r="66" spans="1:33">
      <c r="A66" s="22" t="s">
        <v>33</v>
      </c>
      <c r="B66" s="141" t="s">
        <v>7</v>
      </c>
      <c r="C66" s="142">
        <v>0.43083199999999999</v>
      </c>
      <c r="D66" s="142">
        <v>0.43313099999999999</v>
      </c>
      <c r="E66" s="142">
        <v>0.43396800000000002</v>
      </c>
      <c r="F66" s="142">
        <v>0.43462800000000001</v>
      </c>
      <c r="G66" s="142">
        <v>0.43516199999999999</v>
      </c>
      <c r="H66" s="142">
        <v>0.43594699999999997</v>
      </c>
      <c r="I66" s="142">
        <v>0.43650600000000001</v>
      </c>
      <c r="J66" s="142">
        <v>0.43695099999999998</v>
      </c>
      <c r="K66" s="142">
        <v>0.437332</v>
      </c>
      <c r="L66" s="142">
        <v>0.43757600000000002</v>
      </c>
      <c r="M66" s="142">
        <v>0.43774400000000002</v>
      </c>
      <c r="N66" s="142">
        <v>0.43782700000000002</v>
      </c>
      <c r="O66" s="142">
        <v>0.43785800000000002</v>
      </c>
      <c r="P66" s="142">
        <v>0.43787900000000002</v>
      </c>
      <c r="Q66" s="142">
        <v>0.438004</v>
      </c>
      <c r="R66" s="142">
        <v>0.43820300000000001</v>
      </c>
      <c r="S66" s="142">
        <v>0.43841200000000002</v>
      </c>
      <c r="T66" s="142">
        <v>0.43863099999999999</v>
      </c>
      <c r="U66" s="142">
        <v>0.43885800000000003</v>
      </c>
      <c r="V66" s="142">
        <v>0.43909300000000001</v>
      </c>
      <c r="W66" s="142">
        <v>0.43933499999999998</v>
      </c>
      <c r="X66" s="142">
        <v>0.43958399999999997</v>
      </c>
      <c r="Y66" s="142">
        <v>0.43983899999999998</v>
      </c>
      <c r="Z66" s="142">
        <v>0.44009900000000002</v>
      </c>
      <c r="AA66" s="142">
        <v>0.44036399999999998</v>
      </c>
      <c r="AB66" s="142">
        <v>0.440633</v>
      </c>
      <c r="AC66" s="142">
        <v>0.44090699999999999</v>
      </c>
      <c r="AD66" s="142">
        <v>0.44118400000000002</v>
      </c>
      <c r="AE66" s="142">
        <v>0.441465</v>
      </c>
      <c r="AF66" s="143">
        <v>8.7100000000000003E-4</v>
      </c>
      <c r="AG66" s="129"/>
    </row>
    <row r="67" spans="1:33" ht="15" customHeight="1">
      <c r="A67" s="22" t="s">
        <v>32</v>
      </c>
      <c r="B67" s="141" t="s">
        <v>5</v>
      </c>
      <c r="C67" s="142">
        <v>0.125945</v>
      </c>
      <c r="D67" s="142">
        <v>0.12592500000000001</v>
      </c>
      <c r="E67" s="142">
        <v>0.12601200000000001</v>
      </c>
      <c r="F67" s="142">
        <v>0.12605</v>
      </c>
      <c r="G67" s="142">
        <v>0.126114</v>
      </c>
      <c r="H67" s="142">
        <v>0.12598400000000001</v>
      </c>
      <c r="I67" s="142">
        <v>0.12585299999999999</v>
      </c>
      <c r="J67" s="142">
        <v>0.12575500000000001</v>
      </c>
      <c r="K67" s="142">
        <v>0.12565200000000001</v>
      </c>
      <c r="L67" s="142">
        <v>0.12554599999999999</v>
      </c>
      <c r="M67" s="142">
        <v>0.12543899999999999</v>
      </c>
      <c r="N67" s="142">
        <v>0.12533</v>
      </c>
      <c r="O67" s="142">
        <v>0.12525</v>
      </c>
      <c r="P67" s="142">
        <v>0.125225</v>
      </c>
      <c r="Q67" s="142">
        <v>0.12525500000000001</v>
      </c>
      <c r="R67" s="142">
        <v>0.12531800000000001</v>
      </c>
      <c r="S67" s="142">
        <v>0.125412</v>
      </c>
      <c r="T67" s="142">
        <v>0.125527</v>
      </c>
      <c r="U67" s="142">
        <v>0.125667</v>
      </c>
      <c r="V67" s="142">
        <v>0.12579699999999999</v>
      </c>
      <c r="W67" s="142">
        <v>0.12592500000000001</v>
      </c>
      <c r="X67" s="142">
        <v>0.12604599999999999</v>
      </c>
      <c r="Y67" s="142">
        <v>0.126166</v>
      </c>
      <c r="Z67" s="142">
        <v>0.12631999999999999</v>
      </c>
      <c r="AA67" s="142">
        <v>0.12649199999999999</v>
      </c>
      <c r="AB67" s="142">
        <v>0.126661</v>
      </c>
      <c r="AC67" s="142">
        <v>0.12681100000000001</v>
      </c>
      <c r="AD67" s="142">
        <v>0.126974</v>
      </c>
      <c r="AE67" s="142">
        <v>0.12715899999999999</v>
      </c>
      <c r="AF67" s="143">
        <v>3.4200000000000002E-4</v>
      </c>
      <c r="AG67" s="129"/>
    </row>
    <row r="68" spans="1:33" ht="15" customHeight="1">
      <c r="A68" s="22" t="s">
        <v>31</v>
      </c>
      <c r="B68" s="141" t="s">
        <v>841</v>
      </c>
      <c r="C68" s="142">
        <v>0.90573199999999998</v>
      </c>
      <c r="D68" s="142">
        <v>0.82054300000000002</v>
      </c>
      <c r="E68" s="142">
        <v>0.76098200000000005</v>
      </c>
      <c r="F68" s="142">
        <v>0.72675199999999995</v>
      </c>
      <c r="G68" s="142">
        <v>0.69584999999999997</v>
      </c>
      <c r="H68" s="142">
        <v>0.65398500000000004</v>
      </c>
      <c r="I68" s="142">
        <v>0.61392800000000003</v>
      </c>
      <c r="J68" s="142">
        <v>0.61203300000000005</v>
      </c>
      <c r="K68" s="142">
        <v>0.61031599999999997</v>
      </c>
      <c r="L68" s="142">
        <v>0.61189700000000002</v>
      </c>
      <c r="M68" s="142">
        <v>0.61776399999999998</v>
      </c>
      <c r="N68" s="142">
        <v>0.62628499999999998</v>
      </c>
      <c r="O68" s="142">
        <v>0.63076699999999997</v>
      </c>
      <c r="P68" s="142">
        <v>0.63347699999999996</v>
      </c>
      <c r="Q68" s="142">
        <v>0.63400299999999998</v>
      </c>
      <c r="R68" s="142">
        <v>0.63296799999999998</v>
      </c>
      <c r="S68" s="142">
        <v>0.63783100000000004</v>
      </c>
      <c r="T68" s="142">
        <v>0.63666800000000001</v>
      </c>
      <c r="U68" s="142">
        <v>0.64580700000000002</v>
      </c>
      <c r="V68" s="142">
        <v>0.65242699999999998</v>
      </c>
      <c r="W68" s="142">
        <v>0.65816600000000003</v>
      </c>
      <c r="X68" s="142">
        <v>0.66099399999999997</v>
      </c>
      <c r="Y68" s="142">
        <v>0.66509499999999999</v>
      </c>
      <c r="Z68" s="142">
        <v>0.66920299999999999</v>
      </c>
      <c r="AA68" s="142">
        <v>0.67453399999999997</v>
      </c>
      <c r="AB68" s="142">
        <v>0.68213500000000005</v>
      </c>
      <c r="AC68" s="142">
        <v>0.68949099999999997</v>
      </c>
      <c r="AD68" s="142">
        <v>0.691882</v>
      </c>
      <c r="AE68" s="142">
        <v>0.69677699999999998</v>
      </c>
      <c r="AF68" s="143">
        <v>-9.3229999999999997E-3</v>
      </c>
      <c r="AG68" s="129"/>
    </row>
    <row r="69" spans="1:33" ht="15" customHeight="1">
      <c r="A69" s="22" t="s">
        <v>3407</v>
      </c>
      <c r="B69" s="141" t="s">
        <v>3408</v>
      </c>
      <c r="C69" s="142">
        <v>0.33252300000000001</v>
      </c>
      <c r="D69" s="142">
        <v>0.377971</v>
      </c>
      <c r="E69" s="142">
        <v>0.38400499999999999</v>
      </c>
      <c r="F69" s="142">
        <v>0.40878300000000001</v>
      </c>
      <c r="G69" s="142">
        <v>0.44626100000000002</v>
      </c>
      <c r="H69" s="142">
        <v>0.47717300000000001</v>
      </c>
      <c r="I69" s="142">
        <v>0.50361</v>
      </c>
      <c r="J69" s="142">
        <v>0.52757100000000001</v>
      </c>
      <c r="K69" s="142">
        <v>0.57796899999999996</v>
      </c>
      <c r="L69" s="142">
        <v>0.62836700000000001</v>
      </c>
      <c r="M69" s="142">
        <v>0.68000400000000005</v>
      </c>
      <c r="N69" s="142">
        <v>0.72916400000000003</v>
      </c>
      <c r="O69" s="142">
        <v>0.77116200000000001</v>
      </c>
      <c r="P69" s="142">
        <v>0.79636099999999999</v>
      </c>
      <c r="Q69" s="142">
        <v>0.81439899999999998</v>
      </c>
      <c r="R69" s="142">
        <v>0.82996000000000003</v>
      </c>
      <c r="S69" s="142">
        <v>0.83835999999999999</v>
      </c>
      <c r="T69" s="142">
        <v>0.83835999999999999</v>
      </c>
      <c r="U69" s="142">
        <v>0.83959799999999996</v>
      </c>
      <c r="V69" s="142">
        <v>0.83835999999999999</v>
      </c>
      <c r="W69" s="142">
        <v>0.83835999999999999</v>
      </c>
      <c r="X69" s="142">
        <v>0.83835999999999999</v>
      </c>
      <c r="Y69" s="142">
        <v>0.83959799999999996</v>
      </c>
      <c r="Z69" s="142">
        <v>0.83835999999999999</v>
      </c>
      <c r="AA69" s="142">
        <v>0.83835999999999999</v>
      </c>
      <c r="AB69" s="142">
        <v>0.83835999999999999</v>
      </c>
      <c r="AC69" s="142">
        <v>0.83959799999999996</v>
      </c>
      <c r="AD69" s="142">
        <v>0.83835999999999999</v>
      </c>
      <c r="AE69" s="142">
        <v>0.83835999999999999</v>
      </c>
      <c r="AF69" s="143">
        <v>3.3577999999999997E-2</v>
      </c>
      <c r="AG69" s="129"/>
    </row>
    <row r="70" spans="1:33" ht="15" customHeight="1">
      <c r="A70" s="22" t="s">
        <v>30</v>
      </c>
      <c r="B70" s="140" t="s">
        <v>2</v>
      </c>
      <c r="C70" s="144">
        <v>27.986006</v>
      </c>
      <c r="D70" s="144">
        <v>28.032028</v>
      </c>
      <c r="E70" s="144">
        <v>27.776655000000002</v>
      </c>
      <c r="F70" s="144">
        <v>27.465699999999998</v>
      </c>
      <c r="G70" s="144">
        <v>27.255044999999999</v>
      </c>
      <c r="H70" s="144">
        <v>27.051918000000001</v>
      </c>
      <c r="I70" s="144">
        <v>26.819282999999999</v>
      </c>
      <c r="J70" s="144">
        <v>26.592269999999999</v>
      </c>
      <c r="K70" s="144">
        <v>26.360721999999999</v>
      </c>
      <c r="L70" s="144">
        <v>26.162958</v>
      </c>
      <c r="M70" s="144">
        <v>26.008129</v>
      </c>
      <c r="N70" s="144">
        <v>25.897749000000001</v>
      </c>
      <c r="O70" s="144">
        <v>25.802094</v>
      </c>
      <c r="P70" s="144">
        <v>25.704211999999998</v>
      </c>
      <c r="Q70" s="144">
        <v>25.598514999999999</v>
      </c>
      <c r="R70" s="144">
        <v>25.533525000000001</v>
      </c>
      <c r="S70" s="144">
        <v>25.493338000000001</v>
      </c>
      <c r="T70" s="144">
        <v>25.449311999999999</v>
      </c>
      <c r="U70" s="144">
        <v>25.46059</v>
      </c>
      <c r="V70" s="144">
        <v>25.485914000000001</v>
      </c>
      <c r="W70" s="144">
        <v>25.531475</v>
      </c>
      <c r="X70" s="144">
        <v>25.583796</v>
      </c>
      <c r="Y70" s="144">
        <v>25.657437999999999</v>
      </c>
      <c r="Z70" s="144">
        <v>25.744152</v>
      </c>
      <c r="AA70" s="144">
        <v>25.868386999999998</v>
      </c>
      <c r="AB70" s="144">
        <v>26.019403000000001</v>
      </c>
      <c r="AC70" s="144">
        <v>26.175443999999999</v>
      </c>
      <c r="AD70" s="144">
        <v>26.332941000000002</v>
      </c>
      <c r="AE70" s="144">
        <v>26.540414999999999</v>
      </c>
      <c r="AF70" s="145">
        <v>-1.892E-3</v>
      </c>
      <c r="AG70" s="129"/>
    </row>
    <row r="71" spans="1:33" ht="15" customHeight="1">
      <c r="A71" s="1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c r="AG71" s="129"/>
    </row>
    <row r="72" spans="1:33" ht="15" customHeight="1">
      <c r="A72" s="19"/>
      <c r="B72" s="140" t="s">
        <v>29</v>
      </c>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c r="AG72" s="129"/>
    </row>
    <row r="73" spans="1:33">
      <c r="A73" s="22" t="s">
        <v>28</v>
      </c>
      <c r="B73" s="141" t="s">
        <v>27</v>
      </c>
      <c r="C73" s="142">
        <v>7.8874019999999998</v>
      </c>
      <c r="D73" s="142">
        <v>7.9122269999999997</v>
      </c>
      <c r="E73" s="142">
        <v>7.8274340000000002</v>
      </c>
      <c r="F73" s="142">
        <v>7.7041750000000002</v>
      </c>
      <c r="G73" s="142">
        <v>7.6036460000000003</v>
      </c>
      <c r="H73" s="142">
        <v>7.5184980000000001</v>
      </c>
      <c r="I73" s="142">
        <v>7.419035</v>
      </c>
      <c r="J73" s="142">
        <v>7.3065249999999997</v>
      </c>
      <c r="K73" s="142">
        <v>7.1853569999999998</v>
      </c>
      <c r="L73" s="142">
        <v>7.0706910000000001</v>
      </c>
      <c r="M73" s="142">
        <v>6.9570160000000003</v>
      </c>
      <c r="N73" s="142">
        <v>6.8672800000000001</v>
      </c>
      <c r="O73" s="142">
        <v>6.7902670000000001</v>
      </c>
      <c r="P73" s="142">
        <v>6.712955</v>
      </c>
      <c r="Q73" s="142">
        <v>6.6337719999999996</v>
      </c>
      <c r="R73" s="142">
        <v>6.566808</v>
      </c>
      <c r="S73" s="142">
        <v>6.509881</v>
      </c>
      <c r="T73" s="142">
        <v>6.457382</v>
      </c>
      <c r="U73" s="142">
        <v>6.4183839999999996</v>
      </c>
      <c r="V73" s="142">
        <v>6.3855760000000004</v>
      </c>
      <c r="W73" s="142">
        <v>6.3615849999999998</v>
      </c>
      <c r="X73" s="142">
        <v>6.3450730000000002</v>
      </c>
      <c r="Y73" s="142">
        <v>6.3401059999999996</v>
      </c>
      <c r="Z73" s="142">
        <v>6.3454620000000004</v>
      </c>
      <c r="AA73" s="142">
        <v>6.3641899999999998</v>
      </c>
      <c r="AB73" s="142">
        <v>6.3931519999999997</v>
      </c>
      <c r="AC73" s="142">
        <v>6.428598</v>
      </c>
      <c r="AD73" s="142">
        <v>6.4683789999999997</v>
      </c>
      <c r="AE73" s="142">
        <v>6.5181990000000001</v>
      </c>
      <c r="AF73" s="143">
        <v>-6.7860000000000004E-3</v>
      </c>
      <c r="AG73" s="129"/>
    </row>
    <row r="74" spans="1:33" ht="15" customHeight="1">
      <c r="A74" s="22" t="s">
        <v>26</v>
      </c>
      <c r="B74" s="141" t="s">
        <v>25</v>
      </c>
      <c r="C74" s="142">
        <v>0.496809</v>
      </c>
      <c r="D74" s="142">
        <v>0.49219299999999999</v>
      </c>
      <c r="E74" s="142">
        <v>0.48331400000000002</v>
      </c>
      <c r="F74" s="142">
        <v>0.47684199999999999</v>
      </c>
      <c r="G74" s="142">
        <v>0.472221</v>
      </c>
      <c r="H74" s="142">
        <v>0.46793200000000001</v>
      </c>
      <c r="I74" s="142">
        <v>0.46471200000000001</v>
      </c>
      <c r="J74" s="142">
        <v>0.46205299999999999</v>
      </c>
      <c r="K74" s="142">
        <v>0.45911099999999999</v>
      </c>
      <c r="L74" s="142">
        <v>0.45708399999999999</v>
      </c>
      <c r="M74" s="142">
        <v>0.45675399999999999</v>
      </c>
      <c r="N74" s="142">
        <v>0.45698899999999998</v>
      </c>
      <c r="O74" s="142">
        <v>0.457814</v>
      </c>
      <c r="P74" s="142">
        <v>0.45909100000000003</v>
      </c>
      <c r="Q74" s="142">
        <v>0.46056399999999997</v>
      </c>
      <c r="R74" s="142">
        <v>0.462619</v>
      </c>
      <c r="S74" s="142">
        <v>0.46518900000000002</v>
      </c>
      <c r="T74" s="142">
        <v>0.46762300000000001</v>
      </c>
      <c r="U74" s="142">
        <v>0.47117599999999998</v>
      </c>
      <c r="V74" s="142">
        <v>0.47543600000000003</v>
      </c>
      <c r="W74" s="142">
        <v>0.47985299999999997</v>
      </c>
      <c r="X74" s="142">
        <v>0.48379299999999997</v>
      </c>
      <c r="Y74" s="142">
        <v>0.48735400000000001</v>
      </c>
      <c r="Z74" s="142">
        <v>0.49135299999999998</v>
      </c>
      <c r="AA74" s="142">
        <v>0.49600300000000003</v>
      </c>
      <c r="AB74" s="142">
        <v>0.50156500000000004</v>
      </c>
      <c r="AC74" s="142">
        <v>0.50649100000000002</v>
      </c>
      <c r="AD74" s="142">
        <v>0.51146199999999997</v>
      </c>
      <c r="AE74" s="142">
        <v>0.51798100000000002</v>
      </c>
      <c r="AF74" s="143">
        <v>1.4920000000000001E-3</v>
      </c>
      <c r="AG74" s="129"/>
    </row>
    <row r="75" spans="1:33" ht="15" customHeight="1">
      <c r="A75" s="22" t="s">
        <v>24</v>
      </c>
      <c r="B75" s="141" t="s">
        <v>23</v>
      </c>
      <c r="C75" s="142">
        <v>0.105213</v>
      </c>
      <c r="D75" s="142">
        <v>0.11029600000000001</v>
      </c>
      <c r="E75" s="142">
        <v>0.11259</v>
      </c>
      <c r="F75" s="142">
        <v>0.113083</v>
      </c>
      <c r="G75" s="142">
        <v>0.113492</v>
      </c>
      <c r="H75" s="142">
        <v>0.113737</v>
      </c>
      <c r="I75" s="142">
        <v>0.113843</v>
      </c>
      <c r="J75" s="142">
        <v>0.113729</v>
      </c>
      <c r="K75" s="142">
        <v>0.11343399999999999</v>
      </c>
      <c r="L75" s="142">
        <v>0.112917</v>
      </c>
      <c r="M75" s="142">
        <v>0.112403</v>
      </c>
      <c r="N75" s="142">
        <v>0.11212900000000001</v>
      </c>
      <c r="O75" s="142">
        <v>0.111806</v>
      </c>
      <c r="P75" s="142">
        <v>0.11138099999999999</v>
      </c>
      <c r="Q75" s="142">
        <v>0.110915</v>
      </c>
      <c r="R75" s="142">
        <v>0.110151</v>
      </c>
      <c r="S75" s="142">
        <v>0.109477</v>
      </c>
      <c r="T75" s="142">
        <v>0.108762</v>
      </c>
      <c r="U75" s="142">
        <v>0.107969</v>
      </c>
      <c r="V75" s="142">
        <v>0.107129</v>
      </c>
      <c r="W75" s="142">
        <v>0.10628799999999999</v>
      </c>
      <c r="X75" s="142">
        <v>0.105307</v>
      </c>
      <c r="Y75" s="142">
        <v>0.104391</v>
      </c>
      <c r="Z75" s="142">
        <v>0.103434</v>
      </c>
      <c r="AA75" s="142">
        <v>0.102605</v>
      </c>
      <c r="AB75" s="142">
        <v>0.101578</v>
      </c>
      <c r="AC75" s="142">
        <v>0.10058599999999999</v>
      </c>
      <c r="AD75" s="142">
        <v>9.9506999999999998E-2</v>
      </c>
      <c r="AE75" s="142">
        <v>9.8460000000000006E-2</v>
      </c>
      <c r="AF75" s="143">
        <v>-2.366E-3</v>
      </c>
      <c r="AG75" s="129"/>
    </row>
    <row r="76" spans="1:33" ht="15" customHeight="1">
      <c r="A76" s="22" t="s">
        <v>22</v>
      </c>
      <c r="B76" s="141" t="s">
        <v>21</v>
      </c>
      <c r="C76" s="142">
        <v>2.850965</v>
      </c>
      <c r="D76" s="142">
        <v>2.8004340000000001</v>
      </c>
      <c r="E76" s="142">
        <v>2.7581639999999998</v>
      </c>
      <c r="F76" s="142">
        <v>2.7321939999999998</v>
      </c>
      <c r="G76" s="142">
        <v>2.7161360000000001</v>
      </c>
      <c r="H76" s="142">
        <v>2.6936719999999998</v>
      </c>
      <c r="I76" s="142">
        <v>2.6712570000000002</v>
      </c>
      <c r="J76" s="142">
        <v>2.6429619999999998</v>
      </c>
      <c r="K76" s="142">
        <v>2.6141770000000002</v>
      </c>
      <c r="L76" s="142">
        <v>2.5901740000000002</v>
      </c>
      <c r="M76" s="142">
        <v>2.5759319999999999</v>
      </c>
      <c r="N76" s="142">
        <v>2.560368</v>
      </c>
      <c r="O76" s="142">
        <v>2.5477449999999999</v>
      </c>
      <c r="P76" s="142">
        <v>2.5398450000000001</v>
      </c>
      <c r="Q76" s="142">
        <v>2.5316429999999999</v>
      </c>
      <c r="R76" s="142">
        <v>2.5296340000000002</v>
      </c>
      <c r="S76" s="142">
        <v>2.5295000000000001</v>
      </c>
      <c r="T76" s="142">
        <v>2.5309710000000001</v>
      </c>
      <c r="U76" s="142">
        <v>2.536117</v>
      </c>
      <c r="V76" s="142">
        <v>2.5440339999999999</v>
      </c>
      <c r="W76" s="142">
        <v>2.553331</v>
      </c>
      <c r="X76" s="142">
        <v>2.5625979999999999</v>
      </c>
      <c r="Y76" s="142">
        <v>2.571348</v>
      </c>
      <c r="Z76" s="142">
        <v>2.5790220000000001</v>
      </c>
      <c r="AA76" s="142">
        <v>2.5899839999999998</v>
      </c>
      <c r="AB76" s="142">
        <v>2.6017070000000002</v>
      </c>
      <c r="AC76" s="142">
        <v>2.6103890000000001</v>
      </c>
      <c r="AD76" s="142">
        <v>2.6206119999999999</v>
      </c>
      <c r="AE76" s="142">
        <v>2.6388850000000001</v>
      </c>
      <c r="AF76" s="143">
        <v>-2.7569999999999999E-3</v>
      </c>
      <c r="AG76" s="129"/>
    </row>
    <row r="77" spans="1:33" ht="15" customHeight="1">
      <c r="A77" s="22" t="s">
        <v>20</v>
      </c>
      <c r="B77" s="141" t="s">
        <v>19</v>
      </c>
      <c r="C77" s="142">
        <v>2.0781000000000001E-2</v>
      </c>
      <c r="D77" s="142">
        <v>2.1562999999999999E-2</v>
      </c>
      <c r="E77" s="142">
        <v>2.2024999999999999E-2</v>
      </c>
      <c r="F77" s="142">
        <v>2.2339999999999999E-2</v>
      </c>
      <c r="G77" s="142">
        <v>2.2668000000000001E-2</v>
      </c>
      <c r="H77" s="142">
        <v>2.2984000000000001E-2</v>
      </c>
      <c r="I77" s="142">
        <v>2.3251000000000001E-2</v>
      </c>
      <c r="J77" s="142">
        <v>2.3522999999999999E-2</v>
      </c>
      <c r="K77" s="142">
        <v>2.3733000000000001E-2</v>
      </c>
      <c r="L77" s="142">
        <v>2.3945000000000001E-2</v>
      </c>
      <c r="M77" s="142">
        <v>2.4201E-2</v>
      </c>
      <c r="N77" s="142">
        <v>2.4479000000000001E-2</v>
      </c>
      <c r="O77" s="142">
        <v>2.4782999999999999E-2</v>
      </c>
      <c r="P77" s="142">
        <v>2.5045000000000001E-2</v>
      </c>
      <c r="Q77" s="142">
        <v>2.5298000000000001E-2</v>
      </c>
      <c r="R77" s="142">
        <v>2.5541999999999999E-2</v>
      </c>
      <c r="S77" s="142">
        <v>2.5795999999999999E-2</v>
      </c>
      <c r="T77" s="142">
        <v>2.6044000000000001E-2</v>
      </c>
      <c r="U77" s="142">
        <v>2.6325000000000001E-2</v>
      </c>
      <c r="V77" s="142">
        <v>2.6587E-2</v>
      </c>
      <c r="W77" s="142">
        <v>2.6858E-2</v>
      </c>
      <c r="X77" s="142">
        <v>2.7097E-2</v>
      </c>
      <c r="Y77" s="142">
        <v>2.7361E-2</v>
      </c>
      <c r="Z77" s="142">
        <v>2.7622000000000001E-2</v>
      </c>
      <c r="AA77" s="142">
        <v>2.7976999999999998E-2</v>
      </c>
      <c r="AB77" s="142">
        <v>2.8278000000000001E-2</v>
      </c>
      <c r="AC77" s="142">
        <v>2.8604999999999998E-2</v>
      </c>
      <c r="AD77" s="142">
        <v>2.8906000000000001E-2</v>
      </c>
      <c r="AE77" s="142">
        <v>2.9270000000000001E-2</v>
      </c>
      <c r="AF77" s="143">
        <v>1.2307999999999999E-2</v>
      </c>
      <c r="AG77" s="129"/>
    </row>
    <row r="78" spans="1:33" ht="15" customHeight="1">
      <c r="A78" s="22" t="s">
        <v>18</v>
      </c>
      <c r="B78" s="141" t="s">
        <v>17</v>
      </c>
      <c r="C78" s="142">
        <v>0.22834699999999999</v>
      </c>
      <c r="D78" s="142">
        <v>0.22523399999999999</v>
      </c>
      <c r="E78" s="142">
        <v>0.234373</v>
      </c>
      <c r="F78" s="142">
        <v>0.228717</v>
      </c>
      <c r="G78" s="142">
        <v>0.21906</v>
      </c>
      <c r="H78" s="142">
        <v>0.21154500000000001</v>
      </c>
      <c r="I78" s="142">
        <v>0.208541</v>
      </c>
      <c r="J78" s="142">
        <v>0.21080599999999999</v>
      </c>
      <c r="K78" s="142">
        <v>0.209559</v>
      </c>
      <c r="L78" s="142">
        <v>0.21027599999999999</v>
      </c>
      <c r="M78" s="142">
        <v>0.21217800000000001</v>
      </c>
      <c r="N78" s="142">
        <v>0.21369199999999999</v>
      </c>
      <c r="O78" s="142">
        <v>0.21465000000000001</v>
      </c>
      <c r="P78" s="142">
        <v>0.21598899999999999</v>
      </c>
      <c r="Q78" s="142">
        <v>0.216165</v>
      </c>
      <c r="R78" s="142">
        <v>0.216616</v>
      </c>
      <c r="S78" s="142">
        <v>0.21728</v>
      </c>
      <c r="T78" s="142">
        <v>0.21695600000000001</v>
      </c>
      <c r="U78" s="142">
        <v>0.217194</v>
      </c>
      <c r="V78" s="142">
        <v>0.218865</v>
      </c>
      <c r="W78" s="142">
        <v>0.22023400000000001</v>
      </c>
      <c r="X78" s="142">
        <v>0.220387</v>
      </c>
      <c r="Y78" s="142">
        <v>0.22037000000000001</v>
      </c>
      <c r="Z78" s="142">
        <v>0.22028300000000001</v>
      </c>
      <c r="AA78" s="142">
        <v>0.220747</v>
      </c>
      <c r="AB78" s="142">
        <v>0.22186600000000001</v>
      </c>
      <c r="AC78" s="142">
        <v>0.223355</v>
      </c>
      <c r="AD78" s="142">
        <v>0.223935</v>
      </c>
      <c r="AE78" s="142">
        <v>0.225407</v>
      </c>
      <c r="AF78" s="143">
        <v>-4.6299999999999998E-4</v>
      </c>
      <c r="AG78" s="129"/>
    </row>
    <row r="79" spans="1:33">
      <c r="A79" s="22" t="s">
        <v>16</v>
      </c>
      <c r="B79" s="141" t="s">
        <v>15</v>
      </c>
      <c r="C79" s="142">
        <v>4.6526999999999999E-2</v>
      </c>
      <c r="D79" s="142">
        <v>4.6852999999999999E-2</v>
      </c>
      <c r="E79" s="142">
        <v>4.6469999999999997E-2</v>
      </c>
      <c r="F79" s="142">
        <v>4.6109999999999998E-2</v>
      </c>
      <c r="G79" s="142">
        <v>4.5796000000000003E-2</v>
      </c>
      <c r="H79" s="142">
        <v>4.5385000000000002E-2</v>
      </c>
      <c r="I79" s="142">
        <v>4.4983000000000002E-2</v>
      </c>
      <c r="J79" s="142">
        <v>4.4476000000000002E-2</v>
      </c>
      <c r="K79" s="142">
        <v>4.4019999999999997E-2</v>
      </c>
      <c r="L79" s="142">
        <v>4.36E-2</v>
      </c>
      <c r="M79" s="142">
        <v>4.3305999999999997E-2</v>
      </c>
      <c r="N79" s="142">
        <v>4.2963000000000001E-2</v>
      </c>
      <c r="O79" s="142">
        <v>4.2617000000000002E-2</v>
      </c>
      <c r="P79" s="142">
        <v>4.2256000000000002E-2</v>
      </c>
      <c r="Q79" s="142">
        <v>4.1862999999999997E-2</v>
      </c>
      <c r="R79" s="142">
        <v>4.1524999999999999E-2</v>
      </c>
      <c r="S79" s="142">
        <v>4.1158E-2</v>
      </c>
      <c r="T79" s="142">
        <v>4.0840000000000001E-2</v>
      </c>
      <c r="U79" s="142">
        <v>4.0518999999999999E-2</v>
      </c>
      <c r="V79" s="142">
        <v>4.0222000000000001E-2</v>
      </c>
      <c r="W79" s="142">
        <v>3.9949999999999999E-2</v>
      </c>
      <c r="X79" s="142">
        <v>3.9681000000000001E-2</v>
      </c>
      <c r="Y79" s="142">
        <v>3.9394999999999999E-2</v>
      </c>
      <c r="Z79" s="142">
        <v>3.9070000000000001E-2</v>
      </c>
      <c r="AA79" s="142">
        <v>3.8804999999999999E-2</v>
      </c>
      <c r="AB79" s="142">
        <v>3.8517000000000003E-2</v>
      </c>
      <c r="AC79" s="142">
        <v>3.8196000000000001E-2</v>
      </c>
      <c r="AD79" s="142">
        <v>3.7919000000000001E-2</v>
      </c>
      <c r="AE79" s="142">
        <v>3.7732000000000002E-2</v>
      </c>
      <c r="AF79" s="143">
        <v>-7.4549999999999998E-3</v>
      </c>
      <c r="AG79" s="129"/>
    </row>
    <row r="80" spans="1:33" ht="15" customHeight="1">
      <c r="A80" s="22" t="s">
        <v>14</v>
      </c>
      <c r="B80" s="141" t="s">
        <v>13</v>
      </c>
      <c r="C80" s="142">
        <v>0.41703200000000001</v>
      </c>
      <c r="D80" s="142">
        <v>0.39771000000000001</v>
      </c>
      <c r="E80" s="142">
        <v>0.396229</v>
      </c>
      <c r="F80" s="142">
        <v>0.39661299999999999</v>
      </c>
      <c r="G80" s="142">
        <v>0.39397500000000002</v>
      </c>
      <c r="H80" s="142">
        <v>0.39299699999999999</v>
      </c>
      <c r="I80" s="142">
        <v>0.39095600000000003</v>
      </c>
      <c r="J80" s="142">
        <v>0.38970900000000003</v>
      </c>
      <c r="K80" s="142">
        <v>0.388847</v>
      </c>
      <c r="L80" s="142">
        <v>0.389075</v>
      </c>
      <c r="M80" s="142">
        <v>0.38924700000000001</v>
      </c>
      <c r="N80" s="142">
        <v>0.38950699999999999</v>
      </c>
      <c r="O80" s="142">
        <v>0.38948100000000002</v>
      </c>
      <c r="P80" s="142">
        <v>0.38969799999999999</v>
      </c>
      <c r="Q80" s="142">
        <v>0.38950499999999999</v>
      </c>
      <c r="R80" s="142">
        <v>0.389575</v>
      </c>
      <c r="S80" s="142">
        <v>0.38963399999999998</v>
      </c>
      <c r="T80" s="142">
        <v>0.38958100000000001</v>
      </c>
      <c r="U80" s="142">
        <v>0.38959700000000003</v>
      </c>
      <c r="V80" s="142">
        <v>0.38967000000000002</v>
      </c>
      <c r="W80" s="142">
        <v>0.38991700000000001</v>
      </c>
      <c r="X80" s="142">
        <v>0.38996900000000001</v>
      </c>
      <c r="Y80" s="142">
        <v>0.39011299999999999</v>
      </c>
      <c r="Z80" s="142">
        <v>0.39017800000000002</v>
      </c>
      <c r="AA80" s="142">
        <v>0.391183</v>
      </c>
      <c r="AB80" s="142">
        <v>0.391349</v>
      </c>
      <c r="AC80" s="142">
        <v>0.39100600000000002</v>
      </c>
      <c r="AD80" s="142">
        <v>0.39079999999999998</v>
      </c>
      <c r="AE80" s="142">
        <v>0.39048899999999998</v>
      </c>
      <c r="AF80" s="143">
        <v>-2.346E-3</v>
      </c>
      <c r="AG80" s="129"/>
    </row>
    <row r="81" spans="1:34">
      <c r="A81" s="22" t="s">
        <v>12</v>
      </c>
      <c r="B81" s="141" t="s">
        <v>11</v>
      </c>
      <c r="C81" s="142">
        <v>0.11000600000000001</v>
      </c>
      <c r="D81" s="142">
        <v>0.108038</v>
      </c>
      <c r="E81" s="142">
        <v>0.106242</v>
      </c>
      <c r="F81" s="142">
        <v>0.105144</v>
      </c>
      <c r="G81" s="142">
        <v>0.104667</v>
      </c>
      <c r="H81" s="142">
        <v>0.104195</v>
      </c>
      <c r="I81" s="142">
        <v>0.103587</v>
      </c>
      <c r="J81" s="142">
        <v>0.102784</v>
      </c>
      <c r="K81" s="142">
        <v>0.101827</v>
      </c>
      <c r="L81" s="142">
        <v>0.100913</v>
      </c>
      <c r="M81" s="142">
        <v>0.10027899999999999</v>
      </c>
      <c r="N81" s="142">
        <v>9.9837999999999996E-2</v>
      </c>
      <c r="O81" s="142">
        <v>9.9408999999999997E-2</v>
      </c>
      <c r="P81" s="142">
        <v>9.9009E-2</v>
      </c>
      <c r="Q81" s="142">
        <v>9.8730999999999999E-2</v>
      </c>
      <c r="R81" s="142">
        <v>9.8563999999999999E-2</v>
      </c>
      <c r="S81" s="142">
        <v>9.8387000000000002E-2</v>
      </c>
      <c r="T81" s="142">
        <v>9.8209000000000005E-2</v>
      </c>
      <c r="U81" s="142">
        <v>9.8181000000000004E-2</v>
      </c>
      <c r="V81" s="142">
        <v>9.8125000000000004E-2</v>
      </c>
      <c r="W81" s="142">
        <v>9.8048999999999997E-2</v>
      </c>
      <c r="X81" s="142">
        <v>9.7971000000000003E-2</v>
      </c>
      <c r="Y81" s="142">
        <v>9.7849000000000005E-2</v>
      </c>
      <c r="Z81" s="142">
        <v>9.7695000000000004E-2</v>
      </c>
      <c r="AA81" s="142">
        <v>9.7552E-2</v>
      </c>
      <c r="AB81" s="142">
        <v>9.7448000000000007E-2</v>
      </c>
      <c r="AC81" s="142">
        <v>9.7337000000000007E-2</v>
      </c>
      <c r="AD81" s="142">
        <v>9.7211000000000006E-2</v>
      </c>
      <c r="AE81" s="142">
        <v>9.7187999999999997E-2</v>
      </c>
      <c r="AF81" s="143">
        <v>-4.4149999999999997E-3</v>
      </c>
      <c r="AG81" s="129"/>
      <c r="AH81" s="19"/>
    </row>
    <row r="82" spans="1:34" ht="15" customHeight="1">
      <c r="A82" s="22" t="s">
        <v>10</v>
      </c>
      <c r="B82" s="141" t="s">
        <v>9</v>
      </c>
      <c r="C82" s="142">
        <v>1.355634</v>
      </c>
      <c r="D82" s="142">
        <v>1.4548650000000001</v>
      </c>
      <c r="E82" s="142">
        <v>1.475662</v>
      </c>
      <c r="F82" s="142">
        <v>1.4785189999999999</v>
      </c>
      <c r="G82" s="142">
        <v>1.497263</v>
      </c>
      <c r="H82" s="142">
        <v>1.5157860000000001</v>
      </c>
      <c r="I82" s="142">
        <v>1.5304420000000001</v>
      </c>
      <c r="J82" s="142">
        <v>1.541344</v>
      </c>
      <c r="K82" s="142">
        <v>1.5489949999999999</v>
      </c>
      <c r="L82" s="142">
        <v>1.556654</v>
      </c>
      <c r="M82" s="142">
        <v>1.568811</v>
      </c>
      <c r="N82" s="142">
        <v>1.5816239999999999</v>
      </c>
      <c r="O82" s="142">
        <v>1.593202</v>
      </c>
      <c r="P82" s="142">
        <v>1.606986</v>
      </c>
      <c r="Q82" s="142">
        <v>1.624819</v>
      </c>
      <c r="R82" s="142">
        <v>1.6461159999999999</v>
      </c>
      <c r="S82" s="142">
        <v>1.668479</v>
      </c>
      <c r="T82" s="142">
        <v>1.6918280000000001</v>
      </c>
      <c r="U82" s="142">
        <v>1.7189650000000001</v>
      </c>
      <c r="V82" s="142">
        <v>1.7449429999999999</v>
      </c>
      <c r="W82" s="142">
        <v>1.7713730000000001</v>
      </c>
      <c r="X82" s="142">
        <v>1.798206</v>
      </c>
      <c r="Y82" s="142">
        <v>1.82497</v>
      </c>
      <c r="Z82" s="142">
        <v>1.851021</v>
      </c>
      <c r="AA82" s="142">
        <v>1.876398</v>
      </c>
      <c r="AB82" s="142">
        <v>1.9036059999999999</v>
      </c>
      <c r="AC82" s="142">
        <v>1.9310860000000001</v>
      </c>
      <c r="AD82" s="142">
        <v>1.95817</v>
      </c>
      <c r="AE82" s="142">
        <v>1.988375</v>
      </c>
      <c r="AF82" s="143">
        <v>1.3774E-2</v>
      </c>
      <c r="AG82" s="129"/>
      <c r="AH82" s="19"/>
    </row>
    <row r="83" spans="1:34" ht="15" customHeight="1">
      <c r="A83" s="22" t="s">
        <v>8</v>
      </c>
      <c r="B83" s="141" t="s">
        <v>7</v>
      </c>
      <c r="C83" s="142">
        <v>0.20732500000000001</v>
      </c>
      <c r="D83" s="142">
        <v>0.20843100000000001</v>
      </c>
      <c r="E83" s="142">
        <v>0.20882999999999999</v>
      </c>
      <c r="F83" s="142">
        <v>0.209148</v>
      </c>
      <c r="G83" s="142">
        <v>0.209402</v>
      </c>
      <c r="H83" s="142">
        <v>0.20977399999999999</v>
      </c>
      <c r="I83" s="142">
        <v>0.21004500000000001</v>
      </c>
      <c r="J83" s="142">
        <v>0.210259</v>
      </c>
      <c r="K83" s="142">
        <v>0.21044299999999999</v>
      </c>
      <c r="L83" s="142">
        <v>0.21056</v>
      </c>
      <c r="M83" s="142">
        <v>0.21064099999999999</v>
      </c>
      <c r="N83" s="142">
        <v>0.21068000000000001</v>
      </c>
      <c r="O83" s="142">
        <v>0.210697</v>
      </c>
      <c r="P83" s="142">
        <v>0.210706</v>
      </c>
      <c r="Q83" s="142">
        <v>0.21076600000000001</v>
      </c>
      <c r="R83" s="142">
        <v>0.21086199999999999</v>
      </c>
      <c r="S83" s="142">
        <v>0.21096400000000001</v>
      </c>
      <c r="T83" s="142">
        <v>0.21106900000000001</v>
      </c>
      <c r="U83" s="142">
        <v>0.21117900000000001</v>
      </c>
      <c r="V83" s="142">
        <v>0.21129200000000001</v>
      </c>
      <c r="W83" s="142">
        <v>0.21140900000000001</v>
      </c>
      <c r="X83" s="142">
        <v>0.21152899999999999</v>
      </c>
      <c r="Y83" s="142">
        <v>0.21165200000000001</v>
      </c>
      <c r="Z83" s="142">
        <v>0.21177699999999999</v>
      </c>
      <c r="AA83" s="142">
        <v>0.21190600000000001</v>
      </c>
      <c r="AB83" s="142">
        <v>0.212036</v>
      </c>
      <c r="AC83" s="142">
        <v>0.21216699999999999</v>
      </c>
      <c r="AD83" s="142">
        <v>0.21229999999999999</v>
      </c>
      <c r="AE83" s="142">
        <v>0.21243699999999999</v>
      </c>
      <c r="AF83" s="143">
        <v>8.7000000000000001E-4</v>
      </c>
      <c r="AG83" s="129"/>
      <c r="AH83" s="19"/>
    </row>
    <row r="84" spans="1:34" ht="15" customHeight="1">
      <c r="A84" s="22" t="s">
        <v>6</v>
      </c>
      <c r="B84" s="141" t="s">
        <v>5</v>
      </c>
      <c r="C84" s="142">
        <v>5.9492000000000003E-2</v>
      </c>
      <c r="D84" s="142">
        <v>5.9483000000000001E-2</v>
      </c>
      <c r="E84" s="142">
        <v>5.9524000000000001E-2</v>
      </c>
      <c r="F84" s="142">
        <v>5.9541999999999998E-2</v>
      </c>
      <c r="G84" s="142">
        <v>5.9572E-2</v>
      </c>
      <c r="H84" s="142">
        <v>5.9511000000000001E-2</v>
      </c>
      <c r="I84" s="142">
        <v>5.9449000000000002E-2</v>
      </c>
      <c r="J84" s="142">
        <v>5.9402999999999997E-2</v>
      </c>
      <c r="K84" s="142">
        <v>5.9353999999999997E-2</v>
      </c>
      <c r="L84" s="142">
        <v>5.9304000000000003E-2</v>
      </c>
      <c r="M84" s="142">
        <v>5.9253E-2</v>
      </c>
      <c r="N84" s="142">
        <v>5.9201999999999998E-2</v>
      </c>
      <c r="O84" s="142">
        <v>5.9164000000000001E-2</v>
      </c>
      <c r="P84" s="142">
        <v>5.9152000000000003E-2</v>
      </c>
      <c r="Q84" s="142">
        <v>5.9166000000000003E-2</v>
      </c>
      <c r="R84" s="142">
        <v>5.9195999999999999E-2</v>
      </c>
      <c r="S84" s="142">
        <v>5.9240000000000001E-2</v>
      </c>
      <c r="T84" s="142">
        <v>5.9295E-2</v>
      </c>
      <c r="U84" s="142">
        <v>5.9360999999999997E-2</v>
      </c>
      <c r="V84" s="142">
        <v>5.9422000000000003E-2</v>
      </c>
      <c r="W84" s="142">
        <v>5.9483000000000001E-2</v>
      </c>
      <c r="X84" s="142">
        <v>5.9540000000000003E-2</v>
      </c>
      <c r="Y84" s="142">
        <v>5.9596999999999997E-2</v>
      </c>
      <c r="Z84" s="142">
        <v>5.9669E-2</v>
      </c>
      <c r="AA84" s="142">
        <v>5.9750999999999999E-2</v>
      </c>
      <c r="AB84" s="142">
        <v>5.9830000000000001E-2</v>
      </c>
      <c r="AC84" s="142">
        <v>5.9901000000000003E-2</v>
      </c>
      <c r="AD84" s="142">
        <v>5.9977999999999997E-2</v>
      </c>
      <c r="AE84" s="142">
        <v>6.0066000000000001E-2</v>
      </c>
      <c r="AF84" s="143">
        <v>3.4200000000000002E-4</v>
      </c>
      <c r="AG84" s="129"/>
      <c r="AH84" s="19"/>
    </row>
    <row r="85" spans="1:34" ht="15" customHeight="1">
      <c r="A85" s="22" t="s">
        <v>4</v>
      </c>
      <c r="B85" s="141" t="s">
        <v>841</v>
      </c>
      <c r="C85" s="142">
        <v>0.427838</v>
      </c>
      <c r="D85" s="142">
        <v>0.38759700000000002</v>
      </c>
      <c r="E85" s="142">
        <v>0.35946299999999998</v>
      </c>
      <c r="F85" s="142">
        <v>0.34329399999999999</v>
      </c>
      <c r="G85" s="142">
        <v>0.32869599999999999</v>
      </c>
      <c r="H85" s="142">
        <v>0.308921</v>
      </c>
      <c r="I85" s="142">
        <v>0.28999900000000001</v>
      </c>
      <c r="J85" s="142">
        <v>0.28910400000000003</v>
      </c>
      <c r="K85" s="142">
        <v>0.28829300000000002</v>
      </c>
      <c r="L85" s="142">
        <v>0.28903899999999999</v>
      </c>
      <c r="M85" s="142">
        <v>0.29181099999999999</v>
      </c>
      <c r="N85" s="142">
        <v>0.29583599999999999</v>
      </c>
      <c r="O85" s="142">
        <v>0.29795300000000002</v>
      </c>
      <c r="P85" s="142">
        <v>0.29923300000000003</v>
      </c>
      <c r="Q85" s="142">
        <v>0.29948200000000003</v>
      </c>
      <c r="R85" s="142">
        <v>0.29899300000000001</v>
      </c>
      <c r="S85" s="142">
        <v>0.30129</v>
      </c>
      <c r="T85" s="142">
        <v>0.30074099999999998</v>
      </c>
      <c r="U85" s="142">
        <v>0.305058</v>
      </c>
      <c r="V85" s="142">
        <v>0.30818499999999999</v>
      </c>
      <c r="W85" s="142">
        <v>0.31089600000000001</v>
      </c>
      <c r="X85" s="142">
        <v>0.31223099999999998</v>
      </c>
      <c r="Y85" s="142">
        <v>0.314168</v>
      </c>
      <c r="Z85" s="142">
        <v>0.31610899999999997</v>
      </c>
      <c r="AA85" s="142">
        <v>0.31862699999999999</v>
      </c>
      <c r="AB85" s="142">
        <v>0.322218</v>
      </c>
      <c r="AC85" s="142">
        <v>0.32569199999999998</v>
      </c>
      <c r="AD85" s="142">
        <v>0.326822</v>
      </c>
      <c r="AE85" s="142">
        <v>0.32913399999999998</v>
      </c>
      <c r="AF85" s="143">
        <v>-9.3229999999999997E-3</v>
      </c>
      <c r="AG85" s="129"/>
      <c r="AH85" s="19"/>
    </row>
    <row r="86" spans="1:34" ht="15" customHeight="1">
      <c r="A86" s="22" t="s">
        <v>3409</v>
      </c>
      <c r="B86" s="141" t="s">
        <v>3408</v>
      </c>
      <c r="C86" s="142">
        <v>0.15707299999999999</v>
      </c>
      <c r="D86" s="142">
        <v>0.17854100000000001</v>
      </c>
      <c r="E86" s="142">
        <v>0.181391</v>
      </c>
      <c r="F86" s="142">
        <v>0.19309499999999999</v>
      </c>
      <c r="G86" s="142">
        <v>0.21079899999999999</v>
      </c>
      <c r="H86" s="142">
        <v>0.22539999999999999</v>
      </c>
      <c r="I86" s="142">
        <v>0.23788899999999999</v>
      </c>
      <c r="J86" s="142">
        <v>0.24920700000000001</v>
      </c>
      <c r="K86" s="142">
        <v>0.27301300000000001</v>
      </c>
      <c r="L86" s="142">
        <v>0.29681999999999997</v>
      </c>
      <c r="M86" s="142">
        <v>0.32121100000000002</v>
      </c>
      <c r="N86" s="142">
        <v>0.34443299999999999</v>
      </c>
      <c r="O86" s="142">
        <v>0.36427100000000001</v>
      </c>
      <c r="P86" s="142">
        <v>0.37617400000000001</v>
      </c>
      <c r="Q86" s="142">
        <v>0.38469500000000001</v>
      </c>
      <c r="R86" s="142">
        <v>0.39204499999999998</v>
      </c>
      <c r="S86" s="142">
        <v>0.396013</v>
      </c>
      <c r="T86" s="142">
        <v>0.396013</v>
      </c>
      <c r="U86" s="142">
        <v>0.39659800000000001</v>
      </c>
      <c r="V86" s="142">
        <v>0.396013</v>
      </c>
      <c r="W86" s="142">
        <v>0.396013</v>
      </c>
      <c r="X86" s="142">
        <v>0.396013</v>
      </c>
      <c r="Y86" s="142">
        <v>0.39659800000000001</v>
      </c>
      <c r="Z86" s="142">
        <v>0.396013</v>
      </c>
      <c r="AA86" s="142">
        <v>0.396013</v>
      </c>
      <c r="AB86" s="142">
        <v>0.396013</v>
      </c>
      <c r="AC86" s="142">
        <v>0.39659800000000001</v>
      </c>
      <c r="AD86" s="142">
        <v>0.396013</v>
      </c>
      <c r="AE86" s="142">
        <v>0.396013</v>
      </c>
      <c r="AF86" s="143">
        <v>3.3577999999999997E-2</v>
      </c>
      <c r="AG86" s="129"/>
      <c r="AH86" s="19"/>
    </row>
    <row r="87" spans="1:34" ht="15" customHeight="1">
      <c r="A87" s="22" t="s">
        <v>3</v>
      </c>
      <c r="B87" s="140" t="s">
        <v>2</v>
      </c>
      <c r="C87" s="144">
        <v>14.370443</v>
      </c>
      <c r="D87" s="144">
        <v>14.403465000000001</v>
      </c>
      <c r="E87" s="144">
        <v>14.271711</v>
      </c>
      <c r="F87" s="144">
        <v>14.108815</v>
      </c>
      <c r="G87" s="144">
        <v>13.997396</v>
      </c>
      <c r="H87" s="144">
        <v>13.890337000000001</v>
      </c>
      <c r="I87" s="144">
        <v>13.767988000000001</v>
      </c>
      <c r="J87" s="144">
        <v>13.645885</v>
      </c>
      <c r="K87" s="144">
        <v>13.520163999999999</v>
      </c>
      <c r="L87" s="144">
        <v>13.411051</v>
      </c>
      <c r="M87" s="144">
        <v>13.323045</v>
      </c>
      <c r="N87" s="144">
        <v>13.25902</v>
      </c>
      <c r="O87" s="144">
        <v>13.203858</v>
      </c>
      <c r="P87" s="144">
        <v>13.147519000000001</v>
      </c>
      <c r="Q87" s="144">
        <v>13.087383000000001</v>
      </c>
      <c r="R87" s="144">
        <v>13.048246000000001</v>
      </c>
      <c r="S87" s="144">
        <v>13.022289000000001</v>
      </c>
      <c r="T87" s="144">
        <v>12.995312</v>
      </c>
      <c r="U87" s="144">
        <v>12.996620999999999</v>
      </c>
      <c r="V87" s="144">
        <v>13.0055</v>
      </c>
      <c r="W87" s="144">
        <v>13.025238999999999</v>
      </c>
      <c r="X87" s="144">
        <v>13.049395000000001</v>
      </c>
      <c r="Y87" s="144">
        <v>13.085273000000001</v>
      </c>
      <c r="Z87" s="144">
        <v>13.128707</v>
      </c>
      <c r="AA87" s="144">
        <v>13.191739999999999</v>
      </c>
      <c r="AB87" s="144">
        <v>13.269163000000001</v>
      </c>
      <c r="AC87" s="144">
        <v>13.350009</v>
      </c>
      <c r="AD87" s="144">
        <v>13.432016000000001</v>
      </c>
      <c r="AE87" s="144">
        <v>13.539635000000001</v>
      </c>
      <c r="AF87" s="145">
        <v>-2.1250000000000002E-3</v>
      </c>
      <c r="AG87" s="129"/>
      <c r="AH87" s="19"/>
    </row>
    <row r="88" spans="1:34" ht="15" customHeight="1" thickBot="1">
      <c r="A88" s="1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9"/>
    </row>
    <row r="89" spans="1:34" ht="15" customHeight="1">
      <c r="A89" s="19"/>
      <c r="B89" s="153" t="s">
        <v>3410</v>
      </c>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30"/>
    </row>
    <row r="90" spans="1:34" ht="15" customHeight="1">
      <c r="A90" s="19"/>
      <c r="B90" s="129" t="s">
        <v>1181</v>
      </c>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c r="AG90" s="129"/>
      <c r="AH90" s="19"/>
    </row>
    <row r="91" spans="1:34" ht="15" customHeight="1">
      <c r="A91" s="19"/>
      <c r="B91" s="129" t="s">
        <v>1182</v>
      </c>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c r="AG91" s="129"/>
      <c r="AH91" s="19"/>
    </row>
    <row r="92" spans="1:34">
      <c r="A92" s="19"/>
      <c r="B92" s="129" t="s">
        <v>3411</v>
      </c>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9"/>
    </row>
    <row r="93" spans="1:34" ht="15" customHeight="1">
      <c r="A93" s="19"/>
      <c r="B93" s="129" t="s">
        <v>1184</v>
      </c>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9"/>
    </row>
    <row r="94" spans="1:34" ht="15" customHeight="1">
      <c r="A94" s="19"/>
      <c r="B94" s="129" t="s">
        <v>1185</v>
      </c>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9"/>
    </row>
    <row r="95" spans="1:34" ht="15" customHeight="1">
      <c r="A95" s="19"/>
      <c r="B95" s="129" t="s">
        <v>3412</v>
      </c>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9"/>
    </row>
    <row r="96" spans="1:34" ht="15" customHeight="1">
      <c r="A96" s="19"/>
      <c r="B96" s="129" t="s">
        <v>1186</v>
      </c>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c r="AG96" s="129"/>
      <c r="AH96" s="19"/>
    </row>
    <row r="97" spans="2:33" ht="15" customHeight="1">
      <c r="B97" s="129" t="s">
        <v>1187</v>
      </c>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c r="AG97" s="129"/>
    </row>
    <row r="98" spans="2:33" ht="15" customHeight="1">
      <c r="B98" s="129" t="s">
        <v>1188</v>
      </c>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row>
    <row r="99" spans="2:33" ht="15" customHeight="1">
      <c r="B99" s="129" t="s">
        <v>3413</v>
      </c>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c r="AG99" s="129"/>
    </row>
    <row r="100" spans="2:33" ht="15" customHeight="1">
      <c r="B100" s="129" t="s">
        <v>3414</v>
      </c>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c r="AG100" s="129"/>
    </row>
    <row r="101" spans="2:33" ht="15" customHeight="1">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row>
    <row r="102" spans="2:33" ht="15" customHeight="1">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row>
    <row r="103" spans="2:33" ht="15" customHeight="1">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row>
    <row r="104" spans="2:33" ht="15" customHeight="1">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row>
    <row r="105" spans="2:33" ht="15" customHeight="1">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row>
    <row r="106" spans="2:33" ht="15" customHeight="1">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row>
    <row r="107" spans="2:33" ht="15" customHeight="1">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row>
    <row r="108" spans="2:33" ht="15" customHeight="1">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row>
    <row r="109" spans="2:33" ht="15" customHeight="1">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row>
    <row r="110" spans="2:33" ht="15" customHeight="1">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row>
    <row r="111" spans="2:33" ht="15" customHeight="1">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row>
    <row r="112" spans="2:33" ht="15" customHeight="1">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c r="AA112" s="155"/>
      <c r="AB112" s="155"/>
      <c r="AC112" s="155"/>
      <c r="AD112" s="155"/>
      <c r="AE112" s="155"/>
      <c r="AF112" s="155"/>
      <c r="AG112" s="129"/>
    </row>
    <row r="113" spans="2:33" ht="15" customHeight="1">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row>
    <row r="114" spans="2:33" ht="15" customHeight="1">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row>
    <row r="115" spans="2:33" ht="15" customHeight="1">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row>
    <row r="116" spans="2:33" ht="15" customHeight="1">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row>
    <row r="117" spans="2:33" ht="15" customHeight="1">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row>
    <row r="118" spans="2:33" ht="15" customHeight="1">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row>
    <row r="119" spans="2:33" ht="15" customHeight="1">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row>
    <row r="120" spans="2:33" ht="15" customHeight="1">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row>
    <row r="121" spans="2:33" ht="15" customHeight="1">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row>
    <row r="122" spans="2:33" ht="15" customHeight="1">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row>
    <row r="123" spans="2:33" ht="15" customHeight="1">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row>
    <row r="124" spans="2:33" ht="15" customHeight="1">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row>
    <row r="125" spans="2:33" ht="15" customHeight="1">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row>
    <row r="126" spans="2:33" ht="15" customHeight="1">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row>
    <row r="127" spans="2:33" ht="15" customHeight="1">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row>
    <row r="128" spans="2:33" ht="15" customHeight="1">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row>
    <row r="129" spans="2:33" ht="15" customHeight="1">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row>
    <row r="130" spans="2:33" ht="15" customHeight="1">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row>
    <row r="131" spans="2:33" ht="15" customHeight="1">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row>
    <row r="132" spans="2:33" ht="15" customHeight="1">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row>
    <row r="133" spans="2:33" ht="15" customHeight="1">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row>
    <row r="134" spans="2:33" ht="15" customHeight="1">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row>
    <row r="135" spans="2:33" ht="15" customHeight="1">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row>
    <row r="136" spans="2:33" ht="15" customHeight="1">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row>
    <row r="137" spans="2:33" ht="15" customHeight="1">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row>
    <row r="138" spans="2:33" ht="15" customHeight="1">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row>
    <row r="139" spans="2:33" ht="15" customHeight="1">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row>
    <row r="140" spans="2:33" ht="15" customHeight="1">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row>
    <row r="141" spans="2:33" ht="15" customHeight="1">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row>
    <row r="142" spans="2:33" ht="15" customHeight="1">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row>
    <row r="143" spans="2:33" ht="15" customHeight="1">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row>
    <row r="144" spans="2:33" ht="15" customHeight="1">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row>
    <row r="145" spans="2:33" ht="15" customHeight="1">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row>
    <row r="146" spans="2:33" ht="15" customHeight="1">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row>
    <row r="147" spans="2:33" ht="15" customHeight="1">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row>
    <row r="148" spans="2:33" ht="15" customHeight="1">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row>
    <row r="149" spans="2:33" ht="15" customHeight="1">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row>
    <row r="150" spans="2:33" ht="15" customHeight="1">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row>
    <row r="151" spans="2:33" ht="15" customHeight="1">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row>
    <row r="152" spans="2:33" ht="15" customHeight="1">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row>
    <row r="153" spans="2:33" ht="15" customHeight="1">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row>
    <row r="154" spans="2:33" ht="15" customHeight="1">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row>
    <row r="155" spans="2:33" ht="15" customHeight="1">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row>
    <row r="156" spans="2:33" ht="15" customHeight="1">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row>
    <row r="157" spans="2:33" ht="15" customHeight="1">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row>
    <row r="158" spans="2:33" ht="15" customHeight="1">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row>
    <row r="159" spans="2:33" ht="15" customHeight="1">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c r="AC308" s="156"/>
      <c r="AD308" s="156"/>
      <c r="AE308" s="156"/>
      <c r="AF308" s="156"/>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c r="AB511" s="156"/>
      <c r="AC511" s="156"/>
      <c r="AD511" s="156"/>
      <c r="AE511" s="156"/>
      <c r="AF511" s="156"/>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c r="AB712" s="156"/>
      <c r="AC712" s="156"/>
      <c r="AD712" s="156"/>
      <c r="AE712" s="156"/>
      <c r="AF712" s="156"/>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c r="AA887" s="156"/>
      <c r="AB887" s="156"/>
      <c r="AC887" s="156"/>
      <c r="AD887" s="156"/>
      <c r="AE887" s="156"/>
      <c r="AF887" s="156"/>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156"/>
      <c r="C1101" s="156"/>
      <c r="D1101" s="156"/>
      <c r="E1101" s="156"/>
      <c r="F1101" s="156"/>
      <c r="G1101" s="156"/>
      <c r="H1101" s="156"/>
      <c r="I1101" s="156"/>
      <c r="J1101" s="156"/>
      <c r="K1101" s="156"/>
      <c r="L1101" s="156"/>
      <c r="M1101" s="156"/>
      <c r="N1101" s="156"/>
      <c r="O1101" s="156"/>
      <c r="P1101" s="156"/>
      <c r="Q1101" s="156"/>
      <c r="R1101" s="156"/>
      <c r="S1101" s="156"/>
      <c r="T1101" s="156"/>
      <c r="U1101" s="156"/>
      <c r="V1101" s="156"/>
      <c r="W1101" s="156"/>
      <c r="X1101" s="156"/>
      <c r="Y1101" s="156"/>
      <c r="Z1101" s="156"/>
      <c r="AA1101" s="156"/>
      <c r="AB1101" s="156"/>
      <c r="AC1101" s="156"/>
      <c r="AD1101" s="156"/>
      <c r="AE1101" s="156"/>
      <c r="AF1101" s="156"/>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156"/>
      <c r="C1229" s="156"/>
      <c r="D1229" s="156"/>
      <c r="E1229" s="156"/>
      <c r="F1229" s="156"/>
      <c r="G1229" s="156"/>
      <c r="H1229" s="156"/>
      <c r="I1229" s="156"/>
      <c r="J1229" s="156"/>
      <c r="K1229" s="156"/>
      <c r="L1229" s="156"/>
      <c r="M1229" s="156"/>
      <c r="N1229" s="156"/>
      <c r="O1229" s="156"/>
      <c r="P1229" s="156"/>
      <c r="Q1229" s="156"/>
      <c r="R1229" s="156"/>
      <c r="S1229" s="156"/>
      <c r="T1229" s="156"/>
      <c r="U1229" s="156"/>
      <c r="V1229" s="156"/>
      <c r="W1229" s="156"/>
      <c r="X1229" s="156"/>
      <c r="Y1229" s="156"/>
      <c r="Z1229" s="156"/>
      <c r="AA1229" s="156"/>
      <c r="AB1229" s="156"/>
      <c r="AC1229" s="156"/>
      <c r="AD1229" s="156"/>
      <c r="AE1229" s="156"/>
      <c r="AF1229" s="156"/>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156"/>
      <c r="C1390" s="156"/>
      <c r="D1390" s="156"/>
      <c r="E1390" s="156"/>
      <c r="F1390" s="156"/>
      <c r="G1390" s="156"/>
      <c r="H1390" s="156"/>
      <c r="I1390" s="156"/>
      <c r="J1390" s="156"/>
      <c r="K1390" s="156"/>
      <c r="L1390" s="156"/>
      <c r="M1390" s="156"/>
      <c r="N1390" s="156"/>
      <c r="O1390" s="156"/>
      <c r="P1390" s="156"/>
      <c r="Q1390" s="156"/>
      <c r="R1390" s="156"/>
      <c r="S1390" s="156"/>
      <c r="T1390" s="156"/>
      <c r="U1390" s="156"/>
      <c r="V1390" s="156"/>
      <c r="W1390" s="156"/>
      <c r="X1390" s="156"/>
      <c r="Y1390" s="156"/>
      <c r="Z1390" s="156"/>
      <c r="AA1390" s="156"/>
      <c r="AB1390" s="156"/>
      <c r="AC1390" s="156"/>
      <c r="AD1390" s="156"/>
      <c r="AE1390" s="156"/>
      <c r="AF1390" s="156"/>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156"/>
      <c r="C1502" s="156"/>
      <c r="D1502" s="156"/>
      <c r="E1502" s="156"/>
      <c r="F1502" s="156"/>
      <c r="G1502" s="156"/>
      <c r="H1502" s="156"/>
      <c r="I1502" s="156"/>
      <c r="J1502" s="156"/>
      <c r="K1502" s="156"/>
      <c r="L1502" s="156"/>
      <c r="M1502" s="156"/>
      <c r="N1502" s="156"/>
      <c r="O1502" s="156"/>
      <c r="P1502" s="156"/>
      <c r="Q1502" s="156"/>
      <c r="R1502" s="156"/>
      <c r="S1502" s="156"/>
      <c r="T1502" s="156"/>
      <c r="U1502" s="156"/>
      <c r="V1502" s="156"/>
      <c r="W1502" s="156"/>
      <c r="X1502" s="156"/>
      <c r="Y1502" s="156"/>
      <c r="Z1502" s="156"/>
      <c r="AA1502" s="156"/>
      <c r="AB1502" s="156"/>
      <c r="AC1502" s="156"/>
      <c r="AD1502" s="156"/>
      <c r="AE1502" s="156"/>
      <c r="AF1502" s="156"/>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156"/>
      <c r="C1604" s="156"/>
      <c r="D1604" s="156"/>
      <c r="E1604" s="156"/>
      <c r="F1604" s="156"/>
      <c r="G1604" s="156"/>
      <c r="H1604" s="156"/>
      <c r="I1604" s="156"/>
      <c r="J1604" s="156"/>
      <c r="K1604" s="156"/>
      <c r="L1604" s="156"/>
      <c r="M1604" s="156"/>
      <c r="N1604" s="156"/>
      <c r="O1604" s="156"/>
      <c r="P1604" s="156"/>
      <c r="Q1604" s="156"/>
      <c r="R1604" s="156"/>
      <c r="S1604" s="156"/>
      <c r="T1604" s="156"/>
      <c r="U1604" s="156"/>
      <c r="V1604" s="156"/>
      <c r="W1604" s="156"/>
      <c r="X1604" s="156"/>
      <c r="Y1604" s="156"/>
      <c r="Z1604" s="156"/>
      <c r="AA1604" s="156"/>
      <c r="AB1604" s="156"/>
      <c r="AC1604" s="156"/>
      <c r="AD1604" s="156"/>
      <c r="AE1604" s="156"/>
      <c r="AF1604" s="156"/>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156"/>
      <c r="C1699" s="156"/>
      <c r="D1699" s="156"/>
      <c r="E1699" s="156"/>
      <c r="F1699" s="156"/>
      <c r="G1699" s="156"/>
      <c r="H1699" s="156"/>
      <c r="I1699" s="156"/>
      <c r="J1699" s="156"/>
      <c r="K1699" s="156"/>
      <c r="L1699" s="156"/>
      <c r="M1699" s="156"/>
      <c r="N1699" s="156"/>
      <c r="O1699" s="156"/>
      <c r="P1699" s="156"/>
      <c r="Q1699" s="156"/>
      <c r="R1699" s="156"/>
      <c r="S1699" s="156"/>
      <c r="T1699" s="156"/>
      <c r="U1699" s="156"/>
      <c r="V1699" s="156"/>
      <c r="W1699" s="156"/>
      <c r="X1699" s="156"/>
      <c r="Y1699" s="156"/>
      <c r="Z1699" s="156"/>
      <c r="AA1699" s="156"/>
      <c r="AB1699" s="156"/>
      <c r="AC1699" s="156"/>
      <c r="AD1699" s="156"/>
      <c r="AE1699" s="156"/>
      <c r="AF1699" s="156"/>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156"/>
      <c r="C1945" s="156"/>
      <c r="D1945" s="156"/>
      <c r="E1945" s="156"/>
      <c r="F1945" s="156"/>
      <c r="G1945" s="156"/>
      <c r="H1945" s="156"/>
      <c r="I1945" s="156"/>
      <c r="J1945" s="156"/>
      <c r="K1945" s="156"/>
      <c r="L1945" s="156"/>
      <c r="M1945" s="156"/>
      <c r="N1945" s="156"/>
      <c r="O1945" s="156"/>
      <c r="P1945" s="156"/>
      <c r="Q1945" s="156"/>
      <c r="R1945" s="156"/>
      <c r="S1945" s="156"/>
      <c r="T1945" s="156"/>
      <c r="U1945" s="156"/>
      <c r="V1945" s="156"/>
      <c r="W1945" s="156"/>
      <c r="X1945" s="156"/>
      <c r="Y1945" s="156"/>
      <c r="Z1945" s="156"/>
      <c r="AA1945" s="156"/>
      <c r="AB1945" s="156"/>
      <c r="AC1945" s="156"/>
      <c r="AD1945" s="156"/>
      <c r="AE1945" s="156"/>
      <c r="AF1945" s="156"/>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156"/>
      <c r="C2031" s="156"/>
      <c r="D2031" s="156"/>
      <c r="E2031" s="156"/>
      <c r="F2031" s="156"/>
      <c r="G2031" s="156"/>
      <c r="H2031" s="156"/>
      <c r="I2031" s="156"/>
      <c r="J2031" s="156"/>
      <c r="K2031" s="156"/>
      <c r="L2031" s="156"/>
      <c r="M2031" s="156"/>
      <c r="N2031" s="156"/>
      <c r="O2031" s="156"/>
      <c r="P2031" s="156"/>
      <c r="Q2031" s="156"/>
      <c r="R2031" s="156"/>
      <c r="S2031" s="156"/>
      <c r="T2031" s="156"/>
      <c r="U2031" s="156"/>
      <c r="V2031" s="156"/>
      <c r="W2031" s="156"/>
      <c r="X2031" s="156"/>
      <c r="Y2031" s="156"/>
      <c r="Z2031" s="156"/>
      <c r="AA2031" s="156"/>
      <c r="AB2031" s="156"/>
      <c r="AC2031" s="156"/>
      <c r="AD2031" s="156"/>
      <c r="AE2031" s="156"/>
      <c r="AF2031" s="156"/>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156"/>
      <c r="C2153" s="156"/>
      <c r="D2153" s="156"/>
      <c r="E2153" s="156"/>
      <c r="F2153" s="156"/>
      <c r="G2153" s="156"/>
      <c r="H2153" s="156"/>
      <c r="I2153" s="156"/>
      <c r="J2153" s="156"/>
      <c r="K2153" s="156"/>
      <c r="L2153" s="156"/>
      <c r="M2153" s="156"/>
      <c r="N2153" s="156"/>
      <c r="O2153" s="156"/>
      <c r="P2153" s="156"/>
      <c r="Q2153" s="156"/>
      <c r="R2153" s="156"/>
      <c r="S2153" s="156"/>
      <c r="T2153" s="156"/>
      <c r="U2153" s="156"/>
      <c r="V2153" s="156"/>
      <c r="W2153" s="156"/>
      <c r="X2153" s="156"/>
      <c r="Y2153" s="156"/>
      <c r="Z2153" s="156"/>
      <c r="AA2153" s="156"/>
      <c r="AB2153" s="156"/>
      <c r="AC2153" s="156"/>
      <c r="AD2153" s="156"/>
      <c r="AE2153" s="156"/>
      <c r="AF2153" s="156"/>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156"/>
      <c r="C2317" s="156"/>
      <c r="D2317" s="156"/>
      <c r="E2317" s="156"/>
      <c r="F2317" s="156"/>
      <c r="G2317" s="156"/>
      <c r="H2317" s="156"/>
      <c r="I2317" s="156"/>
      <c r="J2317" s="156"/>
      <c r="K2317" s="156"/>
      <c r="L2317" s="156"/>
      <c r="M2317" s="156"/>
      <c r="N2317" s="156"/>
      <c r="O2317" s="156"/>
      <c r="P2317" s="156"/>
      <c r="Q2317" s="156"/>
      <c r="R2317" s="156"/>
      <c r="S2317" s="156"/>
      <c r="T2317" s="156"/>
      <c r="U2317" s="156"/>
      <c r="V2317" s="156"/>
      <c r="W2317" s="156"/>
      <c r="X2317" s="156"/>
      <c r="Y2317" s="156"/>
      <c r="Z2317" s="156"/>
      <c r="AA2317" s="156"/>
      <c r="AB2317" s="156"/>
      <c r="AC2317" s="156"/>
      <c r="AD2317" s="156"/>
      <c r="AE2317" s="156"/>
      <c r="AF2317" s="156"/>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156"/>
      <c r="C2419" s="156"/>
      <c r="D2419" s="156"/>
      <c r="E2419" s="156"/>
      <c r="F2419" s="156"/>
      <c r="G2419" s="156"/>
      <c r="H2419" s="156"/>
      <c r="I2419" s="156"/>
      <c r="J2419" s="156"/>
      <c r="K2419" s="156"/>
      <c r="L2419" s="156"/>
      <c r="M2419" s="156"/>
      <c r="N2419" s="156"/>
      <c r="O2419" s="156"/>
      <c r="P2419" s="156"/>
      <c r="Q2419" s="156"/>
      <c r="R2419" s="156"/>
      <c r="S2419" s="156"/>
      <c r="T2419" s="156"/>
      <c r="U2419" s="156"/>
      <c r="V2419" s="156"/>
      <c r="W2419" s="156"/>
      <c r="X2419" s="156"/>
      <c r="Y2419" s="156"/>
      <c r="Z2419" s="156"/>
      <c r="AA2419" s="156"/>
      <c r="AB2419" s="156"/>
      <c r="AC2419" s="156"/>
      <c r="AD2419" s="156"/>
      <c r="AE2419" s="156"/>
      <c r="AF2419" s="156"/>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156"/>
      <c r="C2509" s="156"/>
      <c r="D2509" s="156"/>
      <c r="E2509" s="156"/>
      <c r="F2509" s="156"/>
      <c r="G2509" s="156"/>
      <c r="H2509" s="156"/>
      <c r="I2509" s="156"/>
      <c r="J2509" s="156"/>
      <c r="K2509" s="156"/>
      <c r="L2509" s="156"/>
      <c r="M2509" s="156"/>
      <c r="N2509" s="156"/>
      <c r="O2509" s="156"/>
      <c r="P2509" s="156"/>
      <c r="Q2509" s="156"/>
      <c r="R2509" s="156"/>
      <c r="S2509" s="156"/>
      <c r="T2509" s="156"/>
      <c r="U2509" s="156"/>
      <c r="V2509" s="156"/>
      <c r="W2509" s="156"/>
      <c r="X2509" s="156"/>
      <c r="Y2509" s="156"/>
      <c r="Z2509" s="156"/>
      <c r="AA2509" s="156"/>
      <c r="AB2509" s="156"/>
      <c r="AC2509" s="156"/>
      <c r="AD2509" s="156"/>
      <c r="AE2509" s="156"/>
      <c r="AF2509" s="156"/>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156"/>
      <c r="C2598" s="156"/>
      <c r="D2598" s="156"/>
      <c r="E2598" s="156"/>
      <c r="F2598" s="156"/>
      <c r="G2598" s="156"/>
      <c r="H2598" s="156"/>
      <c r="I2598" s="156"/>
      <c r="J2598" s="156"/>
      <c r="K2598" s="156"/>
      <c r="L2598" s="156"/>
      <c r="M2598" s="156"/>
      <c r="N2598" s="156"/>
      <c r="O2598" s="156"/>
      <c r="P2598" s="156"/>
      <c r="Q2598" s="156"/>
      <c r="R2598" s="156"/>
      <c r="S2598" s="156"/>
      <c r="T2598" s="156"/>
      <c r="U2598" s="156"/>
      <c r="V2598" s="156"/>
      <c r="W2598" s="156"/>
      <c r="X2598" s="156"/>
      <c r="Y2598" s="156"/>
      <c r="Z2598" s="156"/>
      <c r="AA2598" s="156"/>
      <c r="AB2598" s="156"/>
      <c r="AC2598" s="156"/>
      <c r="AD2598" s="156"/>
      <c r="AE2598" s="156"/>
      <c r="AF2598" s="156"/>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156"/>
      <c r="C2719" s="156"/>
      <c r="D2719" s="156"/>
      <c r="E2719" s="156"/>
      <c r="F2719" s="156"/>
      <c r="G2719" s="156"/>
      <c r="H2719" s="156"/>
      <c r="I2719" s="156"/>
      <c r="J2719" s="156"/>
      <c r="K2719" s="156"/>
      <c r="L2719" s="156"/>
      <c r="M2719" s="156"/>
      <c r="N2719" s="156"/>
      <c r="O2719" s="156"/>
      <c r="P2719" s="156"/>
      <c r="Q2719" s="156"/>
      <c r="R2719" s="156"/>
      <c r="S2719" s="156"/>
      <c r="T2719" s="156"/>
      <c r="U2719" s="156"/>
      <c r="V2719" s="156"/>
      <c r="W2719" s="156"/>
      <c r="X2719" s="156"/>
      <c r="Y2719" s="156"/>
      <c r="Z2719" s="156"/>
      <c r="AA2719" s="156"/>
      <c r="AB2719" s="156"/>
      <c r="AC2719" s="156"/>
      <c r="AD2719" s="156"/>
      <c r="AE2719" s="156"/>
      <c r="AF2719" s="156"/>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156"/>
      <c r="C2837" s="156"/>
      <c r="D2837" s="156"/>
      <c r="E2837" s="156"/>
      <c r="F2837" s="156"/>
      <c r="G2837" s="156"/>
      <c r="H2837" s="156"/>
      <c r="I2837" s="156"/>
      <c r="J2837" s="156"/>
      <c r="K2837" s="156"/>
      <c r="L2837" s="156"/>
      <c r="M2837" s="156"/>
      <c r="N2837" s="156"/>
      <c r="O2837" s="156"/>
      <c r="P2837" s="156"/>
      <c r="Q2837" s="156"/>
      <c r="R2837" s="156"/>
      <c r="S2837" s="156"/>
      <c r="T2837" s="156"/>
      <c r="U2837" s="156"/>
      <c r="V2837" s="156"/>
      <c r="W2837" s="156"/>
      <c r="X2837" s="156"/>
      <c r="Y2837" s="156"/>
      <c r="Z2837" s="156"/>
      <c r="AA2837" s="156"/>
      <c r="AB2837" s="156"/>
      <c r="AC2837" s="156"/>
      <c r="AD2837" s="156"/>
      <c r="AE2837" s="156"/>
      <c r="AF2837" s="156"/>
    </row>
  </sheetData>
  <mergeCells count="21">
    <mergeCell ref="B1945:AF1945"/>
    <mergeCell ref="B1604:AF1604"/>
    <mergeCell ref="B1699:AF1699"/>
    <mergeCell ref="B2837:AF2837"/>
    <mergeCell ref="B2719:AF2719"/>
    <mergeCell ref="B2031:AF2031"/>
    <mergeCell ref="B2153:AF2153"/>
    <mergeCell ref="B2317:AF2317"/>
    <mergeCell ref="B2419:AF2419"/>
    <mergeCell ref="B2509:AF2509"/>
    <mergeCell ref="B2598:AF2598"/>
    <mergeCell ref="B887:AF887"/>
    <mergeCell ref="B1101:AF1101"/>
    <mergeCell ref="B1229:AF1229"/>
    <mergeCell ref="B1390:AF1390"/>
    <mergeCell ref="B1502:AF1502"/>
    <mergeCell ref="B89:AG89"/>
    <mergeCell ref="B112:AF112"/>
    <mergeCell ref="B308:AF308"/>
    <mergeCell ref="B511:AF511"/>
    <mergeCell ref="B712:AF712"/>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139B-F397-4E45-A098-821056F8E838}">
  <dimension ref="A1:AG2837"/>
  <sheetViews>
    <sheetView topLeftCell="A4" workbookViewId="0"/>
  </sheetViews>
  <sheetFormatPr defaultRowHeight="15" customHeight="1"/>
  <cols>
    <col min="1" max="1" width="27.7109375" customWidth="1"/>
    <col min="2" max="2" width="49" customWidth="1"/>
  </cols>
  <sheetData>
    <row r="1" spans="1:33" ht="15" customHeight="1" thickBot="1">
      <c r="B1" s="20" t="s">
        <v>1171</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103" t="s">
        <v>1172</v>
      </c>
      <c r="D3" s="104"/>
      <c r="E3" s="104"/>
      <c r="F3" s="104"/>
      <c r="G3" s="104"/>
    </row>
    <row r="4" spans="1:33" ht="15" customHeight="1">
      <c r="C4" s="103" t="s">
        <v>1173</v>
      </c>
      <c r="D4" s="104"/>
      <c r="E4" s="104"/>
      <c r="F4" s="103" t="s">
        <v>108</v>
      </c>
      <c r="G4" s="104"/>
    </row>
    <row r="5" spans="1:33" ht="15" customHeight="1">
      <c r="C5" s="103" t="s">
        <v>1174</v>
      </c>
      <c r="D5" s="104"/>
      <c r="E5" s="104"/>
      <c r="F5" s="104"/>
      <c r="G5" s="104"/>
    </row>
    <row r="6" spans="1:33" ht="15" customHeight="1">
      <c r="C6" s="104"/>
      <c r="D6" s="103" t="s">
        <v>1175</v>
      </c>
      <c r="E6" s="104"/>
      <c r="F6" s="104"/>
      <c r="G6" s="104"/>
    </row>
    <row r="7" spans="1:33" ht="15" customHeight="1">
      <c r="C7" s="104"/>
      <c r="D7" s="104"/>
      <c r="E7" s="104"/>
      <c r="F7" s="104"/>
      <c r="G7" s="104"/>
    </row>
    <row r="10" spans="1:33" ht="15" customHeight="1">
      <c r="A10" s="14" t="s">
        <v>105</v>
      </c>
      <c r="B10" s="23" t="s">
        <v>104</v>
      </c>
      <c r="AG10" s="105" t="s">
        <v>1176</v>
      </c>
    </row>
    <row r="11" spans="1:33" ht="15" customHeight="1">
      <c r="B11" s="20"/>
      <c r="AG11" s="105" t="s">
        <v>1177</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105" t="s">
        <v>1178</v>
      </c>
    </row>
    <row r="13" spans="1:33" ht="15" customHeight="1" thickBot="1">
      <c r="B13" s="21" t="s">
        <v>103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106" t="s">
        <v>1179</v>
      </c>
    </row>
    <row r="14" spans="1:33" ht="15" customHeight="1" thickTop="1"/>
    <row r="15" spans="1:33" ht="15" customHeight="1">
      <c r="B15" s="24" t="s">
        <v>102</v>
      </c>
    </row>
    <row r="16" spans="1:33" ht="15" customHeight="1">
      <c r="B16" s="24" t="s">
        <v>101</v>
      </c>
    </row>
    <row r="17" spans="1:33" ht="15" customHeight="1">
      <c r="B17" s="24" t="s">
        <v>100</v>
      </c>
    </row>
    <row r="18" spans="1:33" ht="15" customHeight="1">
      <c r="A18" s="14" t="s">
        <v>99</v>
      </c>
      <c r="B18" s="31" t="s">
        <v>98</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97</v>
      </c>
      <c r="B19" s="31" t="s">
        <v>96</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95</v>
      </c>
      <c r="B20" s="31" t="s">
        <v>94</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840</v>
      </c>
      <c r="C21" s="25"/>
    </row>
    <row r="22" spans="1:33" ht="15" customHeight="1">
      <c r="A22" s="14" t="s">
        <v>834</v>
      </c>
      <c r="B22" s="31" t="s">
        <v>835</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836</v>
      </c>
      <c r="B23" s="31" t="s">
        <v>837</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93</v>
      </c>
      <c r="C24" s="25"/>
    </row>
    <row r="25" spans="1:33" ht="15" customHeight="1">
      <c r="A25" s="14" t="s">
        <v>92</v>
      </c>
      <c r="B25" s="31" t="s">
        <v>91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90</v>
      </c>
      <c r="C26" s="25"/>
    </row>
    <row r="27" spans="1:33" ht="15" customHeight="1">
      <c r="A27" s="14" t="s">
        <v>89</v>
      </c>
      <c r="B27" s="31" t="s">
        <v>48</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88</v>
      </c>
      <c r="B28" s="31" t="s">
        <v>46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87</v>
      </c>
    </row>
    <row r="31" spans="1:33">
      <c r="B31" s="24" t="s">
        <v>86</v>
      </c>
    </row>
    <row r="32" spans="1:33">
      <c r="A32" s="14" t="s">
        <v>85</v>
      </c>
      <c r="B32" s="31" t="s">
        <v>84</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c r="A33" s="14" t="s">
        <v>83</v>
      </c>
      <c r="B33" s="31" t="s">
        <v>82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c r="A34" s="14" t="s">
        <v>81</v>
      </c>
      <c r="B34" s="31" t="s">
        <v>80</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c r="A35" s="14" t="s">
        <v>79</v>
      </c>
      <c r="B35" s="31" t="s">
        <v>78</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c r="A36" s="14" t="s">
        <v>77</v>
      </c>
      <c r="B36" s="31" t="s">
        <v>76</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c r="A37" s="14" t="s">
        <v>75</v>
      </c>
      <c r="B37" s="31" t="s">
        <v>74</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c r="A38" s="14" t="s">
        <v>73</v>
      </c>
      <c r="B38" s="31" t="s">
        <v>72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c r="A39" s="14" t="s">
        <v>71</v>
      </c>
      <c r="B39" s="31" t="s">
        <v>70</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c r="A40" s="14" t="s">
        <v>69</v>
      </c>
      <c r="B40" s="31" t="s">
        <v>68</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c r="A41" s="14" t="s">
        <v>67</v>
      </c>
      <c r="B41" s="31" t="s">
        <v>66</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c r="A42" s="14" t="s">
        <v>65</v>
      </c>
      <c r="B42" s="31" t="s">
        <v>64</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c r="A43" s="14" t="s">
        <v>63</v>
      </c>
      <c r="B43" s="31" t="s">
        <v>62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c r="A44" s="14" t="s">
        <v>61</v>
      </c>
      <c r="B44" s="31" t="s">
        <v>60</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c r="A45" s="14" t="s">
        <v>59</v>
      </c>
      <c r="B45" s="31" t="s">
        <v>58</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c r="A46" s="14" t="s">
        <v>57</v>
      </c>
      <c r="B46" s="31" t="s">
        <v>56</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c r="A47" s="14" t="s">
        <v>55</v>
      </c>
      <c r="B47" s="31" t="s">
        <v>54</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c r="B48" s="24" t="s">
        <v>53</v>
      </c>
      <c r="C48" s="27"/>
    </row>
    <row r="49" spans="1:33">
      <c r="A49" s="14" t="s">
        <v>52</v>
      </c>
      <c r="B49" s="31" t="s">
        <v>51</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50</v>
      </c>
      <c r="C50" s="27"/>
    </row>
    <row r="51" spans="1:33" ht="15" customHeight="1">
      <c r="A51" s="14" t="s">
        <v>49</v>
      </c>
      <c r="B51" s="31" t="s">
        <v>48</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47</v>
      </c>
      <c r="B52" s="31" t="s">
        <v>46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45</v>
      </c>
    </row>
    <row r="55" spans="1:33" ht="15" customHeight="1">
      <c r="B55" s="24" t="s">
        <v>44</v>
      </c>
    </row>
    <row r="56" spans="1:33" ht="15" customHeight="1">
      <c r="A56" s="14" t="s">
        <v>43</v>
      </c>
      <c r="B56" s="31" t="s">
        <v>27</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42</v>
      </c>
      <c r="B57" s="31" t="s">
        <v>25</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41</v>
      </c>
      <c r="B58" s="31" t="s">
        <v>23</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40</v>
      </c>
      <c r="B59" s="31" t="s">
        <v>21</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39</v>
      </c>
      <c r="B60" s="31" t="s">
        <v>19</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38</v>
      </c>
      <c r="B61" s="31" t="s">
        <v>17</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37</v>
      </c>
      <c r="B62" s="31" t="s">
        <v>15</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36</v>
      </c>
      <c r="B63" s="31" t="s">
        <v>13</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35</v>
      </c>
      <c r="B64" s="31" t="s">
        <v>11</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34</v>
      </c>
      <c r="B65" s="31" t="s">
        <v>9</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c r="A66" s="14" t="s">
        <v>33</v>
      </c>
      <c r="B66" s="31" t="s">
        <v>7</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32</v>
      </c>
      <c r="B67" s="31" t="s">
        <v>5</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31</v>
      </c>
      <c r="B68" s="31" t="s">
        <v>841</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30</v>
      </c>
      <c r="B69" s="24" t="s">
        <v>2</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v>
      </c>
    </row>
    <row r="72" spans="1:33" ht="15" customHeight="1">
      <c r="A72" s="14" t="s">
        <v>28</v>
      </c>
      <c r="B72" s="31" t="s">
        <v>27</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c r="A73" s="14" t="s">
        <v>26</v>
      </c>
      <c r="B73" s="31" t="s">
        <v>25</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24</v>
      </c>
      <c r="B74" s="31" t="s">
        <v>23</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22</v>
      </c>
      <c r="B75" s="31" t="s">
        <v>21</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20</v>
      </c>
      <c r="B76" s="31" t="s">
        <v>19</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18</v>
      </c>
      <c r="B77" s="31" t="s">
        <v>17</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16</v>
      </c>
      <c r="B78" s="31" t="s">
        <v>15</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c r="A79" s="14" t="s">
        <v>14</v>
      </c>
      <c r="B79" s="31" t="s">
        <v>13</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12</v>
      </c>
      <c r="B80" s="31" t="s">
        <v>11</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c r="A81" s="14" t="s">
        <v>10</v>
      </c>
      <c r="B81" s="31" t="s">
        <v>9</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8</v>
      </c>
      <c r="B82" s="31" t="s">
        <v>7</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6</v>
      </c>
      <c r="B83" s="31" t="s">
        <v>5</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4</v>
      </c>
      <c r="B84" s="31" t="s">
        <v>841</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v>
      </c>
      <c r="B85" s="24" t="s">
        <v>2</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158" t="s">
        <v>1180</v>
      </c>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c r="AF87" s="159"/>
      <c r="AG87" s="107"/>
    </row>
    <row r="88" spans="1:33" ht="15" customHeight="1">
      <c r="B88" s="15" t="s">
        <v>1181</v>
      </c>
    </row>
    <row r="89" spans="1:33" ht="15" customHeight="1">
      <c r="B89" s="15" t="s">
        <v>1182</v>
      </c>
    </row>
    <row r="90" spans="1:33" ht="15" customHeight="1">
      <c r="B90" s="15" t="s">
        <v>1183</v>
      </c>
    </row>
    <row r="91" spans="1:33" ht="15" customHeight="1">
      <c r="B91" s="15" t="s">
        <v>1184</v>
      </c>
    </row>
    <row r="92" spans="1:33">
      <c r="B92" s="15" t="s">
        <v>1185</v>
      </c>
    </row>
    <row r="93" spans="1:33" ht="15" customHeight="1">
      <c r="B93" s="15" t="s">
        <v>1186</v>
      </c>
    </row>
    <row r="94" spans="1:33" ht="15" customHeight="1">
      <c r="B94" s="15" t="s">
        <v>1187</v>
      </c>
    </row>
    <row r="95" spans="1:33" ht="15" customHeight="1">
      <c r="B95" s="15" t="s">
        <v>1188</v>
      </c>
    </row>
    <row r="96" spans="1:33" ht="15" customHeight="1">
      <c r="B96" s="15" t="s">
        <v>1189</v>
      </c>
    </row>
    <row r="97" spans="2:33" ht="15" customHeight="1">
      <c r="B97" s="15" t="s">
        <v>1190</v>
      </c>
    </row>
    <row r="112" spans="2:33" ht="15" customHeight="1">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c r="AB112" s="157"/>
      <c r="AC112" s="157"/>
      <c r="AD112" s="157"/>
      <c r="AE112" s="157"/>
      <c r="AF112" s="157"/>
      <c r="AG112" s="157"/>
    </row>
    <row r="308" spans="2:33" ht="15" customHeight="1">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c r="AB308" s="157"/>
      <c r="AC308" s="157"/>
      <c r="AD308" s="157"/>
      <c r="AE308" s="157"/>
      <c r="AF308" s="157"/>
      <c r="AG308" s="157"/>
    </row>
    <row r="511" spans="2:33" ht="15" customHeight="1">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c r="AB511" s="157"/>
      <c r="AC511" s="157"/>
      <c r="AD511" s="157"/>
      <c r="AE511" s="157"/>
      <c r="AF511" s="157"/>
      <c r="AG511" s="157"/>
    </row>
    <row r="712" spans="2:33" ht="15" customHeight="1">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c r="AB712" s="157"/>
      <c r="AC712" s="157"/>
      <c r="AD712" s="157"/>
      <c r="AE712" s="157"/>
      <c r="AF712" s="157"/>
      <c r="AG712" s="157"/>
    </row>
    <row r="887" spans="2:33" ht="15" customHeight="1">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c r="AB887" s="157"/>
      <c r="AC887" s="157"/>
      <c r="AD887" s="157"/>
      <c r="AE887" s="157"/>
      <c r="AF887" s="157"/>
      <c r="AG887" s="157"/>
    </row>
    <row r="1100" spans="2:33" ht="15" customHeight="1">
      <c r="B1100" s="157"/>
      <c r="C1100" s="157"/>
      <c r="D1100" s="157"/>
      <c r="E1100" s="157"/>
      <c r="F1100" s="157"/>
      <c r="G1100" s="157"/>
      <c r="H1100" s="157"/>
      <c r="I1100" s="157"/>
      <c r="J1100" s="157"/>
      <c r="K1100" s="157"/>
      <c r="L1100" s="157"/>
      <c r="M1100" s="157"/>
      <c r="N1100" s="157"/>
      <c r="O1100" s="157"/>
      <c r="P1100" s="157"/>
      <c r="Q1100" s="157"/>
      <c r="R1100" s="157"/>
      <c r="S1100" s="157"/>
      <c r="T1100" s="157"/>
      <c r="U1100" s="157"/>
      <c r="V1100" s="157"/>
      <c r="W1100" s="157"/>
      <c r="X1100" s="157"/>
      <c r="Y1100" s="157"/>
      <c r="Z1100" s="157"/>
      <c r="AA1100" s="157"/>
      <c r="AB1100" s="157"/>
      <c r="AC1100" s="157"/>
      <c r="AD1100" s="157"/>
      <c r="AE1100" s="157"/>
      <c r="AF1100" s="157"/>
      <c r="AG1100" s="157"/>
    </row>
    <row r="1227" spans="2:33" ht="15" customHeight="1">
      <c r="B1227" s="157"/>
      <c r="C1227" s="157"/>
      <c r="D1227" s="157"/>
      <c r="E1227" s="157"/>
      <c r="F1227" s="157"/>
      <c r="G1227" s="157"/>
      <c r="H1227" s="157"/>
      <c r="I1227" s="157"/>
      <c r="J1227" s="157"/>
      <c r="K1227" s="157"/>
      <c r="L1227" s="157"/>
      <c r="M1227" s="157"/>
      <c r="N1227" s="157"/>
      <c r="O1227" s="157"/>
      <c r="P1227" s="157"/>
      <c r="Q1227" s="157"/>
      <c r="R1227" s="157"/>
      <c r="S1227" s="157"/>
      <c r="T1227" s="157"/>
      <c r="U1227" s="157"/>
      <c r="V1227" s="157"/>
      <c r="W1227" s="157"/>
      <c r="X1227" s="157"/>
      <c r="Y1227" s="157"/>
      <c r="Z1227" s="157"/>
      <c r="AA1227" s="157"/>
      <c r="AB1227" s="157"/>
      <c r="AC1227" s="157"/>
      <c r="AD1227" s="157"/>
      <c r="AE1227" s="157"/>
      <c r="AF1227" s="157"/>
      <c r="AG1227" s="157"/>
    </row>
    <row r="1390" spans="2:33" ht="15" customHeight="1">
      <c r="B1390" s="157"/>
      <c r="C1390" s="157"/>
      <c r="D1390" s="157"/>
      <c r="E1390" s="157"/>
      <c r="F1390" s="157"/>
      <c r="G1390" s="157"/>
      <c r="H1390" s="157"/>
      <c r="I1390" s="157"/>
      <c r="J1390" s="157"/>
      <c r="K1390" s="157"/>
      <c r="L1390" s="157"/>
      <c r="M1390" s="157"/>
      <c r="N1390" s="157"/>
      <c r="O1390" s="157"/>
      <c r="P1390" s="157"/>
      <c r="Q1390" s="157"/>
      <c r="R1390" s="157"/>
      <c r="S1390" s="157"/>
      <c r="T1390" s="157"/>
      <c r="U1390" s="157"/>
      <c r="V1390" s="157"/>
      <c r="W1390" s="157"/>
      <c r="X1390" s="157"/>
      <c r="Y1390" s="157"/>
      <c r="Z1390" s="157"/>
      <c r="AA1390" s="157"/>
      <c r="AB1390" s="157"/>
      <c r="AC1390" s="157"/>
      <c r="AD1390" s="157"/>
      <c r="AE1390" s="157"/>
      <c r="AF1390" s="157"/>
      <c r="AG1390" s="157"/>
    </row>
    <row r="1502" spans="2:33" ht="15" customHeight="1">
      <c r="B1502" s="157"/>
      <c r="C1502" s="157"/>
      <c r="D1502" s="157"/>
      <c r="E1502" s="157"/>
      <c r="F1502" s="157"/>
      <c r="G1502" s="157"/>
      <c r="H1502" s="157"/>
      <c r="I1502" s="157"/>
      <c r="J1502" s="157"/>
      <c r="K1502" s="157"/>
      <c r="L1502" s="157"/>
      <c r="M1502" s="157"/>
      <c r="N1502" s="157"/>
      <c r="O1502" s="157"/>
      <c r="P1502" s="157"/>
      <c r="Q1502" s="157"/>
      <c r="R1502" s="157"/>
      <c r="S1502" s="157"/>
      <c r="T1502" s="157"/>
      <c r="U1502" s="157"/>
      <c r="V1502" s="157"/>
      <c r="W1502" s="157"/>
      <c r="X1502" s="157"/>
      <c r="Y1502" s="157"/>
      <c r="Z1502" s="157"/>
      <c r="AA1502" s="157"/>
      <c r="AB1502" s="157"/>
      <c r="AC1502" s="157"/>
      <c r="AD1502" s="157"/>
      <c r="AE1502" s="157"/>
      <c r="AF1502" s="157"/>
      <c r="AG1502" s="157"/>
    </row>
    <row r="1604" spans="2:33" ht="15" customHeight="1">
      <c r="B1604" s="157"/>
      <c r="C1604" s="157"/>
      <c r="D1604" s="157"/>
      <c r="E1604" s="157"/>
      <c r="F1604" s="157"/>
      <c r="G1604" s="157"/>
      <c r="H1604" s="157"/>
      <c r="I1604" s="157"/>
      <c r="J1604" s="157"/>
      <c r="K1604" s="157"/>
      <c r="L1604" s="157"/>
      <c r="M1604" s="157"/>
      <c r="N1604" s="157"/>
      <c r="O1604" s="157"/>
      <c r="P1604" s="157"/>
      <c r="Q1604" s="157"/>
      <c r="R1604" s="157"/>
      <c r="S1604" s="157"/>
      <c r="T1604" s="157"/>
      <c r="U1604" s="157"/>
      <c r="V1604" s="157"/>
      <c r="W1604" s="157"/>
      <c r="X1604" s="157"/>
      <c r="Y1604" s="157"/>
      <c r="Z1604" s="157"/>
      <c r="AA1604" s="157"/>
      <c r="AB1604" s="157"/>
      <c r="AC1604" s="157"/>
      <c r="AD1604" s="157"/>
      <c r="AE1604" s="157"/>
      <c r="AF1604" s="157"/>
      <c r="AG1604" s="157"/>
    </row>
    <row r="1698" spans="2:33" ht="15" customHeight="1">
      <c r="B1698" s="157"/>
      <c r="C1698" s="157"/>
      <c r="D1698" s="157"/>
      <c r="E1698" s="157"/>
      <c r="F1698" s="157"/>
      <c r="G1698" s="157"/>
      <c r="H1698" s="157"/>
      <c r="I1698" s="157"/>
      <c r="J1698" s="157"/>
      <c r="K1698" s="157"/>
      <c r="L1698" s="157"/>
      <c r="M1698" s="157"/>
      <c r="N1698" s="157"/>
      <c r="O1698" s="157"/>
      <c r="P1698" s="157"/>
      <c r="Q1698" s="157"/>
      <c r="R1698" s="157"/>
      <c r="S1698" s="157"/>
      <c r="T1698" s="157"/>
      <c r="U1698" s="157"/>
      <c r="V1698" s="157"/>
      <c r="W1698" s="157"/>
      <c r="X1698" s="157"/>
      <c r="Y1698" s="157"/>
      <c r="Z1698" s="157"/>
      <c r="AA1698" s="157"/>
      <c r="AB1698" s="157"/>
      <c r="AC1698" s="157"/>
      <c r="AD1698" s="157"/>
      <c r="AE1698" s="157"/>
      <c r="AF1698" s="157"/>
      <c r="AG1698" s="157"/>
    </row>
    <row r="1945" spans="2:33" ht="15" customHeight="1">
      <c r="B1945" s="157"/>
      <c r="C1945" s="157"/>
      <c r="D1945" s="157"/>
      <c r="E1945" s="157"/>
      <c r="F1945" s="157"/>
      <c r="G1945" s="157"/>
      <c r="H1945" s="157"/>
      <c r="I1945" s="157"/>
      <c r="J1945" s="157"/>
      <c r="K1945" s="157"/>
      <c r="L1945" s="157"/>
      <c r="M1945" s="157"/>
      <c r="N1945" s="157"/>
      <c r="O1945" s="157"/>
      <c r="P1945" s="157"/>
      <c r="Q1945" s="157"/>
      <c r="R1945" s="157"/>
      <c r="S1945" s="157"/>
      <c r="T1945" s="157"/>
      <c r="U1945" s="157"/>
      <c r="V1945" s="157"/>
      <c r="W1945" s="157"/>
      <c r="X1945" s="157"/>
      <c r="Y1945" s="157"/>
      <c r="Z1945" s="157"/>
      <c r="AA1945" s="157"/>
      <c r="AB1945" s="157"/>
      <c r="AC1945" s="157"/>
      <c r="AD1945" s="157"/>
      <c r="AE1945" s="157"/>
      <c r="AF1945" s="157"/>
      <c r="AG1945" s="157"/>
    </row>
    <row r="2031" spans="2:33" ht="15" customHeight="1">
      <c r="B2031" s="157"/>
      <c r="C2031" s="157"/>
      <c r="D2031" s="157"/>
      <c r="E2031" s="157"/>
      <c r="F2031" s="157"/>
      <c r="G2031" s="157"/>
      <c r="H2031" s="157"/>
      <c r="I2031" s="157"/>
      <c r="J2031" s="157"/>
      <c r="K2031" s="157"/>
      <c r="L2031" s="157"/>
      <c r="M2031" s="157"/>
      <c r="N2031" s="157"/>
      <c r="O2031" s="157"/>
      <c r="P2031" s="157"/>
      <c r="Q2031" s="157"/>
      <c r="R2031" s="157"/>
      <c r="S2031" s="157"/>
      <c r="T2031" s="157"/>
      <c r="U2031" s="157"/>
      <c r="V2031" s="157"/>
      <c r="W2031" s="157"/>
      <c r="X2031" s="157"/>
      <c r="Y2031" s="157"/>
      <c r="Z2031" s="157"/>
      <c r="AA2031" s="157"/>
      <c r="AB2031" s="157"/>
      <c r="AC2031" s="157"/>
      <c r="AD2031" s="157"/>
      <c r="AE2031" s="157"/>
      <c r="AF2031" s="157"/>
      <c r="AG2031" s="157"/>
    </row>
    <row r="2153" spans="2:33" ht="15" customHeight="1">
      <c r="B2153" s="157"/>
      <c r="C2153" s="157"/>
      <c r="D2153" s="157"/>
      <c r="E2153" s="157"/>
      <c r="F2153" s="157"/>
      <c r="G2153" s="157"/>
      <c r="H2153" s="157"/>
      <c r="I2153" s="157"/>
      <c r="J2153" s="157"/>
      <c r="K2153" s="157"/>
      <c r="L2153" s="157"/>
      <c r="M2153" s="157"/>
      <c r="N2153" s="157"/>
      <c r="O2153" s="157"/>
      <c r="P2153" s="157"/>
      <c r="Q2153" s="157"/>
      <c r="R2153" s="157"/>
      <c r="S2153" s="157"/>
      <c r="T2153" s="157"/>
      <c r="U2153" s="157"/>
      <c r="V2153" s="157"/>
      <c r="W2153" s="157"/>
      <c r="X2153" s="157"/>
      <c r="Y2153" s="157"/>
      <c r="Z2153" s="157"/>
      <c r="AA2153" s="157"/>
      <c r="AB2153" s="157"/>
      <c r="AC2153" s="157"/>
      <c r="AD2153" s="157"/>
      <c r="AE2153" s="157"/>
      <c r="AF2153" s="157"/>
      <c r="AG2153" s="157"/>
    </row>
    <row r="2317" spans="2:33" ht="15" customHeight="1">
      <c r="B2317" s="157"/>
      <c r="C2317" s="157"/>
      <c r="D2317" s="157"/>
      <c r="E2317" s="157"/>
      <c r="F2317" s="157"/>
      <c r="G2317" s="157"/>
      <c r="H2317" s="157"/>
      <c r="I2317" s="157"/>
      <c r="J2317" s="157"/>
      <c r="K2317" s="157"/>
      <c r="L2317" s="157"/>
      <c r="M2317" s="157"/>
      <c r="N2317" s="157"/>
      <c r="O2317" s="157"/>
      <c r="P2317" s="157"/>
      <c r="Q2317" s="157"/>
      <c r="R2317" s="157"/>
      <c r="S2317" s="157"/>
      <c r="T2317" s="157"/>
      <c r="U2317" s="157"/>
      <c r="V2317" s="157"/>
      <c r="W2317" s="157"/>
      <c r="X2317" s="157"/>
      <c r="Y2317" s="157"/>
      <c r="Z2317" s="157"/>
      <c r="AA2317" s="157"/>
      <c r="AB2317" s="157"/>
      <c r="AC2317" s="157"/>
      <c r="AD2317" s="157"/>
      <c r="AE2317" s="157"/>
      <c r="AF2317" s="157"/>
      <c r="AG2317" s="157"/>
    </row>
    <row r="2419" spans="2:33" ht="15" customHeight="1">
      <c r="B2419" s="157"/>
      <c r="C2419" s="157"/>
      <c r="D2419" s="157"/>
      <c r="E2419" s="157"/>
      <c r="F2419" s="157"/>
      <c r="G2419" s="157"/>
      <c r="H2419" s="157"/>
      <c r="I2419" s="157"/>
      <c r="J2419" s="157"/>
      <c r="K2419" s="157"/>
      <c r="L2419" s="157"/>
      <c r="M2419" s="157"/>
      <c r="N2419" s="157"/>
      <c r="O2419" s="157"/>
      <c r="P2419" s="157"/>
      <c r="Q2419" s="157"/>
      <c r="R2419" s="157"/>
      <c r="S2419" s="157"/>
      <c r="T2419" s="157"/>
      <c r="U2419" s="157"/>
      <c r="V2419" s="157"/>
      <c r="W2419" s="157"/>
      <c r="X2419" s="157"/>
      <c r="Y2419" s="157"/>
      <c r="Z2419" s="157"/>
      <c r="AA2419" s="157"/>
      <c r="AB2419" s="157"/>
      <c r="AC2419" s="157"/>
      <c r="AD2419" s="157"/>
      <c r="AE2419" s="157"/>
      <c r="AF2419" s="157"/>
      <c r="AG2419" s="157"/>
    </row>
    <row r="2509" spans="2:33" ht="15" customHeight="1">
      <c r="B2509" s="157"/>
      <c r="C2509" s="157"/>
      <c r="D2509" s="157"/>
      <c r="E2509" s="157"/>
      <c r="F2509" s="157"/>
      <c r="G2509" s="157"/>
      <c r="H2509" s="157"/>
      <c r="I2509" s="157"/>
      <c r="J2509" s="157"/>
      <c r="K2509" s="157"/>
      <c r="L2509" s="157"/>
      <c r="M2509" s="157"/>
      <c r="N2509" s="157"/>
      <c r="O2509" s="157"/>
      <c r="P2509" s="157"/>
      <c r="Q2509" s="157"/>
      <c r="R2509" s="157"/>
      <c r="S2509" s="157"/>
      <c r="T2509" s="157"/>
      <c r="U2509" s="157"/>
      <c r="V2509" s="157"/>
      <c r="W2509" s="157"/>
      <c r="X2509" s="157"/>
      <c r="Y2509" s="157"/>
      <c r="Z2509" s="157"/>
      <c r="AA2509" s="157"/>
      <c r="AB2509" s="157"/>
      <c r="AC2509" s="157"/>
      <c r="AD2509" s="157"/>
      <c r="AE2509" s="157"/>
      <c r="AF2509" s="157"/>
      <c r="AG2509" s="157"/>
    </row>
    <row r="2598" spans="2:33" ht="15" customHeight="1">
      <c r="B2598" s="157"/>
      <c r="C2598" s="157"/>
      <c r="D2598" s="157"/>
      <c r="E2598" s="157"/>
      <c r="F2598" s="157"/>
      <c r="G2598" s="157"/>
      <c r="H2598" s="157"/>
      <c r="I2598" s="157"/>
      <c r="J2598" s="157"/>
      <c r="K2598" s="157"/>
      <c r="L2598" s="157"/>
      <c r="M2598" s="157"/>
      <c r="N2598" s="157"/>
      <c r="O2598" s="157"/>
      <c r="P2598" s="157"/>
      <c r="Q2598" s="157"/>
      <c r="R2598" s="157"/>
      <c r="S2598" s="157"/>
      <c r="T2598" s="157"/>
      <c r="U2598" s="157"/>
      <c r="V2598" s="157"/>
      <c r="W2598" s="157"/>
      <c r="X2598" s="157"/>
      <c r="Y2598" s="157"/>
      <c r="Z2598" s="157"/>
      <c r="AA2598" s="157"/>
      <c r="AB2598" s="157"/>
      <c r="AC2598" s="157"/>
      <c r="AD2598" s="157"/>
      <c r="AE2598" s="157"/>
      <c r="AF2598" s="157"/>
      <c r="AG2598" s="157"/>
    </row>
    <row r="2719" spans="2:33" ht="15" customHeight="1">
      <c r="B2719" s="157"/>
      <c r="C2719" s="157"/>
      <c r="D2719" s="157"/>
      <c r="E2719" s="157"/>
      <c r="F2719" s="157"/>
      <c r="G2719" s="157"/>
      <c r="H2719" s="157"/>
      <c r="I2719" s="157"/>
      <c r="J2719" s="157"/>
      <c r="K2719" s="157"/>
      <c r="L2719" s="157"/>
      <c r="M2719" s="157"/>
      <c r="N2719" s="157"/>
      <c r="O2719" s="157"/>
      <c r="P2719" s="157"/>
      <c r="Q2719" s="157"/>
      <c r="R2719" s="157"/>
      <c r="S2719" s="157"/>
      <c r="T2719" s="157"/>
      <c r="U2719" s="157"/>
      <c r="V2719" s="157"/>
      <c r="W2719" s="157"/>
      <c r="X2719" s="157"/>
      <c r="Y2719" s="157"/>
      <c r="Z2719" s="157"/>
      <c r="AA2719" s="157"/>
      <c r="AB2719" s="157"/>
      <c r="AC2719" s="157"/>
      <c r="AD2719" s="157"/>
      <c r="AE2719" s="157"/>
      <c r="AF2719" s="157"/>
      <c r="AG2719" s="157"/>
    </row>
    <row r="2837" spans="2:33" ht="15" customHeight="1">
      <c r="B2837" s="157"/>
      <c r="C2837" s="157"/>
      <c r="D2837" s="157"/>
      <c r="E2837" s="157"/>
      <c r="F2837" s="157"/>
      <c r="G2837" s="157"/>
      <c r="H2837" s="157"/>
      <c r="I2837" s="157"/>
      <c r="J2837" s="157"/>
      <c r="K2837" s="157"/>
      <c r="L2837" s="157"/>
      <c r="M2837" s="157"/>
      <c r="N2837" s="157"/>
      <c r="O2837" s="157"/>
      <c r="P2837" s="157"/>
      <c r="Q2837" s="157"/>
      <c r="R2837" s="157"/>
      <c r="S2837" s="157"/>
      <c r="T2837" s="157"/>
      <c r="U2837" s="157"/>
      <c r="V2837" s="157"/>
      <c r="W2837" s="157"/>
      <c r="X2837" s="157"/>
      <c r="Y2837" s="157"/>
      <c r="Z2837" s="157"/>
      <c r="AA2837" s="157"/>
      <c r="AB2837" s="157"/>
      <c r="AC2837" s="157"/>
      <c r="AD2837" s="157"/>
      <c r="AE2837" s="157"/>
      <c r="AF2837" s="157"/>
      <c r="AG2837" s="157"/>
    </row>
  </sheetData>
  <mergeCells count="21">
    <mergeCell ref="B1698:AG1698"/>
    <mergeCell ref="B87:AF87"/>
    <mergeCell ref="B112:AG112"/>
    <mergeCell ref="B308:AG308"/>
    <mergeCell ref="B511:AG511"/>
    <mergeCell ref="B712:AG712"/>
    <mergeCell ref="B887:AG887"/>
    <mergeCell ref="B1100:AG1100"/>
    <mergeCell ref="B1227:AG1227"/>
    <mergeCell ref="B1390:AG1390"/>
    <mergeCell ref="B1502:AG1502"/>
    <mergeCell ref="B1604:AG1604"/>
    <mergeCell ref="B2598:AG2598"/>
    <mergeCell ref="B2719:AG2719"/>
    <mergeCell ref="B2837:AG2837"/>
    <mergeCell ref="B1945:AG1945"/>
    <mergeCell ref="B2031:AG2031"/>
    <mergeCell ref="B2153:AG2153"/>
    <mergeCell ref="B2317:AG2317"/>
    <mergeCell ref="B2419:AG2419"/>
    <mergeCell ref="B2509:AG2509"/>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D59F-C890-45BC-BB30-03AEB86FC7C7}">
  <dimension ref="A1:AH2837"/>
  <sheetViews>
    <sheetView topLeftCell="B1" workbookViewId="0"/>
  </sheetViews>
  <sheetFormatPr defaultRowHeight="15" customHeight="1"/>
  <cols>
    <col min="1" max="1" width="27.7109375" customWidth="1"/>
    <col min="2" max="2" width="49" customWidth="1"/>
  </cols>
  <sheetData>
    <row r="1" spans="1:34" ht="15" customHeight="1" thickBot="1">
      <c r="B1" s="20" t="s">
        <v>1171</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103" t="s">
        <v>110</v>
      </c>
      <c r="D3" s="103" t="s">
        <v>1172</v>
      </c>
      <c r="E3" s="104"/>
      <c r="F3" s="104"/>
      <c r="G3" s="104"/>
      <c r="H3" s="104"/>
    </row>
    <row r="4" spans="1:34" ht="15" customHeight="1">
      <c r="C4" s="103" t="s">
        <v>109</v>
      </c>
      <c r="D4" s="103" t="s">
        <v>1173</v>
      </c>
      <c r="E4" s="104"/>
      <c r="F4" s="104"/>
      <c r="G4" s="103" t="s">
        <v>108</v>
      </c>
      <c r="H4" s="104"/>
    </row>
    <row r="5" spans="1:34" ht="15" customHeight="1">
      <c r="C5" s="103" t="s">
        <v>107</v>
      </c>
      <c r="D5" s="103" t="s">
        <v>1174</v>
      </c>
      <c r="E5" s="104"/>
      <c r="F5" s="104"/>
      <c r="G5" s="104"/>
      <c r="H5" s="104"/>
    </row>
    <row r="6" spans="1:34" ht="15" customHeight="1">
      <c r="C6" s="103" t="s">
        <v>106</v>
      </c>
      <c r="D6" s="104"/>
      <c r="E6" s="103" t="s">
        <v>1175</v>
      </c>
      <c r="F6" s="104"/>
      <c r="G6" s="104"/>
      <c r="H6" s="104"/>
    </row>
    <row r="7" spans="1:34" ht="15" customHeight="1">
      <c r="C7" s="104"/>
      <c r="D7" s="104"/>
      <c r="E7" s="104"/>
      <c r="F7" s="104"/>
      <c r="G7" s="104"/>
      <c r="H7" s="104"/>
    </row>
    <row r="10" spans="1:34" ht="15" customHeight="1">
      <c r="A10" s="14" t="s">
        <v>105</v>
      </c>
      <c r="B10" s="23" t="s">
        <v>104</v>
      </c>
      <c r="AH10" s="105" t="s">
        <v>1176</v>
      </c>
    </row>
    <row r="11" spans="1:34" ht="15" customHeight="1">
      <c r="B11" s="20"/>
      <c r="AH11" s="105" t="s">
        <v>1177</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105" t="s">
        <v>1178</v>
      </c>
    </row>
    <row r="13" spans="1:34" ht="15" customHeight="1" thickBot="1">
      <c r="B13" s="21" t="s">
        <v>103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106" t="s">
        <v>1179</v>
      </c>
    </row>
    <row r="14" spans="1:34" ht="15" customHeight="1" thickTop="1"/>
    <row r="15" spans="1:34" ht="15" customHeight="1">
      <c r="B15" s="24" t="s">
        <v>102</v>
      </c>
    </row>
    <row r="16" spans="1:34" ht="15" customHeight="1">
      <c r="B16" s="24" t="s">
        <v>101</v>
      </c>
    </row>
    <row r="17" spans="1:34" ht="15" customHeight="1">
      <c r="B17" s="24" t="s">
        <v>100</v>
      </c>
    </row>
    <row r="18" spans="1:34" ht="15" customHeight="1">
      <c r="A18" s="14" t="s">
        <v>99</v>
      </c>
      <c r="B18" s="31" t="s">
        <v>98</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97</v>
      </c>
      <c r="B19" s="31" t="s">
        <v>96</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95</v>
      </c>
      <c r="B20" s="31" t="s">
        <v>94</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840</v>
      </c>
    </row>
    <row r="22" spans="1:34" ht="15" customHeight="1">
      <c r="A22" s="14" t="s">
        <v>834</v>
      </c>
      <c r="B22" s="31" t="s">
        <v>835</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836</v>
      </c>
      <c r="B23" s="31" t="s">
        <v>837</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93</v>
      </c>
    </row>
    <row r="25" spans="1:34" ht="15" customHeight="1">
      <c r="A25" s="14" t="s">
        <v>92</v>
      </c>
      <c r="B25" s="31" t="s">
        <v>91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90</v>
      </c>
    </row>
    <row r="27" spans="1:34" ht="15" customHeight="1">
      <c r="A27" s="14" t="s">
        <v>89</v>
      </c>
      <c r="B27" s="31" t="s">
        <v>48</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88</v>
      </c>
      <c r="B28" s="31" t="s">
        <v>46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87</v>
      </c>
    </row>
    <row r="31" spans="1:34">
      <c r="B31" s="24" t="s">
        <v>86</v>
      </c>
    </row>
    <row r="32" spans="1:34">
      <c r="A32" s="14" t="s">
        <v>85</v>
      </c>
      <c r="B32" s="31" t="s">
        <v>84</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c r="A33" s="14" t="s">
        <v>83</v>
      </c>
      <c r="B33" s="31" t="s">
        <v>82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c r="A34" s="14" t="s">
        <v>81</v>
      </c>
      <c r="B34" s="31" t="s">
        <v>80</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c r="A35" s="14" t="s">
        <v>79</v>
      </c>
      <c r="B35" s="31" t="s">
        <v>78</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c r="A36" s="14" t="s">
        <v>77</v>
      </c>
      <c r="B36" s="31" t="s">
        <v>76</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c r="A37" s="14" t="s">
        <v>75</v>
      </c>
      <c r="B37" s="31" t="s">
        <v>74</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c r="A38" s="14" t="s">
        <v>73</v>
      </c>
      <c r="B38" s="31" t="s">
        <v>72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c r="A39" s="14" t="s">
        <v>71</v>
      </c>
      <c r="B39" s="31" t="s">
        <v>70</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c r="A40" s="14" t="s">
        <v>69</v>
      </c>
      <c r="B40" s="31" t="s">
        <v>68</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c r="A41" s="14" t="s">
        <v>67</v>
      </c>
      <c r="B41" s="31" t="s">
        <v>66</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c r="A42" s="14" t="s">
        <v>65</v>
      </c>
      <c r="B42" s="31" t="s">
        <v>64</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c r="A43" s="14" t="s">
        <v>63</v>
      </c>
      <c r="B43" s="31" t="s">
        <v>62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c r="A44" s="14" t="s">
        <v>61</v>
      </c>
      <c r="B44" s="31" t="s">
        <v>60</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c r="A45" s="14" t="s">
        <v>59</v>
      </c>
      <c r="B45" s="31" t="s">
        <v>58</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c r="A46" s="14" t="s">
        <v>57</v>
      </c>
      <c r="B46" s="31" t="s">
        <v>56</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c r="A47" s="14" t="s">
        <v>55</v>
      </c>
      <c r="B47" s="31" t="s">
        <v>54</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c r="B48" s="24" t="s">
        <v>53</v>
      </c>
    </row>
    <row r="49" spans="1:34">
      <c r="A49" s="14" t="s">
        <v>52</v>
      </c>
      <c r="B49" s="31" t="s">
        <v>51</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50</v>
      </c>
    </row>
    <row r="51" spans="1:34" ht="15" customHeight="1">
      <c r="A51" s="14" t="s">
        <v>49</v>
      </c>
      <c r="B51" s="31" t="s">
        <v>48</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47</v>
      </c>
      <c r="B52" s="31" t="s">
        <v>46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45</v>
      </c>
    </row>
    <row r="55" spans="1:34" ht="15" customHeight="1">
      <c r="B55" s="24" t="s">
        <v>44</v>
      </c>
    </row>
    <row r="56" spans="1:34" ht="15" customHeight="1">
      <c r="A56" s="14" t="s">
        <v>43</v>
      </c>
      <c r="B56" s="31" t="s">
        <v>27</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42</v>
      </c>
      <c r="B57" s="31" t="s">
        <v>25</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41</v>
      </c>
      <c r="B58" s="31" t="s">
        <v>23</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40</v>
      </c>
      <c r="B59" s="31" t="s">
        <v>21</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39</v>
      </c>
      <c r="B60" s="31" t="s">
        <v>19</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38</v>
      </c>
      <c r="B61" s="31" t="s">
        <v>17</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37</v>
      </c>
      <c r="B62" s="31" t="s">
        <v>15</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36</v>
      </c>
      <c r="B63" s="31" t="s">
        <v>13</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35</v>
      </c>
      <c r="B64" s="31" t="s">
        <v>11</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34</v>
      </c>
      <c r="B65" s="31" t="s">
        <v>9</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c r="A66" s="14" t="s">
        <v>33</v>
      </c>
      <c r="B66" s="31" t="s">
        <v>7</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32</v>
      </c>
      <c r="B67" s="31" t="s">
        <v>5</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31</v>
      </c>
      <c r="B68" s="31" t="s">
        <v>841</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30</v>
      </c>
      <c r="B69" s="24" t="s">
        <v>2</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v>
      </c>
    </row>
    <row r="72" spans="1:34" ht="15" customHeight="1">
      <c r="A72" s="14" t="s">
        <v>28</v>
      </c>
      <c r="B72" s="31" t="s">
        <v>27</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c r="A73" s="14" t="s">
        <v>26</v>
      </c>
      <c r="B73" s="31" t="s">
        <v>25</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24</v>
      </c>
      <c r="B74" s="31" t="s">
        <v>23</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22</v>
      </c>
      <c r="B75" s="31" t="s">
        <v>21</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20</v>
      </c>
      <c r="B76" s="31" t="s">
        <v>19</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18</v>
      </c>
      <c r="B77" s="31" t="s">
        <v>17</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16</v>
      </c>
      <c r="B78" s="31" t="s">
        <v>15</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c r="A79" s="14" t="s">
        <v>14</v>
      </c>
      <c r="B79" s="31" t="s">
        <v>13</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12</v>
      </c>
      <c r="B80" s="31" t="s">
        <v>11</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c r="A81" s="14" t="s">
        <v>10</v>
      </c>
      <c r="B81" s="31" t="s">
        <v>9</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8</v>
      </c>
      <c r="B82" s="31" t="s">
        <v>7</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6</v>
      </c>
      <c r="B83" s="31" t="s">
        <v>5</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4</v>
      </c>
      <c r="B84" s="31" t="s">
        <v>841</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v>
      </c>
      <c r="B85" s="24" t="s">
        <v>2</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158" t="s">
        <v>1180</v>
      </c>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c r="AF87" s="159"/>
      <c r="AG87" s="159"/>
      <c r="AH87" s="107"/>
    </row>
    <row r="88" spans="1:34" ht="15" customHeight="1">
      <c r="B88" s="15" t="s">
        <v>1181</v>
      </c>
    </row>
    <row r="89" spans="1:34" ht="15" customHeight="1">
      <c r="B89" s="15" t="s">
        <v>1182</v>
      </c>
    </row>
    <row r="90" spans="1:34" ht="15" customHeight="1">
      <c r="B90" s="15" t="s">
        <v>1183</v>
      </c>
    </row>
    <row r="91" spans="1:34" ht="15" customHeight="1">
      <c r="B91" s="15" t="s">
        <v>1184</v>
      </c>
    </row>
    <row r="92" spans="1:34">
      <c r="B92" s="15" t="s">
        <v>1185</v>
      </c>
    </row>
    <row r="93" spans="1:34" ht="15" customHeight="1">
      <c r="B93" s="15" t="s">
        <v>1186</v>
      </c>
    </row>
    <row r="94" spans="1:34" ht="15" customHeight="1">
      <c r="B94" s="15" t="s">
        <v>1187</v>
      </c>
    </row>
    <row r="95" spans="1:34" ht="15" customHeight="1">
      <c r="B95" s="15" t="s">
        <v>1188</v>
      </c>
    </row>
    <row r="96" spans="1:34" ht="15" customHeight="1">
      <c r="B96" s="15" t="s">
        <v>1189</v>
      </c>
    </row>
    <row r="97" spans="2:34" ht="15" customHeight="1">
      <c r="B97" s="15" t="s">
        <v>1190</v>
      </c>
    </row>
    <row r="112" spans="2:34" ht="15" customHeight="1">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c r="AB112" s="157"/>
      <c r="AC112" s="157"/>
      <c r="AD112" s="157"/>
      <c r="AE112" s="157"/>
      <c r="AF112" s="157"/>
      <c r="AG112" s="157"/>
      <c r="AH112" s="157"/>
    </row>
    <row r="308" spans="2:34" ht="15" customHeight="1">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c r="AB308" s="157"/>
      <c r="AC308" s="157"/>
      <c r="AD308" s="157"/>
      <c r="AE308" s="157"/>
      <c r="AF308" s="157"/>
      <c r="AG308" s="157"/>
      <c r="AH308" s="157"/>
    </row>
    <row r="511" spans="2:34" ht="15" customHeight="1">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c r="AB511" s="157"/>
      <c r="AC511" s="157"/>
      <c r="AD511" s="157"/>
      <c r="AE511" s="157"/>
      <c r="AF511" s="157"/>
      <c r="AG511" s="157"/>
      <c r="AH511" s="157"/>
    </row>
    <row r="712" spans="2:34" ht="15" customHeight="1">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c r="AB712" s="157"/>
      <c r="AC712" s="157"/>
      <c r="AD712" s="157"/>
      <c r="AE712" s="157"/>
      <c r="AF712" s="157"/>
      <c r="AG712" s="157"/>
      <c r="AH712" s="157"/>
    </row>
    <row r="887" spans="2:34" ht="15" customHeight="1">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c r="AB887" s="157"/>
      <c r="AC887" s="157"/>
      <c r="AD887" s="157"/>
      <c r="AE887" s="157"/>
      <c r="AF887" s="157"/>
      <c r="AG887" s="157"/>
      <c r="AH887" s="157"/>
    </row>
    <row r="1100" spans="2:34" ht="15" customHeight="1">
      <c r="B1100" s="157"/>
      <c r="C1100" s="157"/>
      <c r="D1100" s="157"/>
      <c r="E1100" s="157"/>
      <c r="F1100" s="157"/>
      <c r="G1100" s="157"/>
      <c r="H1100" s="157"/>
      <c r="I1100" s="157"/>
      <c r="J1100" s="157"/>
      <c r="K1100" s="157"/>
      <c r="L1100" s="157"/>
      <c r="M1100" s="157"/>
      <c r="N1100" s="157"/>
      <c r="O1100" s="157"/>
      <c r="P1100" s="157"/>
      <c r="Q1100" s="157"/>
      <c r="R1100" s="157"/>
      <c r="S1100" s="157"/>
      <c r="T1100" s="157"/>
      <c r="U1100" s="157"/>
      <c r="V1100" s="157"/>
      <c r="W1100" s="157"/>
      <c r="X1100" s="157"/>
      <c r="Y1100" s="157"/>
      <c r="Z1100" s="157"/>
      <c r="AA1100" s="157"/>
      <c r="AB1100" s="157"/>
      <c r="AC1100" s="157"/>
      <c r="AD1100" s="157"/>
      <c r="AE1100" s="157"/>
      <c r="AF1100" s="157"/>
      <c r="AG1100" s="157"/>
      <c r="AH1100" s="157"/>
    </row>
    <row r="1227" spans="2:34" ht="15" customHeight="1">
      <c r="B1227" s="157"/>
      <c r="C1227" s="157"/>
      <c r="D1227" s="157"/>
      <c r="E1227" s="157"/>
      <c r="F1227" s="157"/>
      <c r="G1227" s="157"/>
      <c r="H1227" s="157"/>
      <c r="I1227" s="157"/>
      <c r="J1227" s="157"/>
      <c r="K1227" s="157"/>
      <c r="L1227" s="157"/>
      <c r="M1227" s="157"/>
      <c r="N1227" s="157"/>
      <c r="O1227" s="157"/>
      <c r="P1227" s="157"/>
      <c r="Q1227" s="157"/>
      <c r="R1227" s="157"/>
      <c r="S1227" s="157"/>
      <c r="T1227" s="157"/>
      <c r="U1227" s="157"/>
      <c r="V1227" s="157"/>
      <c r="W1227" s="157"/>
      <c r="X1227" s="157"/>
      <c r="Y1227" s="157"/>
      <c r="Z1227" s="157"/>
      <c r="AA1227" s="157"/>
      <c r="AB1227" s="157"/>
      <c r="AC1227" s="157"/>
      <c r="AD1227" s="157"/>
      <c r="AE1227" s="157"/>
      <c r="AF1227" s="157"/>
      <c r="AG1227" s="157"/>
      <c r="AH1227" s="157"/>
    </row>
    <row r="1390" spans="2:34" ht="15" customHeight="1">
      <c r="B1390" s="157"/>
      <c r="C1390" s="157"/>
      <c r="D1390" s="157"/>
      <c r="E1390" s="157"/>
      <c r="F1390" s="157"/>
      <c r="G1390" s="157"/>
      <c r="H1390" s="157"/>
      <c r="I1390" s="157"/>
      <c r="J1390" s="157"/>
      <c r="K1390" s="157"/>
      <c r="L1390" s="157"/>
      <c r="M1390" s="157"/>
      <c r="N1390" s="157"/>
      <c r="O1390" s="157"/>
      <c r="P1390" s="157"/>
      <c r="Q1390" s="157"/>
      <c r="R1390" s="157"/>
      <c r="S1390" s="157"/>
      <c r="T1390" s="157"/>
      <c r="U1390" s="157"/>
      <c r="V1390" s="157"/>
      <c r="W1390" s="157"/>
      <c r="X1390" s="157"/>
      <c r="Y1390" s="157"/>
      <c r="Z1390" s="157"/>
      <c r="AA1390" s="157"/>
      <c r="AB1390" s="157"/>
      <c r="AC1390" s="157"/>
      <c r="AD1390" s="157"/>
      <c r="AE1390" s="157"/>
      <c r="AF1390" s="157"/>
      <c r="AG1390" s="157"/>
      <c r="AH1390" s="157"/>
    </row>
    <row r="1502" spans="2:34" ht="15" customHeight="1">
      <c r="B1502" s="157"/>
      <c r="C1502" s="157"/>
      <c r="D1502" s="157"/>
      <c r="E1502" s="157"/>
      <c r="F1502" s="157"/>
      <c r="G1502" s="157"/>
      <c r="H1502" s="157"/>
      <c r="I1502" s="157"/>
      <c r="J1502" s="157"/>
      <c r="K1502" s="157"/>
      <c r="L1502" s="157"/>
      <c r="M1502" s="157"/>
      <c r="N1502" s="157"/>
      <c r="O1502" s="157"/>
      <c r="P1502" s="157"/>
      <c r="Q1502" s="157"/>
      <c r="R1502" s="157"/>
      <c r="S1502" s="157"/>
      <c r="T1502" s="157"/>
      <c r="U1502" s="157"/>
      <c r="V1502" s="157"/>
      <c r="W1502" s="157"/>
      <c r="X1502" s="157"/>
      <c r="Y1502" s="157"/>
      <c r="Z1502" s="157"/>
      <c r="AA1502" s="157"/>
      <c r="AB1502" s="157"/>
      <c r="AC1502" s="157"/>
      <c r="AD1502" s="157"/>
      <c r="AE1502" s="157"/>
      <c r="AF1502" s="157"/>
      <c r="AG1502" s="157"/>
      <c r="AH1502" s="157"/>
    </row>
    <row r="1604" spans="2:34" ht="15" customHeight="1">
      <c r="B1604" s="157"/>
      <c r="C1604" s="157"/>
      <c r="D1604" s="157"/>
      <c r="E1604" s="157"/>
      <c r="F1604" s="157"/>
      <c r="G1604" s="157"/>
      <c r="H1604" s="157"/>
      <c r="I1604" s="157"/>
      <c r="J1604" s="157"/>
      <c r="K1604" s="157"/>
      <c r="L1604" s="157"/>
      <c r="M1604" s="157"/>
      <c r="N1604" s="157"/>
      <c r="O1604" s="157"/>
      <c r="P1604" s="157"/>
      <c r="Q1604" s="157"/>
      <c r="R1604" s="157"/>
      <c r="S1604" s="157"/>
      <c r="T1604" s="157"/>
      <c r="U1604" s="157"/>
      <c r="V1604" s="157"/>
      <c r="W1604" s="157"/>
      <c r="X1604" s="157"/>
      <c r="Y1604" s="157"/>
      <c r="Z1604" s="157"/>
      <c r="AA1604" s="157"/>
      <c r="AB1604" s="157"/>
      <c r="AC1604" s="157"/>
      <c r="AD1604" s="157"/>
      <c r="AE1604" s="157"/>
      <c r="AF1604" s="157"/>
      <c r="AG1604" s="157"/>
      <c r="AH1604" s="157"/>
    </row>
    <row r="1698" spans="2:34" ht="15" customHeight="1">
      <c r="B1698" s="157"/>
      <c r="C1698" s="157"/>
      <c r="D1698" s="157"/>
      <c r="E1698" s="157"/>
      <c r="F1698" s="157"/>
      <c r="G1698" s="157"/>
      <c r="H1698" s="157"/>
      <c r="I1698" s="157"/>
      <c r="J1698" s="157"/>
      <c r="K1698" s="157"/>
      <c r="L1698" s="157"/>
      <c r="M1698" s="157"/>
      <c r="N1698" s="157"/>
      <c r="O1698" s="157"/>
      <c r="P1698" s="157"/>
      <c r="Q1698" s="157"/>
      <c r="R1698" s="157"/>
      <c r="S1698" s="157"/>
      <c r="T1698" s="157"/>
      <c r="U1698" s="157"/>
      <c r="V1698" s="157"/>
      <c r="W1698" s="157"/>
      <c r="X1698" s="157"/>
      <c r="Y1698" s="157"/>
      <c r="Z1698" s="157"/>
      <c r="AA1698" s="157"/>
      <c r="AB1698" s="157"/>
      <c r="AC1698" s="157"/>
      <c r="AD1698" s="157"/>
      <c r="AE1698" s="157"/>
      <c r="AF1698" s="157"/>
      <c r="AG1698" s="157"/>
      <c r="AH1698" s="157"/>
    </row>
    <row r="1945" spans="2:34" ht="15" customHeight="1">
      <c r="B1945" s="157"/>
      <c r="C1945" s="157"/>
      <c r="D1945" s="157"/>
      <c r="E1945" s="157"/>
      <c r="F1945" s="157"/>
      <c r="G1945" s="157"/>
      <c r="H1945" s="157"/>
      <c r="I1945" s="157"/>
      <c r="J1945" s="157"/>
      <c r="K1945" s="157"/>
      <c r="L1945" s="157"/>
      <c r="M1945" s="157"/>
      <c r="N1945" s="157"/>
      <c r="O1945" s="157"/>
      <c r="P1945" s="157"/>
      <c r="Q1945" s="157"/>
      <c r="R1945" s="157"/>
      <c r="S1945" s="157"/>
      <c r="T1945" s="157"/>
      <c r="U1945" s="157"/>
      <c r="V1945" s="157"/>
      <c r="W1945" s="157"/>
      <c r="X1945" s="157"/>
      <c r="Y1945" s="157"/>
      <c r="Z1945" s="157"/>
      <c r="AA1945" s="157"/>
      <c r="AB1945" s="157"/>
      <c r="AC1945" s="157"/>
      <c r="AD1945" s="157"/>
      <c r="AE1945" s="157"/>
      <c r="AF1945" s="157"/>
      <c r="AG1945" s="157"/>
      <c r="AH1945" s="157"/>
    </row>
    <row r="2031" spans="2:34" ht="15" customHeight="1">
      <c r="B2031" s="157"/>
      <c r="C2031" s="157"/>
      <c r="D2031" s="157"/>
      <c r="E2031" s="157"/>
      <c r="F2031" s="157"/>
      <c r="G2031" s="157"/>
      <c r="H2031" s="157"/>
      <c r="I2031" s="157"/>
      <c r="J2031" s="157"/>
      <c r="K2031" s="157"/>
      <c r="L2031" s="157"/>
      <c r="M2031" s="157"/>
      <c r="N2031" s="157"/>
      <c r="O2031" s="157"/>
      <c r="P2031" s="157"/>
      <c r="Q2031" s="157"/>
      <c r="R2031" s="157"/>
      <c r="S2031" s="157"/>
      <c r="T2031" s="157"/>
      <c r="U2031" s="157"/>
      <c r="V2031" s="157"/>
      <c r="W2031" s="157"/>
      <c r="X2031" s="157"/>
      <c r="Y2031" s="157"/>
      <c r="Z2031" s="157"/>
      <c r="AA2031" s="157"/>
      <c r="AB2031" s="157"/>
      <c r="AC2031" s="157"/>
      <c r="AD2031" s="157"/>
      <c r="AE2031" s="157"/>
      <c r="AF2031" s="157"/>
      <c r="AG2031" s="157"/>
      <c r="AH2031" s="157"/>
    </row>
    <row r="2153" spans="2:34" ht="15" customHeight="1">
      <c r="B2153" s="157"/>
      <c r="C2153" s="157"/>
      <c r="D2153" s="157"/>
      <c r="E2153" s="157"/>
      <c r="F2153" s="157"/>
      <c r="G2153" s="157"/>
      <c r="H2153" s="157"/>
      <c r="I2153" s="157"/>
      <c r="J2153" s="157"/>
      <c r="K2153" s="157"/>
      <c r="L2153" s="157"/>
      <c r="M2153" s="157"/>
      <c r="N2153" s="157"/>
      <c r="O2153" s="157"/>
      <c r="P2153" s="157"/>
      <c r="Q2153" s="157"/>
      <c r="R2153" s="157"/>
      <c r="S2153" s="157"/>
      <c r="T2153" s="157"/>
      <c r="U2153" s="157"/>
      <c r="V2153" s="157"/>
      <c r="W2153" s="157"/>
      <c r="X2153" s="157"/>
      <c r="Y2153" s="157"/>
      <c r="Z2153" s="157"/>
      <c r="AA2153" s="157"/>
      <c r="AB2153" s="157"/>
      <c r="AC2153" s="157"/>
      <c r="AD2153" s="157"/>
      <c r="AE2153" s="157"/>
      <c r="AF2153" s="157"/>
      <c r="AG2153" s="157"/>
      <c r="AH2153" s="157"/>
    </row>
    <row r="2317" spans="2:34" ht="15" customHeight="1">
      <c r="B2317" s="157"/>
      <c r="C2317" s="157"/>
      <c r="D2317" s="157"/>
      <c r="E2317" s="157"/>
      <c r="F2317" s="157"/>
      <c r="G2317" s="157"/>
      <c r="H2317" s="157"/>
      <c r="I2317" s="157"/>
      <c r="J2317" s="157"/>
      <c r="K2317" s="157"/>
      <c r="L2317" s="157"/>
      <c r="M2317" s="157"/>
      <c r="N2317" s="157"/>
      <c r="O2317" s="157"/>
      <c r="P2317" s="157"/>
      <c r="Q2317" s="157"/>
      <c r="R2317" s="157"/>
      <c r="S2317" s="157"/>
      <c r="T2317" s="157"/>
      <c r="U2317" s="157"/>
      <c r="V2317" s="157"/>
      <c r="W2317" s="157"/>
      <c r="X2317" s="157"/>
      <c r="Y2317" s="157"/>
      <c r="Z2317" s="157"/>
      <c r="AA2317" s="157"/>
      <c r="AB2317" s="157"/>
      <c r="AC2317" s="157"/>
      <c r="AD2317" s="157"/>
      <c r="AE2317" s="157"/>
      <c r="AF2317" s="157"/>
      <c r="AG2317" s="157"/>
      <c r="AH2317" s="157"/>
    </row>
    <row r="2419" spans="2:34" ht="15" customHeight="1">
      <c r="B2419" s="157"/>
      <c r="C2419" s="157"/>
      <c r="D2419" s="157"/>
      <c r="E2419" s="157"/>
      <c r="F2419" s="157"/>
      <c r="G2419" s="157"/>
      <c r="H2419" s="157"/>
      <c r="I2419" s="157"/>
      <c r="J2419" s="157"/>
      <c r="K2419" s="157"/>
      <c r="L2419" s="157"/>
      <c r="M2419" s="157"/>
      <c r="N2419" s="157"/>
      <c r="O2419" s="157"/>
      <c r="P2419" s="157"/>
      <c r="Q2419" s="157"/>
      <c r="R2419" s="157"/>
      <c r="S2419" s="157"/>
      <c r="T2419" s="157"/>
      <c r="U2419" s="157"/>
      <c r="V2419" s="157"/>
      <c r="W2419" s="157"/>
      <c r="X2419" s="157"/>
      <c r="Y2419" s="157"/>
      <c r="Z2419" s="157"/>
      <c r="AA2419" s="157"/>
      <c r="AB2419" s="157"/>
      <c r="AC2419" s="157"/>
      <c r="AD2419" s="157"/>
      <c r="AE2419" s="157"/>
      <c r="AF2419" s="157"/>
      <c r="AG2419" s="157"/>
      <c r="AH2419" s="157"/>
    </row>
    <row r="2509" spans="2:34" ht="15" customHeight="1">
      <c r="B2509" s="157"/>
      <c r="C2509" s="157"/>
      <c r="D2509" s="157"/>
      <c r="E2509" s="157"/>
      <c r="F2509" s="157"/>
      <c r="G2509" s="157"/>
      <c r="H2509" s="157"/>
      <c r="I2509" s="157"/>
      <c r="J2509" s="157"/>
      <c r="K2509" s="157"/>
      <c r="L2509" s="157"/>
      <c r="M2509" s="157"/>
      <c r="N2509" s="157"/>
      <c r="O2509" s="157"/>
      <c r="P2509" s="157"/>
      <c r="Q2509" s="157"/>
      <c r="R2509" s="157"/>
      <c r="S2509" s="157"/>
      <c r="T2509" s="157"/>
      <c r="U2509" s="157"/>
      <c r="V2509" s="157"/>
      <c r="W2509" s="157"/>
      <c r="X2509" s="157"/>
      <c r="Y2509" s="157"/>
      <c r="Z2509" s="157"/>
      <c r="AA2509" s="157"/>
      <c r="AB2509" s="157"/>
      <c r="AC2509" s="157"/>
      <c r="AD2509" s="157"/>
      <c r="AE2509" s="157"/>
      <c r="AF2509" s="157"/>
      <c r="AG2509" s="157"/>
      <c r="AH2509" s="157"/>
    </row>
    <row r="2598" spans="2:34" ht="15" customHeight="1">
      <c r="B2598" s="157"/>
      <c r="C2598" s="157"/>
      <c r="D2598" s="157"/>
      <c r="E2598" s="157"/>
      <c r="F2598" s="157"/>
      <c r="G2598" s="157"/>
      <c r="H2598" s="157"/>
      <c r="I2598" s="157"/>
      <c r="J2598" s="157"/>
      <c r="K2598" s="157"/>
      <c r="L2598" s="157"/>
      <c r="M2598" s="157"/>
      <c r="N2598" s="157"/>
      <c r="O2598" s="157"/>
      <c r="P2598" s="157"/>
      <c r="Q2598" s="157"/>
      <c r="R2598" s="157"/>
      <c r="S2598" s="157"/>
      <c r="T2598" s="157"/>
      <c r="U2598" s="157"/>
      <c r="V2598" s="157"/>
      <c r="W2598" s="157"/>
      <c r="X2598" s="157"/>
      <c r="Y2598" s="157"/>
      <c r="Z2598" s="157"/>
      <c r="AA2598" s="157"/>
      <c r="AB2598" s="157"/>
      <c r="AC2598" s="157"/>
      <c r="AD2598" s="157"/>
      <c r="AE2598" s="157"/>
      <c r="AF2598" s="157"/>
      <c r="AG2598" s="157"/>
      <c r="AH2598" s="157"/>
    </row>
    <row r="2719" spans="2:34" ht="15" customHeight="1">
      <c r="B2719" s="157"/>
      <c r="C2719" s="157"/>
      <c r="D2719" s="157"/>
      <c r="E2719" s="157"/>
      <c r="F2719" s="157"/>
      <c r="G2719" s="157"/>
      <c r="H2719" s="157"/>
      <c r="I2719" s="157"/>
      <c r="J2719" s="157"/>
      <c r="K2719" s="157"/>
      <c r="L2719" s="157"/>
      <c r="M2719" s="157"/>
      <c r="N2719" s="157"/>
      <c r="O2719" s="157"/>
      <c r="P2719" s="157"/>
      <c r="Q2719" s="157"/>
      <c r="R2719" s="157"/>
      <c r="S2719" s="157"/>
      <c r="T2719" s="157"/>
      <c r="U2719" s="157"/>
      <c r="V2719" s="157"/>
      <c r="W2719" s="157"/>
      <c r="X2719" s="157"/>
      <c r="Y2719" s="157"/>
      <c r="Z2719" s="157"/>
      <c r="AA2719" s="157"/>
      <c r="AB2719" s="157"/>
      <c r="AC2719" s="157"/>
      <c r="AD2719" s="157"/>
      <c r="AE2719" s="157"/>
      <c r="AF2719" s="157"/>
      <c r="AG2719" s="157"/>
      <c r="AH2719" s="157"/>
    </row>
    <row r="2837" spans="2:34" ht="15" customHeight="1">
      <c r="B2837" s="157"/>
      <c r="C2837" s="157"/>
      <c r="D2837" s="157"/>
      <c r="E2837" s="157"/>
      <c r="F2837" s="157"/>
      <c r="G2837" s="157"/>
      <c r="H2837" s="157"/>
      <c r="I2837" s="157"/>
      <c r="J2837" s="157"/>
      <c r="K2837" s="157"/>
      <c r="L2837" s="157"/>
      <c r="M2837" s="157"/>
      <c r="N2837" s="157"/>
      <c r="O2837" s="157"/>
      <c r="P2837" s="157"/>
      <c r="Q2837" s="157"/>
      <c r="R2837" s="157"/>
      <c r="S2837" s="157"/>
      <c r="T2837" s="157"/>
      <c r="U2837" s="157"/>
      <c r="V2837" s="157"/>
      <c r="W2837" s="157"/>
      <c r="X2837" s="157"/>
      <c r="Y2837" s="157"/>
      <c r="Z2837" s="157"/>
      <c r="AA2837" s="157"/>
      <c r="AB2837" s="157"/>
      <c r="AC2837" s="157"/>
      <c r="AD2837" s="157"/>
      <c r="AE2837" s="157"/>
      <c r="AF2837" s="157"/>
      <c r="AG2837" s="157"/>
      <c r="AH2837" s="157"/>
    </row>
  </sheetData>
  <mergeCells count="21">
    <mergeCell ref="B1698:AH1698"/>
    <mergeCell ref="B87:AG87"/>
    <mergeCell ref="B112:AH112"/>
    <mergeCell ref="B308:AH308"/>
    <mergeCell ref="B511:AH511"/>
    <mergeCell ref="B712:AH712"/>
    <mergeCell ref="B887:AH887"/>
    <mergeCell ref="B1100:AH1100"/>
    <mergeCell ref="B1227:AH1227"/>
    <mergeCell ref="B1390:AH1390"/>
    <mergeCell ref="B1502:AH1502"/>
    <mergeCell ref="B1604:AH1604"/>
    <mergeCell ref="B2598:AH2598"/>
    <mergeCell ref="B2719:AH2719"/>
    <mergeCell ref="B2837:AH2837"/>
    <mergeCell ref="B1945:AH1945"/>
    <mergeCell ref="B2031:AH2031"/>
    <mergeCell ref="B2153:AH2153"/>
    <mergeCell ref="B2317:AH2317"/>
    <mergeCell ref="B2419:AH2419"/>
    <mergeCell ref="B2509:AH2509"/>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7"/>
  <sheetViews>
    <sheetView workbookViewId="0"/>
  </sheetViews>
  <sheetFormatPr defaultColWidth="9.140625" defaultRowHeight="15"/>
  <cols>
    <col min="1" max="1" width="31.85546875" customWidth="1"/>
    <col min="2" max="2" width="45.7109375" customWidth="1"/>
  </cols>
  <sheetData>
    <row r="1" spans="1:35" ht="15" customHeight="1" thickBot="1">
      <c r="B1" s="20" t="s">
        <v>3038</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20" t="s">
        <v>110</v>
      </c>
      <c r="D3" s="120" t="s">
        <v>859</v>
      </c>
      <c r="E3" s="120"/>
      <c r="F3" s="120"/>
      <c r="G3" s="120"/>
    </row>
    <row r="4" spans="1:35" ht="15" customHeight="1">
      <c r="C4" s="120" t="s">
        <v>109</v>
      </c>
      <c r="D4" s="120" t="s">
        <v>3039</v>
      </c>
      <c r="E4" s="120"/>
      <c r="F4" s="120"/>
      <c r="G4" s="120" t="s">
        <v>3040</v>
      </c>
    </row>
    <row r="5" spans="1:35" ht="15" customHeight="1">
      <c r="C5" s="120" t="s">
        <v>107</v>
      </c>
      <c r="D5" s="120" t="s">
        <v>3041</v>
      </c>
      <c r="E5" s="120"/>
      <c r="F5" s="120"/>
      <c r="G5" s="120"/>
    </row>
    <row r="6" spans="1:35" ht="15" customHeight="1">
      <c r="C6" s="120" t="s">
        <v>106</v>
      </c>
      <c r="D6" s="120"/>
      <c r="E6" s="120" t="s">
        <v>3042</v>
      </c>
      <c r="F6" s="120"/>
      <c r="G6" s="120"/>
    </row>
    <row r="10" spans="1:35" ht="15" customHeight="1">
      <c r="A10" s="14" t="s">
        <v>105</v>
      </c>
      <c r="B10" s="23" t="s">
        <v>104</v>
      </c>
    </row>
    <row r="11" spans="1:35" ht="15" customHeight="1">
      <c r="B11" s="20" t="s">
        <v>3043</v>
      </c>
    </row>
    <row r="12" spans="1:35" ht="15" customHeight="1">
      <c r="B12" s="20" t="s">
        <v>3043</v>
      </c>
      <c r="C12" s="5" t="s">
        <v>3043</v>
      </c>
      <c r="D12" s="5" t="s">
        <v>3043</v>
      </c>
      <c r="E12" s="5" t="s">
        <v>3043</v>
      </c>
      <c r="F12" s="5" t="s">
        <v>3043</v>
      </c>
      <c r="G12" s="5" t="s">
        <v>3043</v>
      </c>
      <c r="H12" s="5" t="s">
        <v>3043</v>
      </c>
      <c r="I12" s="5" t="s">
        <v>3043</v>
      </c>
      <c r="J12" s="5" t="s">
        <v>3043</v>
      </c>
      <c r="K12" s="5" t="s">
        <v>3043</v>
      </c>
      <c r="L12" s="5" t="s">
        <v>3043</v>
      </c>
      <c r="M12" s="5" t="s">
        <v>3043</v>
      </c>
      <c r="N12" s="5" t="s">
        <v>3043</v>
      </c>
      <c r="O12" s="5" t="s">
        <v>3043</v>
      </c>
      <c r="P12" s="5" t="s">
        <v>3043</v>
      </c>
      <c r="Q12" s="5" t="s">
        <v>3043</v>
      </c>
      <c r="R12" s="5" t="s">
        <v>3043</v>
      </c>
      <c r="S12" s="5" t="s">
        <v>3043</v>
      </c>
      <c r="T12" s="5" t="s">
        <v>3043</v>
      </c>
      <c r="U12" s="5" t="s">
        <v>3043</v>
      </c>
      <c r="V12" s="5" t="s">
        <v>3043</v>
      </c>
      <c r="W12" s="5" t="s">
        <v>3043</v>
      </c>
      <c r="X12" s="5" t="s">
        <v>3043</v>
      </c>
      <c r="Y12" s="5" t="s">
        <v>3043</v>
      </c>
      <c r="Z12" s="5" t="s">
        <v>3043</v>
      </c>
      <c r="AA12" s="5" t="s">
        <v>3043</v>
      </c>
      <c r="AB12" s="5" t="s">
        <v>3043</v>
      </c>
      <c r="AC12" s="5" t="s">
        <v>3043</v>
      </c>
      <c r="AD12" s="5" t="s">
        <v>3043</v>
      </c>
      <c r="AE12" s="5" t="s">
        <v>3043</v>
      </c>
      <c r="AF12" s="5" t="s">
        <v>3043</v>
      </c>
      <c r="AG12" s="5" t="s">
        <v>3043</v>
      </c>
      <c r="AH12" s="5" t="s">
        <v>3043</v>
      </c>
      <c r="AI12" s="5" t="s">
        <v>3044</v>
      </c>
    </row>
    <row r="13" spans="1:35" ht="15" customHeight="1" thickBot="1">
      <c r="B13" s="21" t="s">
        <v>103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102</v>
      </c>
    </row>
    <row r="16" spans="1:35" ht="15" customHeight="1">
      <c r="B16" s="24" t="s">
        <v>101</v>
      </c>
    </row>
    <row r="17" spans="1:35" ht="15" customHeight="1">
      <c r="B17" s="24" t="s">
        <v>100</v>
      </c>
    </row>
    <row r="18" spans="1:35" ht="15" customHeight="1">
      <c r="A18" s="14" t="s">
        <v>99</v>
      </c>
      <c r="B18" s="31" t="s">
        <v>98</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97</v>
      </c>
      <c r="B19" s="31" t="s">
        <v>96</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95</v>
      </c>
      <c r="B20" s="31" t="s">
        <v>94</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840</v>
      </c>
    </row>
    <row r="22" spans="1:35" ht="15" customHeight="1">
      <c r="A22" s="14" t="s">
        <v>834</v>
      </c>
      <c r="B22" s="31" t="s">
        <v>835</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836</v>
      </c>
      <c r="B23" s="31" t="s">
        <v>837</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93</v>
      </c>
    </row>
    <row r="25" spans="1:35" ht="15" customHeight="1">
      <c r="A25" s="14" t="s">
        <v>92</v>
      </c>
      <c r="B25" s="31" t="s">
        <v>91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90</v>
      </c>
    </row>
    <row r="27" spans="1:35" ht="15" customHeight="1">
      <c r="A27" s="14" t="s">
        <v>89</v>
      </c>
      <c r="B27" s="31" t="s">
        <v>48</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88</v>
      </c>
      <c r="B28" s="31" t="s">
        <v>46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87</v>
      </c>
    </row>
    <row r="31" spans="1:35" ht="15" customHeight="1">
      <c r="B31" s="24" t="s">
        <v>86</v>
      </c>
    </row>
    <row r="32" spans="1:35" ht="15" customHeight="1">
      <c r="A32" s="14" t="s">
        <v>85</v>
      </c>
      <c r="B32" s="31" t="s">
        <v>84</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83</v>
      </c>
      <c r="B33" s="31" t="s">
        <v>82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81</v>
      </c>
      <c r="B34" s="31" t="s">
        <v>80</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79</v>
      </c>
      <c r="B35" s="31" t="s">
        <v>78</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77</v>
      </c>
      <c r="B36" s="31" t="s">
        <v>76</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75</v>
      </c>
      <c r="B37" s="31" t="s">
        <v>74</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73</v>
      </c>
      <c r="B38" s="31" t="s">
        <v>72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71</v>
      </c>
      <c r="B39" s="31" t="s">
        <v>70</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69</v>
      </c>
      <c r="B40" s="31" t="s">
        <v>68</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67</v>
      </c>
      <c r="B41" s="31" t="s">
        <v>66</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65</v>
      </c>
      <c r="B42" s="31" t="s">
        <v>64</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63</v>
      </c>
      <c r="B43" s="31" t="s">
        <v>62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61</v>
      </c>
      <c r="B44" s="31" t="s">
        <v>60</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59</v>
      </c>
      <c r="B45" s="31" t="s">
        <v>58</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57</v>
      </c>
      <c r="B46" s="31" t="s">
        <v>56</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55</v>
      </c>
      <c r="B47" s="31" t="s">
        <v>54</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53</v>
      </c>
    </row>
    <row r="49" spans="1:35" ht="15" customHeight="1">
      <c r="A49" s="14" t="s">
        <v>52</v>
      </c>
      <c r="B49" s="31" t="s">
        <v>51</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50</v>
      </c>
    </row>
    <row r="51" spans="1:35" ht="15" customHeight="1">
      <c r="A51" s="14" t="s">
        <v>49</v>
      </c>
      <c r="B51" s="31" t="s">
        <v>48</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47</v>
      </c>
      <c r="B52" s="31" t="s">
        <v>46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45</v>
      </c>
    </row>
    <row r="55" spans="1:35" ht="15" customHeight="1">
      <c r="B55" s="24" t="s">
        <v>44</v>
      </c>
    </row>
    <row r="56" spans="1:35" ht="15" customHeight="1">
      <c r="A56" s="14" t="s">
        <v>43</v>
      </c>
      <c r="B56" s="31" t="s">
        <v>27</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42</v>
      </c>
      <c r="B57" s="31" t="s">
        <v>25</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41</v>
      </c>
      <c r="B58" s="31" t="s">
        <v>23</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40</v>
      </c>
      <c r="B59" s="31" t="s">
        <v>21</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39</v>
      </c>
      <c r="B60" s="31" t="s">
        <v>19</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38</v>
      </c>
      <c r="B61" s="31" t="s">
        <v>17</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37</v>
      </c>
      <c r="B62" s="31" t="s">
        <v>15</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36</v>
      </c>
      <c r="B63" s="31" t="s">
        <v>13</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35</v>
      </c>
      <c r="B64" s="31" t="s">
        <v>11</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34</v>
      </c>
      <c r="B65" s="31" t="s">
        <v>9</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33</v>
      </c>
      <c r="B66" s="31" t="s">
        <v>7</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32</v>
      </c>
      <c r="B67" s="31" t="s">
        <v>5</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31</v>
      </c>
      <c r="B68" s="31" t="s">
        <v>841</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30</v>
      </c>
      <c r="B69" s="24" t="s">
        <v>2</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v>
      </c>
    </row>
    <row r="72" spans="1:35" ht="15" customHeight="1">
      <c r="A72" s="14" t="s">
        <v>28</v>
      </c>
      <c r="B72" s="31" t="s">
        <v>27</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26</v>
      </c>
      <c r="B73" s="31" t="s">
        <v>25</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24</v>
      </c>
      <c r="B74" s="31" t="s">
        <v>23</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22</v>
      </c>
      <c r="B75" s="31" t="s">
        <v>21</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20</v>
      </c>
      <c r="B76" s="31" t="s">
        <v>19</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18</v>
      </c>
      <c r="B77" s="31" t="s">
        <v>17</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16</v>
      </c>
      <c r="B78" s="31" t="s">
        <v>15</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14</v>
      </c>
      <c r="B79" s="31" t="s">
        <v>13</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12</v>
      </c>
      <c r="B80" s="31" t="s">
        <v>11</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10</v>
      </c>
      <c r="B81" s="31" t="s">
        <v>9</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8</v>
      </c>
      <c r="B82" s="31" t="s">
        <v>7</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6</v>
      </c>
      <c r="B83" s="31" t="s">
        <v>5</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4</v>
      </c>
      <c r="B84" s="31" t="s">
        <v>841</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v>
      </c>
      <c r="B85" s="24" t="s">
        <v>2</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160" t="s">
        <v>3045</v>
      </c>
      <c r="C87" s="160"/>
      <c r="D87" s="160"/>
      <c r="E87" s="160"/>
      <c r="F87" s="160"/>
      <c r="G87" s="160"/>
      <c r="H87" s="160"/>
      <c r="I87" s="160"/>
      <c r="J87" s="160"/>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row>
    <row r="88" spans="1:35" ht="15" customHeight="1">
      <c r="B88" s="15" t="s">
        <v>3046</v>
      </c>
    </row>
    <row r="89" spans="1:35" ht="15" customHeight="1">
      <c r="B89" s="15" t="s">
        <v>3047</v>
      </c>
    </row>
    <row r="90" spans="1:35" ht="15" customHeight="1">
      <c r="B90" s="15" t="s">
        <v>3048</v>
      </c>
    </row>
    <row r="91" spans="1:35" ht="15" customHeight="1">
      <c r="B91" s="15" t="s">
        <v>3049</v>
      </c>
    </row>
    <row r="92" spans="1:35" ht="15" customHeight="1">
      <c r="B92" s="15" t="s">
        <v>3050</v>
      </c>
    </row>
    <row r="93" spans="1:35" ht="15" customHeight="1">
      <c r="B93" s="15" t="s">
        <v>3051</v>
      </c>
    </row>
    <row r="94" spans="1:35" ht="15" customHeight="1">
      <c r="B94" s="15" t="s">
        <v>3052</v>
      </c>
    </row>
    <row r="95" spans="1:35" ht="15" customHeight="1">
      <c r="B95" s="15" t="s">
        <v>3053</v>
      </c>
    </row>
    <row r="96" spans="1:35" ht="15" customHeight="1">
      <c r="B96" s="15" t="s">
        <v>3054</v>
      </c>
    </row>
    <row r="97" spans="2:2" ht="15" customHeight="1">
      <c r="B97" s="15" t="s">
        <v>3055</v>
      </c>
    </row>
  </sheetData>
  <mergeCells count="1">
    <mergeCell ref="B87:AI8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70"/>
  <sheetViews>
    <sheetView topLeftCell="A4" workbookViewId="0">
      <selection activeCell="B10" sqref="B10"/>
    </sheetView>
  </sheetViews>
  <sheetFormatPr defaultColWidth="12.140625" defaultRowHeight="15" customHeight="1"/>
  <cols>
    <col min="1" max="1" width="21.85546875" style="53" customWidth="1"/>
    <col min="2" max="4" width="9.140625"/>
  </cols>
  <sheetData>
    <row r="1" spans="1:36" s="53" customFormat="1" ht="15" customHeight="1">
      <c r="A1" s="53" t="s">
        <v>1343</v>
      </c>
      <c r="F1" s="53">
        <v>2021</v>
      </c>
      <c r="G1" s="53">
        <v>2022</v>
      </c>
      <c r="H1" s="53">
        <v>2023</v>
      </c>
      <c r="I1" s="53">
        <v>2024</v>
      </c>
      <c r="J1" s="53">
        <v>2025</v>
      </c>
      <c r="K1" s="53">
        <v>2026</v>
      </c>
      <c r="L1" s="53">
        <v>2027</v>
      </c>
      <c r="M1" s="53">
        <v>2028</v>
      </c>
      <c r="N1" s="53">
        <v>2029</v>
      </c>
      <c r="O1" s="53">
        <v>2030</v>
      </c>
      <c r="P1" s="53">
        <v>2031</v>
      </c>
      <c r="Q1" s="53">
        <v>2032</v>
      </c>
      <c r="R1" s="53">
        <v>2033</v>
      </c>
      <c r="S1" s="53">
        <v>2034</v>
      </c>
      <c r="T1" s="53">
        <v>2035</v>
      </c>
      <c r="U1" s="53">
        <v>2036</v>
      </c>
      <c r="V1" s="53">
        <v>2037</v>
      </c>
      <c r="W1" s="53">
        <v>2038</v>
      </c>
      <c r="X1" s="53">
        <v>2039</v>
      </c>
      <c r="Y1" s="53">
        <v>2040</v>
      </c>
      <c r="Z1" s="53">
        <v>2041</v>
      </c>
      <c r="AA1" s="53">
        <v>2042</v>
      </c>
      <c r="AB1" s="53">
        <v>2043</v>
      </c>
      <c r="AC1" s="53">
        <v>2044</v>
      </c>
      <c r="AD1" s="53">
        <v>2045</v>
      </c>
      <c r="AE1" s="53">
        <v>2046</v>
      </c>
      <c r="AF1" s="53">
        <v>2047</v>
      </c>
      <c r="AG1" s="53">
        <v>2048</v>
      </c>
      <c r="AH1" s="53">
        <v>2049</v>
      </c>
      <c r="AI1" s="53">
        <v>2050</v>
      </c>
      <c r="AJ1" s="53" t="s">
        <v>1286</v>
      </c>
    </row>
    <row r="10" spans="1:36" ht="15" customHeight="1">
      <c r="A10" s="109" t="s">
        <v>542</v>
      </c>
      <c r="B10" t="s">
        <v>1191</v>
      </c>
    </row>
    <row r="11" spans="1:36" ht="15" customHeight="1">
      <c r="B11" t="s">
        <v>3519</v>
      </c>
    </row>
    <row r="12" spans="1:36" ht="15" customHeight="1">
      <c r="B12" t="s">
        <v>3520</v>
      </c>
    </row>
    <row r="13" spans="1:36" ht="15" customHeight="1">
      <c r="B13" t="s">
        <v>1194</v>
      </c>
    </row>
    <row r="14" spans="1:36" ht="15" customHeight="1">
      <c r="C14" t="s">
        <v>1195</v>
      </c>
      <c r="D14" t="s">
        <v>1284</v>
      </c>
      <c r="E14" t="s">
        <v>1285</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3521</v>
      </c>
    </row>
    <row r="15" spans="1:36" ht="15" customHeight="1">
      <c r="B15" t="s">
        <v>45</v>
      </c>
    </row>
    <row r="16" spans="1:36" ht="15" customHeight="1">
      <c r="B16" t="s">
        <v>1196</v>
      </c>
    </row>
    <row r="17" spans="1:36" ht="15" customHeight="1">
      <c r="A17" s="109" t="s">
        <v>543</v>
      </c>
      <c r="B17" t="s">
        <v>1197</v>
      </c>
      <c r="C17" t="s">
        <v>3418</v>
      </c>
      <c r="D17" t="s">
        <v>3522</v>
      </c>
      <c r="E17" t="s">
        <v>1290</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108">
        <v>-7.0000000000000001E-3</v>
      </c>
    </row>
    <row r="18" spans="1:36" ht="15" customHeight="1">
      <c r="A18" s="109" t="s">
        <v>544</v>
      </c>
      <c r="B18" t="s">
        <v>1199</v>
      </c>
      <c r="C18" t="s">
        <v>3420</v>
      </c>
      <c r="D18" t="s">
        <v>3523</v>
      </c>
      <c r="E18" t="s">
        <v>1290</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108">
        <v>-0.03</v>
      </c>
    </row>
    <row r="19" spans="1:36" ht="15" customHeight="1">
      <c r="A19" s="109" t="s">
        <v>545</v>
      </c>
      <c r="B19" t="s">
        <v>1201</v>
      </c>
      <c r="C19" t="s">
        <v>3422</v>
      </c>
      <c r="D19" t="s">
        <v>3524</v>
      </c>
      <c r="E19" t="s">
        <v>1290</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108">
        <v>3.0000000000000001E-3</v>
      </c>
    </row>
    <row r="20" spans="1:36" ht="15" customHeight="1">
      <c r="A20" s="109" t="s">
        <v>546</v>
      </c>
      <c r="B20" t="s">
        <v>1203</v>
      </c>
      <c r="C20" t="s">
        <v>3424</v>
      </c>
      <c r="D20" t="s">
        <v>3525</v>
      </c>
      <c r="E20" t="s">
        <v>1290</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108">
        <v>-0.03</v>
      </c>
    </row>
    <row r="21" spans="1:36" ht="15" customHeight="1">
      <c r="A21" s="109" t="s">
        <v>547</v>
      </c>
      <c r="B21" t="s">
        <v>1205</v>
      </c>
      <c r="C21" t="s">
        <v>3426</v>
      </c>
      <c r="D21" t="s">
        <v>3526</v>
      </c>
      <c r="E21" t="s">
        <v>1290</v>
      </c>
      <c r="G21">
        <v>951.50292999999999</v>
      </c>
      <c r="H21">
        <v>942.55828899999995</v>
      </c>
      <c r="I21">
        <v>925.34027100000003</v>
      </c>
      <c r="J21">
        <v>912.45172100000002</v>
      </c>
      <c r="K21">
        <v>903.11077899999998</v>
      </c>
      <c r="L21">
        <v>894.80676300000005</v>
      </c>
      <c r="M21">
        <v>888.38452099999995</v>
      </c>
      <c r="N21">
        <v>882.99542199999996</v>
      </c>
      <c r="O21">
        <v>877.03253199999995</v>
      </c>
      <c r="P21">
        <v>872.79089399999998</v>
      </c>
      <c r="Q21">
        <v>871.79064900000003</v>
      </c>
      <c r="R21">
        <v>871.86749299999997</v>
      </c>
      <c r="S21">
        <v>873.03369099999998</v>
      </c>
      <c r="T21">
        <v>875.073486</v>
      </c>
      <c r="U21">
        <v>877.49945100000002</v>
      </c>
      <c r="V21">
        <v>881.02331500000003</v>
      </c>
      <c r="W21">
        <v>885.54089399999998</v>
      </c>
      <c r="X21">
        <v>889.796021</v>
      </c>
      <c r="Y21">
        <v>896.14636199999995</v>
      </c>
      <c r="Z21">
        <v>903.92443800000001</v>
      </c>
      <c r="AA21">
        <v>911.92095900000004</v>
      </c>
      <c r="AB21">
        <v>918.67480499999999</v>
      </c>
      <c r="AC21">
        <v>924.72058100000004</v>
      </c>
      <c r="AD21">
        <v>931.83019999999999</v>
      </c>
      <c r="AE21">
        <v>939.93994099999998</v>
      </c>
      <c r="AF21">
        <v>949.950378</v>
      </c>
      <c r="AG21">
        <v>958.32000700000003</v>
      </c>
      <c r="AH21">
        <v>967.21020499999997</v>
      </c>
      <c r="AI21">
        <v>978.89801</v>
      </c>
      <c r="AJ21" s="108">
        <v>1E-3</v>
      </c>
    </row>
    <row r="22" spans="1:36" ht="15" customHeight="1">
      <c r="A22" s="109" t="s">
        <v>548</v>
      </c>
      <c r="B22" t="s">
        <v>1207</v>
      </c>
      <c r="C22" t="s">
        <v>3428</v>
      </c>
      <c r="D22" t="s">
        <v>3527</v>
      </c>
      <c r="E22" t="s">
        <v>1290</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108">
        <v>-2E-3</v>
      </c>
    </row>
    <row r="23" spans="1:36" ht="15" customHeight="1">
      <c r="A23" s="109" t="s">
        <v>549</v>
      </c>
      <c r="B23" t="s">
        <v>1209</v>
      </c>
      <c r="C23" t="s">
        <v>3430</v>
      </c>
      <c r="D23" t="s">
        <v>3528</v>
      </c>
      <c r="E23" t="s">
        <v>1290</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108">
        <v>-2E-3</v>
      </c>
    </row>
    <row r="24" spans="1:36" ht="15" customHeight="1">
      <c r="A24" s="109" t="s">
        <v>550</v>
      </c>
      <c r="B24" t="s">
        <v>1211</v>
      </c>
      <c r="C24" t="s">
        <v>3432</v>
      </c>
      <c r="D24" t="s">
        <v>3529</v>
      </c>
      <c r="E24" t="s">
        <v>1290</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108">
        <v>8.0000000000000002E-3</v>
      </c>
    </row>
    <row r="25" spans="1:36" ht="15" customHeight="1">
      <c r="A25" s="109" t="s">
        <v>551</v>
      </c>
      <c r="B25" t="s">
        <v>1213</v>
      </c>
      <c r="C25" t="s">
        <v>3434</v>
      </c>
      <c r="D25" t="s">
        <v>3530</v>
      </c>
      <c r="E25" t="s">
        <v>1290</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108">
        <v>-6.0000000000000001E-3</v>
      </c>
    </row>
    <row r="26" spans="1:36" ht="15" customHeight="1">
      <c r="A26" s="109" t="s">
        <v>552</v>
      </c>
      <c r="B26" t="s">
        <v>1215</v>
      </c>
      <c r="C26" t="s">
        <v>3436</v>
      </c>
      <c r="D26" t="s">
        <v>3531</v>
      </c>
      <c r="E26" t="s">
        <v>1290</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108">
        <v>-3.0000000000000001E-3</v>
      </c>
    </row>
    <row r="27" spans="1:36" ht="15" customHeight="1">
      <c r="A27" s="109" t="s">
        <v>838</v>
      </c>
      <c r="B27" t="s">
        <v>1217</v>
      </c>
      <c r="C27" t="s">
        <v>3438</v>
      </c>
      <c r="D27" t="s">
        <v>3532</v>
      </c>
      <c r="E27" t="s">
        <v>1290</v>
      </c>
      <c r="G27">
        <v>745.82806400000004</v>
      </c>
      <c r="H27">
        <v>731.17401099999995</v>
      </c>
      <c r="I27">
        <v>720.99340800000004</v>
      </c>
      <c r="J27">
        <v>716.52246100000002</v>
      </c>
      <c r="K27">
        <v>715.17627000000005</v>
      </c>
      <c r="L27">
        <v>711.70989999999995</v>
      </c>
      <c r="M27">
        <v>708.54388400000005</v>
      </c>
      <c r="N27">
        <v>705.98785399999997</v>
      </c>
      <c r="O27">
        <v>706.45989999999995</v>
      </c>
      <c r="P27">
        <v>710.45678699999996</v>
      </c>
      <c r="Q27">
        <v>717.79156499999999</v>
      </c>
      <c r="R27">
        <v>724.37231399999996</v>
      </c>
      <c r="S27">
        <v>731.39038100000005</v>
      </c>
      <c r="T27">
        <v>739.17932099999996</v>
      </c>
      <c r="U27">
        <v>746.30853300000001</v>
      </c>
      <c r="V27">
        <v>754.65618900000004</v>
      </c>
      <c r="W27">
        <v>763.13738999999998</v>
      </c>
      <c r="X27">
        <v>772.15210000000002</v>
      </c>
      <c r="Y27">
        <v>782.66339100000005</v>
      </c>
      <c r="Z27">
        <v>794.23718299999996</v>
      </c>
      <c r="AA27">
        <v>805.87261999999998</v>
      </c>
      <c r="AB27">
        <v>817.30426</v>
      </c>
      <c r="AC27">
        <v>829.03216599999996</v>
      </c>
      <c r="AD27">
        <v>841.80096400000002</v>
      </c>
      <c r="AE27">
        <v>857.07476799999995</v>
      </c>
      <c r="AF27">
        <v>873.44006300000001</v>
      </c>
      <c r="AG27">
        <v>889.11859100000004</v>
      </c>
      <c r="AH27">
        <v>905.95617700000003</v>
      </c>
      <c r="AI27">
        <v>926.21398899999997</v>
      </c>
      <c r="AJ27" s="108">
        <v>8.0000000000000002E-3</v>
      </c>
    </row>
    <row r="28" spans="1:36" ht="15" customHeight="1">
      <c r="A28" s="109" t="s">
        <v>839</v>
      </c>
      <c r="B28" t="s">
        <v>1219</v>
      </c>
      <c r="C28" t="s">
        <v>3440</v>
      </c>
      <c r="D28" t="s">
        <v>3533</v>
      </c>
      <c r="E28" t="s">
        <v>1290</v>
      </c>
      <c r="G28">
        <v>969.69183299999997</v>
      </c>
      <c r="H28">
        <v>947.22808799999996</v>
      </c>
      <c r="I28">
        <v>929.37402299999997</v>
      </c>
      <c r="J28">
        <v>917.57543899999996</v>
      </c>
      <c r="K28">
        <v>910.67749000000003</v>
      </c>
      <c r="L28">
        <v>903.25036599999999</v>
      </c>
      <c r="M28">
        <v>897.46630900000002</v>
      </c>
      <c r="N28">
        <v>890.09558100000004</v>
      </c>
      <c r="O28">
        <v>882.57385299999999</v>
      </c>
      <c r="P28">
        <v>876.55035399999997</v>
      </c>
      <c r="Q28">
        <v>874.65270999999996</v>
      </c>
      <c r="R28">
        <v>871.910706</v>
      </c>
      <c r="S28">
        <v>869.98095699999999</v>
      </c>
      <c r="T28">
        <v>869.72485400000005</v>
      </c>
      <c r="U28">
        <v>869.34759499999996</v>
      </c>
      <c r="V28">
        <v>871.618652</v>
      </c>
      <c r="W28">
        <v>873.72833300000002</v>
      </c>
      <c r="X28">
        <v>877.64196800000002</v>
      </c>
      <c r="Y28">
        <v>882.78259300000002</v>
      </c>
      <c r="Z28">
        <v>889.23699999999997</v>
      </c>
      <c r="AA28">
        <v>896.040527</v>
      </c>
      <c r="AB28">
        <v>903.72442599999999</v>
      </c>
      <c r="AC28">
        <v>911.77496299999996</v>
      </c>
      <c r="AD28">
        <v>919.378601</v>
      </c>
      <c r="AE28">
        <v>928.10925299999997</v>
      </c>
      <c r="AF28">
        <v>937.41210899999999</v>
      </c>
      <c r="AG28">
        <v>945.94012499999997</v>
      </c>
      <c r="AH28">
        <v>955.21368399999994</v>
      </c>
      <c r="AI28">
        <v>967.38183600000002</v>
      </c>
      <c r="AJ28" s="108">
        <v>0</v>
      </c>
    </row>
    <row r="29" spans="1:36" ht="15" customHeight="1">
      <c r="A29" s="109" t="s">
        <v>553</v>
      </c>
      <c r="B29" t="s">
        <v>3534</v>
      </c>
      <c r="C29" t="s">
        <v>3442</v>
      </c>
      <c r="D29" t="s">
        <v>3535</v>
      </c>
      <c r="E29" t="s">
        <v>1290</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108">
        <v>-6.0000000000000001E-3</v>
      </c>
    </row>
    <row r="30" spans="1:36" ht="15" customHeight="1">
      <c r="B30" t="s">
        <v>1223</v>
      </c>
    </row>
    <row r="31" spans="1:36" ht="15" customHeight="1">
      <c r="A31" s="109" t="s">
        <v>554</v>
      </c>
      <c r="B31" t="s">
        <v>534</v>
      </c>
      <c r="C31" t="s">
        <v>3444</v>
      </c>
      <c r="D31" t="s">
        <v>3536</v>
      </c>
      <c r="E31" t="s">
        <v>1290</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108">
        <v>1.4E-2</v>
      </c>
    </row>
    <row r="32" spans="1:36" ht="15" customHeight="1">
      <c r="A32" s="109" t="s">
        <v>555</v>
      </c>
      <c r="B32" t="s">
        <v>1225</v>
      </c>
      <c r="C32" t="s">
        <v>3446</v>
      </c>
      <c r="D32" t="s">
        <v>3537</v>
      </c>
      <c r="E32" t="s">
        <v>1290</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108">
        <v>1.2E-2</v>
      </c>
    </row>
    <row r="33" spans="1:36" ht="15" customHeight="1">
      <c r="A33" s="109" t="s">
        <v>556</v>
      </c>
      <c r="B33" t="s">
        <v>1227</v>
      </c>
      <c r="C33" t="s">
        <v>3448</v>
      </c>
      <c r="D33" t="s">
        <v>3538</v>
      </c>
      <c r="E33" t="s">
        <v>1290</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108">
        <v>0.01</v>
      </c>
    </row>
    <row r="34" spans="1:36" ht="15" customHeight="1">
      <c r="A34" s="109" t="s">
        <v>557</v>
      </c>
      <c r="B34" t="s">
        <v>1229</v>
      </c>
      <c r="C34" t="s">
        <v>3450</v>
      </c>
      <c r="D34" t="s">
        <v>3539</v>
      </c>
      <c r="E34" t="s">
        <v>1290</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108">
        <v>2.5000000000000001E-2</v>
      </c>
    </row>
    <row r="35" spans="1:36" ht="15" customHeight="1">
      <c r="A35" s="109" t="s">
        <v>558</v>
      </c>
      <c r="B35" t="s">
        <v>1231</v>
      </c>
      <c r="C35" t="s">
        <v>3452</v>
      </c>
      <c r="D35" t="s">
        <v>3540</v>
      </c>
      <c r="E35" t="s">
        <v>1290</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108">
        <v>8.9999999999999993E-3</v>
      </c>
    </row>
    <row r="36" spans="1:36" ht="15" customHeight="1">
      <c r="A36" s="109" t="s">
        <v>559</v>
      </c>
      <c r="B36" t="s">
        <v>1233</v>
      </c>
      <c r="C36" t="s">
        <v>3454</v>
      </c>
      <c r="D36" t="s">
        <v>3541</v>
      </c>
      <c r="E36" t="s">
        <v>1290</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108">
        <v>-4.0000000000000001E-3</v>
      </c>
    </row>
    <row r="37" spans="1:36" ht="15" customHeight="1">
      <c r="A37" s="109" t="s">
        <v>560</v>
      </c>
      <c r="B37" t="s">
        <v>1235</v>
      </c>
      <c r="C37" t="s">
        <v>3456</v>
      </c>
      <c r="D37" t="s">
        <v>3542</v>
      </c>
      <c r="E37" t="s">
        <v>1290</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108">
        <v>-3.0000000000000001E-3</v>
      </c>
    </row>
    <row r="38" spans="1:36" ht="15" customHeight="1">
      <c r="A38" s="109" t="s">
        <v>561</v>
      </c>
      <c r="B38" t="s">
        <v>627</v>
      </c>
      <c r="C38" t="s">
        <v>3458</v>
      </c>
      <c r="D38" t="s">
        <v>3543</v>
      </c>
      <c r="E38" t="s">
        <v>1290</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108">
        <v>-7.0000000000000001E-3</v>
      </c>
    </row>
    <row r="39" spans="1:36" ht="15" customHeight="1">
      <c r="A39" s="109" t="s">
        <v>562</v>
      </c>
      <c r="B39" t="s">
        <v>620</v>
      </c>
      <c r="C39" t="s">
        <v>3460</v>
      </c>
      <c r="D39" t="s">
        <v>3544</v>
      </c>
      <c r="E39" t="s">
        <v>1290</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108">
        <v>-3.0000000000000001E-3</v>
      </c>
    </row>
    <row r="40" spans="1:36" ht="15" customHeight="1">
      <c r="A40" s="109" t="s">
        <v>563</v>
      </c>
      <c r="B40" t="s">
        <v>1082</v>
      </c>
      <c r="C40" t="s">
        <v>3462</v>
      </c>
      <c r="D40" t="s">
        <v>3545</v>
      </c>
      <c r="E40" t="s">
        <v>1290</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108">
        <v>-5.0000000000000001E-3</v>
      </c>
    </row>
    <row r="41" spans="1:36" ht="15" customHeight="1">
      <c r="A41" s="109" t="s">
        <v>564</v>
      </c>
      <c r="B41" t="s">
        <v>529</v>
      </c>
      <c r="C41" t="s">
        <v>3464</v>
      </c>
      <c r="D41" t="s">
        <v>3546</v>
      </c>
      <c r="E41" t="s">
        <v>1290</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108">
        <v>1E-3</v>
      </c>
    </row>
    <row r="42" spans="1:36" ht="15" customHeight="1">
      <c r="A42" s="109" t="s">
        <v>565</v>
      </c>
      <c r="B42" t="s">
        <v>1235</v>
      </c>
      <c r="C42" t="s">
        <v>3466</v>
      </c>
      <c r="D42" t="s">
        <v>3547</v>
      </c>
      <c r="E42" t="s">
        <v>1290</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108">
        <v>0</v>
      </c>
    </row>
    <row r="43" spans="1:36" ht="15" customHeight="1">
      <c r="A43" s="109" t="s">
        <v>566</v>
      </c>
      <c r="B43" t="s">
        <v>1242</v>
      </c>
      <c r="C43" t="s">
        <v>3468</v>
      </c>
      <c r="D43" t="s">
        <v>3548</v>
      </c>
      <c r="E43" t="s">
        <v>1290</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108">
        <v>1.2E-2</v>
      </c>
    </row>
    <row r="44" spans="1:36" ht="15" customHeight="1">
      <c r="A44" s="109" t="s">
        <v>567</v>
      </c>
      <c r="B44" t="s">
        <v>1211</v>
      </c>
      <c r="C44" t="s">
        <v>3470</v>
      </c>
      <c r="D44" t="s">
        <v>3549</v>
      </c>
      <c r="E44" t="s">
        <v>1290</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108">
        <v>1.7000000000000001E-2</v>
      </c>
    </row>
    <row r="45" spans="1:36" ht="15" customHeight="1">
      <c r="A45" s="109" t="s">
        <v>568</v>
      </c>
      <c r="B45" t="s">
        <v>1209</v>
      </c>
      <c r="C45" t="s">
        <v>3472</v>
      </c>
      <c r="D45" t="s">
        <v>3550</v>
      </c>
      <c r="E45" t="s">
        <v>1290</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108">
        <v>8.9999999999999993E-3</v>
      </c>
    </row>
    <row r="46" spans="1:36" ht="15" customHeight="1">
      <c r="A46" s="109" t="s">
        <v>569</v>
      </c>
      <c r="B46" t="s">
        <v>1246</v>
      </c>
      <c r="C46" t="s">
        <v>3474</v>
      </c>
      <c r="D46" t="s">
        <v>3551</v>
      </c>
      <c r="E46" t="s">
        <v>1290</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108">
        <v>1.2999999999999999E-2</v>
      </c>
    </row>
    <row r="47" spans="1:36" ht="15" customHeight="1">
      <c r="A47" s="109" t="s">
        <v>570</v>
      </c>
      <c r="B47" t="s">
        <v>1086</v>
      </c>
      <c r="C47" t="s">
        <v>3476</v>
      </c>
      <c r="D47" t="s">
        <v>3552</v>
      </c>
      <c r="E47" t="s">
        <v>1290</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108">
        <v>0</v>
      </c>
    </row>
    <row r="48" spans="1:36" ht="15" customHeight="1">
      <c r="A48" s="109" t="s">
        <v>571</v>
      </c>
      <c r="B48" t="s">
        <v>1088</v>
      </c>
      <c r="C48" t="s">
        <v>3478</v>
      </c>
      <c r="D48" t="s">
        <v>3553</v>
      </c>
      <c r="E48" t="s">
        <v>1290</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108">
        <v>-8.9999999999999993E-3</v>
      </c>
    </row>
    <row r="49" spans="1:36" ht="15" customHeight="1">
      <c r="A49" s="109" t="s">
        <v>572</v>
      </c>
      <c r="B49" t="s">
        <v>3554</v>
      </c>
      <c r="C49" t="s">
        <v>3555</v>
      </c>
      <c r="D49" t="s">
        <v>3556</v>
      </c>
      <c r="E49" t="s">
        <v>1290</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108">
        <v>3.4000000000000002E-2</v>
      </c>
    </row>
    <row r="50" spans="1:36" ht="15" customHeight="1">
      <c r="A50" s="109" t="s">
        <v>573</v>
      </c>
      <c r="B50" t="s">
        <v>1037</v>
      </c>
      <c r="C50" t="s">
        <v>3480</v>
      </c>
      <c r="D50" t="s">
        <v>3557</v>
      </c>
      <c r="E50" t="s">
        <v>1290</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108">
        <v>1E-3</v>
      </c>
    </row>
    <row r="51" spans="1:36" ht="15" customHeight="1">
      <c r="A51" s="109" t="s">
        <v>574</v>
      </c>
      <c r="B51" t="s">
        <v>1251</v>
      </c>
      <c r="C51" t="s">
        <v>3482</v>
      </c>
      <c r="D51" t="s">
        <v>3558</v>
      </c>
      <c r="E51" t="s">
        <v>1290</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108">
        <v>1E-3</v>
      </c>
    </row>
    <row r="52" spans="1:36" ht="15" customHeight="1">
      <c r="A52" s="109" t="s">
        <v>575</v>
      </c>
      <c r="B52" t="s">
        <v>1253</v>
      </c>
      <c r="C52" t="s">
        <v>3484</v>
      </c>
      <c r="D52" t="s">
        <v>3559</v>
      </c>
      <c r="E52" t="s">
        <v>1290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146</v>
      </c>
    </row>
    <row r="53" spans="1:36" ht="15" customHeight="1">
      <c r="A53" s="109" t="s">
        <v>576</v>
      </c>
      <c r="B53" t="s">
        <v>1255</v>
      </c>
      <c r="C53" t="s">
        <v>3486</v>
      </c>
      <c r="D53" t="s">
        <v>3560</v>
      </c>
      <c r="E53" t="s">
        <v>1290</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108">
        <v>1E-3</v>
      </c>
    </row>
    <row r="54" spans="1:36" ht="15" customHeight="1">
      <c r="B54" t="s">
        <v>577</v>
      </c>
      <c r="C54" t="s">
        <v>3488</v>
      </c>
      <c r="D54" t="s">
        <v>3561</v>
      </c>
      <c r="E54" t="s">
        <v>1290</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108">
        <v>-3.0000000000000001E-3</v>
      </c>
    </row>
    <row r="55" spans="1:36" ht="15" customHeight="1">
      <c r="A55" s="109" t="s">
        <v>579</v>
      </c>
      <c r="B55" t="s">
        <v>578</v>
      </c>
    </row>
    <row r="56" spans="1:36" ht="15" customHeight="1">
      <c r="A56" s="109" t="s">
        <v>580</v>
      </c>
      <c r="B56" t="s">
        <v>1258</v>
      </c>
      <c r="C56" t="s">
        <v>3490</v>
      </c>
      <c r="D56" t="s">
        <v>3562</v>
      </c>
      <c r="E56" t="s">
        <v>1290</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108">
        <v>-8.0000000000000002E-3</v>
      </c>
    </row>
    <row r="57" spans="1:36" ht="15" customHeight="1">
      <c r="A57" s="109" t="s">
        <v>581</v>
      </c>
      <c r="B57" t="s">
        <v>1260</v>
      </c>
      <c r="C57" t="s">
        <v>3492</v>
      </c>
      <c r="D57" t="s">
        <v>3563</v>
      </c>
      <c r="E57" t="s">
        <v>1290</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108">
        <v>-1.0999999999999999E-2</v>
      </c>
    </row>
    <row r="58" spans="1:36" ht="15" customHeight="1">
      <c r="A58" s="109" t="s">
        <v>582</v>
      </c>
      <c r="B58" t="s">
        <v>1262</v>
      </c>
      <c r="C58" t="s">
        <v>3494</v>
      </c>
      <c r="D58" t="s">
        <v>3564</v>
      </c>
      <c r="E58" t="s">
        <v>1290</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108">
        <v>-4.0000000000000001E-3</v>
      </c>
    </row>
    <row r="59" spans="1:36" ht="15" customHeight="1">
      <c r="A59" s="109" t="s">
        <v>583</v>
      </c>
      <c r="B59" t="s">
        <v>1264</v>
      </c>
      <c r="C59" t="s">
        <v>3496</v>
      </c>
      <c r="D59" t="s">
        <v>3565</v>
      </c>
      <c r="E59" t="s">
        <v>1290</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108">
        <v>1.2999999999999999E-2</v>
      </c>
    </row>
    <row r="60" spans="1:36" ht="15" customHeight="1">
      <c r="A60" s="109" t="s">
        <v>584</v>
      </c>
      <c r="B60" t="s">
        <v>1253</v>
      </c>
      <c r="C60" t="s">
        <v>3498</v>
      </c>
      <c r="D60" t="s">
        <v>3566</v>
      </c>
      <c r="E60" t="s">
        <v>1290</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108">
        <v>-1.7000000000000001E-2</v>
      </c>
    </row>
    <row r="61" spans="1:36" ht="15" customHeight="1">
      <c r="A61" s="109" t="s">
        <v>585</v>
      </c>
      <c r="B61" t="s">
        <v>1267</v>
      </c>
      <c r="C61" t="s">
        <v>3500</v>
      </c>
      <c r="D61" t="s">
        <v>3567</v>
      </c>
      <c r="E61" t="s">
        <v>1290</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108">
        <v>0</v>
      </c>
    </row>
    <row r="62" spans="1:36" ht="15" customHeight="1">
      <c r="A62" s="109" t="s">
        <v>586</v>
      </c>
      <c r="B62" t="s">
        <v>1269</v>
      </c>
      <c r="C62" t="s">
        <v>3502</v>
      </c>
      <c r="D62" t="s">
        <v>3568</v>
      </c>
      <c r="E62" t="s">
        <v>1290</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108">
        <v>2.1000000000000001E-2</v>
      </c>
    </row>
    <row r="63" spans="1:36" ht="15" customHeight="1">
      <c r="A63" s="109" t="s">
        <v>587</v>
      </c>
      <c r="B63" t="s">
        <v>1086</v>
      </c>
      <c r="C63" t="s">
        <v>3504</v>
      </c>
      <c r="D63" t="s">
        <v>3569</v>
      </c>
      <c r="E63" t="s">
        <v>1290</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108">
        <v>0</v>
      </c>
    </row>
    <row r="64" spans="1:36" ht="15" customHeight="1">
      <c r="A64" s="109" t="s">
        <v>588</v>
      </c>
      <c r="B64" t="s">
        <v>1272</v>
      </c>
      <c r="C64" t="s">
        <v>3506</v>
      </c>
      <c r="D64" t="s">
        <v>3570</v>
      </c>
      <c r="E64" t="s">
        <v>1290</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108">
        <v>-4.0000000000000001E-3</v>
      </c>
    </row>
    <row r="65" spans="1:36" ht="15" customHeight="1">
      <c r="A65" s="109" t="s">
        <v>589</v>
      </c>
      <c r="B65" t="s">
        <v>1276</v>
      </c>
      <c r="C65" t="s">
        <v>3510</v>
      </c>
      <c r="D65" t="s">
        <v>3571</v>
      </c>
      <c r="E65" t="s">
        <v>1290</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108">
        <v>9.7000000000000003E-2</v>
      </c>
    </row>
    <row r="66" spans="1:36" ht="15" customHeight="1">
      <c r="A66" s="109" t="s">
        <v>590</v>
      </c>
      <c r="B66" t="s">
        <v>1278</v>
      </c>
      <c r="C66" t="s">
        <v>3512</v>
      </c>
      <c r="D66" t="s">
        <v>3572</v>
      </c>
      <c r="E66" t="s">
        <v>1290</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108">
        <v>3.7999999999999999E-2</v>
      </c>
    </row>
    <row r="67" spans="1:36" ht="15" customHeight="1">
      <c r="A67" s="109" t="s">
        <v>591</v>
      </c>
      <c r="B67" t="s">
        <v>1280</v>
      </c>
      <c r="C67" t="s">
        <v>3514</v>
      </c>
      <c r="D67" t="s">
        <v>3573</v>
      </c>
      <c r="E67" t="s">
        <v>1290</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108">
        <v>5.1999999999999998E-2</v>
      </c>
    </row>
    <row r="68" spans="1:36" ht="15" customHeight="1">
      <c r="A68" s="109" t="s">
        <v>592</v>
      </c>
      <c r="B68" t="s">
        <v>1088</v>
      </c>
      <c r="C68" t="s">
        <v>3516</v>
      </c>
      <c r="D68" t="s">
        <v>3553</v>
      </c>
      <c r="E68" t="s">
        <v>1290</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108">
        <v>-8.9999999999999993E-3</v>
      </c>
    </row>
    <row r="69" spans="1:36" ht="15" customHeight="1">
      <c r="A69" s="109" t="s">
        <v>593</v>
      </c>
      <c r="B69" t="s">
        <v>3554</v>
      </c>
      <c r="C69" t="s">
        <v>3574</v>
      </c>
      <c r="D69" t="s">
        <v>3556</v>
      </c>
      <c r="E69" t="s">
        <v>1290</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108">
        <v>3.4000000000000002E-2</v>
      </c>
    </row>
    <row r="70" spans="1:36" ht="15" customHeight="1">
      <c r="B70" t="s">
        <v>594</v>
      </c>
      <c r="C70" t="s">
        <v>3517</v>
      </c>
      <c r="D70" t="s">
        <v>3575</v>
      </c>
      <c r="E70" t="s">
        <v>1290</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108">
        <v>-2E-3</v>
      </c>
    </row>
  </sheetData>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FBA3-6501-4033-B0AF-155D5143542E}">
  <dimension ref="A1:AK69"/>
  <sheetViews>
    <sheetView workbookViewId="0">
      <selection activeCell="B10" sqref="B10"/>
    </sheetView>
  </sheetViews>
  <sheetFormatPr defaultColWidth="12.140625" defaultRowHeight="15" customHeight="1"/>
  <cols>
    <col min="1" max="1" width="21.85546875" style="53" customWidth="1"/>
  </cols>
  <sheetData>
    <row r="1" spans="1:37" s="53" customFormat="1" ht="15" customHeight="1">
      <c r="A1" s="53" t="s">
        <v>1343</v>
      </c>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10" spans="1:37" ht="15" customHeight="1">
      <c r="A10" s="109" t="s">
        <v>542</v>
      </c>
      <c r="B10" t="s">
        <v>1191</v>
      </c>
    </row>
    <row r="11" spans="1:37" ht="15" customHeight="1">
      <c r="B11" t="s">
        <v>3415</v>
      </c>
    </row>
    <row r="12" spans="1:37" ht="15" customHeight="1">
      <c r="B12" t="s">
        <v>3416</v>
      </c>
    </row>
    <row r="13" spans="1:37" ht="15" customHeight="1">
      <c r="B13" t="s">
        <v>1194</v>
      </c>
    </row>
    <row r="14" spans="1:37" ht="15" customHeight="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3417</v>
      </c>
    </row>
    <row r="15" spans="1:37" ht="15" customHeight="1">
      <c r="B15" t="s">
        <v>45</v>
      </c>
    </row>
    <row r="16" spans="1:37" ht="15" customHeight="1">
      <c r="B16" t="s">
        <v>1196</v>
      </c>
    </row>
    <row r="17" spans="1:37" ht="15" customHeight="1">
      <c r="A17" s="109" t="s">
        <v>543</v>
      </c>
      <c r="B17" t="s">
        <v>1197</v>
      </c>
      <c r="C17" t="s">
        <v>3418</v>
      </c>
      <c r="D17" t="s">
        <v>3419</v>
      </c>
      <c r="E17" t="s">
        <v>1290</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108">
        <v>1E-3</v>
      </c>
    </row>
    <row r="18" spans="1:37" ht="15" customHeight="1">
      <c r="A18" s="109" t="s">
        <v>544</v>
      </c>
      <c r="B18" t="s">
        <v>1199</v>
      </c>
      <c r="C18" t="s">
        <v>3420</v>
      </c>
      <c r="D18" t="s">
        <v>3421</v>
      </c>
      <c r="E18" t="s">
        <v>1290</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108">
        <v>-2.5999999999999999E-2</v>
      </c>
    </row>
    <row r="19" spans="1:37" ht="15" customHeight="1">
      <c r="A19" s="109" t="s">
        <v>545</v>
      </c>
      <c r="B19" t="s">
        <v>1201</v>
      </c>
      <c r="C19" t="s">
        <v>3422</v>
      </c>
      <c r="D19" t="s">
        <v>3423</v>
      </c>
      <c r="E19" t="s">
        <v>1290</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108">
        <v>1.2E-2</v>
      </c>
    </row>
    <row r="20" spans="1:37" ht="15" customHeight="1">
      <c r="A20" s="109" t="s">
        <v>546</v>
      </c>
      <c r="B20" t="s">
        <v>1203</v>
      </c>
      <c r="C20" t="s">
        <v>3424</v>
      </c>
      <c r="D20" t="s">
        <v>3425</v>
      </c>
      <c r="E20" t="s">
        <v>1290</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108">
        <v>-2.5999999999999999E-2</v>
      </c>
    </row>
    <row r="21" spans="1:37" ht="15" customHeight="1">
      <c r="A21" s="109" t="s">
        <v>547</v>
      </c>
      <c r="B21" t="s">
        <v>1205</v>
      </c>
      <c r="C21" t="s">
        <v>3426</v>
      </c>
      <c r="D21" t="s">
        <v>3427</v>
      </c>
      <c r="E21" t="s">
        <v>1290</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108">
        <v>7.0000000000000001E-3</v>
      </c>
    </row>
    <row r="22" spans="1:37" ht="15" customHeight="1">
      <c r="A22" s="109" t="s">
        <v>548</v>
      </c>
      <c r="B22" t="s">
        <v>1207</v>
      </c>
      <c r="C22" t="s">
        <v>3428</v>
      </c>
      <c r="D22" t="s">
        <v>3429</v>
      </c>
      <c r="E22" t="s">
        <v>1290</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108">
        <v>7.0000000000000001E-3</v>
      </c>
    </row>
    <row r="23" spans="1:37" ht="15" customHeight="1">
      <c r="A23" s="109" t="s">
        <v>549</v>
      </c>
      <c r="B23" t="s">
        <v>1209</v>
      </c>
      <c r="C23" t="s">
        <v>3430</v>
      </c>
      <c r="D23" t="s">
        <v>3431</v>
      </c>
      <c r="E23" t="s">
        <v>1290</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108">
        <v>5.0000000000000001E-3</v>
      </c>
    </row>
    <row r="24" spans="1:37" ht="15" customHeight="1">
      <c r="A24" s="109" t="s">
        <v>550</v>
      </c>
      <c r="B24" t="s">
        <v>1211</v>
      </c>
      <c r="C24" t="s">
        <v>3432</v>
      </c>
      <c r="D24" t="s">
        <v>3433</v>
      </c>
      <c r="E24" t="s">
        <v>1290</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108">
        <v>1.7999999999999999E-2</v>
      </c>
    </row>
    <row r="25" spans="1:37" ht="15" customHeight="1">
      <c r="A25" s="109" t="s">
        <v>551</v>
      </c>
      <c r="B25" t="s">
        <v>1213</v>
      </c>
      <c r="C25" t="s">
        <v>3434</v>
      </c>
      <c r="D25" t="s">
        <v>3435</v>
      </c>
      <c r="E25" t="s">
        <v>1290</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108">
        <v>6.0000000000000001E-3</v>
      </c>
    </row>
    <row r="26" spans="1:37" ht="15" customHeight="1">
      <c r="A26" s="109" t="s">
        <v>552</v>
      </c>
      <c r="B26" t="s">
        <v>1215</v>
      </c>
      <c r="C26" t="s">
        <v>3436</v>
      </c>
      <c r="D26" t="s">
        <v>3437</v>
      </c>
      <c r="E26" t="s">
        <v>1290</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108">
        <v>0</v>
      </c>
    </row>
    <row r="27" spans="1:37" ht="15" customHeight="1">
      <c r="A27" s="109" t="s">
        <v>838</v>
      </c>
      <c r="B27" t="s">
        <v>1217</v>
      </c>
      <c r="C27" t="s">
        <v>3438</v>
      </c>
      <c r="D27" t="s">
        <v>3439</v>
      </c>
      <c r="E27" t="s">
        <v>1290</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108">
        <v>1.4E-2</v>
      </c>
    </row>
    <row r="28" spans="1:37" ht="15" customHeight="1">
      <c r="A28" s="109" t="s">
        <v>839</v>
      </c>
      <c r="B28" t="s">
        <v>1219</v>
      </c>
      <c r="C28" t="s">
        <v>3440</v>
      </c>
      <c r="D28" t="s">
        <v>3441</v>
      </c>
      <c r="E28" t="s">
        <v>1290</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108">
        <v>8.9999999999999993E-3</v>
      </c>
    </row>
    <row r="29" spans="1:37" ht="15" customHeight="1">
      <c r="A29" s="109" t="s">
        <v>553</v>
      </c>
      <c r="B29" t="s">
        <v>1221</v>
      </c>
      <c r="C29" t="s">
        <v>3442</v>
      </c>
      <c r="D29" t="s">
        <v>3443</v>
      </c>
      <c r="E29" t="s">
        <v>1290</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108">
        <v>-5.0000000000000001E-3</v>
      </c>
    </row>
    <row r="30" spans="1:37" ht="15" customHeight="1">
      <c r="B30" t="s">
        <v>1223</v>
      </c>
    </row>
    <row r="31" spans="1:37" ht="15" customHeight="1">
      <c r="A31" s="109" t="s">
        <v>554</v>
      </c>
      <c r="B31" t="s">
        <v>534</v>
      </c>
      <c r="C31" t="s">
        <v>3444</v>
      </c>
      <c r="D31" t="s">
        <v>3445</v>
      </c>
      <c r="E31" t="s">
        <v>1290</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108">
        <v>2.1000000000000001E-2</v>
      </c>
    </row>
    <row r="32" spans="1:37" ht="15" customHeight="1">
      <c r="A32" s="109" t="s">
        <v>555</v>
      </c>
      <c r="B32" t="s">
        <v>1225</v>
      </c>
      <c r="C32" t="s">
        <v>3446</v>
      </c>
      <c r="D32" t="s">
        <v>3447</v>
      </c>
      <c r="E32" t="s">
        <v>1290</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108">
        <v>1.7999999999999999E-2</v>
      </c>
    </row>
    <row r="33" spans="1:37" ht="15" customHeight="1">
      <c r="A33" s="109" t="s">
        <v>556</v>
      </c>
      <c r="B33" t="s">
        <v>1227</v>
      </c>
      <c r="C33" t="s">
        <v>3448</v>
      </c>
      <c r="D33" t="s">
        <v>3449</v>
      </c>
      <c r="E33" t="s">
        <v>1290</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108">
        <v>1.7000000000000001E-2</v>
      </c>
    </row>
    <row r="34" spans="1:37" ht="15" customHeight="1">
      <c r="A34" s="109" t="s">
        <v>557</v>
      </c>
      <c r="B34" t="s">
        <v>1229</v>
      </c>
      <c r="C34" t="s">
        <v>3450</v>
      </c>
      <c r="D34" t="s">
        <v>3451</v>
      </c>
      <c r="E34" t="s">
        <v>1290</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108">
        <v>4.1000000000000002E-2</v>
      </c>
    </row>
    <row r="35" spans="1:37" ht="15" customHeight="1">
      <c r="A35" s="109" t="s">
        <v>558</v>
      </c>
      <c r="B35" t="s">
        <v>1231</v>
      </c>
      <c r="C35" t="s">
        <v>3452</v>
      </c>
      <c r="D35" t="s">
        <v>3453</v>
      </c>
      <c r="E35" t="s">
        <v>1290</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108">
        <v>1.2E-2</v>
      </c>
    </row>
    <row r="36" spans="1:37" ht="15" customHeight="1">
      <c r="A36" s="109" t="s">
        <v>559</v>
      </c>
      <c r="B36" t="s">
        <v>1233</v>
      </c>
      <c r="C36" t="s">
        <v>3454</v>
      </c>
      <c r="D36" t="s">
        <v>3455</v>
      </c>
      <c r="E36" t="s">
        <v>1290</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108">
        <v>-3.0000000000000001E-3</v>
      </c>
    </row>
    <row r="37" spans="1:37" ht="15" customHeight="1">
      <c r="A37" s="109" t="s">
        <v>560</v>
      </c>
      <c r="B37" t="s">
        <v>1235</v>
      </c>
      <c r="C37" t="s">
        <v>3456</v>
      </c>
      <c r="D37" t="s">
        <v>3457</v>
      </c>
      <c r="E37" t="s">
        <v>1290</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108">
        <v>-3.0000000000000001E-3</v>
      </c>
    </row>
    <row r="38" spans="1:37" ht="15" customHeight="1">
      <c r="A38" s="109" t="s">
        <v>561</v>
      </c>
      <c r="B38" t="s">
        <v>627</v>
      </c>
      <c r="C38" t="s">
        <v>3458</v>
      </c>
      <c r="D38" t="s">
        <v>3459</v>
      </c>
      <c r="E38" t="s">
        <v>1290</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108">
        <v>-1.7000000000000001E-2</v>
      </c>
    </row>
    <row r="39" spans="1:37" ht="15" customHeight="1">
      <c r="A39" s="109" t="s">
        <v>562</v>
      </c>
      <c r="B39" t="s">
        <v>620</v>
      </c>
      <c r="C39" t="s">
        <v>3460</v>
      </c>
      <c r="D39" t="s">
        <v>3461</v>
      </c>
      <c r="E39" t="s">
        <v>1290</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108">
        <v>-2E-3</v>
      </c>
    </row>
    <row r="40" spans="1:37" ht="15" customHeight="1">
      <c r="A40" s="109" t="s">
        <v>563</v>
      </c>
      <c r="B40" t="s">
        <v>1082</v>
      </c>
      <c r="C40" t="s">
        <v>3462</v>
      </c>
      <c r="D40" t="s">
        <v>3463</v>
      </c>
      <c r="E40" t="s">
        <v>1290</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108">
        <v>-2E-3</v>
      </c>
    </row>
    <row r="41" spans="1:37" ht="15" customHeight="1">
      <c r="A41" s="109" t="s">
        <v>564</v>
      </c>
      <c r="B41" t="s">
        <v>529</v>
      </c>
      <c r="C41" t="s">
        <v>3464</v>
      </c>
      <c r="D41" t="s">
        <v>3465</v>
      </c>
      <c r="E41" t="s">
        <v>1290</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108">
        <v>0</v>
      </c>
    </row>
    <row r="42" spans="1:37" ht="15" customHeight="1">
      <c r="A42" s="109" t="s">
        <v>565</v>
      </c>
      <c r="B42" t="s">
        <v>1235</v>
      </c>
      <c r="C42" t="s">
        <v>3466</v>
      </c>
      <c r="D42" t="s">
        <v>3467</v>
      </c>
      <c r="E42" t="s">
        <v>1290</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108">
        <v>-2E-3</v>
      </c>
    </row>
    <row r="43" spans="1:37" ht="15" customHeight="1">
      <c r="A43" s="109" t="s">
        <v>566</v>
      </c>
      <c r="B43" t="s">
        <v>1242</v>
      </c>
      <c r="C43" t="s">
        <v>3468</v>
      </c>
      <c r="D43" t="s">
        <v>3469</v>
      </c>
      <c r="E43" t="s">
        <v>1290</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108">
        <v>2.1999999999999999E-2</v>
      </c>
    </row>
    <row r="44" spans="1:37" ht="15" customHeight="1">
      <c r="A44" s="109" t="s">
        <v>567</v>
      </c>
      <c r="B44" t="s">
        <v>1211</v>
      </c>
      <c r="C44" t="s">
        <v>3470</v>
      </c>
      <c r="D44" t="s">
        <v>3471</v>
      </c>
      <c r="E44" t="s">
        <v>1290</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108">
        <v>2.5000000000000001E-2</v>
      </c>
    </row>
    <row r="45" spans="1:37" ht="15" customHeight="1">
      <c r="A45" s="109" t="s">
        <v>568</v>
      </c>
      <c r="B45" t="s">
        <v>1209</v>
      </c>
      <c r="C45" t="s">
        <v>3472</v>
      </c>
      <c r="D45" t="s">
        <v>3473</v>
      </c>
      <c r="E45" t="s">
        <v>1290</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108">
        <v>2.1999999999999999E-2</v>
      </c>
    </row>
    <row r="46" spans="1:37" ht="15" customHeight="1">
      <c r="A46" s="109" t="s">
        <v>569</v>
      </c>
      <c r="B46" t="s">
        <v>1246</v>
      </c>
      <c r="C46" t="s">
        <v>3474</v>
      </c>
      <c r="D46" t="s">
        <v>3475</v>
      </c>
      <c r="E46" t="s">
        <v>1290</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108">
        <v>2.1000000000000001E-2</v>
      </c>
    </row>
    <row r="47" spans="1:37" ht="15" customHeight="1">
      <c r="A47" s="109" t="s">
        <v>570</v>
      </c>
      <c r="B47" t="s">
        <v>1086</v>
      </c>
      <c r="C47" t="s">
        <v>3476</v>
      </c>
      <c r="D47" t="s">
        <v>3477</v>
      </c>
      <c r="E47" t="s">
        <v>1290</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108">
        <v>2E-3</v>
      </c>
    </row>
    <row r="48" spans="1:37" ht="15" customHeight="1">
      <c r="A48" s="109" t="s">
        <v>571</v>
      </c>
      <c r="B48" t="s">
        <v>1088</v>
      </c>
      <c r="C48" t="s">
        <v>3478</v>
      </c>
      <c r="D48" t="s">
        <v>3479</v>
      </c>
      <c r="E48" t="s">
        <v>1290</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108">
        <v>-2E-3</v>
      </c>
    </row>
    <row r="49" spans="1:37" ht="15" customHeight="1">
      <c r="A49" s="109" t="s">
        <v>572</v>
      </c>
      <c r="B49" t="s">
        <v>1037</v>
      </c>
      <c r="C49" t="s">
        <v>3480</v>
      </c>
      <c r="D49" t="s">
        <v>3481</v>
      </c>
      <c r="E49" t="s">
        <v>1290</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108">
        <v>1E-3</v>
      </c>
    </row>
    <row r="50" spans="1:37" ht="15" customHeight="1">
      <c r="A50" s="109" t="s">
        <v>573</v>
      </c>
      <c r="B50" t="s">
        <v>1251</v>
      </c>
      <c r="C50" t="s">
        <v>3482</v>
      </c>
      <c r="D50" t="s">
        <v>3483</v>
      </c>
      <c r="E50" t="s">
        <v>1290</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108">
        <v>1E-3</v>
      </c>
    </row>
    <row r="51" spans="1:37" ht="15" customHeight="1">
      <c r="A51" s="109" t="s">
        <v>574</v>
      </c>
      <c r="B51" t="s">
        <v>1253</v>
      </c>
      <c r="C51" t="s">
        <v>3484</v>
      </c>
      <c r="D51" t="s">
        <v>3485</v>
      </c>
      <c r="E51" t="s">
        <v>1290</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108">
        <v>-2E-3</v>
      </c>
    </row>
    <row r="52" spans="1:37" ht="15" customHeight="1">
      <c r="A52" s="109" t="s">
        <v>575</v>
      </c>
      <c r="B52" t="s">
        <v>1255</v>
      </c>
      <c r="C52" t="s">
        <v>3486</v>
      </c>
      <c r="D52" t="s">
        <v>3487</v>
      </c>
      <c r="E52" t="s">
        <v>1290</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108">
        <v>1E-3</v>
      </c>
    </row>
    <row r="53" spans="1:37" ht="15" customHeight="1">
      <c r="A53" s="109" t="s">
        <v>576</v>
      </c>
      <c r="B53" t="s">
        <v>577</v>
      </c>
      <c r="C53" t="s">
        <v>3488</v>
      </c>
      <c r="D53" t="s">
        <v>3489</v>
      </c>
      <c r="E53" t="s">
        <v>1290</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108">
        <v>3.0000000000000001E-3</v>
      </c>
    </row>
    <row r="54" spans="1:37" ht="15" customHeight="1">
      <c r="B54" t="s">
        <v>578</v>
      </c>
    </row>
    <row r="55" spans="1:37" ht="15" customHeight="1">
      <c r="A55" s="109" t="s">
        <v>579</v>
      </c>
      <c r="B55" t="s">
        <v>1258</v>
      </c>
      <c r="C55" t="s">
        <v>3490</v>
      </c>
      <c r="D55" t="s">
        <v>3491</v>
      </c>
      <c r="E55" t="s">
        <v>1290</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108">
        <v>1E-3</v>
      </c>
    </row>
    <row r="56" spans="1:37" ht="15" customHeight="1">
      <c r="A56" s="109" t="s">
        <v>580</v>
      </c>
      <c r="B56" t="s">
        <v>1260</v>
      </c>
      <c r="C56" t="s">
        <v>3492</v>
      </c>
      <c r="D56" t="s">
        <v>3493</v>
      </c>
      <c r="E56" t="s">
        <v>1290</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108">
        <v>0</v>
      </c>
    </row>
    <row r="57" spans="1:37" ht="15" customHeight="1">
      <c r="A57" s="109" t="s">
        <v>581</v>
      </c>
      <c r="B57" t="s">
        <v>1262</v>
      </c>
      <c r="C57" t="s">
        <v>3494</v>
      </c>
      <c r="D57" t="s">
        <v>3495</v>
      </c>
      <c r="E57" t="s">
        <v>1290</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108">
        <v>-2E-3</v>
      </c>
    </row>
    <row r="58" spans="1:37" ht="15" customHeight="1">
      <c r="A58" s="109" t="s">
        <v>582</v>
      </c>
      <c r="B58" t="s">
        <v>1264</v>
      </c>
      <c r="C58" t="s">
        <v>3496</v>
      </c>
      <c r="D58" t="s">
        <v>3497</v>
      </c>
      <c r="E58" t="s">
        <v>1290</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108">
        <v>1.9E-2</v>
      </c>
    </row>
    <row r="59" spans="1:37" ht="15" customHeight="1">
      <c r="A59" s="109" t="s">
        <v>583</v>
      </c>
      <c r="B59" t="s">
        <v>1253</v>
      </c>
      <c r="C59" t="s">
        <v>3498</v>
      </c>
      <c r="D59" t="s">
        <v>3499</v>
      </c>
      <c r="E59" t="s">
        <v>1290</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108">
        <v>-6.0000000000000001E-3</v>
      </c>
    </row>
    <row r="60" spans="1:37" ht="15" customHeight="1">
      <c r="A60" s="109" t="s">
        <v>584</v>
      </c>
      <c r="B60" t="s">
        <v>1267</v>
      </c>
      <c r="C60" t="s">
        <v>3500</v>
      </c>
      <c r="D60" t="s">
        <v>3501</v>
      </c>
      <c r="E60" t="s">
        <v>1290</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108">
        <v>0</v>
      </c>
    </row>
    <row r="61" spans="1:37" ht="15" customHeight="1">
      <c r="A61" s="109" t="s">
        <v>585</v>
      </c>
      <c r="B61" t="s">
        <v>1269</v>
      </c>
      <c r="C61" t="s">
        <v>3502</v>
      </c>
      <c r="D61" t="s">
        <v>3503</v>
      </c>
      <c r="E61" t="s">
        <v>1290</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108">
        <v>3.3000000000000002E-2</v>
      </c>
    </row>
    <row r="62" spans="1:37" ht="15" customHeight="1">
      <c r="A62" s="109" t="s">
        <v>586</v>
      </c>
      <c r="B62" t="s">
        <v>1086</v>
      </c>
      <c r="C62" t="s">
        <v>3504</v>
      </c>
      <c r="D62" t="s">
        <v>3505</v>
      </c>
      <c r="E62" t="s">
        <v>1290</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108">
        <v>2E-3</v>
      </c>
    </row>
    <row r="63" spans="1:37" ht="15" customHeight="1">
      <c r="A63" s="109" t="s">
        <v>587</v>
      </c>
      <c r="B63" t="s">
        <v>1272</v>
      </c>
      <c r="C63" t="s">
        <v>3506</v>
      </c>
      <c r="D63" t="s">
        <v>3507</v>
      </c>
      <c r="E63" t="s">
        <v>1290</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108">
        <v>2E-3</v>
      </c>
    </row>
    <row r="64" spans="1:37" ht="15" customHeight="1">
      <c r="A64" s="109" t="s">
        <v>588</v>
      </c>
      <c r="B64" t="s">
        <v>1274</v>
      </c>
      <c r="C64" t="s">
        <v>3508</v>
      </c>
      <c r="D64" t="s">
        <v>3509</v>
      </c>
      <c r="E64" t="s">
        <v>1290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146</v>
      </c>
    </row>
    <row r="65" spans="1:37" ht="15" customHeight="1">
      <c r="A65" s="109" t="s">
        <v>589</v>
      </c>
      <c r="B65" t="s">
        <v>1276</v>
      </c>
      <c r="C65" t="s">
        <v>3510</v>
      </c>
      <c r="D65" t="s">
        <v>3511</v>
      </c>
      <c r="E65" t="s">
        <v>1290</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108">
        <v>8.6999999999999994E-2</v>
      </c>
    </row>
    <row r="66" spans="1:37" ht="15" customHeight="1">
      <c r="A66" s="109" t="s">
        <v>590</v>
      </c>
      <c r="B66" t="s">
        <v>1278</v>
      </c>
      <c r="C66" t="s">
        <v>3512</v>
      </c>
      <c r="D66" t="s">
        <v>3513</v>
      </c>
      <c r="E66" t="s">
        <v>1290</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108">
        <v>4.7E-2</v>
      </c>
    </row>
    <row r="67" spans="1:37" ht="15" customHeight="1">
      <c r="A67" s="109" t="s">
        <v>591</v>
      </c>
      <c r="B67" t="s">
        <v>1280</v>
      </c>
      <c r="C67" t="s">
        <v>3514</v>
      </c>
      <c r="D67" t="s">
        <v>3515</v>
      </c>
      <c r="E67" t="s">
        <v>1290</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108">
        <v>9.6000000000000002E-2</v>
      </c>
    </row>
    <row r="68" spans="1:37" ht="15" customHeight="1">
      <c r="A68" s="109" t="s">
        <v>592</v>
      </c>
      <c r="B68" t="s">
        <v>1088</v>
      </c>
      <c r="C68" t="s">
        <v>3516</v>
      </c>
      <c r="D68" t="s">
        <v>3479</v>
      </c>
      <c r="E68" t="s">
        <v>1290</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108">
        <v>-2E-3</v>
      </c>
    </row>
    <row r="69" spans="1:37" ht="15" customHeight="1">
      <c r="A69" s="109" t="s">
        <v>593</v>
      </c>
      <c r="B69" t="s">
        <v>594</v>
      </c>
      <c r="C69" t="s">
        <v>3517</v>
      </c>
      <c r="D69" t="s">
        <v>3518</v>
      </c>
      <c r="E69" t="s">
        <v>1290</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108">
        <v>3.0000000000000001E-3</v>
      </c>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E79E-A8DC-4316-A55B-19EE24E1139C}">
  <dimension ref="A1:AK69"/>
  <sheetViews>
    <sheetView workbookViewId="0">
      <selection activeCell="G22" sqref="G22"/>
    </sheetView>
  </sheetViews>
  <sheetFormatPr defaultColWidth="12.140625" defaultRowHeight="15" customHeight="1"/>
  <cols>
    <col min="1" max="1" width="21.85546875" style="53" customWidth="1"/>
  </cols>
  <sheetData>
    <row r="1" spans="1:37" s="53" customFormat="1" ht="15" customHeight="1">
      <c r="A1" s="53" t="s">
        <v>1343</v>
      </c>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10" spans="1:37" ht="15" customHeight="1">
      <c r="A10" s="109" t="s">
        <v>542</v>
      </c>
      <c r="B10" t="s">
        <v>1191</v>
      </c>
    </row>
    <row r="11" spans="1:37" ht="15" customHeight="1">
      <c r="B11" t="s">
        <v>1192</v>
      </c>
    </row>
    <row r="12" spans="1:37" ht="15" customHeight="1">
      <c r="B12" t="s">
        <v>1193</v>
      </c>
    </row>
    <row r="13" spans="1:37" ht="15" customHeight="1">
      <c r="B13" t="s">
        <v>1194</v>
      </c>
    </row>
    <row r="14" spans="1:37" ht="15" customHeight="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1286</v>
      </c>
    </row>
    <row r="15" spans="1:37" ht="15" customHeight="1">
      <c r="B15" t="s">
        <v>45</v>
      </c>
      <c r="D15" t="s">
        <v>1287</v>
      </c>
    </row>
    <row r="16" spans="1:37" ht="15" customHeight="1">
      <c r="B16" t="s">
        <v>1196</v>
      </c>
      <c r="D16" t="s">
        <v>1288</v>
      </c>
    </row>
    <row r="17" spans="1:37" ht="15" customHeight="1">
      <c r="A17" s="109" t="s">
        <v>543</v>
      </c>
      <c r="B17" t="s">
        <v>1197</v>
      </c>
      <c r="C17" t="s">
        <v>1198</v>
      </c>
      <c r="D17" t="s">
        <v>1289</v>
      </c>
      <c r="E17" t="s">
        <v>1290</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108">
        <v>0</v>
      </c>
    </row>
    <row r="18" spans="1:37" ht="15" customHeight="1">
      <c r="A18" s="109" t="s">
        <v>544</v>
      </c>
      <c r="B18" t="s">
        <v>1199</v>
      </c>
      <c r="C18" t="s">
        <v>1200</v>
      </c>
      <c r="D18" t="s">
        <v>1291</v>
      </c>
      <c r="E18" t="s">
        <v>1290</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108">
        <v>-1.0999999999999999E-2</v>
      </c>
    </row>
    <row r="19" spans="1:37" ht="15" customHeight="1">
      <c r="A19" s="109" t="s">
        <v>545</v>
      </c>
      <c r="B19" t="s">
        <v>1201</v>
      </c>
      <c r="C19" t="s">
        <v>1202</v>
      </c>
      <c r="D19" t="s">
        <v>1292</v>
      </c>
      <c r="E19" t="s">
        <v>1290</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108">
        <v>6.0000000000000001E-3</v>
      </c>
    </row>
    <row r="20" spans="1:37" ht="15" customHeight="1">
      <c r="A20" s="109" t="s">
        <v>546</v>
      </c>
      <c r="B20" t="s">
        <v>1203</v>
      </c>
      <c r="C20" t="s">
        <v>1204</v>
      </c>
      <c r="D20" t="s">
        <v>1293</v>
      </c>
      <c r="E20" t="s">
        <v>1290</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108">
        <v>-1.0999999999999999E-2</v>
      </c>
    </row>
    <row r="21" spans="1:37" ht="15" customHeight="1">
      <c r="A21" s="109" t="s">
        <v>547</v>
      </c>
      <c r="B21" t="s">
        <v>1205</v>
      </c>
      <c r="C21" t="s">
        <v>1206</v>
      </c>
      <c r="D21" t="s">
        <v>1294</v>
      </c>
      <c r="E21" t="s">
        <v>1290</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108">
        <v>8.9999999999999993E-3</v>
      </c>
    </row>
    <row r="22" spans="1:37" ht="15" customHeight="1">
      <c r="A22" s="109" t="s">
        <v>548</v>
      </c>
      <c r="B22" t="s">
        <v>1207</v>
      </c>
      <c r="C22" t="s">
        <v>1208</v>
      </c>
      <c r="D22" t="s">
        <v>1295</v>
      </c>
      <c r="E22" t="s">
        <v>1290</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108">
        <v>0.02</v>
      </c>
    </row>
    <row r="23" spans="1:37" ht="15" customHeight="1">
      <c r="A23" s="109" t="s">
        <v>549</v>
      </c>
      <c r="B23" t="s">
        <v>1209</v>
      </c>
      <c r="C23" t="s">
        <v>1210</v>
      </c>
      <c r="D23" t="s">
        <v>1296</v>
      </c>
      <c r="E23" t="s">
        <v>1290</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108">
        <v>0.01</v>
      </c>
    </row>
    <row r="24" spans="1:37" ht="15" customHeight="1">
      <c r="A24" s="109" t="s">
        <v>550</v>
      </c>
      <c r="B24" t="s">
        <v>1211</v>
      </c>
      <c r="C24" t="s">
        <v>1212</v>
      </c>
      <c r="D24" t="s">
        <v>1297</v>
      </c>
      <c r="E24" t="s">
        <v>1290</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108">
        <v>2.1999999999999999E-2</v>
      </c>
    </row>
    <row r="25" spans="1:37" ht="15" customHeight="1">
      <c r="A25" s="109" t="s">
        <v>551</v>
      </c>
      <c r="B25" t="s">
        <v>1213</v>
      </c>
      <c r="C25" t="s">
        <v>1214</v>
      </c>
      <c r="D25" t="s">
        <v>1298</v>
      </c>
      <c r="E25" t="s">
        <v>1290</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108">
        <v>3.3000000000000002E-2</v>
      </c>
    </row>
    <row r="26" spans="1:37" ht="15" customHeight="1">
      <c r="A26" s="109" t="s">
        <v>552</v>
      </c>
      <c r="B26" t="s">
        <v>1215</v>
      </c>
      <c r="C26" t="s">
        <v>1216</v>
      </c>
      <c r="D26" t="s">
        <v>1299</v>
      </c>
      <c r="E26" t="s">
        <v>1290</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108">
        <v>5.0000000000000001E-3</v>
      </c>
    </row>
    <row r="27" spans="1:37" ht="15" customHeight="1">
      <c r="A27" s="109" t="s">
        <v>838</v>
      </c>
      <c r="B27" t="s">
        <v>1217</v>
      </c>
      <c r="C27" t="s">
        <v>1218</v>
      </c>
      <c r="D27" t="s">
        <v>1300</v>
      </c>
      <c r="E27" t="s">
        <v>1290</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108">
        <v>1.4999999999999999E-2</v>
      </c>
    </row>
    <row r="28" spans="1:37" ht="15" customHeight="1">
      <c r="A28" s="109" t="s">
        <v>839</v>
      </c>
      <c r="B28" t="s">
        <v>1219</v>
      </c>
      <c r="C28" t="s">
        <v>1220</v>
      </c>
      <c r="D28" t="s">
        <v>1301</v>
      </c>
      <c r="E28" t="s">
        <v>1290</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108">
        <v>1.4E-2</v>
      </c>
    </row>
    <row r="29" spans="1:37" ht="15" customHeight="1">
      <c r="A29" s="109" t="s">
        <v>553</v>
      </c>
      <c r="B29" t="s">
        <v>1221</v>
      </c>
      <c r="C29" t="s">
        <v>1222</v>
      </c>
      <c r="D29" t="s">
        <v>1302</v>
      </c>
      <c r="E29" t="s">
        <v>1290</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108">
        <v>1E-3</v>
      </c>
    </row>
    <row r="30" spans="1:37" ht="15" customHeight="1">
      <c r="B30" t="s">
        <v>1223</v>
      </c>
      <c r="D30" t="s">
        <v>1303</v>
      </c>
    </row>
    <row r="31" spans="1:37" ht="15" customHeight="1">
      <c r="A31" s="109" t="s">
        <v>554</v>
      </c>
      <c r="B31" t="s">
        <v>534</v>
      </c>
      <c r="C31" t="s">
        <v>1224</v>
      </c>
      <c r="D31" t="s">
        <v>1304</v>
      </c>
      <c r="E31" t="s">
        <v>1290</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108">
        <v>2.5999999999999999E-2</v>
      </c>
    </row>
    <row r="32" spans="1:37" ht="15" customHeight="1">
      <c r="A32" s="109" t="s">
        <v>555</v>
      </c>
      <c r="B32" t="s">
        <v>1225</v>
      </c>
      <c r="C32" t="s">
        <v>1226</v>
      </c>
      <c r="D32" t="s">
        <v>1305</v>
      </c>
      <c r="E32" t="s">
        <v>1290</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108">
        <v>2.3E-2</v>
      </c>
    </row>
    <row r="33" spans="1:37" ht="15" customHeight="1">
      <c r="A33" s="109" t="s">
        <v>556</v>
      </c>
      <c r="B33" t="s">
        <v>1227</v>
      </c>
      <c r="C33" t="s">
        <v>1228</v>
      </c>
      <c r="D33" t="s">
        <v>1306</v>
      </c>
      <c r="E33" t="s">
        <v>1290</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108">
        <v>2.1000000000000001E-2</v>
      </c>
    </row>
    <row r="34" spans="1:37" ht="15" customHeight="1">
      <c r="A34" s="109" t="s">
        <v>557</v>
      </c>
      <c r="B34" t="s">
        <v>1229</v>
      </c>
      <c r="C34" t="s">
        <v>1230</v>
      </c>
      <c r="D34" t="s">
        <v>1307</v>
      </c>
      <c r="E34" t="s">
        <v>1290</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108">
        <v>6.8000000000000005E-2</v>
      </c>
    </row>
    <row r="35" spans="1:37" ht="15" customHeight="1">
      <c r="A35" s="109" t="s">
        <v>558</v>
      </c>
      <c r="B35" t="s">
        <v>1231</v>
      </c>
      <c r="C35" t="s">
        <v>1232</v>
      </c>
      <c r="D35" t="s">
        <v>1308</v>
      </c>
      <c r="E35" t="s">
        <v>1290</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108">
        <v>0.01</v>
      </c>
    </row>
    <row r="36" spans="1:37" ht="15" customHeight="1">
      <c r="A36" s="109" t="s">
        <v>559</v>
      </c>
      <c r="B36" t="s">
        <v>1233</v>
      </c>
      <c r="C36" t="s">
        <v>1234</v>
      </c>
      <c r="D36" t="s">
        <v>1309</v>
      </c>
      <c r="E36" t="s">
        <v>1290</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108">
        <v>0</v>
      </c>
    </row>
    <row r="37" spans="1:37" ht="15" customHeight="1">
      <c r="A37" s="109" t="s">
        <v>560</v>
      </c>
      <c r="B37" t="s">
        <v>1235</v>
      </c>
      <c r="C37" t="s">
        <v>1236</v>
      </c>
      <c r="D37" t="s">
        <v>1310</v>
      </c>
      <c r="E37" t="s">
        <v>1290</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108">
        <v>1E-3</v>
      </c>
    </row>
    <row r="38" spans="1:37" ht="15" customHeight="1">
      <c r="A38" s="109" t="s">
        <v>561</v>
      </c>
      <c r="B38" t="s">
        <v>627</v>
      </c>
      <c r="C38" t="s">
        <v>1237</v>
      </c>
      <c r="D38" t="s">
        <v>1311</v>
      </c>
      <c r="E38" t="s">
        <v>1290</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108">
        <v>-1.4E-2</v>
      </c>
    </row>
    <row r="39" spans="1:37" ht="15" customHeight="1">
      <c r="A39" s="109" t="s">
        <v>562</v>
      </c>
      <c r="B39" t="s">
        <v>620</v>
      </c>
      <c r="C39" t="s">
        <v>1238</v>
      </c>
      <c r="D39" t="s">
        <v>1312</v>
      </c>
      <c r="E39" t="s">
        <v>1290</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108">
        <v>2E-3</v>
      </c>
    </row>
    <row r="40" spans="1:37" ht="15" customHeight="1">
      <c r="A40" s="109" t="s">
        <v>563</v>
      </c>
      <c r="B40" t="s">
        <v>1082</v>
      </c>
      <c r="C40" t="s">
        <v>1239</v>
      </c>
      <c r="D40" t="s">
        <v>1313</v>
      </c>
      <c r="E40" t="s">
        <v>1290</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108">
        <v>-3.0000000000000001E-3</v>
      </c>
    </row>
    <row r="41" spans="1:37" ht="15" customHeight="1">
      <c r="A41" s="109" t="s">
        <v>564</v>
      </c>
      <c r="B41" t="s">
        <v>529</v>
      </c>
      <c r="C41" t="s">
        <v>1240</v>
      </c>
      <c r="D41" t="s">
        <v>1314</v>
      </c>
      <c r="E41" t="s">
        <v>1290</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108">
        <v>4.0000000000000001E-3</v>
      </c>
    </row>
    <row r="42" spans="1:37" ht="15" customHeight="1">
      <c r="A42" s="109" t="s">
        <v>565</v>
      </c>
      <c r="B42" t="s">
        <v>1235</v>
      </c>
      <c r="C42" t="s">
        <v>1241</v>
      </c>
      <c r="D42" t="s">
        <v>1315</v>
      </c>
      <c r="E42" t="s">
        <v>1290</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108">
        <v>1E-3</v>
      </c>
    </row>
    <row r="43" spans="1:37" ht="15" customHeight="1">
      <c r="A43" s="109" t="s">
        <v>566</v>
      </c>
      <c r="B43" t="s">
        <v>1242</v>
      </c>
      <c r="C43" t="s">
        <v>1243</v>
      </c>
      <c r="D43" t="s">
        <v>1316</v>
      </c>
      <c r="E43" t="s">
        <v>1290</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108">
        <v>2.7E-2</v>
      </c>
    </row>
    <row r="44" spans="1:37" ht="15" customHeight="1">
      <c r="A44" s="109" t="s">
        <v>567</v>
      </c>
      <c r="B44" t="s">
        <v>1211</v>
      </c>
      <c r="C44" t="s">
        <v>1244</v>
      </c>
      <c r="D44" t="s">
        <v>1317</v>
      </c>
      <c r="E44" t="s">
        <v>1290</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108">
        <v>0.03</v>
      </c>
    </row>
    <row r="45" spans="1:37" ht="15" customHeight="1">
      <c r="A45" s="109" t="s">
        <v>568</v>
      </c>
      <c r="B45" t="s">
        <v>1209</v>
      </c>
      <c r="C45" t="s">
        <v>1245</v>
      </c>
      <c r="D45" t="s">
        <v>1318</v>
      </c>
      <c r="E45" t="s">
        <v>1290</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108">
        <v>2.5999999999999999E-2</v>
      </c>
    </row>
    <row r="46" spans="1:37" ht="15" customHeight="1">
      <c r="A46" s="109" t="s">
        <v>569</v>
      </c>
      <c r="B46" t="s">
        <v>1246</v>
      </c>
      <c r="C46" t="s">
        <v>1247</v>
      </c>
      <c r="D46" t="s">
        <v>1319</v>
      </c>
      <c r="E46" t="s">
        <v>1290</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108">
        <v>2.5000000000000001E-2</v>
      </c>
    </row>
    <row r="47" spans="1:37" ht="15" customHeight="1">
      <c r="A47" s="109" t="s">
        <v>570</v>
      </c>
      <c r="B47" t="s">
        <v>1086</v>
      </c>
      <c r="C47" t="s">
        <v>1248</v>
      </c>
      <c r="D47" t="s">
        <v>1320</v>
      </c>
      <c r="E47" t="s">
        <v>1290</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108">
        <v>1E-3</v>
      </c>
    </row>
    <row r="48" spans="1:37" ht="15" customHeight="1">
      <c r="A48" s="109" t="s">
        <v>571</v>
      </c>
      <c r="B48" t="s">
        <v>1088</v>
      </c>
      <c r="C48" t="s">
        <v>1249</v>
      </c>
      <c r="D48" t="s">
        <v>1321</v>
      </c>
      <c r="E48" t="s">
        <v>1290</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108">
        <v>4.0000000000000001E-3</v>
      </c>
    </row>
    <row r="49" spans="1:37" ht="15" customHeight="1">
      <c r="A49" s="109" t="s">
        <v>572</v>
      </c>
      <c r="B49" t="s">
        <v>1037</v>
      </c>
      <c r="C49" t="s">
        <v>1250</v>
      </c>
      <c r="D49" t="s">
        <v>1322</v>
      </c>
      <c r="E49" t="s">
        <v>1290</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108">
        <v>0</v>
      </c>
    </row>
    <row r="50" spans="1:37" ht="15" customHeight="1">
      <c r="A50" s="109" t="s">
        <v>573</v>
      </c>
      <c r="B50" t="s">
        <v>1251</v>
      </c>
      <c r="C50" t="s">
        <v>1252</v>
      </c>
      <c r="D50" t="s">
        <v>1323</v>
      </c>
      <c r="E50" t="s">
        <v>1290</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108">
        <v>0</v>
      </c>
    </row>
    <row r="51" spans="1:37" ht="15" customHeight="1">
      <c r="A51" s="109" t="s">
        <v>574</v>
      </c>
      <c r="B51" t="s">
        <v>1253</v>
      </c>
      <c r="C51" t="s">
        <v>1254</v>
      </c>
      <c r="D51" t="s">
        <v>1324</v>
      </c>
      <c r="E51" t="s">
        <v>1290</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108">
        <v>0</v>
      </c>
    </row>
    <row r="52" spans="1:37" ht="15" customHeight="1">
      <c r="A52" s="109" t="s">
        <v>575</v>
      </c>
      <c r="B52" t="s">
        <v>1255</v>
      </c>
      <c r="C52" t="s">
        <v>1256</v>
      </c>
      <c r="D52" t="s">
        <v>1325</v>
      </c>
      <c r="E52" t="s">
        <v>1290</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108">
        <v>0</v>
      </c>
    </row>
    <row r="53" spans="1:37" ht="15" customHeight="1">
      <c r="A53" s="109" t="s">
        <v>576</v>
      </c>
      <c r="B53" t="s">
        <v>577</v>
      </c>
      <c r="C53" t="s">
        <v>1257</v>
      </c>
      <c r="D53" t="s">
        <v>1326</v>
      </c>
      <c r="E53" t="s">
        <v>1290</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108">
        <v>5.0000000000000001E-3</v>
      </c>
    </row>
    <row r="54" spans="1:37" ht="15" customHeight="1">
      <c r="B54" t="s">
        <v>578</v>
      </c>
      <c r="D54" t="s">
        <v>1327</v>
      </c>
    </row>
    <row r="55" spans="1:37" ht="15" customHeight="1">
      <c r="A55" s="109" t="s">
        <v>579</v>
      </c>
      <c r="B55" t="s">
        <v>1258</v>
      </c>
      <c r="C55" t="s">
        <v>1259</v>
      </c>
      <c r="D55" t="s">
        <v>1328</v>
      </c>
      <c r="E55" t="s">
        <v>1290</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108">
        <v>0</v>
      </c>
    </row>
    <row r="56" spans="1:37" ht="15" customHeight="1">
      <c r="A56" s="109" t="s">
        <v>580</v>
      </c>
      <c r="B56" t="s">
        <v>1260</v>
      </c>
      <c r="C56" t="s">
        <v>1261</v>
      </c>
      <c r="D56" t="s">
        <v>1329</v>
      </c>
      <c r="E56" t="s">
        <v>1290</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108">
        <v>1.4999999999999999E-2</v>
      </c>
    </row>
    <row r="57" spans="1:37" ht="15" customHeight="1">
      <c r="A57" s="109" t="s">
        <v>581</v>
      </c>
      <c r="B57" t="s">
        <v>1262</v>
      </c>
      <c r="C57" t="s">
        <v>1263</v>
      </c>
      <c r="D57" t="s">
        <v>1330</v>
      </c>
      <c r="E57" t="s">
        <v>1290</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108">
        <v>2E-3</v>
      </c>
    </row>
    <row r="58" spans="1:37" ht="15" customHeight="1">
      <c r="A58" s="109" t="s">
        <v>582</v>
      </c>
      <c r="B58" t="s">
        <v>1264</v>
      </c>
      <c r="C58" t="s">
        <v>1265</v>
      </c>
      <c r="D58" t="s">
        <v>1331</v>
      </c>
      <c r="E58" t="s">
        <v>1290</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108">
        <v>2.3E-2</v>
      </c>
    </row>
    <row r="59" spans="1:37" ht="15" customHeight="1">
      <c r="A59" s="109" t="s">
        <v>583</v>
      </c>
      <c r="B59" t="s">
        <v>1253</v>
      </c>
      <c r="C59" t="s">
        <v>1266</v>
      </c>
      <c r="D59" t="s">
        <v>1332</v>
      </c>
      <c r="E59" t="s">
        <v>1290</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108">
        <v>5.0000000000000001E-3</v>
      </c>
    </row>
    <row r="60" spans="1:37" ht="15" customHeight="1">
      <c r="A60" s="109" t="s">
        <v>584</v>
      </c>
      <c r="B60" t="s">
        <v>1267</v>
      </c>
      <c r="C60" t="s">
        <v>1268</v>
      </c>
      <c r="D60" t="s">
        <v>1333</v>
      </c>
      <c r="E60" t="s">
        <v>1290</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108">
        <v>0</v>
      </c>
    </row>
    <row r="61" spans="1:37" ht="15" customHeight="1">
      <c r="A61" s="109" t="s">
        <v>585</v>
      </c>
      <c r="B61" t="s">
        <v>1269</v>
      </c>
      <c r="C61" t="s">
        <v>1270</v>
      </c>
      <c r="D61" t="s">
        <v>1334</v>
      </c>
      <c r="E61" t="s">
        <v>1290</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108">
        <v>2.7E-2</v>
      </c>
    </row>
    <row r="62" spans="1:37" ht="15" customHeight="1">
      <c r="A62" s="109" t="s">
        <v>586</v>
      </c>
      <c r="B62" t="s">
        <v>1086</v>
      </c>
      <c r="C62" t="s">
        <v>1271</v>
      </c>
      <c r="D62" t="s">
        <v>1335</v>
      </c>
      <c r="E62" t="s">
        <v>1290</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108">
        <v>1E-3</v>
      </c>
    </row>
    <row r="63" spans="1:37" ht="15" customHeight="1">
      <c r="A63" s="109" t="s">
        <v>587</v>
      </c>
      <c r="B63" t="s">
        <v>1272</v>
      </c>
      <c r="C63" t="s">
        <v>1273</v>
      </c>
      <c r="D63" t="s">
        <v>1336</v>
      </c>
      <c r="E63" t="s">
        <v>1290</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108">
        <v>4.0000000000000001E-3</v>
      </c>
    </row>
    <row r="64" spans="1:37" ht="15" customHeight="1">
      <c r="A64" s="109" t="s">
        <v>588</v>
      </c>
      <c r="B64" t="s">
        <v>1274</v>
      </c>
      <c r="C64" t="s">
        <v>1275</v>
      </c>
      <c r="D64" t="s">
        <v>1337</v>
      </c>
      <c r="E64" t="s">
        <v>1290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146</v>
      </c>
    </row>
    <row r="65" spans="1:37" ht="15" customHeight="1">
      <c r="A65" s="109" t="s">
        <v>589</v>
      </c>
      <c r="B65" t="s">
        <v>1276</v>
      </c>
      <c r="C65" t="s">
        <v>1277</v>
      </c>
      <c r="D65" t="s">
        <v>1338</v>
      </c>
      <c r="E65" t="s">
        <v>1290</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108">
        <v>8.3000000000000004E-2</v>
      </c>
    </row>
    <row r="66" spans="1:37" ht="15" customHeight="1">
      <c r="A66" s="109" t="s">
        <v>590</v>
      </c>
      <c r="B66" t="s">
        <v>1278</v>
      </c>
      <c r="C66" t="s">
        <v>1279</v>
      </c>
      <c r="D66" t="s">
        <v>1339</v>
      </c>
      <c r="E66" t="s">
        <v>1290</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108">
        <v>5.2999999999999999E-2</v>
      </c>
    </row>
    <row r="67" spans="1:37" ht="15" customHeight="1">
      <c r="A67" s="109" t="s">
        <v>591</v>
      </c>
      <c r="B67" t="s">
        <v>1280</v>
      </c>
      <c r="C67" t="s">
        <v>1281</v>
      </c>
      <c r="D67" t="s">
        <v>1340</v>
      </c>
      <c r="E67" t="s">
        <v>1290</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108">
        <v>3.7999999999999999E-2</v>
      </c>
    </row>
    <row r="68" spans="1:37" ht="15" customHeight="1">
      <c r="A68" s="109" t="s">
        <v>592</v>
      </c>
      <c r="B68" t="s">
        <v>1088</v>
      </c>
      <c r="C68" t="s">
        <v>1282</v>
      </c>
      <c r="D68" t="s">
        <v>1341</v>
      </c>
      <c r="E68" t="s">
        <v>1290</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108">
        <v>4.0000000000000001E-3</v>
      </c>
    </row>
    <row r="69" spans="1:37" ht="15" customHeight="1">
      <c r="A69" s="109" t="s">
        <v>593</v>
      </c>
      <c r="B69" t="s">
        <v>594</v>
      </c>
      <c r="C69" t="s">
        <v>1283</v>
      </c>
      <c r="D69" t="s">
        <v>1342</v>
      </c>
      <c r="E69" t="s">
        <v>1290</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108">
        <v>5.0000000000000001E-3</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K114"/>
  <sheetViews>
    <sheetView topLeftCell="A6" workbookViewId="0">
      <selection activeCell="G1" sqref="G1:AK1"/>
    </sheetView>
  </sheetViews>
  <sheetFormatPr defaultRowHeight="15"/>
  <cols>
    <col min="2" max="2" width="19.42578125" style="40" customWidth="1"/>
    <col min="4" max="4" width="43.85546875" customWidth="1"/>
  </cols>
  <sheetData>
    <row r="1" spans="2:37" s="53" customFormat="1" ht="15" customHeight="1">
      <c r="B1" s="40" t="s">
        <v>1343</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2" spans="2:37" ht="15" customHeight="1"/>
    <row r="3" spans="2:37" ht="15" customHeight="1"/>
    <row r="4" spans="2:37" ht="15" customHeight="1"/>
    <row r="5" spans="2:37" ht="15" customHeight="1"/>
    <row r="6" spans="2:37" ht="15" customHeight="1"/>
    <row r="10" spans="2:37" ht="15" customHeight="1">
      <c r="B10" s="110" t="s">
        <v>991</v>
      </c>
      <c r="C10" t="s">
        <v>1344</v>
      </c>
    </row>
    <row r="11" spans="2:37" ht="15" customHeight="1">
      <c r="C11" t="s">
        <v>3576</v>
      </c>
    </row>
    <row r="12" spans="2:37" ht="15" customHeight="1">
      <c r="C12" t="s">
        <v>3577</v>
      </c>
    </row>
    <row r="13" spans="2:37" ht="15" customHeight="1">
      <c r="C13" t="s">
        <v>1194</v>
      </c>
    </row>
    <row r="14" spans="2:37" ht="15" customHeight="1">
      <c r="D14" t="s">
        <v>1195</v>
      </c>
      <c r="E14" t="s">
        <v>1284</v>
      </c>
      <c r="F14" t="s">
        <v>1285</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3521</v>
      </c>
    </row>
    <row r="15" spans="2:37" ht="15" customHeight="1">
      <c r="B15" s="110" t="s">
        <v>992</v>
      </c>
      <c r="C15" t="s">
        <v>993</v>
      </c>
      <c r="D15" t="s">
        <v>3578</v>
      </c>
      <c r="E15" t="s">
        <v>3579</v>
      </c>
      <c r="F15" t="s">
        <v>1290</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108">
        <v>-7.0000000000000001E-3</v>
      </c>
    </row>
    <row r="16" spans="2:37" ht="15" customHeight="1">
      <c r="B16" s="110" t="s">
        <v>994</v>
      </c>
      <c r="C16" t="s">
        <v>1258</v>
      </c>
      <c r="D16" t="s">
        <v>3580</v>
      </c>
      <c r="E16" t="s">
        <v>3581</v>
      </c>
      <c r="F16" t="s">
        <v>1290</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108">
        <v>-8.9999999999999993E-3</v>
      </c>
    </row>
    <row r="17" spans="2:37" ht="15" customHeight="1">
      <c r="B17" s="110" t="s">
        <v>995</v>
      </c>
      <c r="C17" t="s">
        <v>1260</v>
      </c>
      <c r="D17" t="s">
        <v>3582</v>
      </c>
      <c r="E17" t="s">
        <v>3583</v>
      </c>
      <c r="F17" t="s">
        <v>1290</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108">
        <v>-1.6E-2</v>
      </c>
    </row>
    <row r="18" spans="2:37" ht="15" customHeight="1">
      <c r="B18" s="110" t="s">
        <v>996</v>
      </c>
      <c r="C18" t="s">
        <v>1347</v>
      </c>
      <c r="D18" t="s">
        <v>3584</v>
      </c>
      <c r="E18" t="s">
        <v>3585</v>
      </c>
      <c r="F18" t="s">
        <v>1290</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108">
        <v>2.4E-2</v>
      </c>
    </row>
    <row r="19" spans="2:37" ht="15" customHeight="1">
      <c r="B19" s="110" t="s">
        <v>997</v>
      </c>
      <c r="C19" t="s">
        <v>1278</v>
      </c>
      <c r="D19" t="s">
        <v>3586</v>
      </c>
      <c r="E19" t="s">
        <v>3587</v>
      </c>
      <c r="F19" t="s">
        <v>1290</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108">
        <v>-2.1999999999999999E-2</v>
      </c>
    </row>
    <row r="20" spans="2:37" ht="15" customHeight="1">
      <c r="B20" s="110" t="s">
        <v>998</v>
      </c>
      <c r="C20" t="s">
        <v>1269</v>
      </c>
      <c r="D20" t="s">
        <v>3588</v>
      </c>
      <c r="E20" t="s">
        <v>3589</v>
      </c>
      <c r="F20" t="s">
        <v>1290</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108">
        <v>1.9E-2</v>
      </c>
    </row>
    <row r="21" spans="2:37" ht="15" customHeight="1">
      <c r="B21" s="110" t="s">
        <v>999</v>
      </c>
      <c r="C21" t="s">
        <v>1276</v>
      </c>
      <c r="D21" t="s">
        <v>3590</v>
      </c>
      <c r="E21" t="s">
        <v>3591</v>
      </c>
      <c r="F21" t="s">
        <v>1290</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108">
        <v>0.11799999999999999</v>
      </c>
    </row>
    <row r="22" spans="2:37" ht="15" customHeight="1">
      <c r="B22" s="110" t="s">
        <v>1000</v>
      </c>
      <c r="C22" t="s">
        <v>1280</v>
      </c>
      <c r="D22" t="s">
        <v>3592</v>
      </c>
      <c r="E22" t="s">
        <v>3593</v>
      </c>
      <c r="F22" t="s">
        <v>1290</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108">
        <v>5.2999999999999999E-2</v>
      </c>
    </row>
    <row r="23" spans="2:37" ht="15" customHeight="1">
      <c r="B23" s="110" t="s">
        <v>1001</v>
      </c>
      <c r="C23" t="s">
        <v>1205</v>
      </c>
      <c r="D23" t="s">
        <v>3594</v>
      </c>
      <c r="E23" t="s">
        <v>3595</v>
      </c>
      <c r="F23" t="s">
        <v>1290</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108">
        <v>1E-3</v>
      </c>
    </row>
    <row r="24" spans="2:37" ht="15" customHeight="1">
      <c r="B24" s="110" t="s">
        <v>1002</v>
      </c>
      <c r="C24" t="s">
        <v>1258</v>
      </c>
      <c r="D24" t="s">
        <v>3596</v>
      </c>
      <c r="E24" t="s">
        <v>3597</v>
      </c>
      <c r="F24" t="s">
        <v>1290</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108">
        <v>2E-3</v>
      </c>
    </row>
    <row r="25" spans="2:37" ht="15" customHeight="1">
      <c r="B25" s="110" t="s">
        <v>1003</v>
      </c>
      <c r="C25" t="s">
        <v>1260</v>
      </c>
      <c r="D25" t="s">
        <v>3598</v>
      </c>
      <c r="E25" t="s">
        <v>3599</v>
      </c>
      <c r="F25" t="s">
        <v>1290</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108">
        <v>1.4999999999999999E-2</v>
      </c>
    </row>
    <row r="26" spans="2:37" ht="15" customHeight="1">
      <c r="B26" s="110" t="s">
        <v>1004</v>
      </c>
      <c r="C26" t="s">
        <v>1347</v>
      </c>
      <c r="D26" t="s">
        <v>3600</v>
      </c>
      <c r="E26" t="s">
        <v>3601</v>
      </c>
      <c r="F26" t="s">
        <v>1290</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108">
        <v>-3.0000000000000001E-3</v>
      </c>
    </row>
    <row r="27" spans="2:37" ht="15" customHeight="1">
      <c r="B27" s="110" t="s">
        <v>1005</v>
      </c>
      <c r="C27" t="s">
        <v>1269</v>
      </c>
      <c r="D27" t="s">
        <v>3602</v>
      </c>
      <c r="E27" t="s">
        <v>3603</v>
      </c>
      <c r="F27" t="s">
        <v>1290</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108">
        <v>0.34399999999999997</v>
      </c>
    </row>
    <row r="28" spans="2:37" ht="15" customHeight="1">
      <c r="B28" s="110" t="s">
        <v>1006</v>
      </c>
      <c r="C28" t="s">
        <v>1278</v>
      </c>
      <c r="D28" t="s">
        <v>3604</v>
      </c>
      <c r="E28" t="s">
        <v>3605</v>
      </c>
      <c r="F28" t="s">
        <v>1290</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108">
        <v>-0.11700000000000001</v>
      </c>
    </row>
    <row r="29" spans="2:37" ht="15" customHeight="1">
      <c r="B29" s="110" t="s">
        <v>1007</v>
      </c>
      <c r="C29" t="s">
        <v>1276</v>
      </c>
      <c r="D29" t="s">
        <v>3606</v>
      </c>
      <c r="E29" t="s">
        <v>3607</v>
      </c>
      <c r="F29" t="s">
        <v>1290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146</v>
      </c>
    </row>
    <row r="30" spans="2:37" ht="15" customHeight="1">
      <c r="B30" s="110" t="s">
        <v>1008</v>
      </c>
      <c r="C30" t="s">
        <v>1280</v>
      </c>
      <c r="D30" t="s">
        <v>3608</v>
      </c>
      <c r="E30" t="s">
        <v>3609</v>
      </c>
      <c r="F30" t="s">
        <v>1290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146</v>
      </c>
    </row>
    <row r="31" spans="2:37" ht="15" customHeight="1">
      <c r="B31" s="110" t="s">
        <v>1009</v>
      </c>
      <c r="C31" t="s">
        <v>1215</v>
      </c>
      <c r="D31" t="s">
        <v>3610</v>
      </c>
      <c r="E31" t="s">
        <v>3611</v>
      </c>
      <c r="F31" t="s">
        <v>1290</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108">
        <v>-3.0000000000000001E-3</v>
      </c>
    </row>
    <row r="32" spans="2:37" ht="15" customHeight="1">
      <c r="B32" s="110" t="s">
        <v>1010</v>
      </c>
      <c r="C32" t="s">
        <v>1348</v>
      </c>
      <c r="D32" t="s">
        <v>3612</v>
      </c>
      <c r="E32" t="s">
        <v>3613</v>
      </c>
      <c r="F32" t="s">
        <v>1290</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108">
        <v>8.9999999999999993E-3</v>
      </c>
    </row>
    <row r="33" spans="2:37" ht="15" customHeight="1">
      <c r="B33" s="110" t="s">
        <v>1011</v>
      </c>
      <c r="C33" t="s">
        <v>1347</v>
      </c>
      <c r="D33" t="s">
        <v>3614</v>
      </c>
      <c r="E33" t="s">
        <v>3615</v>
      </c>
      <c r="F33" t="s">
        <v>1290</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108">
        <v>-5.0000000000000001E-3</v>
      </c>
    </row>
    <row r="34" spans="2:37" ht="15" customHeight="1">
      <c r="B34" s="110" t="s">
        <v>1012</v>
      </c>
      <c r="C34" t="s">
        <v>1278</v>
      </c>
      <c r="D34" t="s">
        <v>3616</v>
      </c>
      <c r="E34" t="s">
        <v>3617</v>
      </c>
      <c r="F34" t="s">
        <v>1290</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108">
        <v>1.6E-2</v>
      </c>
    </row>
    <row r="35" spans="2:37" ht="15" customHeight="1">
      <c r="B35" s="110" t="s">
        <v>1013</v>
      </c>
      <c r="C35" t="s">
        <v>1269</v>
      </c>
      <c r="D35" t="s">
        <v>3618</v>
      </c>
      <c r="E35" t="s">
        <v>3619</v>
      </c>
      <c r="F35" t="s">
        <v>1290</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108">
        <v>5.6000000000000001E-2</v>
      </c>
    </row>
    <row r="36" spans="2:37" ht="15" customHeight="1">
      <c r="B36" s="110" t="s">
        <v>1014</v>
      </c>
      <c r="C36" t="s">
        <v>1260</v>
      </c>
      <c r="D36" t="s">
        <v>3620</v>
      </c>
      <c r="E36" t="s">
        <v>3621</v>
      </c>
      <c r="F36" t="s">
        <v>1290</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108">
        <v>3.3000000000000002E-2</v>
      </c>
    </row>
    <row r="37" spans="2:37" ht="15" customHeight="1">
      <c r="B37" s="110" t="s">
        <v>1015</v>
      </c>
      <c r="C37" t="s">
        <v>1276</v>
      </c>
      <c r="D37" t="s">
        <v>3622</v>
      </c>
      <c r="E37" t="s">
        <v>3623</v>
      </c>
      <c r="F37" t="s">
        <v>1290</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108">
        <v>5.3999999999999999E-2</v>
      </c>
    </row>
    <row r="38" spans="2:37" ht="15" customHeight="1">
      <c r="B38" s="110" t="s">
        <v>1016</v>
      </c>
      <c r="C38" t="s">
        <v>1280</v>
      </c>
      <c r="D38" t="s">
        <v>3624</v>
      </c>
      <c r="E38" t="s">
        <v>3625</v>
      </c>
      <c r="F38" t="s">
        <v>1290</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146</v>
      </c>
    </row>
    <row r="39" spans="2:37" ht="15" customHeight="1">
      <c r="B39" s="110" t="s">
        <v>1017</v>
      </c>
      <c r="C39" t="s">
        <v>1349</v>
      </c>
      <c r="D39" t="s">
        <v>3626</v>
      </c>
      <c r="E39" t="s">
        <v>3627</v>
      </c>
      <c r="F39" t="s">
        <v>1290</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108">
        <v>0</v>
      </c>
    </row>
    <row r="40" spans="2:37" ht="15" customHeight="1">
      <c r="B40" s="110" t="s">
        <v>1018</v>
      </c>
      <c r="C40" t="s">
        <v>1347</v>
      </c>
      <c r="D40" t="s">
        <v>3628</v>
      </c>
      <c r="E40" t="s">
        <v>3629</v>
      </c>
      <c r="F40" t="s">
        <v>1290</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108">
        <v>-1.0999999999999999E-2</v>
      </c>
    </row>
    <row r="41" spans="2:37" ht="15" customHeight="1">
      <c r="B41" s="110" t="s">
        <v>1019</v>
      </c>
      <c r="C41" t="s">
        <v>1253</v>
      </c>
      <c r="D41" t="s">
        <v>3630</v>
      </c>
      <c r="E41" t="s">
        <v>3631</v>
      </c>
      <c r="F41" t="s">
        <v>1290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146</v>
      </c>
    </row>
    <row r="42" spans="2:37" ht="15" customHeight="1">
      <c r="B42" s="110" t="s">
        <v>1020</v>
      </c>
      <c r="C42" t="s">
        <v>1350</v>
      </c>
      <c r="D42" t="s">
        <v>3632</v>
      </c>
      <c r="E42" t="s">
        <v>3633</v>
      </c>
      <c r="F42" t="s">
        <v>1290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146</v>
      </c>
    </row>
    <row r="43" spans="2:37" ht="15" customHeight="1">
      <c r="B43" s="110" t="s">
        <v>1021</v>
      </c>
      <c r="C43" t="s">
        <v>1351</v>
      </c>
      <c r="D43" t="s">
        <v>3634</v>
      </c>
      <c r="E43" t="s">
        <v>3635</v>
      </c>
      <c r="F43" t="s">
        <v>1290</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108">
        <v>0.215</v>
      </c>
    </row>
    <row r="44" spans="2:37" ht="15" customHeight="1">
      <c r="B44" s="110" t="s">
        <v>1022</v>
      </c>
      <c r="C44" t="s">
        <v>627</v>
      </c>
      <c r="D44" t="s">
        <v>3636</v>
      </c>
      <c r="E44" t="s">
        <v>3637</v>
      </c>
      <c r="F44" t="s">
        <v>1290</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108">
        <v>-7.0000000000000001E-3</v>
      </c>
    </row>
    <row r="45" spans="2:37" ht="15" customHeight="1">
      <c r="B45" s="110" t="s">
        <v>1023</v>
      </c>
      <c r="C45" t="s">
        <v>1347</v>
      </c>
      <c r="D45" t="s">
        <v>3638</v>
      </c>
      <c r="E45" t="s">
        <v>3639</v>
      </c>
      <c r="F45" t="s">
        <v>1290</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108">
        <v>-8.0000000000000002E-3</v>
      </c>
    </row>
    <row r="46" spans="2:37" ht="15" customHeight="1">
      <c r="B46" s="110" t="s">
        <v>1024</v>
      </c>
      <c r="C46" t="s">
        <v>1352</v>
      </c>
      <c r="D46" t="s">
        <v>3640</v>
      </c>
      <c r="E46" t="s">
        <v>3641</v>
      </c>
      <c r="F46" t="s">
        <v>1290</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108">
        <v>-5.5E-2</v>
      </c>
    </row>
    <row r="47" spans="2:37" ht="15" customHeight="1">
      <c r="B47" s="110" t="s">
        <v>1025</v>
      </c>
      <c r="C47" t="s">
        <v>1350</v>
      </c>
      <c r="D47" t="s">
        <v>3642</v>
      </c>
      <c r="E47" t="s">
        <v>3643</v>
      </c>
      <c r="F47" t="s">
        <v>1290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146</v>
      </c>
    </row>
    <row r="48" spans="2:37" ht="15" customHeight="1">
      <c r="B48" s="110" t="s">
        <v>1026</v>
      </c>
      <c r="C48" t="s">
        <v>1351</v>
      </c>
      <c r="D48" t="s">
        <v>3644</v>
      </c>
      <c r="E48" t="s">
        <v>3645</v>
      </c>
      <c r="F48" t="s">
        <v>1290</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108">
        <v>5.1999999999999998E-2</v>
      </c>
    </row>
    <row r="49" spans="2:37" ht="15" customHeight="1">
      <c r="B49" s="110" t="s">
        <v>1027</v>
      </c>
      <c r="C49" t="s">
        <v>620</v>
      </c>
      <c r="D49" t="s">
        <v>3646</v>
      </c>
      <c r="E49" t="s">
        <v>3647</v>
      </c>
      <c r="F49" t="s">
        <v>1290</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108">
        <v>-3.0000000000000001E-3</v>
      </c>
    </row>
    <row r="50" spans="2:37" ht="15" customHeight="1">
      <c r="B50" s="110" t="s">
        <v>1028</v>
      </c>
      <c r="C50" t="s">
        <v>1347</v>
      </c>
      <c r="D50" t="s">
        <v>3648</v>
      </c>
      <c r="E50" t="s">
        <v>3649</v>
      </c>
      <c r="F50" t="s">
        <v>1290</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108">
        <v>1.7000000000000001E-2</v>
      </c>
    </row>
    <row r="51" spans="2:37" ht="15" customHeight="1">
      <c r="B51" s="110" t="s">
        <v>1029</v>
      </c>
      <c r="C51" t="s">
        <v>1352</v>
      </c>
      <c r="D51" t="s">
        <v>3650</v>
      </c>
      <c r="E51" t="s">
        <v>3651</v>
      </c>
      <c r="F51" t="s">
        <v>1290</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108">
        <v>-1.7000000000000001E-2</v>
      </c>
    </row>
    <row r="52" spans="2:37" ht="15" customHeight="1">
      <c r="B52" s="110" t="s">
        <v>1030</v>
      </c>
      <c r="C52" t="s">
        <v>1350</v>
      </c>
      <c r="D52" t="s">
        <v>3652</v>
      </c>
      <c r="E52" t="s">
        <v>3653</v>
      </c>
      <c r="F52" t="s">
        <v>1290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146</v>
      </c>
    </row>
    <row r="53" spans="2:37" ht="15" customHeight="1">
      <c r="B53" s="110" t="s">
        <v>1031</v>
      </c>
      <c r="C53" t="s">
        <v>1351</v>
      </c>
      <c r="D53" t="s">
        <v>3654</v>
      </c>
      <c r="E53" t="s">
        <v>3655</v>
      </c>
      <c r="F53" t="s">
        <v>1290</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108">
        <v>0.04</v>
      </c>
    </row>
    <row r="54" spans="2:37" ht="15" customHeight="1">
      <c r="B54" s="110" t="s">
        <v>1032</v>
      </c>
      <c r="C54" t="s">
        <v>1033</v>
      </c>
      <c r="D54" t="s">
        <v>3656</v>
      </c>
      <c r="E54" t="s">
        <v>3536</v>
      </c>
      <c r="F54" t="s">
        <v>1290</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108">
        <v>1.4E-2</v>
      </c>
    </row>
    <row r="55" spans="2:37" ht="15" customHeight="1">
      <c r="B55" s="110" t="s">
        <v>1034</v>
      </c>
      <c r="C55" t="s">
        <v>1353</v>
      </c>
      <c r="D55" t="s">
        <v>3657</v>
      </c>
      <c r="E55" t="s">
        <v>3658</v>
      </c>
      <c r="F55" t="s">
        <v>1290</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108">
        <v>1.4E-2</v>
      </c>
    </row>
    <row r="56" spans="2:37" ht="15" customHeight="1">
      <c r="B56" s="110" t="s">
        <v>1035</v>
      </c>
      <c r="C56" t="s">
        <v>1267</v>
      </c>
      <c r="D56" t="s">
        <v>3659</v>
      </c>
      <c r="E56" t="s">
        <v>3660</v>
      </c>
      <c r="F56" t="s">
        <v>1290</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108">
        <v>0</v>
      </c>
    </row>
    <row r="57" spans="2:37" ht="15" customHeight="1">
      <c r="B57" s="110" t="s">
        <v>1036</v>
      </c>
      <c r="C57" t="s">
        <v>1037</v>
      </c>
      <c r="D57" t="s">
        <v>3661</v>
      </c>
      <c r="E57" t="s">
        <v>3662</v>
      </c>
      <c r="F57" t="s">
        <v>1290</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108">
        <v>1E-3</v>
      </c>
    </row>
    <row r="58" spans="2:37" ht="15" customHeight="1">
      <c r="B58" s="110" t="s">
        <v>1038</v>
      </c>
      <c r="C58" t="s">
        <v>1251</v>
      </c>
      <c r="D58" t="s">
        <v>3663</v>
      </c>
      <c r="E58" t="s">
        <v>3664</v>
      </c>
      <c r="F58" t="s">
        <v>1290</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108">
        <v>1E-3</v>
      </c>
    </row>
    <row r="59" spans="2:37" ht="15" customHeight="1">
      <c r="B59" s="110" t="s">
        <v>1039</v>
      </c>
      <c r="C59" t="s">
        <v>1253</v>
      </c>
      <c r="D59" t="s">
        <v>3665</v>
      </c>
      <c r="E59" t="s">
        <v>3666</v>
      </c>
      <c r="F59" t="s">
        <v>1290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146</v>
      </c>
    </row>
    <row r="60" spans="2:37" ht="15" customHeight="1">
      <c r="B60" s="110" t="s">
        <v>1040</v>
      </c>
      <c r="C60" t="s">
        <v>1255</v>
      </c>
      <c r="D60" t="s">
        <v>3667</v>
      </c>
      <c r="E60" t="s">
        <v>3668</v>
      </c>
      <c r="F60" t="s">
        <v>1290</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108">
        <v>1E-3</v>
      </c>
    </row>
    <row r="61" spans="2:37" ht="15" customHeight="1">
      <c r="B61" s="110" t="s">
        <v>1041</v>
      </c>
      <c r="C61" t="s">
        <v>1042</v>
      </c>
      <c r="D61" t="s">
        <v>3669</v>
      </c>
      <c r="E61" t="s">
        <v>3670</v>
      </c>
      <c r="F61" t="s">
        <v>1290</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108">
        <v>-4.0000000000000001E-3</v>
      </c>
    </row>
    <row r="62" spans="2:37" ht="15" customHeight="1">
      <c r="B62" s="110" t="s">
        <v>1043</v>
      </c>
      <c r="C62" t="s">
        <v>1354</v>
      </c>
      <c r="D62" t="s">
        <v>3671</v>
      </c>
      <c r="E62" t="s">
        <v>3672</v>
      </c>
      <c r="F62" t="s">
        <v>1290</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108">
        <v>-2E-3</v>
      </c>
    </row>
    <row r="63" spans="2:37" ht="15" customHeight="1">
      <c r="B63" s="110" t="s">
        <v>1044</v>
      </c>
      <c r="C63" t="s">
        <v>1348</v>
      </c>
      <c r="D63" t="s">
        <v>3673</v>
      </c>
      <c r="E63" t="s">
        <v>3674</v>
      </c>
      <c r="F63" t="s">
        <v>1290</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108">
        <v>-2E-3</v>
      </c>
    </row>
    <row r="64" spans="2:37" ht="15" customHeight="1">
      <c r="B64" s="110" t="s">
        <v>1045</v>
      </c>
      <c r="C64" t="s">
        <v>1260</v>
      </c>
      <c r="D64" t="s">
        <v>3675</v>
      </c>
      <c r="E64" t="s">
        <v>3676</v>
      </c>
      <c r="F64" t="s">
        <v>1290</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108">
        <v>-3.0000000000000001E-3</v>
      </c>
    </row>
    <row r="65" spans="2:37" ht="15" customHeight="1">
      <c r="B65" s="110" t="s">
        <v>1046</v>
      </c>
      <c r="C65" t="s">
        <v>1347</v>
      </c>
      <c r="D65" t="s">
        <v>3677</v>
      </c>
      <c r="E65" t="s">
        <v>3678</v>
      </c>
      <c r="F65" t="s">
        <v>1290</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108">
        <v>-7.0000000000000001E-3</v>
      </c>
    </row>
    <row r="66" spans="2:37" ht="15" customHeight="1">
      <c r="B66" s="110" t="s">
        <v>1047</v>
      </c>
      <c r="C66" t="s">
        <v>1278</v>
      </c>
      <c r="D66" t="s">
        <v>3679</v>
      </c>
      <c r="E66" t="s">
        <v>3680</v>
      </c>
      <c r="F66" t="s">
        <v>1290</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108">
        <v>-3.0000000000000001E-3</v>
      </c>
    </row>
    <row r="67" spans="2:37" ht="15" customHeight="1">
      <c r="B67" s="110" t="s">
        <v>1048</v>
      </c>
      <c r="C67" t="s">
        <v>1269</v>
      </c>
      <c r="D67" t="s">
        <v>3681</v>
      </c>
      <c r="E67" t="s">
        <v>3682</v>
      </c>
      <c r="F67" t="s">
        <v>1290</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108">
        <v>-2E-3</v>
      </c>
    </row>
    <row r="68" spans="2:37" ht="15" customHeight="1">
      <c r="B68" s="110" t="s">
        <v>1049</v>
      </c>
      <c r="C68" t="s">
        <v>1276</v>
      </c>
      <c r="D68" t="s">
        <v>3683</v>
      </c>
      <c r="E68" t="s">
        <v>3684</v>
      </c>
      <c r="F68" t="s">
        <v>1290</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108">
        <v>9.4E-2</v>
      </c>
    </row>
    <row r="69" spans="2:37" ht="15" customHeight="1">
      <c r="B69" s="110" t="s">
        <v>1050</v>
      </c>
      <c r="C69" t="s">
        <v>1280</v>
      </c>
      <c r="D69" t="s">
        <v>3685</v>
      </c>
      <c r="E69" t="s">
        <v>3686</v>
      </c>
      <c r="F69" t="s">
        <v>1290</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108">
        <v>-4.0000000000000001E-3</v>
      </c>
    </row>
    <row r="70" spans="2:37" ht="15" customHeight="1">
      <c r="B70" s="110" t="s">
        <v>1051</v>
      </c>
      <c r="C70" t="s">
        <v>1355</v>
      </c>
      <c r="D70" t="s">
        <v>3687</v>
      </c>
      <c r="E70" t="s">
        <v>3688</v>
      </c>
      <c r="F70" t="s">
        <v>1290</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108">
        <v>8.0000000000000002E-3</v>
      </c>
    </row>
    <row r="71" spans="2:37" ht="15" customHeight="1">
      <c r="B71" s="110" t="s">
        <v>1052</v>
      </c>
      <c r="C71" t="s">
        <v>1348</v>
      </c>
      <c r="D71" t="s">
        <v>3689</v>
      </c>
      <c r="E71" t="s">
        <v>3690</v>
      </c>
      <c r="F71" t="s">
        <v>1290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146</v>
      </c>
    </row>
    <row r="72" spans="2:37" ht="15" customHeight="1">
      <c r="B72" s="110" t="s">
        <v>1053</v>
      </c>
      <c r="C72" t="s">
        <v>1260</v>
      </c>
      <c r="D72" t="s">
        <v>3691</v>
      </c>
      <c r="E72" t="s">
        <v>3692</v>
      </c>
      <c r="F72" t="s">
        <v>1290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146</v>
      </c>
    </row>
    <row r="73" spans="2:37" ht="15" customHeight="1">
      <c r="B73" s="110" t="s">
        <v>1054</v>
      </c>
      <c r="C73" t="s">
        <v>1347</v>
      </c>
      <c r="D73" t="s">
        <v>3693</v>
      </c>
      <c r="E73" t="s">
        <v>3694</v>
      </c>
      <c r="F73" t="s">
        <v>1290</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108">
        <v>8.0000000000000002E-3</v>
      </c>
    </row>
    <row r="74" spans="2:37" ht="15" customHeight="1">
      <c r="B74" s="110" t="s">
        <v>1055</v>
      </c>
      <c r="C74" t="s">
        <v>1278</v>
      </c>
      <c r="D74" t="s">
        <v>3695</v>
      </c>
      <c r="E74" t="s">
        <v>3696</v>
      </c>
      <c r="F74" t="s">
        <v>1290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146</v>
      </c>
    </row>
    <row r="75" spans="2:37" ht="15" customHeight="1">
      <c r="B75" s="110" t="s">
        <v>1056</v>
      </c>
      <c r="C75" t="s">
        <v>1269</v>
      </c>
      <c r="D75" t="s">
        <v>3697</v>
      </c>
      <c r="E75" t="s">
        <v>3698</v>
      </c>
      <c r="F75" t="s">
        <v>1290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146</v>
      </c>
    </row>
    <row r="76" spans="2:37" ht="15" customHeight="1">
      <c r="B76" s="110" t="s">
        <v>1057</v>
      </c>
      <c r="C76" t="s">
        <v>1276</v>
      </c>
      <c r="D76" t="s">
        <v>3699</v>
      </c>
      <c r="E76" t="s">
        <v>3700</v>
      </c>
      <c r="F76" t="s">
        <v>1290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146</v>
      </c>
    </row>
    <row r="77" spans="2:37" ht="15" customHeight="1">
      <c r="B77" s="110" t="s">
        <v>1058</v>
      </c>
      <c r="C77" t="s">
        <v>1280</v>
      </c>
      <c r="D77" t="s">
        <v>3701</v>
      </c>
      <c r="E77" t="s">
        <v>3702</v>
      </c>
      <c r="F77" t="s">
        <v>1290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146</v>
      </c>
    </row>
    <row r="78" spans="2:37" ht="15" customHeight="1">
      <c r="B78" s="110" t="s">
        <v>1059</v>
      </c>
      <c r="C78" t="s">
        <v>1356</v>
      </c>
      <c r="D78" t="s">
        <v>3703</v>
      </c>
      <c r="E78" t="s">
        <v>3704</v>
      </c>
      <c r="F78" t="s">
        <v>1290</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108">
        <v>-6.0000000000000001E-3</v>
      </c>
    </row>
    <row r="79" spans="2:37" ht="15" customHeight="1">
      <c r="B79" s="110" t="s">
        <v>1060</v>
      </c>
      <c r="C79" t="s">
        <v>1348</v>
      </c>
      <c r="D79" t="s">
        <v>3705</v>
      </c>
      <c r="E79" t="s">
        <v>3706</v>
      </c>
      <c r="F79" t="s">
        <v>1290</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108">
        <v>-4.0000000000000001E-3</v>
      </c>
    </row>
    <row r="80" spans="2:37" ht="15" customHeight="1">
      <c r="B80" s="110" t="s">
        <v>1061</v>
      </c>
      <c r="C80" t="s">
        <v>1260</v>
      </c>
      <c r="D80" t="s">
        <v>3707</v>
      </c>
      <c r="E80" t="s">
        <v>3708</v>
      </c>
      <c r="F80" t="s">
        <v>1290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146</v>
      </c>
    </row>
    <row r="81" spans="2:37" ht="15" customHeight="1">
      <c r="B81" s="110" t="s">
        <v>1062</v>
      </c>
      <c r="C81" t="s">
        <v>1347</v>
      </c>
      <c r="D81" t="s">
        <v>3709</v>
      </c>
      <c r="E81" t="s">
        <v>3710</v>
      </c>
      <c r="F81" t="s">
        <v>1290</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108">
        <v>-8.9999999999999993E-3</v>
      </c>
    </row>
    <row r="82" spans="2:37" ht="15" customHeight="1">
      <c r="B82" s="110" t="s">
        <v>1063</v>
      </c>
      <c r="C82" t="s">
        <v>1278</v>
      </c>
      <c r="D82" t="s">
        <v>3711</v>
      </c>
      <c r="E82" t="s">
        <v>3712</v>
      </c>
      <c r="F82" t="s">
        <v>1290</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108">
        <v>1.7000000000000001E-2</v>
      </c>
    </row>
    <row r="83" spans="2:37" ht="15" customHeight="1">
      <c r="B83" s="110" t="s">
        <v>1064</v>
      </c>
      <c r="C83" t="s">
        <v>1269</v>
      </c>
      <c r="D83" t="s">
        <v>3713</v>
      </c>
      <c r="E83" t="s">
        <v>3714</v>
      </c>
      <c r="F83" t="s">
        <v>1290</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108">
        <v>-4.0000000000000001E-3</v>
      </c>
    </row>
    <row r="84" spans="2:37" ht="15" customHeight="1">
      <c r="B84" s="110" t="s">
        <v>1065</v>
      </c>
      <c r="C84" t="s">
        <v>1276</v>
      </c>
      <c r="D84" t="s">
        <v>3715</v>
      </c>
      <c r="E84" t="s">
        <v>3716</v>
      </c>
      <c r="F84" t="s">
        <v>1290</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108">
        <v>7.6999999999999999E-2</v>
      </c>
    </row>
    <row r="85" spans="2:37" ht="15" customHeight="1">
      <c r="B85" s="110" t="s">
        <v>1066</v>
      </c>
      <c r="C85" t="s">
        <v>1280</v>
      </c>
      <c r="D85" t="s">
        <v>3717</v>
      </c>
      <c r="E85" t="s">
        <v>3718</v>
      </c>
      <c r="F85" t="s">
        <v>1290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146</v>
      </c>
    </row>
    <row r="86" spans="2:37" ht="15" customHeight="1">
      <c r="B86" s="110" t="s">
        <v>1067</v>
      </c>
      <c r="C86" t="s">
        <v>1068</v>
      </c>
      <c r="D86" t="s">
        <v>3719</v>
      </c>
      <c r="E86" t="s">
        <v>3720</v>
      </c>
      <c r="F86" t="s">
        <v>1290</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108">
        <v>1.2E-2</v>
      </c>
    </row>
    <row r="87" spans="2:37" ht="15" customHeight="1">
      <c r="B87" s="110" t="s">
        <v>1069</v>
      </c>
      <c r="C87" t="s">
        <v>1357</v>
      </c>
      <c r="D87" t="s">
        <v>3721</v>
      </c>
      <c r="E87" t="s">
        <v>3722</v>
      </c>
      <c r="F87" t="s">
        <v>1290</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108">
        <v>1.7000000000000001E-2</v>
      </c>
    </row>
    <row r="88" spans="2:37" ht="15" customHeight="1">
      <c r="B88" s="110" t="s">
        <v>1070</v>
      </c>
      <c r="C88" t="s">
        <v>1276</v>
      </c>
      <c r="D88" t="s">
        <v>3723</v>
      </c>
      <c r="E88" t="s">
        <v>3724</v>
      </c>
      <c r="F88" t="s">
        <v>1290</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108">
        <v>1.7000000000000001E-2</v>
      </c>
    </row>
    <row r="89" spans="2:37" ht="15" customHeight="1">
      <c r="B89" s="110" t="s">
        <v>1071</v>
      </c>
      <c r="C89" t="s">
        <v>1262</v>
      </c>
      <c r="D89" t="s">
        <v>3725</v>
      </c>
      <c r="E89" t="s">
        <v>3726</v>
      </c>
      <c r="F89" t="s">
        <v>1290</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108">
        <v>1.7000000000000001E-2</v>
      </c>
    </row>
    <row r="90" spans="2:37" ht="15" customHeight="1">
      <c r="B90" s="110" t="s">
        <v>1072</v>
      </c>
      <c r="C90" t="s">
        <v>1350</v>
      </c>
      <c r="D90" t="s">
        <v>3727</v>
      </c>
      <c r="E90" t="s">
        <v>3728</v>
      </c>
      <c r="F90" t="s">
        <v>1290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146</v>
      </c>
    </row>
    <row r="91" spans="2:37" ht="15" customHeight="1">
      <c r="B91" s="110" t="s">
        <v>1073</v>
      </c>
      <c r="C91" t="s">
        <v>1351</v>
      </c>
      <c r="D91" t="s">
        <v>3729</v>
      </c>
      <c r="E91" t="s">
        <v>3730</v>
      </c>
      <c r="F91" t="s">
        <v>1290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146</v>
      </c>
    </row>
    <row r="92" spans="2:37" ht="15" customHeight="1">
      <c r="B92" s="110" t="s">
        <v>1074</v>
      </c>
      <c r="C92" t="s">
        <v>1358</v>
      </c>
      <c r="D92" t="s">
        <v>3731</v>
      </c>
      <c r="E92" t="s">
        <v>3732</v>
      </c>
      <c r="F92" t="s">
        <v>1290</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108">
        <v>8.9999999999999993E-3</v>
      </c>
    </row>
    <row r="93" spans="2:37" ht="15" customHeight="1">
      <c r="B93" s="110" t="s">
        <v>1075</v>
      </c>
      <c r="C93" t="s">
        <v>1276</v>
      </c>
      <c r="D93" t="s">
        <v>3733</v>
      </c>
      <c r="E93" t="s">
        <v>3734</v>
      </c>
      <c r="F93" t="s">
        <v>1290</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108">
        <v>8.9999999999999993E-3</v>
      </c>
    </row>
    <row r="94" spans="2:37" ht="15" customHeight="1">
      <c r="B94" s="110" t="s">
        <v>1076</v>
      </c>
      <c r="C94" t="s">
        <v>1359</v>
      </c>
      <c r="D94" t="s">
        <v>3735</v>
      </c>
      <c r="E94" t="s">
        <v>3736</v>
      </c>
      <c r="F94" t="s">
        <v>1290</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108">
        <v>1.2999999999999999E-2</v>
      </c>
    </row>
    <row r="95" spans="2:37" ht="15" customHeight="1">
      <c r="B95" s="110" t="s">
        <v>1077</v>
      </c>
      <c r="C95" t="s">
        <v>1276</v>
      </c>
      <c r="D95" t="s">
        <v>3737</v>
      </c>
      <c r="E95" t="s">
        <v>3738</v>
      </c>
      <c r="F95" t="s">
        <v>1290</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108">
        <v>1.2999999999999999E-2</v>
      </c>
    </row>
    <row r="96" spans="2:37" ht="15" customHeight="1">
      <c r="B96" s="110" t="s">
        <v>1078</v>
      </c>
      <c r="C96" t="s">
        <v>1262</v>
      </c>
      <c r="D96" t="s">
        <v>3739</v>
      </c>
      <c r="E96" t="s">
        <v>3740</v>
      </c>
      <c r="F96" t="s">
        <v>1290</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108">
        <v>1.2999999999999999E-2</v>
      </c>
    </row>
    <row r="97" spans="2:37" ht="15" customHeight="1">
      <c r="B97" s="110" t="s">
        <v>1079</v>
      </c>
      <c r="C97" t="s">
        <v>1350</v>
      </c>
      <c r="D97" t="s">
        <v>3741</v>
      </c>
      <c r="E97" t="s">
        <v>3742</v>
      </c>
      <c r="F97" t="s">
        <v>1290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146</v>
      </c>
    </row>
    <row r="98" spans="2:37" ht="15" customHeight="1">
      <c r="B98" s="110" t="s">
        <v>1080</v>
      </c>
      <c r="C98" t="s">
        <v>1351</v>
      </c>
      <c r="D98" t="s">
        <v>3743</v>
      </c>
      <c r="E98" t="s">
        <v>3744</v>
      </c>
      <c r="F98" t="s">
        <v>1290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146</v>
      </c>
    </row>
    <row r="99" spans="2:37" ht="15" customHeight="1">
      <c r="B99" s="110" t="s">
        <v>1081</v>
      </c>
      <c r="C99" t="s">
        <v>1082</v>
      </c>
      <c r="D99" t="s">
        <v>3745</v>
      </c>
      <c r="E99" t="s">
        <v>3746</v>
      </c>
      <c r="F99" t="s">
        <v>1290</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108">
        <v>-5.0000000000000001E-3</v>
      </c>
    </row>
    <row r="100" spans="2:37" ht="15" customHeight="1">
      <c r="B100" s="110" t="s">
        <v>1083</v>
      </c>
      <c r="C100" t="s">
        <v>1360</v>
      </c>
      <c r="D100" t="s">
        <v>3747</v>
      </c>
      <c r="E100" t="s">
        <v>3748</v>
      </c>
      <c r="F100" t="s">
        <v>1290</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108">
        <v>-6.0000000000000001E-3</v>
      </c>
    </row>
    <row r="101" spans="2:37" ht="15" customHeight="1">
      <c r="B101" s="110" t="s">
        <v>1084</v>
      </c>
      <c r="C101" t="s">
        <v>1347</v>
      </c>
      <c r="D101" t="s">
        <v>3749</v>
      </c>
      <c r="E101" t="s">
        <v>3750</v>
      </c>
      <c r="F101" t="s">
        <v>1290</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108">
        <v>2E-3</v>
      </c>
    </row>
    <row r="102" spans="2:37" ht="15" customHeight="1">
      <c r="B102" s="110" t="s">
        <v>1085</v>
      </c>
      <c r="C102" t="s">
        <v>1086</v>
      </c>
      <c r="D102" t="s">
        <v>3751</v>
      </c>
      <c r="E102" t="s">
        <v>3552</v>
      </c>
      <c r="F102" t="s">
        <v>1290</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108">
        <v>0</v>
      </c>
    </row>
    <row r="103" spans="2:37" ht="15" customHeight="1">
      <c r="B103" s="110" t="s">
        <v>1087</v>
      </c>
      <c r="C103" t="s">
        <v>1088</v>
      </c>
      <c r="D103" t="s">
        <v>3516</v>
      </c>
      <c r="E103" t="s">
        <v>3553</v>
      </c>
      <c r="F103" t="s">
        <v>1290</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108">
        <v>-8.9999999999999993E-3</v>
      </c>
    </row>
    <row r="104" spans="2:37" ht="15" customHeight="1">
      <c r="B104" s="110" t="s">
        <v>1089</v>
      </c>
      <c r="C104" t="s">
        <v>3554</v>
      </c>
      <c r="D104" t="s">
        <v>3574</v>
      </c>
      <c r="E104" t="s">
        <v>3556</v>
      </c>
      <c r="F104" t="s">
        <v>1290</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108">
        <v>3.4000000000000002E-2</v>
      </c>
    </row>
    <row r="105" spans="2:37" ht="15" customHeight="1">
      <c r="C105" t="s">
        <v>594</v>
      </c>
      <c r="D105" t="s">
        <v>3752</v>
      </c>
      <c r="E105" t="s">
        <v>3575</v>
      </c>
      <c r="F105" t="s">
        <v>1290</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108">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BC75-3758-4990-BE00-398BC6BCDB5B}">
  <dimension ref="B1:AL114"/>
  <sheetViews>
    <sheetView workbookViewId="0">
      <selection activeCell="G14" sqref="G14"/>
    </sheetView>
  </sheetViews>
  <sheetFormatPr defaultRowHeight="15"/>
  <cols>
    <col min="2" max="2" width="19.42578125" style="40" customWidth="1"/>
    <col min="4" max="4" width="43.85546875" customWidth="1"/>
  </cols>
  <sheetData>
    <row r="1" spans="2:38" s="53" customFormat="1" ht="15" customHeight="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2:38" ht="15" customHeight="1"/>
    <row r="3" spans="2:38" ht="15" customHeight="1"/>
    <row r="4" spans="2:38" ht="15" customHeight="1"/>
    <row r="5" spans="2:38" ht="15" customHeight="1"/>
    <row r="6" spans="2:38" ht="15" customHeight="1"/>
    <row r="10" spans="2:38" ht="15" customHeight="1">
      <c r="B10" s="110" t="s">
        <v>991</v>
      </c>
      <c r="C10" t="s">
        <v>1344</v>
      </c>
    </row>
    <row r="11" spans="2:38" ht="15" customHeight="1">
      <c r="C11" t="s">
        <v>3753</v>
      </c>
    </row>
    <row r="12" spans="2:38" ht="15" customHeight="1">
      <c r="C12" t="s">
        <v>3754</v>
      </c>
    </row>
    <row r="13" spans="2:38" ht="15" customHeight="1">
      <c r="C13" t="s">
        <v>1194</v>
      </c>
    </row>
    <row r="14" spans="2:38" ht="1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3417</v>
      </c>
    </row>
    <row r="15" spans="2:38" ht="15" customHeight="1">
      <c r="B15" s="110" t="s">
        <v>992</v>
      </c>
      <c r="C15" t="s">
        <v>993</v>
      </c>
      <c r="D15" t="s">
        <v>3578</v>
      </c>
      <c r="E15" t="s">
        <v>3755</v>
      </c>
      <c r="F15" t="s">
        <v>1290</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108">
        <v>1E-3</v>
      </c>
    </row>
    <row r="16" spans="2:38" ht="15" customHeight="1">
      <c r="B16" s="110" t="s">
        <v>994</v>
      </c>
      <c r="C16" t="s">
        <v>1258</v>
      </c>
      <c r="D16" t="s">
        <v>3580</v>
      </c>
      <c r="E16" t="s">
        <v>3756</v>
      </c>
      <c r="F16" t="s">
        <v>1290</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108">
        <v>0</v>
      </c>
    </row>
    <row r="17" spans="2:38" ht="15" customHeight="1">
      <c r="B17" s="110" t="s">
        <v>995</v>
      </c>
      <c r="C17" t="s">
        <v>1260</v>
      </c>
      <c r="D17" t="s">
        <v>3582</v>
      </c>
      <c r="E17" t="s">
        <v>3757</v>
      </c>
      <c r="F17" t="s">
        <v>1290</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108">
        <v>-0.01</v>
      </c>
    </row>
    <row r="18" spans="2:38" ht="15" customHeight="1">
      <c r="B18" s="110" t="s">
        <v>996</v>
      </c>
      <c r="C18" t="s">
        <v>1347</v>
      </c>
      <c r="D18" t="s">
        <v>3584</v>
      </c>
      <c r="E18" t="s">
        <v>3758</v>
      </c>
      <c r="F18" t="s">
        <v>1290</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108">
        <v>1.2E-2</v>
      </c>
    </row>
    <row r="19" spans="2:38" ht="15" customHeight="1">
      <c r="B19" s="110" t="s">
        <v>997</v>
      </c>
      <c r="C19" t="s">
        <v>1278</v>
      </c>
      <c r="D19" t="s">
        <v>3586</v>
      </c>
      <c r="E19" t="s">
        <v>3759</v>
      </c>
      <c r="F19" t="s">
        <v>1290</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108">
        <v>-1.0999999999999999E-2</v>
      </c>
    </row>
    <row r="20" spans="2:38" ht="15" customHeight="1">
      <c r="B20" s="110" t="s">
        <v>998</v>
      </c>
      <c r="C20" t="s">
        <v>1269</v>
      </c>
      <c r="D20" t="s">
        <v>3588</v>
      </c>
      <c r="E20" t="s">
        <v>3760</v>
      </c>
      <c r="F20" t="s">
        <v>1290</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108">
        <v>3.6999999999999998E-2</v>
      </c>
    </row>
    <row r="21" spans="2:38" ht="15" customHeight="1">
      <c r="B21" s="110" t="s">
        <v>999</v>
      </c>
      <c r="C21" t="s">
        <v>1276</v>
      </c>
      <c r="D21" t="s">
        <v>3590</v>
      </c>
      <c r="E21" t="s">
        <v>3761</v>
      </c>
      <c r="F21" t="s">
        <v>1290</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108">
        <v>0.106</v>
      </c>
    </row>
    <row r="22" spans="2:38" ht="15" customHeight="1">
      <c r="B22" s="110" t="s">
        <v>1000</v>
      </c>
      <c r="C22" t="s">
        <v>1280</v>
      </c>
      <c r="D22" t="s">
        <v>3592</v>
      </c>
      <c r="E22" t="s">
        <v>3762</v>
      </c>
      <c r="F22" t="s">
        <v>1290</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108">
        <v>9.7000000000000003E-2</v>
      </c>
    </row>
    <row r="23" spans="2:38" ht="15" customHeight="1">
      <c r="B23" s="110" t="s">
        <v>1001</v>
      </c>
      <c r="C23" t="s">
        <v>1205</v>
      </c>
      <c r="D23" t="s">
        <v>3594</v>
      </c>
      <c r="E23" t="s">
        <v>3763</v>
      </c>
      <c r="F23" t="s">
        <v>1290</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108">
        <v>7.0000000000000001E-3</v>
      </c>
    </row>
    <row r="24" spans="2:38" ht="15" customHeight="1">
      <c r="B24" s="110" t="s">
        <v>1002</v>
      </c>
      <c r="C24" t="s">
        <v>1258</v>
      </c>
      <c r="D24" t="s">
        <v>3596</v>
      </c>
      <c r="E24" t="s">
        <v>3764</v>
      </c>
      <c r="F24" t="s">
        <v>1290</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108">
        <v>6.0000000000000001E-3</v>
      </c>
    </row>
    <row r="25" spans="2:38" ht="15" customHeight="1">
      <c r="B25" s="110" t="s">
        <v>1003</v>
      </c>
      <c r="C25" t="s">
        <v>1260</v>
      </c>
      <c r="D25" t="s">
        <v>3598</v>
      </c>
      <c r="E25" t="s">
        <v>3765</v>
      </c>
      <c r="F25" t="s">
        <v>1290</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108">
        <v>4.1000000000000002E-2</v>
      </c>
    </row>
    <row r="26" spans="2:38" ht="15" customHeight="1">
      <c r="B26" s="110" t="s">
        <v>1004</v>
      </c>
      <c r="C26" t="s">
        <v>1347</v>
      </c>
      <c r="D26" t="s">
        <v>3600</v>
      </c>
      <c r="E26" t="s">
        <v>3766</v>
      </c>
      <c r="F26" t="s">
        <v>1290</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108">
        <v>7.0000000000000001E-3</v>
      </c>
    </row>
    <row r="27" spans="2:38" ht="15" customHeight="1">
      <c r="B27" s="110" t="s">
        <v>1005</v>
      </c>
      <c r="C27" t="s">
        <v>1269</v>
      </c>
      <c r="D27" t="s">
        <v>3602</v>
      </c>
      <c r="E27" t="s">
        <v>3767</v>
      </c>
      <c r="F27" t="s">
        <v>1290</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108">
        <v>0.104</v>
      </c>
    </row>
    <row r="28" spans="2:38" ht="15" customHeight="1">
      <c r="B28" s="110" t="s">
        <v>1006</v>
      </c>
      <c r="C28" t="s">
        <v>1278</v>
      </c>
      <c r="D28" t="s">
        <v>3604</v>
      </c>
      <c r="E28" t="s">
        <v>3768</v>
      </c>
      <c r="F28" t="s">
        <v>1290</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108">
        <v>-1.4E-2</v>
      </c>
    </row>
    <row r="29" spans="2:38" ht="15" customHeight="1">
      <c r="B29" s="110" t="s">
        <v>1007</v>
      </c>
      <c r="C29" t="s">
        <v>1276</v>
      </c>
      <c r="D29" t="s">
        <v>3606</v>
      </c>
      <c r="E29" t="s">
        <v>3769</v>
      </c>
      <c r="F29" t="s">
        <v>1290</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108">
        <v>8.1000000000000003E-2</v>
      </c>
    </row>
    <row r="30" spans="2:38" ht="15" customHeight="1">
      <c r="B30" s="110" t="s">
        <v>1008</v>
      </c>
      <c r="C30" t="s">
        <v>1280</v>
      </c>
      <c r="D30" t="s">
        <v>3608</v>
      </c>
      <c r="E30" t="s">
        <v>3770</v>
      </c>
      <c r="F30" t="s">
        <v>1290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146</v>
      </c>
    </row>
    <row r="31" spans="2:38" ht="15" customHeight="1">
      <c r="B31" s="110" t="s">
        <v>1009</v>
      </c>
      <c r="C31" t="s">
        <v>1215</v>
      </c>
      <c r="D31" t="s">
        <v>3610</v>
      </c>
      <c r="E31" t="s">
        <v>3771</v>
      </c>
      <c r="F31" t="s">
        <v>1290</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108">
        <v>0</v>
      </c>
    </row>
    <row r="32" spans="2:38" ht="15" customHeight="1">
      <c r="B32" s="110" t="s">
        <v>1010</v>
      </c>
      <c r="C32" t="s">
        <v>1348</v>
      </c>
      <c r="D32" t="s">
        <v>3612</v>
      </c>
      <c r="E32" t="s">
        <v>3772</v>
      </c>
      <c r="F32" t="s">
        <v>1290</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108">
        <v>1.6E-2</v>
      </c>
    </row>
    <row r="33" spans="2:38" ht="15" customHeight="1">
      <c r="B33" s="110" t="s">
        <v>1011</v>
      </c>
      <c r="C33" t="s">
        <v>1347</v>
      </c>
      <c r="D33" t="s">
        <v>3614</v>
      </c>
      <c r="E33" t="s">
        <v>3773</v>
      </c>
      <c r="F33" t="s">
        <v>1290</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108">
        <v>-2E-3</v>
      </c>
    </row>
    <row r="34" spans="2:38" ht="15" customHeight="1">
      <c r="B34" s="110" t="s">
        <v>1012</v>
      </c>
      <c r="C34" t="s">
        <v>1278</v>
      </c>
      <c r="D34" t="s">
        <v>3616</v>
      </c>
      <c r="E34" t="s">
        <v>3774</v>
      </c>
      <c r="F34" t="s">
        <v>1290</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108">
        <v>2.5000000000000001E-2</v>
      </c>
    </row>
    <row r="35" spans="2:38" ht="15" customHeight="1">
      <c r="B35" s="110" t="s">
        <v>1013</v>
      </c>
      <c r="C35" t="s">
        <v>1269</v>
      </c>
      <c r="D35" t="s">
        <v>3618</v>
      </c>
      <c r="E35" t="s">
        <v>3775</v>
      </c>
      <c r="F35" t="s">
        <v>1290</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108">
        <v>5.8000000000000003E-2</v>
      </c>
    </row>
    <row r="36" spans="2:38" ht="15" customHeight="1">
      <c r="B36" s="110" t="s">
        <v>1014</v>
      </c>
      <c r="C36" t="s">
        <v>1260</v>
      </c>
      <c r="D36" t="s">
        <v>3620</v>
      </c>
      <c r="E36" t="s">
        <v>3776</v>
      </c>
      <c r="F36" t="s">
        <v>1290</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108">
        <v>2.5999999999999999E-2</v>
      </c>
    </row>
    <row r="37" spans="2:38" ht="15" customHeight="1">
      <c r="B37" s="110" t="s">
        <v>1015</v>
      </c>
      <c r="C37" t="s">
        <v>1276</v>
      </c>
      <c r="D37" t="s">
        <v>3622</v>
      </c>
      <c r="E37" t="s">
        <v>3777</v>
      </c>
      <c r="F37" t="s">
        <v>1290</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108">
        <v>0.06</v>
      </c>
    </row>
    <row r="38" spans="2:38" ht="15" customHeight="1">
      <c r="B38" s="110" t="s">
        <v>1016</v>
      </c>
      <c r="C38" t="s">
        <v>1280</v>
      </c>
      <c r="D38" t="s">
        <v>3624</v>
      </c>
      <c r="E38" t="s">
        <v>3778</v>
      </c>
      <c r="F38" t="s">
        <v>1290</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108">
        <v>0.128</v>
      </c>
    </row>
    <row r="39" spans="2:38" ht="15" customHeight="1">
      <c r="B39" s="110" t="s">
        <v>1017</v>
      </c>
      <c r="C39" t="s">
        <v>1349</v>
      </c>
      <c r="D39" t="s">
        <v>3626</v>
      </c>
      <c r="E39" t="s">
        <v>3779</v>
      </c>
      <c r="F39" t="s">
        <v>1290</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108">
        <v>-2E-3</v>
      </c>
    </row>
    <row r="40" spans="2:38" ht="15" customHeight="1">
      <c r="B40" s="110" t="s">
        <v>1018</v>
      </c>
      <c r="C40" t="s">
        <v>1347</v>
      </c>
      <c r="D40" t="s">
        <v>3628</v>
      </c>
      <c r="E40" t="s">
        <v>3780</v>
      </c>
      <c r="F40" t="s">
        <v>1290</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108">
        <v>-2.1999999999999999E-2</v>
      </c>
    </row>
    <row r="41" spans="2:38" ht="15" customHeight="1">
      <c r="B41" s="110" t="s">
        <v>1019</v>
      </c>
      <c r="C41" t="s">
        <v>1253</v>
      </c>
      <c r="D41" t="s">
        <v>3630</v>
      </c>
      <c r="E41" t="s">
        <v>3781</v>
      </c>
      <c r="F41" t="s">
        <v>1290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2:38" ht="15" customHeight="1">
      <c r="B42" s="110" t="s">
        <v>1020</v>
      </c>
      <c r="C42" t="s">
        <v>1350</v>
      </c>
      <c r="D42" t="s">
        <v>3632</v>
      </c>
      <c r="E42" t="s">
        <v>3782</v>
      </c>
      <c r="F42" t="s">
        <v>1290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146</v>
      </c>
    </row>
    <row r="43" spans="2:38" ht="15" customHeight="1">
      <c r="B43" s="110" t="s">
        <v>1021</v>
      </c>
      <c r="C43" t="s">
        <v>1351</v>
      </c>
      <c r="D43" t="s">
        <v>3634</v>
      </c>
      <c r="E43" t="s">
        <v>3783</v>
      </c>
      <c r="F43" t="s">
        <v>1290</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108">
        <v>0.182</v>
      </c>
    </row>
    <row r="44" spans="2:38" ht="15" customHeight="1">
      <c r="B44" s="110" t="s">
        <v>1022</v>
      </c>
      <c r="C44" t="s">
        <v>627</v>
      </c>
      <c r="D44" t="s">
        <v>3636</v>
      </c>
      <c r="E44" t="s">
        <v>3784</v>
      </c>
      <c r="F44" t="s">
        <v>1290</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108">
        <v>-1.7000000000000001E-2</v>
      </c>
    </row>
    <row r="45" spans="2:38" ht="15" customHeight="1">
      <c r="B45" s="110" t="s">
        <v>1023</v>
      </c>
      <c r="C45" t="s">
        <v>1347</v>
      </c>
      <c r="D45" t="s">
        <v>3638</v>
      </c>
      <c r="E45" t="s">
        <v>3785</v>
      </c>
      <c r="F45" t="s">
        <v>1290</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108">
        <v>-1.7000000000000001E-2</v>
      </c>
    </row>
    <row r="46" spans="2:38" ht="15" customHeight="1">
      <c r="B46" s="110" t="s">
        <v>1024</v>
      </c>
      <c r="C46" t="s">
        <v>1352</v>
      </c>
      <c r="D46" t="s">
        <v>3640</v>
      </c>
      <c r="E46" t="s">
        <v>3786</v>
      </c>
      <c r="F46" t="s">
        <v>1290</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108">
        <v>-6.7000000000000004E-2</v>
      </c>
    </row>
    <row r="47" spans="2:38" ht="15" customHeight="1">
      <c r="B47" s="110" t="s">
        <v>1025</v>
      </c>
      <c r="C47" t="s">
        <v>1350</v>
      </c>
      <c r="D47" t="s">
        <v>3642</v>
      </c>
      <c r="E47" t="s">
        <v>3787</v>
      </c>
      <c r="F47" t="s">
        <v>1290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146</v>
      </c>
    </row>
    <row r="48" spans="2:38" ht="15" customHeight="1">
      <c r="B48" s="110" t="s">
        <v>1026</v>
      </c>
      <c r="C48" t="s">
        <v>1351</v>
      </c>
      <c r="D48" t="s">
        <v>3644</v>
      </c>
      <c r="E48" t="s">
        <v>3788</v>
      </c>
      <c r="F48" t="s">
        <v>1290</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108">
        <v>4.3999999999999997E-2</v>
      </c>
    </row>
    <row r="49" spans="2:38" ht="15" customHeight="1">
      <c r="B49" s="110" t="s">
        <v>1027</v>
      </c>
      <c r="C49" t="s">
        <v>620</v>
      </c>
      <c r="D49" t="s">
        <v>3646</v>
      </c>
      <c r="E49" t="s">
        <v>3789</v>
      </c>
      <c r="F49" t="s">
        <v>1290</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108">
        <v>-2E-3</v>
      </c>
    </row>
    <row r="50" spans="2:38" ht="15" customHeight="1">
      <c r="B50" s="110" t="s">
        <v>1028</v>
      </c>
      <c r="C50" t="s">
        <v>1347</v>
      </c>
      <c r="D50" t="s">
        <v>3648</v>
      </c>
      <c r="E50" t="s">
        <v>3790</v>
      </c>
      <c r="F50" t="s">
        <v>1290</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108">
        <v>-2E-3</v>
      </c>
    </row>
    <row r="51" spans="2:38" ht="15" customHeight="1">
      <c r="B51" s="110" t="s">
        <v>1029</v>
      </c>
      <c r="C51" t="s">
        <v>1352</v>
      </c>
      <c r="D51" t="s">
        <v>3650</v>
      </c>
      <c r="E51" t="s">
        <v>3791</v>
      </c>
      <c r="F51" t="s">
        <v>1290</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108">
        <v>-6.0000000000000001E-3</v>
      </c>
    </row>
    <row r="52" spans="2:38" ht="15" customHeight="1">
      <c r="B52" s="110" t="s">
        <v>1030</v>
      </c>
      <c r="C52" t="s">
        <v>1350</v>
      </c>
      <c r="D52" t="s">
        <v>3652</v>
      </c>
      <c r="E52" t="s">
        <v>3792</v>
      </c>
      <c r="F52" t="s">
        <v>1290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2:38" ht="15" customHeight="1">
      <c r="B53" s="110" t="s">
        <v>1031</v>
      </c>
      <c r="C53" t="s">
        <v>1351</v>
      </c>
      <c r="D53" t="s">
        <v>3654</v>
      </c>
      <c r="E53" t="s">
        <v>3793</v>
      </c>
      <c r="F53" t="s">
        <v>1290</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108">
        <v>3.1E-2</v>
      </c>
    </row>
    <row r="54" spans="2:38" ht="15" customHeight="1">
      <c r="B54" s="110" t="s">
        <v>1032</v>
      </c>
      <c r="C54" t="s">
        <v>1033</v>
      </c>
      <c r="D54" t="s">
        <v>3656</v>
      </c>
      <c r="E54" t="s">
        <v>3445</v>
      </c>
      <c r="F54" t="s">
        <v>1290</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108">
        <v>2.1000000000000001E-2</v>
      </c>
    </row>
    <row r="55" spans="2:38" ht="15" customHeight="1">
      <c r="B55" s="110" t="s">
        <v>1034</v>
      </c>
      <c r="C55" t="s">
        <v>1353</v>
      </c>
      <c r="D55" t="s">
        <v>3657</v>
      </c>
      <c r="E55" t="s">
        <v>3794</v>
      </c>
      <c r="F55" t="s">
        <v>1290</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108">
        <v>2.1000000000000001E-2</v>
      </c>
    </row>
    <row r="56" spans="2:38" ht="15" customHeight="1">
      <c r="B56" s="110" t="s">
        <v>1035</v>
      </c>
      <c r="C56" t="s">
        <v>1267</v>
      </c>
      <c r="D56" t="s">
        <v>3659</v>
      </c>
      <c r="E56" t="s">
        <v>3795</v>
      </c>
      <c r="F56" t="s">
        <v>1290</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108">
        <v>0</v>
      </c>
    </row>
    <row r="57" spans="2:38" ht="15" customHeight="1">
      <c r="B57" s="110" t="s">
        <v>1036</v>
      </c>
      <c r="C57" t="s">
        <v>1037</v>
      </c>
      <c r="D57" t="s">
        <v>3661</v>
      </c>
      <c r="E57" t="s">
        <v>3796</v>
      </c>
      <c r="F57" t="s">
        <v>1290</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108">
        <v>1E-3</v>
      </c>
    </row>
    <row r="58" spans="2:38" ht="15" customHeight="1">
      <c r="B58" s="110" t="s">
        <v>1038</v>
      </c>
      <c r="C58" t="s">
        <v>1251</v>
      </c>
      <c r="D58" t="s">
        <v>3663</v>
      </c>
      <c r="E58" t="s">
        <v>3797</v>
      </c>
      <c r="F58" t="s">
        <v>1290</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108">
        <v>1E-3</v>
      </c>
    </row>
    <row r="59" spans="2:38" ht="15" customHeight="1">
      <c r="B59" s="110" t="s">
        <v>1039</v>
      </c>
      <c r="C59" t="s">
        <v>1253</v>
      </c>
      <c r="D59" t="s">
        <v>3665</v>
      </c>
      <c r="E59" t="s">
        <v>3798</v>
      </c>
      <c r="F59" t="s">
        <v>1290</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108">
        <v>-2E-3</v>
      </c>
    </row>
    <row r="60" spans="2:38" ht="15" customHeight="1">
      <c r="B60" s="110" t="s">
        <v>1040</v>
      </c>
      <c r="C60" t="s">
        <v>1255</v>
      </c>
      <c r="D60" t="s">
        <v>3667</v>
      </c>
      <c r="E60" t="s">
        <v>3799</v>
      </c>
      <c r="F60" t="s">
        <v>1290</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108">
        <v>1E-3</v>
      </c>
    </row>
    <row r="61" spans="2:38" ht="15" customHeight="1">
      <c r="B61" s="110" t="s">
        <v>1041</v>
      </c>
      <c r="C61" t="s">
        <v>1042</v>
      </c>
      <c r="D61" t="s">
        <v>3669</v>
      </c>
      <c r="E61" t="s">
        <v>3800</v>
      </c>
      <c r="F61" t="s">
        <v>1290</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108">
        <v>6.0000000000000001E-3</v>
      </c>
    </row>
    <row r="62" spans="2:38" ht="15" customHeight="1">
      <c r="B62" s="110" t="s">
        <v>1043</v>
      </c>
      <c r="C62" t="s">
        <v>1354</v>
      </c>
      <c r="D62" t="s">
        <v>3671</v>
      </c>
      <c r="E62" t="s">
        <v>3801</v>
      </c>
      <c r="F62" t="s">
        <v>1290</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108">
        <v>5.0000000000000001E-3</v>
      </c>
    </row>
    <row r="63" spans="2:38" ht="15" customHeight="1">
      <c r="B63" s="110" t="s">
        <v>1044</v>
      </c>
      <c r="C63" t="s">
        <v>1348</v>
      </c>
      <c r="D63" t="s">
        <v>3673</v>
      </c>
      <c r="E63" t="s">
        <v>3802</v>
      </c>
      <c r="F63" t="s">
        <v>1290</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108">
        <v>6.0000000000000001E-3</v>
      </c>
    </row>
    <row r="64" spans="2:38" ht="15" customHeight="1">
      <c r="B64" s="110" t="s">
        <v>1045</v>
      </c>
      <c r="C64" t="s">
        <v>1260</v>
      </c>
      <c r="D64" t="s">
        <v>3675</v>
      </c>
      <c r="E64" t="s">
        <v>3803</v>
      </c>
      <c r="F64" t="s">
        <v>1290</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108">
        <v>-2E-3</v>
      </c>
    </row>
    <row r="65" spans="2:38" ht="15" customHeight="1">
      <c r="B65" s="110" t="s">
        <v>1046</v>
      </c>
      <c r="C65" t="s">
        <v>1347</v>
      </c>
      <c r="D65" t="s">
        <v>3677</v>
      </c>
      <c r="E65" t="s">
        <v>3804</v>
      </c>
      <c r="F65" t="s">
        <v>1290</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108">
        <v>0</v>
      </c>
    </row>
    <row r="66" spans="2:38" ht="15" customHeight="1">
      <c r="B66" s="110" t="s">
        <v>1047</v>
      </c>
      <c r="C66" t="s">
        <v>1278</v>
      </c>
      <c r="D66" t="s">
        <v>3679</v>
      </c>
      <c r="E66" t="s">
        <v>3805</v>
      </c>
      <c r="F66" t="s">
        <v>1290</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108">
        <v>5.0000000000000001E-3</v>
      </c>
    </row>
    <row r="67" spans="2:38" ht="15" customHeight="1">
      <c r="B67" s="110" t="s">
        <v>1048</v>
      </c>
      <c r="C67" t="s">
        <v>1269</v>
      </c>
      <c r="D67" t="s">
        <v>3681</v>
      </c>
      <c r="E67" t="s">
        <v>3806</v>
      </c>
      <c r="F67" t="s">
        <v>1290</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108">
        <v>0.01</v>
      </c>
    </row>
    <row r="68" spans="2:38" ht="15" customHeight="1">
      <c r="B68" s="110" t="s">
        <v>1049</v>
      </c>
      <c r="C68" t="s">
        <v>1276</v>
      </c>
      <c r="D68" t="s">
        <v>3683</v>
      </c>
      <c r="E68" t="s">
        <v>3807</v>
      </c>
      <c r="F68" t="s">
        <v>1290</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108">
        <v>0.10199999999999999</v>
      </c>
    </row>
    <row r="69" spans="2:38" ht="15" customHeight="1">
      <c r="B69" s="110" t="s">
        <v>1050</v>
      </c>
      <c r="C69" t="s">
        <v>1280</v>
      </c>
      <c r="D69" t="s">
        <v>3685</v>
      </c>
      <c r="E69" t="s">
        <v>3808</v>
      </c>
      <c r="F69" t="s">
        <v>1290</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108">
        <v>4.0000000000000001E-3</v>
      </c>
    </row>
    <row r="70" spans="2:38" ht="15" customHeight="1">
      <c r="B70" s="110" t="s">
        <v>1051</v>
      </c>
      <c r="C70" t="s">
        <v>1355</v>
      </c>
      <c r="D70" t="s">
        <v>3687</v>
      </c>
      <c r="E70" t="s">
        <v>3809</v>
      </c>
      <c r="F70" t="s">
        <v>1290</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108">
        <v>1.7999999999999999E-2</v>
      </c>
    </row>
    <row r="71" spans="2:38" ht="15" customHeight="1">
      <c r="B71" s="110" t="s">
        <v>1052</v>
      </c>
      <c r="C71" t="s">
        <v>1348</v>
      </c>
      <c r="D71" t="s">
        <v>3689</v>
      </c>
      <c r="E71" t="s">
        <v>3810</v>
      </c>
      <c r="F71" t="s">
        <v>1290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146</v>
      </c>
    </row>
    <row r="72" spans="2:38" ht="15" customHeight="1">
      <c r="B72" s="110" t="s">
        <v>1053</v>
      </c>
      <c r="C72" t="s">
        <v>1260</v>
      </c>
      <c r="D72" t="s">
        <v>3691</v>
      </c>
      <c r="E72" t="s">
        <v>3811</v>
      </c>
      <c r="F72" t="s">
        <v>1290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146</v>
      </c>
    </row>
    <row r="73" spans="2:38" ht="15" customHeight="1">
      <c r="B73" s="110" t="s">
        <v>1054</v>
      </c>
      <c r="C73" t="s">
        <v>1347</v>
      </c>
      <c r="D73" t="s">
        <v>3693</v>
      </c>
      <c r="E73" t="s">
        <v>3812</v>
      </c>
      <c r="F73" t="s">
        <v>1290</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108">
        <v>1.7999999999999999E-2</v>
      </c>
    </row>
    <row r="74" spans="2:38" ht="15" customHeight="1">
      <c r="B74" s="110" t="s">
        <v>1055</v>
      </c>
      <c r="C74" t="s">
        <v>1278</v>
      </c>
      <c r="D74" t="s">
        <v>3695</v>
      </c>
      <c r="E74" t="s">
        <v>3813</v>
      </c>
      <c r="F74" t="s">
        <v>1290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146</v>
      </c>
    </row>
    <row r="75" spans="2:38" ht="15" customHeight="1">
      <c r="B75" s="110" t="s">
        <v>1056</v>
      </c>
      <c r="C75" t="s">
        <v>1269</v>
      </c>
      <c r="D75" t="s">
        <v>3697</v>
      </c>
      <c r="E75" t="s">
        <v>3814</v>
      </c>
      <c r="F75" t="s">
        <v>1290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0" t="s">
        <v>1057</v>
      </c>
      <c r="C76" t="s">
        <v>1276</v>
      </c>
      <c r="D76" t="s">
        <v>3699</v>
      </c>
      <c r="E76" t="s">
        <v>3815</v>
      </c>
      <c r="F76" t="s">
        <v>1290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146</v>
      </c>
    </row>
    <row r="77" spans="2:38" ht="15" customHeight="1">
      <c r="B77" s="110" t="s">
        <v>1058</v>
      </c>
      <c r="C77" t="s">
        <v>1280</v>
      </c>
      <c r="D77" t="s">
        <v>3701</v>
      </c>
      <c r="E77" t="s">
        <v>3816</v>
      </c>
      <c r="F77" t="s">
        <v>1290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146</v>
      </c>
    </row>
    <row r="78" spans="2:38" ht="15" customHeight="1">
      <c r="B78" s="110" t="s">
        <v>1059</v>
      </c>
      <c r="C78" t="s">
        <v>1356</v>
      </c>
      <c r="D78" t="s">
        <v>3703</v>
      </c>
      <c r="E78" t="s">
        <v>3817</v>
      </c>
      <c r="F78" t="s">
        <v>1290</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108">
        <v>6.0000000000000001E-3</v>
      </c>
    </row>
    <row r="79" spans="2:38" ht="15" customHeight="1">
      <c r="B79" s="110" t="s">
        <v>1060</v>
      </c>
      <c r="C79" t="s">
        <v>1348</v>
      </c>
      <c r="D79" t="s">
        <v>3705</v>
      </c>
      <c r="E79" t="s">
        <v>3818</v>
      </c>
      <c r="F79" t="s">
        <v>1290</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108">
        <v>6.0000000000000001E-3</v>
      </c>
    </row>
    <row r="80" spans="2:38" ht="15" customHeight="1">
      <c r="B80" s="110" t="s">
        <v>1061</v>
      </c>
      <c r="C80" t="s">
        <v>1260</v>
      </c>
      <c r="D80" t="s">
        <v>3707</v>
      </c>
      <c r="E80" t="s">
        <v>3819</v>
      </c>
      <c r="F80" t="s">
        <v>1290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2:38" ht="15" customHeight="1">
      <c r="B81" s="110" t="s">
        <v>1062</v>
      </c>
      <c r="C81" t="s">
        <v>1347</v>
      </c>
      <c r="D81" t="s">
        <v>3709</v>
      </c>
      <c r="E81" t="s">
        <v>3820</v>
      </c>
      <c r="F81" t="s">
        <v>1290</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108">
        <v>5.0000000000000001E-3</v>
      </c>
    </row>
    <row r="82" spans="2:38" ht="15" customHeight="1">
      <c r="B82" s="110" t="s">
        <v>1063</v>
      </c>
      <c r="C82" t="s">
        <v>1278</v>
      </c>
      <c r="D82" t="s">
        <v>3711</v>
      </c>
      <c r="E82" t="s">
        <v>3821</v>
      </c>
      <c r="F82" t="s">
        <v>1290</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108">
        <v>1.9E-2</v>
      </c>
    </row>
    <row r="83" spans="2:38" ht="15" customHeight="1">
      <c r="B83" s="110" t="s">
        <v>1064</v>
      </c>
      <c r="C83" t="s">
        <v>1269</v>
      </c>
      <c r="D83" t="s">
        <v>3713</v>
      </c>
      <c r="E83" t="s">
        <v>3822</v>
      </c>
      <c r="F83" t="s">
        <v>1290</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108">
        <v>6.0000000000000001E-3</v>
      </c>
    </row>
    <row r="84" spans="2:38" ht="15" customHeight="1">
      <c r="B84" s="110" t="s">
        <v>1065</v>
      </c>
      <c r="C84" t="s">
        <v>1276</v>
      </c>
      <c r="D84" t="s">
        <v>3715</v>
      </c>
      <c r="E84" t="s">
        <v>3823</v>
      </c>
      <c r="F84" t="s">
        <v>1290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146</v>
      </c>
    </row>
    <row r="85" spans="2:38" ht="15" customHeight="1">
      <c r="B85" s="110" t="s">
        <v>1066</v>
      </c>
      <c r="C85" t="s">
        <v>1280</v>
      </c>
      <c r="D85" t="s">
        <v>3717</v>
      </c>
      <c r="E85" t="s">
        <v>3824</v>
      </c>
      <c r="F85" t="s">
        <v>1290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146</v>
      </c>
    </row>
    <row r="86" spans="2:38" ht="15" customHeight="1">
      <c r="B86" s="110" t="s">
        <v>1067</v>
      </c>
      <c r="C86" t="s">
        <v>1068</v>
      </c>
      <c r="D86" t="s">
        <v>3719</v>
      </c>
      <c r="E86" t="s">
        <v>3825</v>
      </c>
      <c r="F86" t="s">
        <v>1290</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108">
        <v>2.1999999999999999E-2</v>
      </c>
    </row>
    <row r="87" spans="2:38" ht="15" customHeight="1">
      <c r="B87" s="110" t="s">
        <v>1069</v>
      </c>
      <c r="C87" t="s">
        <v>1357</v>
      </c>
      <c r="D87" t="s">
        <v>3721</v>
      </c>
      <c r="E87" t="s">
        <v>3826</v>
      </c>
      <c r="F87" t="s">
        <v>1290</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108">
        <v>2.5000000000000001E-2</v>
      </c>
    </row>
    <row r="88" spans="2:38" ht="15" customHeight="1">
      <c r="B88" s="110" t="s">
        <v>1070</v>
      </c>
      <c r="C88" t="s">
        <v>1276</v>
      </c>
      <c r="D88" t="s">
        <v>3723</v>
      </c>
      <c r="E88" t="s">
        <v>3827</v>
      </c>
      <c r="F88" t="s">
        <v>1290</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108">
        <v>2.5000000000000001E-2</v>
      </c>
    </row>
    <row r="89" spans="2:38" ht="15" customHeight="1">
      <c r="B89" s="110" t="s">
        <v>1071</v>
      </c>
      <c r="C89" t="s">
        <v>1262</v>
      </c>
      <c r="D89" t="s">
        <v>3725</v>
      </c>
      <c r="E89" t="s">
        <v>3828</v>
      </c>
      <c r="F89" t="s">
        <v>1290</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108">
        <v>2.5000000000000001E-2</v>
      </c>
    </row>
    <row r="90" spans="2:38" ht="15" customHeight="1">
      <c r="B90" s="110" t="s">
        <v>1072</v>
      </c>
      <c r="C90" t="s">
        <v>1350</v>
      </c>
      <c r="D90" t="s">
        <v>3727</v>
      </c>
      <c r="E90" t="s">
        <v>3829</v>
      </c>
      <c r="F90" t="s">
        <v>1290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146</v>
      </c>
    </row>
    <row r="91" spans="2:38" ht="15" customHeight="1">
      <c r="B91" s="110" t="s">
        <v>1073</v>
      </c>
      <c r="C91" t="s">
        <v>1351</v>
      </c>
      <c r="D91" t="s">
        <v>3729</v>
      </c>
      <c r="E91" t="s">
        <v>3830</v>
      </c>
      <c r="F91" t="s">
        <v>1290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146</v>
      </c>
    </row>
    <row r="92" spans="2:38" ht="15" customHeight="1">
      <c r="B92" s="110" t="s">
        <v>1074</v>
      </c>
      <c r="C92" t="s">
        <v>1358</v>
      </c>
      <c r="D92" t="s">
        <v>3731</v>
      </c>
      <c r="E92" t="s">
        <v>3831</v>
      </c>
      <c r="F92" t="s">
        <v>1290</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108">
        <v>2.1999999999999999E-2</v>
      </c>
    </row>
    <row r="93" spans="2:38" ht="15" customHeight="1">
      <c r="B93" s="110" t="s">
        <v>1075</v>
      </c>
      <c r="C93" t="s">
        <v>1276</v>
      </c>
      <c r="D93" t="s">
        <v>3733</v>
      </c>
      <c r="E93" t="s">
        <v>3832</v>
      </c>
      <c r="F93" t="s">
        <v>1290</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108">
        <v>2.1999999999999999E-2</v>
      </c>
    </row>
    <row r="94" spans="2:38" ht="15" customHeight="1">
      <c r="B94" s="110" t="s">
        <v>1076</v>
      </c>
      <c r="C94" t="s">
        <v>1359</v>
      </c>
      <c r="D94" t="s">
        <v>3735</v>
      </c>
      <c r="E94" t="s">
        <v>3833</v>
      </c>
      <c r="F94" t="s">
        <v>1290</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108">
        <v>2.1000000000000001E-2</v>
      </c>
    </row>
    <row r="95" spans="2:38" ht="15" customHeight="1">
      <c r="B95" s="110" t="s">
        <v>1077</v>
      </c>
      <c r="C95" t="s">
        <v>1276</v>
      </c>
      <c r="D95" t="s">
        <v>3737</v>
      </c>
      <c r="E95" t="s">
        <v>3834</v>
      </c>
      <c r="F95" t="s">
        <v>1290</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108">
        <v>2.1999999999999999E-2</v>
      </c>
    </row>
    <row r="96" spans="2:38" ht="15" customHeight="1">
      <c r="B96" s="110" t="s">
        <v>1078</v>
      </c>
      <c r="C96" t="s">
        <v>1262</v>
      </c>
      <c r="D96" t="s">
        <v>3739</v>
      </c>
      <c r="E96" t="s">
        <v>3835</v>
      </c>
      <c r="F96" t="s">
        <v>1290</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108">
        <v>2.1000000000000001E-2</v>
      </c>
    </row>
    <row r="97" spans="2:38" ht="15" customHeight="1">
      <c r="B97" s="110" t="s">
        <v>1079</v>
      </c>
      <c r="C97" t="s">
        <v>1350</v>
      </c>
      <c r="D97" t="s">
        <v>3741</v>
      </c>
      <c r="E97" t="s">
        <v>3836</v>
      </c>
      <c r="F97" t="s">
        <v>1290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146</v>
      </c>
    </row>
    <row r="98" spans="2:38" ht="15" customHeight="1">
      <c r="B98" s="110" t="s">
        <v>1080</v>
      </c>
      <c r="C98" t="s">
        <v>1351</v>
      </c>
      <c r="D98" t="s">
        <v>3743</v>
      </c>
      <c r="E98" t="s">
        <v>3837</v>
      </c>
      <c r="F98" t="s">
        <v>1290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146</v>
      </c>
    </row>
    <row r="99" spans="2:38" ht="15" customHeight="1">
      <c r="B99" s="110" t="s">
        <v>1081</v>
      </c>
      <c r="C99" t="s">
        <v>1082</v>
      </c>
      <c r="D99" t="s">
        <v>3745</v>
      </c>
      <c r="E99" t="s">
        <v>3838</v>
      </c>
      <c r="F99" t="s">
        <v>1290</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108">
        <v>-2E-3</v>
      </c>
    </row>
    <row r="100" spans="2:38" ht="15" customHeight="1">
      <c r="B100" s="110" t="s">
        <v>1083</v>
      </c>
      <c r="C100" t="s">
        <v>1360</v>
      </c>
      <c r="D100" t="s">
        <v>3747</v>
      </c>
      <c r="E100" t="s">
        <v>3839</v>
      </c>
      <c r="F100" t="s">
        <v>1290</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108">
        <v>-4.0000000000000001E-3</v>
      </c>
    </row>
    <row r="101" spans="2:38" ht="15" customHeight="1">
      <c r="B101" s="110" t="s">
        <v>1084</v>
      </c>
      <c r="C101" t="s">
        <v>1347</v>
      </c>
      <c r="D101" t="s">
        <v>3749</v>
      </c>
      <c r="E101" t="s">
        <v>3840</v>
      </c>
      <c r="F101" t="s">
        <v>1290</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108">
        <v>5.0000000000000001E-3</v>
      </c>
    </row>
    <row r="102" spans="2:38" ht="15" customHeight="1">
      <c r="B102" s="110" t="s">
        <v>1085</v>
      </c>
      <c r="C102" t="s">
        <v>1086</v>
      </c>
      <c r="D102" t="s">
        <v>3751</v>
      </c>
      <c r="E102" t="s">
        <v>3477</v>
      </c>
      <c r="F102" t="s">
        <v>1290</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108">
        <v>2E-3</v>
      </c>
    </row>
    <row r="103" spans="2:38" ht="15" customHeight="1">
      <c r="B103" s="110" t="s">
        <v>1087</v>
      </c>
      <c r="C103" t="s">
        <v>1088</v>
      </c>
      <c r="D103" t="s">
        <v>3516</v>
      </c>
      <c r="E103" t="s">
        <v>3479</v>
      </c>
      <c r="F103" t="s">
        <v>1290</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108">
        <v>-2E-3</v>
      </c>
    </row>
    <row r="104" spans="2:38" ht="15" customHeight="1">
      <c r="B104" s="110" t="s">
        <v>1089</v>
      </c>
      <c r="C104" t="s">
        <v>594</v>
      </c>
      <c r="D104" t="s">
        <v>3752</v>
      </c>
      <c r="E104" t="s">
        <v>3518</v>
      </c>
      <c r="F104" t="s">
        <v>1290</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108">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98778-AB36-4E5E-A40C-D2C056C645E8}">
  <dimension ref="B1:AL114"/>
  <sheetViews>
    <sheetView workbookViewId="0">
      <selection activeCell="D28" sqref="D28"/>
    </sheetView>
  </sheetViews>
  <sheetFormatPr defaultRowHeight="15"/>
  <cols>
    <col min="2" max="2" width="19.42578125" style="40" customWidth="1"/>
    <col min="4" max="4" width="43.85546875" customWidth="1"/>
  </cols>
  <sheetData>
    <row r="1" spans="2:38" s="53" customFormat="1" ht="15" customHeight="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2:38" ht="15" customHeight="1"/>
    <row r="3" spans="2:38" ht="15" customHeight="1"/>
    <row r="4" spans="2:38" ht="15" customHeight="1"/>
    <row r="5" spans="2:38" ht="15" customHeight="1"/>
    <row r="6" spans="2:38" ht="15" customHeight="1"/>
    <row r="10" spans="2:38" ht="15" customHeight="1">
      <c r="B10" s="110" t="s">
        <v>991</v>
      </c>
      <c r="C10" t="s">
        <v>1344</v>
      </c>
    </row>
    <row r="11" spans="2:38" ht="15" customHeight="1">
      <c r="C11" t="s">
        <v>1345</v>
      </c>
    </row>
    <row r="12" spans="2:38" ht="15" customHeight="1">
      <c r="C12" t="s">
        <v>1346</v>
      </c>
    </row>
    <row r="13" spans="2:38" ht="15" customHeight="1">
      <c r="C13" t="s">
        <v>1194</v>
      </c>
    </row>
    <row r="14" spans="2:38" ht="1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1286</v>
      </c>
    </row>
    <row r="15" spans="2:38" ht="15" customHeight="1">
      <c r="B15" s="110" t="s">
        <v>992</v>
      </c>
      <c r="C15" t="s">
        <v>993</v>
      </c>
      <c r="D15" t="s">
        <v>1361</v>
      </c>
      <c r="E15" t="s">
        <v>1362</v>
      </c>
      <c r="F15" t="s">
        <v>1290</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108">
        <v>0</v>
      </c>
    </row>
    <row r="16" spans="2:38" ht="15" customHeight="1">
      <c r="B16" s="110" t="s">
        <v>994</v>
      </c>
      <c r="C16" t="s">
        <v>1258</v>
      </c>
      <c r="D16" t="s">
        <v>1363</v>
      </c>
      <c r="E16" t="s">
        <v>1364</v>
      </c>
      <c r="F16" t="s">
        <v>1290</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108">
        <v>-1E-3</v>
      </c>
    </row>
    <row r="17" spans="2:38" ht="15" customHeight="1">
      <c r="B17" s="110" t="s">
        <v>995</v>
      </c>
      <c r="C17" t="s">
        <v>1260</v>
      </c>
      <c r="D17" t="s">
        <v>1365</v>
      </c>
      <c r="E17" t="s">
        <v>1366</v>
      </c>
      <c r="F17" t="s">
        <v>1290</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108">
        <v>4.0000000000000001E-3</v>
      </c>
    </row>
    <row r="18" spans="2:38" ht="15" customHeight="1">
      <c r="B18" s="110" t="s">
        <v>996</v>
      </c>
      <c r="C18" t="s">
        <v>1347</v>
      </c>
      <c r="D18" t="s">
        <v>1367</v>
      </c>
      <c r="E18" t="s">
        <v>1368</v>
      </c>
      <c r="F18" t="s">
        <v>1290</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108">
        <v>2.5000000000000001E-2</v>
      </c>
    </row>
    <row r="19" spans="2:38" ht="15" customHeight="1">
      <c r="B19" s="110" t="s">
        <v>997</v>
      </c>
      <c r="C19" t="s">
        <v>1278</v>
      </c>
      <c r="D19" t="s">
        <v>1369</v>
      </c>
      <c r="E19" t="s">
        <v>1370</v>
      </c>
      <c r="F19" t="s">
        <v>1290</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108">
        <v>-1E-3</v>
      </c>
    </row>
    <row r="20" spans="2:38" ht="15" customHeight="1">
      <c r="B20" s="110" t="s">
        <v>998</v>
      </c>
      <c r="C20" t="s">
        <v>1269</v>
      </c>
      <c r="D20" t="s">
        <v>1371</v>
      </c>
      <c r="E20" t="s">
        <v>1372</v>
      </c>
      <c r="F20" t="s">
        <v>1290</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108">
        <v>-7.0000000000000001E-3</v>
      </c>
    </row>
    <row r="21" spans="2:38" ht="15" customHeight="1">
      <c r="B21" s="110" t="s">
        <v>999</v>
      </c>
      <c r="C21" t="s">
        <v>1276</v>
      </c>
      <c r="D21" t="s">
        <v>1373</v>
      </c>
      <c r="E21" t="s">
        <v>1374</v>
      </c>
      <c r="F21" t="s">
        <v>1290</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108">
        <v>0.10100000000000001</v>
      </c>
    </row>
    <row r="22" spans="2:38" ht="15" customHeight="1">
      <c r="B22" s="110" t="s">
        <v>1000</v>
      </c>
      <c r="C22" t="s">
        <v>1280</v>
      </c>
      <c r="D22" t="s">
        <v>1375</v>
      </c>
      <c r="E22" t="s">
        <v>1376</v>
      </c>
      <c r="F22" t="s">
        <v>1290</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108">
        <v>3.7999999999999999E-2</v>
      </c>
    </row>
    <row r="23" spans="2:38" ht="15" customHeight="1">
      <c r="B23" s="110" t="s">
        <v>1001</v>
      </c>
      <c r="C23" t="s">
        <v>1205</v>
      </c>
      <c r="D23" t="s">
        <v>1377</v>
      </c>
      <c r="E23" t="s">
        <v>1378</v>
      </c>
      <c r="F23" t="s">
        <v>1290</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108">
        <v>8.9999999999999993E-3</v>
      </c>
    </row>
    <row r="24" spans="2:38" ht="15" customHeight="1">
      <c r="B24" s="110" t="s">
        <v>1002</v>
      </c>
      <c r="C24" t="s">
        <v>1258</v>
      </c>
      <c r="D24" t="s">
        <v>1379</v>
      </c>
      <c r="E24" t="s">
        <v>1380</v>
      </c>
      <c r="F24" t="s">
        <v>1290</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108">
        <v>8.0000000000000002E-3</v>
      </c>
    </row>
    <row r="25" spans="2:38" ht="15" customHeight="1">
      <c r="B25" s="110" t="s">
        <v>1003</v>
      </c>
      <c r="C25" t="s">
        <v>1260</v>
      </c>
      <c r="D25" t="s">
        <v>1381</v>
      </c>
      <c r="E25" t="s">
        <v>1382</v>
      </c>
      <c r="F25" t="s">
        <v>1290</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108">
        <v>4.7E-2</v>
      </c>
    </row>
    <row r="26" spans="2:38" ht="15" customHeight="1">
      <c r="B26" s="110" t="s">
        <v>1004</v>
      </c>
      <c r="C26" t="s">
        <v>1347</v>
      </c>
      <c r="D26" t="s">
        <v>1383</v>
      </c>
      <c r="E26" t="s">
        <v>1384</v>
      </c>
      <c r="F26" t="s">
        <v>1290</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108">
        <v>8.0000000000000002E-3</v>
      </c>
    </row>
    <row r="27" spans="2:38" ht="15" customHeight="1">
      <c r="B27" s="110" t="s">
        <v>1005</v>
      </c>
      <c r="C27" t="s">
        <v>1269</v>
      </c>
      <c r="D27" t="s">
        <v>1385</v>
      </c>
      <c r="E27" t="s">
        <v>1386</v>
      </c>
      <c r="F27" t="s">
        <v>1290</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108">
        <v>8.7999999999999995E-2</v>
      </c>
    </row>
    <row r="28" spans="2:38" ht="15" customHeight="1">
      <c r="B28" s="110" t="s">
        <v>1006</v>
      </c>
      <c r="C28" t="s">
        <v>1278</v>
      </c>
      <c r="D28" t="s">
        <v>1387</v>
      </c>
      <c r="E28" t="s">
        <v>1388</v>
      </c>
      <c r="F28" t="s">
        <v>1290</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108">
        <v>-1.2999999999999999E-2</v>
      </c>
    </row>
    <row r="29" spans="2:38" ht="15" customHeight="1">
      <c r="B29" s="110" t="s">
        <v>1007</v>
      </c>
      <c r="C29" t="s">
        <v>1276</v>
      </c>
      <c r="D29" t="s">
        <v>1389</v>
      </c>
      <c r="E29" t="s">
        <v>1390</v>
      </c>
      <c r="F29" t="s">
        <v>1290</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108">
        <v>0.115</v>
      </c>
    </row>
    <row r="30" spans="2:38" ht="15" customHeight="1">
      <c r="B30" s="110" t="s">
        <v>1008</v>
      </c>
      <c r="C30" t="s">
        <v>1280</v>
      </c>
      <c r="D30" t="s">
        <v>1391</v>
      </c>
      <c r="E30" t="s">
        <v>1392</v>
      </c>
      <c r="F30" t="s">
        <v>1290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146</v>
      </c>
    </row>
    <row r="31" spans="2:38" ht="15" customHeight="1">
      <c r="B31" s="110" t="s">
        <v>1009</v>
      </c>
      <c r="C31" t="s">
        <v>1215</v>
      </c>
      <c r="D31" t="s">
        <v>1393</v>
      </c>
      <c r="E31" t="s">
        <v>1394</v>
      </c>
      <c r="F31" t="s">
        <v>1290</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108">
        <v>5.0000000000000001E-3</v>
      </c>
    </row>
    <row r="32" spans="2:38" ht="15" customHeight="1">
      <c r="B32" s="110" t="s">
        <v>1010</v>
      </c>
      <c r="C32" t="s">
        <v>1348</v>
      </c>
      <c r="D32" t="s">
        <v>1395</v>
      </c>
      <c r="E32" t="s">
        <v>1396</v>
      </c>
      <c r="F32" t="s">
        <v>1290</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108">
        <v>1.7000000000000001E-2</v>
      </c>
    </row>
    <row r="33" spans="2:38" ht="15" customHeight="1">
      <c r="B33" s="110" t="s">
        <v>1011</v>
      </c>
      <c r="C33" t="s">
        <v>1347</v>
      </c>
      <c r="D33" t="s">
        <v>1397</v>
      </c>
      <c r="E33" t="s">
        <v>1398</v>
      </c>
      <c r="F33" t="s">
        <v>1290</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108">
        <v>3.0000000000000001E-3</v>
      </c>
    </row>
    <row r="34" spans="2:38" ht="15" customHeight="1">
      <c r="B34" s="110" t="s">
        <v>1012</v>
      </c>
      <c r="C34" t="s">
        <v>1278</v>
      </c>
      <c r="D34" t="s">
        <v>1399</v>
      </c>
      <c r="E34" t="s">
        <v>1400</v>
      </c>
      <c r="F34" t="s">
        <v>1290</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108">
        <v>2.1999999999999999E-2</v>
      </c>
    </row>
    <row r="35" spans="2:38" ht="15" customHeight="1">
      <c r="B35" s="110" t="s">
        <v>1013</v>
      </c>
      <c r="C35" t="s">
        <v>1269</v>
      </c>
      <c r="D35" t="s">
        <v>1401</v>
      </c>
      <c r="E35" t="s">
        <v>1402</v>
      </c>
      <c r="F35" t="s">
        <v>1290</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108">
        <v>4.4999999999999998E-2</v>
      </c>
    </row>
    <row r="36" spans="2:38" ht="15" customHeight="1">
      <c r="B36" s="110" t="s">
        <v>1014</v>
      </c>
      <c r="C36" t="s">
        <v>1260</v>
      </c>
      <c r="D36" t="s">
        <v>1403</v>
      </c>
      <c r="E36" t="s">
        <v>1404</v>
      </c>
      <c r="F36" t="s">
        <v>1290</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108">
        <v>6.7000000000000004E-2</v>
      </c>
    </row>
    <row r="37" spans="2:38" ht="15" customHeight="1">
      <c r="B37" s="110" t="s">
        <v>1015</v>
      </c>
      <c r="C37" t="s">
        <v>1276</v>
      </c>
      <c r="D37" t="s">
        <v>1405</v>
      </c>
      <c r="E37" t="s">
        <v>1406</v>
      </c>
      <c r="F37" t="s">
        <v>1290</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108">
        <v>0.123</v>
      </c>
    </row>
    <row r="38" spans="2:38" ht="15" customHeight="1">
      <c r="B38" s="110" t="s">
        <v>1016</v>
      </c>
      <c r="C38" t="s">
        <v>1280</v>
      </c>
      <c r="D38" t="s">
        <v>1407</v>
      </c>
      <c r="E38" t="s">
        <v>1408</v>
      </c>
      <c r="F38" t="s">
        <v>1290</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108">
        <v>0.13400000000000001</v>
      </c>
    </row>
    <row r="39" spans="2:38" ht="15" customHeight="1">
      <c r="B39" s="110" t="s">
        <v>1017</v>
      </c>
      <c r="C39" t="s">
        <v>1349</v>
      </c>
      <c r="D39" t="s">
        <v>1409</v>
      </c>
      <c r="E39" t="s">
        <v>1410</v>
      </c>
      <c r="F39" t="s">
        <v>1290</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108">
        <v>1E-3</v>
      </c>
    </row>
    <row r="40" spans="2:38" ht="15" customHeight="1">
      <c r="B40" s="110" t="s">
        <v>1018</v>
      </c>
      <c r="C40" t="s">
        <v>1347</v>
      </c>
      <c r="D40" t="s">
        <v>1411</v>
      </c>
      <c r="E40" t="s">
        <v>1412</v>
      </c>
      <c r="F40" t="s">
        <v>1290</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108">
        <v>-1.7000000000000001E-2</v>
      </c>
    </row>
    <row r="41" spans="2:38" ht="15" customHeight="1">
      <c r="B41" s="110" t="s">
        <v>1019</v>
      </c>
      <c r="C41" t="s">
        <v>1253</v>
      </c>
      <c r="D41" t="s">
        <v>1413</v>
      </c>
      <c r="E41" t="s">
        <v>1414</v>
      </c>
      <c r="F41" t="s">
        <v>1290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2:38" ht="15" customHeight="1">
      <c r="B42" s="110" t="s">
        <v>1020</v>
      </c>
      <c r="C42" t="s">
        <v>1350</v>
      </c>
      <c r="D42" t="s">
        <v>1415</v>
      </c>
      <c r="E42" t="s">
        <v>1416</v>
      </c>
      <c r="F42" t="s">
        <v>1290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146</v>
      </c>
    </row>
    <row r="43" spans="2:38" ht="15" customHeight="1">
      <c r="B43" s="110" t="s">
        <v>1021</v>
      </c>
      <c r="C43" t="s">
        <v>1351</v>
      </c>
      <c r="D43" t="s">
        <v>1417</v>
      </c>
      <c r="E43" t="s">
        <v>1418</v>
      </c>
      <c r="F43" t="s">
        <v>1290</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108">
        <v>0.223</v>
      </c>
    </row>
    <row r="44" spans="2:38" ht="15" customHeight="1">
      <c r="B44" s="110" t="s">
        <v>1022</v>
      </c>
      <c r="C44" t="s">
        <v>627</v>
      </c>
      <c r="D44" t="s">
        <v>1419</v>
      </c>
      <c r="E44" t="s">
        <v>1420</v>
      </c>
      <c r="F44" t="s">
        <v>1290</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108">
        <v>-1.4E-2</v>
      </c>
    </row>
    <row r="45" spans="2:38" ht="15" customHeight="1">
      <c r="B45" s="110" t="s">
        <v>1023</v>
      </c>
      <c r="C45" t="s">
        <v>1347</v>
      </c>
      <c r="D45" t="s">
        <v>1421</v>
      </c>
      <c r="E45" t="s">
        <v>1422</v>
      </c>
      <c r="F45" t="s">
        <v>1290</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108">
        <v>-1.4E-2</v>
      </c>
    </row>
    <row r="46" spans="2:38" ht="15" customHeight="1">
      <c r="B46" s="110" t="s">
        <v>1024</v>
      </c>
      <c r="C46" t="s">
        <v>1352</v>
      </c>
      <c r="D46" t="s">
        <v>1423</v>
      </c>
      <c r="E46" t="s">
        <v>1424</v>
      </c>
      <c r="F46" t="s">
        <v>1290</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108">
        <v>-6.0999999999999999E-2</v>
      </c>
    </row>
    <row r="47" spans="2:38" ht="15" customHeight="1">
      <c r="B47" s="110" t="s">
        <v>1025</v>
      </c>
      <c r="C47" t="s">
        <v>1350</v>
      </c>
      <c r="D47" t="s">
        <v>1425</v>
      </c>
      <c r="E47" t="s">
        <v>1426</v>
      </c>
      <c r="F47" t="s">
        <v>1290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146</v>
      </c>
    </row>
    <row r="48" spans="2:38" ht="15" customHeight="1">
      <c r="B48" s="110" t="s">
        <v>1026</v>
      </c>
      <c r="C48" t="s">
        <v>1351</v>
      </c>
      <c r="D48" t="s">
        <v>1427</v>
      </c>
      <c r="E48" t="s">
        <v>1428</v>
      </c>
      <c r="F48" t="s">
        <v>1290</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108">
        <v>4.8000000000000001E-2</v>
      </c>
    </row>
    <row r="49" spans="2:38" ht="15" customHeight="1">
      <c r="B49" s="110" t="s">
        <v>1027</v>
      </c>
      <c r="C49" t="s">
        <v>620</v>
      </c>
      <c r="D49" t="s">
        <v>1429</v>
      </c>
      <c r="E49" t="s">
        <v>1430</v>
      </c>
      <c r="F49" t="s">
        <v>1290</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108">
        <v>2E-3</v>
      </c>
    </row>
    <row r="50" spans="2:38" ht="15" customHeight="1">
      <c r="B50" s="110" t="s">
        <v>1028</v>
      </c>
      <c r="C50" t="s">
        <v>1347</v>
      </c>
      <c r="D50" t="s">
        <v>1431</v>
      </c>
      <c r="E50" t="s">
        <v>1432</v>
      </c>
      <c r="F50" t="s">
        <v>1290</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108">
        <v>-0.01</v>
      </c>
    </row>
    <row r="51" spans="2:38" ht="15" customHeight="1">
      <c r="B51" s="110" t="s">
        <v>1029</v>
      </c>
      <c r="C51" t="s">
        <v>1352</v>
      </c>
      <c r="D51" t="s">
        <v>1433</v>
      </c>
      <c r="E51" t="s">
        <v>1434</v>
      </c>
      <c r="F51" t="s">
        <v>1290</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108">
        <v>5.0000000000000001E-3</v>
      </c>
    </row>
    <row r="52" spans="2:38" ht="15" customHeight="1">
      <c r="B52" s="110" t="s">
        <v>1030</v>
      </c>
      <c r="C52" t="s">
        <v>1350</v>
      </c>
      <c r="D52" t="s">
        <v>1435</v>
      </c>
      <c r="E52" t="s">
        <v>1436</v>
      </c>
      <c r="F52" t="s">
        <v>1290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2:38" ht="15" customHeight="1">
      <c r="B53" s="110" t="s">
        <v>1031</v>
      </c>
      <c r="C53" t="s">
        <v>1351</v>
      </c>
      <c r="D53" t="s">
        <v>1437</v>
      </c>
      <c r="E53" t="s">
        <v>1438</v>
      </c>
      <c r="F53" t="s">
        <v>1290</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108">
        <v>6.0999999999999999E-2</v>
      </c>
    </row>
    <row r="54" spans="2:38" ht="15" customHeight="1">
      <c r="B54" s="110" t="s">
        <v>1032</v>
      </c>
      <c r="C54" t="s">
        <v>1033</v>
      </c>
      <c r="D54" t="s">
        <v>1439</v>
      </c>
      <c r="E54" t="s">
        <v>1440</v>
      </c>
      <c r="F54" t="s">
        <v>1290</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108">
        <v>2.5999999999999999E-2</v>
      </c>
    </row>
    <row r="55" spans="2:38" ht="15" customHeight="1">
      <c r="B55" s="110" t="s">
        <v>1034</v>
      </c>
      <c r="C55" t="s">
        <v>1353</v>
      </c>
      <c r="D55" t="s">
        <v>1441</v>
      </c>
      <c r="E55" t="s">
        <v>1442</v>
      </c>
      <c r="F55" t="s">
        <v>1290</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108">
        <v>2.7E-2</v>
      </c>
    </row>
    <row r="56" spans="2:38" ht="15" customHeight="1">
      <c r="B56" s="110" t="s">
        <v>1035</v>
      </c>
      <c r="C56" t="s">
        <v>1267</v>
      </c>
      <c r="D56" t="s">
        <v>1443</v>
      </c>
      <c r="E56" t="s">
        <v>1444</v>
      </c>
      <c r="F56" t="s">
        <v>1290</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108">
        <v>0</v>
      </c>
    </row>
    <row r="57" spans="2:38" ht="15" customHeight="1">
      <c r="B57" s="110" t="s">
        <v>1036</v>
      </c>
      <c r="C57" t="s">
        <v>1037</v>
      </c>
      <c r="D57" t="s">
        <v>1445</v>
      </c>
      <c r="E57" t="s">
        <v>1446</v>
      </c>
      <c r="F57" t="s">
        <v>1290</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108">
        <v>0</v>
      </c>
    </row>
    <row r="58" spans="2:38" ht="15" customHeight="1">
      <c r="B58" s="110" t="s">
        <v>1038</v>
      </c>
      <c r="C58" t="s">
        <v>1251</v>
      </c>
      <c r="D58" t="s">
        <v>1447</v>
      </c>
      <c r="E58" t="s">
        <v>1448</v>
      </c>
      <c r="F58" t="s">
        <v>1290</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108">
        <v>0</v>
      </c>
    </row>
    <row r="59" spans="2:38" ht="15" customHeight="1">
      <c r="B59" s="110" t="s">
        <v>1039</v>
      </c>
      <c r="C59" t="s">
        <v>1253</v>
      </c>
      <c r="D59" t="s">
        <v>1449</v>
      </c>
      <c r="E59" t="s">
        <v>1450</v>
      </c>
      <c r="F59" t="s">
        <v>1290</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108">
        <v>0</v>
      </c>
    </row>
    <row r="60" spans="2:38" ht="15" customHeight="1">
      <c r="B60" s="110" t="s">
        <v>1040</v>
      </c>
      <c r="C60" t="s">
        <v>1255</v>
      </c>
      <c r="D60" t="s">
        <v>1451</v>
      </c>
      <c r="E60" t="s">
        <v>1452</v>
      </c>
      <c r="F60" t="s">
        <v>1290</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108">
        <v>0</v>
      </c>
    </row>
    <row r="61" spans="2:38" ht="15" customHeight="1">
      <c r="B61" s="110" t="s">
        <v>1041</v>
      </c>
      <c r="C61" t="s">
        <v>1042</v>
      </c>
      <c r="D61" t="s">
        <v>1453</v>
      </c>
      <c r="E61" t="s">
        <v>1454</v>
      </c>
      <c r="F61" t="s">
        <v>1290</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108">
        <v>1.9E-2</v>
      </c>
    </row>
    <row r="62" spans="2:38" ht="15" customHeight="1">
      <c r="B62" s="110" t="s">
        <v>1043</v>
      </c>
      <c r="C62" t="s">
        <v>1354</v>
      </c>
      <c r="D62" t="s">
        <v>1455</v>
      </c>
      <c r="E62" t="s">
        <v>1456</v>
      </c>
      <c r="F62" t="s">
        <v>1290</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108">
        <v>0.01</v>
      </c>
    </row>
    <row r="63" spans="2:38" ht="15" customHeight="1">
      <c r="B63" s="110" t="s">
        <v>1044</v>
      </c>
      <c r="C63" t="s">
        <v>1348</v>
      </c>
      <c r="D63" t="s">
        <v>1457</v>
      </c>
      <c r="E63" t="s">
        <v>1458</v>
      </c>
      <c r="F63" t="s">
        <v>1290</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108">
        <v>1.0999999999999999E-2</v>
      </c>
    </row>
    <row r="64" spans="2:38" ht="15" customHeight="1">
      <c r="B64" s="110" t="s">
        <v>1045</v>
      </c>
      <c r="C64" t="s">
        <v>1260</v>
      </c>
      <c r="D64" t="s">
        <v>1459</v>
      </c>
      <c r="E64" t="s">
        <v>1460</v>
      </c>
      <c r="F64" t="s">
        <v>1290</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108">
        <v>3.0000000000000001E-3</v>
      </c>
    </row>
    <row r="65" spans="2:38" ht="15" customHeight="1">
      <c r="B65" s="110" t="s">
        <v>1046</v>
      </c>
      <c r="C65" t="s">
        <v>1347</v>
      </c>
      <c r="D65" t="s">
        <v>1461</v>
      </c>
      <c r="E65" t="s">
        <v>1462</v>
      </c>
      <c r="F65" t="s">
        <v>1290</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108">
        <v>5.0000000000000001E-3</v>
      </c>
    </row>
    <row r="66" spans="2:38" ht="15" customHeight="1">
      <c r="B66" s="110" t="s">
        <v>1047</v>
      </c>
      <c r="C66" t="s">
        <v>1278</v>
      </c>
      <c r="D66" t="s">
        <v>1463</v>
      </c>
      <c r="E66" t="s">
        <v>1464</v>
      </c>
      <c r="F66" t="s">
        <v>1290</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108">
        <v>0.01</v>
      </c>
    </row>
    <row r="67" spans="2:38" ht="15" customHeight="1">
      <c r="B67" s="110" t="s">
        <v>1048</v>
      </c>
      <c r="C67" t="s">
        <v>1269</v>
      </c>
      <c r="D67" t="s">
        <v>1465</v>
      </c>
      <c r="E67" t="s">
        <v>1466</v>
      </c>
      <c r="F67" t="s">
        <v>1290</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108">
        <v>1.6E-2</v>
      </c>
    </row>
    <row r="68" spans="2:38" ht="15" customHeight="1">
      <c r="B68" s="110" t="s">
        <v>1049</v>
      </c>
      <c r="C68" t="s">
        <v>1276</v>
      </c>
      <c r="D68" t="s">
        <v>1467</v>
      </c>
      <c r="E68" t="s">
        <v>1468</v>
      </c>
      <c r="F68" t="s">
        <v>1290</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108">
        <v>0.106</v>
      </c>
    </row>
    <row r="69" spans="2:38" ht="15" customHeight="1">
      <c r="B69" s="110" t="s">
        <v>1050</v>
      </c>
      <c r="C69" t="s">
        <v>1280</v>
      </c>
      <c r="D69" t="s">
        <v>1469</v>
      </c>
      <c r="E69" t="s">
        <v>1470</v>
      </c>
      <c r="F69" t="s">
        <v>1290</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108">
        <v>1.2E-2</v>
      </c>
    </row>
    <row r="70" spans="2:38" ht="15" customHeight="1">
      <c r="B70" s="110" t="s">
        <v>1051</v>
      </c>
      <c r="C70" t="s">
        <v>1355</v>
      </c>
      <c r="D70" t="s">
        <v>1471</v>
      </c>
      <c r="E70" t="s">
        <v>1472</v>
      </c>
      <c r="F70" t="s">
        <v>1290</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108">
        <v>2.1999999999999999E-2</v>
      </c>
    </row>
    <row r="71" spans="2:38" ht="15" customHeight="1">
      <c r="B71" s="110" t="s">
        <v>1052</v>
      </c>
      <c r="C71" t="s">
        <v>1348</v>
      </c>
      <c r="D71" t="s">
        <v>1473</v>
      </c>
      <c r="E71" t="s">
        <v>1474</v>
      </c>
      <c r="F71" t="s">
        <v>1290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146</v>
      </c>
    </row>
    <row r="72" spans="2:38" ht="15" customHeight="1">
      <c r="B72" s="110" t="s">
        <v>1053</v>
      </c>
      <c r="C72" t="s">
        <v>1260</v>
      </c>
      <c r="D72" t="s">
        <v>1475</v>
      </c>
      <c r="E72" t="s">
        <v>1476</v>
      </c>
      <c r="F72" t="s">
        <v>1290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146</v>
      </c>
    </row>
    <row r="73" spans="2:38" ht="15" customHeight="1">
      <c r="B73" s="110" t="s">
        <v>1054</v>
      </c>
      <c r="C73" t="s">
        <v>1347</v>
      </c>
      <c r="D73" t="s">
        <v>1477</v>
      </c>
      <c r="E73" t="s">
        <v>1478</v>
      </c>
      <c r="F73" t="s">
        <v>1290</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108">
        <v>2.1999999999999999E-2</v>
      </c>
    </row>
    <row r="74" spans="2:38" ht="15" customHeight="1">
      <c r="B74" s="110" t="s">
        <v>1055</v>
      </c>
      <c r="C74" t="s">
        <v>1278</v>
      </c>
      <c r="D74" t="s">
        <v>1479</v>
      </c>
      <c r="E74" t="s">
        <v>1480</v>
      </c>
      <c r="F74" t="s">
        <v>1290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146</v>
      </c>
    </row>
    <row r="75" spans="2:38" ht="15" customHeight="1">
      <c r="B75" s="110" t="s">
        <v>1056</v>
      </c>
      <c r="C75" t="s">
        <v>1269</v>
      </c>
      <c r="D75" t="s">
        <v>1481</v>
      </c>
      <c r="E75" t="s">
        <v>1482</v>
      </c>
      <c r="F75" t="s">
        <v>1290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0" t="s">
        <v>1057</v>
      </c>
      <c r="C76" t="s">
        <v>1276</v>
      </c>
      <c r="D76" t="s">
        <v>1483</v>
      </c>
      <c r="E76" t="s">
        <v>1484</v>
      </c>
      <c r="F76" t="s">
        <v>1290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146</v>
      </c>
    </row>
    <row r="77" spans="2:38" ht="15" customHeight="1">
      <c r="B77" s="110" t="s">
        <v>1058</v>
      </c>
      <c r="C77" t="s">
        <v>1280</v>
      </c>
      <c r="D77" t="s">
        <v>1485</v>
      </c>
      <c r="E77" t="s">
        <v>1486</v>
      </c>
      <c r="F77" t="s">
        <v>1290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146</v>
      </c>
    </row>
    <row r="78" spans="2:38" ht="15" customHeight="1">
      <c r="B78" s="110" t="s">
        <v>1059</v>
      </c>
      <c r="C78" t="s">
        <v>1356</v>
      </c>
      <c r="D78" t="s">
        <v>1487</v>
      </c>
      <c r="E78" t="s">
        <v>1488</v>
      </c>
      <c r="F78" t="s">
        <v>1290</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108">
        <v>3.3000000000000002E-2</v>
      </c>
    </row>
    <row r="79" spans="2:38" ht="15" customHeight="1">
      <c r="B79" s="110" t="s">
        <v>1060</v>
      </c>
      <c r="C79" t="s">
        <v>1348</v>
      </c>
      <c r="D79" t="s">
        <v>1489</v>
      </c>
      <c r="E79" t="s">
        <v>1490</v>
      </c>
      <c r="F79" t="s">
        <v>1290</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108">
        <v>3.3000000000000002E-2</v>
      </c>
    </row>
    <row r="80" spans="2:38" ht="15" customHeight="1">
      <c r="B80" s="110" t="s">
        <v>1061</v>
      </c>
      <c r="C80" t="s">
        <v>1260</v>
      </c>
      <c r="D80" t="s">
        <v>1491</v>
      </c>
      <c r="E80" t="s">
        <v>1492</v>
      </c>
      <c r="F80" t="s">
        <v>1290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2:38" ht="15" customHeight="1">
      <c r="B81" s="110" t="s">
        <v>1062</v>
      </c>
      <c r="C81" t="s">
        <v>1347</v>
      </c>
      <c r="D81" t="s">
        <v>1493</v>
      </c>
      <c r="E81" t="s">
        <v>1494</v>
      </c>
      <c r="F81" t="s">
        <v>1290</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108">
        <v>3.3000000000000002E-2</v>
      </c>
    </row>
    <row r="82" spans="2:38" ht="15" customHeight="1">
      <c r="B82" s="110" t="s">
        <v>1063</v>
      </c>
      <c r="C82" t="s">
        <v>1278</v>
      </c>
      <c r="D82" t="s">
        <v>1495</v>
      </c>
      <c r="E82" t="s">
        <v>1496</v>
      </c>
      <c r="F82" t="s">
        <v>1290</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108">
        <v>0.05</v>
      </c>
    </row>
    <row r="83" spans="2:38" ht="15" customHeight="1">
      <c r="B83" s="110" t="s">
        <v>1064</v>
      </c>
      <c r="C83" t="s">
        <v>1269</v>
      </c>
      <c r="D83" t="s">
        <v>1497</v>
      </c>
      <c r="E83" t="s">
        <v>1498</v>
      </c>
      <c r="F83" t="s">
        <v>1290</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108">
        <v>3.3000000000000002E-2</v>
      </c>
    </row>
    <row r="84" spans="2:38" ht="15" customHeight="1">
      <c r="B84" s="110" t="s">
        <v>1065</v>
      </c>
      <c r="C84" t="s">
        <v>1276</v>
      </c>
      <c r="D84" t="s">
        <v>1499</v>
      </c>
      <c r="E84" t="s">
        <v>1500</v>
      </c>
      <c r="F84" t="s">
        <v>1290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146</v>
      </c>
    </row>
    <row r="85" spans="2:38" ht="15" customHeight="1">
      <c r="B85" s="110" t="s">
        <v>1066</v>
      </c>
      <c r="C85" t="s">
        <v>1280</v>
      </c>
      <c r="D85" t="s">
        <v>1501</v>
      </c>
      <c r="E85" t="s">
        <v>1502</v>
      </c>
      <c r="F85" t="s">
        <v>1290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146</v>
      </c>
    </row>
    <row r="86" spans="2:38" ht="15" customHeight="1">
      <c r="B86" s="110" t="s">
        <v>1067</v>
      </c>
      <c r="C86" t="s">
        <v>1068</v>
      </c>
      <c r="D86" t="s">
        <v>1503</v>
      </c>
      <c r="E86" t="s">
        <v>1504</v>
      </c>
      <c r="F86" t="s">
        <v>1290</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108">
        <v>2.7E-2</v>
      </c>
    </row>
    <row r="87" spans="2:38" ht="15" customHeight="1">
      <c r="B87" s="110" t="s">
        <v>1069</v>
      </c>
      <c r="C87" t="s">
        <v>1357</v>
      </c>
      <c r="D87" t="s">
        <v>1505</v>
      </c>
      <c r="E87" t="s">
        <v>1506</v>
      </c>
      <c r="F87" t="s">
        <v>1290</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108">
        <v>0.03</v>
      </c>
    </row>
    <row r="88" spans="2:38" ht="15" customHeight="1">
      <c r="B88" s="110" t="s">
        <v>1070</v>
      </c>
      <c r="C88" t="s">
        <v>1276</v>
      </c>
      <c r="D88" t="s">
        <v>1507</v>
      </c>
      <c r="E88" t="s">
        <v>1508</v>
      </c>
      <c r="F88" t="s">
        <v>1290</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108">
        <v>0.03</v>
      </c>
    </row>
    <row r="89" spans="2:38" ht="15" customHeight="1">
      <c r="B89" s="110" t="s">
        <v>1071</v>
      </c>
      <c r="C89" t="s">
        <v>1262</v>
      </c>
      <c r="D89" t="s">
        <v>1509</v>
      </c>
      <c r="E89" t="s">
        <v>1510</v>
      </c>
      <c r="F89" t="s">
        <v>1290</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108">
        <v>0.03</v>
      </c>
    </row>
    <row r="90" spans="2:38" ht="15" customHeight="1">
      <c r="B90" s="110" t="s">
        <v>1072</v>
      </c>
      <c r="C90" t="s">
        <v>1350</v>
      </c>
      <c r="D90" t="s">
        <v>1511</v>
      </c>
      <c r="E90" t="s">
        <v>1512</v>
      </c>
      <c r="F90" t="s">
        <v>1290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146</v>
      </c>
    </row>
    <row r="91" spans="2:38" ht="15" customHeight="1">
      <c r="B91" s="110" t="s">
        <v>1073</v>
      </c>
      <c r="C91" t="s">
        <v>1351</v>
      </c>
      <c r="D91" t="s">
        <v>1513</v>
      </c>
      <c r="E91" t="s">
        <v>1514</v>
      </c>
      <c r="F91" t="s">
        <v>1290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146</v>
      </c>
    </row>
    <row r="92" spans="2:38" ht="15" customHeight="1">
      <c r="B92" s="110" t="s">
        <v>1074</v>
      </c>
      <c r="C92" t="s">
        <v>1358</v>
      </c>
      <c r="D92" t="s">
        <v>1515</v>
      </c>
      <c r="E92" t="s">
        <v>1516</v>
      </c>
      <c r="F92" t="s">
        <v>1290</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108">
        <v>2.5999999999999999E-2</v>
      </c>
    </row>
    <row r="93" spans="2:38" ht="15" customHeight="1">
      <c r="B93" s="110" t="s">
        <v>1075</v>
      </c>
      <c r="C93" t="s">
        <v>1276</v>
      </c>
      <c r="D93" t="s">
        <v>1517</v>
      </c>
      <c r="E93" t="s">
        <v>1518</v>
      </c>
      <c r="F93" t="s">
        <v>1290</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108">
        <v>2.5999999999999999E-2</v>
      </c>
    </row>
    <row r="94" spans="2:38" ht="15" customHeight="1">
      <c r="B94" s="110" t="s">
        <v>1076</v>
      </c>
      <c r="C94" t="s">
        <v>1359</v>
      </c>
      <c r="D94" t="s">
        <v>1519</v>
      </c>
      <c r="E94" t="s">
        <v>1520</v>
      </c>
      <c r="F94" t="s">
        <v>1290</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108">
        <v>2.5000000000000001E-2</v>
      </c>
    </row>
    <row r="95" spans="2:38" ht="15" customHeight="1">
      <c r="B95" s="110" t="s">
        <v>1077</v>
      </c>
      <c r="C95" t="s">
        <v>1276</v>
      </c>
      <c r="D95" t="s">
        <v>1521</v>
      </c>
      <c r="E95" t="s">
        <v>1522</v>
      </c>
      <c r="F95" t="s">
        <v>1290</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108">
        <v>2.5000000000000001E-2</v>
      </c>
    </row>
    <row r="96" spans="2:38" ht="15" customHeight="1">
      <c r="B96" s="110" t="s">
        <v>1078</v>
      </c>
      <c r="C96" t="s">
        <v>1262</v>
      </c>
      <c r="D96" t="s">
        <v>1523</v>
      </c>
      <c r="E96" t="s">
        <v>1524</v>
      </c>
      <c r="F96" t="s">
        <v>1290</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108">
        <v>2.5999999999999999E-2</v>
      </c>
    </row>
    <row r="97" spans="2:38" ht="15" customHeight="1">
      <c r="B97" s="110" t="s">
        <v>1079</v>
      </c>
      <c r="C97" t="s">
        <v>1350</v>
      </c>
      <c r="D97" t="s">
        <v>1525</v>
      </c>
      <c r="E97" t="s">
        <v>1526</v>
      </c>
      <c r="F97" t="s">
        <v>1290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146</v>
      </c>
    </row>
    <row r="98" spans="2:38" ht="15" customHeight="1">
      <c r="B98" s="110" t="s">
        <v>1080</v>
      </c>
      <c r="C98" t="s">
        <v>1351</v>
      </c>
      <c r="D98" t="s">
        <v>1527</v>
      </c>
      <c r="E98" t="s">
        <v>1528</v>
      </c>
      <c r="F98" t="s">
        <v>1290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146</v>
      </c>
    </row>
    <row r="99" spans="2:38" ht="15" customHeight="1">
      <c r="B99" s="110" t="s">
        <v>1081</v>
      </c>
      <c r="C99" t="s">
        <v>1082</v>
      </c>
      <c r="D99" t="s">
        <v>1529</v>
      </c>
      <c r="E99" t="s">
        <v>1530</v>
      </c>
      <c r="F99" t="s">
        <v>1290</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108">
        <v>-3.0000000000000001E-3</v>
      </c>
    </row>
    <row r="100" spans="2:38" ht="15" customHeight="1">
      <c r="B100" s="110" t="s">
        <v>1083</v>
      </c>
      <c r="C100" t="s">
        <v>1360</v>
      </c>
      <c r="D100" t="s">
        <v>1531</v>
      </c>
      <c r="E100" t="s">
        <v>1532</v>
      </c>
      <c r="F100" t="s">
        <v>1290</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108">
        <v>-5.0000000000000001E-3</v>
      </c>
    </row>
    <row r="101" spans="2:38" ht="15" customHeight="1">
      <c r="B101" s="110" t="s">
        <v>1084</v>
      </c>
      <c r="C101" t="s">
        <v>1347</v>
      </c>
      <c r="D101" t="s">
        <v>1533</v>
      </c>
      <c r="E101" t="s">
        <v>1534</v>
      </c>
      <c r="F101" t="s">
        <v>1290</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108">
        <v>3.0000000000000001E-3</v>
      </c>
    </row>
    <row r="102" spans="2:38" ht="15" customHeight="1">
      <c r="B102" s="110" t="s">
        <v>1085</v>
      </c>
      <c r="C102" t="s">
        <v>1086</v>
      </c>
      <c r="D102" t="s">
        <v>1535</v>
      </c>
      <c r="E102" t="s">
        <v>1536</v>
      </c>
      <c r="F102" t="s">
        <v>1290</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108">
        <v>1E-3</v>
      </c>
    </row>
    <row r="103" spans="2:38" ht="15" customHeight="1">
      <c r="B103" s="110" t="s">
        <v>1087</v>
      </c>
      <c r="C103" t="s">
        <v>1088</v>
      </c>
      <c r="D103" t="s">
        <v>1282</v>
      </c>
      <c r="E103" t="s">
        <v>1537</v>
      </c>
      <c r="F103" t="s">
        <v>1290</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108">
        <v>4.0000000000000001E-3</v>
      </c>
    </row>
    <row r="104" spans="2:38" ht="15" customHeight="1">
      <c r="B104" s="110" t="s">
        <v>1089</v>
      </c>
      <c r="C104" t="s">
        <v>594</v>
      </c>
      <c r="D104" t="s">
        <v>1538</v>
      </c>
      <c r="E104" t="s">
        <v>1539</v>
      </c>
      <c r="F104" t="s">
        <v>1290</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108">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104"/>
  <sheetViews>
    <sheetView workbookViewId="0">
      <selection activeCell="C10" sqref="C10"/>
    </sheetView>
  </sheetViews>
  <sheetFormatPr defaultRowHeight="15"/>
  <cols>
    <col min="1" max="1" width="19.5703125" customWidth="1"/>
    <col min="2" max="2" width="19.42578125" style="40" customWidth="1"/>
    <col min="3" max="3" width="25" customWidth="1"/>
  </cols>
  <sheetData>
    <row r="1" spans="1:37" s="53" customFormat="1" ht="15" customHeight="1">
      <c r="A1"/>
      <c r="B1" s="40" t="s">
        <v>1343</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2" spans="1:37" ht="15" customHeight="1"/>
    <row r="3" spans="1:37" ht="15" customHeight="1"/>
    <row r="4" spans="1:37" ht="15" customHeight="1"/>
    <row r="5" spans="1:37" ht="15" customHeight="1"/>
    <row r="6" spans="1:37" ht="15" customHeight="1"/>
    <row r="7" spans="1:37" ht="15" customHeight="1"/>
    <row r="8" spans="1:37" ht="15" customHeight="1"/>
    <row r="9" spans="1:37" ht="15" customHeight="1"/>
    <row r="10" spans="1:37" ht="15" customHeight="1">
      <c r="B10" s="110" t="s">
        <v>915</v>
      </c>
      <c r="C10" t="s">
        <v>1540</v>
      </c>
    </row>
    <row r="11" spans="1:37" ht="15" customHeight="1">
      <c r="C11" t="s">
        <v>3950</v>
      </c>
    </row>
    <row r="12" spans="1:37" ht="15" customHeight="1">
      <c r="C12" t="s">
        <v>3951</v>
      </c>
    </row>
    <row r="13" spans="1:37" ht="15" customHeight="1">
      <c r="C13" t="s">
        <v>1194</v>
      </c>
    </row>
    <row r="14" spans="1:37" ht="15" customHeight="1">
      <c r="D14" t="s">
        <v>1195</v>
      </c>
      <c r="E14" t="s">
        <v>1284</v>
      </c>
      <c r="F14" t="s">
        <v>1285</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3521</v>
      </c>
    </row>
    <row r="15" spans="1:37" ht="15" customHeight="1">
      <c r="B15" s="110"/>
      <c r="C15" t="s">
        <v>1543</v>
      </c>
    </row>
    <row r="16" spans="1:37" ht="15" customHeight="1">
      <c r="B16" s="110"/>
      <c r="C16" t="s">
        <v>1544</v>
      </c>
    </row>
    <row r="17" spans="1:41" s="36" customFormat="1" ht="15" customHeight="1">
      <c r="A17" s="117" t="s">
        <v>114</v>
      </c>
      <c r="B17" s="110" t="s">
        <v>916</v>
      </c>
      <c r="C17" t="s">
        <v>1545</v>
      </c>
      <c r="D17" t="s">
        <v>3843</v>
      </c>
      <c r="E17" t="s">
        <v>3952</v>
      </c>
      <c r="F17" t="s">
        <v>1584</v>
      </c>
      <c r="G17"/>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108">
        <v>-1.2999999999999999E-2</v>
      </c>
      <c r="AL17"/>
      <c r="AM17"/>
      <c r="AN17"/>
      <c r="AO17"/>
    </row>
    <row r="18" spans="1:41" ht="15" customHeight="1">
      <c r="A18" s="117" t="s">
        <v>115</v>
      </c>
      <c r="B18" s="110" t="s">
        <v>917</v>
      </c>
      <c r="C18" t="s">
        <v>1546</v>
      </c>
      <c r="D18" t="s">
        <v>3845</v>
      </c>
      <c r="E18" t="s">
        <v>3953</v>
      </c>
      <c r="F18" t="s">
        <v>1584</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108">
        <v>8.9999999999999993E-3</v>
      </c>
    </row>
    <row r="19" spans="1:41" ht="15" customHeight="1">
      <c r="A19" s="117"/>
      <c r="B19" s="110" t="s">
        <v>918</v>
      </c>
      <c r="C19" t="s">
        <v>1547</v>
      </c>
      <c r="D19" t="s">
        <v>3847</v>
      </c>
      <c r="E19" t="s">
        <v>3954</v>
      </c>
      <c r="F19" t="s">
        <v>1584</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108">
        <v>-1.2999999999999999E-2</v>
      </c>
    </row>
    <row r="20" spans="1:41" ht="15" customHeight="1">
      <c r="A20" s="117"/>
      <c r="B20" s="110"/>
      <c r="C20" t="s">
        <v>1548</v>
      </c>
    </row>
    <row r="21" spans="1:41" ht="15" customHeight="1">
      <c r="A21" s="117" t="s">
        <v>114</v>
      </c>
      <c r="B21" s="110" t="s">
        <v>919</v>
      </c>
      <c r="C21" t="s">
        <v>1549</v>
      </c>
      <c r="D21" t="s">
        <v>3849</v>
      </c>
      <c r="E21" t="s">
        <v>3955</v>
      </c>
      <c r="F21" t="s">
        <v>1584</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108">
        <v>-8.0000000000000002E-3</v>
      </c>
    </row>
    <row r="22" spans="1:41" ht="15" customHeight="1">
      <c r="A22" s="117" t="s">
        <v>112</v>
      </c>
      <c r="B22" s="110" t="s">
        <v>920</v>
      </c>
      <c r="C22" t="s">
        <v>3956</v>
      </c>
      <c r="D22" t="s">
        <v>3957</v>
      </c>
      <c r="E22" t="s">
        <v>3535</v>
      </c>
      <c r="F22" t="s">
        <v>1584</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108">
        <v>5.8000000000000003E-2</v>
      </c>
    </row>
    <row r="23" spans="1:41" ht="15" customHeight="1">
      <c r="A23" s="117" t="s">
        <v>112</v>
      </c>
      <c r="B23" s="110" t="s">
        <v>921</v>
      </c>
      <c r="C23" t="s">
        <v>3958</v>
      </c>
      <c r="D23" t="s">
        <v>3959</v>
      </c>
      <c r="E23" t="s">
        <v>3535</v>
      </c>
      <c r="F23" t="s">
        <v>1584</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108">
        <v>4.4999999999999998E-2</v>
      </c>
    </row>
    <row r="24" spans="1:41" ht="15" customHeight="1">
      <c r="A24" s="117" t="s">
        <v>112</v>
      </c>
      <c r="B24" s="110" t="s">
        <v>922</v>
      </c>
      <c r="C24" t="s">
        <v>3960</v>
      </c>
      <c r="D24" t="s">
        <v>3961</v>
      </c>
      <c r="E24" t="s">
        <v>3535</v>
      </c>
      <c r="F24" t="s">
        <v>1584</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108">
        <v>2.5000000000000001E-2</v>
      </c>
    </row>
    <row r="25" spans="1:41" ht="15" customHeight="1">
      <c r="A25" s="117" t="s">
        <v>116</v>
      </c>
      <c r="B25" s="110" t="s">
        <v>923</v>
      </c>
      <c r="C25" t="s">
        <v>3857</v>
      </c>
      <c r="D25" t="s">
        <v>3858</v>
      </c>
      <c r="E25" t="s">
        <v>3962</v>
      </c>
      <c r="F25" t="s">
        <v>1584</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108">
        <v>5.1999999999999998E-2</v>
      </c>
    </row>
    <row r="26" spans="1:41" ht="15" customHeight="1">
      <c r="A26" s="117" t="s">
        <v>116</v>
      </c>
      <c r="B26" s="110" t="s">
        <v>924</v>
      </c>
      <c r="C26" t="s">
        <v>3860</v>
      </c>
      <c r="D26" t="s">
        <v>3861</v>
      </c>
      <c r="E26" t="s">
        <v>3963</v>
      </c>
      <c r="F26" t="s">
        <v>1584</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108">
        <v>6.9000000000000006E-2</v>
      </c>
    </row>
    <row r="27" spans="1:41" ht="15" customHeight="1">
      <c r="A27" s="117" t="s">
        <v>115</v>
      </c>
      <c r="B27" s="110" t="s">
        <v>925</v>
      </c>
      <c r="C27" t="s">
        <v>1555</v>
      </c>
      <c r="D27" t="s">
        <v>3862</v>
      </c>
      <c r="E27" t="s">
        <v>3964</v>
      </c>
      <c r="F27" t="s">
        <v>1584</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146</v>
      </c>
    </row>
    <row r="28" spans="1:41" ht="15" customHeight="1">
      <c r="A28" s="117" t="s">
        <v>114</v>
      </c>
      <c r="B28" s="110" t="s">
        <v>926</v>
      </c>
      <c r="C28" t="s">
        <v>1556</v>
      </c>
      <c r="D28" t="s">
        <v>3864</v>
      </c>
      <c r="E28" t="s">
        <v>3965</v>
      </c>
      <c r="F28" t="s">
        <v>1584</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108">
        <v>0.02</v>
      </c>
    </row>
    <row r="29" spans="1:41" ht="15" customHeight="1">
      <c r="A29" s="117" t="s">
        <v>113</v>
      </c>
      <c r="B29" s="110" t="s">
        <v>927</v>
      </c>
      <c r="C29" t="s">
        <v>1557</v>
      </c>
      <c r="D29" t="s">
        <v>3866</v>
      </c>
      <c r="E29" t="s">
        <v>3966</v>
      </c>
      <c r="F29" t="s">
        <v>1584</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108">
        <v>-2E-3</v>
      </c>
    </row>
    <row r="30" spans="1:41" ht="15" customHeight="1">
      <c r="A30" s="117" t="s">
        <v>113</v>
      </c>
      <c r="B30" s="110" t="s">
        <v>928</v>
      </c>
      <c r="C30" t="s">
        <v>1558</v>
      </c>
      <c r="D30" t="s">
        <v>3868</v>
      </c>
      <c r="E30" t="s">
        <v>3967</v>
      </c>
      <c r="F30" t="s">
        <v>1584</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108">
        <v>-7.0000000000000001E-3</v>
      </c>
    </row>
    <row r="31" spans="1:41" ht="15" customHeight="1">
      <c r="A31" s="117" t="s">
        <v>853</v>
      </c>
      <c r="B31" s="110" t="s">
        <v>929</v>
      </c>
      <c r="C31" t="s">
        <v>1559</v>
      </c>
      <c r="D31" t="s">
        <v>3870</v>
      </c>
      <c r="E31" t="s">
        <v>3968</v>
      </c>
      <c r="F31" t="s">
        <v>1584</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108">
        <v>3.7999999999999999E-2</v>
      </c>
    </row>
    <row r="32" spans="1:41" ht="15" customHeight="1">
      <c r="A32" s="117" t="s">
        <v>853</v>
      </c>
      <c r="B32" s="110" t="s">
        <v>930</v>
      </c>
      <c r="C32" t="s">
        <v>1560</v>
      </c>
      <c r="D32" t="s">
        <v>3870</v>
      </c>
      <c r="E32" t="s">
        <v>3969</v>
      </c>
      <c r="F32" t="s">
        <v>1584</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108">
        <v>-6.0000000000000001E-3</v>
      </c>
    </row>
    <row r="33" spans="1:41" ht="15" customHeight="1">
      <c r="A33" s="117" t="s">
        <v>854</v>
      </c>
      <c r="B33" s="110" t="s">
        <v>931</v>
      </c>
      <c r="C33" t="s">
        <v>1561</v>
      </c>
      <c r="D33" t="s">
        <v>3873</v>
      </c>
      <c r="E33" t="s">
        <v>3970</v>
      </c>
      <c r="F33" t="s">
        <v>1584</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146</v>
      </c>
    </row>
    <row r="34" spans="1:41" ht="15" customHeight="1">
      <c r="A34" s="117" t="s">
        <v>854</v>
      </c>
      <c r="B34" s="110" t="s">
        <v>932</v>
      </c>
      <c r="C34" t="s">
        <v>1562</v>
      </c>
      <c r="D34" t="s">
        <v>3875</v>
      </c>
      <c r="E34" t="s">
        <v>3971</v>
      </c>
      <c r="F34" t="s">
        <v>1584</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108">
        <v>1.4E-2</v>
      </c>
    </row>
    <row r="35" spans="1:41" ht="15" customHeight="1">
      <c r="A35" s="117"/>
      <c r="B35" s="110" t="s">
        <v>933</v>
      </c>
      <c r="C35" t="s">
        <v>1563</v>
      </c>
      <c r="D35" t="s">
        <v>3877</v>
      </c>
      <c r="E35" t="s">
        <v>3972</v>
      </c>
      <c r="F35" t="s">
        <v>1584</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108">
        <v>2.7E-2</v>
      </c>
    </row>
    <row r="36" spans="1:41" ht="15" customHeight="1">
      <c r="A36" s="117"/>
      <c r="B36" s="110" t="s">
        <v>934</v>
      </c>
      <c r="C36" t="s">
        <v>935</v>
      </c>
      <c r="D36" t="s">
        <v>3879</v>
      </c>
      <c r="E36" t="s">
        <v>3973</v>
      </c>
      <c r="F36" t="s">
        <v>1621</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108">
        <v>2.8000000000000001E-2</v>
      </c>
    </row>
    <row r="37" spans="1:41" ht="15" customHeight="1">
      <c r="A37" s="117"/>
      <c r="B37" s="110" t="s">
        <v>936</v>
      </c>
      <c r="C37" t="s">
        <v>937</v>
      </c>
      <c r="D37" t="s">
        <v>3881</v>
      </c>
      <c r="E37" t="s">
        <v>3974</v>
      </c>
      <c r="F37" t="s">
        <v>1584</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108">
        <v>-1E-3</v>
      </c>
    </row>
    <row r="38" spans="1:41" ht="15" customHeight="1">
      <c r="A38" s="117"/>
      <c r="B38" s="110"/>
      <c r="C38" t="s">
        <v>1564</v>
      </c>
    </row>
    <row r="39" spans="1:41" ht="15" customHeight="1">
      <c r="A39" s="117"/>
      <c r="B39" s="110"/>
      <c r="C39" t="s">
        <v>1565</v>
      </c>
    </row>
    <row r="40" spans="1:41" s="36" customFormat="1" ht="15" customHeight="1">
      <c r="A40" s="117" t="s">
        <v>114</v>
      </c>
      <c r="B40" s="110" t="s">
        <v>938</v>
      </c>
      <c r="C40" t="s">
        <v>1545</v>
      </c>
      <c r="D40" t="s">
        <v>3883</v>
      </c>
      <c r="E40" t="s">
        <v>3975</v>
      </c>
      <c r="F40" t="s">
        <v>1584</v>
      </c>
      <c r="G40"/>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108">
        <v>3.0000000000000001E-3</v>
      </c>
      <c r="AL40"/>
      <c r="AM40"/>
      <c r="AN40"/>
      <c r="AO40"/>
    </row>
    <row r="41" spans="1:41" ht="15" customHeight="1">
      <c r="A41" s="117" t="s">
        <v>115</v>
      </c>
      <c r="B41" s="110" t="s">
        <v>939</v>
      </c>
      <c r="C41" t="s">
        <v>1546</v>
      </c>
      <c r="D41" t="s">
        <v>3885</v>
      </c>
      <c r="E41" t="s">
        <v>3976</v>
      </c>
      <c r="F41" t="s">
        <v>1584</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108">
        <v>0.02</v>
      </c>
    </row>
    <row r="42" spans="1:41" ht="15" customHeight="1">
      <c r="A42" s="117"/>
      <c r="B42" s="110" t="s">
        <v>940</v>
      </c>
      <c r="C42" t="s">
        <v>1566</v>
      </c>
      <c r="D42" t="s">
        <v>3887</v>
      </c>
      <c r="E42" t="s">
        <v>3977</v>
      </c>
      <c r="F42" t="s">
        <v>1584</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108">
        <v>3.0000000000000001E-3</v>
      </c>
    </row>
    <row r="43" spans="1:41" ht="15" customHeight="1">
      <c r="A43" s="117"/>
      <c r="B43" s="110"/>
      <c r="C43" t="s">
        <v>1567</v>
      </c>
    </row>
    <row r="44" spans="1:41" ht="15" customHeight="1">
      <c r="A44" s="117" t="s">
        <v>114</v>
      </c>
      <c r="B44" s="110" t="s">
        <v>941</v>
      </c>
      <c r="C44" t="s">
        <v>1549</v>
      </c>
      <c r="D44" t="s">
        <v>3889</v>
      </c>
      <c r="E44" t="s">
        <v>3978</v>
      </c>
      <c r="F44" t="s">
        <v>1584</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108">
        <v>3.0000000000000001E-3</v>
      </c>
    </row>
    <row r="45" spans="1:41" ht="15" customHeight="1">
      <c r="A45" s="117" t="s">
        <v>112</v>
      </c>
      <c r="B45" s="110" t="s">
        <v>942</v>
      </c>
      <c r="C45" t="s">
        <v>3956</v>
      </c>
      <c r="D45" t="s">
        <v>3979</v>
      </c>
      <c r="E45" t="s">
        <v>3535</v>
      </c>
      <c r="F45" t="s">
        <v>1584</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146</v>
      </c>
    </row>
    <row r="46" spans="1:41" ht="15" customHeight="1">
      <c r="A46" s="117" t="s">
        <v>112</v>
      </c>
      <c r="B46" s="110" t="s">
        <v>943</v>
      </c>
      <c r="C46" t="s">
        <v>3958</v>
      </c>
      <c r="D46" t="s">
        <v>3980</v>
      </c>
      <c r="E46" t="s">
        <v>3535</v>
      </c>
      <c r="F46" t="s">
        <v>1584</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108">
        <v>7.8E-2</v>
      </c>
    </row>
    <row r="47" spans="1:41" ht="15" customHeight="1">
      <c r="A47" s="117" t="s">
        <v>112</v>
      </c>
      <c r="B47" s="110" t="s">
        <v>944</v>
      </c>
      <c r="C47" t="s">
        <v>3960</v>
      </c>
      <c r="D47" t="s">
        <v>3981</v>
      </c>
      <c r="E47" t="s">
        <v>3535</v>
      </c>
      <c r="F47" t="s">
        <v>1584</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108">
        <v>8.5000000000000006E-2</v>
      </c>
    </row>
    <row r="48" spans="1:41" ht="15" customHeight="1">
      <c r="A48" s="117" t="s">
        <v>116</v>
      </c>
      <c r="B48" s="110" t="s">
        <v>945</v>
      </c>
      <c r="C48" t="s">
        <v>3857</v>
      </c>
      <c r="D48" t="s">
        <v>3897</v>
      </c>
      <c r="E48" t="s">
        <v>3982</v>
      </c>
      <c r="F48" t="s">
        <v>1584</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108">
        <v>2.7E-2</v>
      </c>
    </row>
    <row r="49" spans="1:37" ht="15" customHeight="1">
      <c r="A49" s="117" t="s">
        <v>116</v>
      </c>
      <c r="B49" s="110" t="s">
        <v>946</v>
      </c>
      <c r="C49" t="s">
        <v>3860</v>
      </c>
      <c r="D49" t="s">
        <v>3898</v>
      </c>
      <c r="E49" t="s">
        <v>3983</v>
      </c>
      <c r="F49" t="s">
        <v>1584</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108">
        <v>0.06</v>
      </c>
    </row>
    <row r="50" spans="1:37" ht="15" customHeight="1">
      <c r="A50" s="117" t="s">
        <v>115</v>
      </c>
      <c r="B50" s="110" t="s">
        <v>947</v>
      </c>
      <c r="C50" t="s">
        <v>1555</v>
      </c>
      <c r="D50" t="s">
        <v>3899</v>
      </c>
      <c r="E50" t="s">
        <v>3984</v>
      </c>
      <c r="F50" t="s">
        <v>1584</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146</v>
      </c>
    </row>
    <row r="51" spans="1:37" ht="15" customHeight="1">
      <c r="A51" s="117" t="s">
        <v>114</v>
      </c>
      <c r="B51" s="110" t="s">
        <v>948</v>
      </c>
      <c r="C51" t="s">
        <v>1556</v>
      </c>
      <c r="D51" t="s">
        <v>3901</v>
      </c>
      <c r="E51" t="s">
        <v>3985</v>
      </c>
      <c r="F51" t="s">
        <v>1584</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108">
        <v>2.4E-2</v>
      </c>
    </row>
    <row r="52" spans="1:37" ht="15" customHeight="1">
      <c r="A52" s="117" t="s">
        <v>113</v>
      </c>
      <c r="B52" s="110" t="s">
        <v>949</v>
      </c>
      <c r="C52" t="s">
        <v>1557</v>
      </c>
      <c r="D52" t="s">
        <v>3903</v>
      </c>
      <c r="E52" t="s">
        <v>3986</v>
      </c>
      <c r="F52" t="s">
        <v>1584</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108">
        <v>1.4999999999999999E-2</v>
      </c>
    </row>
    <row r="53" spans="1:37" ht="15" customHeight="1">
      <c r="A53" s="117" t="s">
        <v>113</v>
      </c>
      <c r="B53" s="110" t="s">
        <v>950</v>
      </c>
      <c r="C53" t="s">
        <v>1558</v>
      </c>
      <c r="D53" t="s">
        <v>3905</v>
      </c>
      <c r="E53" t="s">
        <v>3987</v>
      </c>
      <c r="F53" t="s">
        <v>1584</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108">
        <v>1.4E-2</v>
      </c>
    </row>
    <row r="54" spans="1:37" ht="15" customHeight="1">
      <c r="A54" s="117" t="s">
        <v>853</v>
      </c>
      <c r="B54" s="110" t="s">
        <v>951</v>
      </c>
      <c r="C54" t="s">
        <v>1559</v>
      </c>
      <c r="D54" t="s">
        <v>3907</v>
      </c>
      <c r="E54" t="s">
        <v>3988</v>
      </c>
      <c r="F54" t="s">
        <v>1584</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108">
        <v>5.1999999999999998E-2</v>
      </c>
    </row>
    <row r="55" spans="1:37" ht="15" customHeight="1">
      <c r="A55" s="117" t="s">
        <v>853</v>
      </c>
      <c r="B55" s="110" t="s">
        <v>952</v>
      </c>
      <c r="C55" t="s">
        <v>1560</v>
      </c>
      <c r="D55" t="s">
        <v>3909</v>
      </c>
      <c r="E55" t="s">
        <v>3989</v>
      </c>
      <c r="F55" t="s">
        <v>1584</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108">
        <v>1.2999999999999999E-2</v>
      </c>
    </row>
    <row r="56" spans="1:37" ht="15" customHeight="1">
      <c r="A56" s="117" t="s">
        <v>854</v>
      </c>
      <c r="B56" s="110" t="s">
        <v>953</v>
      </c>
      <c r="C56" t="s">
        <v>1561</v>
      </c>
      <c r="D56" t="s">
        <v>3911</v>
      </c>
      <c r="E56" t="s">
        <v>3990</v>
      </c>
      <c r="F56" t="s">
        <v>1584</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146</v>
      </c>
    </row>
    <row r="57" spans="1:37" ht="15" customHeight="1">
      <c r="A57" s="117" t="s">
        <v>854</v>
      </c>
      <c r="B57" s="110" t="s">
        <v>954</v>
      </c>
      <c r="C57" t="s">
        <v>1562</v>
      </c>
      <c r="D57" t="s">
        <v>3913</v>
      </c>
      <c r="E57" t="s">
        <v>3991</v>
      </c>
      <c r="F57" t="s">
        <v>1584</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108">
        <v>0.13900000000000001</v>
      </c>
    </row>
    <row r="58" spans="1:37" ht="15" customHeight="1">
      <c r="A58" s="117"/>
      <c r="B58" s="110" t="s">
        <v>955</v>
      </c>
      <c r="C58" t="s">
        <v>1568</v>
      </c>
      <c r="D58" t="s">
        <v>3915</v>
      </c>
      <c r="E58" t="s">
        <v>3992</v>
      </c>
      <c r="F58" t="s">
        <v>1584</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108">
        <v>3.3000000000000002E-2</v>
      </c>
    </row>
    <row r="59" spans="1:37" ht="15" customHeight="1">
      <c r="B59" s="110" t="s">
        <v>956</v>
      </c>
      <c r="C59" t="s">
        <v>957</v>
      </c>
      <c r="D59" t="s">
        <v>3917</v>
      </c>
      <c r="E59" t="s">
        <v>3993</v>
      </c>
      <c r="F59" t="s">
        <v>1621</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108">
        <v>2.4E-2</v>
      </c>
    </row>
    <row r="60" spans="1:37" ht="15" customHeight="1">
      <c r="B60" s="110" t="s">
        <v>958</v>
      </c>
      <c r="C60" t="s">
        <v>959</v>
      </c>
      <c r="D60" t="s">
        <v>3919</v>
      </c>
      <c r="E60" t="s">
        <v>3994</v>
      </c>
      <c r="F60" t="s">
        <v>1584</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108">
        <v>8.9999999999999993E-3</v>
      </c>
    </row>
    <row r="61" spans="1:37" ht="15" customHeight="1">
      <c r="B61" s="110" t="s">
        <v>960</v>
      </c>
      <c r="C61" t="s">
        <v>961</v>
      </c>
      <c r="D61" t="s">
        <v>3921</v>
      </c>
      <c r="E61" t="s">
        <v>3995</v>
      </c>
      <c r="F61" t="s">
        <v>1621</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108">
        <v>2.5000000000000001E-2</v>
      </c>
    </row>
    <row r="62" spans="1:37" ht="15" customHeight="1">
      <c r="B62" s="110" t="s">
        <v>962</v>
      </c>
      <c r="C62" t="s">
        <v>963</v>
      </c>
      <c r="D62" t="s">
        <v>3923</v>
      </c>
      <c r="E62" t="s">
        <v>3996</v>
      </c>
      <c r="F62" t="s">
        <v>1584</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108">
        <v>3.5999999999999997E-2</v>
      </c>
    </row>
    <row r="63" spans="1:37" ht="15" customHeight="1">
      <c r="B63" s="110" t="s">
        <v>964</v>
      </c>
      <c r="C63" t="s">
        <v>965</v>
      </c>
      <c r="D63" t="s">
        <v>3925</v>
      </c>
      <c r="E63" t="s">
        <v>3997</v>
      </c>
      <c r="F63" t="s">
        <v>1584</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146</v>
      </c>
    </row>
    <row r="64" spans="1:37" ht="15" customHeight="1">
      <c r="B64" s="110"/>
      <c r="C64" t="s">
        <v>1569</v>
      </c>
      <c r="D64" t="s">
        <v>1673</v>
      </c>
    </row>
    <row r="65" spans="2:37" ht="15" customHeight="1">
      <c r="B65" s="110" t="s">
        <v>966</v>
      </c>
      <c r="C65" t="s">
        <v>1570</v>
      </c>
      <c r="D65" t="s">
        <v>3927</v>
      </c>
      <c r="E65" t="s">
        <v>3998</v>
      </c>
      <c r="F65" t="s">
        <v>1584</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108">
        <v>-2E-3</v>
      </c>
    </row>
    <row r="66" spans="2:37" ht="15" customHeight="1">
      <c r="B66" s="110" t="s">
        <v>967</v>
      </c>
      <c r="C66" t="s">
        <v>1571</v>
      </c>
      <c r="D66" t="s">
        <v>3929</v>
      </c>
      <c r="E66" t="s">
        <v>3999</v>
      </c>
      <c r="F66" t="s">
        <v>1584</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108">
        <v>0.02</v>
      </c>
    </row>
    <row r="67" spans="2:37" ht="15" customHeight="1">
      <c r="B67" s="110" t="s">
        <v>968</v>
      </c>
      <c r="C67" t="s">
        <v>1572</v>
      </c>
      <c r="D67" t="s">
        <v>3931</v>
      </c>
      <c r="E67" t="s">
        <v>4000</v>
      </c>
      <c r="F67" t="s">
        <v>1584</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108">
        <v>2E-3</v>
      </c>
    </row>
    <row r="68" spans="2:37" ht="15" customHeight="1">
      <c r="B68" s="110" t="s">
        <v>969</v>
      </c>
      <c r="C68" t="s">
        <v>1573</v>
      </c>
      <c r="D68" t="s">
        <v>3933</v>
      </c>
      <c r="E68" t="s">
        <v>4001</v>
      </c>
      <c r="F68" t="s">
        <v>1584</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108">
        <v>4.2999999999999997E-2</v>
      </c>
    </row>
    <row r="69" spans="2:37" ht="15" customHeight="1">
      <c r="B69" s="110" t="s">
        <v>970</v>
      </c>
      <c r="C69" t="s">
        <v>1574</v>
      </c>
      <c r="D69" t="s">
        <v>3935</v>
      </c>
      <c r="E69" t="s">
        <v>4002</v>
      </c>
      <c r="F69" t="s">
        <v>1584</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108">
        <v>4.7E-2</v>
      </c>
    </row>
    <row r="70" spans="2:37" ht="15" customHeight="1">
      <c r="B70" s="110" t="s">
        <v>971</v>
      </c>
      <c r="C70" t="s">
        <v>1575</v>
      </c>
      <c r="D70" t="s">
        <v>3937</v>
      </c>
      <c r="E70" t="s">
        <v>4003</v>
      </c>
      <c r="F70" t="s">
        <v>1584</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108">
        <v>2.1999999999999999E-2</v>
      </c>
    </row>
    <row r="71" spans="2:37" ht="15" customHeight="1">
      <c r="B71" s="110" t="s">
        <v>972</v>
      </c>
      <c r="C71" t="s">
        <v>1576</v>
      </c>
      <c r="D71" t="s">
        <v>3939</v>
      </c>
      <c r="E71" t="s">
        <v>4004</v>
      </c>
      <c r="F71" t="s">
        <v>1584</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108">
        <v>3.4000000000000002E-2</v>
      </c>
    </row>
    <row r="72" spans="2:37" ht="15" customHeight="1">
      <c r="B72" s="110" t="s">
        <v>973</v>
      </c>
      <c r="C72" t="s">
        <v>1577</v>
      </c>
      <c r="D72" t="s">
        <v>3941</v>
      </c>
      <c r="E72" t="s">
        <v>4005</v>
      </c>
      <c r="F72" t="s">
        <v>1584</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108">
        <v>1.4999999999999999E-2</v>
      </c>
    </row>
    <row r="73" spans="2:37" ht="15" customHeight="1">
      <c r="B73" s="110" t="s">
        <v>974</v>
      </c>
      <c r="C73" t="s">
        <v>975</v>
      </c>
      <c r="D73" t="s">
        <v>3943</v>
      </c>
      <c r="E73" t="s">
        <v>4006</v>
      </c>
      <c r="F73" t="s">
        <v>1584</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108">
        <v>5.0000000000000001E-3</v>
      </c>
    </row>
    <row r="74" spans="2:37" ht="15" customHeight="1">
      <c r="B74" s="110" t="s">
        <v>976</v>
      </c>
      <c r="C74" t="s">
        <v>1578</v>
      </c>
      <c r="D74" t="s">
        <v>3945</v>
      </c>
      <c r="E74" t="s">
        <v>4007</v>
      </c>
      <c r="F74" t="s">
        <v>1584</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108">
        <v>5.0999999999999997E-2</v>
      </c>
    </row>
    <row r="75" spans="2:37" ht="15" customHeight="1">
      <c r="B75" s="110" t="s">
        <v>977</v>
      </c>
      <c r="C75" t="s">
        <v>1579</v>
      </c>
      <c r="D75" t="s">
        <v>3947</v>
      </c>
      <c r="E75" t="s">
        <v>4008</v>
      </c>
      <c r="F75" t="s">
        <v>1584</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146</v>
      </c>
    </row>
    <row r="76" spans="2:37" ht="15" customHeight="1">
      <c r="B76" s="110" t="s">
        <v>978</v>
      </c>
      <c r="C76" t="s">
        <v>979</v>
      </c>
      <c r="D76" t="s">
        <v>3949</v>
      </c>
      <c r="E76" t="s">
        <v>4006</v>
      </c>
      <c r="F76" t="s">
        <v>1584</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108">
        <v>4.2999999999999997E-2</v>
      </c>
    </row>
    <row r="77" spans="2:37" ht="15" customHeight="1">
      <c r="B77" s="110"/>
    </row>
    <row r="78" spans="2:37" ht="15" customHeight="1">
      <c r="B78" s="110"/>
    </row>
    <row r="79" spans="2:37" ht="15" customHeight="1">
      <c r="B79" s="110"/>
    </row>
    <row r="80" spans="2:37" ht="15" customHeight="1">
      <c r="B80" s="110"/>
    </row>
    <row r="81" spans="2:2" ht="15" customHeight="1">
      <c r="B81" s="110"/>
    </row>
    <row r="82" spans="2:2" ht="15" customHeight="1">
      <c r="B82" s="110"/>
    </row>
    <row r="83" spans="2:2" ht="15" customHeight="1">
      <c r="B83" s="110"/>
    </row>
    <row r="84" spans="2:2" ht="15" customHeight="1">
      <c r="B84" s="110"/>
    </row>
    <row r="85" spans="2:2" ht="15" customHeight="1">
      <c r="B85" s="110"/>
    </row>
    <row r="86" spans="2:2" ht="15" customHeight="1">
      <c r="B86" s="110"/>
    </row>
    <row r="87" spans="2:2" ht="15" customHeight="1">
      <c r="B87" s="110"/>
    </row>
    <row r="88" spans="2:2" ht="15" customHeight="1">
      <c r="B88" s="110"/>
    </row>
    <row r="89" spans="2:2" ht="15" customHeight="1">
      <c r="B89" s="110"/>
    </row>
    <row r="90" spans="2:2" ht="15" customHeight="1">
      <c r="B90" s="110"/>
    </row>
    <row r="91" spans="2:2">
      <c r="B91" s="110"/>
    </row>
    <row r="92" spans="2:2">
      <c r="B92" s="110"/>
    </row>
    <row r="93" spans="2:2">
      <c r="B93" s="110"/>
    </row>
    <row r="94" spans="2:2">
      <c r="B94" s="110"/>
    </row>
    <row r="95" spans="2:2">
      <c r="B95" s="110"/>
    </row>
    <row r="96" spans="2:2">
      <c r="B96" s="110"/>
    </row>
    <row r="97" spans="2:2">
      <c r="B97" s="110"/>
    </row>
    <row r="98" spans="2:2">
      <c r="B98" s="110"/>
    </row>
    <row r="99" spans="2:2">
      <c r="B99" s="110"/>
    </row>
    <row r="100" spans="2:2">
      <c r="B100" s="110"/>
    </row>
    <row r="101" spans="2:2">
      <c r="B101" s="110"/>
    </row>
    <row r="102" spans="2:2">
      <c r="B102" s="110"/>
    </row>
    <row r="103" spans="2:2">
      <c r="B103" s="110"/>
    </row>
    <row r="104" spans="2:2">
      <c r="B104" s="11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5063-9049-4163-ACBC-D8441D132D61}">
  <dimension ref="A1:AL104"/>
  <sheetViews>
    <sheetView workbookViewId="0">
      <selection activeCell="D27" sqref="D27"/>
    </sheetView>
  </sheetViews>
  <sheetFormatPr defaultRowHeight="15"/>
  <cols>
    <col min="1" max="1" width="19.5703125" customWidth="1"/>
    <col min="2" max="2" width="19.42578125" style="40" customWidth="1"/>
    <col min="3" max="3" width="25" customWidth="1"/>
  </cols>
  <sheetData>
    <row r="1" spans="1:38" s="53" customFormat="1" ht="15" customHeight="1">
      <c r="A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1:38" ht="15" customHeight="1"/>
    <row r="3" spans="1:38" ht="15" customHeight="1"/>
    <row r="4" spans="1:38" ht="15" customHeight="1"/>
    <row r="5" spans="1:38" ht="15" customHeight="1"/>
    <row r="6" spans="1:38" ht="15" customHeight="1"/>
    <row r="7" spans="1:38" ht="15" customHeight="1"/>
    <row r="8" spans="1:38" ht="15" customHeight="1"/>
    <row r="9" spans="1:38" ht="15" customHeight="1"/>
    <row r="10" spans="1:38" ht="15" customHeight="1">
      <c r="B10" s="110" t="s">
        <v>915</v>
      </c>
      <c r="C10" t="s">
        <v>1540</v>
      </c>
    </row>
    <row r="11" spans="1:38" ht="15" customHeight="1">
      <c r="C11" t="s">
        <v>3841</v>
      </c>
    </row>
    <row r="12" spans="1:38" ht="15" customHeight="1">
      <c r="C12" t="s">
        <v>3842</v>
      </c>
    </row>
    <row r="13" spans="1:38" ht="15" customHeight="1">
      <c r="C13" t="s">
        <v>1194</v>
      </c>
    </row>
    <row r="14" spans="1:38" ht="1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3417</v>
      </c>
    </row>
    <row r="15" spans="1:38" ht="15" customHeight="1">
      <c r="B15" s="110"/>
      <c r="C15" t="s">
        <v>1543</v>
      </c>
    </row>
    <row r="16" spans="1:38" ht="15" customHeight="1">
      <c r="B16" s="110"/>
      <c r="C16" t="s">
        <v>1544</v>
      </c>
    </row>
    <row r="17" spans="1:38" s="36" customFormat="1" ht="15" customHeight="1">
      <c r="A17" s="117" t="s">
        <v>114</v>
      </c>
      <c r="B17" s="110" t="s">
        <v>916</v>
      </c>
      <c r="C17" t="s">
        <v>1545</v>
      </c>
      <c r="D17" t="s">
        <v>3843</v>
      </c>
      <c r="E17" t="s">
        <v>3844</v>
      </c>
      <c r="F17" t="s">
        <v>1584</v>
      </c>
      <c r="G17"/>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108">
        <v>-1.6E-2</v>
      </c>
    </row>
    <row r="18" spans="1:38" ht="15" customHeight="1">
      <c r="A18" s="117" t="s">
        <v>115</v>
      </c>
      <c r="B18" s="110" t="s">
        <v>917</v>
      </c>
      <c r="C18" t="s">
        <v>1546</v>
      </c>
      <c r="D18" t="s">
        <v>3845</v>
      </c>
      <c r="E18" t="s">
        <v>3846</v>
      </c>
      <c r="F18" t="s">
        <v>1584</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108">
        <v>-0.01</v>
      </c>
    </row>
    <row r="19" spans="1:38" ht="15" customHeight="1">
      <c r="A19" s="117"/>
      <c r="B19" s="110" t="s">
        <v>918</v>
      </c>
      <c r="C19" t="s">
        <v>1547</v>
      </c>
      <c r="D19" t="s">
        <v>3847</v>
      </c>
      <c r="E19" t="s">
        <v>3848</v>
      </c>
      <c r="F19" t="s">
        <v>1584</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108">
        <v>-1.6E-2</v>
      </c>
    </row>
    <row r="20" spans="1:38" ht="15" customHeight="1">
      <c r="A20" s="117"/>
      <c r="B20" s="110"/>
      <c r="C20" t="s">
        <v>1548</v>
      </c>
    </row>
    <row r="21" spans="1:38" ht="15" customHeight="1">
      <c r="A21" s="117" t="s">
        <v>114</v>
      </c>
      <c r="B21" s="110" t="s">
        <v>919</v>
      </c>
      <c r="C21" t="s">
        <v>1549</v>
      </c>
      <c r="D21" t="s">
        <v>3849</v>
      </c>
      <c r="E21" t="s">
        <v>3850</v>
      </c>
      <c r="F21" t="s">
        <v>1584</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108">
        <v>-1.2999999999999999E-2</v>
      </c>
    </row>
    <row r="22" spans="1:38" ht="15" customHeight="1">
      <c r="A22" s="117" t="s">
        <v>112</v>
      </c>
      <c r="B22" s="110" t="s">
        <v>920</v>
      </c>
      <c r="C22" t="s">
        <v>1550</v>
      </c>
      <c r="D22" t="s">
        <v>3851</v>
      </c>
      <c r="E22" t="s">
        <v>3852</v>
      </c>
      <c r="F22" t="s">
        <v>1584</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108">
        <v>4.4999999999999998E-2</v>
      </c>
    </row>
    <row r="23" spans="1:38" ht="15" customHeight="1">
      <c r="A23" s="117" t="s">
        <v>112</v>
      </c>
      <c r="B23" s="110" t="s">
        <v>921</v>
      </c>
      <c r="C23" t="s">
        <v>1551</v>
      </c>
      <c r="D23" t="s">
        <v>3853</v>
      </c>
      <c r="E23" t="s">
        <v>3854</v>
      </c>
      <c r="F23" t="s">
        <v>1584</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108">
        <v>4.7E-2</v>
      </c>
    </row>
    <row r="24" spans="1:38" ht="15" customHeight="1">
      <c r="A24" s="117" t="s">
        <v>112</v>
      </c>
      <c r="B24" s="110" t="s">
        <v>922</v>
      </c>
      <c r="C24" t="s">
        <v>1552</v>
      </c>
      <c r="D24" t="s">
        <v>3855</v>
      </c>
      <c r="E24" t="s">
        <v>3856</v>
      </c>
      <c r="F24" t="s">
        <v>1584</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108">
        <v>0.04</v>
      </c>
    </row>
    <row r="25" spans="1:38" ht="15" customHeight="1">
      <c r="A25" s="117" t="s">
        <v>116</v>
      </c>
      <c r="B25" s="110" t="s">
        <v>923</v>
      </c>
      <c r="C25" t="s">
        <v>3857</v>
      </c>
      <c r="D25" t="s">
        <v>3858</v>
      </c>
      <c r="E25" t="s">
        <v>3859</v>
      </c>
      <c r="F25" t="s">
        <v>1584</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108">
        <v>1.4999999999999999E-2</v>
      </c>
    </row>
    <row r="26" spans="1:38" ht="15" customHeight="1">
      <c r="A26" s="117" t="s">
        <v>116</v>
      </c>
      <c r="B26" s="110" t="s">
        <v>924</v>
      </c>
      <c r="C26" t="s">
        <v>3860</v>
      </c>
      <c r="D26" t="s">
        <v>3861</v>
      </c>
      <c r="E26" t="s">
        <v>3859</v>
      </c>
      <c r="F26" t="s">
        <v>1584</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108">
        <v>5.8000000000000003E-2</v>
      </c>
    </row>
    <row r="27" spans="1:38" ht="15" customHeight="1">
      <c r="A27" s="117" t="s">
        <v>115</v>
      </c>
      <c r="B27" s="110" t="s">
        <v>925</v>
      </c>
      <c r="C27" t="s">
        <v>1555</v>
      </c>
      <c r="D27" t="s">
        <v>3862</v>
      </c>
      <c r="E27" t="s">
        <v>3863</v>
      </c>
      <c r="F27" t="s">
        <v>1584</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146</v>
      </c>
    </row>
    <row r="28" spans="1:38" ht="15" customHeight="1">
      <c r="A28" s="117" t="s">
        <v>114</v>
      </c>
      <c r="B28" s="110" t="s">
        <v>926</v>
      </c>
      <c r="C28" t="s">
        <v>1556</v>
      </c>
      <c r="D28" t="s">
        <v>3864</v>
      </c>
      <c r="E28" t="s">
        <v>3865</v>
      </c>
      <c r="F28" t="s">
        <v>1584</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108">
        <v>1.0999999999999999E-2</v>
      </c>
    </row>
    <row r="29" spans="1:38" ht="15" customHeight="1">
      <c r="A29" s="117" t="s">
        <v>113</v>
      </c>
      <c r="B29" s="110" t="s">
        <v>927</v>
      </c>
      <c r="C29" t="s">
        <v>1557</v>
      </c>
      <c r="D29" t="s">
        <v>3866</v>
      </c>
      <c r="E29" t="s">
        <v>3867</v>
      </c>
      <c r="F29" t="s">
        <v>1584</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108">
        <v>6.0000000000000001E-3</v>
      </c>
    </row>
    <row r="30" spans="1:38" ht="15" customHeight="1">
      <c r="A30" s="117" t="s">
        <v>113</v>
      </c>
      <c r="B30" s="110" t="s">
        <v>928</v>
      </c>
      <c r="C30" t="s">
        <v>1558</v>
      </c>
      <c r="D30" t="s">
        <v>3868</v>
      </c>
      <c r="E30" t="s">
        <v>3869</v>
      </c>
      <c r="F30" t="s">
        <v>1584</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108">
        <v>-2E-3</v>
      </c>
    </row>
    <row r="31" spans="1:38" ht="15" customHeight="1">
      <c r="A31" s="117" t="s">
        <v>853</v>
      </c>
      <c r="B31" s="110" t="s">
        <v>929</v>
      </c>
      <c r="C31" t="s">
        <v>1559</v>
      </c>
      <c r="D31" t="s">
        <v>3870</v>
      </c>
      <c r="E31" t="s">
        <v>3871</v>
      </c>
      <c r="F31" t="s">
        <v>1584</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108">
        <v>3.2000000000000001E-2</v>
      </c>
    </row>
    <row r="32" spans="1:38" ht="15" customHeight="1">
      <c r="A32" s="117" t="s">
        <v>853</v>
      </c>
      <c r="B32" s="110" t="s">
        <v>930</v>
      </c>
      <c r="C32" t="s">
        <v>1560</v>
      </c>
      <c r="D32" t="s">
        <v>3870</v>
      </c>
      <c r="E32" t="s">
        <v>3872</v>
      </c>
      <c r="F32" t="s">
        <v>1584</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108">
        <v>-8.9999999999999993E-3</v>
      </c>
    </row>
    <row r="33" spans="1:38" ht="15" customHeight="1">
      <c r="A33" s="117" t="s">
        <v>854</v>
      </c>
      <c r="B33" s="110" t="s">
        <v>931</v>
      </c>
      <c r="C33" t="s">
        <v>1561</v>
      </c>
      <c r="D33" t="s">
        <v>3873</v>
      </c>
      <c r="E33" t="s">
        <v>3874</v>
      </c>
      <c r="F33" t="s">
        <v>1584</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146</v>
      </c>
    </row>
    <row r="34" spans="1:38" ht="15" customHeight="1">
      <c r="A34" s="117" t="s">
        <v>854</v>
      </c>
      <c r="B34" s="110" t="s">
        <v>932</v>
      </c>
      <c r="C34" t="s">
        <v>1562</v>
      </c>
      <c r="D34" t="s">
        <v>3875</v>
      </c>
      <c r="E34" t="s">
        <v>3876</v>
      </c>
      <c r="F34" t="s">
        <v>1584</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108">
        <v>4.3999999999999997E-2</v>
      </c>
    </row>
    <row r="35" spans="1:38" ht="15" customHeight="1">
      <c r="A35" s="117"/>
      <c r="B35" s="110" t="s">
        <v>933</v>
      </c>
      <c r="C35" t="s">
        <v>1563</v>
      </c>
      <c r="D35" t="s">
        <v>3877</v>
      </c>
      <c r="E35" t="s">
        <v>3878</v>
      </c>
      <c r="F35" t="s">
        <v>1584</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108">
        <v>2.1000000000000001E-2</v>
      </c>
    </row>
    <row r="36" spans="1:38" ht="15" customHeight="1">
      <c r="A36" s="117"/>
      <c r="B36" s="110" t="s">
        <v>934</v>
      </c>
      <c r="C36" t="s">
        <v>935</v>
      </c>
      <c r="D36" t="s">
        <v>3879</v>
      </c>
      <c r="E36" t="s">
        <v>3880</v>
      </c>
      <c r="F36" t="s">
        <v>1621</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108">
        <v>3.1E-2</v>
      </c>
    </row>
    <row r="37" spans="1:38" ht="15" customHeight="1">
      <c r="A37" s="117"/>
      <c r="B37" s="110" t="s">
        <v>936</v>
      </c>
      <c r="C37" t="s">
        <v>937</v>
      </c>
      <c r="D37" t="s">
        <v>3881</v>
      </c>
      <c r="E37" t="s">
        <v>3882</v>
      </c>
      <c r="F37" t="s">
        <v>1584</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108">
        <v>-8.9999999999999993E-3</v>
      </c>
    </row>
    <row r="38" spans="1:38" ht="15" customHeight="1">
      <c r="A38" s="117"/>
      <c r="B38" s="110"/>
      <c r="C38" t="s">
        <v>1564</v>
      </c>
    </row>
    <row r="39" spans="1:38" ht="15" customHeight="1">
      <c r="A39" s="117"/>
      <c r="B39" s="110"/>
      <c r="C39" t="s">
        <v>1565</v>
      </c>
    </row>
    <row r="40" spans="1:38" s="36" customFormat="1" ht="15" customHeight="1">
      <c r="A40" s="117" t="s">
        <v>114</v>
      </c>
      <c r="B40" s="110" t="s">
        <v>938</v>
      </c>
      <c r="C40" t="s">
        <v>1545</v>
      </c>
      <c r="D40" t="s">
        <v>3883</v>
      </c>
      <c r="E40" t="s">
        <v>3884</v>
      </c>
      <c r="F40" t="s">
        <v>1584</v>
      </c>
      <c r="G40"/>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108">
        <v>1E-3</v>
      </c>
    </row>
    <row r="41" spans="1:38" ht="15" customHeight="1">
      <c r="A41" s="117" t="s">
        <v>115</v>
      </c>
      <c r="B41" s="110" t="s">
        <v>939</v>
      </c>
      <c r="C41" t="s">
        <v>1546</v>
      </c>
      <c r="D41" t="s">
        <v>3885</v>
      </c>
      <c r="E41" t="s">
        <v>3886</v>
      </c>
      <c r="F41" t="s">
        <v>1584</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108">
        <v>8.9999999999999993E-3</v>
      </c>
    </row>
    <row r="42" spans="1:38" ht="15" customHeight="1">
      <c r="A42" s="117"/>
      <c r="B42" s="110" t="s">
        <v>940</v>
      </c>
      <c r="C42" t="s">
        <v>1566</v>
      </c>
      <c r="D42" t="s">
        <v>3887</v>
      </c>
      <c r="E42" t="s">
        <v>3888</v>
      </c>
      <c r="F42" t="s">
        <v>1584</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108">
        <v>1E-3</v>
      </c>
    </row>
    <row r="43" spans="1:38" ht="15" customHeight="1">
      <c r="A43" s="117"/>
      <c r="B43" s="110"/>
      <c r="C43" t="s">
        <v>1567</v>
      </c>
    </row>
    <row r="44" spans="1:38" ht="15" customHeight="1">
      <c r="A44" s="117" t="s">
        <v>114</v>
      </c>
      <c r="B44" s="110" t="s">
        <v>941</v>
      </c>
      <c r="C44" t="s">
        <v>1549</v>
      </c>
      <c r="D44" t="s">
        <v>3889</v>
      </c>
      <c r="E44" t="s">
        <v>3890</v>
      </c>
      <c r="F44" t="s">
        <v>1584</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108">
        <v>2E-3</v>
      </c>
    </row>
    <row r="45" spans="1:38" ht="15" customHeight="1">
      <c r="A45" s="117" t="s">
        <v>112</v>
      </c>
      <c r="B45" s="110" t="s">
        <v>942</v>
      </c>
      <c r="C45" t="s">
        <v>1550</v>
      </c>
      <c r="D45" t="s">
        <v>3891</v>
      </c>
      <c r="E45" t="s">
        <v>3892</v>
      </c>
      <c r="F45" t="s">
        <v>1584</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146</v>
      </c>
    </row>
    <row r="46" spans="1:38" ht="15" customHeight="1">
      <c r="A46" s="117" t="s">
        <v>112</v>
      </c>
      <c r="B46" s="110" t="s">
        <v>943</v>
      </c>
      <c r="C46" t="s">
        <v>1551</v>
      </c>
      <c r="D46" t="s">
        <v>3893</v>
      </c>
      <c r="E46" t="s">
        <v>3894</v>
      </c>
      <c r="F46" t="s">
        <v>1584</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108">
        <v>0.06</v>
      </c>
    </row>
    <row r="47" spans="1:38" ht="15" customHeight="1">
      <c r="A47" s="117" t="s">
        <v>112</v>
      </c>
      <c r="B47" s="110" t="s">
        <v>944</v>
      </c>
      <c r="C47" t="s">
        <v>1552</v>
      </c>
      <c r="D47" t="s">
        <v>3895</v>
      </c>
      <c r="E47" t="s">
        <v>3896</v>
      </c>
      <c r="F47" t="s">
        <v>1584</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108">
        <v>6.5000000000000002E-2</v>
      </c>
    </row>
    <row r="48" spans="1:38" ht="15" customHeight="1">
      <c r="A48" s="117" t="s">
        <v>116</v>
      </c>
      <c r="B48" s="110" t="s">
        <v>945</v>
      </c>
      <c r="C48" t="s">
        <v>3857</v>
      </c>
      <c r="D48" t="s">
        <v>3897</v>
      </c>
      <c r="E48" t="s">
        <v>3859</v>
      </c>
      <c r="F48" t="s">
        <v>1584</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108">
        <v>0.02</v>
      </c>
    </row>
    <row r="49" spans="1:38" ht="15" customHeight="1">
      <c r="A49" s="117" t="s">
        <v>116</v>
      </c>
      <c r="B49" s="110" t="s">
        <v>946</v>
      </c>
      <c r="C49" t="s">
        <v>3860</v>
      </c>
      <c r="D49" t="s">
        <v>3898</v>
      </c>
      <c r="E49" t="s">
        <v>3859</v>
      </c>
      <c r="F49" t="s">
        <v>1584</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108">
        <v>7.8E-2</v>
      </c>
    </row>
    <row r="50" spans="1:38" ht="15" customHeight="1">
      <c r="A50" s="117" t="s">
        <v>115</v>
      </c>
      <c r="B50" s="110" t="s">
        <v>947</v>
      </c>
      <c r="C50" t="s">
        <v>1555</v>
      </c>
      <c r="D50" t="s">
        <v>3899</v>
      </c>
      <c r="E50" t="s">
        <v>3900</v>
      </c>
      <c r="F50" t="s">
        <v>1584</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146</v>
      </c>
    </row>
    <row r="51" spans="1:38" ht="15" customHeight="1">
      <c r="A51" s="117" t="s">
        <v>114</v>
      </c>
      <c r="B51" s="110" t="s">
        <v>948</v>
      </c>
      <c r="C51" t="s">
        <v>1556</v>
      </c>
      <c r="D51" t="s">
        <v>3901</v>
      </c>
      <c r="E51" t="s">
        <v>3902</v>
      </c>
      <c r="F51" t="s">
        <v>1584</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108">
        <v>1.7999999999999999E-2</v>
      </c>
    </row>
    <row r="52" spans="1:38" ht="15" customHeight="1">
      <c r="A52" s="117" t="s">
        <v>113</v>
      </c>
      <c r="B52" s="110" t="s">
        <v>949</v>
      </c>
      <c r="C52" t="s">
        <v>1557</v>
      </c>
      <c r="D52" t="s">
        <v>3903</v>
      </c>
      <c r="E52" t="s">
        <v>3904</v>
      </c>
      <c r="F52" t="s">
        <v>1584</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108">
        <v>3.5999999999999997E-2</v>
      </c>
    </row>
    <row r="53" spans="1:38" ht="15" customHeight="1">
      <c r="A53" s="117" t="s">
        <v>113</v>
      </c>
      <c r="B53" s="110" t="s">
        <v>950</v>
      </c>
      <c r="C53" t="s">
        <v>1558</v>
      </c>
      <c r="D53" t="s">
        <v>3905</v>
      </c>
      <c r="E53" t="s">
        <v>3906</v>
      </c>
      <c r="F53" t="s">
        <v>1584</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108">
        <v>3.1E-2</v>
      </c>
    </row>
    <row r="54" spans="1:38" ht="15" customHeight="1">
      <c r="A54" s="117" t="s">
        <v>853</v>
      </c>
      <c r="B54" s="110" t="s">
        <v>951</v>
      </c>
      <c r="C54" t="s">
        <v>1559</v>
      </c>
      <c r="D54" t="s">
        <v>3907</v>
      </c>
      <c r="E54" t="s">
        <v>3908</v>
      </c>
      <c r="F54" t="s">
        <v>1584</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108">
        <v>4.5999999999999999E-2</v>
      </c>
    </row>
    <row r="55" spans="1:38" ht="15" customHeight="1">
      <c r="A55" s="117" t="s">
        <v>853</v>
      </c>
      <c r="B55" s="110" t="s">
        <v>952</v>
      </c>
      <c r="C55" t="s">
        <v>1560</v>
      </c>
      <c r="D55" t="s">
        <v>3909</v>
      </c>
      <c r="E55" t="s">
        <v>3910</v>
      </c>
      <c r="F55" t="s">
        <v>1584</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108">
        <v>1.7000000000000001E-2</v>
      </c>
    </row>
    <row r="56" spans="1:38" ht="15" customHeight="1">
      <c r="A56" s="117" t="s">
        <v>854</v>
      </c>
      <c r="B56" s="110" t="s">
        <v>953</v>
      </c>
      <c r="C56" t="s">
        <v>1561</v>
      </c>
      <c r="D56" t="s">
        <v>3911</v>
      </c>
      <c r="E56" t="s">
        <v>3912</v>
      </c>
      <c r="F56" t="s">
        <v>1584</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146</v>
      </c>
    </row>
    <row r="57" spans="1:38" ht="15" customHeight="1">
      <c r="A57" s="117" t="s">
        <v>854</v>
      </c>
      <c r="B57" s="110" t="s">
        <v>954</v>
      </c>
      <c r="C57" t="s">
        <v>1562</v>
      </c>
      <c r="D57" t="s">
        <v>3913</v>
      </c>
      <c r="E57" t="s">
        <v>3914</v>
      </c>
      <c r="F57" t="s">
        <v>1584</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108">
        <v>0.23799999999999999</v>
      </c>
    </row>
    <row r="58" spans="1:38" ht="15" customHeight="1">
      <c r="A58" s="117"/>
      <c r="B58" s="110" t="s">
        <v>955</v>
      </c>
      <c r="C58" t="s">
        <v>1568</v>
      </c>
      <c r="D58" t="s">
        <v>3915</v>
      </c>
      <c r="E58" t="s">
        <v>3916</v>
      </c>
      <c r="F58" t="s">
        <v>1584</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108">
        <v>2.5999999999999999E-2</v>
      </c>
    </row>
    <row r="59" spans="1:38" ht="15" customHeight="1">
      <c r="B59" s="110" t="s">
        <v>956</v>
      </c>
      <c r="C59" t="s">
        <v>957</v>
      </c>
      <c r="D59" t="s">
        <v>3917</v>
      </c>
      <c r="E59" t="s">
        <v>3918</v>
      </c>
      <c r="F59" t="s">
        <v>1621</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108">
        <v>2.1000000000000001E-2</v>
      </c>
    </row>
    <row r="60" spans="1:38" ht="15" customHeight="1">
      <c r="B60" s="110" t="s">
        <v>958</v>
      </c>
      <c r="C60" t="s">
        <v>959</v>
      </c>
      <c r="D60" t="s">
        <v>3919</v>
      </c>
      <c r="E60" t="s">
        <v>3920</v>
      </c>
      <c r="F60" t="s">
        <v>1584</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108">
        <v>5.0000000000000001E-3</v>
      </c>
    </row>
    <row r="61" spans="1:38" ht="15" customHeight="1">
      <c r="B61" s="110" t="s">
        <v>960</v>
      </c>
      <c r="C61" t="s">
        <v>961</v>
      </c>
      <c r="D61" t="s">
        <v>3921</v>
      </c>
      <c r="E61" t="s">
        <v>3922</v>
      </c>
      <c r="F61" t="s">
        <v>1621</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108">
        <v>2.4E-2</v>
      </c>
    </row>
    <row r="62" spans="1:38" ht="15" customHeight="1">
      <c r="B62" s="110" t="s">
        <v>962</v>
      </c>
      <c r="C62" t="s">
        <v>963</v>
      </c>
      <c r="D62" t="s">
        <v>3923</v>
      </c>
      <c r="E62" t="s">
        <v>3924</v>
      </c>
      <c r="F62" t="s">
        <v>1584</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108">
        <v>3.1E-2</v>
      </c>
    </row>
    <row r="63" spans="1:38" ht="15" customHeight="1">
      <c r="B63" s="110" t="s">
        <v>964</v>
      </c>
      <c r="C63" t="s">
        <v>965</v>
      </c>
      <c r="D63" t="s">
        <v>3925</v>
      </c>
      <c r="E63" t="s">
        <v>3926</v>
      </c>
      <c r="F63" t="s">
        <v>1584</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146</v>
      </c>
    </row>
    <row r="64" spans="1:38" ht="15" customHeight="1">
      <c r="B64" s="110"/>
      <c r="C64" t="s">
        <v>1569</v>
      </c>
      <c r="D64" t="s">
        <v>1673</v>
      </c>
    </row>
    <row r="65" spans="2:38" ht="15" customHeight="1">
      <c r="B65" s="110" t="s">
        <v>966</v>
      </c>
      <c r="C65" t="s">
        <v>1570</v>
      </c>
      <c r="D65" t="s">
        <v>3927</v>
      </c>
      <c r="E65" t="s">
        <v>3928</v>
      </c>
      <c r="F65" t="s">
        <v>1584</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108">
        <v>-4.0000000000000001E-3</v>
      </c>
    </row>
    <row r="66" spans="2:38" ht="15" customHeight="1">
      <c r="B66" s="110" t="s">
        <v>967</v>
      </c>
      <c r="C66" t="s">
        <v>1571</v>
      </c>
      <c r="D66" t="s">
        <v>3929</v>
      </c>
      <c r="E66" t="s">
        <v>3930</v>
      </c>
      <c r="F66" t="s">
        <v>1584</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108">
        <v>8.9999999999999993E-3</v>
      </c>
    </row>
    <row r="67" spans="2:38" ht="15" customHeight="1">
      <c r="B67" s="110" t="s">
        <v>968</v>
      </c>
      <c r="C67" t="s">
        <v>1572</v>
      </c>
      <c r="D67" t="s">
        <v>3931</v>
      </c>
      <c r="E67" t="s">
        <v>3932</v>
      </c>
      <c r="F67" t="s">
        <v>1584</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108">
        <v>1E-3</v>
      </c>
    </row>
    <row r="68" spans="2:38" ht="15" customHeight="1">
      <c r="B68" s="110" t="s">
        <v>969</v>
      </c>
      <c r="C68" t="s">
        <v>1573</v>
      </c>
      <c r="D68" t="s">
        <v>3933</v>
      </c>
      <c r="E68" t="s">
        <v>3934</v>
      </c>
      <c r="F68" t="s">
        <v>1584</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108">
        <v>5.2999999999999999E-2</v>
      </c>
    </row>
    <row r="69" spans="2:38" ht="15" customHeight="1">
      <c r="B69" s="110" t="s">
        <v>970</v>
      </c>
      <c r="C69" t="s">
        <v>1574</v>
      </c>
      <c r="D69" t="s">
        <v>3935</v>
      </c>
      <c r="E69" t="s">
        <v>3936</v>
      </c>
      <c r="F69" t="s">
        <v>1584</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108">
        <v>4.4999999999999998E-2</v>
      </c>
    </row>
    <row r="70" spans="2:38" ht="15" customHeight="1">
      <c r="B70" s="110" t="s">
        <v>971</v>
      </c>
      <c r="C70" t="s">
        <v>1575</v>
      </c>
      <c r="D70" t="s">
        <v>3937</v>
      </c>
      <c r="E70" t="s">
        <v>3938</v>
      </c>
      <c r="F70" t="s">
        <v>1584</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108">
        <v>1.4999999999999999E-2</v>
      </c>
    </row>
    <row r="71" spans="2:38" ht="15" customHeight="1">
      <c r="B71" s="110" t="s">
        <v>972</v>
      </c>
      <c r="C71" t="s">
        <v>1576</v>
      </c>
      <c r="D71" t="s">
        <v>3939</v>
      </c>
      <c r="E71" t="s">
        <v>3940</v>
      </c>
      <c r="F71" t="s">
        <v>1584</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108">
        <v>3.5000000000000003E-2</v>
      </c>
    </row>
    <row r="72" spans="2:38" ht="15" customHeight="1">
      <c r="B72" s="110" t="s">
        <v>973</v>
      </c>
      <c r="C72" t="s">
        <v>1577</v>
      </c>
      <c r="D72" t="s">
        <v>3941</v>
      </c>
      <c r="E72" t="s">
        <v>3942</v>
      </c>
      <c r="F72" t="s">
        <v>1584</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108">
        <v>4.4999999999999998E-2</v>
      </c>
    </row>
    <row r="73" spans="2:38" ht="15" customHeight="1">
      <c r="B73" s="110" t="s">
        <v>974</v>
      </c>
      <c r="C73" t="s">
        <v>975</v>
      </c>
      <c r="D73" t="s">
        <v>3943</v>
      </c>
      <c r="E73" t="s">
        <v>3944</v>
      </c>
      <c r="F73" t="s">
        <v>1584</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108">
        <v>1E-3</v>
      </c>
    </row>
    <row r="74" spans="2:38" ht="15" customHeight="1">
      <c r="B74" s="110" t="s">
        <v>976</v>
      </c>
      <c r="C74" t="s">
        <v>1578</v>
      </c>
      <c r="D74" t="s">
        <v>3945</v>
      </c>
      <c r="E74" t="s">
        <v>3946</v>
      </c>
      <c r="F74" t="s">
        <v>1584</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108">
        <v>8.9999999999999993E-3</v>
      </c>
    </row>
    <row r="75" spans="2:38" ht="15" customHeight="1">
      <c r="B75" s="110" t="s">
        <v>977</v>
      </c>
      <c r="C75" t="s">
        <v>1579</v>
      </c>
      <c r="D75" t="s">
        <v>3947</v>
      </c>
      <c r="E75" t="s">
        <v>3948</v>
      </c>
      <c r="F75" t="s">
        <v>1584</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0" t="s">
        <v>978</v>
      </c>
      <c r="C76" t="s">
        <v>979</v>
      </c>
      <c r="D76" t="s">
        <v>3949</v>
      </c>
      <c r="E76" t="s">
        <v>3944</v>
      </c>
      <c r="F76" t="s">
        <v>1584</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108">
        <v>1.4E-2</v>
      </c>
    </row>
    <row r="77" spans="2:38" ht="15" customHeight="1">
      <c r="B77" s="110"/>
    </row>
    <row r="78" spans="2:38" ht="15" customHeight="1">
      <c r="B78" s="110"/>
    </row>
    <row r="79" spans="2:38" ht="15" customHeight="1">
      <c r="B79" s="110"/>
    </row>
    <row r="80" spans="2:38" ht="15" customHeight="1">
      <c r="B80" s="110"/>
    </row>
    <row r="81" spans="2:2" ht="15" customHeight="1">
      <c r="B81" s="110"/>
    </row>
    <row r="82" spans="2:2" ht="15" customHeight="1">
      <c r="B82" s="110"/>
    </row>
    <row r="83" spans="2:2" ht="15" customHeight="1">
      <c r="B83" s="110"/>
    </row>
    <row r="84" spans="2:2" ht="15" customHeight="1">
      <c r="B84" s="110"/>
    </row>
    <row r="85" spans="2:2" ht="15" customHeight="1">
      <c r="B85" s="110"/>
    </row>
    <row r="86" spans="2:2" ht="15" customHeight="1">
      <c r="B86" s="110"/>
    </row>
    <row r="87" spans="2:2" ht="15" customHeight="1">
      <c r="B87" s="110"/>
    </row>
    <row r="88" spans="2:2" ht="15" customHeight="1">
      <c r="B88" s="110"/>
    </row>
    <row r="89" spans="2:2" ht="15" customHeight="1">
      <c r="B89" s="110"/>
    </row>
    <row r="90" spans="2:2" ht="15" customHeight="1">
      <c r="B90" s="110"/>
    </row>
    <row r="91" spans="2:2">
      <c r="B91" s="110"/>
    </row>
    <row r="92" spans="2:2">
      <c r="B92" s="110"/>
    </row>
    <row r="93" spans="2:2">
      <c r="B93" s="110"/>
    </row>
    <row r="94" spans="2:2">
      <c r="B94" s="110"/>
    </row>
    <row r="95" spans="2:2">
      <c r="B95" s="110"/>
    </row>
    <row r="96" spans="2:2">
      <c r="B96" s="110"/>
    </row>
    <row r="97" spans="2:2">
      <c r="B97" s="110"/>
    </row>
    <row r="98" spans="2:2">
      <c r="B98" s="110"/>
    </row>
    <row r="99" spans="2:2">
      <c r="B99" s="110"/>
    </row>
    <row r="100" spans="2:2">
      <c r="B100" s="110"/>
    </row>
    <row r="101" spans="2:2">
      <c r="B101" s="110"/>
    </row>
    <row r="102" spans="2:2">
      <c r="B102" s="110"/>
    </row>
    <row r="103" spans="2:2">
      <c r="B103" s="110"/>
    </row>
    <row r="104" spans="2:2">
      <c r="B104" s="11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4360-E522-4565-99FB-BFDD59EBA295}">
  <dimension ref="A1:AL104"/>
  <sheetViews>
    <sheetView topLeftCell="A32" workbookViewId="0">
      <selection activeCell="G57" sqref="G57"/>
    </sheetView>
  </sheetViews>
  <sheetFormatPr defaultRowHeight="15"/>
  <cols>
    <col min="1" max="1" width="19.5703125" customWidth="1"/>
    <col min="2" max="2" width="19.42578125" style="40" customWidth="1"/>
    <col min="3" max="3" width="25" customWidth="1"/>
  </cols>
  <sheetData>
    <row r="1" spans="1:38" s="53" customFormat="1" ht="15" customHeight="1">
      <c r="A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1:38" ht="15" customHeight="1"/>
    <row r="3" spans="1:38" ht="15" customHeight="1"/>
    <row r="4" spans="1:38" ht="15" customHeight="1"/>
    <row r="5" spans="1:38" ht="15" customHeight="1"/>
    <row r="6" spans="1:38" ht="15" customHeight="1"/>
    <row r="7" spans="1:38" ht="15" customHeight="1"/>
    <row r="8" spans="1:38" ht="15" customHeight="1"/>
    <row r="9" spans="1:38" ht="15" customHeight="1"/>
    <row r="10" spans="1:38" ht="15" customHeight="1">
      <c r="B10" s="110" t="s">
        <v>915</v>
      </c>
      <c r="C10" t="s">
        <v>1540</v>
      </c>
    </row>
    <row r="11" spans="1:38" ht="15" customHeight="1">
      <c r="C11" t="s">
        <v>1541</v>
      </c>
    </row>
    <row r="12" spans="1:38" ht="15" customHeight="1">
      <c r="C12" t="s">
        <v>1542</v>
      </c>
    </row>
    <row r="13" spans="1:38" ht="15" customHeight="1">
      <c r="C13" t="s">
        <v>1194</v>
      </c>
    </row>
    <row r="14" spans="1:38" ht="1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1286</v>
      </c>
    </row>
    <row r="15" spans="1:38" ht="15" customHeight="1">
      <c r="B15" s="110"/>
      <c r="C15" t="s">
        <v>1543</v>
      </c>
      <c r="E15" t="s">
        <v>1580</v>
      </c>
    </row>
    <row r="16" spans="1:38" ht="15" customHeight="1">
      <c r="B16" s="110"/>
      <c r="C16" t="s">
        <v>1544</v>
      </c>
      <c r="E16" t="s">
        <v>1581</v>
      </c>
    </row>
    <row r="17" spans="1:38" s="36" customFormat="1" ht="15" customHeight="1">
      <c r="A17" s="117" t="s">
        <v>114</v>
      </c>
      <c r="B17" s="110" t="s">
        <v>916</v>
      </c>
      <c r="C17" t="s">
        <v>1545</v>
      </c>
      <c r="D17" t="s">
        <v>1582</v>
      </c>
      <c r="E17" t="s">
        <v>1583</v>
      </c>
      <c r="F17" t="s">
        <v>1584</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108">
        <v>-1E-3</v>
      </c>
    </row>
    <row r="18" spans="1:38" ht="15" customHeight="1">
      <c r="A18" s="117" t="s">
        <v>115</v>
      </c>
      <c r="B18" s="110" t="s">
        <v>917</v>
      </c>
      <c r="C18" t="s">
        <v>1546</v>
      </c>
      <c r="D18" t="s">
        <v>1585</v>
      </c>
      <c r="E18" t="s">
        <v>1586</v>
      </c>
      <c r="F18" t="s">
        <v>1584</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108">
        <v>-8.9999999999999993E-3</v>
      </c>
    </row>
    <row r="19" spans="1:38" ht="15" customHeight="1">
      <c r="A19" s="117"/>
      <c r="B19" s="110" t="s">
        <v>918</v>
      </c>
      <c r="C19" t="s">
        <v>1547</v>
      </c>
      <c r="D19" t="s">
        <v>1587</v>
      </c>
      <c r="E19" t="s">
        <v>1588</v>
      </c>
      <c r="F19" t="s">
        <v>1584</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108">
        <v>-1E-3</v>
      </c>
    </row>
    <row r="20" spans="1:38" ht="15" customHeight="1">
      <c r="A20" s="117"/>
      <c r="B20" s="110"/>
      <c r="C20" t="s">
        <v>1548</v>
      </c>
      <c r="E20" t="s">
        <v>1589</v>
      </c>
    </row>
    <row r="21" spans="1:38" ht="15" customHeight="1">
      <c r="A21" s="117" t="s">
        <v>114</v>
      </c>
      <c r="B21" s="110" t="s">
        <v>919</v>
      </c>
      <c r="C21" t="s">
        <v>1549</v>
      </c>
      <c r="D21" t="s">
        <v>1590</v>
      </c>
      <c r="E21" t="s">
        <v>1591</v>
      </c>
      <c r="F21" t="s">
        <v>1584</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108">
        <v>2E-3</v>
      </c>
    </row>
    <row r="22" spans="1:38" ht="15" customHeight="1">
      <c r="A22" s="117" t="s">
        <v>112</v>
      </c>
      <c r="B22" s="110" t="s">
        <v>920</v>
      </c>
      <c r="C22" t="s">
        <v>1550</v>
      </c>
      <c r="D22" t="s">
        <v>1592</v>
      </c>
      <c r="E22" t="s">
        <v>1593</v>
      </c>
      <c r="F22" t="s">
        <v>1584</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108">
        <v>0.02</v>
      </c>
    </row>
    <row r="23" spans="1:38" ht="15" customHeight="1">
      <c r="A23" s="117" t="s">
        <v>112</v>
      </c>
      <c r="B23" s="110" t="s">
        <v>921</v>
      </c>
      <c r="C23" t="s">
        <v>1551</v>
      </c>
      <c r="D23" t="s">
        <v>1594</v>
      </c>
      <c r="E23" t="s">
        <v>1595</v>
      </c>
      <c r="F23" t="s">
        <v>1584</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108">
        <v>4.9000000000000002E-2</v>
      </c>
    </row>
    <row r="24" spans="1:38" ht="15" customHeight="1">
      <c r="A24" s="117" t="s">
        <v>112</v>
      </c>
      <c r="B24" s="110" t="s">
        <v>922</v>
      </c>
      <c r="C24" t="s">
        <v>1552</v>
      </c>
      <c r="D24" t="s">
        <v>1596</v>
      </c>
      <c r="E24" t="s">
        <v>1597</v>
      </c>
      <c r="F24" t="s">
        <v>1584</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108">
        <v>7.5999999999999998E-2</v>
      </c>
    </row>
    <row r="25" spans="1:38" ht="15" customHeight="1">
      <c r="A25" s="117" t="s">
        <v>116</v>
      </c>
      <c r="B25" s="110" t="s">
        <v>923</v>
      </c>
      <c r="C25" t="s">
        <v>1553</v>
      </c>
      <c r="D25" t="s">
        <v>1598</v>
      </c>
      <c r="E25" t="s">
        <v>1599</v>
      </c>
      <c r="F25" t="s">
        <v>1584</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108">
        <v>3.4000000000000002E-2</v>
      </c>
    </row>
    <row r="26" spans="1:38" ht="15" customHeight="1">
      <c r="A26" s="117" t="s">
        <v>116</v>
      </c>
      <c r="B26" s="110" t="s">
        <v>924</v>
      </c>
      <c r="C26" t="s">
        <v>1554</v>
      </c>
      <c r="D26" t="s">
        <v>1600</v>
      </c>
      <c r="E26" t="s">
        <v>1601</v>
      </c>
      <c r="F26" t="s">
        <v>1584</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108">
        <v>1.0999999999999999E-2</v>
      </c>
    </row>
    <row r="27" spans="1:38" ht="15" customHeight="1">
      <c r="A27" s="117" t="s">
        <v>115</v>
      </c>
      <c r="B27" s="110" t="s">
        <v>925</v>
      </c>
      <c r="C27" t="s">
        <v>1555</v>
      </c>
      <c r="D27" t="s">
        <v>1602</v>
      </c>
      <c r="E27" t="s">
        <v>1603</v>
      </c>
      <c r="F27" t="s">
        <v>1584</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146</v>
      </c>
    </row>
    <row r="28" spans="1:38" ht="15" customHeight="1">
      <c r="A28" s="117" t="s">
        <v>114</v>
      </c>
      <c r="B28" s="110" t="s">
        <v>926</v>
      </c>
      <c r="C28" t="s">
        <v>1556</v>
      </c>
      <c r="D28" t="s">
        <v>1604</v>
      </c>
      <c r="E28" t="s">
        <v>1605</v>
      </c>
      <c r="F28" t="s">
        <v>1584</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108">
        <v>4.9000000000000002E-2</v>
      </c>
    </row>
    <row r="29" spans="1:38" ht="15" customHeight="1">
      <c r="A29" s="117" t="s">
        <v>113</v>
      </c>
      <c r="B29" s="110" t="s">
        <v>927</v>
      </c>
      <c r="C29" t="s">
        <v>1557</v>
      </c>
      <c r="D29" t="s">
        <v>1606</v>
      </c>
      <c r="E29" t="s">
        <v>1607</v>
      </c>
      <c r="F29" t="s">
        <v>1584</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108">
        <v>1.2E-2</v>
      </c>
    </row>
    <row r="30" spans="1:38" ht="15" customHeight="1">
      <c r="A30" s="117" t="s">
        <v>113</v>
      </c>
      <c r="B30" s="110" t="s">
        <v>928</v>
      </c>
      <c r="C30" t="s">
        <v>1558</v>
      </c>
      <c r="D30" t="s">
        <v>1608</v>
      </c>
      <c r="E30" t="s">
        <v>1609</v>
      </c>
      <c r="F30" t="s">
        <v>1584</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108">
        <v>5.0000000000000001E-3</v>
      </c>
    </row>
    <row r="31" spans="1:38" ht="15" customHeight="1">
      <c r="A31" s="117" t="s">
        <v>853</v>
      </c>
      <c r="B31" s="110" t="s">
        <v>929</v>
      </c>
      <c r="C31" t="s">
        <v>1559</v>
      </c>
      <c r="D31" t="s">
        <v>1610</v>
      </c>
      <c r="E31" t="s">
        <v>1611</v>
      </c>
      <c r="F31" t="s">
        <v>1584</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108">
        <v>8.0000000000000002E-3</v>
      </c>
    </row>
    <row r="32" spans="1:38" ht="15" customHeight="1">
      <c r="A32" s="117" t="s">
        <v>853</v>
      </c>
      <c r="B32" s="110" t="s">
        <v>930</v>
      </c>
      <c r="C32" t="s">
        <v>1560</v>
      </c>
      <c r="D32" t="s">
        <v>1610</v>
      </c>
      <c r="E32" t="s">
        <v>1612</v>
      </c>
      <c r="F32" t="s">
        <v>1584</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108">
        <v>5.0000000000000001E-3</v>
      </c>
    </row>
    <row r="33" spans="1:38" ht="15" customHeight="1">
      <c r="A33" s="117" t="s">
        <v>854</v>
      </c>
      <c r="B33" s="110" t="s">
        <v>931</v>
      </c>
      <c r="C33" t="s">
        <v>1561</v>
      </c>
      <c r="D33" t="s">
        <v>1613</v>
      </c>
      <c r="E33" t="s">
        <v>1614</v>
      </c>
      <c r="F33" t="s">
        <v>1584</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146</v>
      </c>
    </row>
    <row r="34" spans="1:38" ht="15" customHeight="1">
      <c r="A34" s="117" t="s">
        <v>854</v>
      </c>
      <c r="B34" s="110" t="s">
        <v>932</v>
      </c>
      <c r="C34" t="s">
        <v>1562</v>
      </c>
      <c r="D34" t="s">
        <v>1615</v>
      </c>
      <c r="E34" t="s">
        <v>1616</v>
      </c>
      <c r="F34" t="s">
        <v>1584</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108">
        <v>6.8000000000000005E-2</v>
      </c>
    </row>
    <row r="35" spans="1:38" ht="15" customHeight="1">
      <c r="A35" s="117"/>
      <c r="B35" s="110" t="s">
        <v>933</v>
      </c>
      <c r="C35" t="s">
        <v>1563</v>
      </c>
      <c r="D35" t="s">
        <v>1617</v>
      </c>
      <c r="E35" t="s">
        <v>1618</v>
      </c>
      <c r="F35" t="s">
        <v>1584</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108">
        <v>4.9000000000000002E-2</v>
      </c>
    </row>
    <row r="36" spans="1:38" ht="15" customHeight="1">
      <c r="A36" s="117"/>
      <c r="B36" s="110" t="s">
        <v>934</v>
      </c>
      <c r="C36" t="s">
        <v>935</v>
      </c>
      <c r="D36" t="s">
        <v>1619</v>
      </c>
      <c r="E36" t="s">
        <v>1620</v>
      </c>
      <c r="F36" t="s">
        <v>1621</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108">
        <v>4.2999999999999997E-2</v>
      </c>
    </row>
    <row r="37" spans="1:38" ht="15" customHeight="1">
      <c r="A37" s="117"/>
      <c r="B37" s="110" t="s">
        <v>936</v>
      </c>
      <c r="C37" t="s">
        <v>937</v>
      </c>
      <c r="D37" t="s">
        <v>1622</v>
      </c>
      <c r="E37" t="s">
        <v>1623</v>
      </c>
      <c r="F37" t="s">
        <v>1584</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108">
        <v>6.0000000000000001E-3</v>
      </c>
    </row>
    <row r="38" spans="1:38" ht="15" customHeight="1">
      <c r="A38" s="117"/>
      <c r="B38" s="110"/>
      <c r="C38" t="s">
        <v>1564</v>
      </c>
      <c r="E38" t="s">
        <v>1624</v>
      </c>
    </row>
    <row r="39" spans="1:38" ht="15" customHeight="1">
      <c r="A39" s="117"/>
      <c r="B39" s="110"/>
      <c r="C39" t="s">
        <v>1565</v>
      </c>
      <c r="E39" t="s">
        <v>1625</v>
      </c>
    </row>
    <row r="40" spans="1:38" s="36" customFormat="1" ht="15" customHeight="1">
      <c r="A40" s="117" t="s">
        <v>114</v>
      </c>
      <c r="B40" s="110" t="s">
        <v>938</v>
      </c>
      <c r="C40" t="s">
        <v>1545</v>
      </c>
      <c r="D40" t="s">
        <v>1626</v>
      </c>
      <c r="E40" t="s">
        <v>1627</v>
      </c>
      <c r="F40" t="s">
        <v>1584</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108">
        <v>3.0000000000000001E-3</v>
      </c>
    </row>
    <row r="41" spans="1:38" ht="15" customHeight="1">
      <c r="A41" s="117" t="s">
        <v>115</v>
      </c>
      <c r="B41" s="110" t="s">
        <v>939</v>
      </c>
      <c r="C41" t="s">
        <v>1546</v>
      </c>
      <c r="D41" t="s">
        <v>1628</v>
      </c>
      <c r="E41" t="s">
        <v>1629</v>
      </c>
      <c r="F41" t="s">
        <v>1584</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108">
        <v>3.1E-2</v>
      </c>
    </row>
    <row r="42" spans="1:38" ht="15" customHeight="1">
      <c r="A42" s="117"/>
      <c r="B42" s="110" t="s">
        <v>940</v>
      </c>
      <c r="C42" t="s">
        <v>1566</v>
      </c>
      <c r="D42" t="s">
        <v>1630</v>
      </c>
      <c r="E42" t="s">
        <v>1631</v>
      </c>
      <c r="F42" t="s">
        <v>1584</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108">
        <v>3.0000000000000001E-3</v>
      </c>
    </row>
    <row r="43" spans="1:38" ht="15" customHeight="1">
      <c r="A43" s="117"/>
      <c r="B43" s="110"/>
      <c r="C43" t="s">
        <v>1567</v>
      </c>
      <c r="E43" t="s">
        <v>1632</v>
      </c>
    </row>
    <row r="44" spans="1:38" ht="15" customHeight="1">
      <c r="A44" s="117" t="s">
        <v>114</v>
      </c>
      <c r="B44" s="110" t="s">
        <v>941</v>
      </c>
      <c r="C44" t="s">
        <v>1549</v>
      </c>
      <c r="D44" t="s">
        <v>1633</v>
      </c>
      <c r="E44" t="s">
        <v>1634</v>
      </c>
      <c r="F44" t="s">
        <v>1584</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108">
        <v>1E-3</v>
      </c>
    </row>
    <row r="45" spans="1:38" ht="15" customHeight="1">
      <c r="A45" s="117" t="s">
        <v>112</v>
      </c>
      <c r="B45" s="110" t="s">
        <v>942</v>
      </c>
      <c r="C45" t="s">
        <v>1550</v>
      </c>
      <c r="D45" t="s">
        <v>1635</v>
      </c>
      <c r="E45" t="s">
        <v>1636</v>
      </c>
      <c r="F45" t="s">
        <v>1584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17" t="s">
        <v>112</v>
      </c>
      <c r="B46" s="110" t="s">
        <v>943</v>
      </c>
      <c r="C46" t="s">
        <v>1551</v>
      </c>
      <c r="D46" t="s">
        <v>1637</v>
      </c>
      <c r="E46" t="s">
        <v>1638</v>
      </c>
      <c r="F46" t="s">
        <v>1584</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108">
        <v>8.8999999999999996E-2</v>
      </c>
    </row>
    <row r="47" spans="1:38" ht="15" customHeight="1">
      <c r="A47" s="117" t="s">
        <v>112</v>
      </c>
      <c r="B47" s="110" t="s">
        <v>944</v>
      </c>
      <c r="C47" t="s">
        <v>1552</v>
      </c>
      <c r="D47" t="s">
        <v>1639</v>
      </c>
      <c r="E47" t="s">
        <v>1640</v>
      </c>
      <c r="F47" t="s">
        <v>1584</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108">
        <v>9.7000000000000003E-2</v>
      </c>
    </row>
    <row r="48" spans="1:38" ht="15" customHeight="1">
      <c r="A48" s="117" t="s">
        <v>116</v>
      </c>
      <c r="B48" s="110" t="s">
        <v>945</v>
      </c>
      <c r="C48" t="s">
        <v>1553</v>
      </c>
      <c r="D48" t="s">
        <v>1641</v>
      </c>
      <c r="E48" t="s">
        <v>1642</v>
      </c>
      <c r="F48" t="s">
        <v>1584</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108">
        <v>9.2999999999999999E-2</v>
      </c>
    </row>
    <row r="49" spans="1:38" ht="15" customHeight="1">
      <c r="A49" s="117" t="s">
        <v>116</v>
      </c>
      <c r="B49" s="110" t="s">
        <v>946</v>
      </c>
      <c r="C49" t="s">
        <v>1554</v>
      </c>
      <c r="D49" t="s">
        <v>1643</v>
      </c>
      <c r="E49" t="s">
        <v>1644</v>
      </c>
      <c r="F49" t="s">
        <v>1584</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108">
        <v>7.0000000000000007E-2</v>
      </c>
    </row>
    <row r="50" spans="1:38" ht="15" customHeight="1">
      <c r="A50" s="117" t="s">
        <v>115</v>
      </c>
      <c r="B50" s="110" t="s">
        <v>947</v>
      </c>
      <c r="C50" t="s">
        <v>1555</v>
      </c>
      <c r="D50" t="s">
        <v>1645</v>
      </c>
      <c r="E50" t="s">
        <v>1646</v>
      </c>
      <c r="F50" t="s">
        <v>1584</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146</v>
      </c>
    </row>
    <row r="51" spans="1:38" ht="15" customHeight="1">
      <c r="A51" s="117" t="s">
        <v>114</v>
      </c>
      <c r="B51" s="110" t="s">
        <v>948</v>
      </c>
      <c r="C51" t="s">
        <v>1556</v>
      </c>
      <c r="D51" t="s">
        <v>1647</v>
      </c>
      <c r="E51" t="s">
        <v>1648</v>
      </c>
      <c r="F51" t="s">
        <v>1584</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108">
        <v>3.9E-2</v>
      </c>
    </row>
    <row r="52" spans="1:38" ht="15" customHeight="1">
      <c r="A52" s="117" t="s">
        <v>113</v>
      </c>
      <c r="B52" s="110" t="s">
        <v>949</v>
      </c>
      <c r="C52" t="s">
        <v>1557</v>
      </c>
      <c r="D52" t="s">
        <v>1649</v>
      </c>
      <c r="E52" t="s">
        <v>1650</v>
      </c>
      <c r="F52" t="s">
        <v>1584</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108">
        <v>1.2E-2</v>
      </c>
    </row>
    <row r="53" spans="1:38" ht="15" customHeight="1">
      <c r="A53" s="117" t="s">
        <v>113</v>
      </c>
      <c r="B53" s="110" t="s">
        <v>950</v>
      </c>
      <c r="C53" t="s">
        <v>1558</v>
      </c>
      <c r="D53" t="s">
        <v>1651</v>
      </c>
      <c r="E53" t="s">
        <v>1652</v>
      </c>
      <c r="F53" t="s">
        <v>1584</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108">
        <v>7.0000000000000001E-3</v>
      </c>
    </row>
    <row r="54" spans="1:38" ht="15" customHeight="1">
      <c r="A54" s="117" t="s">
        <v>853</v>
      </c>
      <c r="B54" s="110" t="s">
        <v>951</v>
      </c>
      <c r="C54" t="s">
        <v>1559</v>
      </c>
      <c r="D54" t="s">
        <v>1653</v>
      </c>
      <c r="E54" t="s">
        <v>1654</v>
      </c>
      <c r="F54" t="s">
        <v>1584</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108">
        <v>2.3E-2</v>
      </c>
    </row>
    <row r="55" spans="1:38" ht="15" customHeight="1">
      <c r="A55" s="117" t="s">
        <v>853</v>
      </c>
      <c r="B55" s="110" t="s">
        <v>952</v>
      </c>
      <c r="C55" t="s">
        <v>1560</v>
      </c>
      <c r="D55" t="s">
        <v>1655</v>
      </c>
      <c r="E55" t="s">
        <v>1656</v>
      </c>
      <c r="F55" t="s">
        <v>1584</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108">
        <v>7.0000000000000001E-3</v>
      </c>
    </row>
    <row r="56" spans="1:38" ht="15" customHeight="1">
      <c r="A56" s="117" t="s">
        <v>854</v>
      </c>
      <c r="B56" s="110" t="s">
        <v>953</v>
      </c>
      <c r="C56" t="s">
        <v>1561</v>
      </c>
      <c r="D56" t="s">
        <v>1657</v>
      </c>
      <c r="E56" t="s">
        <v>1658</v>
      </c>
      <c r="F56" t="s">
        <v>1584</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146</v>
      </c>
    </row>
    <row r="57" spans="1:38" ht="15" customHeight="1">
      <c r="A57" s="117" t="s">
        <v>854</v>
      </c>
      <c r="B57" s="110" t="s">
        <v>954</v>
      </c>
      <c r="C57" t="s">
        <v>1562</v>
      </c>
      <c r="D57" t="s">
        <v>1659</v>
      </c>
      <c r="E57" t="s">
        <v>1660</v>
      </c>
      <c r="F57" t="s">
        <v>1584</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108">
        <v>0.14599999999999999</v>
      </c>
    </row>
    <row r="58" spans="1:38" ht="15" customHeight="1">
      <c r="A58" s="117"/>
      <c r="B58" s="110" t="s">
        <v>955</v>
      </c>
      <c r="C58" t="s">
        <v>1568</v>
      </c>
      <c r="D58" t="s">
        <v>1661</v>
      </c>
      <c r="E58" t="s">
        <v>1662</v>
      </c>
      <c r="F58" t="s">
        <v>1584</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108">
        <v>2.8000000000000001E-2</v>
      </c>
    </row>
    <row r="59" spans="1:38" ht="15" customHeight="1">
      <c r="B59" s="110" t="s">
        <v>956</v>
      </c>
      <c r="C59" t="s">
        <v>957</v>
      </c>
      <c r="D59" t="s">
        <v>1663</v>
      </c>
      <c r="E59" t="s">
        <v>1664</v>
      </c>
      <c r="F59" t="s">
        <v>1621</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108">
        <v>0.02</v>
      </c>
    </row>
    <row r="60" spans="1:38" ht="15" customHeight="1">
      <c r="B60" s="110" t="s">
        <v>958</v>
      </c>
      <c r="C60" t="s">
        <v>959</v>
      </c>
      <c r="D60" t="s">
        <v>1665</v>
      </c>
      <c r="E60" t="s">
        <v>1666</v>
      </c>
      <c r="F60" t="s">
        <v>1584</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108">
        <v>7.0000000000000001E-3</v>
      </c>
    </row>
    <row r="61" spans="1:38" ht="15" customHeight="1">
      <c r="B61" s="110" t="s">
        <v>960</v>
      </c>
      <c r="C61" t="s">
        <v>961</v>
      </c>
      <c r="D61" t="s">
        <v>1667</v>
      </c>
      <c r="E61" t="s">
        <v>1668</v>
      </c>
      <c r="F61" t="s">
        <v>1621</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108">
        <v>2.8000000000000001E-2</v>
      </c>
    </row>
    <row r="62" spans="1:38" ht="15" customHeight="1">
      <c r="B62" s="110" t="s">
        <v>962</v>
      </c>
      <c r="C62" t="s">
        <v>963</v>
      </c>
      <c r="D62" t="s">
        <v>1669</v>
      </c>
      <c r="E62" t="s">
        <v>1670</v>
      </c>
      <c r="F62" t="s">
        <v>1584</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108">
        <v>3.1E-2</v>
      </c>
    </row>
    <row r="63" spans="1:38" ht="15" customHeight="1">
      <c r="B63" s="110" t="s">
        <v>964</v>
      </c>
      <c r="C63" t="s">
        <v>965</v>
      </c>
      <c r="D63" t="s">
        <v>1671</v>
      </c>
      <c r="E63" t="s">
        <v>1672</v>
      </c>
      <c r="F63" t="s">
        <v>1584</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146</v>
      </c>
    </row>
    <row r="64" spans="1:38" ht="15" customHeight="1">
      <c r="B64" s="110"/>
      <c r="C64" t="s">
        <v>1569</v>
      </c>
      <c r="D64" t="s">
        <v>1673</v>
      </c>
      <c r="F64" t="s">
        <v>1674</v>
      </c>
    </row>
    <row r="65" spans="2:38" ht="15" customHeight="1">
      <c r="B65" s="110" t="s">
        <v>966</v>
      </c>
      <c r="C65" t="s">
        <v>1570</v>
      </c>
      <c r="D65" t="s">
        <v>1675</v>
      </c>
      <c r="E65" t="s">
        <v>1676</v>
      </c>
      <c r="F65" t="s">
        <v>1584</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108">
        <v>1E-3</v>
      </c>
    </row>
    <row r="66" spans="2:38" ht="15" customHeight="1">
      <c r="B66" s="110" t="s">
        <v>967</v>
      </c>
      <c r="C66" t="s">
        <v>1571</v>
      </c>
      <c r="D66" t="s">
        <v>1677</v>
      </c>
      <c r="E66" t="s">
        <v>1678</v>
      </c>
      <c r="F66" t="s">
        <v>1584</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108">
        <v>3.1E-2</v>
      </c>
    </row>
    <row r="67" spans="2:38" ht="15" customHeight="1">
      <c r="B67" s="110" t="s">
        <v>968</v>
      </c>
      <c r="C67" t="s">
        <v>1572</v>
      </c>
      <c r="D67" t="s">
        <v>1679</v>
      </c>
      <c r="E67" t="s">
        <v>1680</v>
      </c>
      <c r="F67" t="s">
        <v>1584</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108">
        <v>2E-3</v>
      </c>
    </row>
    <row r="68" spans="2:38" ht="15" customHeight="1">
      <c r="B68" s="110" t="s">
        <v>969</v>
      </c>
      <c r="C68" t="s">
        <v>1573</v>
      </c>
      <c r="D68" t="s">
        <v>1681</v>
      </c>
      <c r="E68" t="s">
        <v>1682</v>
      </c>
      <c r="F68" t="s">
        <v>1584</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108">
        <v>7.5999999999999998E-2</v>
      </c>
    </row>
    <row r="69" spans="2:38" ht="15" customHeight="1">
      <c r="B69" s="110" t="s">
        <v>970</v>
      </c>
      <c r="C69" t="s">
        <v>1574</v>
      </c>
      <c r="D69" t="s">
        <v>1683</v>
      </c>
      <c r="E69" t="s">
        <v>1684</v>
      </c>
      <c r="F69" t="s">
        <v>1584</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108">
        <v>5.8000000000000003E-2</v>
      </c>
    </row>
    <row r="70" spans="2:38" ht="15" customHeight="1">
      <c r="B70" s="110" t="s">
        <v>971</v>
      </c>
      <c r="C70" t="s">
        <v>1575</v>
      </c>
      <c r="D70" t="s">
        <v>1685</v>
      </c>
      <c r="E70" t="s">
        <v>1686</v>
      </c>
      <c r="F70" t="s">
        <v>1584</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108">
        <v>4.2999999999999997E-2</v>
      </c>
    </row>
    <row r="71" spans="2:38" ht="15" customHeight="1">
      <c r="B71" s="110" t="s">
        <v>972</v>
      </c>
      <c r="C71" t="s">
        <v>1576</v>
      </c>
      <c r="D71" t="s">
        <v>1687</v>
      </c>
      <c r="E71" t="s">
        <v>1688</v>
      </c>
      <c r="F71" t="s">
        <v>1584</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108">
        <v>8.9999999999999993E-3</v>
      </c>
    </row>
    <row r="72" spans="2:38" ht="15" customHeight="1">
      <c r="B72" s="110" t="s">
        <v>973</v>
      </c>
      <c r="C72" t="s">
        <v>1577</v>
      </c>
      <c r="D72" t="s">
        <v>1689</v>
      </c>
      <c r="E72" t="s">
        <v>1690</v>
      </c>
      <c r="F72" t="s">
        <v>1584</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108">
        <v>7.3999999999999996E-2</v>
      </c>
    </row>
    <row r="73" spans="2:38" ht="15" customHeight="1">
      <c r="B73" s="110" t="s">
        <v>974</v>
      </c>
      <c r="C73" t="s">
        <v>975</v>
      </c>
      <c r="D73" t="s">
        <v>1691</v>
      </c>
      <c r="E73" t="s">
        <v>1692</v>
      </c>
      <c r="F73" t="s">
        <v>1584</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108">
        <v>7.0000000000000001E-3</v>
      </c>
    </row>
    <row r="74" spans="2:38" ht="15" customHeight="1">
      <c r="B74" s="110" t="s">
        <v>976</v>
      </c>
      <c r="C74" t="s">
        <v>1578</v>
      </c>
      <c r="D74" t="s">
        <v>1693</v>
      </c>
      <c r="E74" t="s">
        <v>1694</v>
      </c>
      <c r="F74" t="s">
        <v>1584</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108">
        <v>1.6E-2</v>
      </c>
    </row>
    <row r="75" spans="2:38" ht="15" customHeight="1">
      <c r="B75" s="110" t="s">
        <v>977</v>
      </c>
      <c r="C75" t="s">
        <v>1579</v>
      </c>
      <c r="D75" t="s">
        <v>1695</v>
      </c>
      <c r="E75" t="s">
        <v>1696</v>
      </c>
      <c r="F75" t="s">
        <v>1584</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5" customHeight="1">
      <c r="B76" s="110" t="s">
        <v>978</v>
      </c>
      <c r="C76" t="s">
        <v>979</v>
      </c>
      <c r="D76" t="s">
        <v>1697</v>
      </c>
      <c r="E76" t="s">
        <v>1698</v>
      </c>
      <c r="F76" t="s">
        <v>1584</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108">
        <v>2.1999999999999999E-2</v>
      </c>
    </row>
    <row r="77" spans="2:38" ht="15" customHeight="1">
      <c r="B77" s="110"/>
    </row>
    <row r="78" spans="2:38" ht="15" customHeight="1">
      <c r="B78" s="110"/>
    </row>
    <row r="79" spans="2:38" ht="15" customHeight="1">
      <c r="B79" s="110"/>
    </row>
    <row r="80" spans="2:38" ht="15" customHeight="1">
      <c r="B80" s="110"/>
    </row>
    <row r="81" spans="2:2" ht="15" customHeight="1">
      <c r="B81" s="110"/>
    </row>
    <row r="82" spans="2:2" ht="15" customHeight="1">
      <c r="B82" s="110"/>
    </row>
    <row r="83" spans="2:2" ht="15" customHeight="1">
      <c r="B83" s="110"/>
    </row>
    <row r="84" spans="2:2" ht="15" customHeight="1">
      <c r="B84" s="110"/>
    </row>
    <row r="85" spans="2:2" ht="15" customHeight="1">
      <c r="B85" s="110"/>
    </row>
    <row r="86" spans="2:2" ht="15" customHeight="1">
      <c r="B86" s="110"/>
    </row>
    <row r="87" spans="2:2" ht="15" customHeight="1">
      <c r="B87" s="110"/>
    </row>
    <row r="88" spans="2:2" ht="15" customHeight="1">
      <c r="B88" s="110"/>
    </row>
    <row r="89" spans="2:2" ht="15" customHeight="1">
      <c r="B89" s="110"/>
    </row>
    <row r="90" spans="2:2" ht="15" customHeight="1">
      <c r="B90" s="110"/>
    </row>
    <row r="91" spans="2:2">
      <c r="B91" s="110"/>
    </row>
    <row r="92" spans="2:2">
      <c r="B92" s="110"/>
    </row>
    <row r="93" spans="2:2">
      <c r="B93" s="110"/>
    </row>
    <row r="94" spans="2:2">
      <c r="B94" s="110"/>
    </row>
    <row r="95" spans="2:2">
      <c r="B95" s="110"/>
    </row>
    <row r="96" spans="2:2">
      <c r="B96" s="110"/>
    </row>
    <row r="97" spans="2:2">
      <c r="B97" s="110"/>
    </row>
    <row r="98" spans="2:2">
      <c r="B98" s="110"/>
    </row>
    <row r="99" spans="2:2">
      <c r="B99" s="110"/>
    </row>
    <row r="100" spans="2:2">
      <c r="B100" s="110"/>
    </row>
    <row r="101" spans="2:2">
      <c r="B101" s="110"/>
    </row>
    <row r="102" spans="2:2">
      <c r="B102" s="110"/>
    </row>
    <row r="103" spans="2:2">
      <c r="B103" s="110"/>
    </row>
    <row r="104" spans="2:2">
      <c r="B104" s="1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04"/>
  <sheetViews>
    <sheetView topLeftCell="B28" workbookViewId="0">
      <selection activeCell="B33" sqref="B33"/>
    </sheetView>
  </sheetViews>
  <sheetFormatPr defaultColWidth="9" defaultRowHeight="15" customHeight="1"/>
  <cols>
    <col min="1" max="1" width="25.7109375" style="19" customWidth="1"/>
    <col min="2" max="2" width="19.42578125" style="40" customWidth="1"/>
    <col min="3" max="3" width="29.7109375" customWidth="1"/>
    <col min="4" max="4" width="22.7109375" customWidth="1"/>
    <col min="5" max="5" width="9.140625"/>
    <col min="39" max="16384" width="9" style="19"/>
  </cols>
  <sheetData>
    <row r="1" spans="1:40" s="53" customFormat="1" ht="15" customHeight="1">
      <c r="A1"/>
      <c r="B1" s="40" t="s">
        <v>1343</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10" spans="1:40" ht="15" customHeight="1">
      <c r="B10" s="110" t="s">
        <v>872</v>
      </c>
      <c r="C10" t="s">
        <v>1699</v>
      </c>
      <c r="AM10"/>
      <c r="AN10"/>
    </row>
    <row r="11" spans="1:40" ht="15" customHeight="1">
      <c r="C11" t="s">
        <v>4009</v>
      </c>
      <c r="AM11"/>
      <c r="AN11"/>
    </row>
    <row r="12" spans="1:40" ht="15" customHeight="1">
      <c r="C12" t="s">
        <v>4010</v>
      </c>
      <c r="AM12"/>
      <c r="AN12"/>
    </row>
    <row r="13" spans="1:40" ht="15" customHeight="1">
      <c r="C13" t="s">
        <v>1194</v>
      </c>
      <c r="AM13"/>
      <c r="AN13"/>
    </row>
    <row r="14" spans="1:40" ht="15" customHeight="1">
      <c r="D14" t="s">
        <v>1195</v>
      </c>
      <c r="E14" t="s">
        <v>1284</v>
      </c>
      <c r="F14" t="s">
        <v>1285</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3521</v>
      </c>
      <c r="AM14"/>
      <c r="AN14"/>
    </row>
    <row r="15" spans="1:40" ht="15" customHeight="1">
      <c r="B15" s="110"/>
      <c r="C15" t="s">
        <v>1702</v>
      </c>
      <c r="AM15"/>
      <c r="AN15"/>
    </row>
    <row r="16" spans="1:40" ht="15" customHeight="1">
      <c r="B16" s="110"/>
      <c r="C16" t="s">
        <v>1544</v>
      </c>
      <c r="AM16"/>
      <c r="AN16"/>
    </row>
    <row r="17" spans="1:40" s="38" customFormat="1" ht="15" customHeight="1">
      <c r="A17" s="117" t="s">
        <v>114</v>
      </c>
      <c r="B17" s="110" t="s">
        <v>874</v>
      </c>
      <c r="C17" t="s">
        <v>1545</v>
      </c>
      <c r="D17" t="s">
        <v>4011</v>
      </c>
      <c r="E17" t="s">
        <v>4012</v>
      </c>
      <c r="F17" t="s">
        <v>1714</v>
      </c>
      <c r="G17"/>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108">
        <v>4.0000000000000001E-3</v>
      </c>
      <c r="AL17"/>
      <c r="AM17"/>
      <c r="AN17"/>
    </row>
    <row r="18" spans="1:40" ht="15" customHeight="1">
      <c r="A18" s="117" t="s">
        <v>115</v>
      </c>
      <c r="B18" s="110" t="s">
        <v>875</v>
      </c>
      <c r="C18" t="s">
        <v>1546</v>
      </c>
      <c r="D18" t="s">
        <v>4013</v>
      </c>
      <c r="E18" t="s">
        <v>4014</v>
      </c>
      <c r="F18" t="s">
        <v>1714</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108">
        <v>2E-3</v>
      </c>
      <c r="AM18"/>
      <c r="AN18"/>
    </row>
    <row r="19" spans="1:40" ht="15" customHeight="1">
      <c r="A19" s="117"/>
      <c r="B19" s="110"/>
      <c r="C19" t="s">
        <v>1548</v>
      </c>
      <c r="AM19"/>
      <c r="AN19"/>
    </row>
    <row r="20" spans="1:40" ht="15" customHeight="1">
      <c r="A20" s="117" t="s">
        <v>114</v>
      </c>
      <c r="B20" s="110" t="s">
        <v>876</v>
      </c>
      <c r="C20" t="s">
        <v>1549</v>
      </c>
      <c r="D20" t="s">
        <v>4015</v>
      </c>
      <c r="E20" t="s">
        <v>4016</v>
      </c>
      <c r="F20" t="s">
        <v>1714</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108">
        <v>4.0000000000000001E-3</v>
      </c>
      <c r="AM20"/>
      <c r="AN20"/>
    </row>
    <row r="21" spans="1:40" ht="15" customHeight="1">
      <c r="A21" s="117" t="s">
        <v>112</v>
      </c>
      <c r="B21" s="110" t="s">
        <v>877</v>
      </c>
      <c r="C21" t="s">
        <v>3956</v>
      </c>
      <c r="D21" t="s">
        <v>4017</v>
      </c>
      <c r="E21" t="s">
        <v>3535</v>
      </c>
      <c r="F21" t="s">
        <v>1714</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108">
        <v>2E-3</v>
      </c>
      <c r="AM21"/>
      <c r="AN21"/>
    </row>
    <row r="22" spans="1:40" ht="15" customHeight="1">
      <c r="A22" s="117" t="s">
        <v>112</v>
      </c>
      <c r="B22" s="110" t="s">
        <v>878</v>
      </c>
      <c r="C22" t="s">
        <v>3958</v>
      </c>
      <c r="D22" t="s">
        <v>4018</v>
      </c>
      <c r="E22" t="s">
        <v>3535</v>
      </c>
      <c r="F22" t="s">
        <v>1714</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108">
        <v>2E-3</v>
      </c>
      <c r="AM22"/>
      <c r="AN22"/>
    </row>
    <row r="23" spans="1:40" ht="15" customHeight="1">
      <c r="A23" s="117" t="s">
        <v>112</v>
      </c>
      <c r="B23" s="110" t="s">
        <v>879</v>
      </c>
      <c r="C23" t="s">
        <v>3960</v>
      </c>
      <c r="D23" t="s">
        <v>4019</v>
      </c>
      <c r="E23" t="s">
        <v>3535</v>
      </c>
      <c r="F23" t="s">
        <v>1714</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108">
        <v>2E-3</v>
      </c>
      <c r="AM23"/>
      <c r="AN23"/>
    </row>
    <row r="24" spans="1:40" ht="15" customHeight="1">
      <c r="A24" s="117" t="s">
        <v>116</v>
      </c>
      <c r="B24" s="110" t="s">
        <v>880</v>
      </c>
      <c r="C24" t="s">
        <v>3857</v>
      </c>
      <c r="D24" t="s">
        <v>4020</v>
      </c>
      <c r="E24" t="s">
        <v>4021</v>
      </c>
      <c r="F24" t="s">
        <v>1714</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108">
        <v>2E-3</v>
      </c>
      <c r="AM24"/>
      <c r="AN24"/>
    </row>
    <row r="25" spans="1:40" ht="15" customHeight="1">
      <c r="A25" s="117" t="s">
        <v>116</v>
      </c>
      <c r="B25" s="110" t="s">
        <v>881</v>
      </c>
      <c r="C25" t="s">
        <v>3860</v>
      </c>
      <c r="D25" t="s">
        <v>4022</v>
      </c>
      <c r="E25" t="s">
        <v>4023</v>
      </c>
      <c r="F25" t="s">
        <v>1714</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108">
        <v>2E-3</v>
      </c>
      <c r="AM25"/>
      <c r="AN25"/>
    </row>
    <row r="26" spans="1:40" ht="15" customHeight="1">
      <c r="A26" s="117" t="s">
        <v>115</v>
      </c>
      <c r="B26" s="110" t="s">
        <v>882</v>
      </c>
      <c r="C26" t="s">
        <v>1555</v>
      </c>
      <c r="D26" t="s">
        <v>4024</v>
      </c>
      <c r="E26" t="s">
        <v>4025</v>
      </c>
      <c r="F26" t="s">
        <v>1714</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146</v>
      </c>
      <c r="AM26"/>
      <c r="AN26"/>
    </row>
    <row r="27" spans="1:40" ht="15" customHeight="1">
      <c r="A27" s="117" t="s">
        <v>114</v>
      </c>
      <c r="B27" s="110" t="s">
        <v>883</v>
      </c>
      <c r="C27" t="s">
        <v>1556</v>
      </c>
      <c r="D27" t="s">
        <v>4026</v>
      </c>
      <c r="E27" t="s">
        <v>4027</v>
      </c>
      <c r="F27" t="s">
        <v>1714</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108">
        <v>3.0000000000000001E-3</v>
      </c>
      <c r="AM27"/>
      <c r="AN27"/>
    </row>
    <row r="28" spans="1:40" ht="15" customHeight="1">
      <c r="A28" s="117" t="s">
        <v>113</v>
      </c>
      <c r="B28" s="110" t="s">
        <v>884</v>
      </c>
      <c r="C28" t="s">
        <v>1557</v>
      </c>
      <c r="D28" t="s">
        <v>4028</v>
      </c>
      <c r="E28" t="s">
        <v>4029</v>
      </c>
      <c r="F28" t="s">
        <v>1714</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108">
        <v>3.0000000000000001E-3</v>
      </c>
      <c r="AM28"/>
      <c r="AN28"/>
    </row>
    <row r="29" spans="1:40" ht="15" customHeight="1">
      <c r="A29" s="117" t="s">
        <v>113</v>
      </c>
      <c r="B29" s="110" t="s">
        <v>885</v>
      </c>
      <c r="C29" t="s">
        <v>1558</v>
      </c>
      <c r="D29" t="s">
        <v>4030</v>
      </c>
      <c r="E29" t="s">
        <v>4031</v>
      </c>
      <c r="F29" t="s">
        <v>1714</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108">
        <v>4.0000000000000001E-3</v>
      </c>
      <c r="AM29"/>
      <c r="AN29"/>
    </row>
    <row r="30" spans="1:40" ht="15" customHeight="1">
      <c r="A30" s="117" t="s">
        <v>853</v>
      </c>
      <c r="B30" s="110" t="s">
        <v>886</v>
      </c>
      <c r="C30" t="s">
        <v>1559</v>
      </c>
      <c r="D30" t="s">
        <v>4032</v>
      </c>
      <c r="E30" t="s">
        <v>4033</v>
      </c>
      <c r="F30" t="s">
        <v>1714</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108">
        <v>4.0000000000000001E-3</v>
      </c>
      <c r="AM30"/>
      <c r="AN30"/>
    </row>
    <row r="31" spans="1:40" ht="15" customHeight="1">
      <c r="A31" s="117" t="s">
        <v>853</v>
      </c>
      <c r="B31" s="110" t="s">
        <v>887</v>
      </c>
      <c r="C31" t="s">
        <v>1560</v>
      </c>
      <c r="D31" t="s">
        <v>4034</v>
      </c>
      <c r="E31" t="s">
        <v>4035</v>
      </c>
      <c r="F31" t="s">
        <v>1714</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108">
        <v>3.0000000000000001E-3</v>
      </c>
      <c r="AM31"/>
      <c r="AN31"/>
    </row>
    <row r="32" spans="1:40" ht="15" customHeight="1">
      <c r="A32" s="117" t="s">
        <v>854</v>
      </c>
      <c r="B32" s="110" t="s">
        <v>888</v>
      </c>
      <c r="C32" t="s">
        <v>1561</v>
      </c>
      <c r="D32" t="s">
        <v>4036</v>
      </c>
      <c r="E32" t="s">
        <v>4037</v>
      </c>
      <c r="F32" t="s">
        <v>1714</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146</v>
      </c>
      <c r="AM32"/>
      <c r="AN32"/>
    </row>
    <row r="33" spans="1:40" ht="15" customHeight="1">
      <c r="A33" s="117" t="s">
        <v>854</v>
      </c>
      <c r="B33" s="110" t="s">
        <v>889</v>
      </c>
      <c r="C33" t="s">
        <v>1562</v>
      </c>
      <c r="D33" t="s">
        <v>4038</v>
      </c>
      <c r="E33" t="s">
        <v>4039</v>
      </c>
      <c r="F33" t="s">
        <v>1714</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108">
        <v>1E-3</v>
      </c>
      <c r="AM33"/>
      <c r="AN33"/>
    </row>
    <row r="34" spans="1:40" ht="15" customHeight="1">
      <c r="A34" s="117"/>
      <c r="B34" s="110" t="s">
        <v>890</v>
      </c>
      <c r="C34" t="s">
        <v>1703</v>
      </c>
      <c r="D34" t="s">
        <v>4040</v>
      </c>
      <c r="E34" t="s">
        <v>4041</v>
      </c>
      <c r="F34" t="s">
        <v>1714</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108">
        <v>1.2999999999999999E-2</v>
      </c>
      <c r="AM34"/>
      <c r="AN34"/>
    </row>
    <row r="35" spans="1:40" ht="15" customHeight="1">
      <c r="A35" s="117"/>
      <c r="B35" s="110"/>
      <c r="C35" t="s">
        <v>1704</v>
      </c>
      <c r="AM35"/>
      <c r="AN35"/>
    </row>
    <row r="36" spans="1:40" ht="15" customHeight="1">
      <c r="A36" s="117"/>
      <c r="B36" s="110"/>
      <c r="C36" t="s">
        <v>1565</v>
      </c>
      <c r="AM36"/>
      <c r="AN36"/>
    </row>
    <row r="37" spans="1:40" s="38" customFormat="1" ht="15" customHeight="1">
      <c r="A37" s="117" t="s">
        <v>114</v>
      </c>
      <c r="B37" s="110" t="s">
        <v>891</v>
      </c>
      <c r="C37" t="s">
        <v>1545</v>
      </c>
      <c r="D37" t="s">
        <v>4042</v>
      </c>
      <c r="E37" t="s">
        <v>4043</v>
      </c>
      <c r="F37" t="s">
        <v>1714</v>
      </c>
      <c r="G37"/>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108">
        <v>6.0000000000000001E-3</v>
      </c>
      <c r="AL37"/>
      <c r="AM37"/>
      <c r="AN37"/>
    </row>
    <row r="38" spans="1:40" ht="15" customHeight="1">
      <c r="A38" s="117" t="s">
        <v>115</v>
      </c>
      <c r="B38" s="110" t="s">
        <v>892</v>
      </c>
      <c r="C38" t="s">
        <v>1546</v>
      </c>
      <c r="D38" t="s">
        <v>4044</v>
      </c>
      <c r="E38" t="s">
        <v>4045</v>
      </c>
      <c r="F38" t="s">
        <v>1714</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108">
        <v>3.0000000000000001E-3</v>
      </c>
      <c r="AM38"/>
      <c r="AN38"/>
    </row>
    <row r="39" spans="1:40" ht="15" customHeight="1">
      <c r="A39" s="117"/>
      <c r="B39" s="110"/>
      <c r="C39" t="s">
        <v>1567</v>
      </c>
      <c r="AM39"/>
      <c r="AN39"/>
    </row>
    <row r="40" spans="1:40" ht="15" customHeight="1">
      <c r="A40" s="117" t="s">
        <v>114</v>
      </c>
      <c r="B40" s="110" t="s">
        <v>893</v>
      </c>
      <c r="C40" t="s">
        <v>1549</v>
      </c>
      <c r="D40" t="s">
        <v>4046</v>
      </c>
      <c r="E40" t="s">
        <v>4047</v>
      </c>
      <c r="F40" t="s">
        <v>1714</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108">
        <v>7.0000000000000001E-3</v>
      </c>
      <c r="AM40"/>
      <c r="AN40"/>
    </row>
    <row r="41" spans="1:40" ht="15" customHeight="1">
      <c r="A41" s="117" t="s">
        <v>112</v>
      </c>
      <c r="B41" s="110" t="s">
        <v>894</v>
      </c>
      <c r="C41" t="s">
        <v>3956</v>
      </c>
      <c r="D41" t="s">
        <v>4048</v>
      </c>
      <c r="E41" t="s">
        <v>3535</v>
      </c>
      <c r="F41" t="s">
        <v>1714</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146</v>
      </c>
      <c r="AM41"/>
      <c r="AN41"/>
    </row>
    <row r="42" spans="1:40" ht="15" customHeight="1">
      <c r="A42" s="117" t="s">
        <v>112</v>
      </c>
      <c r="B42" s="110" t="s">
        <v>895</v>
      </c>
      <c r="C42" t="s">
        <v>3958</v>
      </c>
      <c r="D42" t="s">
        <v>4049</v>
      </c>
      <c r="E42" t="s">
        <v>3535</v>
      </c>
      <c r="F42" t="s">
        <v>1714</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108">
        <v>-2E-3</v>
      </c>
      <c r="AM42"/>
      <c r="AN42"/>
    </row>
    <row r="43" spans="1:40" ht="15" customHeight="1">
      <c r="A43" s="117" t="s">
        <v>112</v>
      </c>
      <c r="B43" s="110" t="s">
        <v>896</v>
      </c>
      <c r="C43" t="s">
        <v>3960</v>
      </c>
      <c r="D43" t="s">
        <v>4050</v>
      </c>
      <c r="E43" t="s">
        <v>3535</v>
      </c>
      <c r="F43" t="s">
        <v>1714</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108">
        <v>1E-3</v>
      </c>
      <c r="AM43"/>
      <c r="AN43"/>
    </row>
    <row r="44" spans="1:40" ht="15" customHeight="1">
      <c r="A44" s="117" t="s">
        <v>116</v>
      </c>
      <c r="B44" s="110" t="s">
        <v>897</v>
      </c>
      <c r="C44" t="s">
        <v>3857</v>
      </c>
      <c r="D44" t="s">
        <v>4051</v>
      </c>
      <c r="E44" t="s">
        <v>4052</v>
      </c>
      <c r="F44" t="s">
        <v>1714</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108">
        <v>5.0000000000000001E-3</v>
      </c>
      <c r="AM44"/>
      <c r="AN44"/>
    </row>
    <row r="45" spans="1:40" ht="15" customHeight="1">
      <c r="A45" s="117" t="s">
        <v>116</v>
      </c>
      <c r="B45" s="110" t="s">
        <v>898</v>
      </c>
      <c r="C45" t="s">
        <v>3860</v>
      </c>
      <c r="D45" t="s">
        <v>4053</v>
      </c>
      <c r="E45" t="s">
        <v>4054</v>
      </c>
      <c r="F45" t="s">
        <v>1714</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108">
        <v>2E-3</v>
      </c>
      <c r="AM45"/>
      <c r="AN45"/>
    </row>
    <row r="46" spans="1:40" ht="15" customHeight="1">
      <c r="A46" s="117" t="s">
        <v>115</v>
      </c>
      <c r="B46" s="110" t="s">
        <v>899</v>
      </c>
      <c r="C46" t="s">
        <v>1555</v>
      </c>
      <c r="D46" t="s">
        <v>4055</v>
      </c>
      <c r="E46" t="s">
        <v>4056</v>
      </c>
      <c r="F46" t="s">
        <v>1714</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146</v>
      </c>
      <c r="AM46"/>
      <c r="AN46"/>
    </row>
    <row r="47" spans="1:40" ht="15" customHeight="1">
      <c r="A47" s="117" t="s">
        <v>114</v>
      </c>
      <c r="B47" s="110" t="s">
        <v>900</v>
      </c>
      <c r="C47" t="s">
        <v>1556</v>
      </c>
      <c r="D47" t="s">
        <v>4057</v>
      </c>
      <c r="E47" t="s">
        <v>4058</v>
      </c>
      <c r="F47" t="s">
        <v>1714</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108">
        <v>6.0000000000000001E-3</v>
      </c>
      <c r="AM47"/>
      <c r="AN47"/>
    </row>
    <row r="48" spans="1:40" ht="15" customHeight="1">
      <c r="A48" s="117" t="s">
        <v>113</v>
      </c>
      <c r="B48" s="110" t="s">
        <v>901</v>
      </c>
      <c r="C48" t="s">
        <v>1557</v>
      </c>
      <c r="D48" t="s">
        <v>4059</v>
      </c>
      <c r="E48" t="s">
        <v>4060</v>
      </c>
      <c r="F48" t="s">
        <v>1714</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108">
        <v>6.0000000000000001E-3</v>
      </c>
      <c r="AM48"/>
      <c r="AN48"/>
    </row>
    <row r="49" spans="1:40" ht="15" customHeight="1">
      <c r="A49" s="117" t="s">
        <v>113</v>
      </c>
      <c r="B49" s="110" t="s">
        <v>902</v>
      </c>
      <c r="C49" t="s">
        <v>1558</v>
      </c>
      <c r="D49" t="s">
        <v>4061</v>
      </c>
      <c r="E49" t="s">
        <v>4062</v>
      </c>
      <c r="F49" t="s">
        <v>1714</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108">
        <v>6.0000000000000001E-3</v>
      </c>
      <c r="AM49"/>
      <c r="AN49"/>
    </row>
    <row r="50" spans="1:40" ht="15" customHeight="1">
      <c r="A50" s="117" t="s">
        <v>853</v>
      </c>
      <c r="B50" s="110" t="s">
        <v>903</v>
      </c>
      <c r="C50" t="s">
        <v>1559</v>
      </c>
      <c r="D50" t="s">
        <v>4063</v>
      </c>
      <c r="E50" t="s">
        <v>4064</v>
      </c>
      <c r="F50" t="s">
        <v>1714</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108">
        <v>7.0000000000000001E-3</v>
      </c>
      <c r="AM50"/>
      <c r="AN50"/>
    </row>
    <row r="51" spans="1:40" ht="15" customHeight="1">
      <c r="A51" s="117" t="s">
        <v>853</v>
      </c>
      <c r="B51" s="110" t="s">
        <v>904</v>
      </c>
      <c r="C51" t="s">
        <v>1560</v>
      </c>
      <c r="D51" t="s">
        <v>4065</v>
      </c>
      <c r="E51" t="s">
        <v>4066</v>
      </c>
      <c r="F51" t="s">
        <v>1714</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108">
        <v>6.0000000000000001E-3</v>
      </c>
      <c r="AM51"/>
      <c r="AN51"/>
    </row>
    <row r="52" spans="1:40" ht="15" customHeight="1">
      <c r="A52" s="117" t="s">
        <v>854</v>
      </c>
      <c r="B52" s="110" t="s">
        <v>905</v>
      </c>
      <c r="C52" t="s">
        <v>1561</v>
      </c>
      <c r="D52" t="s">
        <v>4067</v>
      </c>
      <c r="E52" t="s">
        <v>4068</v>
      </c>
      <c r="F52" t="s">
        <v>1714</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146</v>
      </c>
      <c r="AM52"/>
      <c r="AN52"/>
    </row>
    <row r="53" spans="1:40" ht="15" customHeight="1">
      <c r="A53" s="117" t="s">
        <v>854</v>
      </c>
      <c r="B53" s="110" t="s">
        <v>906</v>
      </c>
      <c r="C53" t="s">
        <v>1562</v>
      </c>
      <c r="D53" t="s">
        <v>4069</v>
      </c>
      <c r="E53" t="s">
        <v>4070</v>
      </c>
      <c r="F53" t="s">
        <v>1714</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146</v>
      </c>
      <c r="AM53"/>
      <c r="AN53"/>
    </row>
    <row r="54" spans="1:40" ht="15" customHeight="1">
      <c r="A54" s="117"/>
      <c r="B54" s="110" t="s">
        <v>907</v>
      </c>
      <c r="C54" t="s">
        <v>1705</v>
      </c>
      <c r="D54" t="s">
        <v>4071</v>
      </c>
      <c r="E54" t="s">
        <v>4072</v>
      </c>
      <c r="F54" t="s">
        <v>1714</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108">
        <v>1.2E-2</v>
      </c>
      <c r="AM54"/>
      <c r="AN54"/>
    </row>
    <row r="55" spans="1:40" ht="15" customHeight="1">
      <c r="B55" s="110" t="s">
        <v>908</v>
      </c>
      <c r="C55" t="s">
        <v>909</v>
      </c>
      <c r="D55" t="s">
        <v>4073</v>
      </c>
      <c r="E55" t="s">
        <v>4074</v>
      </c>
      <c r="F55" t="s">
        <v>1714</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108">
        <v>1.0999999999999999E-2</v>
      </c>
      <c r="AM55"/>
      <c r="AN55"/>
    </row>
    <row r="56" spans="1:40" ht="15" customHeight="1">
      <c r="B56" s="110" t="s">
        <v>910</v>
      </c>
      <c r="C56" t="s">
        <v>1706</v>
      </c>
      <c r="D56" t="s">
        <v>4075</v>
      </c>
      <c r="E56" t="s">
        <v>4076</v>
      </c>
      <c r="F56" t="s">
        <v>1714</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108">
        <v>1.7999999999999999E-2</v>
      </c>
      <c r="AM56"/>
      <c r="AN56"/>
    </row>
    <row r="57" spans="1:40" ht="15" customHeight="1">
      <c r="B57" s="110" t="s">
        <v>911</v>
      </c>
      <c r="C57" t="s">
        <v>1707</v>
      </c>
      <c r="D57" t="s">
        <v>4077</v>
      </c>
      <c r="E57" t="s">
        <v>4078</v>
      </c>
      <c r="F57" t="s">
        <v>1714</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108">
        <v>1.6E-2</v>
      </c>
      <c r="AM57"/>
      <c r="AN57"/>
    </row>
    <row r="58" spans="1:40" ht="15" customHeight="1">
      <c r="B58" s="110" t="s">
        <v>912</v>
      </c>
      <c r="C58" t="s">
        <v>1708</v>
      </c>
      <c r="D58" t="s">
        <v>4079</v>
      </c>
      <c r="E58" t="s">
        <v>4080</v>
      </c>
      <c r="F58" t="s">
        <v>1714</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108">
        <v>1.4E-2</v>
      </c>
      <c r="AM58"/>
      <c r="AN58"/>
    </row>
    <row r="59" spans="1:40" ht="15" customHeight="1">
      <c r="B59" s="110" t="s">
        <v>913</v>
      </c>
      <c r="C59" t="s">
        <v>4081</v>
      </c>
      <c r="D59" t="s">
        <v>4082</v>
      </c>
      <c r="E59" t="s">
        <v>4083</v>
      </c>
      <c r="F59" t="s">
        <v>1714</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108">
        <v>7.0000000000000001E-3</v>
      </c>
      <c r="AM59"/>
      <c r="AN59"/>
    </row>
    <row r="60" spans="1:40" ht="15" customHeight="1">
      <c r="B60" s="110" t="s">
        <v>914</v>
      </c>
      <c r="C60" t="s">
        <v>4084</v>
      </c>
      <c r="D60" t="s">
        <v>4085</v>
      </c>
      <c r="E60" t="s">
        <v>4086</v>
      </c>
      <c r="F60" t="s">
        <v>1714</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108">
        <v>1.4E-2</v>
      </c>
      <c r="AM60"/>
      <c r="AN60"/>
    </row>
    <row r="61" spans="1:40" ht="15" customHeight="1">
      <c r="B61" s="110"/>
    </row>
    <row r="62" spans="1:40" ht="15" customHeight="1">
      <c r="B62" s="110"/>
    </row>
    <row r="63" spans="1:40" ht="15" customHeight="1">
      <c r="B63" s="110"/>
    </row>
    <row r="64" spans="1:40" ht="15" customHeight="1">
      <c r="B64" s="110"/>
    </row>
    <row r="65" spans="2:2" ht="15" customHeight="1">
      <c r="B65" s="110"/>
    </row>
    <row r="66" spans="2:2" ht="15" customHeight="1">
      <c r="B66" s="110"/>
    </row>
    <row r="67" spans="2:2" ht="15" customHeight="1">
      <c r="B67" s="110"/>
    </row>
    <row r="68" spans="2:2" ht="15" customHeight="1">
      <c r="B68" s="110"/>
    </row>
    <row r="69" spans="2:2" ht="15" customHeight="1">
      <c r="B69" s="110"/>
    </row>
    <row r="70" spans="2:2" ht="15" customHeight="1">
      <c r="B70" s="110"/>
    </row>
    <row r="71" spans="2:2" ht="15" customHeight="1">
      <c r="B71" s="110"/>
    </row>
    <row r="72" spans="2:2" ht="15" customHeight="1">
      <c r="B72" s="110"/>
    </row>
    <row r="73" spans="2:2" ht="15" customHeight="1">
      <c r="B73" s="110"/>
    </row>
    <row r="74" spans="2:2" ht="15" customHeight="1">
      <c r="B74" s="110"/>
    </row>
    <row r="75" spans="2:2" ht="15" customHeight="1">
      <c r="B75" s="110"/>
    </row>
    <row r="76" spans="2:2" ht="15" customHeight="1">
      <c r="B76" s="110"/>
    </row>
    <row r="77" spans="2:2" ht="15" customHeight="1">
      <c r="B77" s="110"/>
    </row>
    <row r="78" spans="2:2" ht="15" customHeight="1">
      <c r="B78" s="110"/>
    </row>
    <row r="79" spans="2:2" ht="15" customHeight="1">
      <c r="B79" s="110"/>
    </row>
    <row r="80" spans="2:2" ht="15" customHeight="1">
      <c r="B80" s="110"/>
    </row>
    <row r="81" spans="2:2" ht="15" customHeight="1">
      <c r="B81" s="110"/>
    </row>
    <row r="82" spans="2:2" ht="15" customHeight="1">
      <c r="B82" s="110"/>
    </row>
    <row r="83" spans="2:2" ht="15" customHeight="1">
      <c r="B83" s="110"/>
    </row>
    <row r="84" spans="2:2" ht="15" customHeight="1">
      <c r="B84" s="110"/>
    </row>
    <row r="85" spans="2:2" ht="15" customHeight="1">
      <c r="B85" s="110"/>
    </row>
    <row r="86" spans="2:2" ht="15" customHeight="1">
      <c r="B86" s="110"/>
    </row>
    <row r="87" spans="2:2" ht="15" customHeight="1">
      <c r="B87" s="110"/>
    </row>
    <row r="88" spans="2:2" ht="15" customHeight="1">
      <c r="B88" s="110"/>
    </row>
    <row r="89" spans="2:2" ht="15" customHeight="1">
      <c r="B89" s="110"/>
    </row>
    <row r="90" spans="2:2" ht="15" customHeight="1">
      <c r="B90" s="110"/>
    </row>
    <row r="91" spans="2:2" ht="15" customHeight="1">
      <c r="B91" s="110"/>
    </row>
    <row r="92" spans="2:2" ht="15" customHeight="1">
      <c r="B92" s="110"/>
    </row>
    <row r="93" spans="2:2" ht="15" customHeight="1">
      <c r="B93" s="110"/>
    </row>
    <row r="94" spans="2:2" ht="15" customHeight="1">
      <c r="B94" s="110"/>
    </row>
    <row r="95" spans="2:2" ht="15" customHeight="1">
      <c r="B95" s="110"/>
    </row>
    <row r="96" spans="2:2" ht="15" customHeight="1">
      <c r="B96" s="110"/>
    </row>
    <row r="97" spans="2:2" ht="15" customHeight="1">
      <c r="B97" s="110"/>
    </row>
    <row r="98" spans="2:2" ht="15" customHeight="1">
      <c r="B98" s="110"/>
    </row>
    <row r="99" spans="2:2" ht="15" customHeight="1">
      <c r="B99" s="110"/>
    </row>
    <row r="100" spans="2:2" ht="15" customHeight="1">
      <c r="B100" s="110"/>
    </row>
    <row r="101" spans="2:2" ht="15" customHeight="1">
      <c r="B101" s="110"/>
    </row>
    <row r="102" spans="2:2" ht="15" customHeight="1">
      <c r="B102" s="110"/>
    </row>
    <row r="103" spans="2:2" ht="15" customHeight="1">
      <c r="B103" s="110"/>
    </row>
    <row r="104" spans="2:2" ht="15" customHeight="1">
      <c r="B104" s="110"/>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41B8-5B07-44AB-86A1-6681C472953B}">
  <dimension ref="A1:AL104"/>
  <sheetViews>
    <sheetView topLeftCell="A31" workbookViewId="0">
      <selection activeCell="C23" sqref="C23"/>
    </sheetView>
  </sheetViews>
  <sheetFormatPr defaultColWidth="9" defaultRowHeight="15" customHeight="1"/>
  <cols>
    <col min="1" max="1" width="25.7109375" style="19" customWidth="1"/>
    <col min="2" max="2" width="19.42578125" style="40" customWidth="1"/>
    <col min="3" max="3" width="29.7109375" customWidth="1"/>
    <col min="4" max="4" width="22.7109375" customWidth="1"/>
    <col min="39" max="16384" width="9" style="19"/>
  </cols>
  <sheetData>
    <row r="1" spans="1:38" s="53" customFormat="1" ht="15" customHeight="1">
      <c r="A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10" spans="1:38" ht="15" customHeight="1">
      <c r="B10" s="110" t="s">
        <v>872</v>
      </c>
      <c r="C10" t="s">
        <v>1699</v>
      </c>
    </row>
    <row r="11" spans="1:38" ht="15" customHeight="1">
      <c r="C11" t="s">
        <v>4087</v>
      </c>
    </row>
    <row r="12" spans="1:38" ht="15" customHeight="1">
      <c r="C12" t="s">
        <v>4088</v>
      </c>
    </row>
    <row r="13" spans="1:38" ht="15" customHeight="1">
      <c r="C13" t="s">
        <v>1194</v>
      </c>
    </row>
    <row r="14" spans="1:38" ht="1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3417</v>
      </c>
    </row>
    <row r="15" spans="1:38" ht="15" customHeight="1">
      <c r="B15" s="110"/>
      <c r="C15" t="s">
        <v>1702</v>
      </c>
    </row>
    <row r="16" spans="1:38" ht="15" customHeight="1">
      <c r="B16" s="110"/>
      <c r="C16" t="s">
        <v>1544</v>
      </c>
    </row>
    <row r="17" spans="1:38" s="38" customFormat="1" ht="15" customHeight="1">
      <c r="A17" s="117" t="s">
        <v>114</v>
      </c>
      <c r="B17" s="110" t="s">
        <v>874</v>
      </c>
      <c r="C17" t="s">
        <v>1545</v>
      </c>
      <c r="D17" t="s">
        <v>4011</v>
      </c>
      <c r="E17" t="s">
        <v>4089</v>
      </c>
      <c r="F17" t="s">
        <v>1714</v>
      </c>
      <c r="G17"/>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108">
        <v>1E-3</v>
      </c>
    </row>
    <row r="18" spans="1:38" ht="15" customHeight="1">
      <c r="A18" s="117" t="s">
        <v>115</v>
      </c>
      <c r="B18" s="110" t="s">
        <v>875</v>
      </c>
      <c r="C18" t="s">
        <v>1546</v>
      </c>
      <c r="D18" t="s">
        <v>4013</v>
      </c>
      <c r="E18" t="s">
        <v>4090</v>
      </c>
      <c r="F18" t="s">
        <v>1714</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108">
        <v>0</v>
      </c>
    </row>
    <row r="19" spans="1:38" ht="15" customHeight="1">
      <c r="A19" s="117"/>
      <c r="B19" s="110"/>
      <c r="C19" t="s">
        <v>1548</v>
      </c>
    </row>
    <row r="20" spans="1:38" ht="15" customHeight="1">
      <c r="A20" s="117" t="s">
        <v>114</v>
      </c>
      <c r="B20" s="110" t="s">
        <v>876</v>
      </c>
      <c r="C20" t="s">
        <v>1549</v>
      </c>
      <c r="D20" t="s">
        <v>4015</v>
      </c>
      <c r="E20" t="s">
        <v>4091</v>
      </c>
      <c r="F20" t="s">
        <v>1714</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108">
        <v>1E-3</v>
      </c>
    </row>
    <row r="21" spans="1:38" ht="15" customHeight="1">
      <c r="A21" s="117" t="s">
        <v>112</v>
      </c>
      <c r="B21" s="110" t="s">
        <v>877</v>
      </c>
      <c r="C21" t="s">
        <v>1550</v>
      </c>
      <c r="D21" t="s">
        <v>4092</v>
      </c>
      <c r="E21" t="s">
        <v>4093</v>
      </c>
      <c r="F21" t="s">
        <v>1714</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108">
        <v>2E-3</v>
      </c>
    </row>
    <row r="22" spans="1:38" ht="15" customHeight="1">
      <c r="A22" s="117" t="s">
        <v>112</v>
      </c>
      <c r="B22" s="110" t="s">
        <v>878</v>
      </c>
      <c r="C22" t="s">
        <v>1551</v>
      </c>
      <c r="D22" t="s">
        <v>4094</v>
      </c>
      <c r="E22" t="s">
        <v>4095</v>
      </c>
      <c r="F22" t="s">
        <v>1714</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108">
        <v>1E-3</v>
      </c>
    </row>
    <row r="23" spans="1:38" ht="15" customHeight="1">
      <c r="A23" s="117" t="s">
        <v>112</v>
      </c>
      <c r="B23" s="110" t="s">
        <v>879</v>
      </c>
      <c r="C23" t="s">
        <v>1552</v>
      </c>
      <c r="D23" t="s">
        <v>4096</v>
      </c>
      <c r="E23" t="s">
        <v>4097</v>
      </c>
      <c r="F23" t="s">
        <v>1714</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108">
        <v>1E-3</v>
      </c>
    </row>
    <row r="24" spans="1:38" ht="15" customHeight="1">
      <c r="A24" s="117" t="s">
        <v>116</v>
      </c>
      <c r="B24" s="110" t="s">
        <v>880</v>
      </c>
      <c r="C24" t="s">
        <v>3857</v>
      </c>
      <c r="D24" t="s">
        <v>4020</v>
      </c>
      <c r="E24" t="s">
        <v>3859</v>
      </c>
      <c r="F24" t="s">
        <v>1714</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108">
        <v>2E-3</v>
      </c>
    </row>
    <row r="25" spans="1:38" ht="15" customHeight="1">
      <c r="A25" s="117" t="s">
        <v>116</v>
      </c>
      <c r="B25" s="110" t="s">
        <v>881</v>
      </c>
      <c r="C25" t="s">
        <v>3860</v>
      </c>
      <c r="D25" t="s">
        <v>4022</v>
      </c>
      <c r="E25" t="s">
        <v>3859</v>
      </c>
      <c r="F25" t="s">
        <v>1714</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108">
        <v>2E-3</v>
      </c>
    </row>
    <row r="26" spans="1:38" ht="15" customHeight="1">
      <c r="A26" s="117" t="s">
        <v>115</v>
      </c>
      <c r="B26" s="110" t="s">
        <v>882</v>
      </c>
      <c r="C26" t="s">
        <v>1555</v>
      </c>
      <c r="D26" t="s">
        <v>4024</v>
      </c>
      <c r="E26" t="s">
        <v>4098</v>
      </c>
      <c r="F26" t="s">
        <v>1714</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146</v>
      </c>
    </row>
    <row r="27" spans="1:38" ht="15" customHeight="1">
      <c r="A27" s="117" t="s">
        <v>114</v>
      </c>
      <c r="B27" s="110" t="s">
        <v>883</v>
      </c>
      <c r="C27" t="s">
        <v>1556</v>
      </c>
      <c r="D27" t="s">
        <v>4026</v>
      </c>
      <c r="E27" t="s">
        <v>4099</v>
      </c>
      <c r="F27" t="s">
        <v>1714</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108">
        <v>0</v>
      </c>
    </row>
    <row r="28" spans="1:38" ht="15" customHeight="1">
      <c r="A28" s="117" t="s">
        <v>113</v>
      </c>
      <c r="B28" s="110" t="s">
        <v>884</v>
      </c>
      <c r="C28" t="s">
        <v>1557</v>
      </c>
      <c r="D28" t="s">
        <v>4028</v>
      </c>
      <c r="E28" t="s">
        <v>4100</v>
      </c>
      <c r="F28" t="s">
        <v>1714</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108">
        <v>1E-3</v>
      </c>
    </row>
    <row r="29" spans="1:38" ht="15" customHeight="1">
      <c r="A29" s="117" t="s">
        <v>113</v>
      </c>
      <c r="B29" s="110" t="s">
        <v>885</v>
      </c>
      <c r="C29" t="s">
        <v>1558</v>
      </c>
      <c r="D29" t="s">
        <v>4030</v>
      </c>
      <c r="E29" t="s">
        <v>4101</v>
      </c>
      <c r="F29" t="s">
        <v>1714</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108">
        <v>1E-3</v>
      </c>
    </row>
    <row r="30" spans="1:38" ht="15" customHeight="1">
      <c r="A30" s="117" t="s">
        <v>853</v>
      </c>
      <c r="B30" s="110" t="s">
        <v>886</v>
      </c>
      <c r="C30" t="s">
        <v>1559</v>
      </c>
      <c r="D30" t="s">
        <v>4032</v>
      </c>
      <c r="E30" t="s">
        <v>4102</v>
      </c>
      <c r="F30" t="s">
        <v>1714</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108">
        <v>0</v>
      </c>
    </row>
    <row r="31" spans="1:38" ht="15" customHeight="1">
      <c r="A31" s="117" t="s">
        <v>853</v>
      </c>
      <c r="B31" s="110" t="s">
        <v>887</v>
      </c>
      <c r="C31" t="s">
        <v>1560</v>
      </c>
      <c r="D31" t="s">
        <v>4034</v>
      </c>
      <c r="E31" t="s">
        <v>4103</v>
      </c>
      <c r="F31" t="s">
        <v>1714</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108">
        <v>0</v>
      </c>
    </row>
    <row r="32" spans="1:38" ht="15" customHeight="1">
      <c r="A32" s="117" t="s">
        <v>854</v>
      </c>
      <c r="B32" s="110" t="s">
        <v>888</v>
      </c>
      <c r="C32" t="s">
        <v>1561</v>
      </c>
      <c r="D32" t="s">
        <v>4036</v>
      </c>
      <c r="E32" t="s">
        <v>4104</v>
      </c>
      <c r="F32" t="s">
        <v>1714</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146</v>
      </c>
    </row>
    <row r="33" spans="1:38" ht="15" customHeight="1">
      <c r="A33" s="117" t="s">
        <v>854</v>
      </c>
      <c r="B33" s="110" t="s">
        <v>889</v>
      </c>
      <c r="C33" t="s">
        <v>1562</v>
      </c>
      <c r="D33" t="s">
        <v>4038</v>
      </c>
      <c r="E33" t="s">
        <v>4105</v>
      </c>
      <c r="F33" t="s">
        <v>1714</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108">
        <v>0</v>
      </c>
    </row>
    <row r="34" spans="1:38" ht="15" customHeight="1">
      <c r="A34" s="117"/>
      <c r="B34" s="110" t="s">
        <v>890</v>
      </c>
      <c r="C34" t="s">
        <v>1703</v>
      </c>
      <c r="D34" t="s">
        <v>4040</v>
      </c>
      <c r="E34" t="s">
        <v>4106</v>
      </c>
      <c r="F34" t="s">
        <v>1714</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108">
        <v>5.0000000000000001E-3</v>
      </c>
    </row>
    <row r="35" spans="1:38" ht="15" customHeight="1">
      <c r="A35" s="117"/>
      <c r="B35" s="110"/>
      <c r="C35" t="s">
        <v>1704</v>
      </c>
    </row>
    <row r="36" spans="1:38" ht="15" customHeight="1">
      <c r="A36" s="117"/>
      <c r="B36" s="110"/>
      <c r="C36" t="s">
        <v>1565</v>
      </c>
    </row>
    <row r="37" spans="1:38" s="38" customFormat="1" ht="15" customHeight="1">
      <c r="A37" s="117" t="s">
        <v>114</v>
      </c>
      <c r="B37" s="110" t="s">
        <v>891</v>
      </c>
      <c r="C37" t="s">
        <v>1545</v>
      </c>
      <c r="D37" t="s">
        <v>4042</v>
      </c>
      <c r="E37" t="s">
        <v>4107</v>
      </c>
      <c r="F37" t="s">
        <v>1714</v>
      </c>
      <c r="G37"/>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108">
        <v>1E-3</v>
      </c>
    </row>
    <row r="38" spans="1:38" ht="15" customHeight="1">
      <c r="A38" s="117" t="s">
        <v>115</v>
      </c>
      <c r="B38" s="110" t="s">
        <v>892</v>
      </c>
      <c r="C38" t="s">
        <v>1546</v>
      </c>
      <c r="D38" t="s">
        <v>4044</v>
      </c>
      <c r="E38" t="s">
        <v>4108</v>
      </c>
      <c r="F38" t="s">
        <v>1714</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108">
        <v>0</v>
      </c>
    </row>
    <row r="39" spans="1:38" ht="15" customHeight="1">
      <c r="A39" s="117"/>
      <c r="B39" s="110"/>
      <c r="C39" t="s">
        <v>1567</v>
      </c>
    </row>
    <row r="40" spans="1:38" ht="15" customHeight="1">
      <c r="A40" s="117" t="s">
        <v>114</v>
      </c>
      <c r="B40" s="110" t="s">
        <v>893</v>
      </c>
      <c r="C40" t="s">
        <v>1549</v>
      </c>
      <c r="D40" t="s">
        <v>4046</v>
      </c>
      <c r="E40" t="s">
        <v>4109</v>
      </c>
      <c r="F40" t="s">
        <v>1714</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108">
        <v>1E-3</v>
      </c>
    </row>
    <row r="41" spans="1:38" ht="15" customHeight="1">
      <c r="A41" s="117" t="s">
        <v>112</v>
      </c>
      <c r="B41" s="110" t="s">
        <v>894</v>
      </c>
      <c r="C41" t="s">
        <v>1550</v>
      </c>
      <c r="D41" t="s">
        <v>4110</v>
      </c>
      <c r="E41" t="s">
        <v>4111</v>
      </c>
      <c r="F41" t="s">
        <v>1714</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1:38" ht="15" customHeight="1">
      <c r="A42" s="117" t="s">
        <v>112</v>
      </c>
      <c r="B42" s="110" t="s">
        <v>895</v>
      </c>
      <c r="C42" t="s">
        <v>1551</v>
      </c>
      <c r="D42" t="s">
        <v>4112</v>
      </c>
      <c r="E42" t="s">
        <v>4113</v>
      </c>
      <c r="F42" t="s">
        <v>1714</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108">
        <v>-3.0000000000000001E-3</v>
      </c>
    </row>
    <row r="43" spans="1:38" ht="15" customHeight="1">
      <c r="A43" s="117" t="s">
        <v>112</v>
      </c>
      <c r="B43" s="110" t="s">
        <v>896</v>
      </c>
      <c r="C43" t="s">
        <v>1552</v>
      </c>
      <c r="D43" t="s">
        <v>4114</v>
      </c>
      <c r="E43" t="s">
        <v>4115</v>
      </c>
      <c r="F43" t="s">
        <v>1714</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108">
        <v>1E-3</v>
      </c>
    </row>
    <row r="44" spans="1:38" ht="15" customHeight="1">
      <c r="A44" s="117" t="s">
        <v>116</v>
      </c>
      <c r="B44" s="110" t="s">
        <v>897</v>
      </c>
      <c r="C44" t="s">
        <v>3857</v>
      </c>
      <c r="D44" t="s">
        <v>4051</v>
      </c>
      <c r="E44" t="s">
        <v>3859</v>
      </c>
      <c r="F44" t="s">
        <v>1714</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108">
        <v>-1E-3</v>
      </c>
    </row>
    <row r="45" spans="1:38" ht="15" customHeight="1">
      <c r="A45" s="117" t="s">
        <v>116</v>
      </c>
      <c r="B45" s="110" t="s">
        <v>898</v>
      </c>
      <c r="C45" t="s">
        <v>3860</v>
      </c>
      <c r="D45" t="s">
        <v>4053</v>
      </c>
      <c r="E45" t="s">
        <v>3859</v>
      </c>
      <c r="F45" t="s">
        <v>1714</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108">
        <v>0</v>
      </c>
    </row>
    <row r="46" spans="1:38" ht="15" customHeight="1">
      <c r="A46" s="117" t="s">
        <v>115</v>
      </c>
      <c r="B46" s="110" t="s">
        <v>899</v>
      </c>
      <c r="C46" t="s">
        <v>1555</v>
      </c>
      <c r="D46" t="s">
        <v>4055</v>
      </c>
      <c r="E46" t="s">
        <v>4116</v>
      </c>
      <c r="F46" t="s">
        <v>1714</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146</v>
      </c>
    </row>
    <row r="47" spans="1:38" ht="15" customHeight="1">
      <c r="A47" s="117" t="s">
        <v>114</v>
      </c>
      <c r="B47" s="110" t="s">
        <v>900</v>
      </c>
      <c r="C47" t="s">
        <v>1556</v>
      </c>
      <c r="D47" t="s">
        <v>4057</v>
      </c>
      <c r="E47" t="s">
        <v>4117</v>
      </c>
      <c r="F47" t="s">
        <v>1714</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108">
        <v>2E-3</v>
      </c>
    </row>
    <row r="48" spans="1:38" ht="15" customHeight="1">
      <c r="A48" s="117" t="s">
        <v>113</v>
      </c>
      <c r="B48" s="110" t="s">
        <v>901</v>
      </c>
      <c r="C48" t="s">
        <v>1557</v>
      </c>
      <c r="D48" t="s">
        <v>4059</v>
      </c>
      <c r="E48" t="s">
        <v>4118</v>
      </c>
      <c r="F48" t="s">
        <v>1714</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108">
        <v>0</v>
      </c>
    </row>
    <row r="49" spans="1:38" ht="15" customHeight="1">
      <c r="A49" s="117" t="s">
        <v>113</v>
      </c>
      <c r="B49" s="110" t="s">
        <v>902</v>
      </c>
      <c r="C49" t="s">
        <v>1558</v>
      </c>
      <c r="D49" t="s">
        <v>4061</v>
      </c>
      <c r="E49" t="s">
        <v>4119</v>
      </c>
      <c r="F49" t="s">
        <v>1714</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108">
        <v>1E-3</v>
      </c>
    </row>
    <row r="50" spans="1:38" ht="15" customHeight="1">
      <c r="A50" s="117" t="s">
        <v>853</v>
      </c>
      <c r="B50" s="110" t="s">
        <v>903</v>
      </c>
      <c r="C50" t="s">
        <v>1559</v>
      </c>
      <c r="D50" t="s">
        <v>4063</v>
      </c>
      <c r="E50" t="s">
        <v>4120</v>
      </c>
      <c r="F50" t="s">
        <v>1714</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108">
        <v>0</v>
      </c>
    </row>
    <row r="51" spans="1:38" ht="15" customHeight="1">
      <c r="A51" s="117" t="s">
        <v>853</v>
      </c>
      <c r="B51" s="110" t="s">
        <v>904</v>
      </c>
      <c r="C51" t="s">
        <v>1560</v>
      </c>
      <c r="D51" t="s">
        <v>4065</v>
      </c>
      <c r="E51" t="s">
        <v>4121</v>
      </c>
      <c r="F51" t="s">
        <v>1714</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108">
        <v>1E-3</v>
      </c>
    </row>
    <row r="52" spans="1:38" ht="15" customHeight="1">
      <c r="A52" s="117" t="s">
        <v>854</v>
      </c>
      <c r="B52" s="110" t="s">
        <v>905</v>
      </c>
      <c r="C52" t="s">
        <v>1561</v>
      </c>
      <c r="D52" t="s">
        <v>4067</v>
      </c>
      <c r="E52" t="s">
        <v>4122</v>
      </c>
      <c r="F52" t="s">
        <v>1714</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1:38" ht="15" customHeight="1">
      <c r="A53" s="117" t="s">
        <v>854</v>
      </c>
      <c r="B53" s="110" t="s">
        <v>906</v>
      </c>
      <c r="C53" t="s">
        <v>1562</v>
      </c>
      <c r="D53" t="s">
        <v>4069</v>
      </c>
      <c r="E53" t="s">
        <v>4123</v>
      </c>
      <c r="F53" t="s">
        <v>1714</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108">
        <v>-6.0000000000000001E-3</v>
      </c>
    </row>
    <row r="54" spans="1:38" ht="15" customHeight="1">
      <c r="A54" s="117"/>
      <c r="B54" s="110" t="s">
        <v>907</v>
      </c>
      <c r="C54" t="s">
        <v>1705</v>
      </c>
      <c r="D54" t="s">
        <v>4071</v>
      </c>
      <c r="E54" t="s">
        <v>4124</v>
      </c>
      <c r="F54" t="s">
        <v>1714</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108">
        <v>4.0000000000000001E-3</v>
      </c>
    </row>
    <row r="55" spans="1:38" ht="15" customHeight="1">
      <c r="B55" s="110" t="s">
        <v>908</v>
      </c>
      <c r="C55" t="s">
        <v>909</v>
      </c>
      <c r="D55" t="s">
        <v>4073</v>
      </c>
      <c r="E55" t="s">
        <v>4125</v>
      </c>
      <c r="F55" t="s">
        <v>1714</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108">
        <v>3.0000000000000001E-3</v>
      </c>
    </row>
    <row r="56" spans="1:38" ht="15" customHeight="1">
      <c r="B56" s="110" t="s">
        <v>910</v>
      </c>
      <c r="C56" t="s">
        <v>1706</v>
      </c>
      <c r="D56" t="s">
        <v>4075</v>
      </c>
      <c r="E56" t="s">
        <v>4126</v>
      </c>
      <c r="F56" t="s">
        <v>1714</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108">
        <v>1.0999999999999999E-2</v>
      </c>
    </row>
    <row r="57" spans="1:38" ht="15" customHeight="1">
      <c r="B57" s="110" t="s">
        <v>911</v>
      </c>
      <c r="C57" t="s">
        <v>1707</v>
      </c>
      <c r="D57" t="s">
        <v>4077</v>
      </c>
      <c r="E57" t="s">
        <v>4127</v>
      </c>
      <c r="F57" t="s">
        <v>1714</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108">
        <v>1.0999999999999999E-2</v>
      </c>
    </row>
    <row r="58" spans="1:38" ht="15" customHeight="1">
      <c r="B58" s="110" t="s">
        <v>912</v>
      </c>
      <c r="C58" t="s">
        <v>1708</v>
      </c>
      <c r="D58" t="s">
        <v>4079</v>
      </c>
      <c r="E58" t="s">
        <v>4128</v>
      </c>
      <c r="F58" t="s">
        <v>1714</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108">
        <v>8.0000000000000002E-3</v>
      </c>
    </row>
    <row r="59" spans="1:38" ht="15" customHeight="1">
      <c r="B59" s="110" t="s">
        <v>913</v>
      </c>
      <c r="C59" t="s">
        <v>1709</v>
      </c>
      <c r="D59" t="s">
        <v>4129</v>
      </c>
      <c r="E59" t="s">
        <v>4130</v>
      </c>
      <c r="F59" t="s">
        <v>1714</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108">
        <v>3.0000000000000001E-3</v>
      </c>
    </row>
    <row r="60" spans="1:38" ht="15" customHeight="1">
      <c r="B60" s="110" t="s">
        <v>914</v>
      </c>
      <c r="C60" t="s">
        <v>1708</v>
      </c>
      <c r="D60" t="s">
        <v>4131</v>
      </c>
      <c r="E60" t="s">
        <v>4132</v>
      </c>
      <c r="F60" t="s">
        <v>1714</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108">
        <v>8.0000000000000002E-3</v>
      </c>
    </row>
    <row r="61" spans="1:38" ht="15" customHeight="1">
      <c r="B61" s="110"/>
    </row>
    <row r="62" spans="1:38" ht="15" customHeight="1">
      <c r="B62" s="110"/>
    </row>
    <row r="63" spans="1:38" ht="15" customHeight="1">
      <c r="B63" s="110"/>
    </row>
    <row r="64" spans="1:38" ht="15" customHeight="1">
      <c r="B64" s="110"/>
    </row>
    <row r="65" spans="2:2" ht="15" customHeight="1">
      <c r="B65" s="110"/>
    </row>
    <row r="66" spans="2:2" ht="15" customHeight="1">
      <c r="B66" s="110"/>
    </row>
    <row r="67" spans="2:2" ht="15" customHeight="1">
      <c r="B67" s="110"/>
    </row>
    <row r="68" spans="2:2" ht="15" customHeight="1">
      <c r="B68" s="110"/>
    </row>
    <row r="69" spans="2:2" ht="15" customHeight="1">
      <c r="B69" s="110"/>
    </row>
    <row r="70" spans="2:2" ht="15" customHeight="1">
      <c r="B70" s="110"/>
    </row>
    <row r="71" spans="2:2" ht="15" customHeight="1">
      <c r="B71" s="110"/>
    </row>
    <row r="72" spans="2:2" ht="15" customHeight="1">
      <c r="B72" s="110"/>
    </row>
    <row r="73" spans="2:2" ht="15" customHeight="1">
      <c r="B73" s="110"/>
    </row>
    <row r="74" spans="2:2" ht="15" customHeight="1">
      <c r="B74" s="110"/>
    </row>
    <row r="75" spans="2:2" ht="15" customHeight="1">
      <c r="B75" s="110"/>
    </row>
    <row r="76" spans="2:2" ht="15" customHeight="1">
      <c r="B76" s="110"/>
    </row>
    <row r="77" spans="2:2" ht="15" customHeight="1">
      <c r="B77" s="110"/>
    </row>
    <row r="78" spans="2:2" ht="15" customHeight="1">
      <c r="B78" s="110"/>
    </row>
    <row r="79" spans="2:2" ht="15" customHeight="1">
      <c r="B79" s="110"/>
    </row>
    <row r="80" spans="2:2" ht="15" customHeight="1">
      <c r="B80" s="110"/>
    </row>
    <row r="81" spans="2:2" ht="15" customHeight="1">
      <c r="B81" s="110"/>
    </row>
    <row r="82" spans="2:2" ht="15" customHeight="1">
      <c r="B82" s="110"/>
    </row>
    <row r="83" spans="2:2" ht="15" customHeight="1">
      <c r="B83" s="110"/>
    </row>
    <row r="84" spans="2:2" ht="15" customHeight="1">
      <c r="B84" s="110"/>
    </row>
    <row r="85" spans="2:2" ht="15" customHeight="1">
      <c r="B85" s="110"/>
    </row>
    <row r="86" spans="2:2" ht="15" customHeight="1">
      <c r="B86" s="110"/>
    </row>
    <row r="87" spans="2:2" ht="15" customHeight="1">
      <c r="B87" s="110"/>
    </row>
    <row r="88" spans="2:2" ht="15" customHeight="1">
      <c r="B88" s="110"/>
    </row>
    <row r="89" spans="2:2" ht="15" customHeight="1">
      <c r="B89" s="110"/>
    </row>
    <row r="90" spans="2:2" ht="15" customHeight="1">
      <c r="B90" s="110"/>
    </row>
    <row r="91" spans="2:2" ht="15" customHeight="1">
      <c r="B91" s="110"/>
    </row>
    <row r="92" spans="2:2" ht="15" customHeight="1">
      <c r="B92" s="110"/>
    </row>
    <row r="93" spans="2:2" ht="15" customHeight="1">
      <c r="B93" s="110"/>
    </row>
    <row r="94" spans="2:2" ht="15" customHeight="1">
      <c r="B94" s="110"/>
    </row>
    <row r="95" spans="2:2" ht="15" customHeight="1">
      <c r="B95" s="110"/>
    </row>
    <row r="96" spans="2:2" ht="15" customHeight="1">
      <c r="B96" s="110"/>
    </row>
    <row r="97" spans="2:2" ht="15" customHeight="1">
      <c r="B97" s="110"/>
    </row>
    <row r="98" spans="2:2" ht="15" customHeight="1">
      <c r="B98" s="110"/>
    </row>
    <row r="99" spans="2:2" ht="15" customHeight="1">
      <c r="B99" s="110"/>
    </row>
    <row r="100" spans="2:2" ht="15" customHeight="1">
      <c r="B100" s="110"/>
    </row>
    <row r="101" spans="2:2" ht="15" customHeight="1">
      <c r="B101" s="110"/>
    </row>
    <row r="102" spans="2:2" ht="15" customHeight="1">
      <c r="B102" s="110"/>
    </row>
    <row r="103" spans="2:2" ht="15" customHeight="1">
      <c r="B103" s="110"/>
    </row>
    <row r="104" spans="2:2" ht="15" customHeight="1">
      <c r="B104" s="110"/>
    </row>
  </sheetData>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F948-E71F-4C16-B4A4-1CE7B606988B}">
  <dimension ref="A1:AL104"/>
  <sheetViews>
    <sheetView topLeftCell="A25" workbookViewId="0"/>
  </sheetViews>
  <sheetFormatPr defaultColWidth="9" defaultRowHeight="15" customHeight="1"/>
  <cols>
    <col min="1" max="1" width="25.7109375" style="19" customWidth="1"/>
    <col min="2" max="2" width="19.42578125" style="40" customWidth="1"/>
    <col min="3" max="3" width="29.7109375" customWidth="1"/>
    <col min="4" max="4" width="22.7109375" customWidth="1"/>
    <col min="39" max="16384" width="9" style="19"/>
  </cols>
  <sheetData>
    <row r="1" spans="1:38" s="53" customFormat="1" ht="15" customHeight="1">
      <c r="A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10" spans="1:38" ht="15" customHeight="1">
      <c r="B10" s="110" t="s">
        <v>872</v>
      </c>
      <c r="C10" t="s">
        <v>1699</v>
      </c>
    </row>
    <row r="11" spans="1:38" ht="15" customHeight="1">
      <c r="C11" t="s">
        <v>1700</v>
      </c>
    </row>
    <row r="12" spans="1:38" ht="15" customHeight="1">
      <c r="C12" t="s">
        <v>1701</v>
      </c>
    </row>
    <row r="13" spans="1:38" ht="15" customHeight="1">
      <c r="C13" t="s">
        <v>1194</v>
      </c>
    </row>
    <row r="14" spans="1:38" ht="1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1286</v>
      </c>
    </row>
    <row r="15" spans="1:38" ht="15" customHeight="1">
      <c r="B15" s="110"/>
      <c r="C15" t="s">
        <v>1702</v>
      </c>
      <c r="E15" t="s">
        <v>1710</v>
      </c>
    </row>
    <row r="16" spans="1:38" ht="15" customHeight="1">
      <c r="B16" s="110"/>
      <c r="C16" t="s">
        <v>1544</v>
      </c>
      <c r="E16" t="s">
        <v>1711</v>
      </c>
    </row>
    <row r="17" spans="1:38" s="38" customFormat="1" ht="15" customHeight="1">
      <c r="A17" s="117" t="s">
        <v>114</v>
      </c>
      <c r="B17" s="110" t="s">
        <v>874</v>
      </c>
      <c r="C17" t="s">
        <v>1545</v>
      </c>
      <c r="D17" t="s">
        <v>1712</v>
      </c>
      <c r="E17" t="s">
        <v>1713</v>
      </c>
      <c r="F17" t="s">
        <v>1714</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108">
        <v>3.0000000000000001E-3</v>
      </c>
    </row>
    <row r="18" spans="1:38" ht="15" customHeight="1">
      <c r="A18" s="117" t="s">
        <v>115</v>
      </c>
      <c r="B18" s="110" t="s">
        <v>875</v>
      </c>
      <c r="C18" t="s">
        <v>1546</v>
      </c>
      <c r="D18" t="s">
        <v>1715</v>
      </c>
      <c r="E18" t="s">
        <v>1716</v>
      </c>
      <c r="F18" t="s">
        <v>1714</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108">
        <v>1E-3</v>
      </c>
    </row>
    <row r="19" spans="1:38" ht="15" customHeight="1">
      <c r="A19" s="117"/>
      <c r="B19" s="110"/>
      <c r="C19" t="s">
        <v>1548</v>
      </c>
      <c r="E19" t="s">
        <v>1717</v>
      </c>
    </row>
    <row r="20" spans="1:38" ht="15" customHeight="1">
      <c r="A20" s="117" t="s">
        <v>114</v>
      </c>
      <c r="B20" s="110" t="s">
        <v>876</v>
      </c>
      <c r="C20" t="s">
        <v>1549</v>
      </c>
      <c r="D20" t="s">
        <v>1718</v>
      </c>
      <c r="E20" t="s">
        <v>1719</v>
      </c>
      <c r="F20" t="s">
        <v>1714</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108">
        <v>3.0000000000000001E-3</v>
      </c>
    </row>
    <row r="21" spans="1:38" ht="15" customHeight="1">
      <c r="A21" s="117" t="s">
        <v>112</v>
      </c>
      <c r="B21" s="110" t="s">
        <v>877</v>
      </c>
      <c r="C21" t="s">
        <v>1550</v>
      </c>
      <c r="D21" t="s">
        <v>1720</v>
      </c>
      <c r="E21" t="s">
        <v>1721</v>
      </c>
      <c r="F21" t="s">
        <v>1714</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108">
        <v>0</v>
      </c>
    </row>
    <row r="22" spans="1:38" ht="15" customHeight="1">
      <c r="A22" s="117" t="s">
        <v>112</v>
      </c>
      <c r="B22" s="110" t="s">
        <v>878</v>
      </c>
      <c r="C22" t="s">
        <v>1551</v>
      </c>
      <c r="D22" t="s">
        <v>1722</v>
      </c>
      <c r="E22" t="s">
        <v>1723</v>
      </c>
      <c r="F22" t="s">
        <v>1714</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108">
        <v>0</v>
      </c>
    </row>
    <row r="23" spans="1:38" ht="15" customHeight="1">
      <c r="A23" s="117" t="s">
        <v>112</v>
      </c>
      <c r="B23" s="110" t="s">
        <v>879</v>
      </c>
      <c r="C23" t="s">
        <v>1552</v>
      </c>
      <c r="D23" t="s">
        <v>1724</v>
      </c>
      <c r="E23" t="s">
        <v>1725</v>
      </c>
      <c r="F23" t="s">
        <v>1714</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108">
        <v>0</v>
      </c>
    </row>
    <row r="24" spans="1:38" ht="15" customHeight="1">
      <c r="A24" s="117" t="s">
        <v>116</v>
      </c>
      <c r="B24" s="110" t="s">
        <v>880</v>
      </c>
      <c r="C24" t="s">
        <v>1553</v>
      </c>
      <c r="D24" t="s">
        <v>1726</v>
      </c>
      <c r="E24" t="s">
        <v>1727</v>
      </c>
      <c r="F24" t="s">
        <v>1714</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108">
        <v>3.0000000000000001E-3</v>
      </c>
    </row>
    <row r="25" spans="1:38" ht="15" customHeight="1">
      <c r="A25" s="117" t="s">
        <v>116</v>
      </c>
      <c r="B25" s="110" t="s">
        <v>881</v>
      </c>
      <c r="C25" t="s">
        <v>1554</v>
      </c>
      <c r="D25" t="s">
        <v>1728</v>
      </c>
      <c r="E25" t="s">
        <v>1729</v>
      </c>
      <c r="F25" t="s">
        <v>1714</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108">
        <v>2E-3</v>
      </c>
    </row>
    <row r="26" spans="1:38" ht="15" customHeight="1">
      <c r="A26" s="117" t="s">
        <v>115</v>
      </c>
      <c r="B26" s="110" t="s">
        <v>882</v>
      </c>
      <c r="C26" t="s">
        <v>1555</v>
      </c>
      <c r="D26" t="s">
        <v>1730</v>
      </c>
      <c r="E26" t="s">
        <v>1731</v>
      </c>
      <c r="F26" t="s">
        <v>1714</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146</v>
      </c>
    </row>
    <row r="27" spans="1:38" ht="15" customHeight="1">
      <c r="A27" s="117" t="s">
        <v>114</v>
      </c>
      <c r="B27" s="110" t="s">
        <v>883</v>
      </c>
      <c r="C27" t="s">
        <v>1556</v>
      </c>
      <c r="D27" t="s">
        <v>1732</v>
      </c>
      <c r="E27" t="s">
        <v>1733</v>
      </c>
      <c r="F27" t="s">
        <v>1714</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108">
        <v>3.0000000000000001E-3</v>
      </c>
    </row>
    <row r="28" spans="1:38" ht="15" customHeight="1">
      <c r="A28" s="117" t="s">
        <v>113</v>
      </c>
      <c r="B28" s="110" t="s">
        <v>884</v>
      </c>
      <c r="C28" t="s">
        <v>1557</v>
      </c>
      <c r="D28" t="s">
        <v>1734</v>
      </c>
      <c r="E28" t="s">
        <v>1735</v>
      </c>
      <c r="F28" t="s">
        <v>1714</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108">
        <v>3.0000000000000001E-3</v>
      </c>
    </row>
    <row r="29" spans="1:38" ht="15" customHeight="1">
      <c r="A29" s="117" t="s">
        <v>113</v>
      </c>
      <c r="B29" s="110" t="s">
        <v>885</v>
      </c>
      <c r="C29" t="s">
        <v>1558</v>
      </c>
      <c r="D29" t="s">
        <v>1736</v>
      </c>
      <c r="E29" t="s">
        <v>1737</v>
      </c>
      <c r="F29" t="s">
        <v>1714</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108">
        <v>3.0000000000000001E-3</v>
      </c>
    </row>
    <row r="30" spans="1:38" ht="15" customHeight="1">
      <c r="A30" s="117" t="s">
        <v>853</v>
      </c>
      <c r="B30" s="110" t="s">
        <v>886</v>
      </c>
      <c r="C30" t="s">
        <v>1559</v>
      </c>
      <c r="D30" t="s">
        <v>1738</v>
      </c>
      <c r="E30" t="s">
        <v>1739</v>
      </c>
      <c r="F30" t="s">
        <v>1714</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108">
        <v>3.0000000000000001E-3</v>
      </c>
    </row>
    <row r="31" spans="1:38" ht="15" customHeight="1">
      <c r="A31" s="117" t="s">
        <v>853</v>
      </c>
      <c r="B31" s="110" t="s">
        <v>887</v>
      </c>
      <c r="C31" t="s">
        <v>1560</v>
      </c>
      <c r="D31" t="s">
        <v>1740</v>
      </c>
      <c r="E31" t="s">
        <v>1741</v>
      </c>
      <c r="F31" t="s">
        <v>1714</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108">
        <v>3.0000000000000001E-3</v>
      </c>
    </row>
    <row r="32" spans="1:38" ht="15" customHeight="1">
      <c r="A32" s="117" t="s">
        <v>854</v>
      </c>
      <c r="B32" s="110" t="s">
        <v>888</v>
      </c>
      <c r="C32" t="s">
        <v>1561</v>
      </c>
      <c r="D32" t="s">
        <v>1742</v>
      </c>
      <c r="E32" t="s">
        <v>1743</v>
      </c>
      <c r="F32" t="s">
        <v>1714</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146</v>
      </c>
    </row>
    <row r="33" spans="1:38" ht="15" customHeight="1">
      <c r="A33" s="117" t="s">
        <v>854</v>
      </c>
      <c r="B33" s="110" t="s">
        <v>889</v>
      </c>
      <c r="C33" t="s">
        <v>1562</v>
      </c>
      <c r="D33" t="s">
        <v>1744</v>
      </c>
      <c r="E33" t="s">
        <v>1745</v>
      </c>
      <c r="F33" t="s">
        <v>1714</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108">
        <v>1E-3</v>
      </c>
    </row>
    <row r="34" spans="1:38" ht="15" customHeight="1">
      <c r="A34" s="117"/>
      <c r="B34" s="110" t="s">
        <v>890</v>
      </c>
      <c r="C34" t="s">
        <v>1703</v>
      </c>
      <c r="D34" t="s">
        <v>1746</v>
      </c>
      <c r="E34" t="s">
        <v>1747</v>
      </c>
      <c r="F34" t="s">
        <v>1714</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108">
        <v>7.0000000000000001E-3</v>
      </c>
    </row>
    <row r="35" spans="1:38" ht="15" customHeight="1">
      <c r="A35" s="117"/>
      <c r="B35" s="110"/>
      <c r="C35" t="s">
        <v>1704</v>
      </c>
      <c r="E35" t="s">
        <v>1748</v>
      </c>
    </row>
    <row r="36" spans="1:38" ht="15" customHeight="1">
      <c r="A36" s="117"/>
      <c r="B36" s="110"/>
      <c r="C36" t="s">
        <v>1565</v>
      </c>
      <c r="E36" t="s">
        <v>1749</v>
      </c>
    </row>
    <row r="37" spans="1:38" s="38" customFormat="1" ht="15" customHeight="1">
      <c r="A37" s="117" t="s">
        <v>114</v>
      </c>
      <c r="B37" s="110" t="s">
        <v>891</v>
      </c>
      <c r="C37" t="s">
        <v>1545</v>
      </c>
      <c r="D37" t="s">
        <v>1750</v>
      </c>
      <c r="E37" t="s">
        <v>1751</v>
      </c>
      <c r="F37" t="s">
        <v>1714</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108">
        <v>2E-3</v>
      </c>
    </row>
    <row r="38" spans="1:38" ht="15" customHeight="1">
      <c r="A38" s="117" t="s">
        <v>115</v>
      </c>
      <c r="B38" s="110" t="s">
        <v>892</v>
      </c>
      <c r="C38" t="s">
        <v>1546</v>
      </c>
      <c r="D38" t="s">
        <v>1752</v>
      </c>
      <c r="E38" t="s">
        <v>1753</v>
      </c>
      <c r="F38" t="s">
        <v>1714</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108">
        <v>1E-3</v>
      </c>
    </row>
    <row r="39" spans="1:38" ht="15" customHeight="1">
      <c r="A39" s="117"/>
      <c r="B39" s="110"/>
      <c r="C39" t="s">
        <v>1567</v>
      </c>
      <c r="E39" t="s">
        <v>1754</v>
      </c>
    </row>
    <row r="40" spans="1:38" ht="15" customHeight="1">
      <c r="A40" s="117" t="s">
        <v>114</v>
      </c>
      <c r="B40" s="110" t="s">
        <v>893</v>
      </c>
      <c r="C40" t="s">
        <v>1549</v>
      </c>
      <c r="D40" t="s">
        <v>1755</v>
      </c>
      <c r="E40" t="s">
        <v>1756</v>
      </c>
      <c r="F40" t="s">
        <v>1714</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108">
        <v>2E-3</v>
      </c>
    </row>
    <row r="41" spans="1:38" ht="15" customHeight="1">
      <c r="A41" s="117" t="s">
        <v>112</v>
      </c>
      <c r="B41" s="110" t="s">
        <v>894</v>
      </c>
      <c r="C41" t="s">
        <v>1550</v>
      </c>
      <c r="D41" t="s">
        <v>1757</v>
      </c>
      <c r="E41" t="s">
        <v>1758</v>
      </c>
      <c r="F41" t="s">
        <v>1714</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1:38" ht="15" customHeight="1">
      <c r="A42" s="117" t="s">
        <v>112</v>
      </c>
      <c r="B42" s="110" t="s">
        <v>895</v>
      </c>
      <c r="C42" t="s">
        <v>1551</v>
      </c>
      <c r="D42" t="s">
        <v>1759</v>
      </c>
      <c r="E42" t="s">
        <v>1760</v>
      </c>
      <c r="F42" t="s">
        <v>1714</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108">
        <v>-2E-3</v>
      </c>
    </row>
    <row r="43" spans="1:38" ht="15" customHeight="1">
      <c r="A43" s="117" t="s">
        <v>112</v>
      </c>
      <c r="B43" s="110" t="s">
        <v>896</v>
      </c>
      <c r="C43" t="s">
        <v>1552</v>
      </c>
      <c r="D43" t="s">
        <v>1761</v>
      </c>
      <c r="E43" t="s">
        <v>1762</v>
      </c>
      <c r="F43" t="s">
        <v>1714</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108">
        <v>-1E-3</v>
      </c>
    </row>
    <row r="44" spans="1:38" ht="15" customHeight="1">
      <c r="A44" s="117" t="s">
        <v>116</v>
      </c>
      <c r="B44" s="110" t="s">
        <v>897</v>
      </c>
      <c r="C44" t="s">
        <v>1553</v>
      </c>
      <c r="D44" t="s">
        <v>1763</v>
      </c>
      <c r="E44" t="s">
        <v>1764</v>
      </c>
      <c r="F44" t="s">
        <v>1714</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108">
        <v>2E-3</v>
      </c>
    </row>
    <row r="45" spans="1:38" ht="15" customHeight="1">
      <c r="A45" s="117" t="s">
        <v>116</v>
      </c>
      <c r="B45" s="110" t="s">
        <v>898</v>
      </c>
      <c r="C45" t="s">
        <v>1554</v>
      </c>
      <c r="D45" t="s">
        <v>1765</v>
      </c>
      <c r="E45" t="s">
        <v>1766</v>
      </c>
      <c r="F45" t="s">
        <v>1714</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108">
        <v>8.0000000000000002E-3</v>
      </c>
    </row>
    <row r="46" spans="1:38" ht="15" customHeight="1">
      <c r="A46" s="117" t="s">
        <v>115</v>
      </c>
      <c r="B46" s="110" t="s">
        <v>899</v>
      </c>
      <c r="C46" t="s">
        <v>1555</v>
      </c>
      <c r="D46" t="s">
        <v>1767</v>
      </c>
      <c r="E46" t="s">
        <v>1768</v>
      </c>
      <c r="F46" t="s">
        <v>1714</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146</v>
      </c>
    </row>
    <row r="47" spans="1:38" ht="15" customHeight="1">
      <c r="A47" s="117" t="s">
        <v>114</v>
      </c>
      <c r="B47" s="110" t="s">
        <v>900</v>
      </c>
      <c r="C47" t="s">
        <v>1556</v>
      </c>
      <c r="D47" t="s">
        <v>1769</v>
      </c>
      <c r="E47" t="s">
        <v>1770</v>
      </c>
      <c r="F47" t="s">
        <v>1714</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108">
        <v>3.0000000000000001E-3</v>
      </c>
    </row>
    <row r="48" spans="1:38" ht="15" customHeight="1">
      <c r="A48" s="117" t="s">
        <v>113</v>
      </c>
      <c r="B48" s="110" t="s">
        <v>901</v>
      </c>
      <c r="C48" t="s">
        <v>1557</v>
      </c>
      <c r="D48" t="s">
        <v>1771</v>
      </c>
      <c r="E48" t="s">
        <v>1772</v>
      </c>
      <c r="F48" t="s">
        <v>1714</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108">
        <v>2E-3</v>
      </c>
    </row>
    <row r="49" spans="1:38" ht="15" customHeight="1">
      <c r="A49" s="117" t="s">
        <v>113</v>
      </c>
      <c r="B49" s="110" t="s">
        <v>902</v>
      </c>
      <c r="C49" t="s">
        <v>1558</v>
      </c>
      <c r="D49" t="s">
        <v>1773</v>
      </c>
      <c r="E49" t="s">
        <v>1774</v>
      </c>
      <c r="F49" t="s">
        <v>1714</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108">
        <v>2E-3</v>
      </c>
    </row>
    <row r="50" spans="1:38" ht="15" customHeight="1">
      <c r="A50" s="117" t="s">
        <v>853</v>
      </c>
      <c r="B50" s="110" t="s">
        <v>903</v>
      </c>
      <c r="C50" t="s">
        <v>1559</v>
      </c>
      <c r="D50" t="s">
        <v>1775</v>
      </c>
      <c r="E50" t="s">
        <v>1776</v>
      </c>
      <c r="F50" t="s">
        <v>1714</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108">
        <v>2E-3</v>
      </c>
    </row>
    <row r="51" spans="1:38" ht="15" customHeight="1">
      <c r="A51" s="117" t="s">
        <v>853</v>
      </c>
      <c r="B51" s="110" t="s">
        <v>904</v>
      </c>
      <c r="C51" t="s">
        <v>1560</v>
      </c>
      <c r="D51" t="s">
        <v>1777</v>
      </c>
      <c r="E51" t="s">
        <v>1778</v>
      </c>
      <c r="F51" t="s">
        <v>1714</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108">
        <v>2E-3</v>
      </c>
    </row>
    <row r="52" spans="1:38" ht="15" customHeight="1">
      <c r="A52" s="117" t="s">
        <v>854</v>
      </c>
      <c r="B52" s="110" t="s">
        <v>905</v>
      </c>
      <c r="C52" t="s">
        <v>1561</v>
      </c>
      <c r="D52" t="s">
        <v>1779</v>
      </c>
      <c r="E52" t="s">
        <v>1780</v>
      </c>
      <c r="F52" t="s">
        <v>1714</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1:38" ht="15" customHeight="1">
      <c r="A53" s="117" t="s">
        <v>854</v>
      </c>
      <c r="B53" s="110" t="s">
        <v>906</v>
      </c>
      <c r="C53" t="s">
        <v>1562</v>
      </c>
      <c r="D53" t="s">
        <v>1781</v>
      </c>
      <c r="E53" t="s">
        <v>1782</v>
      </c>
      <c r="F53" t="s">
        <v>1714</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108">
        <v>3.0000000000000001E-3</v>
      </c>
    </row>
    <row r="54" spans="1:38" ht="15" customHeight="1">
      <c r="A54" s="117"/>
      <c r="B54" s="110" t="s">
        <v>907</v>
      </c>
      <c r="C54" t="s">
        <v>1705</v>
      </c>
      <c r="D54" t="s">
        <v>1783</v>
      </c>
      <c r="E54" t="s">
        <v>1784</v>
      </c>
      <c r="F54" t="s">
        <v>1714</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108">
        <v>5.0000000000000001E-3</v>
      </c>
    </row>
    <row r="55" spans="1:38" ht="15" customHeight="1">
      <c r="B55" s="110" t="s">
        <v>908</v>
      </c>
      <c r="C55" t="s">
        <v>909</v>
      </c>
      <c r="D55" t="s">
        <v>1785</v>
      </c>
      <c r="E55" t="s">
        <v>1786</v>
      </c>
      <c r="F55" t="s">
        <v>1714</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108">
        <v>5.0000000000000001E-3</v>
      </c>
    </row>
    <row r="56" spans="1:38" ht="15" customHeight="1">
      <c r="B56" s="110" t="s">
        <v>910</v>
      </c>
      <c r="C56" t="s">
        <v>1706</v>
      </c>
      <c r="D56" t="s">
        <v>1787</v>
      </c>
      <c r="E56" t="s">
        <v>1788</v>
      </c>
      <c r="F56" t="s">
        <v>1714</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108">
        <v>1.0999999999999999E-2</v>
      </c>
    </row>
    <row r="57" spans="1:38" ht="15" customHeight="1">
      <c r="B57" s="110" t="s">
        <v>911</v>
      </c>
      <c r="C57" t="s">
        <v>1707</v>
      </c>
      <c r="D57" t="s">
        <v>1789</v>
      </c>
      <c r="E57" t="s">
        <v>1790</v>
      </c>
      <c r="F57" t="s">
        <v>1714</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108">
        <v>0.01</v>
      </c>
    </row>
    <row r="58" spans="1:38" ht="15" customHeight="1">
      <c r="B58" s="110" t="s">
        <v>912</v>
      </c>
      <c r="C58" t="s">
        <v>1708</v>
      </c>
      <c r="D58" t="s">
        <v>1791</v>
      </c>
      <c r="E58" t="s">
        <v>1792</v>
      </c>
      <c r="F58" t="s">
        <v>1714</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108">
        <v>8.9999999999999993E-3</v>
      </c>
    </row>
    <row r="59" spans="1:38" ht="15" customHeight="1">
      <c r="B59" s="110" t="s">
        <v>913</v>
      </c>
      <c r="C59" t="s">
        <v>1709</v>
      </c>
      <c r="D59" t="s">
        <v>1793</v>
      </c>
      <c r="E59" t="s">
        <v>1794</v>
      </c>
      <c r="F59" t="s">
        <v>1714</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108">
        <v>4.0000000000000001E-3</v>
      </c>
    </row>
    <row r="60" spans="1:38" ht="15" customHeight="1">
      <c r="B60" s="110" t="s">
        <v>914</v>
      </c>
      <c r="C60" t="s">
        <v>1708</v>
      </c>
      <c r="D60" t="s">
        <v>1795</v>
      </c>
      <c r="E60" t="s">
        <v>1796</v>
      </c>
      <c r="F60" t="s">
        <v>1714</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108">
        <v>8.9999999999999993E-3</v>
      </c>
    </row>
    <row r="61" spans="1:38" ht="15" customHeight="1">
      <c r="B61" s="110"/>
    </row>
    <row r="62" spans="1:38" ht="15" customHeight="1">
      <c r="B62" s="110"/>
    </row>
    <row r="63" spans="1:38" ht="15" customHeight="1">
      <c r="B63" s="110"/>
    </row>
    <row r="64" spans="1:38" ht="15" customHeight="1">
      <c r="B64" s="110"/>
    </row>
    <row r="65" spans="2:2" ht="15" customHeight="1">
      <c r="B65" s="110"/>
    </row>
    <row r="66" spans="2:2" ht="15" customHeight="1">
      <c r="B66" s="110"/>
    </row>
    <row r="67" spans="2:2" ht="15" customHeight="1">
      <c r="B67" s="110"/>
    </row>
    <row r="68" spans="2:2" ht="15" customHeight="1">
      <c r="B68" s="110"/>
    </row>
    <row r="69" spans="2:2" ht="15" customHeight="1">
      <c r="B69" s="110"/>
    </row>
    <row r="70" spans="2:2" ht="15" customHeight="1">
      <c r="B70" s="110"/>
    </row>
    <row r="71" spans="2:2" ht="15" customHeight="1">
      <c r="B71" s="110"/>
    </row>
    <row r="72" spans="2:2" ht="15" customHeight="1">
      <c r="B72" s="110"/>
    </row>
    <row r="73" spans="2:2" ht="15" customHeight="1">
      <c r="B73" s="110"/>
    </row>
    <row r="74" spans="2:2" ht="15" customHeight="1">
      <c r="B74" s="110"/>
    </row>
    <row r="75" spans="2:2" ht="15" customHeight="1">
      <c r="B75" s="110"/>
    </row>
    <row r="76" spans="2:2" ht="15" customHeight="1">
      <c r="B76" s="110"/>
    </row>
    <row r="77" spans="2:2" ht="15" customHeight="1">
      <c r="B77" s="110"/>
    </row>
    <row r="78" spans="2:2" ht="15" customHeight="1">
      <c r="B78" s="110"/>
    </row>
    <row r="79" spans="2:2" ht="15" customHeight="1">
      <c r="B79" s="110"/>
    </row>
    <row r="80" spans="2:2" ht="15" customHeight="1">
      <c r="B80" s="110"/>
    </row>
    <row r="81" spans="2:2" ht="15" customHeight="1">
      <c r="B81" s="110"/>
    </row>
    <row r="82" spans="2:2" ht="15" customHeight="1">
      <c r="B82" s="110"/>
    </row>
    <row r="83" spans="2:2" ht="15" customHeight="1">
      <c r="B83" s="110"/>
    </row>
    <row r="84" spans="2:2" ht="15" customHeight="1">
      <c r="B84" s="110"/>
    </row>
    <row r="85" spans="2:2" ht="15" customHeight="1">
      <c r="B85" s="110"/>
    </row>
    <row r="86" spans="2:2" ht="15" customHeight="1">
      <c r="B86" s="110"/>
    </row>
    <row r="87" spans="2:2" ht="15" customHeight="1">
      <c r="B87" s="110"/>
    </row>
    <row r="88" spans="2:2" ht="15" customHeight="1">
      <c r="B88" s="110"/>
    </row>
    <row r="89" spans="2:2" ht="15" customHeight="1">
      <c r="B89" s="110"/>
    </row>
    <row r="90" spans="2:2" ht="15" customHeight="1">
      <c r="B90" s="110"/>
    </row>
    <row r="91" spans="2:2" ht="15" customHeight="1">
      <c r="B91" s="110"/>
    </row>
    <row r="92" spans="2:2" ht="15" customHeight="1">
      <c r="B92" s="110"/>
    </row>
    <row r="93" spans="2:2" ht="15" customHeight="1">
      <c r="B93" s="110"/>
    </row>
    <row r="94" spans="2:2" ht="15" customHeight="1">
      <c r="B94" s="110"/>
    </row>
    <row r="95" spans="2:2" ht="15" customHeight="1">
      <c r="B95" s="110"/>
    </row>
    <row r="96" spans="2:2" ht="15" customHeight="1">
      <c r="B96" s="110"/>
    </row>
    <row r="97" spans="2:2" ht="15" customHeight="1">
      <c r="B97" s="110"/>
    </row>
    <row r="98" spans="2:2" ht="15" customHeight="1">
      <c r="B98" s="110"/>
    </row>
    <row r="99" spans="2:2" ht="15" customHeight="1">
      <c r="B99" s="110"/>
    </row>
    <row r="100" spans="2:2" ht="15" customHeight="1">
      <c r="B100" s="110"/>
    </row>
    <row r="101" spans="2:2" ht="15" customHeight="1">
      <c r="B101" s="110"/>
    </row>
    <row r="102" spans="2:2" ht="15" customHeight="1">
      <c r="B102" s="110"/>
    </row>
    <row r="103" spans="2:2" ht="15" customHeight="1">
      <c r="B103" s="110"/>
    </row>
    <row r="104" spans="2:2" ht="15" customHeight="1">
      <c r="B104" s="110"/>
    </row>
  </sheetData>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63"/>
  <sheetViews>
    <sheetView workbookViewId="0">
      <selection activeCell="C10" sqref="C10"/>
    </sheetView>
  </sheetViews>
  <sheetFormatPr defaultRowHeight="15"/>
  <sheetData>
    <row r="1" spans="1:35">
      <c r="A1" t="s">
        <v>4133</v>
      </c>
    </row>
    <row r="2" spans="1:35">
      <c r="A2" t="s">
        <v>4294</v>
      </c>
    </row>
    <row r="3" spans="1:35">
      <c r="A3" t="s">
        <v>4295</v>
      </c>
    </row>
    <row r="4" spans="1:35">
      <c r="A4" t="s">
        <v>1194</v>
      </c>
    </row>
    <row r="5" spans="1:35">
      <c r="B5" t="s">
        <v>1195</v>
      </c>
      <c r="C5" t="s">
        <v>1284</v>
      </c>
      <c r="D5" t="s">
        <v>1285</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3521</v>
      </c>
    </row>
    <row r="6" spans="1:35">
      <c r="A6" t="s">
        <v>1543</v>
      </c>
    </row>
    <row r="7" spans="1:35">
      <c r="A7" t="s">
        <v>1544</v>
      </c>
      <c r="D7" t="s">
        <v>1584</v>
      </c>
    </row>
    <row r="8" spans="1:35">
      <c r="A8" t="s">
        <v>1545</v>
      </c>
      <c r="B8" t="s">
        <v>4136</v>
      </c>
      <c r="C8" t="s">
        <v>4296</v>
      </c>
      <c r="D8" t="s">
        <v>1584</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108">
        <v>-0.01</v>
      </c>
    </row>
    <row r="9" spans="1:35">
      <c r="A9" t="s">
        <v>1546</v>
      </c>
      <c r="B9" t="s">
        <v>4138</v>
      </c>
      <c r="C9" t="s">
        <v>4297</v>
      </c>
      <c r="D9" t="s">
        <v>1584</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146</v>
      </c>
    </row>
    <row r="10" spans="1:35">
      <c r="A10" t="s">
        <v>1547</v>
      </c>
      <c r="B10" t="s">
        <v>4140</v>
      </c>
      <c r="C10" t="s">
        <v>4298</v>
      </c>
      <c r="D10" t="s">
        <v>1584</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108">
        <v>-0.01</v>
      </c>
    </row>
    <row r="11" spans="1:35">
      <c r="A11" t="s">
        <v>1548</v>
      </c>
    </row>
    <row r="12" spans="1:35">
      <c r="A12" t="s">
        <v>1549</v>
      </c>
      <c r="B12" t="s">
        <v>4142</v>
      </c>
      <c r="C12" t="s">
        <v>4299</v>
      </c>
      <c r="D12" t="s">
        <v>1584</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108">
        <v>0</v>
      </c>
    </row>
    <row r="13" spans="1:35">
      <c r="A13" t="s">
        <v>3956</v>
      </c>
      <c r="B13" t="s">
        <v>4300</v>
      </c>
      <c r="C13" t="s">
        <v>3535</v>
      </c>
      <c r="D13" t="s">
        <v>1584</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108">
        <v>5.8000000000000003E-2</v>
      </c>
    </row>
    <row r="14" spans="1:35">
      <c r="A14" t="s">
        <v>3958</v>
      </c>
      <c r="B14" t="s">
        <v>4301</v>
      </c>
      <c r="C14" t="s">
        <v>3535</v>
      </c>
      <c r="D14" t="s">
        <v>1584</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108">
        <v>0.122</v>
      </c>
    </row>
    <row r="15" spans="1:35">
      <c r="A15" t="s">
        <v>3960</v>
      </c>
      <c r="B15" t="s">
        <v>4302</v>
      </c>
      <c r="C15" t="s">
        <v>3535</v>
      </c>
      <c r="D15" t="s">
        <v>1584</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108">
        <v>5.8999999999999997E-2</v>
      </c>
    </row>
    <row r="16" spans="1:35">
      <c r="A16" t="s">
        <v>3857</v>
      </c>
      <c r="B16" t="s">
        <v>4150</v>
      </c>
      <c r="C16" t="s">
        <v>4303</v>
      </c>
      <c r="D16" t="s">
        <v>1584</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108">
        <v>5.5E-2</v>
      </c>
    </row>
    <row r="17" spans="1:35">
      <c r="A17" t="s">
        <v>3860</v>
      </c>
      <c r="B17" t="s">
        <v>4151</v>
      </c>
      <c r="C17" t="s">
        <v>4304</v>
      </c>
      <c r="D17" t="s">
        <v>1584</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108">
        <v>9.5000000000000001E-2</v>
      </c>
    </row>
    <row r="18" spans="1:35">
      <c r="A18" t="s">
        <v>1555</v>
      </c>
      <c r="B18" t="s">
        <v>4152</v>
      </c>
      <c r="C18" t="s">
        <v>4305</v>
      </c>
      <c r="D18" t="s">
        <v>1584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146</v>
      </c>
    </row>
    <row r="19" spans="1:35">
      <c r="A19" t="s">
        <v>1556</v>
      </c>
      <c r="B19" t="s">
        <v>4154</v>
      </c>
      <c r="C19" t="s">
        <v>4306</v>
      </c>
      <c r="D19" t="s">
        <v>1584</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108">
        <v>2.9000000000000001E-2</v>
      </c>
    </row>
    <row r="20" spans="1:35">
      <c r="A20" t="s">
        <v>1557</v>
      </c>
      <c r="B20" t="s">
        <v>4156</v>
      </c>
      <c r="C20" t="s">
        <v>4307</v>
      </c>
      <c r="D20" t="s">
        <v>1584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146</v>
      </c>
    </row>
    <row r="21" spans="1:35">
      <c r="A21" t="s">
        <v>1558</v>
      </c>
      <c r="B21" t="s">
        <v>4158</v>
      </c>
      <c r="C21" t="s">
        <v>4308</v>
      </c>
      <c r="D21" t="s">
        <v>1584</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146</v>
      </c>
    </row>
    <row r="22" spans="1:35">
      <c r="A22" t="s">
        <v>1559</v>
      </c>
      <c r="B22" t="s">
        <v>4160</v>
      </c>
      <c r="C22" t="s">
        <v>4309</v>
      </c>
      <c r="D22" t="s">
        <v>1584</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146</v>
      </c>
    </row>
    <row r="23" spans="1:35">
      <c r="A23" t="s">
        <v>1560</v>
      </c>
      <c r="B23" t="s">
        <v>4162</v>
      </c>
      <c r="C23" t="s">
        <v>4310</v>
      </c>
      <c r="D23" t="s">
        <v>1584</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146</v>
      </c>
    </row>
    <row r="24" spans="1:35">
      <c r="A24" t="s">
        <v>1561</v>
      </c>
      <c r="B24" t="s">
        <v>4164</v>
      </c>
      <c r="C24" t="s">
        <v>4311</v>
      </c>
      <c r="D24" t="s">
        <v>1584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146</v>
      </c>
    </row>
    <row r="25" spans="1:35">
      <c r="A25" t="s">
        <v>1562</v>
      </c>
      <c r="B25" t="s">
        <v>4166</v>
      </c>
      <c r="C25" t="s">
        <v>4312</v>
      </c>
      <c r="D25" t="s">
        <v>1584</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108">
        <v>0.122</v>
      </c>
    </row>
    <row r="26" spans="1:35">
      <c r="A26" t="s">
        <v>1563</v>
      </c>
      <c r="B26" t="s">
        <v>4168</v>
      </c>
      <c r="C26" t="s">
        <v>4313</v>
      </c>
      <c r="D26" t="s">
        <v>1584</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108">
        <v>4.2999999999999997E-2</v>
      </c>
    </row>
    <row r="27" spans="1:35">
      <c r="A27" t="s">
        <v>935</v>
      </c>
      <c r="B27" t="s">
        <v>4170</v>
      </c>
      <c r="C27" t="s">
        <v>4314</v>
      </c>
      <c r="D27" t="s">
        <v>1621</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108">
        <v>4.2999999999999997E-2</v>
      </c>
    </row>
    <row r="28" spans="1:35">
      <c r="A28" t="s">
        <v>937</v>
      </c>
      <c r="B28" t="s">
        <v>4172</v>
      </c>
      <c r="C28" t="s">
        <v>4315</v>
      </c>
      <c r="D28" t="s">
        <v>1584</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108">
        <v>0</v>
      </c>
    </row>
    <row r="29" spans="1:35">
      <c r="A29" t="s">
        <v>1564</v>
      </c>
    </row>
    <row r="30" spans="1:35">
      <c r="A30" t="s">
        <v>1565</v>
      </c>
    </row>
    <row r="31" spans="1:35">
      <c r="A31" t="s">
        <v>1545</v>
      </c>
      <c r="B31" t="s">
        <v>4174</v>
      </c>
      <c r="C31" t="s">
        <v>4316</v>
      </c>
      <c r="D31" t="s">
        <v>1584</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108">
        <v>5.0000000000000001E-3</v>
      </c>
    </row>
    <row r="32" spans="1:35">
      <c r="A32" t="s">
        <v>1546</v>
      </c>
      <c r="B32" t="s">
        <v>4176</v>
      </c>
      <c r="C32" t="s">
        <v>4317</v>
      </c>
      <c r="D32" t="s">
        <v>1584</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108">
        <v>1.2E-2</v>
      </c>
    </row>
    <row r="33" spans="1:35">
      <c r="A33" t="s">
        <v>1566</v>
      </c>
      <c r="B33" t="s">
        <v>4178</v>
      </c>
      <c r="C33" t="s">
        <v>4318</v>
      </c>
      <c r="D33" t="s">
        <v>1584</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108">
        <v>5.0000000000000001E-3</v>
      </c>
    </row>
    <row r="34" spans="1:35">
      <c r="A34" t="s">
        <v>1567</v>
      </c>
    </row>
    <row r="35" spans="1:35">
      <c r="A35" t="s">
        <v>1549</v>
      </c>
      <c r="B35" t="s">
        <v>4180</v>
      </c>
      <c r="C35" t="s">
        <v>4319</v>
      </c>
      <c r="D35" t="s">
        <v>1584</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108">
        <v>1.2E-2</v>
      </c>
    </row>
    <row r="36" spans="1:35">
      <c r="A36" t="s">
        <v>3956</v>
      </c>
      <c r="B36" t="s">
        <v>4320</v>
      </c>
      <c r="C36" t="s">
        <v>3535</v>
      </c>
      <c r="D36" t="s">
        <v>1584</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146</v>
      </c>
    </row>
    <row r="37" spans="1:35">
      <c r="A37" t="s">
        <v>3958</v>
      </c>
      <c r="B37" t="s">
        <v>4321</v>
      </c>
      <c r="C37" t="s">
        <v>3535</v>
      </c>
      <c r="D37" t="s">
        <v>1584</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108">
        <v>0.13400000000000001</v>
      </c>
    </row>
    <row r="38" spans="1:35">
      <c r="A38" t="s">
        <v>3960</v>
      </c>
      <c r="B38" t="s">
        <v>4322</v>
      </c>
      <c r="C38" t="s">
        <v>3535</v>
      </c>
      <c r="D38" t="s">
        <v>1584</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108">
        <v>9.1999999999999998E-2</v>
      </c>
    </row>
    <row r="39" spans="1:35">
      <c r="A39" t="s">
        <v>3857</v>
      </c>
      <c r="B39" t="s">
        <v>4188</v>
      </c>
      <c r="C39" t="s">
        <v>4323</v>
      </c>
      <c r="D39" t="s">
        <v>1584</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108">
        <v>0.03</v>
      </c>
    </row>
    <row r="40" spans="1:35">
      <c r="A40" t="s">
        <v>3860</v>
      </c>
      <c r="B40" t="s">
        <v>4189</v>
      </c>
      <c r="C40" t="s">
        <v>4324</v>
      </c>
      <c r="D40" t="s">
        <v>1584</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108">
        <v>0.13400000000000001</v>
      </c>
    </row>
    <row r="41" spans="1:35">
      <c r="A41" t="s">
        <v>1555</v>
      </c>
      <c r="B41" t="s">
        <v>4190</v>
      </c>
      <c r="C41" t="s">
        <v>4325</v>
      </c>
      <c r="D41" t="s">
        <v>1584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146</v>
      </c>
    </row>
    <row r="42" spans="1:35">
      <c r="A42" t="s">
        <v>1556</v>
      </c>
      <c r="B42" t="s">
        <v>4192</v>
      </c>
      <c r="C42" t="s">
        <v>4326</v>
      </c>
      <c r="D42" t="s">
        <v>1584</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108">
        <v>2.1000000000000001E-2</v>
      </c>
    </row>
    <row r="43" spans="1:35">
      <c r="A43" t="s">
        <v>1557</v>
      </c>
      <c r="B43" t="s">
        <v>4194</v>
      </c>
      <c r="C43" t="s">
        <v>4327</v>
      </c>
      <c r="D43" t="s">
        <v>1584</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146</v>
      </c>
    </row>
    <row r="44" spans="1:35">
      <c r="A44" t="s">
        <v>1558</v>
      </c>
      <c r="B44" t="s">
        <v>4196</v>
      </c>
      <c r="C44" t="s">
        <v>4328</v>
      </c>
      <c r="D44" t="s">
        <v>1584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146</v>
      </c>
    </row>
    <row r="45" spans="1:35">
      <c r="A45" t="s">
        <v>1559</v>
      </c>
      <c r="B45" t="s">
        <v>4198</v>
      </c>
      <c r="C45" t="s">
        <v>4329</v>
      </c>
      <c r="D45" t="s">
        <v>1584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146</v>
      </c>
    </row>
    <row r="46" spans="1:35">
      <c r="A46" t="s">
        <v>1560</v>
      </c>
      <c r="B46" t="s">
        <v>4200</v>
      </c>
      <c r="C46" t="s">
        <v>4330</v>
      </c>
      <c r="D46" t="s">
        <v>1584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146</v>
      </c>
    </row>
    <row r="47" spans="1:35">
      <c r="A47" t="s">
        <v>1561</v>
      </c>
      <c r="B47" t="s">
        <v>4202</v>
      </c>
      <c r="C47" t="s">
        <v>4331</v>
      </c>
      <c r="D47" t="s">
        <v>1584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146</v>
      </c>
    </row>
    <row r="48" spans="1:35">
      <c r="A48" t="s">
        <v>1562</v>
      </c>
      <c r="B48" t="s">
        <v>4204</v>
      </c>
      <c r="C48" t="s">
        <v>4332</v>
      </c>
      <c r="D48" t="s">
        <v>1584</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108">
        <v>0.13900000000000001</v>
      </c>
    </row>
    <row r="49" spans="1:35">
      <c r="A49" t="s">
        <v>1568</v>
      </c>
      <c r="B49" t="s">
        <v>4206</v>
      </c>
      <c r="C49" t="s">
        <v>4333</v>
      </c>
      <c r="D49" t="s">
        <v>1584</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108">
        <v>3.4000000000000002E-2</v>
      </c>
    </row>
    <row r="50" spans="1:35">
      <c r="A50" t="s">
        <v>957</v>
      </c>
      <c r="B50" t="s">
        <v>4208</v>
      </c>
      <c r="C50" t="s">
        <v>4334</v>
      </c>
      <c r="D50" t="s">
        <v>1621</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108">
        <v>2.4E-2</v>
      </c>
    </row>
    <row r="51" spans="1:35">
      <c r="A51" t="s">
        <v>959</v>
      </c>
      <c r="B51" t="s">
        <v>4210</v>
      </c>
      <c r="C51" t="s">
        <v>4335</v>
      </c>
      <c r="D51" t="s">
        <v>1584</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108">
        <v>0.01</v>
      </c>
    </row>
    <row r="52" spans="1:35">
      <c r="A52" t="s">
        <v>4212</v>
      </c>
      <c r="B52" t="s">
        <v>4213</v>
      </c>
      <c r="C52" t="s">
        <v>4336</v>
      </c>
      <c r="D52" t="s">
        <v>1584</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108">
        <v>6.0000000000000001E-3</v>
      </c>
    </row>
    <row r="53" spans="1:35">
      <c r="A53" t="s">
        <v>4215</v>
      </c>
    </row>
    <row r="54" spans="1:35">
      <c r="A54" t="s">
        <v>1348</v>
      </c>
      <c r="B54" t="s">
        <v>4216</v>
      </c>
      <c r="C54" t="s">
        <v>4337</v>
      </c>
      <c r="D54" t="s">
        <v>1584</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108">
        <v>-1E-3</v>
      </c>
    </row>
    <row r="55" spans="1:35">
      <c r="A55" t="s">
        <v>1262</v>
      </c>
      <c r="B55" t="s">
        <v>4218</v>
      </c>
      <c r="C55" t="s">
        <v>4338</v>
      </c>
      <c r="D55" t="s">
        <v>1584</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108">
        <v>4.0000000000000001E-3</v>
      </c>
    </row>
    <row r="56" spans="1:35">
      <c r="A56" t="s">
        <v>1269</v>
      </c>
      <c r="B56" t="s">
        <v>4220</v>
      </c>
      <c r="C56" t="s">
        <v>4339</v>
      </c>
      <c r="D56" t="s">
        <v>1584</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146</v>
      </c>
    </row>
    <row r="57" spans="1:35">
      <c r="A57" t="s">
        <v>1278</v>
      </c>
      <c r="B57" t="s">
        <v>4222</v>
      </c>
      <c r="C57" t="s">
        <v>4340</v>
      </c>
      <c r="D57" t="s">
        <v>1584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146</v>
      </c>
    </row>
    <row r="58" spans="1:35">
      <c r="A58" t="s">
        <v>2544</v>
      </c>
      <c r="B58" t="s">
        <v>4224</v>
      </c>
      <c r="C58" t="s">
        <v>4341</v>
      </c>
      <c r="D58" t="s">
        <v>1584</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108">
        <v>4.5999999999999999E-2</v>
      </c>
    </row>
    <row r="59" spans="1:35">
      <c r="A59" t="s">
        <v>1573</v>
      </c>
      <c r="B59" t="s">
        <v>4226</v>
      </c>
      <c r="C59" t="s">
        <v>4342</v>
      </c>
      <c r="D59" t="s">
        <v>1584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146</v>
      </c>
    </row>
    <row r="60" spans="1:35">
      <c r="A60" t="s">
        <v>2546</v>
      </c>
      <c r="B60" t="s">
        <v>4228</v>
      </c>
      <c r="C60" t="s">
        <v>4343</v>
      </c>
      <c r="D60" t="s">
        <v>1584</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146</v>
      </c>
    </row>
    <row r="61" spans="1:35">
      <c r="A61" t="s">
        <v>2545</v>
      </c>
      <c r="B61" t="s">
        <v>4230</v>
      </c>
      <c r="C61" t="s">
        <v>4344</v>
      </c>
      <c r="D61" t="s">
        <v>1584</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146</v>
      </c>
    </row>
    <row r="62" spans="1:35">
      <c r="A62" t="s">
        <v>1577</v>
      </c>
      <c r="B62" t="s">
        <v>4232</v>
      </c>
      <c r="C62" t="s">
        <v>4345</v>
      </c>
      <c r="D62" t="s">
        <v>1584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146</v>
      </c>
    </row>
    <row r="63" spans="1:35">
      <c r="A63" t="s">
        <v>4234</v>
      </c>
      <c r="B63" t="s">
        <v>4235</v>
      </c>
      <c r="C63" t="s">
        <v>4346</v>
      </c>
      <c r="D63" t="s">
        <v>1584</v>
      </c>
      <c r="F63">
        <v>642.29394500000001</v>
      </c>
      <c r="G63">
        <v>652.15881300000001</v>
      </c>
      <c r="H63">
        <v>675.13665800000001</v>
      </c>
      <c r="I63">
        <v>689.60467500000004</v>
      </c>
      <c r="J63">
        <v>691.51690699999995</v>
      </c>
      <c r="K63">
        <v>688.42425500000002</v>
      </c>
      <c r="L63">
        <v>684.18414299999995</v>
      </c>
      <c r="M63">
        <v>682.62188700000002</v>
      </c>
      <c r="N63">
        <v>679.86218299999996</v>
      </c>
      <c r="O63">
        <v>678.07775900000001</v>
      </c>
      <c r="P63">
        <v>677.36639400000001</v>
      </c>
      <c r="Q63">
        <v>675.92620799999997</v>
      </c>
      <c r="R63">
        <v>676.86370799999997</v>
      </c>
      <c r="S63">
        <v>681.45581100000004</v>
      </c>
      <c r="T63">
        <v>687.30078100000003</v>
      </c>
      <c r="U63">
        <v>692.37145999999996</v>
      </c>
      <c r="V63">
        <v>698.31860400000005</v>
      </c>
      <c r="W63">
        <v>703.59320100000002</v>
      </c>
      <c r="X63">
        <v>709.57092299999999</v>
      </c>
      <c r="Y63">
        <v>711.90655500000003</v>
      </c>
      <c r="Z63">
        <v>714.37567100000001</v>
      </c>
      <c r="AA63">
        <v>716.10638400000005</v>
      </c>
      <c r="AB63">
        <v>717.97564699999998</v>
      </c>
      <c r="AC63">
        <v>723.98962400000005</v>
      </c>
      <c r="AD63">
        <v>729.19946300000004</v>
      </c>
      <c r="AE63">
        <v>732.66320800000005</v>
      </c>
      <c r="AF63">
        <v>734.38165300000003</v>
      </c>
      <c r="AG63">
        <v>739.21014400000001</v>
      </c>
      <c r="AH63">
        <v>745.07336399999997</v>
      </c>
      <c r="AI63" s="108">
        <v>5.0000000000000001E-3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92D1-B250-403E-AB5D-1FDA72331861}">
  <dimension ref="A1:AJ63"/>
  <sheetViews>
    <sheetView workbookViewId="0"/>
  </sheetViews>
  <sheetFormatPr defaultRowHeight="15"/>
  <sheetData>
    <row r="1" spans="1:36">
      <c r="A1" t="s">
        <v>4133</v>
      </c>
    </row>
    <row r="2" spans="1:36">
      <c r="A2" t="s">
        <v>4134</v>
      </c>
    </row>
    <row r="3" spans="1:36">
      <c r="A3" t="s">
        <v>4135</v>
      </c>
    </row>
    <row r="4" spans="1:36">
      <c r="A4" t="s">
        <v>1194</v>
      </c>
    </row>
    <row r="5" spans="1:36">
      <c r="B5" t="s">
        <v>1195</v>
      </c>
      <c r="C5" t="s">
        <v>1284</v>
      </c>
      <c r="D5" t="s">
        <v>1285</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3417</v>
      </c>
    </row>
    <row r="6" spans="1:36">
      <c r="A6" t="s">
        <v>1543</v>
      </c>
    </row>
    <row r="7" spans="1:36">
      <c r="A7" t="s">
        <v>1544</v>
      </c>
      <c r="D7" t="s">
        <v>1584</v>
      </c>
    </row>
    <row r="8" spans="1:36">
      <c r="A8" t="s">
        <v>1545</v>
      </c>
      <c r="B8" t="s">
        <v>4136</v>
      </c>
      <c r="C8" t="s">
        <v>4137</v>
      </c>
      <c r="D8" t="s">
        <v>1584</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108">
        <v>-1.7999999999999999E-2</v>
      </c>
    </row>
    <row r="9" spans="1:36">
      <c r="A9" t="s">
        <v>1546</v>
      </c>
      <c r="B9" t="s">
        <v>4138</v>
      </c>
      <c r="C9" t="s">
        <v>4139</v>
      </c>
      <c r="D9" t="s">
        <v>1584</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146</v>
      </c>
    </row>
    <row r="10" spans="1:36">
      <c r="A10" t="s">
        <v>1547</v>
      </c>
      <c r="B10" t="s">
        <v>4140</v>
      </c>
      <c r="C10" t="s">
        <v>4141</v>
      </c>
      <c r="D10" t="s">
        <v>1584</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108">
        <v>-1.7999999999999999E-2</v>
      </c>
    </row>
    <row r="11" spans="1:36">
      <c r="A11" t="s">
        <v>1548</v>
      </c>
    </row>
    <row r="12" spans="1:36">
      <c r="A12" t="s">
        <v>1549</v>
      </c>
      <c r="B12" t="s">
        <v>4142</v>
      </c>
      <c r="C12" t="s">
        <v>4143</v>
      </c>
      <c r="D12" t="s">
        <v>1584</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108">
        <v>-8.9999999999999993E-3</v>
      </c>
    </row>
    <row r="13" spans="1:36">
      <c r="A13" t="s">
        <v>1550</v>
      </c>
      <c r="B13" t="s">
        <v>4144</v>
      </c>
      <c r="C13" t="s">
        <v>4145</v>
      </c>
      <c r="D13" t="s">
        <v>1584</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108">
        <v>4.4999999999999998E-2</v>
      </c>
    </row>
    <row r="14" spans="1:36">
      <c r="A14" t="s">
        <v>1551</v>
      </c>
      <c r="B14" t="s">
        <v>4146</v>
      </c>
      <c r="C14" t="s">
        <v>4147</v>
      </c>
      <c r="D14" t="s">
        <v>1584</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108">
        <v>0.17199999999999999</v>
      </c>
    </row>
    <row r="15" spans="1:36">
      <c r="A15" t="s">
        <v>1552</v>
      </c>
      <c r="B15" t="s">
        <v>4148</v>
      </c>
      <c r="C15" t="s">
        <v>4149</v>
      </c>
      <c r="D15" t="s">
        <v>1584</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108">
        <v>4.7E-2</v>
      </c>
    </row>
    <row r="16" spans="1:36">
      <c r="A16" t="s">
        <v>3857</v>
      </c>
      <c r="B16" t="s">
        <v>4150</v>
      </c>
      <c r="C16" t="s">
        <v>3859</v>
      </c>
      <c r="D16" t="s">
        <v>1584</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108">
        <v>4.2000000000000003E-2</v>
      </c>
    </row>
    <row r="17" spans="1:36">
      <c r="A17" t="s">
        <v>3860</v>
      </c>
      <c r="B17" t="s">
        <v>4151</v>
      </c>
      <c r="C17" t="s">
        <v>3859</v>
      </c>
      <c r="D17" t="s">
        <v>1584</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108">
        <v>9.6000000000000002E-2</v>
      </c>
    </row>
    <row r="18" spans="1:36">
      <c r="A18" t="s">
        <v>1555</v>
      </c>
      <c r="B18" t="s">
        <v>4152</v>
      </c>
      <c r="C18" t="s">
        <v>4153</v>
      </c>
      <c r="D18" t="s">
        <v>1584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146</v>
      </c>
    </row>
    <row r="19" spans="1:36">
      <c r="A19" t="s">
        <v>1556</v>
      </c>
      <c r="B19" t="s">
        <v>4154</v>
      </c>
      <c r="C19" t="s">
        <v>4155</v>
      </c>
      <c r="D19" t="s">
        <v>1584</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108">
        <v>1.9E-2</v>
      </c>
    </row>
    <row r="20" spans="1:36">
      <c r="A20" t="s">
        <v>1557</v>
      </c>
      <c r="B20" t="s">
        <v>4156</v>
      </c>
      <c r="C20" t="s">
        <v>4157</v>
      </c>
      <c r="D20" t="s">
        <v>1584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146</v>
      </c>
    </row>
    <row r="21" spans="1:36">
      <c r="A21" t="s">
        <v>1558</v>
      </c>
      <c r="B21" t="s">
        <v>4158</v>
      </c>
      <c r="C21" t="s">
        <v>4159</v>
      </c>
      <c r="D21" t="s">
        <v>1584</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146</v>
      </c>
    </row>
    <row r="22" spans="1:36">
      <c r="A22" t="s">
        <v>1559</v>
      </c>
      <c r="B22" t="s">
        <v>4160</v>
      </c>
      <c r="C22" t="s">
        <v>4161</v>
      </c>
      <c r="D22" t="s">
        <v>1584</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146</v>
      </c>
    </row>
    <row r="23" spans="1:36">
      <c r="A23" t="s">
        <v>1560</v>
      </c>
      <c r="B23" t="s">
        <v>4162</v>
      </c>
      <c r="C23" t="s">
        <v>4163</v>
      </c>
      <c r="D23" t="s">
        <v>1584</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146</v>
      </c>
    </row>
    <row r="24" spans="1:36">
      <c r="A24" t="s">
        <v>1561</v>
      </c>
      <c r="B24" t="s">
        <v>4164</v>
      </c>
      <c r="C24" t="s">
        <v>4165</v>
      </c>
      <c r="D24" t="s">
        <v>1584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146</v>
      </c>
    </row>
    <row r="25" spans="1:36">
      <c r="A25" t="s">
        <v>1562</v>
      </c>
      <c r="B25" t="s">
        <v>4166</v>
      </c>
      <c r="C25" t="s">
        <v>4167</v>
      </c>
      <c r="D25" t="s">
        <v>1584</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108">
        <v>0.187</v>
      </c>
    </row>
    <row r="26" spans="1:36">
      <c r="A26" t="s">
        <v>1563</v>
      </c>
      <c r="B26" t="s">
        <v>4168</v>
      </c>
      <c r="C26" t="s">
        <v>4169</v>
      </c>
      <c r="D26" t="s">
        <v>1584</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108">
        <v>3.4000000000000002E-2</v>
      </c>
    </row>
    <row r="27" spans="1:36">
      <c r="A27" t="s">
        <v>935</v>
      </c>
      <c r="B27" t="s">
        <v>4170</v>
      </c>
      <c r="C27" t="s">
        <v>4171</v>
      </c>
      <c r="D27" t="s">
        <v>1621</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108">
        <v>4.2000000000000003E-2</v>
      </c>
    </row>
    <row r="28" spans="1:36">
      <c r="A28" t="s">
        <v>937</v>
      </c>
      <c r="B28" t="s">
        <v>4172</v>
      </c>
      <c r="C28" t="s">
        <v>4173</v>
      </c>
      <c r="D28" t="s">
        <v>1584</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108">
        <v>-8.0000000000000002E-3</v>
      </c>
    </row>
    <row r="29" spans="1:36">
      <c r="A29" t="s">
        <v>1564</v>
      </c>
    </row>
    <row r="30" spans="1:36">
      <c r="A30" t="s">
        <v>1565</v>
      </c>
    </row>
    <row r="31" spans="1:36">
      <c r="A31" t="s">
        <v>1545</v>
      </c>
      <c r="B31" t="s">
        <v>4174</v>
      </c>
      <c r="C31" t="s">
        <v>4175</v>
      </c>
      <c r="D31" t="s">
        <v>1584</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108">
        <v>2E-3</v>
      </c>
    </row>
    <row r="32" spans="1:36">
      <c r="A32" t="s">
        <v>1546</v>
      </c>
      <c r="B32" t="s">
        <v>4176</v>
      </c>
      <c r="C32" t="s">
        <v>4177</v>
      </c>
      <c r="D32" t="s">
        <v>1584</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108">
        <v>8.0000000000000002E-3</v>
      </c>
    </row>
    <row r="33" spans="1:36">
      <c r="A33" t="s">
        <v>1566</v>
      </c>
      <c r="B33" t="s">
        <v>4178</v>
      </c>
      <c r="C33" t="s">
        <v>4179</v>
      </c>
      <c r="D33" t="s">
        <v>1584</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108">
        <v>2E-3</v>
      </c>
    </row>
    <row r="34" spans="1:36">
      <c r="A34" t="s">
        <v>1567</v>
      </c>
    </row>
    <row r="35" spans="1:36">
      <c r="A35" t="s">
        <v>1549</v>
      </c>
      <c r="B35" t="s">
        <v>4180</v>
      </c>
      <c r="C35" t="s">
        <v>4181</v>
      </c>
      <c r="D35" t="s">
        <v>1584</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108">
        <v>8.0000000000000002E-3</v>
      </c>
    </row>
    <row r="36" spans="1:36">
      <c r="A36" t="s">
        <v>1550</v>
      </c>
      <c r="B36" t="s">
        <v>4182</v>
      </c>
      <c r="C36" t="s">
        <v>4183</v>
      </c>
      <c r="D36" t="s">
        <v>1584</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146</v>
      </c>
    </row>
    <row r="37" spans="1:36">
      <c r="A37" t="s">
        <v>1551</v>
      </c>
      <c r="B37" t="s">
        <v>4184</v>
      </c>
      <c r="C37" t="s">
        <v>4185</v>
      </c>
      <c r="D37" t="s">
        <v>1584</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108">
        <v>0.22</v>
      </c>
    </row>
    <row r="38" spans="1:36">
      <c r="A38" t="s">
        <v>1552</v>
      </c>
      <c r="B38" t="s">
        <v>4186</v>
      </c>
      <c r="C38" t="s">
        <v>4187</v>
      </c>
      <c r="D38" t="s">
        <v>1584</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108">
        <v>0.105</v>
      </c>
    </row>
    <row r="39" spans="1:36">
      <c r="A39" t="s">
        <v>3857</v>
      </c>
      <c r="B39" t="s">
        <v>4188</v>
      </c>
      <c r="C39" t="s">
        <v>3859</v>
      </c>
      <c r="D39" t="s">
        <v>1584</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108">
        <v>2.8000000000000001E-2</v>
      </c>
    </row>
    <row r="40" spans="1:36">
      <c r="A40" t="s">
        <v>3860</v>
      </c>
      <c r="B40" t="s">
        <v>4189</v>
      </c>
      <c r="C40" t="s">
        <v>3859</v>
      </c>
      <c r="D40" t="s">
        <v>1584</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108">
        <v>0.21199999999999999</v>
      </c>
    </row>
    <row r="41" spans="1:36">
      <c r="A41" t="s">
        <v>1555</v>
      </c>
      <c r="B41" t="s">
        <v>4190</v>
      </c>
      <c r="C41" t="s">
        <v>4191</v>
      </c>
      <c r="D41" t="s">
        <v>1584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146</v>
      </c>
    </row>
    <row r="42" spans="1:36">
      <c r="A42" t="s">
        <v>1556</v>
      </c>
      <c r="B42" t="s">
        <v>4192</v>
      </c>
      <c r="C42" t="s">
        <v>4193</v>
      </c>
      <c r="D42" t="s">
        <v>1584</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108">
        <v>2.1000000000000001E-2</v>
      </c>
    </row>
    <row r="43" spans="1:36">
      <c r="A43" t="s">
        <v>1557</v>
      </c>
      <c r="B43" t="s">
        <v>4194</v>
      </c>
      <c r="C43" t="s">
        <v>4195</v>
      </c>
      <c r="D43" t="s">
        <v>1584</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146</v>
      </c>
    </row>
    <row r="44" spans="1:36">
      <c r="A44" t="s">
        <v>1558</v>
      </c>
      <c r="B44" t="s">
        <v>4196</v>
      </c>
      <c r="C44" t="s">
        <v>4197</v>
      </c>
      <c r="D44" t="s">
        <v>1584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146</v>
      </c>
    </row>
    <row r="45" spans="1:36">
      <c r="A45" t="s">
        <v>1559</v>
      </c>
      <c r="B45" t="s">
        <v>4198</v>
      </c>
      <c r="C45" t="s">
        <v>4199</v>
      </c>
      <c r="D45" t="s">
        <v>1584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146</v>
      </c>
    </row>
    <row r="46" spans="1:36">
      <c r="A46" t="s">
        <v>1560</v>
      </c>
      <c r="B46" t="s">
        <v>4200</v>
      </c>
      <c r="C46" t="s">
        <v>4201</v>
      </c>
      <c r="D46" t="s">
        <v>1584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146</v>
      </c>
    </row>
    <row r="47" spans="1:36">
      <c r="A47" t="s">
        <v>1561</v>
      </c>
      <c r="B47" t="s">
        <v>4202</v>
      </c>
      <c r="C47" t="s">
        <v>4203</v>
      </c>
      <c r="D47" t="s">
        <v>1584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146</v>
      </c>
    </row>
    <row r="48" spans="1:36">
      <c r="A48" t="s">
        <v>1562</v>
      </c>
      <c r="B48" t="s">
        <v>4204</v>
      </c>
      <c r="C48" t="s">
        <v>4205</v>
      </c>
      <c r="D48" t="s">
        <v>1584</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146</v>
      </c>
    </row>
    <row r="49" spans="1:36">
      <c r="A49" t="s">
        <v>1568</v>
      </c>
      <c r="B49" t="s">
        <v>4206</v>
      </c>
      <c r="C49" t="s">
        <v>4207</v>
      </c>
      <c r="D49" t="s">
        <v>1584</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108">
        <v>2.9000000000000001E-2</v>
      </c>
    </row>
    <row r="50" spans="1:36">
      <c r="A50" t="s">
        <v>957</v>
      </c>
      <c r="B50" t="s">
        <v>4208</v>
      </c>
      <c r="C50" t="s">
        <v>4209</v>
      </c>
      <c r="D50" t="s">
        <v>1621</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108">
        <v>2.3E-2</v>
      </c>
    </row>
    <row r="51" spans="1:36">
      <c r="A51" t="s">
        <v>959</v>
      </c>
      <c r="B51" t="s">
        <v>4210</v>
      </c>
      <c r="C51" t="s">
        <v>4211</v>
      </c>
      <c r="D51" t="s">
        <v>1584</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108">
        <v>6.0000000000000001E-3</v>
      </c>
    </row>
    <row r="52" spans="1:36">
      <c r="A52" t="s">
        <v>4212</v>
      </c>
      <c r="B52" t="s">
        <v>4213</v>
      </c>
      <c r="C52" t="s">
        <v>4214</v>
      </c>
      <c r="D52" t="s">
        <v>1584</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108">
        <v>2E-3</v>
      </c>
    </row>
    <row r="53" spans="1:36">
      <c r="A53" t="s">
        <v>4215</v>
      </c>
    </row>
    <row r="54" spans="1:36">
      <c r="A54" t="s">
        <v>1348</v>
      </c>
      <c r="B54" t="s">
        <v>4216</v>
      </c>
      <c r="C54" t="s">
        <v>4217</v>
      </c>
      <c r="D54" t="s">
        <v>1584</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108">
        <v>-2.5000000000000001E-2</v>
      </c>
    </row>
    <row r="55" spans="1:36">
      <c r="A55" t="s">
        <v>1262</v>
      </c>
      <c r="B55" t="s">
        <v>4218</v>
      </c>
      <c r="C55" t="s">
        <v>4219</v>
      </c>
      <c r="D55" t="s">
        <v>1584</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108">
        <v>1.2E-2</v>
      </c>
    </row>
    <row r="56" spans="1:36">
      <c r="A56" t="s">
        <v>1269</v>
      </c>
      <c r="B56" t="s">
        <v>4220</v>
      </c>
      <c r="C56" t="s">
        <v>4221</v>
      </c>
      <c r="D56" t="s">
        <v>1584</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108">
        <v>3.3000000000000002E-2</v>
      </c>
    </row>
    <row r="57" spans="1:36">
      <c r="A57" t="s">
        <v>1278</v>
      </c>
      <c r="B57" t="s">
        <v>4222</v>
      </c>
      <c r="C57" t="s">
        <v>4223</v>
      </c>
      <c r="D57" t="s">
        <v>1584</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108">
        <v>-1.2E-2</v>
      </c>
    </row>
    <row r="58" spans="1:36">
      <c r="A58" t="s">
        <v>2544</v>
      </c>
      <c r="B58" t="s">
        <v>4224</v>
      </c>
      <c r="C58" t="s">
        <v>4225</v>
      </c>
      <c r="D58" t="s">
        <v>1584</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108">
        <v>3.1E-2</v>
      </c>
    </row>
    <row r="59" spans="1:36">
      <c r="A59" t="s">
        <v>1573</v>
      </c>
      <c r="B59" t="s">
        <v>4226</v>
      </c>
      <c r="C59" t="s">
        <v>4227</v>
      </c>
      <c r="D59" t="s">
        <v>1584</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108">
        <v>3.0000000000000001E-3</v>
      </c>
    </row>
    <row r="60" spans="1:36">
      <c r="A60" t="s">
        <v>2546</v>
      </c>
      <c r="B60" t="s">
        <v>4228</v>
      </c>
      <c r="C60" t="s">
        <v>4229</v>
      </c>
      <c r="D60" t="s">
        <v>1584</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108">
        <v>3.3000000000000002E-2</v>
      </c>
    </row>
    <row r="61" spans="1:36">
      <c r="A61" t="s">
        <v>2545</v>
      </c>
      <c r="B61" t="s">
        <v>4230</v>
      </c>
      <c r="C61" t="s">
        <v>4231</v>
      </c>
      <c r="D61" t="s">
        <v>1584</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108">
        <v>3.3000000000000002E-2</v>
      </c>
    </row>
    <row r="62" spans="1:36">
      <c r="A62" t="s">
        <v>1577</v>
      </c>
      <c r="B62" t="s">
        <v>4232</v>
      </c>
      <c r="C62" t="s">
        <v>4233</v>
      </c>
      <c r="D62" t="s">
        <v>1584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146</v>
      </c>
    </row>
    <row r="63" spans="1:36">
      <c r="A63" t="s">
        <v>4234</v>
      </c>
      <c r="B63" t="s">
        <v>4235</v>
      </c>
      <c r="C63" t="s">
        <v>4236</v>
      </c>
      <c r="D63" t="s">
        <v>1584</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108">
        <v>3.0000000000000001E-3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FFDF-CC95-4C52-B102-3A6204F97A94}">
  <dimension ref="A1:AK63"/>
  <sheetViews>
    <sheetView workbookViewId="0"/>
  </sheetViews>
  <sheetFormatPr defaultRowHeight="15"/>
  <sheetData>
    <row r="1" spans="1:37">
      <c r="A1" t="s">
        <v>4133</v>
      </c>
    </row>
    <row r="2" spans="1:37">
      <c r="A2" t="s">
        <v>4237</v>
      </c>
    </row>
    <row r="3" spans="1:37">
      <c r="A3" t="s">
        <v>4238</v>
      </c>
    </row>
    <row r="4" spans="1:37">
      <c r="A4" t="s">
        <v>1194</v>
      </c>
    </row>
    <row r="5" spans="1:37">
      <c r="B5" t="s">
        <v>1195</v>
      </c>
      <c r="C5" t="s">
        <v>1284</v>
      </c>
      <c r="D5" t="s">
        <v>1285</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1286</v>
      </c>
    </row>
    <row r="6" spans="1:37">
      <c r="A6" t="s">
        <v>1543</v>
      </c>
    </row>
    <row r="7" spans="1:37">
      <c r="A7" t="s">
        <v>1544</v>
      </c>
      <c r="D7" t="s">
        <v>1584</v>
      </c>
    </row>
    <row r="8" spans="1:37">
      <c r="A8" t="s">
        <v>1545</v>
      </c>
      <c r="B8" t="s">
        <v>4136</v>
      </c>
      <c r="C8" t="s">
        <v>4239</v>
      </c>
      <c r="D8" t="s">
        <v>1584</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108">
        <v>4.0000000000000001E-3</v>
      </c>
    </row>
    <row r="9" spans="1:37">
      <c r="A9" t="s">
        <v>1546</v>
      </c>
      <c r="B9" t="s">
        <v>4138</v>
      </c>
      <c r="C9" t="s">
        <v>4240</v>
      </c>
      <c r="D9" t="s">
        <v>1584</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146</v>
      </c>
    </row>
    <row r="10" spans="1:37">
      <c r="A10" t="s">
        <v>1547</v>
      </c>
      <c r="B10" t="s">
        <v>4140</v>
      </c>
      <c r="C10" t="s">
        <v>4241</v>
      </c>
      <c r="D10" t="s">
        <v>1584</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108">
        <v>4.0000000000000001E-3</v>
      </c>
    </row>
    <row r="11" spans="1:37">
      <c r="A11" t="s">
        <v>1548</v>
      </c>
    </row>
    <row r="12" spans="1:37">
      <c r="A12" t="s">
        <v>1549</v>
      </c>
      <c r="B12" t="s">
        <v>4142</v>
      </c>
      <c r="C12" t="s">
        <v>4242</v>
      </c>
      <c r="D12" t="s">
        <v>1584</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108">
        <v>8.9999999999999993E-3</v>
      </c>
    </row>
    <row r="13" spans="1:37">
      <c r="A13" t="s">
        <v>1550</v>
      </c>
      <c r="B13" t="s">
        <v>4144</v>
      </c>
      <c r="C13" t="s">
        <v>4243</v>
      </c>
      <c r="D13" t="s">
        <v>1584</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108">
        <v>4.1000000000000002E-2</v>
      </c>
    </row>
    <row r="14" spans="1:37">
      <c r="A14" t="s">
        <v>1551</v>
      </c>
      <c r="B14" t="s">
        <v>4146</v>
      </c>
      <c r="C14" t="s">
        <v>4244</v>
      </c>
      <c r="D14" t="s">
        <v>1584</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108">
        <v>0.13300000000000001</v>
      </c>
    </row>
    <row r="15" spans="1:37">
      <c r="A15" t="s">
        <v>1552</v>
      </c>
      <c r="B15" t="s">
        <v>4148</v>
      </c>
      <c r="C15" t="s">
        <v>4245</v>
      </c>
      <c r="D15" t="s">
        <v>1584</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108">
        <v>9.9000000000000005E-2</v>
      </c>
    </row>
    <row r="16" spans="1:37">
      <c r="A16" t="s">
        <v>1553</v>
      </c>
      <c r="B16" t="s">
        <v>4246</v>
      </c>
      <c r="C16" t="s">
        <v>4247</v>
      </c>
      <c r="D16" t="s">
        <v>1584</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108">
        <v>3.1E-2</v>
      </c>
    </row>
    <row r="17" spans="1:37">
      <c r="A17" t="s">
        <v>1554</v>
      </c>
      <c r="B17" t="s">
        <v>4248</v>
      </c>
      <c r="C17" t="s">
        <v>4249</v>
      </c>
      <c r="D17" t="s">
        <v>1584</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108">
        <v>5.3999999999999999E-2</v>
      </c>
    </row>
    <row r="18" spans="1:37">
      <c r="A18" t="s">
        <v>1555</v>
      </c>
      <c r="B18" t="s">
        <v>4152</v>
      </c>
      <c r="C18" t="s">
        <v>4250</v>
      </c>
      <c r="D18" t="s">
        <v>1584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146</v>
      </c>
    </row>
    <row r="19" spans="1:37">
      <c r="A19" t="s">
        <v>1556</v>
      </c>
      <c r="B19" t="s">
        <v>4154</v>
      </c>
      <c r="C19" t="s">
        <v>4251</v>
      </c>
      <c r="D19" t="s">
        <v>1584</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108">
        <v>3.4000000000000002E-2</v>
      </c>
    </row>
    <row r="20" spans="1:37">
      <c r="A20" t="s">
        <v>1557</v>
      </c>
      <c r="B20" t="s">
        <v>4156</v>
      </c>
      <c r="C20" t="s">
        <v>4252</v>
      </c>
      <c r="D20" t="s">
        <v>1584</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108">
        <v>8.9999999999999993E-3</v>
      </c>
    </row>
    <row r="21" spans="1:37">
      <c r="A21" t="s">
        <v>1558</v>
      </c>
      <c r="B21" t="s">
        <v>4158</v>
      </c>
      <c r="C21" t="s">
        <v>4253</v>
      </c>
      <c r="D21" t="s">
        <v>1584</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108">
        <v>8.9999999999999993E-3</v>
      </c>
    </row>
    <row r="22" spans="1:37">
      <c r="A22" t="s">
        <v>1559</v>
      </c>
      <c r="B22" t="s">
        <v>4160</v>
      </c>
      <c r="C22" t="s">
        <v>4254</v>
      </c>
      <c r="D22" t="s">
        <v>1584</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108">
        <v>8.9999999999999993E-3</v>
      </c>
    </row>
    <row r="23" spans="1:37">
      <c r="A23" t="s">
        <v>1560</v>
      </c>
      <c r="B23" t="s">
        <v>4162</v>
      </c>
      <c r="C23" t="s">
        <v>4255</v>
      </c>
      <c r="D23" t="s">
        <v>1584</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108">
        <v>8.9999999999999993E-3</v>
      </c>
    </row>
    <row r="24" spans="1:37">
      <c r="A24" t="s">
        <v>1561</v>
      </c>
      <c r="B24" t="s">
        <v>4164</v>
      </c>
      <c r="C24" t="s">
        <v>4256</v>
      </c>
      <c r="D24" t="s">
        <v>1584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146</v>
      </c>
    </row>
    <row r="25" spans="1:37">
      <c r="A25" t="s">
        <v>1562</v>
      </c>
      <c r="B25" t="s">
        <v>4166</v>
      </c>
      <c r="C25" t="s">
        <v>4257</v>
      </c>
      <c r="D25" t="s">
        <v>1584</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108">
        <v>6.6000000000000003E-2</v>
      </c>
    </row>
    <row r="26" spans="1:37">
      <c r="A26" t="s">
        <v>1563</v>
      </c>
      <c r="B26" t="s">
        <v>4168</v>
      </c>
      <c r="C26" t="s">
        <v>4258</v>
      </c>
      <c r="D26" t="s">
        <v>1584</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108">
        <v>3.9E-2</v>
      </c>
    </row>
    <row r="27" spans="1:37">
      <c r="A27" t="s">
        <v>935</v>
      </c>
      <c r="B27" t="s">
        <v>4170</v>
      </c>
      <c r="C27" t="s">
        <v>4259</v>
      </c>
      <c r="D27" t="s">
        <v>1621</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108">
        <v>0.03</v>
      </c>
    </row>
    <row r="28" spans="1:37">
      <c r="A28" t="s">
        <v>937</v>
      </c>
      <c r="B28" t="s">
        <v>4172</v>
      </c>
      <c r="C28" t="s">
        <v>4260</v>
      </c>
      <c r="D28" t="s">
        <v>1584</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108">
        <v>8.9999999999999993E-3</v>
      </c>
    </row>
    <row r="29" spans="1:37">
      <c r="A29" t="s">
        <v>1564</v>
      </c>
    </row>
    <row r="30" spans="1:37">
      <c r="A30" t="s">
        <v>1565</v>
      </c>
    </row>
    <row r="31" spans="1:37">
      <c r="A31" t="s">
        <v>1545</v>
      </c>
      <c r="B31" t="s">
        <v>4174</v>
      </c>
      <c r="C31" t="s">
        <v>4261</v>
      </c>
      <c r="D31" t="s">
        <v>1584</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108">
        <v>0</v>
      </c>
    </row>
    <row r="32" spans="1:37">
      <c r="A32" t="s">
        <v>1546</v>
      </c>
      <c r="B32" t="s">
        <v>4176</v>
      </c>
      <c r="C32" t="s">
        <v>4262</v>
      </c>
      <c r="D32" t="s">
        <v>1584</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108">
        <v>4.7E-2</v>
      </c>
    </row>
    <row r="33" spans="1:37">
      <c r="A33" t="s">
        <v>1566</v>
      </c>
      <c r="B33" t="s">
        <v>4178</v>
      </c>
      <c r="C33" t="s">
        <v>4263</v>
      </c>
      <c r="D33" t="s">
        <v>1584</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108">
        <v>0</v>
      </c>
    </row>
    <row r="34" spans="1:37">
      <c r="A34" t="s">
        <v>1567</v>
      </c>
    </row>
    <row r="35" spans="1:37">
      <c r="A35" t="s">
        <v>1549</v>
      </c>
      <c r="B35" t="s">
        <v>4180</v>
      </c>
      <c r="C35" t="s">
        <v>4264</v>
      </c>
      <c r="D35" t="s">
        <v>1584</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108">
        <v>6.0000000000000001E-3</v>
      </c>
    </row>
    <row r="36" spans="1:37">
      <c r="A36" t="s">
        <v>1550</v>
      </c>
      <c r="B36" t="s">
        <v>4182</v>
      </c>
      <c r="C36" t="s">
        <v>4265</v>
      </c>
      <c r="D36" t="s">
        <v>1584</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146</v>
      </c>
    </row>
    <row r="37" spans="1:37">
      <c r="A37" t="s">
        <v>1551</v>
      </c>
      <c r="B37" t="s">
        <v>4184</v>
      </c>
      <c r="C37" t="s">
        <v>4266</v>
      </c>
      <c r="D37" t="s">
        <v>1584</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108">
        <v>0.19800000000000001</v>
      </c>
    </row>
    <row r="38" spans="1:37">
      <c r="A38" t="s">
        <v>1552</v>
      </c>
      <c r="B38" t="s">
        <v>4186</v>
      </c>
      <c r="C38" t="s">
        <v>4267</v>
      </c>
      <c r="D38" t="s">
        <v>1584</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108">
        <v>0.115</v>
      </c>
    </row>
    <row r="39" spans="1:37">
      <c r="A39" t="s">
        <v>1553</v>
      </c>
      <c r="B39" t="s">
        <v>4268</v>
      </c>
      <c r="C39" t="s">
        <v>4269</v>
      </c>
      <c r="D39" t="s">
        <v>1584</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108">
        <v>5.8999999999999997E-2</v>
      </c>
    </row>
    <row r="40" spans="1:37">
      <c r="A40" t="s">
        <v>1554</v>
      </c>
      <c r="B40" t="s">
        <v>4270</v>
      </c>
      <c r="C40" t="s">
        <v>4271</v>
      </c>
      <c r="D40" t="s">
        <v>1584</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108">
        <v>9.6000000000000002E-2</v>
      </c>
    </row>
    <row r="41" spans="1:37">
      <c r="A41" t="s">
        <v>1555</v>
      </c>
      <c r="B41" t="s">
        <v>4190</v>
      </c>
      <c r="C41" t="s">
        <v>4272</v>
      </c>
      <c r="D41" t="s">
        <v>1584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146</v>
      </c>
    </row>
    <row r="42" spans="1:37">
      <c r="A42" t="s">
        <v>1556</v>
      </c>
      <c r="B42" t="s">
        <v>4192</v>
      </c>
      <c r="C42" t="s">
        <v>4273</v>
      </c>
      <c r="D42" t="s">
        <v>1584</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108">
        <v>7.1999999999999995E-2</v>
      </c>
    </row>
    <row r="43" spans="1:37">
      <c r="A43" t="s">
        <v>1557</v>
      </c>
      <c r="B43" t="s">
        <v>4194</v>
      </c>
      <c r="C43" t="s">
        <v>4274</v>
      </c>
      <c r="D43" t="s">
        <v>1584</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108">
        <v>6.0000000000000001E-3</v>
      </c>
    </row>
    <row r="44" spans="1:37">
      <c r="A44" t="s">
        <v>1558</v>
      </c>
      <c r="B44" t="s">
        <v>4196</v>
      </c>
      <c r="C44" t="s">
        <v>4275</v>
      </c>
      <c r="D44" t="s">
        <v>1584</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108">
        <v>6.0000000000000001E-3</v>
      </c>
    </row>
    <row r="45" spans="1:37">
      <c r="A45" t="s">
        <v>1559</v>
      </c>
      <c r="B45" t="s">
        <v>4198</v>
      </c>
      <c r="C45" t="s">
        <v>4276</v>
      </c>
      <c r="D45" t="s">
        <v>1584</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108">
        <v>6.0000000000000001E-3</v>
      </c>
    </row>
    <row r="46" spans="1:37">
      <c r="A46" t="s">
        <v>1560</v>
      </c>
      <c r="B46" t="s">
        <v>4200</v>
      </c>
      <c r="C46" t="s">
        <v>4277</v>
      </c>
      <c r="D46" t="s">
        <v>1584</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108">
        <v>6.0000000000000001E-3</v>
      </c>
    </row>
    <row r="47" spans="1:37">
      <c r="A47" t="s">
        <v>1561</v>
      </c>
      <c r="B47" t="s">
        <v>4202</v>
      </c>
      <c r="C47" t="s">
        <v>4278</v>
      </c>
      <c r="D47" t="s">
        <v>1584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146</v>
      </c>
    </row>
    <row r="48" spans="1:37">
      <c r="A48" t="s">
        <v>1562</v>
      </c>
      <c r="B48" t="s">
        <v>4204</v>
      </c>
      <c r="C48" t="s">
        <v>4279</v>
      </c>
      <c r="D48" t="s">
        <v>1584</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108">
        <v>0.124</v>
      </c>
    </row>
    <row r="49" spans="1:37">
      <c r="A49" t="s">
        <v>1568</v>
      </c>
      <c r="B49" t="s">
        <v>4206</v>
      </c>
      <c r="C49" t="s">
        <v>4280</v>
      </c>
      <c r="D49" t="s">
        <v>1584</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108">
        <v>2.1999999999999999E-2</v>
      </c>
    </row>
    <row r="50" spans="1:37">
      <c r="A50" t="s">
        <v>957</v>
      </c>
      <c r="B50" t="s">
        <v>4208</v>
      </c>
      <c r="C50" t="s">
        <v>4281</v>
      </c>
      <c r="D50" t="s">
        <v>1621</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108">
        <v>1.7000000000000001E-2</v>
      </c>
    </row>
    <row r="51" spans="1:37">
      <c r="A51" t="s">
        <v>959</v>
      </c>
      <c r="B51" t="s">
        <v>4210</v>
      </c>
      <c r="C51" t="s">
        <v>4282</v>
      </c>
      <c r="D51" t="s">
        <v>1584</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108">
        <v>6.0000000000000001E-3</v>
      </c>
    </row>
    <row r="52" spans="1:37">
      <c r="A52" t="s">
        <v>4212</v>
      </c>
      <c r="B52" t="s">
        <v>4213</v>
      </c>
      <c r="C52" t="s">
        <v>4283</v>
      </c>
      <c r="D52" t="s">
        <v>1584</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108">
        <v>7.0000000000000001E-3</v>
      </c>
    </row>
    <row r="53" spans="1:37">
      <c r="A53" t="s">
        <v>4215</v>
      </c>
    </row>
    <row r="54" spans="1:37">
      <c r="A54" t="s">
        <v>1348</v>
      </c>
      <c r="B54" t="s">
        <v>4216</v>
      </c>
      <c r="C54" t="s">
        <v>4284</v>
      </c>
      <c r="D54" t="s">
        <v>1584</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108">
        <v>-4.8000000000000001E-2</v>
      </c>
    </row>
    <row r="55" spans="1:37">
      <c r="A55" t="s">
        <v>1262</v>
      </c>
      <c r="B55" t="s">
        <v>4218</v>
      </c>
      <c r="C55" t="s">
        <v>4285</v>
      </c>
      <c r="D55" t="s">
        <v>1584</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108">
        <v>3.0000000000000001E-3</v>
      </c>
    </row>
    <row r="56" spans="1:37">
      <c r="A56" t="s">
        <v>1269</v>
      </c>
      <c r="B56" t="s">
        <v>4220</v>
      </c>
      <c r="C56" t="s">
        <v>4286</v>
      </c>
      <c r="D56" t="s">
        <v>1584</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108">
        <v>0.04</v>
      </c>
    </row>
    <row r="57" spans="1:37">
      <c r="A57" t="s">
        <v>1278</v>
      </c>
      <c r="B57" t="s">
        <v>4222</v>
      </c>
      <c r="C57" t="s">
        <v>4287</v>
      </c>
      <c r="D57" t="s">
        <v>1584</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108">
        <v>1.0999999999999999E-2</v>
      </c>
    </row>
    <row r="58" spans="1:37">
      <c r="A58" t="s">
        <v>2544</v>
      </c>
      <c r="B58" t="s">
        <v>4224</v>
      </c>
      <c r="C58" t="s">
        <v>4288</v>
      </c>
      <c r="D58" t="s">
        <v>1584</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108">
        <v>2.8000000000000001E-2</v>
      </c>
    </row>
    <row r="59" spans="1:37">
      <c r="A59" t="s">
        <v>1573</v>
      </c>
      <c r="B59" t="s">
        <v>4226</v>
      </c>
      <c r="C59" t="s">
        <v>4289</v>
      </c>
      <c r="D59" t="s">
        <v>1584</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108">
        <v>3.9E-2</v>
      </c>
    </row>
    <row r="60" spans="1:37">
      <c r="A60" t="s">
        <v>2546</v>
      </c>
      <c r="B60" t="s">
        <v>4228</v>
      </c>
      <c r="C60" t="s">
        <v>4290</v>
      </c>
      <c r="D60" t="s">
        <v>1584</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108">
        <v>0.04</v>
      </c>
    </row>
    <row r="61" spans="1:37">
      <c r="A61" t="s">
        <v>2545</v>
      </c>
      <c r="B61" t="s">
        <v>4230</v>
      </c>
      <c r="C61" t="s">
        <v>4291</v>
      </c>
      <c r="D61" t="s">
        <v>1584</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108">
        <v>0.04</v>
      </c>
    </row>
    <row r="62" spans="1:37">
      <c r="A62" t="s">
        <v>1577</v>
      </c>
      <c r="B62" t="s">
        <v>4232</v>
      </c>
      <c r="C62" t="s">
        <v>4292</v>
      </c>
      <c r="D62" t="s">
        <v>1584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146</v>
      </c>
    </row>
    <row r="63" spans="1:37">
      <c r="A63" t="s">
        <v>4234</v>
      </c>
      <c r="B63" t="s">
        <v>4235</v>
      </c>
      <c r="C63" t="s">
        <v>4293</v>
      </c>
      <c r="D63" t="s">
        <v>1584</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108">
        <v>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265"/>
  <sheetViews>
    <sheetView workbookViewId="0"/>
  </sheetViews>
  <sheetFormatPr defaultRowHeight="15" customHeight="1"/>
  <cols>
    <col min="1" max="1" width="19.42578125" style="40" customWidth="1"/>
  </cols>
  <sheetData>
    <row r="1" spans="1:39" ht="15" customHeight="1" thickBot="1">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5" customHeight="1" thickTop="1"/>
    <row r="10" spans="1:39" ht="15" customHeight="1">
      <c r="A10" s="110"/>
      <c r="B10" t="s">
        <v>1797</v>
      </c>
    </row>
    <row r="11" spans="1:39" ht="15" customHeight="1">
      <c r="B11" t="s">
        <v>4347</v>
      </c>
    </row>
    <row r="12" spans="1:39" ht="15" customHeight="1">
      <c r="B12" t="s">
        <v>4348</v>
      </c>
      <c r="AL12" s="5"/>
      <c r="AM12" s="5"/>
    </row>
    <row r="13" spans="1:39" ht="15" customHeight="1" thickBot="1">
      <c r="B13" t="s">
        <v>1194</v>
      </c>
      <c r="AL13" s="21"/>
      <c r="AM13" s="21"/>
    </row>
    <row r="14" spans="1:39" ht="15" customHeight="1" thickTop="1">
      <c r="C14" t="s">
        <v>1195</v>
      </c>
      <c r="D14" t="s">
        <v>1284</v>
      </c>
      <c r="E14" t="s">
        <v>1285</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3521</v>
      </c>
    </row>
    <row r="15" spans="1:39" ht="15" customHeight="1">
      <c r="A15" s="110"/>
      <c r="B15" t="s">
        <v>288</v>
      </c>
      <c r="C15" t="s">
        <v>4349</v>
      </c>
      <c r="D15" t="s">
        <v>4350</v>
      </c>
      <c r="E15" t="s">
        <v>1841</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108">
        <v>-7.0000000000000001E-3</v>
      </c>
      <c r="AL15" s="33"/>
      <c r="AM15" s="30"/>
    </row>
    <row r="16" spans="1:39" ht="15" customHeight="1">
      <c r="A16" s="110"/>
      <c r="B16" t="s">
        <v>283</v>
      </c>
    </row>
    <row r="17" spans="1:39" ht="15" customHeight="1">
      <c r="A17" s="110"/>
      <c r="B17" t="s">
        <v>1803</v>
      </c>
      <c r="C17" t="s">
        <v>4351</v>
      </c>
      <c r="D17" t="s">
        <v>4352</v>
      </c>
      <c r="E17" t="s">
        <v>1853</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108">
        <v>1E-3</v>
      </c>
      <c r="AL17" s="27"/>
      <c r="AM17" s="26"/>
    </row>
    <row r="18" spans="1:39" ht="15" customHeight="1">
      <c r="A18" s="110"/>
      <c r="B18" t="s">
        <v>1804</v>
      </c>
      <c r="C18" t="s">
        <v>4353</v>
      </c>
      <c r="D18" t="s">
        <v>4354</v>
      </c>
      <c r="E18" t="s">
        <v>1853</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108">
        <v>3.0000000000000001E-3</v>
      </c>
      <c r="AL18" s="27"/>
      <c r="AM18" s="26"/>
    </row>
    <row r="19" spans="1:39" ht="15" customHeight="1">
      <c r="A19" s="110"/>
      <c r="B19" t="s">
        <v>280</v>
      </c>
      <c r="AL19" s="27"/>
      <c r="AM19" s="26"/>
    </row>
    <row r="20" spans="1:39" ht="15" customHeight="1">
      <c r="A20" s="110"/>
      <c r="B20" t="s">
        <v>1805</v>
      </c>
    </row>
    <row r="21" spans="1:39" ht="15" customHeight="1">
      <c r="A21" s="110"/>
      <c r="B21" t="s">
        <v>1806</v>
      </c>
      <c r="C21" t="s">
        <v>4355</v>
      </c>
      <c r="D21" t="s">
        <v>4356</v>
      </c>
      <c r="E21" t="s">
        <v>1860</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108">
        <v>4.0000000000000001E-3</v>
      </c>
      <c r="AL21" s="28"/>
      <c r="AM21" s="26"/>
    </row>
    <row r="22" spans="1:39" ht="15" customHeight="1">
      <c r="A22" s="110"/>
      <c r="B22" t="s">
        <v>1807</v>
      </c>
      <c r="C22" t="s">
        <v>4357</v>
      </c>
      <c r="D22" t="s">
        <v>4358</v>
      </c>
      <c r="E22" t="s">
        <v>1860</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108">
        <v>8.0000000000000002E-3</v>
      </c>
      <c r="AL22" s="28"/>
      <c r="AM22" s="26"/>
    </row>
    <row r="23" spans="1:39" ht="15" customHeight="1">
      <c r="A23" s="110"/>
      <c r="B23" t="s">
        <v>4359</v>
      </c>
      <c r="C23" t="s">
        <v>4360</v>
      </c>
      <c r="D23" t="s">
        <v>4361</v>
      </c>
      <c r="E23" t="s">
        <v>1860</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108">
        <v>5.0000000000000001E-3</v>
      </c>
    </row>
    <row r="24" spans="1:39" ht="15" customHeight="1">
      <c r="A24" s="110"/>
      <c r="B24" t="s">
        <v>4362</v>
      </c>
      <c r="C24" t="s">
        <v>4363</v>
      </c>
      <c r="D24" t="s">
        <v>4364</v>
      </c>
      <c r="E24" t="s">
        <v>1860</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108">
        <v>1E-3</v>
      </c>
    </row>
    <row r="25" spans="1:39" ht="15" customHeight="1">
      <c r="A25" s="110"/>
      <c r="B25" t="s">
        <v>4365</v>
      </c>
      <c r="C25" t="s">
        <v>4366</v>
      </c>
      <c r="D25" t="s">
        <v>4367</v>
      </c>
      <c r="E25" t="s">
        <v>1860</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108">
        <v>-6.0000000000000001E-3</v>
      </c>
      <c r="AL25" s="25"/>
      <c r="AM25" s="26"/>
    </row>
    <row r="26" spans="1:39" ht="15" customHeight="1">
      <c r="A26" s="110"/>
      <c r="B26" t="s">
        <v>4368</v>
      </c>
      <c r="C26" t="s">
        <v>4369</v>
      </c>
      <c r="D26" t="s">
        <v>4370</v>
      </c>
      <c r="E26" t="s">
        <v>1860</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108">
        <v>1.0999999999999999E-2</v>
      </c>
      <c r="AL26" s="25"/>
      <c r="AM26" s="26"/>
    </row>
    <row r="27" spans="1:39" ht="15" customHeight="1">
      <c r="A27" s="110"/>
      <c r="B27" t="s">
        <v>4371</v>
      </c>
      <c r="C27" t="s">
        <v>4372</v>
      </c>
      <c r="D27" t="s">
        <v>4373</v>
      </c>
      <c r="E27" t="s">
        <v>1860</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108">
        <v>-3.0000000000000001E-3</v>
      </c>
      <c r="AL27" s="25"/>
      <c r="AM27" s="26"/>
    </row>
    <row r="28" spans="1:39" ht="15" customHeight="1">
      <c r="A28" s="110"/>
      <c r="B28" t="s">
        <v>4374</v>
      </c>
      <c r="C28" t="s">
        <v>4375</v>
      </c>
      <c r="D28" t="s">
        <v>4376</v>
      </c>
      <c r="E28" t="s">
        <v>1860</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108">
        <v>-3.0000000000000001E-3</v>
      </c>
      <c r="AL28" s="25"/>
      <c r="AM28" s="26"/>
    </row>
    <row r="29" spans="1:39" ht="15" customHeight="1">
      <c r="A29" s="110"/>
      <c r="B29" t="s">
        <v>4377</v>
      </c>
      <c r="C29" t="s">
        <v>4378</v>
      </c>
      <c r="D29" t="s">
        <v>4379</v>
      </c>
      <c r="E29" t="s">
        <v>1860</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108">
        <v>1E-3</v>
      </c>
      <c r="AL29" s="25"/>
      <c r="AM29" s="26"/>
    </row>
    <row r="30" spans="1:39" ht="15" customHeight="1">
      <c r="A30" s="110"/>
      <c r="B30" t="s">
        <v>1814</v>
      </c>
      <c r="C30" t="s">
        <v>4380</v>
      </c>
      <c r="D30" t="s">
        <v>4381</v>
      </c>
      <c r="E30" t="s">
        <v>1860</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108">
        <v>-1E-3</v>
      </c>
      <c r="AL30" s="25"/>
      <c r="AM30" s="26"/>
    </row>
    <row r="31" spans="1:39" ht="15" customHeight="1">
      <c r="A31" s="110"/>
      <c r="B31" t="s">
        <v>4382</v>
      </c>
      <c r="C31" t="s">
        <v>4383</v>
      </c>
      <c r="D31" t="s">
        <v>4384</v>
      </c>
      <c r="E31" t="s">
        <v>1860</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108">
        <v>5.0000000000000001E-3</v>
      </c>
      <c r="AL31" s="25"/>
      <c r="AM31" s="26"/>
    </row>
    <row r="32" spans="1:39" ht="15" customHeight="1">
      <c r="A32" s="110"/>
      <c r="B32" t="s">
        <v>4385</v>
      </c>
      <c r="C32" t="s">
        <v>4386</v>
      </c>
      <c r="D32" t="s">
        <v>4387</v>
      </c>
      <c r="E32" t="s">
        <v>1860</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108">
        <v>7.0000000000000001E-3</v>
      </c>
      <c r="AL32" s="25"/>
      <c r="AM32" s="26"/>
    </row>
    <row r="33" spans="1:39" ht="15" customHeight="1">
      <c r="A33" s="110"/>
      <c r="B33" t="s">
        <v>4388</v>
      </c>
      <c r="C33" t="s">
        <v>4389</v>
      </c>
      <c r="D33" t="s">
        <v>4390</v>
      </c>
      <c r="E33" t="s">
        <v>1860</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108">
        <v>1.2E-2</v>
      </c>
      <c r="AL33" s="25"/>
      <c r="AM33" s="26"/>
    </row>
    <row r="34" spans="1:39" ht="15" customHeight="1">
      <c r="A34" s="110"/>
      <c r="B34" t="s">
        <v>1811</v>
      </c>
      <c r="C34" t="s">
        <v>4391</v>
      </c>
      <c r="D34" t="s">
        <v>4392</v>
      </c>
      <c r="E34" t="s">
        <v>1860</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108">
        <v>2.1000000000000001E-2</v>
      </c>
      <c r="AL34" s="25"/>
      <c r="AM34" s="26"/>
    </row>
    <row r="35" spans="1:39" ht="15" customHeight="1">
      <c r="A35" s="110"/>
      <c r="B35" t="s">
        <v>4393</v>
      </c>
      <c r="C35" t="s">
        <v>4394</v>
      </c>
      <c r="D35" t="s">
        <v>4395</v>
      </c>
      <c r="E35" t="s">
        <v>1860</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108">
        <v>2E-3</v>
      </c>
      <c r="AL35" s="25"/>
      <c r="AM35" s="26"/>
    </row>
    <row r="36" spans="1:39" ht="15" customHeight="1">
      <c r="A36" s="110"/>
      <c r="B36" t="s">
        <v>4396</v>
      </c>
      <c r="C36" t="s">
        <v>4397</v>
      </c>
      <c r="D36" t="s">
        <v>4398</v>
      </c>
      <c r="E36" t="s">
        <v>1860</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108">
        <v>7.0000000000000001E-3</v>
      </c>
      <c r="AL36" s="25"/>
      <c r="AM36" s="26"/>
    </row>
    <row r="37" spans="1:39" ht="15" customHeight="1">
      <c r="A37" s="110"/>
      <c r="B37" t="s">
        <v>266</v>
      </c>
      <c r="AL37" s="25"/>
      <c r="AM37" s="26"/>
    </row>
    <row r="38" spans="1:39" ht="15" customHeight="1">
      <c r="A38" s="110"/>
      <c r="B38" t="s">
        <v>1819</v>
      </c>
    </row>
    <row r="39" spans="1:39" ht="15" customHeight="1">
      <c r="A39" s="110"/>
      <c r="B39" t="s">
        <v>1800</v>
      </c>
    </row>
    <row r="40" spans="1:39" ht="15" customHeight="1">
      <c r="A40" s="110"/>
      <c r="B40" t="s">
        <v>1806</v>
      </c>
      <c r="C40" t="s">
        <v>4399</v>
      </c>
      <c r="D40" t="s">
        <v>4400</v>
      </c>
      <c r="E40" t="s">
        <v>1890</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108">
        <v>2.1000000000000001E-2</v>
      </c>
    </row>
    <row r="41" spans="1:39" ht="15" customHeight="1">
      <c r="A41" s="110"/>
      <c r="B41" t="s">
        <v>1807</v>
      </c>
      <c r="C41" t="s">
        <v>4401</v>
      </c>
      <c r="D41" t="s">
        <v>4402</v>
      </c>
      <c r="E41" t="s">
        <v>1890</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108">
        <v>1.7000000000000001E-2</v>
      </c>
      <c r="AL41" s="25"/>
      <c r="AM41" s="26"/>
    </row>
    <row r="42" spans="1:39" ht="15" customHeight="1">
      <c r="A42" s="110"/>
      <c r="B42" t="s">
        <v>4359</v>
      </c>
      <c r="C42" t="s">
        <v>4403</v>
      </c>
      <c r="D42" t="s">
        <v>4404</v>
      </c>
      <c r="E42" t="s">
        <v>1890</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108">
        <v>0.04</v>
      </c>
      <c r="AL42" s="25"/>
      <c r="AM42" s="26"/>
    </row>
    <row r="43" spans="1:39" ht="15" customHeight="1">
      <c r="A43" s="110"/>
      <c r="B43" t="s">
        <v>4362</v>
      </c>
      <c r="C43" t="s">
        <v>4405</v>
      </c>
      <c r="D43" t="s">
        <v>4406</v>
      </c>
      <c r="E43" t="s">
        <v>1890</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108">
        <v>0.04</v>
      </c>
      <c r="AL43" s="25"/>
      <c r="AM43" s="26"/>
    </row>
    <row r="44" spans="1:39" ht="15" customHeight="1">
      <c r="A44" s="110"/>
      <c r="B44" t="s">
        <v>4365</v>
      </c>
      <c r="C44" t="s">
        <v>4407</v>
      </c>
      <c r="D44" t="s">
        <v>4408</v>
      </c>
      <c r="E44" t="s">
        <v>1890</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108">
        <v>3.5000000000000003E-2</v>
      </c>
      <c r="AL44" s="25"/>
      <c r="AM44" s="26"/>
    </row>
    <row r="45" spans="1:39" ht="15" customHeight="1">
      <c r="A45" s="110"/>
      <c r="B45" t="s">
        <v>4368</v>
      </c>
      <c r="C45" t="s">
        <v>4409</v>
      </c>
      <c r="D45" t="s">
        <v>4410</v>
      </c>
      <c r="E45" t="s">
        <v>1890</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108">
        <v>4.2999999999999997E-2</v>
      </c>
      <c r="AL45" s="25"/>
      <c r="AM45" s="26"/>
    </row>
    <row r="46" spans="1:39" ht="15" customHeight="1">
      <c r="A46" s="110"/>
      <c r="B46" t="s">
        <v>4371</v>
      </c>
      <c r="C46" t="s">
        <v>4411</v>
      </c>
      <c r="D46" t="s">
        <v>4412</v>
      </c>
      <c r="E46" t="s">
        <v>1890</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108">
        <v>1.9E-2</v>
      </c>
      <c r="AL46" s="25"/>
      <c r="AM46" s="26"/>
    </row>
    <row r="47" spans="1:39" ht="15" customHeight="1">
      <c r="A47" s="110"/>
      <c r="B47" t="s">
        <v>4374</v>
      </c>
      <c r="C47" t="s">
        <v>4413</v>
      </c>
      <c r="D47" t="s">
        <v>4414</v>
      </c>
      <c r="E47" t="s">
        <v>1890</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108">
        <v>1.4E-2</v>
      </c>
      <c r="AL47" s="25"/>
      <c r="AM47" s="26"/>
    </row>
    <row r="48" spans="1:39" ht="15" customHeight="1">
      <c r="A48" s="110"/>
      <c r="B48" t="s">
        <v>4377</v>
      </c>
      <c r="C48" t="s">
        <v>4415</v>
      </c>
      <c r="D48" t="s">
        <v>4416</v>
      </c>
      <c r="E48" t="s">
        <v>1890</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108">
        <v>4.9000000000000002E-2</v>
      </c>
      <c r="AL48" s="25"/>
      <c r="AM48" s="26"/>
    </row>
    <row r="49" spans="1:39" ht="15" customHeight="1">
      <c r="A49" s="110"/>
      <c r="B49" t="s">
        <v>1814</v>
      </c>
      <c r="C49" t="s">
        <v>4417</v>
      </c>
      <c r="D49" t="s">
        <v>4418</v>
      </c>
      <c r="E49" t="s">
        <v>1890</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108">
        <v>4.5999999999999999E-2</v>
      </c>
      <c r="AL49" s="25"/>
      <c r="AM49" s="26"/>
    </row>
    <row r="50" spans="1:39" ht="15" customHeight="1">
      <c r="A50" s="110"/>
      <c r="B50" t="s">
        <v>4382</v>
      </c>
      <c r="C50" t="s">
        <v>4419</v>
      </c>
      <c r="D50" t="s">
        <v>4420</v>
      </c>
      <c r="E50" t="s">
        <v>1890</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108">
        <v>6.5000000000000002E-2</v>
      </c>
      <c r="AL50" s="25"/>
      <c r="AM50" s="26"/>
    </row>
    <row r="51" spans="1:39" ht="15" customHeight="1">
      <c r="A51" s="110"/>
      <c r="B51" t="s">
        <v>4385</v>
      </c>
      <c r="C51" t="s">
        <v>4421</v>
      </c>
      <c r="D51" t="s">
        <v>4422</v>
      </c>
      <c r="E51" t="s">
        <v>1890</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108">
        <v>6.0999999999999999E-2</v>
      </c>
      <c r="AL51" s="25"/>
      <c r="AM51" s="26"/>
    </row>
    <row r="52" spans="1:39" ht="15" customHeight="1">
      <c r="A52" s="110"/>
      <c r="B52" t="s">
        <v>4388</v>
      </c>
      <c r="C52" t="s">
        <v>4423</v>
      </c>
      <c r="D52" t="s">
        <v>4424</v>
      </c>
      <c r="E52" t="s">
        <v>1890</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108">
        <v>5.6000000000000001E-2</v>
      </c>
      <c r="AL52" s="25"/>
      <c r="AM52" s="26"/>
    </row>
    <row r="53" spans="1:39" ht="15" customHeight="1">
      <c r="A53" s="110"/>
      <c r="B53" t="s">
        <v>1811</v>
      </c>
      <c r="C53" t="s">
        <v>4425</v>
      </c>
      <c r="D53" t="s">
        <v>4426</v>
      </c>
      <c r="E53" t="s">
        <v>1890</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108">
        <v>6.4000000000000001E-2</v>
      </c>
      <c r="AL53" s="25"/>
      <c r="AM53" s="26"/>
    </row>
    <row r="54" spans="1:39" ht="15" customHeight="1">
      <c r="A54" s="110"/>
      <c r="B54" t="s">
        <v>4393</v>
      </c>
      <c r="C54" t="s">
        <v>4427</v>
      </c>
      <c r="D54" t="s">
        <v>4428</v>
      </c>
      <c r="E54" t="s">
        <v>1890</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108">
        <v>1.7000000000000001E-2</v>
      </c>
    </row>
    <row r="55" spans="1:39" ht="15" customHeight="1">
      <c r="A55" s="110"/>
      <c r="B55" t="s">
        <v>4396</v>
      </c>
      <c r="C55" t="s">
        <v>4429</v>
      </c>
      <c r="D55" t="s">
        <v>4430</v>
      </c>
      <c r="E55" t="s">
        <v>1890</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108">
        <v>3.5999999999999997E-2</v>
      </c>
      <c r="AL55" s="25"/>
      <c r="AM55" s="26"/>
    </row>
    <row r="56" spans="1:39" ht="15" customHeight="1">
      <c r="A56" s="110"/>
      <c r="B56" t="s">
        <v>4431</v>
      </c>
      <c r="C56" t="s">
        <v>4432</v>
      </c>
      <c r="D56" t="s">
        <v>4433</v>
      </c>
      <c r="E56" t="s">
        <v>1890</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108">
        <v>3.7999999999999999E-2</v>
      </c>
      <c r="AL56" s="25"/>
      <c r="AM56" s="26"/>
    </row>
    <row r="57" spans="1:39" ht="15" customHeight="1">
      <c r="A57" s="110"/>
      <c r="B57" t="s">
        <v>1801</v>
      </c>
      <c r="AL57" s="25"/>
      <c r="AM57" s="26"/>
    </row>
    <row r="58" spans="1:39" ht="15" customHeight="1">
      <c r="A58" s="110"/>
      <c r="B58" t="s">
        <v>1806</v>
      </c>
      <c r="C58" t="s">
        <v>4434</v>
      </c>
      <c r="D58" t="s">
        <v>4435</v>
      </c>
      <c r="E58" t="s">
        <v>1890</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108">
        <v>0.04</v>
      </c>
      <c r="AL58" s="25"/>
      <c r="AM58" s="26"/>
    </row>
    <row r="59" spans="1:39" ht="15" customHeight="1">
      <c r="A59" s="110"/>
      <c r="B59" t="s">
        <v>1807</v>
      </c>
      <c r="C59" t="s">
        <v>4436</v>
      </c>
      <c r="D59" t="s">
        <v>4437</v>
      </c>
      <c r="E59" t="s">
        <v>1890</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108">
        <v>4.5999999999999999E-2</v>
      </c>
      <c r="AL59" s="25"/>
      <c r="AM59" s="26"/>
    </row>
    <row r="60" spans="1:39" ht="15" customHeight="1">
      <c r="A60" s="110"/>
      <c r="B60" t="s">
        <v>4359</v>
      </c>
      <c r="C60" t="s">
        <v>4438</v>
      </c>
      <c r="D60" t="s">
        <v>4439</v>
      </c>
      <c r="E60" t="s">
        <v>1890</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108">
        <v>5.6000000000000001E-2</v>
      </c>
      <c r="AL60" s="25"/>
      <c r="AM60" s="26"/>
    </row>
    <row r="61" spans="1:39" ht="15" customHeight="1">
      <c r="A61" s="110"/>
      <c r="B61" t="s">
        <v>4362</v>
      </c>
      <c r="C61" t="s">
        <v>4440</v>
      </c>
      <c r="D61" t="s">
        <v>4441</v>
      </c>
      <c r="E61" t="s">
        <v>1890</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108">
        <v>4.4999999999999998E-2</v>
      </c>
      <c r="AL61" s="25"/>
      <c r="AM61" s="26"/>
    </row>
    <row r="62" spans="1:39" ht="15" customHeight="1">
      <c r="A62" s="110"/>
      <c r="B62" t="s">
        <v>4365</v>
      </c>
      <c r="C62" t="s">
        <v>4442</v>
      </c>
      <c r="D62" t="s">
        <v>4443</v>
      </c>
      <c r="E62" t="s">
        <v>1890</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108">
        <v>5.2999999999999999E-2</v>
      </c>
      <c r="AL62" s="25"/>
      <c r="AM62" s="26"/>
    </row>
    <row r="63" spans="1:39" ht="15" customHeight="1">
      <c r="A63" s="110"/>
      <c r="B63" t="s">
        <v>4368</v>
      </c>
      <c r="C63" t="s">
        <v>4444</v>
      </c>
      <c r="D63" t="s">
        <v>4445</v>
      </c>
      <c r="E63" t="s">
        <v>1890</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108">
        <v>7.4999999999999997E-2</v>
      </c>
      <c r="AL63" s="25"/>
      <c r="AM63" s="26"/>
    </row>
    <row r="64" spans="1:39" ht="15" customHeight="1">
      <c r="A64" s="110"/>
      <c r="B64" t="s">
        <v>4371</v>
      </c>
      <c r="C64" t="s">
        <v>4446</v>
      </c>
      <c r="D64" t="s">
        <v>4447</v>
      </c>
      <c r="E64" t="s">
        <v>1890</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108">
        <v>5.8999999999999997E-2</v>
      </c>
      <c r="AL64" s="25"/>
      <c r="AM64" s="26"/>
    </row>
    <row r="65" spans="1:39" ht="15" customHeight="1">
      <c r="A65" s="110"/>
      <c r="B65" t="s">
        <v>4374</v>
      </c>
      <c r="C65" t="s">
        <v>4448</v>
      </c>
      <c r="D65" t="s">
        <v>4449</v>
      </c>
      <c r="E65" t="s">
        <v>1890</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108">
        <v>4.7E-2</v>
      </c>
      <c r="AL65" s="25"/>
      <c r="AM65" s="26"/>
    </row>
    <row r="66" spans="1:39" ht="15" customHeight="1">
      <c r="A66" s="110"/>
      <c r="B66" t="s">
        <v>4377</v>
      </c>
      <c r="C66" t="s">
        <v>4450</v>
      </c>
      <c r="D66" t="s">
        <v>4451</v>
      </c>
      <c r="E66" t="s">
        <v>1890</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108">
        <v>5.2999999999999999E-2</v>
      </c>
      <c r="AL66" s="25"/>
      <c r="AM66" s="26"/>
    </row>
    <row r="67" spans="1:39" ht="15" customHeight="1">
      <c r="A67" s="110"/>
      <c r="B67" t="s">
        <v>1814</v>
      </c>
      <c r="C67" t="s">
        <v>4452</v>
      </c>
      <c r="D67" t="s">
        <v>4453</v>
      </c>
      <c r="E67" t="s">
        <v>1890</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108">
        <v>8.8999999999999996E-2</v>
      </c>
      <c r="AL67" s="25"/>
      <c r="AM67" s="26"/>
    </row>
    <row r="68" spans="1:39" ht="15" customHeight="1">
      <c r="A68" s="110"/>
      <c r="B68" t="s">
        <v>4382</v>
      </c>
      <c r="C68" t="s">
        <v>4454</v>
      </c>
      <c r="D68" t="s">
        <v>4455</v>
      </c>
      <c r="E68" t="s">
        <v>1890</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108">
        <v>9.0999999999999998E-2</v>
      </c>
    </row>
    <row r="69" spans="1:39" ht="15" customHeight="1">
      <c r="A69" s="110"/>
      <c r="B69" t="s">
        <v>4385</v>
      </c>
      <c r="C69" t="s">
        <v>4456</v>
      </c>
      <c r="D69" t="s">
        <v>4457</v>
      </c>
      <c r="E69" t="s">
        <v>1890</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108">
        <v>8.1000000000000003E-2</v>
      </c>
      <c r="AL69" s="27"/>
      <c r="AM69" s="26"/>
    </row>
    <row r="70" spans="1:39" ht="15" customHeight="1">
      <c r="A70" s="110"/>
      <c r="B70" t="s">
        <v>4388</v>
      </c>
      <c r="C70" t="s">
        <v>4458</v>
      </c>
      <c r="D70" t="s">
        <v>4459</v>
      </c>
      <c r="E70" t="s">
        <v>1890</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108">
        <v>7.4999999999999997E-2</v>
      </c>
      <c r="AL70" s="27"/>
      <c r="AM70" s="26"/>
    </row>
    <row r="71" spans="1:39" ht="15" customHeight="1">
      <c r="A71" s="110"/>
      <c r="B71" t="s">
        <v>1811</v>
      </c>
      <c r="C71" t="s">
        <v>4460</v>
      </c>
      <c r="D71" t="s">
        <v>4461</v>
      </c>
      <c r="E71" t="s">
        <v>1890</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108">
        <v>6.4000000000000001E-2</v>
      </c>
      <c r="AL71" s="27"/>
      <c r="AM71" s="26"/>
    </row>
    <row r="72" spans="1:39" ht="15" customHeight="1">
      <c r="A72" s="110"/>
      <c r="B72" t="s">
        <v>4393</v>
      </c>
      <c r="C72" t="s">
        <v>4462</v>
      </c>
      <c r="D72" t="s">
        <v>4463</v>
      </c>
      <c r="E72" t="s">
        <v>1890</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108">
        <v>4.1000000000000002E-2</v>
      </c>
      <c r="AL72" s="27"/>
      <c r="AM72" s="26"/>
    </row>
    <row r="73" spans="1:39" ht="15" customHeight="1">
      <c r="A73" s="110"/>
      <c r="B73" t="s">
        <v>4396</v>
      </c>
      <c r="C73" t="s">
        <v>4464</v>
      </c>
      <c r="D73" t="s">
        <v>4465</v>
      </c>
      <c r="E73" t="s">
        <v>1890</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108">
        <v>5.8000000000000003E-2</v>
      </c>
      <c r="AL73" s="27"/>
      <c r="AM73" s="26"/>
    </row>
    <row r="74" spans="1:39" ht="15" customHeight="1">
      <c r="A74" s="110"/>
      <c r="B74" t="s">
        <v>4466</v>
      </c>
      <c r="C74" t="s">
        <v>4467</v>
      </c>
      <c r="D74" t="s">
        <v>4468</v>
      </c>
      <c r="E74" t="s">
        <v>1890</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108">
        <v>5.8000000000000003E-2</v>
      </c>
      <c r="AL74" s="27"/>
      <c r="AM74" s="26"/>
    </row>
    <row r="75" spans="1:39" ht="15" customHeight="1">
      <c r="A75" s="110"/>
      <c r="B75" t="s">
        <v>153</v>
      </c>
      <c r="C75" t="s">
        <v>4469</v>
      </c>
      <c r="D75" t="s">
        <v>4468</v>
      </c>
      <c r="E75" t="s">
        <v>1890</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108">
        <v>4.5999999999999999E-2</v>
      </c>
      <c r="AL75" s="27"/>
      <c r="AM75" s="26"/>
    </row>
    <row r="76" spans="1:39" ht="15" customHeight="1">
      <c r="A76" s="110"/>
      <c r="B76" t="s">
        <v>1820</v>
      </c>
      <c r="AL76" s="27"/>
      <c r="AM76" s="26"/>
    </row>
    <row r="77" spans="1:39" ht="15" customHeight="1">
      <c r="A77" s="110"/>
      <c r="B77" t="s">
        <v>1806</v>
      </c>
      <c r="C77" t="s">
        <v>4470</v>
      </c>
      <c r="D77" t="s">
        <v>4471</v>
      </c>
      <c r="E77" t="s">
        <v>1890</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108">
        <v>1.9E-2</v>
      </c>
      <c r="AL77" s="27"/>
      <c r="AM77" s="26"/>
    </row>
    <row r="78" spans="1:39" ht="15" customHeight="1">
      <c r="A78" s="110"/>
      <c r="B78" t="s">
        <v>1807</v>
      </c>
      <c r="C78" t="s">
        <v>4472</v>
      </c>
      <c r="D78" t="s">
        <v>4473</v>
      </c>
      <c r="E78" t="s">
        <v>1890</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108">
        <v>8.9999999999999993E-3</v>
      </c>
      <c r="AL78" s="27"/>
      <c r="AM78" s="26"/>
    </row>
    <row r="79" spans="1:39" ht="15" customHeight="1">
      <c r="A79" s="110"/>
      <c r="B79" t="s">
        <v>4359</v>
      </c>
      <c r="C79" t="s">
        <v>4474</v>
      </c>
      <c r="D79" t="s">
        <v>4475</v>
      </c>
      <c r="E79" t="s">
        <v>1890</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108">
        <v>4.9000000000000002E-2</v>
      </c>
      <c r="AL79" s="27"/>
      <c r="AM79" s="26"/>
    </row>
    <row r="80" spans="1:39" ht="15" customHeight="1">
      <c r="A80" s="110"/>
      <c r="B80" t="s">
        <v>4362</v>
      </c>
      <c r="C80" t="s">
        <v>4476</v>
      </c>
      <c r="D80" t="s">
        <v>4477</v>
      </c>
      <c r="E80" t="s">
        <v>1890</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108">
        <v>3.4000000000000002E-2</v>
      </c>
      <c r="AL80" s="27"/>
      <c r="AM80" s="26"/>
    </row>
    <row r="81" spans="1:39" ht="15" customHeight="1">
      <c r="A81" s="110"/>
      <c r="B81" t="s">
        <v>4365</v>
      </c>
      <c r="C81" t="s">
        <v>4478</v>
      </c>
      <c r="D81" t="s">
        <v>4479</v>
      </c>
      <c r="E81" t="s">
        <v>1890</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108">
        <v>8.9999999999999993E-3</v>
      </c>
      <c r="AL81" s="27"/>
      <c r="AM81" s="26"/>
    </row>
    <row r="82" spans="1:39" ht="15" customHeight="1">
      <c r="A82" s="110"/>
      <c r="B82" t="s">
        <v>4368</v>
      </c>
      <c r="C82" t="s">
        <v>4480</v>
      </c>
      <c r="D82" t="s">
        <v>4481</v>
      </c>
      <c r="E82" t="s">
        <v>1890</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108">
        <v>0.02</v>
      </c>
      <c r="AL82" s="27"/>
      <c r="AM82" s="26"/>
    </row>
    <row r="83" spans="1:39" ht="15" customHeight="1">
      <c r="A83" s="110"/>
      <c r="B83" t="s">
        <v>4371</v>
      </c>
      <c r="C83" t="s">
        <v>4482</v>
      </c>
      <c r="D83" t="s">
        <v>4483</v>
      </c>
      <c r="E83" t="s">
        <v>1890</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108">
        <v>0.01</v>
      </c>
    </row>
    <row r="84" spans="1:39" ht="15" customHeight="1">
      <c r="A84" s="110"/>
      <c r="B84" t="s">
        <v>4374</v>
      </c>
      <c r="C84" t="s">
        <v>4484</v>
      </c>
      <c r="D84" t="s">
        <v>4485</v>
      </c>
      <c r="E84" t="s">
        <v>1890</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108">
        <v>1.2999999999999999E-2</v>
      </c>
      <c r="AL84" s="25"/>
      <c r="AM84" s="26"/>
    </row>
    <row r="85" spans="1:39" ht="15" customHeight="1">
      <c r="A85" s="110"/>
      <c r="B85" t="s">
        <v>4377</v>
      </c>
      <c r="C85" t="s">
        <v>4486</v>
      </c>
      <c r="D85" t="s">
        <v>4487</v>
      </c>
      <c r="E85" t="s">
        <v>1890</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108">
        <v>4.2000000000000003E-2</v>
      </c>
      <c r="AL85" s="25"/>
      <c r="AM85" s="26"/>
    </row>
    <row r="86" spans="1:39" ht="15" customHeight="1">
      <c r="A86" s="110"/>
      <c r="B86" t="s">
        <v>1814</v>
      </c>
      <c r="C86" t="s">
        <v>4488</v>
      </c>
      <c r="D86" t="s">
        <v>4489</v>
      </c>
      <c r="E86" t="s">
        <v>1890</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108">
        <v>3.1E-2</v>
      </c>
      <c r="AL86" s="25"/>
      <c r="AM86" s="26"/>
    </row>
    <row r="87" spans="1:39" ht="15" customHeight="1">
      <c r="A87" s="110"/>
      <c r="B87" t="s">
        <v>4382</v>
      </c>
      <c r="C87" t="s">
        <v>4490</v>
      </c>
      <c r="D87" t="s">
        <v>4491</v>
      </c>
      <c r="E87" t="s">
        <v>1890</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108">
        <v>4.7E-2</v>
      </c>
      <c r="AL87" s="25"/>
      <c r="AM87" s="26"/>
    </row>
    <row r="88" spans="1:39" ht="15" customHeight="1">
      <c r="A88" s="110"/>
      <c r="B88" t="s">
        <v>4385</v>
      </c>
      <c r="C88" t="s">
        <v>4492</v>
      </c>
      <c r="D88" t="s">
        <v>4493</v>
      </c>
      <c r="E88" t="s">
        <v>1890</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108">
        <v>1.2999999999999999E-2</v>
      </c>
      <c r="AL88" s="25"/>
      <c r="AM88" s="26"/>
    </row>
    <row r="89" spans="1:39" ht="15" customHeight="1">
      <c r="A89" s="110"/>
      <c r="B89" t="s">
        <v>4388</v>
      </c>
      <c r="C89" t="s">
        <v>4494</v>
      </c>
      <c r="D89" t="s">
        <v>4495</v>
      </c>
      <c r="E89" t="s">
        <v>1890</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108">
        <v>-0.02</v>
      </c>
      <c r="AL89" s="25"/>
      <c r="AM89" s="26"/>
    </row>
    <row r="90" spans="1:39" ht="15" customHeight="1">
      <c r="A90" s="110"/>
      <c r="B90" t="s">
        <v>1811</v>
      </c>
      <c r="C90" t="s">
        <v>4496</v>
      </c>
      <c r="D90" t="s">
        <v>4497</v>
      </c>
      <c r="E90" t="s">
        <v>1890</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108">
        <v>3.6999999999999998E-2</v>
      </c>
      <c r="AL90" s="25"/>
      <c r="AM90" s="26"/>
    </row>
    <row r="91" spans="1:39" ht="15" customHeight="1">
      <c r="A91" s="110"/>
      <c r="B91" t="s">
        <v>4393</v>
      </c>
      <c r="C91" t="s">
        <v>4498</v>
      </c>
      <c r="D91" t="s">
        <v>4499</v>
      </c>
      <c r="E91" t="s">
        <v>1890</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108">
        <v>1.2999999999999999E-2</v>
      </c>
      <c r="AL91" s="25"/>
      <c r="AM91" s="26"/>
    </row>
    <row r="92" spans="1:39" ht="15" customHeight="1">
      <c r="A92" s="110"/>
      <c r="B92" t="s">
        <v>4396</v>
      </c>
      <c r="C92" t="s">
        <v>4500</v>
      </c>
      <c r="D92" t="s">
        <v>4501</v>
      </c>
      <c r="E92" t="s">
        <v>1890</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108">
        <v>4.5999999999999999E-2</v>
      </c>
      <c r="AL92" s="25"/>
      <c r="AM92" s="26"/>
    </row>
    <row r="93" spans="1:39" ht="15" customHeight="1">
      <c r="A93" s="110"/>
      <c r="B93" t="s">
        <v>4431</v>
      </c>
      <c r="C93" t="s">
        <v>4502</v>
      </c>
      <c r="D93" t="s">
        <v>4503</v>
      </c>
      <c r="E93" t="s">
        <v>1890</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108">
        <v>1.7000000000000001E-2</v>
      </c>
      <c r="AL93" s="25"/>
      <c r="AM93" s="26"/>
    </row>
    <row r="94" spans="1:39" ht="15" customHeight="1">
      <c r="A94" s="110"/>
      <c r="B94" t="s">
        <v>4466</v>
      </c>
      <c r="C94" t="s">
        <v>4504</v>
      </c>
      <c r="D94" t="s">
        <v>4503</v>
      </c>
      <c r="E94" t="s">
        <v>1890</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108">
        <v>2.7E-2</v>
      </c>
      <c r="AL94" s="25"/>
      <c r="AM94" s="26"/>
    </row>
    <row r="95" spans="1:39" ht="15" customHeight="1">
      <c r="A95" s="110"/>
      <c r="B95" t="s">
        <v>153</v>
      </c>
      <c r="C95" t="s">
        <v>4505</v>
      </c>
      <c r="D95" t="s">
        <v>4503</v>
      </c>
      <c r="E95" t="s">
        <v>1890</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108">
        <v>2.4E-2</v>
      </c>
      <c r="AL95" s="25"/>
      <c r="AM95" s="26"/>
    </row>
    <row r="96" spans="1:39" ht="15" customHeight="1">
      <c r="A96" s="110"/>
      <c r="B96" t="s">
        <v>225</v>
      </c>
      <c r="AL96" s="25"/>
      <c r="AM96" s="26"/>
    </row>
    <row r="97" spans="1:39" ht="15" customHeight="1">
      <c r="A97" s="110"/>
      <c r="B97" t="s">
        <v>1806</v>
      </c>
      <c r="C97" t="s">
        <v>4506</v>
      </c>
      <c r="D97" t="s">
        <v>4507</v>
      </c>
      <c r="E97" t="s">
        <v>1890</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108">
        <v>2.5000000000000001E-2</v>
      </c>
      <c r="AL97" s="25"/>
      <c r="AM97" s="26"/>
    </row>
    <row r="98" spans="1:39" ht="15" customHeight="1">
      <c r="A98" s="110"/>
      <c r="B98" t="s">
        <v>1821</v>
      </c>
      <c r="C98" t="s">
        <v>4508</v>
      </c>
      <c r="D98" t="s">
        <v>4509</v>
      </c>
      <c r="E98" t="s">
        <v>1890</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108">
        <v>2.1999999999999999E-2</v>
      </c>
      <c r="AL98" s="25"/>
      <c r="AM98" s="26"/>
    </row>
    <row r="99" spans="1:39" ht="15" customHeight="1">
      <c r="A99" s="110"/>
      <c r="B99" t="s">
        <v>1822</v>
      </c>
      <c r="C99" t="s">
        <v>4510</v>
      </c>
      <c r="D99" t="s">
        <v>4511</v>
      </c>
      <c r="E99" t="s">
        <v>1890</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108">
        <v>3.4000000000000002E-2</v>
      </c>
      <c r="AL99" s="25"/>
      <c r="AM99" s="26"/>
    </row>
    <row r="100" spans="1:39" ht="15" customHeight="1">
      <c r="A100" s="110"/>
      <c r="B100" t="s">
        <v>1823</v>
      </c>
      <c r="C100" t="s">
        <v>4512</v>
      </c>
      <c r="D100" t="s">
        <v>4513</v>
      </c>
      <c r="E100" t="s">
        <v>1890</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108">
        <v>2.1000000000000001E-2</v>
      </c>
      <c r="AL100" s="25"/>
      <c r="AM100" s="26"/>
    </row>
    <row r="101" spans="1:39" ht="15" customHeight="1">
      <c r="B101" t="s">
        <v>1807</v>
      </c>
      <c r="C101" t="s">
        <v>4514</v>
      </c>
      <c r="D101" t="s">
        <v>4515</v>
      </c>
      <c r="E101" t="s">
        <v>1890</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108">
        <v>3.4000000000000002E-2</v>
      </c>
    </row>
    <row r="102" spans="1:39" ht="15" customHeight="1">
      <c r="B102" t="s">
        <v>1821</v>
      </c>
      <c r="C102" t="s">
        <v>4516</v>
      </c>
      <c r="D102" t="s">
        <v>4517</v>
      </c>
      <c r="E102" t="s">
        <v>1890</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108">
        <v>2.5999999999999999E-2</v>
      </c>
      <c r="AL102" s="25"/>
      <c r="AM102" s="26"/>
    </row>
    <row r="103" spans="1:39" ht="15" customHeight="1">
      <c r="B103" t="s">
        <v>1822</v>
      </c>
      <c r="C103" t="s">
        <v>4518</v>
      </c>
      <c r="D103" t="s">
        <v>4519</v>
      </c>
      <c r="E103" t="s">
        <v>1890</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108">
        <v>4.1000000000000002E-2</v>
      </c>
      <c r="AL103" s="25"/>
      <c r="AM103" s="26"/>
    </row>
    <row r="104" spans="1:39" ht="15" customHeight="1">
      <c r="B104" t="s">
        <v>1823</v>
      </c>
      <c r="C104" t="s">
        <v>4520</v>
      </c>
      <c r="D104" t="s">
        <v>4521</v>
      </c>
      <c r="E104" t="s">
        <v>1890</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108">
        <v>2.7E-2</v>
      </c>
      <c r="AL104" s="25"/>
      <c r="AM104" s="26"/>
    </row>
    <row r="105" spans="1:39" ht="15" customHeight="1">
      <c r="B105" t="s">
        <v>4359</v>
      </c>
      <c r="C105" t="s">
        <v>4522</v>
      </c>
      <c r="D105" t="s">
        <v>4523</v>
      </c>
      <c r="E105" t="s">
        <v>1890</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108">
        <v>4.7E-2</v>
      </c>
      <c r="AL105" s="25"/>
      <c r="AM105" s="26"/>
    </row>
    <row r="106" spans="1:39" ht="15" customHeight="1">
      <c r="B106" t="s">
        <v>1821</v>
      </c>
      <c r="C106" t="s">
        <v>4524</v>
      </c>
      <c r="D106" t="s">
        <v>4525</v>
      </c>
      <c r="E106" t="s">
        <v>1890</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108">
        <v>4.5999999999999999E-2</v>
      </c>
      <c r="AL106" s="25"/>
      <c r="AM106" s="26"/>
    </row>
    <row r="107" spans="1:39" ht="15" customHeight="1">
      <c r="B107" t="s">
        <v>1822</v>
      </c>
      <c r="C107" t="s">
        <v>4526</v>
      </c>
      <c r="D107" t="s">
        <v>4527</v>
      </c>
      <c r="E107" t="s">
        <v>1890</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108">
        <v>0.05</v>
      </c>
      <c r="AL107" s="25"/>
      <c r="AM107" s="26"/>
    </row>
    <row r="108" spans="1:39" ht="15" customHeight="1">
      <c r="B108" t="s">
        <v>1823</v>
      </c>
      <c r="C108" t="s">
        <v>4528</v>
      </c>
      <c r="D108" t="s">
        <v>4529</v>
      </c>
      <c r="E108" t="s">
        <v>1890</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108">
        <v>4.3999999999999997E-2</v>
      </c>
      <c r="AL108" s="25"/>
      <c r="AM108" s="26"/>
    </row>
    <row r="109" spans="1:39" ht="15" customHeight="1">
      <c r="B109" t="s">
        <v>4362</v>
      </c>
      <c r="C109" t="s">
        <v>4530</v>
      </c>
      <c r="D109" t="s">
        <v>4531</v>
      </c>
      <c r="E109" t="s">
        <v>1890</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108">
        <v>3.5000000000000003E-2</v>
      </c>
      <c r="AL109" s="25"/>
      <c r="AM109" s="26"/>
    </row>
    <row r="110" spans="1:39" ht="15" customHeight="1">
      <c r="B110" t="s">
        <v>1821</v>
      </c>
      <c r="C110" t="s">
        <v>4532</v>
      </c>
      <c r="D110" t="s">
        <v>4533</v>
      </c>
      <c r="E110" t="s">
        <v>1890</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108">
        <v>3.4000000000000002E-2</v>
      </c>
      <c r="AL110" s="25"/>
      <c r="AM110" s="26"/>
    </row>
    <row r="111" spans="1:39" ht="15" customHeight="1">
      <c r="B111" t="s">
        <v>1822</v>
      </c>
      <c r="C111" t="s">
        <v>4534</v>
      </c>
      <c r="D111" t="s">
        <v>4535</v>
      </c>
      <c r="E111" t="s">
        <v>1890</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108">
        <v>3.5999999999999997E-2</v>
      </c>
      <c r="AL111" s="25"/>
      <c r="AM111" s="26"/>
    </row>
    <row r="112" spans="1:39" ht="15" customHeight="1">
      <c r="B112" t="s">
        <v>1823</v>
      </c>
      <c r="C112" t="s">
        <v>4536</v>
      </c>
      <c r="D112" t="s">
        <v>4537</v>
      </c>
      <c r="E112" t="s">
        <v>1890</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108">
        <v>3.5000000000000003E-2</v>
      </c>
      <c r="AL112" s="25"/>
      <c r="AM112" s="26"/>
    </row>
    <row r="113" spans="2:39" ht="15" customHeight="1">
      <c r="B113" t="s">
        <v>4365</v>
      </c>
      <c r="C113" t="s">
        <v>4538</v>
      </c>
      <c r="D113" t="s">
        <v>4539</v>
      </c>
      <c r="E113" t="s">
        <v>1890</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108">
        <v>3.1E-2</v>
      </c>
      <c r="AL113" s="25"/>
      <c r="AM113" s="26"/>
    </row>
    <row r="114" spans="2:39" ht="15" customHeight="1">
      <c r="B114" t="s">
        <v>1821</v>
      </c>
      <c r="C114" t="s">
        <v>4540</v>
      </c>
      <c r="D114" t="s">
        <v>4541</v>
      </c>
      <c r="E114" t="s">
        <v>1890</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108">
        <v>2.5000000000000001E-2</v>
      </c>
      <c r="AL114" s="25"/>
      <c r="AM114" s="26"/>
    </row>
    <row r="115" spans="2:39" ht="15" customHeight="1">
      <c r="B115" t="s">
        <v>1822</v>
      </c>
      <c r="C115" t="s">
        <v>4542</v>
      </c>
      <c r="D115" t="s">
        <v>4543</v>
      </c>
      <c r="E115" t="s">
        <v>1890</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108">
        <v>3.6999999999999998E-2</v>
      </c>
      <c r="AL115" s="25"/>
      <c r="AM115" s="26"/>
    </row>
    <row r="116" spans="2:39" ht="15" customHeight="1">
      <c r="B116" t="s">
        <v>1823</v>
      </c>
      <c r="C116" t="s">
        <v>4544</v>
      </c>
      <c r="D116" t="s">
        <v>4545</v>
      </c>
      <c r="E116" t="s">
        <v>1890</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108">
        <v>2.1999999999999999E-2</v>
      </c>
      <c r="AL116" s="25"/>
      <c r="AM116" s="26"/>
    </row>
    <row r="117" spans="2:39" ht="15" customHeight="1">
      <c r="B117" t="s">
        <v>4368</v>
      </c>
      <c r="C117" t="s">
        <v>4546</v>
      </c>
      <c r="D117" t="s">
        <v>4547</v>
      </c>
      <c r="E117" t="s">
        <v>1890</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108">
        <v>5.3999999999999999E-2</v>
      </c>
      <c r="AL117" s="25"/>
      <c r="AM117" s="26"/>
    </row>
    <row r="118" spans="2:39" ht="15" customHeight="1">
      <c r="B118" t="s">
        <v>1821</v>
      </c>
      <c r="C118" t="s">
        <v>4548</v>
      </c>
      <c r="D118" t="s">
        <v>4549</v>
      </c>
      <c r="E118" t="s">
        <v>1890</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108">
        <v>3.9E-2</v>
      </c>
      <c r="AL118" s="25"/>
      <c r="AM118" s="26"/>
    </row>
    <row r="119" spans="2:39" ht="15" customHeight="1">
      <c r="B119" t="s">
        <v>1822</v>
      </c>
      <c r="C119" t="s">
        <v>4550</v>
      </c>
      <c r="D119" t="s">
        <v>4551</v>
      </c>
      <c r="E119" t="s">
        <v>1890</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108">
        <v>6.5000000000000002E-2</v>
      </c>
      <c r="AL119" s="25"/>
      <c r="AM119" s="26"/>
    </row>
    <row r="120" spans="2:39" ht="15" customHeight="1">
      <c r="B120" t="s">
        <v>1823</v>
      </c>
      <c r="C120" t="s">
        <v>4552</v>
      </c>
      <c r="D120" t="s">
        <v>4553</v>
      </c>
      <c r="E120" t="s">
        <v>1890</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108">
        <v>3.9E-2</v>
      </c>
      <c r="AL120" s="25"/>
      <c r="AM120" s="26"/>
    </row>
    <row r="121" spans="2:39" ht="15" customHeight="1">
      <c r="B121" t="s">
        <v>4371</v>
      </c>
      <c r="C121" t="s">
        <v>4554</v>
      </c>
      <c r="D121" t="s">
        <v>4555</v>
      </c>
      <c r="E121" t="s">
        <v>1890</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108">
        <v>3.7999999999999999E-2</v>
      </c>
      <c r="AL121" s="25"/>
      <c r="AM121" s="26"/>
    </row>
    <row r="122" spans="2:39" ht="15" customHeight="1">
      <c r="B122" t="s">
        <v>1821</v>
      </c>
      <c r="C122" t="s">
        <v>4556</v>
      </c>
      <c r="D122" t="s">
        <v>4557</v>
      </c>
      <c r="E122" t="s">
        <v>1890</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108">
        <v>3.2000000000000001E-2</v>
      </c>
      <c r="AL122" s="25"/>
      <c r="AM122" s="26"/>
    </row>
    <row r="123" spans="2:39" ht="15" customHeight="1">
      <c r="B123" t="s">
        <v>1822</v>
      </c>
      <c r="C123" t="s">
        <v>4558</v>
      </c>
      <c r="D123" t="s">
        <v>4559</v>
      </c>
      <c r="E123" t="s">
        <v>1890</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108">
        <v>4.2000000000000003E-2</v>
      </c>
      <c r="AL123" s="25"/>
      <c r="AM123" s="26"/>
    </row>
    <row r="124" spans="2:39" ht="15" customHeight="1">
      <c r="B124" t="s">
        <v>1823</v>
      </c>
      <c r="C124" t="s">
        <v>4560</v>
      </c>
      <c r="D124" t="s">
        <v>4561</v>
      </c>
      <c r="E124" t="s">
        <v>1890</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108">
        <v>1.4E-2</v>
      </c>
      <c r="AL124" s="25"/>
      <c r="AM124" s="26"/>
    </row>
    <row r="125" spans="2:39" ht="15" customHeight="1">
      <c r="B125" t="s">
        <v>4374</v>
      </c>
      <c r="C125" t="s">
        <v>4562</v>
      </c>
      <c r="D125" t="s">
        <v>4563</v>
      </c>
      <c r="E125" t="s">
        <v>1890</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108">
        <v>2.3E-2</v>
      </c>
      <c r="AL125" s="25"/>
      <c r="AM125" s="26"/>
    </row>
    <row r="126" spans="2:39" ht="15" customHeight="1">
      <c r="B126" t="s">
        <v>1821</v>
      </c>
      <c r="C126" t="s">
        <v>4564</v>
      </c>
      <c r="D126" t="s">
        <v>4565</v>
      </c>
      <c r="E126" t="s">
        <v>1890</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108">
        <v>2.1000000000000001E-2</v>
      </c>
      <c r="AL126" s="25"/>
      <c r="AM126" s="26"/>
    </row>
    <row r="127" spans="2:39" ht="15" customHeight="1">
      <c r="B127" t="s">
        <v>1822</v>
      </c>
      <c r="C127" t="s">
        <v>4566</v>
      </c>
      <c r="D127" t="s">
        <v>4567</v>
      </c>
      <c r="E127" t="s">
        <v>1890</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108">
        <v>3.6999999999999998E-2</v>
      </c>
      <c r="AL127" s="25"/>
      <c r="AM127" s="26"/>
    </row>
    <row r="128" spans="2:39" ht="15" customHeight="1">
      <c r="B128" t="s">
        <v>1823</v>
      </c>
      <c r="C128" t="s">
        <v>4568</v>
      </c>
      <c r="D128" t="s">
        <v>4569</v>
      </c>
      <c r="E128" t="s">
        <v>1890</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108">
        <v>1.6E-2</v>
      </c>
      <c r="AL128" s="25"/>
      <c r="AM128" s="26"/>
    </row>
    <row r="129" spans="2:39" ht="15" customHeight="1">
      <c r="B129" t="s">
        <v>4377</v>
      </c>
      <c r="C129" t="s">
        <v>4570</v>
      </c>
      <c r="D129" t="s">
        <v>4571</v>
      </c>
      <c r="E129" t="s">
        <v>1890</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108">
        <v>4.8000000000000001E-2</v>
      </c>
      <c r="AL129" s="25"/>
      <c r="AM129" s="26"/>
    </row>
    <row r="130" spans="2:39" ht="15" customHeight="1">
      <c r="B130" t="s">
        <v>1821</v>
      </c>
      <c r="C130" t="s">
        <v>4572</v>
      </c>
      <c r="D130" t="s">
        <v>4573</v>
      </c>
      <c r="E130" t="s">
        <v>1890</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108">
        <v>4.8000000000000001E-2</v>
      </c>
      <c r="AL130" s="25"/>
      <c r="AM130" s="26"/>
    </row>
    <row r="131" spans="2:39" ht="15" customHeight="1">
      <c r="B131" t="s">
        <v>1822</v>
      </c>
      <c r="C131" t="s">
        <v>4574</v>
      </c>
      <c r="D131" t="s">
        <v>4575</v>
      </c>
      <c r="E131" t="s">
        <v>1890</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108">
        <v>4.7E-2</v>
      </c>
      <c r="AL131" s="25"/>
      <c r="AM131" s="26"/>
    </row>
    <row r="132" spans="2:39" ht="15" customHeight="1">
      <c r="B132" t="s">
        <v>1823</v>
      </c>
      <c r="C132" t="s">
        <v>4576</v>
      </c>
      <c r="D132" t="s">
        <v>4577</v>
      </c>
      <c r="E132" t="s">
        <v>1890</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108">
        <v>4.8000000000000001E-2</v>
      </c>
      <c r="AL132" s="25"/>
      <c r="AM132" s="26"/>
    </row>
    <row r="133" spans="2:39" ht="15" customHeight="1">
      <c r="B133" t="s">
        <v>1814</v>
      </c>
      <c r="C133" t="s">
        <v>4578</v>
      </c>
      <c r="D133" t="s">
        <v>4579</v>
      </c>
      <c r="E133" t="s">
        <v>1890</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108">
        <v>4.1000000000000002E-2</v>
      </c>
      <c r="AL133" s="25"/>
      <c r="AM133" s="26"/>
    </row>
    <row r="134" spans="2:39" ht="15" customHeight="1">
      <c r="B134" t="s">
        <v>1821</v>
      </c>
      <c r="C134" t="s">
        <v>4580</v>
      </c>
      <c r="D134" t="s">
        <v>4581</v>
      </c>
      <c r="E134" t="s">
        <v>1890</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108">
        <v>3.6999999999999998E-2</v>
      </c>
      <c r="AL134" s="25"/>
      <c r="AM134" s="26"/>
    </row>
    <row r="135" spans="2:39" ht="15" customHeight="1">
      <c r="B135" t="s">
        <v>1822</v>
      </c>
      <c r="C135" t="s">
        <v>4582</v>
      </c>
      <c r="D135" t="s">
        <v>4583</v>
      </c>
      <c r="E135" t="s">
        <v>1890</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108">
        <v>6.6000000000000003E-2</v>
      </c>
      <c r="AL135" s="25"/>
      <c r="AM135" s="26"/>
    </row>
    <row r="136" spans="2:39" ht="15" customHeight="1">
      <c r="B136" t="s">
        <v>1823</v>
      </c>
      <c r="C136" t="s">
        <v>4584</v>
      </c>
      <c r="D136" t="s">
        <v>4585</v>
      </c>
      <c r="E136" t="s">
        <v>1890</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108">
        <v>3.5000000000000003E-2</v>
      </c>
      <c r="AL136" s="25"/>
      <c r="AM136" s="26"/>
    </row>
    <row r="137" spans="2:39" ht="15" customHeight="1">
      <c r="B137" t="s">
        <v>4382</v>
      </c>
      <c r="C137" t="s">
        <v>4586</v>
      </c>
      <c r="D137" t="s">
        <v>4587</v>
      </c>
      <c r="E137" t="s">
        <v>1890</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108">
        <v>6.8000000000000005E-2</v>
      </c>
      <c r="AL137" s="25"/>
      <c r="AM137" s="26"/>
    </row>
    <row r="138" spans="2:39" ht="15" customHeight="1">
      <c r="B138" t="s">
        <v>1821</v>
      </c>
      <c r="C138" t="s">
        <v>4588</v>
      </c>
      <c r="D138" t="s">
        <v>4589</v>
      </c>
      <c r="E138" t="s">
        <v>1890</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108">
        <v>6.4000000000000001E-2</v>
      </c>
      <c r="AL138" s="25"/>
      <c r="AM138" s="26"/>
    </row>
    <row r="139" spans="2:39" ht="15" customHeight="1">
      <c r="B139" t="s">
        <v>1822</v>
      </c>
      <c r="C139" t="s">
        <v>4590</v>
      </c>
      <c r="D139" t="s">
        <v>4591</v>
      </c>
      <c r="E139" t="s">
        <v>1890</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108">
        <v>8.2000000000000003E-2</v>
      </c>
      <c r="AL139" s="25"/>
      <c r="AM139" s="26"/>
    </row>
    <row r="140" spans="2:39" ht="15" customHeight="1">
      <c r="B140" t="s">
        <v>1823</v>
      </c>
      <c r="C140" t="s">
        <v>4592</v>
      </c>
      <c r="D140" t="s">
        <v>4593</v>
      </c>
      <c r="E140" t="s">
        <v>1890</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108">
        <v>6.0999999999999999E-2</v>
      </c>
      <c r="AL140" s="25"/>
      <c r="AM140" s="26"/>
    </row>
    <row r="141" spans="2:39" ht="15" customHeight="1">
      <c r="B141" t="s">
        <v>4385</v>
      </c>
      <c r="C141" t="s">
        <v>4594</v>
      </c>
      <c r="D141" t="s">
        <v>4595</v>
      </c>
      <c r="E141" t="s">
        <v>1890</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108">
        <v>5.8000000000000003E-2</v>
      </c>
      <c r="AL141" s="25"/>
      <c r="AM141" s="26"/>
    </row>
    <row r="142" spans="2:39" ht="15" customHeight="1">
      <c r="B142" t="s">
        <v>1821</v>
      </c>
      <c r="C142" t="s">
        <v>4596</v>
      </c>
      <c r="D142" t="s">
        <v>4597</v>
      </c>
      <c r="E142" t="s">
        <v>1890</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108">
        <v>5.1999999999999998E-2</v>
      </c>
      <c r="AL142" s="25"/>
      <c r="AM142" s="26"/>
    </row>
    <row r="143" spans="2:39" ht="15" customHeight="1">
      <c r="B143" t="s">
        <v>1822</v>
      </c>
      <c r="C143" t="s">
        <v>4598</v>
      </c>
      <c r="D143" t="s">
        <v>4599</v>
      </c>
      <c r="E143" t="s">
        <v>1890</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108">
        <v>6.6000000000000003E-2</v>
      </c>
      <c r="AL143" s="25"/>
      <c r="AM143" s="26"/>
    </row>
    <row r="144" spans="2:39" ht="15" customHeight="1">
      <c r="B144" t="s">
        <v>1823</v>
      </c>
      <c r="C144" t="s">
        <v>4600</v>
      </c>
      <c r="D144" t="s">
        <v>4601</v>
      </c>
      <c r="E144" t="s">
        <v>1890</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108">
        <v>4.9000000000000002E-2</v>
      </c>
      <c r="AL144" s="25"/>
      <c r="AM144" s="26"/>
    </row>
    <row r="145" spans="2:39" ht="15" customHeight="1">
      <c r="B145" t="s">
        <v>4388</v>
      </c>
      <c r="C145" t="s">
        <v>4602</v>
      </c>
      <c r="D145" t="s">
        <v>4603</v>
      </c>
      <c r="E145" t="s">
        <v>1890</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108">
        <v>7.0000000000000007E-2</v>
      </c>
      <c r="AL145" s="25"/>
      <c r="AM145" s="26"/>
    </row>
    <row r="146" spans="2:39" ht="15" customHeight="1">
      <c r="B146" t="s">
        <v>1821</v>
      </c>
      <c r="C146" t="s">
        <v>4604</v>
      </c>
      <c r="D146" t="s">
        <v>4605</v>
      </c>
      <c r="E146" t="s">
        <v>1890</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108">
        <v>6.5000000000000002E-2</v>
      </c>
      <c r="AL146" s="25"/>
      <c r="AM146" s="26"/>
    </row>
    <row r="147" spans="2:39" ht="15" customHeight="1">
      <c r="B147" t="s">
        <v>1822</v>
      </c>
      <c r="C147" t="s">
        <v>4606</v>
      </c>
      <c r="D147" t="s">
        <v>4607</v>
      </c>
      <c r="E147" t="s">
        <v>1890</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108">
        <v>7.1999999999999995E-2</v>
      </c>
      <c r="AL147" s="25"/>
      <c r="AM147" s="26"/>
    </row>
    <row r="148" spans="2:39" ht="15" customHeight="1">
      <c r="B148" t="s">
        <v>1823</v>
      </c>
      <c r="C148" t="s">
        <v>4608</v>
      </c>
      <c r="D148" t="s">
        <v>4609</v>
      </c>
      <c r="E148" t="s">
        <v>1890</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108">
        <v>5.7000000000000002E-2</v>
      </c>
      <c r="AL148" s="25"/>
      <c r="AM148" s="26"/>
    </row>
    <row r="149" spans="2:39" ht="15" customHeight="1">
      <c r="B149" t="s">
        <v>1811</v>
      </c>
      <c r="C149" t="s">
        <v>4610</v>
      </c>
      <c r="D149" t="s">
        <v>4611</v>
      </c>
      <c r="E149" t="s">
        <v>1890</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108">
        <v>5.7000000000000002E-2</v>
      </c>
      <c r="AL149" s="25"/>
      <c r="AM149" s="26"/>
    </row>
    <row r="150" spans="2:39" ht="15" customHeight="1">
      <c r="B150" t="s">
        <v>1821</v>
      </c>
      <c r="C150" t="s">
        <v>4612</v>
      </c>
      <c r="D150" t="s">
        <v>4613</v>
      </c>
      <c r="E150" t="s">
        <v>1890</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108">
        <v>5.7000000000000002E-2</v>
      </c>
      <c r="AL150" s="25"/>
      <c r="AM150" s="26"/>
    </row>
    <row r="151" spans="2:39" ht="15" customHeight="1">
      <c r="B151" t="s">
        <v>1822</v>
      </c>
      <c r="C151" t="s">
        <v>4614</v>
      </c>
      <c r="D151" t="s">
        <v>4615</v>
      </c>
      <c r="E151" t="s">
        <v>1890</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108">
        <v>5.7000000000000002E-2</v>
      </c>
      <c r="AL151" s="25"/>
      <c r="AM151" s="26"/>
    </row>
    <row r="152" spans="2:39" ht="15" customHeight="1">
      <c r="B152" t="s">
        <v>1823</v>
      </c>
      <c r="C152" t="s">
        <v>4616</v>
      </c>
      <c r="D152" t="s">
        <v>4617</v>
      </c>
      <c r="E152" t="s">
        <v>1890</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108">
        <v>5.6000000000000001E-2</v>
      </c>
      <c r="AL152" s="25"/>
      <c r="AM152" s="26"/>
    </row>
    <row r="153" spans="2:39" ht="15" customHeight="1">
      <c r="B153" t="s">
        <v>4393</v>
      </c>
      <c r="C153" t="s">
        <v>4618</v>
      </c>
      <c r="D153" t="s">
        <v>4619</v>
      </c>
      <c r="E153" t="s">
        <v>1890</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108">
        <v>2.1999999999999999E-2</v>
      </c>
      <c r="AL153" s="25"/>
      <c r="AM153" s="26"/>
    </row>
    <row r="154" spans="2:39" ht="15" customHeight="1">
      <c r="B154" t="s">
        <v>1821</v>
      </c>
      <c r="C154" t="s">
        <v>4620</v>
      </c>
      <c r="D154" t="s">
        <v>4621</v>
      </c>
      <c r="E154" t="s">
        <v>1890</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108">
        <v>1.7000000000000001E-2</v>
      </c>
      <c r="AL154" s="32"/>
      <c r="AM154" s="30"/>
    </row>
    <row r="155" spans="2:39" ht="15" customHeight="1">
      <c r="B155" t="s">
        <v>1822</v>
      </c>
      <c r="C155" t="s">
        <v>4622</v>
      </c>
      <c r="D155" t="s">
        <v>4623</v>
      </c>
      <c r="E155" t="s">
        <v>1890</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108">
        <v>3.3000000000000002E-2</v>
      </c>
    </row>
    <row r="156" spans="2:39" ht="15" customHeight="1">
      <c r="B156" t="s">
        <v>1823</v>
      </c>
      <c r="C156" t="s">
        <v>4624</v>
      </c>
      <c r="D156" t="s">
        <v>4625</v>
      </c>
      <c r="E156" t="s">
        <v>1890</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108">
        <v>1.4999999999999999E-2</v>
      </c>
      <c r="AL156" s="28"/>
      <c r="AM156" s="26"/>
    </row>
    <row r="157" spans="2:39" ht="15" customHeight="1">
      <c r="B157" t="s">
        <v>4396</v>
      </c>
      <c r="C157" t="s">
        <v>4626</v>
      </c>
      <c r="D157" t="s">
        <v>4627</v>
      </c>
      <c r="E157" t="s">
        <v>1890</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108">
        <v>4.9000000000000002E-2</v>
      </c>
      <c r="AL157" s="28"/>
      <c r="AM157" s="26"/>
    </row>
    <row r="158" spans="2:39" ht="15" customHeight="1">
      <c r="B158" t="s">
        <v>1821</v>
      </c>
      <c r="C158" t="s">
        <v>4628</v>
      </c>
      <c r="D158" t="s">
        <v>4629</v>
      </c>
      <c r="E158" t="s">
        <v>1890</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108">
        <v>4.7E-2</v>
      </c>
      <c r="AL158" s="28"/>
      <c r="AM158" s="26"/>
    </row>
    <row r="159" spans="2:39" ht="15" customHeight="1">
      <c r="B159" t="s">
        <v>1822</v>
      </c>
      <c r="C159" t="s">
        <v>4630</v>
      </c>
      <c r="D159" t="s">
        <v>4631</v>
      </c>
      <c r="E159" t="s">
        <v>1890</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108">
        <v>5.3999999999999999E-2</v>
      </c>
      <c r="AL159" s="28"/>
      <c r="AM159" s="26"/>
    </row>
    <row r="160" spans="2:39" ht="15" customHeight="1">
      <c r="B160" t="s">
        <v>1823</v>
      </c>
      <c r="C160" t="s">
        <v>4632</v>
      </c>
      <c r="D160" t="s">
        <v>4633</v>
      </c>
      <c r="E160" t="s">
        <v>1890</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108">
        <v>0.04</v>
      </c>
      <c r="AL160" s="28"/>
      <c r="AM160" s="26"/>
    </row>
    <row r="161" spans="2:39" ht="15" customHeight="1">
      <c r="B161" t="s">
        <v>4634</v>
      </c>
      <c r="C161" t="s">
        <v>4635</v>
      </c>
      <c r="D161" t="s">
        <v>4636</v>
      </c>
      <c r="E161" t="s">
        <v>1890</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108">
        <v>4.1000000000000002E-2</v>
      </c>
      <c r="AL161" s="28"/>
      <c r="AM161" s="26"/>
    </row>
    <row r="162" spans="2:39" ht="15" customHeight="1">
      <c r="B162" t="s">
        <v>4637</v>
      </c>
      <c r="C162" t="s">
        <v>4638</v>
      </c>
      <c r="D162" t="s">
        <v>4639</v>
      </c>
      <c r="E162" t="s">
        <v>1890</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108">
        <v>3.5999999999999997E-2</v>
      </c>
      <c r="AL162" s="28"/>
      <c r="AM162" s="26"/>
    </row>
    <row r="163" spans="2:39" ht="15" customHeight="1">
      <c r="B163" t="s">
        <v>4640</v>
      </c>
      <c r="C163" t="s">
        <v>4641</v>
      </c>
      <c r="D163" t="s">
        <v>4642</v>
      </c>
      <c r="E163" t="s">
        <v>1890</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108">
        <v>0.05</v>
      </c>
      <c r="AL163" s="28"/>
      <c r="AM163" s="26"/>
    </row>
    <row r="164" spans="2:39" ht="15" customHeight="1">
      <c r="B164" t="s">
        <v>153</v>
      </c>
      <c r="C164" t="s">
        <v>4643</v>
      </c>
      <c r="D164" t="s">
        <v>4644</v>
      </c>
      <c r="E164" t="s">
        <v>1890</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108">
        <v>3.3000000000000002E-2</v>
      </c>
      <c r="AL164" s="28"/>
      <c r="AM164" s="26"/>
    </row>
    <row r="165" spans="2:39" ht="15" customHeight="1">
      <c r="B165" t="s">
        <v>4645</v>
      </c>
    </row>
    <row r="166" spans="2:39" ht="15" customHeight="1">
      <c r="B166" t="s">
        <v>1806</v>
      </c>
      <c r="C166" t="s">
        <v>4646</v>
      </c>
      <c r="D166" t="s">
        <v>3535</v>
      </c>
      <c r="E166" t="s">
        <v>1285</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108">
        <v>7.0000000000000001E-3</v>
      </c>
    </row>
    <row r="167" spans="2:39" ht="15" customHeight="1">
      <c r="B167" t="s">
        <v>1821</v>
      </c>
      <c r="C167" t="s">
        <v>4647</v>
      </c>
      <c r="D167" t="s">
        <v>3535</v>
      </c>
      <c r="E167" t="s">
        <v>1285</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108">
        <v>3.0000000000000001E-3</v>
      </c>
      <c r="AL167" s="27"/>
      <c r="AM167" s="26"/>
    </row>
    <row r="168" spans="2:39" ht="15" customHeight="1">
      <c r="B168" t="s">
        <v>1822</v>
      </c>
      <c r="C168" t="s">
        <v>4648</v>
      </c>
      <c r="D168" t="s">
        <v>3535</v>
      </c>
      <c r="E168" t="s">
        <v>1285</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146</v>
      </c>
      <c r="AL168" s="27"/>
      <c r="AM168" s="26"/>
    </row>
    <row r="169" spans="2:39" ht="15" customHeight="1">
      <c r="B169" t="s">
        <v>1823</v>
      </c>
      <c r="C169" t="s">
        <v>4649</v>
      </c>
      <c r="D169" t="s">
        <v>3535</v>
      </c>
      <c r="E169" t="s">
        <v>1285</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108">
        <v>-1E-3</v>
      </c>
      <c r="AL169" s="27"/>
      <c r="AM169" s="26"/>
    </row>
    <row r="170" spans="2:39" ht="15" customHeight="1">
      <c r="B170" t="s">
        <v>1807</v>
      </c>
      <c r="C170" t="s">
        <v>4650</v>
      </c>
      <c r="D170" t="s">
        <v>3535</v>
      </c>
      <c r="E170" t="s">
        <v>1285</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146</v>
      </c>
      <c r="AL170" s="27"/>
      <c r="AM170" s="26"/>
    </row>
    <row r="171" spans="2:39" ht="15" customHeight="1">
      <c r="B171" t="s">
        <v>1821</v>
      </c>
      <c r="C171" t="s">
        <v>4651</v>
      </c>
      <c r="D171" t="s">
        <v>3535</v>
      </c>
      <c r="E171" t="s">
        <v>1285</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146</v>
      </c>
    </row>
    <row r="172" spans="2:39" ht="15" customHeight="1">
      <c r="B172" t="s">
        <v>1822</v>
      </c>
      <c r="C172" t="s">
        <v>4652</v>
      </c>
      <c r="D172" t="s">
        <v>3535</v>
      </c>
      <c r="E172" t="s">
        <v>1285</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146</v>
      </c>
      <c r="AL172" s="27"/>
      <c r="AM172" s="26"/>
    </row>
    <row r="173" spans="2:39" ht="15" customHeight="1">
      <c r="B173" t="s">
        <v>1823</v>
      </c>
      <c r="C173" t="s">
        <v>4653</v>
      </c>
      <c r="D173" t="s">
        <v>3535</v>
      </c>
      <c r="E173" t="s">
        <v>1285</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146</v>
      </c>
      <c r="AL173" s="27"/>
      <c r="AM173" s="26"/>
    </row>
    <row r="174" spans="2:39" ht="15" customHeight="1">
      <c r="B174" t="s">
        <v>4359</v>
      </c>
      <c r="C174" t="s">
        <v>4654</v>
      </c>
      <c r="D174" t="s">
        <v>3535</v>
      </c>
      <c r="E174" t="s">
        <v>1285</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146</v>
      </c>
      <c r="AL174" s="27"/>
      <c r="AM174" s="26"/>
    </row>
    <row r="175" spans="2:39" ht="15" customHeight="1">
      <c r="B175" t="s">
        <v>1821</v>
      </c>
      <c r="C175" t="s">
        <v>4655</v>
      </c>
      <c r="D175" t="s">
        <v>3535</v>
      </c>
      <c r="E175" t="s">
        <v>1285</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146</v>
      </c>
      <c r="AL175" s="27"/>
      <c r="AM175" s="26"/>
    </row>
    <row r="176" spans="2:39" ht="15" customHeight="1">
      <c r="B176" t="s">
        <v>1822</v>
      </c>
      <c r="C176" t="s">
        <v>4656</v>
      </c>
      <c r="D176" t="s">
        <v>3535</v>
      </c>
      <c r="E176" t="s">
        <v>1285</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146</v>
      </c>
    </row>
    <row r="177" spans="2:39" ht="15" customHeight="1">
      <c r="B177" t="s">
        <v>1823</v>
      </c>
      <c r="C177" t="s">
        <v>4657</v>
      </c>
      <c r="D177" t="s">
        <v>3535</v>
      </c>
      <c r="E177" t="s">
        <v>1285</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146</v>
      </c>
    </row>
    <row r="178" spans="2:39" ht="15" customHeight="1">
      <c r="B178" t="s">
        <v>4362</v>
      </c>
      <c r="C178" t="s">
        <v>4658</v>
      </c>
      <c r="D178" t="s">
        <v>3535</v>
      </c>
      <c r="E178" t="s">
        <v>1285</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146</v>
      </c>
      <c r="AL178" s="25"/>
      <c r="AM178" s="26"/>
    </row>
    <row r="179" spans="2:39" ht="15" customHeight="1">
      <c r="B179" t="s">
        <v>1821</v>
      </c>
      <c r="C179" t="s">
        <v>4659</v>
      </c>
      <c r="D179" t="s">
        <v>3535</v>
      </c>
      <c r="E179" t="s">
        <v>1285</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146</v>
      </c>
      <c r="AL179" s="25"/>
      <c r="AM179" s="26"/>
    </row>
    <row r="180" spans="2:39" ht="15" customHeight="1">
      <c r="B180" t="s">
        <v>1822</v>
      </c>
      <c r="C180" t="s">
        <v>4660</v>
      </c>
      <c r="D180" t="s">
        <v>3535</v>
      </c>
      <c r="E180" t="s">
        <v>1285</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146</v>
      </c>
      <c r="AL180" s="25"/>
      <c r="AM180" s="26"/>
    </row>
    <row r="181" spans="2:39" ht="15" customHeight="1">
      <c r="B181" t="s">
        <v>1823</v>
      </c>
      <c r="C181" t="s">
        <v>4661</v>
      </c>
      <c r="D181" t="s">
        <v>3535</v>
      </c>
      <c r="E181" t="s">
        <v>1285</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146</v>
      </c>
      <c r="AL181" s="25"/>
      <c r="AM181" s="26"/>
    </row>
    <row r="182" spans="2:39" ht="15" customHeight="1">
      <c r="B182" t="s">
        <v>4365</v>
      </c>
      <c r="C182" t="s">
        <v>4662</v>
      </c>
      <c r="D182" t="s">
        <v>3535</v>
      </c>
      <c r="E182" t="s">
        <v>1285</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108">
        <v>0.14000000000000001</v>
      </c>
      <c r="AL182" s="25"/>
      <c r="AM182" s="26"/>
    </row>
    <row r="183" spans="2:39" ht="15" customHeight="1">
      <c r="B183" t="s">
        <v>1821</v>
      </c>
      <c r="C183" t="s">
        <v>4663</v>
      </c>
      <c r="D183" t="s">
        <v>3535</v>
      </c>
      <c r="E183" t="s">
        <v>1285</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108">
        <v>0.106</v>
      </c>
      <c r="AL183" s="25"/>
      <c r="AM183" s="26"/>
    </row>
    <row r="184" spans="2:39" ht="15" customHeight="1">
      <c r="B184" t="s">
        <v>1822</v>
      </c>
      <c r="C184" t="s">
        <v>4664</v>
      </c>
      <c r="D184" t="s">
        <v>3535</v>
      </c>
      <c r="E184" t="s">
        <v>1285</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146</v>
      </c>
      <c r="AL184" s="25"/>
      <c r="AM184" s="26"/>
    </row>
    <row r="185" spans="2:39" ht="15" customHeight="1">
      <c r="B185" t="s">
        <v>1823</v>
      </c>
      <c r="C185" t="s">
        <v>4665</v>
      </c>
      <c r="D185" t="s">
        <v>3535</v>
      </c>
      <c r="E185" t="s">
        <v>1285</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146</v>
      </c>
      <c r="AL185" s="25"/>
      <c r="AM185" s="26"/>
    </row>
    <row r="186" spans="2:39" ht="15" customHeight="1">
      <c r="B186" t="s">
        <v>4368</v>
      </c>
      <c r="C186" t="s">
        <v>4666</v>
      </c>
      <c r="D186" t="s">
        <v>3535</v>
      </c>
      <c r="E186" t="s">
        <v>1285</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146</v>
      </c>
      <c r="AL186" s="25"/>
      <c r="AM186" s="26"/>
    </row>
    <row r="187" spans="2:39" ht="15" customHeight="1">
      <c r="B187" t="s">
        <v>1821</v>
      </c>
      <c r="C187" t="s">
        <v>4667</v>
      </c>
      <c r="D187" t="s">
        <v>3535</v>
      </c>
      <c r="E187" t="s">
        <v>1285</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146</v>
      </c>
      <c r="AL187" s="25"/>
      <c r="AM187" s="26"/>
    </row>
    <row r="188" spans="2:39" ht="15" customHeight="1">
      <c r="B188" t="s">
        <v>1822</v>
      </c>
      <c r="C188" t="s">
        <v>4668</v>
      </c>
      <c r="D188" t="s">
        <v>3535</v>
      </c>
      <c r="E188" t="s">
        <v>1285</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146</v>
      </c>
      <c r="AL188" s="25"/>
      <c r="AM188" s="26"/>
    </row>
    <row r="189" spans="2:39" ht="15" customHeight="1">
      <c r="B189" t="s">
        <v>1823</v>
      </c>
      <c r="C189" t="s">
        <v>4669</v>
      </c>
      <c r="D189" t="s">
        <v>3535</v>
      </c>
      <c r="E189" t="s">
        <v>1285</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146</v>
      </c>
      <c r="AL189" s="25"/>
      <c r="AM189" s="26"/>
    </row>
    <row r="190" spans="2:39" ht="15" customHeight="1">
      <c r="B190" t="s">
        <v>4371</v>
      </c>
      <c r="C190" t="s">
        <v>4670</v>
      </c>
      <c r="D190" t="s">
        <v>3535</v>
      </c>
      <c r="E190" t="s">
        <v>1285</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108">
        <v>0.1</v>
      </c>
      <c r="AL190" s="25"/>
      <c r="AM190" s="26"/>
    </row>
    <row r="191" spans="2:39" ht="15" customHeight="1">
      <c r="B191" t="s">
        <v>1821</v>
      </c>
      <c r="C191" t="s">
        <v>4671</v>
      </c>
      <c r="D191" t="s">
        <v>3535</v>
      </c>
      <c r="E191" t="s">
        <v>1285</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146</v>
      </c>
      <c r="AL191" s="25"/>
      <c r="AM191" s="26"/>
    </row>
    <row r="192" spans="2:39" ht="15" customHeight="1">
      <c r="B192" t="s">
        <v>1822</v>
      </c>
      <c r="C192" t="s">
        <v>4672</v>
      </c>
      <c r="D192" t="s">
        <v>3535</v>
      </c>
      <c r="E192" t="s">
        <v>1285</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146</v>
      </c>
      <c r="AL192" s="25"/>
      <c r="AM192" s="26"/>
    </row>
    <row r="193" spans="2:39" ht="15" customHeight="1">
      <c r="B193" t="s">
        <v>1823</v>
      </c>
      <c r="C193" t="s">
        <v>4673</v>
      </c>
      <c r="D193" t="s">
        <v>3535</v>
      </c>
      <c r="E193" t="s">
        <v>1285</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108">
        <v>-5.0999999999999997E-2</v>
      </c>
      <c r="AL193" s="25"/>
      <c r="AM193" s="26"/>
    </row>
    <row r="194" spans="2:39" ht="15" customHeight="1" thickBot="1">
      <c r="B194" t="s">
        <v>4374</v>
      </c>
      <c r="C194" t="s">
        <v>4674</v>
      </c>
      <c r="D194" t="s">
        <v>3535</v>
      </c>
      <c r="E194" t="s">
        <v>1285</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108">
        <v>2.3E-2</v>
      </c>
    </row>
    <row r="195" spans="2:39" ht="15" customHeight="1">
      <c r="B195" t="s">
        <v>1821</v>
      </c>
      <c r="C195" t="s">
        <v>4675</v>
      </c>
      <c r="D195" t="s">
        <v>3535</v>
      </c>
      <c r="E195" t="s">
        <v>1285</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108">
        <v>3.7999999999999999E-2</v>
      </c>
      <c r="AL195" s="63"/>
      <c r="AM195" s="63"/>
    </row>
    <row r="196" spans="2:39" ht="15" customHeight="1">
      <c r="B196" t="s">
        <v>1822</v>
      </c>
      <c r="C196" t="s">
        <v>4676</v>
      </c>
      <c r="D196" t="s">
        <v>3535</v>
      </c>
      <c r="E196" t="s">
        <v>1285</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146</v>
      </c>
    </row>
    <row r="197" spans="2:39" ht="15" customHeight="1">
      <c r="B197" t="s">
        <v>1823</v>
      </c>
      <c r="C197" t="s">
        <v>4677</v>
      </c>
      <c r="D197" t="s">
        <v>3535</v>
      </c>
      <c r="E197" t="s">
        <v>1285</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108">
        <v>-4.0000000000000001E-3</v>
      </c>
    </row>
    <row r="198" spans="2:39" ht="15" customHeight="1">
      <c r="B198" t="s">
        <v>4377</v>
      </c>
      <c r="C198" t="s">
        <v>4678</v>
      </c>
      <c r="D198" t="s">
        <v>3535</v>
      </c>
      <c r="E198" t="s">
        <v>1285</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146</v>
      </c>
    </row>
    <row r="199" spans="2:39" ht="15" customHeight="1">
      <c r="B199" t="s">
        <v>1821</v>
      </c>
      <c r="C199" t="s">
        <v>4679</v>
      </c>
      <c r="D199" t="s">
        <v>3535</v>
      </c>
      <c r="E199" t="s">
        <v>1285</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146</v>
      </c>
    </row>
    <row r="200" spans="2:39" ht="15" customHeight="1">
      <c r="B200" t="s">
        <v>1822</v>
      </c>
      <c r="C200" t="s">
        <v>4680</v>
      </c>
      <c r="D200" t="s">
        <v>3535</v>
      </c>
      <c r="E200" t="s">
        <v>1285</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146</v>
      </c>
    </row>
    <row r="201" spans="2:39" ht="15" customHeight="1">
      <c r="B201" t="s">
        <v>1823</v>
      </c>
      <c r="C201" t="s">
        <v>4681</v>
      </c>
      <c r="D201" t="s">
        <v>3535</v>
      </c>
      <c r="E201" t="s">
        <v>1285</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146</v>
      </c>
    </row>
    <row r="202" spans="2:39" ht="15" customHeight="1">
      <c r="B202" t="s">
        <v>1814</v>
      </c>
      <c r="C202" t="s">
        <v>4682</v>
      </c>
      <c r="D202" t="s">
        <v>3535</v>
      </c>
      <c r="E202" t="s">
        <v>1285</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108">
        <v>2.4E-2</v>
      </c>
    </row>
    <row r="203" spans="2:39" ht="15" customHeight="1">
      <c r="B203" t="s">
        <v>1821</v>
      </c>
      <c r="C203" t="s">
        <v>4683</v>
      </c>
      <c r="D203" t="s">
        <v>3535</v>
      </c>
      <c r="E203" t="s">
        <v>1285</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108">
        <v>2.3E-2</v>
      </c>
    </row>
    <row r="204" spans="2:39" ht="15" customHeight="1">
      <c r="B204" t="s">
        <v>1822</v>
      </c>
      <c r="C204" t="s">
        <v>4684</v>
      </c>
      <c r="D204" t="s">
        <v>3535</v>
      </c>
      <c r="E204" t="s">
        <v>1285</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146</v>
      </c>
    </row>
    <row r="205" spans="2:39" ht="15" customHeight="1">
      <c r="B205" t="s">
        <v>1823</v>
      </c>
      <c r="C205" t="s">
        <v>4685</v>
      </c>
      <c r="D205" t="s">
        <v>3535</v>
      </c>
      <c r="E205" t="s">
        <v>1285</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108">
        <v>-0.02</v>
      </c>
    </row>
    <row r="206" spans="2:39" ht="15" customHeight="1">
      <c r="B206" t="s">
        <v>4382</v>
      </c>
      <c r="C206" t="s">
        <v>4686</v>
      </c>
      <c r="D206" t="s">
        <v>3535</v>
      </c>
      <c r="E206" t="s">
        <v>1285</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146</v>
      </c>
    </row>
    <row r="207" spans="2:39" ht="15" customHeight="1">
      <c r="B207" t="s">
        <v>1821</v>
      </c>
      <c r="C207" t="s">
        <v>4687</v>
      </c>
      <c r="D207" t="s">
        <v>3535</v>
      </c>
      <c r="E207" t="s">
        <v>1285</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146</v>
      </c>
    </row>
    <row r="208" spans="2:39" ht="15" customHeight="1">
      <c r="B208" t="s">
        <v>1822</v>
      </c>
      <c r="C208" t="s">
        <v>4688</v>
      </c>
      <c r="D208" t="s">
        <v>3535</v>
      </c>
      <c r="E208" t="s">
        <v>1285</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146</v>
      </c>
    </row>
    <row r="209" spans="2:36" ht="15" customHeight="1">
      <c r="B209" t="s">
        <v>1823</v>
      </c>
      <c r="C209" t="s">
        <v>4689</v>
      </c>
      <c r="D209" t="s">
        <v>3535</v>
      </c>
      <c r="E209" t="s">
        <v>1285</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146</v>
      </c>
    </row>
    <row r="210" spans="2:36" ht="15" customHeight="1">
      <c r="B210" t="s">
        <v>4385</v>
      </c>
      <c r="C210" t="s">
        <v>4690</v>
      </c>
      <c r="D210" t="s">
        <v>3535</v>
      </c>
      <c r="E210" t="s">
        <v>1285</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146</v>
      </c>
    </row>
    <row r="211" spans="2:36" ht="15" customHeight="1">
      <c r="B211" t="s">
        <v>1821</v>
      </c>
      <c r="C211" t="s">
        <v>4691</v>
      </c>
      <c r="D211" t="s">
        <v>3535</v>
      </c>
      <c r="E211" t="s">
        <v>1285</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146</v>
      </c>
    </row>
    <row r="212" spans="2:36" ht="15" customHeight="1">
      <c r="B212" t="s">
        <v>1822</v>
      </c>
      <c r="C212" t="s">
        <v>4692</v>
      </c>
      <c r="D212" t="s">
        <v>3535</v>
      </c>
      <c r="E212" t="s">
        <v>1285</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146</v>
      </c>
    </row>
    <row r="213" spans="2:36" ht="15" customHeight="1">
      <c r="B213" t="s">
        <v>1823</v>
      </c>
      <c r="C213" t="s">
        <v>4693</v>
      </c>
      <c r="D213" t="s">
        <v>3535</v>
      </c>
      <c r="E213" t="s">
        <v>1285</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146</v>
      </c>
    </row>
    <row r="214" spans="2:36" ht="15" customHeight="1">
      <c r="B214" t="s">
        <v>4388</v>
      </c>
      <c r="C214" t="s">
        <v>4694</v>
      </c>
      <c r="D214" t="s">
        <v>3535</v>
      </c>
      <c r="E214" t="s">
        <v>1285</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146</v>
      </c>
    </row>
    <row r="215" spans="2:36" ht="15" customHeight="1">
      <c r="B215" t="s">
        <v>1821</v>
      </c>
      <c r="C215" t="s">
        <v>4695</v>
      </c>
      <c r="D215" t="s">
        <v>3535</v>
      </c>
      <c r="E215" t="s">
        <v>1285</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146</v>
      </c>
    </row>
    <row r="216" spans="2:36" ht="15" customHeight="1">
      <c r="B216" t="s">
        <v>1822</v>
      </c>
      <c r="C216" t="s">
        <v>4696</v>
      </c>
      <c r="D216" t="s">
        <v>3535</v>
      </c>
      <c r="E216" t="s">
        <v>1285</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146</v>
      </c>
    </row>
    <row r="217" spans="2:36" ht="15" customHeight="1">
      <c r="B217" t="s">
        <v>1823</v>
      </c>
      <c r="C217" t="s">
        <v>4697</v>
      </c>
      <c r="D217" t="s">
        <v>3535</v>
      </c>
      <c r="E217" t="s">
        <v>1285</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146</v>
      </c>
    </row>
    <row r="218" spans="2:36" ht="15" customHeight="1">
      <c r="B218" t="s">
        <v>1811</v>
      </c>
      <c r="C218" t="s">
        <v>4698</v>
      </c>
      <c r="D218" t="s">
        <v>3535</v>
      </c>
      <c r="E218" t="s">
        <v>1285</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146</v>
      </c>
    </row>
    <row r="219" spans="2:36" ht="15" customHeight="1">
      <c r="B219" t="s">
        <v>1821</v>
      </c>
      <c r="C219" t="s">
        <v>4699</v>
      </c>
      <c r="D219" t="s">
        <v>3535</v>
      </c>
      <c r="E219" t="s">
        <v>1285</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146</v>
      </c>
    </row>
    <row r="220" spans="2:36" ht="15" customHeight="1">
      <c r="B220" t="s">
        <v>1822</v>
      </c>
      <c r="C220" t="s">
        <v>4700</v>
      </c>
      <c r="D220" t="s">
        <v>3535</v>
      </c>
      <c r="E220" t="s">
        <v>1285</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146</v>
      </c>
    </row>
    <row r="221" spans="2:36" ht="15" customHeight="1">
      <c r="B221" t="s">
        <v>1823</v>
      </c>
      <c r="C221" t="s">
        <v>4701</v>
      </c>
      <c r="D221" t="s">
        <v>3535</v>
      </c>
      <c r="E221" t="s">
        <v>1285</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146</v>
      </c>
    </row>
    <row r="222" spans="2:36" ht="15" customHeight="1">
      <c r="B222" t="s">
        <v>4393</v>
      </c>
      <c r="C222" t="s">
        <v>4702</v>
      </c>
      <c r="D222" t="s">
        <v>3535</v>
      </c>
      <c r="E222" t="s">
        <v>1285</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108">
        <v>6.4000000000000001E-2</v>
      </c>
    </row>
    <row r="223" spans="2:36" ht="15" customHeight="1">
      <c r="B223" t="s">
        <v>1821</v>
      </c>
      <c r="C223" t="s">
        <v>4703</v>
      </c>
      <c r="D223" t="s">
        <v>3535</v>
      </c>
      <c r="E223" t="s">
        <v>1285</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108">
        <v>4.5999999999999999E-2</v>
      </c>
    </row>
    <row r="224" spans="2:36" ht="15" customHeight="1">
      <c r="B224" t="s">
        <v>1822</v>
      </c>
      <c r="C224" t="s">
        <v>4704</v>
      </c>
      <c r="D224" t="s">
        <v>3535</v>
      </c>
      <c r="E224" t="s">
        <v>1285</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146</v>
      </c>
    </row>
    <row r="225" spans="2:36" ht="15" customHeight="1">
      <c r="B225" t="s">
        <v>1823</v>
      </c>
      <c r="C225" t="s">
        <v>4705</v>
      </c>
      <c r="D225" t="s">
        <v>3535</v>
      </c>
      <c r="E225" t="s">
        <v>1285</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146</v>
      </c>
    </row>
    <row r="226" spans="2:36" ht="15" customHeight="1">
      <c r="B226" t="s">
        <v>4396</v>
      </c>
      <c r="C226" t="s">
        <v>4706</v>
      </c>
      <c r="D226" t="s">
        <v>3535</v>
      </c>
      <c r="E226" t="s">
        <v>1285</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146</v>
      </c>
    </row>
    <row r="227" spans="2:36" ht="15" customHeight="1">
      <c r="B227" t="s">
        <v>1821</v>
      </c>
      <c r="C227" t="s">
        <v>4707</v>
      </c>
      <c r="D227" t="s">
        <v>3535</v>
      </c>
      <c r="E227" t="s">
        <v>1285</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146</v>
      </c>
    </row>
    <row r="228" spans="2:36" ht="15" customHeight="1">
      <c r="B228" t="s">
        <v>1822</v>
      </c>
      <c r="C228" t="s">
        <v>4708</v>
      </c>
      <c r="D228" t="s">
        <v>3535</v>
      </c>
      <c r="E228" t="s">
        <v>1285</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146</v>
      </c>
    </row>
    <row r="229" spans="2:36" ht="15" customHeight="1">
      <c r="B229" t="s">
        <v>1823</v>
      </c>
      <c r="C229" t="s">
        <v>4709</v>
      </c>
      <c r="D229" t="s">
        <v>3535</v>
      </c>
      <c r="E229" t="s">
        <v>1285</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146</v>
      </c>
    </row>
    <row r="230" spans="2:36" ht="15" customHeight="1">
      <c r="B230" t="s">
        <v>4634</v>
      </c>
      <c r="C230" t="s">
        <v>4710</v>
      </c>
      <c r="D230" t="s">
        <v>3535</v>
      </c>
      <c r="E230" t="s">
        <v>1285</v>
      </c>
      <c r="G230">
        <v>906.95056199999999</v>
      </c>
      <c r="H230">
        <v>996.77758800000004</v>
      </c>
      <c r="I230">
        <v>1560.366943</v>
      </c>
      <c r="J230">
        <v>1339.888428</v>
      </c>
      <c r="K230">
        <v>1781.6395259999999</v>
      </c>
      <c r="L230">
        <v>1523.8237300000001</v>
      </c>
      <c r="M230">
        <v>1579.755005</v>
      </c>
      <c r="N230">
        <v>1607.5267329999999</v>
      </c>
      <c r="O230">
        <v>1705.8538820000001</v>
      </c>
      <c r="P230">
        <v>1808.3291019999999</v>
      </c>
      <c r="Q230">
        <v>1953.9444579999999</v>
      </c>
      <c r="R230">
        <v>2113.2377929999998</v>
      </c>
      <c r="S230">
        <v>2198.0119629999999</v>
      </c>
      <c r="T230">
        <v>2281.2998050000001</v>
      </c>
      <c r="U230">
        <v>2386.2250979999999</v>
      </c>
      <c r="V230">
        <v>2476.8305660000001</v>
      </c>
      <c r="W230">
        <v>2542.4284670000002</v>
      </c>
      <c r="X230">
        <v>2603.1972660000001</v>
      </c>
      <c r="Y230">
        <v>2693.382568</v>
      </c>
      <c r="Z230">
        <v>2750.7878420000002</v>
      </c>
      <c r="AA230">
        <v>2813.4624020000001</v>
      </c>
      <c r="AB230">
        <v>2873.0766600000002</v>
      </c>
      <c r="AC230">
        <v>2914.782471</v>
      </c>
      <c r="AD230">
        <v>2952.125732</v>
      </c>
      <c r="AE230">
        <v>2992.0249020000001</v>
      </c>
      <c r="AF230">
        <v>3054.0776369999999</v>
      </c>
      <c r="AG230">
        <v>3103.2128910000001</v>
      </c>
      <c r="AH230">
        <v>3148.4765619999998</v>
      </c>
      <c r="AI230">
        <v>3213.5976559999999</v>
      </c>
      <c r="AJ230" s="108">
        <v>4.5999999999999999E-2</v>
      </c>
    </row>
    <row r="231" spans="2:36" ht="15" customHeight="1">
      <c r="B231" t="s">
        <v>4637</v>
      </c>
      <c r="C231" t="s">
        <v>4711</v>
      </c>
      <c r="D231" t="s">
        <v>3535</v>
      </c>
      <c r="E231" t="s">
        <v>1285</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108">
        <v>4.1000000000000002E-2</v>
      </c>
    </row>
    <row r="232" spans="2:36" ht="15" customHeight="1">
      <c r="B232" t="s">
        <v>4640</v>
      </c>
      <c r="C232" t="s">
        <v>4712</v>
      </c>
      <c r="D232" t="s">
        <v>3535</v>
      </c>
      <c r="E232" t="s">
        <v>1285</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146</v>
      </c>
    </row>
    <row r="233" spans="2:36" ht="15" customHeight="1">
      <c r="B233" t="s">
        <v>153</v>
      </c>
      <c r="C233" t="s">
        <v>4713</v>
      </c>
      <c r="D233" t="s">
        <v>3535</v>
      </c>
      <c r="E233" t="s">
        <v>1285</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108">
        <v>3.3000000000000002E-2</v>
      </c>
    </row>
    <row r="234" spans="2:36" ht="15" customHeight="1">
      <c r="B234" t="s">
        <v>1833</v>
      </c>
    </row>
    <row r="235" spans="2:36" ht="15" customHeight="1">
      <c r="B235" t="s">
        <v>1834</v>
      </c>
    </row>
    <row r="236" spans="2:36" ht="15" customHeight="1">
      <c r="B236" t="s">
        <v>1821</v>
      </c>
      <c r="C236" t="s">
        <v>4714</v>
      </c>
      <c r="D236" t="s">
        <v>4715</v>
      </c>
      <c r="E236" t="s">
        <v>2136</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108">
        <v>7.0000000000000001E-3</v>
      </c>
    </row>
    <row r="237" spans="2:36" ht="15" customHeight="1">
      <c r="B237" t="s">
        <v>1822</v>
      </c>
      <c r="C237" t="s">
        <v>4716</v>
      </c>
      <c r="D237" t="s">
        <v>4717</v>
      </c>
      <c r="E237" t="s">
        <v>2136</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108">
        <v>8.0000000000000002E-3</v>
      </c>
    </row>
    <row r="238" spans="2:36" ht="15" customHeight="1">
      <c r="B238" t="s">
        <v>1823</v>
      </c>
      <c r="C238" t="s">
        <v>4718</v>
      </c>
      <c r="D238" t="s">
        <v>4719</v>
      </c>
      <c r="E238" t="s">
        <v>2136</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108">
        <v>8.9999999999999993E-3</v>
      </c>
    </row>
    <row r="239" spans="2:36" ht="15" customHeight="1">
      <c r="B239" t="s">
        <v>1835</v>
      </c>
      <c r="C239" t="s">
        <v>4720</v>
      </c>
      <c r="D239" t="s">
        <v>4721</v>
      </c>
      <c r="E239" t="s">
        <v>2136</v>
      </c>
      <c r="G239">
        <v>77.863677999999993</v>
      </c>
      <c r="H239">
        <v>78.969109000000003</v>
      </c>
      <c r="I239">
        <v>79.835860999999994</v>
      </c>
      <c r="J239">
        <v>80.657959000000005</v>
      </c>
      <c r="K239">
        <v>81.519676000000004</v>
      </c>
      <c r="L239">
        <v>82.249397000000002</v>
      </c>
      <c r="M239">
        <v>82.953147999999999</v>
      </c>
      <c r="N239">
        <v>83.636619999999994</v>
      </c>
      <c r="O239">
        <v>84.322136</v>
      </c>
      <c r="P239">
        <v>85.012176999999994</v>
      </c>
      <c r="Q239">
        <v>85.709496000000001</v>
      </c>
      <c r="R239">
        <v>86.412520999999998</v>
      </c>
      <c r="S239">
        <v>87.119552999999996</v>
      </c>
      <c r="T239">
        <v>87.831146000000004</v>
      </c>
      <c r="U239">
        <v>88.548659999999998</v>
      </c>
      <c r="V239">
        <v>89.271477000000004</v>
      </c>
      <c r="W239">
        <v>89.999092000000005</v>
      </c>
      <c r="X239">
        <v>90.731505999999996</v>
      </c>
      <c r="Y239">
        <v>91.470969999999994</v>
      </c>
      <c r="Z239">
        <v>92.216414999999998</v>
      </c>
      <c r="AA239">
        <v>92.968033000000005</v>
      </c>
      <c r="AB239">
        <v>93.725632000000004</v>
      </c>
      <c r="AC239">
        <v>94.487938</v>
      </c>
      <c r="AD239">
        <v>95.254531999999998</v>
      </c>
      <c r="AE239">
        <v>96.027145000000004</v>
      </c>
      <c r="AF239">
        <v>96.806197999999995</v>
      </c>
      <c r="AG239">
        <v>97.590369999999993</v>
      </c>
      <c r="AH239">
        <v>98.379210999999998</v>
      </c>
      <c r="AI239">
        <v>99.173316999999997</v>
      </c>
      <c r="AJ239" s="108">
        <v>8.9999999999999993E-3</v>
      </c>
    </row>
    <row r="240" spans="2:36" ht="15" customHeight="1">
      <c r="B240" t="s">
        <v>467</v>
      </c>
    </row>
    <row r="241" spans="2:36" ht="15" customHeight="1">
      <c r="B241" t="s">
        <v>1821</v>
      </c>
      <c r="C241" t="s">
        <v>4722</v>
      </c>
      <c r="D241" t="s">
        <v>4723</v>
      </c>
      <c r="E241" t="s">
        <v>2136</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108">
        <v>7.0000000000000001E-3</v>
      </c>
    </row>
    <row r="242" spans="2:36" ht="15" customHeight="1">
      <c r="B242" t="s">
        <v>1822</v>
      </c>
      <c r="C242" t="s">
        <v>4724</v>
      </c>
      <c r="D242" t="s">
        <v>4725</v>
      </c>
      <c r="E242" t="s">
        <v>2136</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108">
        <v>7.0000000000000001E-3</v>
      </c>
    </row>
    <row r="243" spans="2:36" ht="15" customHeight="1">
      <c r="B243" t="s">
        <v>1823</v>
      </c>
      <c r="C243" t="s">
        <v>4726</v>
      </c>
      <c r="D243" t="s">
        <v>4727</v>
      </c>
      <c r="E243" t="s">
        <v>2136</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108">
        <v>7.0000000000000001E-3</v>
      </c>
    </row>
    <row r="244" spans="2:36" ht="15" customHeight="1">
      <c r="B244" t="s">
        <v>1835</v>
      </c>
      <c r="C244" t="s">
        <v>4728</v>
      </c>
      <c r="D244" t="s">
        <v>4729</v>
      </c>
      <c r="E244" t="s">
        <v>2136</v>
      </c>
      <c r="G244">
        <v>72.717087000000006</v>
      </c>
      <c r="H244">
        <v>73.091971999999998</v>
      </c>
      <c r="I244">
        <v>73.492531</v>
      </c>
      <c r="J244">
        <v>74.018456</v>
      </c>
      <c r="K244">
        <v>74.683121</v>
      </c>
      <c r="L244">
        <v>75.131766999999996</v>
      </c>
      <c r="M244">
        <v>75.592140000000001</v>
      </c>
      <c r="N244">
        <v>76.024017000000001</v>
      </c>
      <c r="O244">
        <v>76.492362999999997</v>
      </c>
      <c r="P244">
        <v>77.014213999999996</v>
      </c>
      <c r="Q244">
        <v>77.600960000000001</v>
      </c>
      <c r="R244">
        <v>78.266677999999999</v>
      </c>
      <c r="S244">
        <v>78.981505999999996</v>
      </c>
      <c r="T244">
        <v>79.730591000000004</v>
      </c>
      <c r="U244">
        <v>80.489220000000003</v>
      </c>
      <c r="V244">
        <v>81.260979000000006</v>
      </c>
      <c r="W244">
        <v>82.048454000000007</v>
      </c>
      <c r="X244">
        <v>82.814575000000005</v>
      </c>
      <c r="Y244">
        <v>83.594772000000006</v>
      </c>
      <c r="Z244">
        <v>84.382309000000006</v>
      </c>
      <c r="AA244">
        <v>85.171204000000003</v>
      </c>
      <c r="AB244">
        <v>85.974022000000005</v>
      </c>
      <c r="AC244">
        <v>86.764037999999999</v>
      </c>
      <c r="AD244">
        <v>87.549926999999997</v>
      </c>
      <c r="AE244">
        <v>88.321090999999996</v>
      </c>
      <c r="AF244">
        <v>89.091155999999998</v>
      </c>
      <c r="AG244">
        <v>89.849761999999998</v>
      </c>
      <c r="AH244">
        <v>90.593376000000006</v>
      </c>
      <c r="AI244">
        <v>91.328147999999999</v>
      </c>
      <c r="AJ244" s="108">
        <v>8.0000000000000002E-3</v>
      </c>
    </row>
    <row r="245" spans="2:36" ht="15" customHeight="1">
      <c r="B245" t="s">
        <v>133</v>
      </c>
    </row>
    <row r="246" spans="2:36" ht="15" customHeight="1">
      <c r="B246" t="s">
        <v>1836</v>
      </c>
    </row>
    <row r="247" spans="2:36" ht="15" customHeight="1">
      <c r="B247" t="s">
        <v>1806</v>
      </c>
      <c r="C247" t="s">
        <v>4730</v>
      </c>
      <c r="D247" t="s">
        <v>4731</v>
      </c>
      <c r="E247" t="s">
        <v>1290</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108">
        <v>1.4E-2</v>
      </c>
    </row>
    <row r="248" spans="2:36" ht="15" customHeight="1">
      <c r="B248" t="s">
        <v>1807</v>
      </c>
      <c r="C248" t="s">
        <v>4732</v>
      </c>
      <c r="D248" t="s">
        <v>4733</v>
      </c>
      <c r="E248" t="s">
        <v>1290</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108">
        <v>2.1000000000000001E-2</v>
      </c>
    </row>
    <row r="249" spans="2:36" ht="15" customHeight="1">
      <c r="B249" t="s">
        <v>4359</v>
      </c>
      <c r="C249" t="s">
        <v>4734</v>
      </c>
      <c r="D249" t="s">
        <v>4735</v>
      </c>
      <c r="E249" t="s">
        <v>1290</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108">
        <v>3.7999999999999999E-2</v>
      </c>
    </row>
    <row r="250" spans="2:36" ht="15" customHeight="1">
      <c r="B250" t="s">
        <v>4362</v>
      </c>
      <c r="C250" t="s">
        <v>4736</v>
      </c>
      <c r="D250" t="s">
        <v>4737</v>
      </c>
      <c r="E250" t="s">
        <v>1290</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108">
        <v>2.7E-2</v>
      </c>
    </row>
    <row r="251" spans="2:36" ht="15" customHeight="1">
      <c r="B251" t="s">
        <v>4365</v>
      </c>
      <c r="C251" t="s">
        <v>4738</v>
      </c>
      <c r="D251" t="s">
        <v>4739</v>
      </c>
      <c r="E251" t="s">
        <v>1290</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108">
        <v>1.9E-2</v>
      </c>
    </row>
    <row r="252" spans="2:36" ht="15" customHeight="1">
      <c r="B252" t="s">
        <v>4368</v>
      </c>
      <c r="C252" t="s">
        <v>4740</v>
      </c>
      <c r="D252" t="s">
        <v>4741</v>
      </c>
      <c r="E252" t="s">
        <v>1290</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108">
        <v>4.2000000000000003E-2</v>
      </c>
    </row>
    <row r="253" spans="2:36" ht="15" customHeight="1">
      <c r="B253" t="s">
        <v>4371</v>
      </c>
      <c r="C253" t="s">
        <v>4742</v>
      </c>
      <c r="D253" t="s">
        <v>4743</v>
      </c>
      <c r="E253" t="s">
        <v>1290</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108">
        <v>1.7999999999999999E-2</v>
      </c>
    </row>
    <row r="254" spans="2:36" ht="15" customHeight="1">
      <c r="B254" t="s">
        <v>4374</v>
      </c>
      <c r="C254" t="s">
        <v>4744</v>
      </c>
      <c r="D254" t="s">
        <v>4745</v>
      </c>
      <c r="E254" t="s">
        <v>1290</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108">
        <v>1.2999999999999999E-2</v>
      </c>
    </row>
    <row r="255" spans="2:36" ht="15" customHeight="1">
      <c r="B255" t="s">
        <v>4377</v>
      </c>
      <c r="C255" t="s">
        <v>4746</v>
      </c>
      <c r="D255" t="s">
        <v>4747</v>
      </c>
      <c r="E255" t="s">
        <v>1290</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108">
        <v>3.9E-2</v>
      </c>
    </row>
    <row r="256" spans="2:36" ht="15" customHeight="1">
      <c r="B256" t="s">
        <v>1814</v>
      </c>
      <c r="C256" t="s">
        <v>4748</v>
      </c>
      <c r="D256" t="s">
        <v>4749</v>
      </c>
      <c r="E256" t="s">
        <v>1290</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108">
        <v>0.03</v>
      </c>
    </row>
    <row r="257" spans="2:36" ht="15" customHeight="1">
      <c r="B257" t="s">
        <v>4382</v>
      </c>
      <c r="C257" t="s">
        <v>4750</v>
      </c>
      <c r="D257" t="s">
        <v>4751</v>
      </c>
      <c r="E257" t="s">
        <v>1290</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108">
        <v>5.7000000000000002E-2</v>
      </c>
    </row>
    <row r="258" spans="2:36" ht="15" customHeight="1">
      <c r="B258" t="s">
        <v>4385</v>
      </c>
      <c r="C258" t="s">
        <v>4752</v>
      </c>
      <c r="D258" t="s">
        <v>4753</v>
      </c>
      <c r="E258" t="s">
        <v>1290</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108">
        <v>4.3999999999999997E-2</v>
      </c>
    </row>
    <row r="259" spans="2:36" ht="15" customHeight="1">
      <c r="B259" t="s">
        <v>4388</v>
      </c>
      <c r="C259" t="s">
        <v>4754</v>
      </c>
      <c r="D259" t="s">
        <v>4755</v>
      </c>
      <c r="E259" t="s">
        <v>1290</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108">
        <v>5.7000000000000002E-2</v>
      </c>
    </row>
    <row r="260" spans="2:36" ht="15" customHeight="1">
      <c r="B260" t="s">
        <v>1811</v>
      </c>
      <c r="C260" t="s">
        <v>4756</v>
      </c>
      <c r="D260" t="s">
        <v>4757</v>
      </c>
      <c r="E260" t="s">
        <v>1290</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108">
        <v>4.5999999999999999E-2</v>
      </c>
    </row>
    <row r="261" spans="2:36" ht="15" customHeight="1">
      <c r="B261" t="s">
        <v>4393</v>
      </c>
      <c r="C261" t="s">
        <v>4758</v>
      </c>
      <c r="D261" t="s">
        <v>4759</v>
      </c>
      <c r="E261" t="s">
        <v>1290</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108">
        <v>1.2E-2</v>
      </c>
    </row>
    <row r="262" spans="2:36" ht="15" customHeight="1">
      <c r="B262" t="s">
        <v>4396</v>
      </c>
      <c r="C262" t="s">
        <v>4760</v>
      </c>
      <c r="D262" t="s">
        <v>4761</v>
      </c>
      <c r="E262" t="s">
        <v>1290</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108">
        <v>3.7999999999999999E-2</v>
      </c>
    </row>
    <row r="263" spans="2:36" ht="15" customHeight="1">
      <c r="B263" t="s">
        <v>153</v>
      </c>
      <c r="C263" t="s">
        <v>4762</v>
      </c>
      <c r="D263" t="s">
        <v>4763</v>
      </c>
      <c r="E263" t="s">
        <v>1290</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108">
        <v>2.9000000000000001E-2</v>
      </c>
    </row>
    <row r="264" spans="2:36" ht="15" customHeight="1">
      <c r="B264" t="s">
        <v>1837</v>
      </c>
      <c r="C264" t="s">
        <v>2182</v>
      </c>
      <c r="D264" t="s">
        <v>4764</v>
      </c>
      <c r="E264" t="s">
        <v>4765</v>
      </c>
      <c r="F264" t="s">
        <v>1290</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108">
        <v>0</v>
      </c>
    </row>
    <row r="265" spans="2:36" ht="15" customHeight="1">
      <c r="B265" t="s">
        <v>1838</v>
      </c>
      <c r="C265" t="s">
        <v>2182</v>
      </c>
      <c r="D265" t="s">
        <v>4766</v>
      </c>
      <c r="E265" t="s">
        <v>4767</v>
      </c>
      <c r="F265" t="s">
        <v>1290</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108">
        <v>1E-3</v>
      </c>
    </row>
  </sheetData>
  <pageMargins left="0.75" right="0.75" top="1" bottom="1" header="0.5" footer="0.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68E3-749E-4865-9B74-682D8E0167C2}">
  <dimension ref="A1:AM185"/>
  <sheetViews>
    <sheetView workbookViewId="0"/>
  </sheetViews>
  <sheetFormatPr defaultRowHeight="15" customHeight="1"/>
  <cols>
    <col min="1" max="1" width="19.42578125" style="40" customWidth="1"/>
  </cols>
  <sheetData>
    <row r="1" spans="1:39" ht="15" customHeight="1" thickBot="1">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5" customHeight="1" thickTop="1"/>
    <row r="10" spans="1:39" ht="15" customHeight="1">
      <c r="A10" s="110"/>
      <c r="B10" t="s">
        <v>1797</v>
      </c>
    </row>
    <row r="11" spans="1:39" ht="15" customHeight="1">
      <c r="B11" t="s">
        <v>4768</v>
      </c>
    </row>
    <row r="12" spans="1:39" ht="15" customHeight="1">
      <c r="B12" t="s">
        <v>4769</v>
      </c>
      <c r="AL12" s="5"/>
      <c r="AM12" s="5"/>
    </row>
    <row r="13" spans="1:39" ht="15" customHeight="1" thickBot="1">
      <c r="B13" t="s">
        <v>1194</v>
      </c>
      <c r="AL13" s="21"/>
      <c r="AM13" s="21"/>
    </row>
    <row r="14" spans="1:39" ht="15" customHeight="1" thickTop="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3417</v>
      </c>
    </row>
    <row r="15" spans="1:39" ht="15" customHeight="1">
      <c r="A15" s="110"/>
      <c r="B15" t="s">
        <v>288</v>
      </c>
      <c r="C15" t="s">
        <v>4349</v>
      </c>
      <c r="D15" t="s">
        <v>4770</v>
      </c>
      <c r="E15" t="s">
        <v>1841</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108">
        <v>0.01</v>
      </c>
      <c r="AL15" s="33"/>
      <c r="AM15" s="30"/>
    </row>
    <row r="16" spans="1:39" ht="15" customHeight="1">
      <c r="A16" s="110"/>
      <c r="B16" t="s">
        <v>287</v>
      </c>
    </row>
    <row r="17" spans="1:39" ht="15" customHeight="1">
      <c r="A17" s="110"/>
      <c r="B17" t="s">
        <v>1800</v>
      </c>
      <c r="C17" t="s">
        <v>4771</v>
      </c>
      <c r="D17" t="s">
        <v>4772</v>
      </c>
      <c r="E17" t="s">
        <v>1845</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108">
        <v>1.4E-2</v>
      </c>
      <c r="AL17" s="27"/>
      <c r="AM17" s="26"/>
    </row>
    <row r="18" spans="1:39" ht="15" customHeight="1">
      <c r="A18" s="110"/>
      <c r="B18" t="s">
        <v>1801</v>
      </c>
      <c r="C18" t="s">
        <v>4773</v>
      </c>
      <c r="D18" t="s">
        <v>4774</v>
      </c>
      <c r="E18" t="s">
        <v>1845</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108">
        <v>0.02</v>
      </c>
      <c r="AL18" s="27"/>
      <c r="AM18" s="26"/>
    </row>
    <row r="19" spans="1:39" ht="15" customHeight="1">
      <c r="A19" s="110"/>
      <c r="B19" t="s">
        <v>1802</v>
      </c>
      <c r="C19" t="s">
        <v>4775</v>
      </c>
      <c r="D19" t="s">
        <v>4776</v>
      </c>
      <c r="E19" t="s">
        <v>1845</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108">
        <v>0.02</v>
      </c>
      <c r="AL19" s="27"/>
      <c r="AM19" s="26"/>
    </row>
    <row r="20" spans="1:39" ht="15" customHeight="1">
      <c r="A20" s="110"/>
      <c r="B20" t="s">
        <v>283</v>
      </c>
    </row>
    <row r="21" spans="1:39" ht="15" customHeight="1">
      <c r="A21" s="110"/>
      <c r="B21" t="s">
        <v>1803</v>
      </c>
      <c r="C21" t="s">
        <v>4351</v>
      </c>
      <c r="D21" t="s">
        <v>4777</v>
      </c>
      <c r="E21" t="s">
        <v>1853</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108">
        <v>5.0000000000000001E-3</v>
      </c>
      <c r="AL21" s="28"/>
      <c r="AM21" s="26"/>
    </row>
    <row r="22" spans="1:39" ht="15" customHeight="1">
      <c r="A22" s="110"/>
      <c r="B22" t="s">
        <v>1804</v>
      </c>
      <c r="C22" t="s">
        <v>4353</v>
      </c>
      <c r="D22" t="s">
        <v>4778</v>
      </c>
      <c r="E22" t="s">
        <v>1853</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108">
        <v>1.4999999999999999E-2</v>
      </c>
      <c r="AL22" s="28"/>
      <c r="AM22" s="26"/>
    </row>
    <row r="23" spans="1:39" ht="15" customHeight="1">
      <c r="A23" s="110"/>
      <c r="B23" t="s">
        <v>280</v>
      </c>
    </row>
    <row r="24" spans="1:39" ht="15" customHeight="1">
      <c r="A24" s="110"/>
      <c r="B24" t="s">
        <v>1805</v>
      </c>
    </row>
    <row r="25" spans="1:39" ht="15" customHeight="1">
      <c r="A25" s="110"/>
      <c r="B25" t="s">
        <v>1806</v>
      </c>
      <c r="C25" t="s">
        <v>4355</v>
      </c>
      <c r="D25" t="s">
        <v>4779</v>
      </c>
      <c r="E25" t="s">
        <v>1860</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108">
        <v>4.0000000000000001E-3</v>
      </c>
      <c r="AL25" s="25"/>
      <c r="AM25" s="26"/>
    </row>
    <row r="26" spans="1:39" ht="15" customHeight="1">
      <c r="A26" s="110"/>
      <c r="B26" t="s">
        <v>1807</v>
      </c>
      <c r="C26" t="s">
        <v>4357</v>
      </c>
      <c r="D26" t="s">
        <v>4780</v>
      </c>
      <c r="E26" t="s">
        <v>1860</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108">
        <v>8.0000000000000002E-3</v>
      </c>
      <c r="AL26" s="25"/>
      <c r="AM26" s="26"/>
    </row>
    <row r="27" spans="1:39" ht="15" customHeight="1">
      <c r="A27" s="110"/>
      <c r="B27" t="s">
        <v>1808</v>
      </c>
      <c r="C27" t="s">
        <v>4781</v>
      </c>
      <c r="D27" t="s">
        <v>4782</v>
      </c>
      <c r="E27" t="s">
        <v>1860</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108">
        <v>6.0000000000000001E-3</v>
      </c>
      <c r="AL27" s="25"/>
      <c r="AM27" s="26"/>
    </row>
    <row r="28" spans="1:39" ht="15" customHeight="1">
      <c r="A28" s="110"/>
      <c r="B28" t="s">
        <v>1809</v>
      </c>
      <c r="C28" t="s">
        <v>4783</v>
      </c>
      <c r="D28" t="s">
        <v>4784</v>
      </c>
      <c r="E28" t="s">
        <v>1860</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108">
        <v>4.0000000000000001E-3</v>
      </c>
      <c r="AL28" s="25"/>
      <c r="AM28" s="26"/>
    </row>
    <row r="29" spans="1:39" ht="15" customHeight="1">
      <c r="A29" s="110"/>
      <c r="B29" t="s">
        <v>1810</v>
      </c>
      <c r="C29" t="s">
        <v>4785</v>
      </c>
      <c r="D29" t="s">
        <v>4786</v>
      </c>
      <c r="E29" t="s">
        <v>1860</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108">
        <v>0</v>
      </c>
      <c r="AL29" s="25"/>
      <c r="AM29" s="26"/>
    </row>
    <row r="30" spans="1:39" ht="15" customHeight="1">
      <c r="A30" s="110"/>
      <c r="B30" t="s">
        <v>1811</v>
      </c>
      <c r="C30" t="s">
        <v>4391</v>
      </c>
      <c r="D30" t="s">
        <v>4787</v>
      </c>
      <c r="E30" t="s">
        <v>1860</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108">
        <v>2.1000000000000001E-2</v>
      </c>
      <c r="AL30" s="25"/>
      <c r="AM30" s="26"/>
    </row>
    <row r="31" spans="1:39" ht="15" customHeight="1">
      <c r="A31" s="110"/>
      <c r="B31" t="s">
        <v>1812</v>
      </c>
      <c r="C31" t="s">
        <v>4788</v>
      </c>
      <c r="D31" t="s">
        <v>4789</v>
      </c>
      <c r="E31" t="s">
        <v>1860</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108">
        <v>1.2999999999999999E-2</v>
      </c>
      <c r="AL31" s="25"/>
      <c r="AM31" s="26"/>
    </row>
    <row r="32" spans="1:39" ht="15" customHeight="1">
      <c r="A32" s="110"/>
      <c r="B32" t="s">
        <v>1813</v>
      </c>
      <c r="C32" t="s">
        <v>4790</v>
      </c>
      <c r="D32" t="s">
        <v>4791</v>
      </c>
      <c r="E32" t="s">
        <v>1860</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108">
        <v>1E-3</v>
      </c>
      <c r="AL32" s="25"/>
      <c r="AM32" s="26"/>
    </row>
    <row r="33" spans="1:39" ht="15" customHeight="1">
      <c r="A33" s="110"/>
      <c r="B33" t="s">
        <v>1814</v>
      </c>
      <c r="C33" t="s">
        <v>4380</v>
      </c>
      <c r="D33" t="s">
        <v>4792</v>
      </c>
      <c r="E33" t="s">
        <v>1860</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108">
        <v>-1E-3</v>
      </c>
      <c r="AL33" s="25"/>
      <c r="AM33" s="26"/>
    </row>
    <row r="34" spans="1:39" ht="15" customHeight="1">
      <c r="A34" s="110"/>
      <c r="B34" t="s">
        <v>1815</v>
      </c>
      <c r="C34" t="s">
        <v>4793</v>
      </c>
      <c r="D34" t="s">
        <v>4794</v>
      </c>
      <c r="E34" t="s">
        <v>1860</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108">
        <v>-4.0000000000000001E-3</v>
      </c>
      <c r="AL34" s="25"/>
      <c r="AM34" s="26"/>
    </row>
    <row r="35" spans="1:39" ht="15" customHeight="1">
      <c r="A35" s="110"/>
      <c r="B35" t="s">
        <v>1816</v>
      </c>
      <c r="C35" t="s">
        <v>4795</v>
      </c>
      <c r="D35" t="s">
        <v>4796</v>
      </c>
      <c r="E35" t="s">
        <v>1860</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108">
        <v>5.0000000000000001E-3</v>
      </c>
      <c r="AL35" s="25"/>
      <c r="AM35" s="26"/>
    </row>
    <row r="36" spans="1:39" ht="15" customHeight="1">
      <c r="A36" s="110"/>
      <c r="B36" t="s">
        <v>1817</v>
      </c>
      <c r="C36" t="s">
        <v>4797</v>
      </c>
      <c r="D36" t="s">
        <v>4798</v>
      </c>
      <c r="E36" t="s">
        <v>1860</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108">
        <v>7.0000000000000001E-3</v>
      </c>
      <c r="AL36" s="25"/>
      <c r="AM36" s="26"/>
    </row>
    <row r="37" spans="1:39" ht="15" customHeight="1">
      <c r="A37" s="110"/>
      <c r="B37" t="s">
        <v>1818</v>
      </c>
      <c r="C37" t="s">
        <v>4799</v>
      </c>
      <c r="D37" t="s">
        <v>4800</v>
      </c>
      <c r="E37" t="s">
        <v>1860</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108">
        <v>1.2E-2</v>
      </c>
      <c r="AL37" s="25"/>
      <c r="AM37" s="26"/>
    </row>
    <row r="38" spans="1:39" ht="15" customHeight="1">
      <c r="A38" s="110"/>
      <c r="B38" t="s">
        <v>266</v>
      </c>
    </row>
    <row r="39" spans="1:39" ht="15" customHeight="1">
      <c r="A39" s="110"/>
      <c r="B39" t="s">
        <v>1819</v>
      </c>
    </row>
    <row r="40" spans="1:39" ht="15" customHeight="1">
      <c r="A40" s="110"/>
      <c r="B40" t="s">
        <v>1800</v>
      </c>
    </row>
    <row r="41" spans="1:39" ht="15" customHeight="1">
      <c r="A41" s="110"/>
      <c r="B41" t="s">
        <v>1806</v>
      </c>
      <c r="C41" t="s">
        <v>4399</v>
      </c>
      <c r="D41" t="s">
        <v>4801</v>
      </c>
      <c r="E41" t="s">
        <v>1890</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108">
        <v>3.2000000000000001E-2</v>
      </c>
      <c r="AL41" s="25"/>
      <c r="AM41" s="26"/>
    </row>
    <row r="42" spans="1:39" ht="15" customHeight="1">
      <c r="A42" s="110"/>
      <c r="B42" t="s">
        <v>1807</v>
      </c>
      <c r="C42" t="s">
        <v>4401</v>
      </c>
      <c r="D42" t="s">
        <v>4802</v>
      </c>
      <c r="E42" t="s">
        <v>1890</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108">
        <v>3.3000000000000002E-2</v>
      </c>
      <c r="AL42" s="25"/>
      <c r="AM42" s="26"/>
    </row>
    <row r="43" spans="1:39" ht="15" customHeight="1">
      <c r="A43" s="110"/>
      <c r="B43" t="s">
        <v>1808</v>
      </c>
      <c r="C43" t="s">
        <v>4803</v>
      </c>
      <c r="D43" t="s">
        <v>4804</v>
      </c>
      <c r="E43" t="s">
        <v>1890</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108">
        <v>5.6000000000000001E-2</v>
      </c>
      <c r="AL43" s="25"/>
      <c r="AM43" s="26"/>
    </row>
    <row r="44" spans="1:39" ht="15" customHeight="1">
      <c r="A44" s="110"/>
      <c r="B44" t="s">
        <v>1809</v>
      </c>
      <c r="C44" t="s">
        <v>4805</v>
      </c>
      <c r="D44" t="s">
        <v>4806</v>
      </c>
      <c r="E44" t="s">
        <v>1890</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108">
        <v>7.5999999999999998E-2</v>
      </c>
      <c r="AL44" s="25"/>
      <c r="AM44" s="26"/>
    </row>
    <row r="45" spans="1:39" ht="15" customHeight="1">
      <c r="A45" s="110"/>
      <c r="B45" t="s">
        <v>1810</v>
      </c>
      <c r="C45" t="s">
        <v>4807</v>
      </c>
      <c r="D45" t="s">
        <v>4808</v>
      </c>
      <c r="E45" t="s">
        <v>1890</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108">
        <v>6.5000000000000002E-2</v>
      </c>
      <c r="AL45" s="25"/>
      <c r="AM45" s="26"/>
    </row>
    <row r="46" spans="1:39" ht="15" customHeight="1">
      <c r="A46" s="110"/>
      <c r="B46" t="s">
        <v>1811</v>
      </c>
      <c r="C46" t="s">
        <v>4425</v>
      </c>
      <c r="D46" t="s">
        <v>4809</v>
      </c>
      <c r="E46" t="s">
        <v>1890</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108">
        <v>8.8999999999999996E-2</v>
      </c>
      <c r="AL46" s="25"/>
      <c r="AM46" s="26"/>
    </row>
    <row r="47" spans="1:39" ht="15" customHeight="1">
      <c r="A47" s="110"/>
      <c r="B47" t="s">
        <v>1812</v>
      </c>
      <c r="C47" t="s">
        <v>4810</v>
      </c>
      <c r="D47" t="s">
        <v>4811</v>
      </c>
      <c r="E47" t="s">
        <v>1890</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108">
        <v>8.2000000000000003E-2</v>
      </c>
      <c r="AL47" s="25"/>
      <c r="AM47" s="26"/>
    </row>
    <row r="48" spans="1:39" ht="15" customHeight="1">
      <c r="A48" s="110"/>
      <c r="B48" t="s">
        <v>1813</v>
      </c>
      <c r="C48" t="s">
        <v>4812</v>
      </c>
      <c r="D48" t="s">
        <v>4813</v>
      </c>
      <c r="E48" t="s">
        <v>1890</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108">
        <v>2.3E-2</v>
      </c>
      <c r="AL48" s="25"/>
      <c r="AM48" s="26"/>
    </row>
    <row r="49" spans="1:39" ht="15" customHeight="1">
      <c r="A49" s="110"/>
      <c r="B49" t="s">
        <v>1814</v>
      </c>
      <c r="C49" t="s">
        <v>4417</v>
      </c>
      <c r="D49" t="s">
        <v>4814</v>
      </c>
      <c r="E49" t="s">
        <v>1890</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108">
        <v>4.4999999999999998E-2</v>
      </c>
      <c r="AL49" s="25"/>
      <c r="AM49" s="26"/>
    </row>
    <row r="50" spans="1:39" ht="15" customHeight="1">
      <c r="A50" s="110"/>
      <c r="B50" t="s">
        <v>1815</v>
      </c>
      <c r="C50" t="s">
        <v>4815</v>
      </c>
      <c r="D50" t="s">
        <v>4816</v>
      </c>
      <c r="E50" t="s">
        <v>1890</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108">
        <v>0.04</v>
      </c>
      <c r="AL50" s="25"/>
      <c r="AM50" s="26"/>
    </row>
    <row r="51" spans="1:39" ht="15" customHeight="1">
      <c r="A51" s="110"/>
      <c r="B51" t="s">
        <v>1816</v>
      </c>
      <c r="C51" t="s">
        <v>4817</v>
      </c>
      <c r="D51" t="s">
        <v>4818</v>
      </c>
      <c r="E51" t="s">
        <v>1890</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108">
        <v>9.8000000000000004E-2</v>
      </c>
      <c r="AL51" s="25"/>
      <c r="AM51" s="26"/>
    </row>
    <row r="52" spans="1:39" ht="15" customHeight="1">
      <c r="A52" s="110"/>
      <c r="B52" t="s">
        <v>1817</v>
      </c>
      <c r="C52" t="s">
        <v>4819</v>
      </c>
      <c r="D52" t="s">
        <v>4820</v>
      </c>
      <c r="E52" t="s">
        <v>1890</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108">
        <v>7.8E-2</v>
      </c>
      <c r="AL52" s="25"/>
      <c r="AM52" s="26"/>
    </row>
    <row r="53" spans="1:39" ht="15" customHeight="1">
      <c r="A53" s="110"/>
      <c r="B53" t="s">
        <v>1818</v>
      </c>
      <c r="C53" t="s">
        <v>4821</v>
      </c>
      <c r="D53" t="s">
        <v>4822</v>
      </c>
      <c r="E53" t="s">
        <v>1890</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108">
        <v>5.6000000000000001E-2</v>
      </c>
      <c r="AL53" s="25"/>
      <c r="AM53" s="26"/>
    </row>
    <row r="54" spans="1:39" ht="15" customHeight="1">
      <c r="A54" s="110"/>
      <c r="B54" t="s">
        <v>1801</v>
      </c>
    </row>
    <row r="55" spans="1:39" ht="15" customHeight="1">
      <c r="A55" s="110"/>
      <c r="B55" t="s">
        <v>1806</v>
      </c>
      <c r="C55" t="s">
        <v>4823</v>
      </c>
      <c r="D55" t="s">
        <v>4824</v>
      </c>
      <c r="E55" t="s">
        <v>1890</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108">
        <v>7.1999999999999995E-2</v>
      </c>
      <c r="AL55" s="25"/>
      <c r="AM55" s="26"/>
    </row>
    <row r="56" spans="1:39" ht="15" customHeight="1">
      <c r="A56" s="110"/>
      <c r="B56" t="s">
        <v>1807</v>
      </c>
      <c r="C56" t="s">
        <v>4825</v>
      </c>
      <c r="D56" t="s">
        <v>4826</v>
      </c>
      <c r="E56" t="s">
        <v>1890</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108">
        <v>8.6999999999999994E-2</v>
      </c>
      <c r="AL56" s="25"/>
      <c r="AM56" s="26"/>
    </row>
    <row r="57" spans="1:39" ht="15" customHeight="1">
      <c r="A57" s="110"/>
      <c r="B57" t="s">
        <v>1808</v>
      </c>
      <c r="C57" t="s">
        <v>4827</v>
      </c>
      <c r="D57" t="s">
        <v>4828</v>
      </c>
      <c r="E57" t="s">
        <v>1890</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108">
        <v>7.6999999999999999E-2</v>
      </c>
      <c r="AL57" s="25"/>
      <c r="AM57" s="26"/>
    </row>
    <row r="58" spans="1:39" ht="15" customHeight="1">
      <c r="A58" s="110"/>
      <c r="B58" t="s">
        <v>1809</v>
      </c>
      <c r="C58" t="s">
        <v>4829</v>
      </c>
      <c r="D58" t="s">
        <v>4830</v>
      </c>
      <c r="E58" t="s">
        <v>1890</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108">
        <v>8.6999999999999994E-2</v>
      </c>
      <c r="AL58" s="25"/>
      <c r="AM58" s="26"/>
    </row>
    <row r="59" spans="1:39" ht="15" customHeight="1">
      <c r="A59" s="110"/>
      <c r="B59" t="s">
        <v>1810</v>
      </c>
      <c r="C59" t="s">
        <v>4831</v>
      </c>
      <c r="D59" t="s">
        <v>4832</v>
      </c>
      <c r="E59" t="s">
        <v>1890</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108">
        <v>8.2000000000000003E-2</v>
      </c>
      <c r="AL59" s="25"/>
      <c r="AM59" s="26"/>
    </row>
    <row r="60" spans="1:39" ht="15" customHeight="1">
      <c r="A60" s="110"/>
      <c r="B60" t="s">
        <v>1811</v>
      </c>
      <c r="C60" t="s">
        <v>4833</v>
      </c>
      <c r="D60" t="s">
        <v>4834</v>
      </c>
      <c r="E60" t="s">
        <v>1890</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108">
        <v>9.4E-2</v>
      </c>
      <c r="AL60" s="25"/>
      <c r="AM60" s="26"/>
    </row>
    <row r="61" spans="1:39" ht="15" customHeight="1">
      <c r="A61" s="110"/>
      <c r="B61" t="s">
        <v>1812</v>
      </c>
      <c r="C61" t="s">
        <v>4835</v>
      </c>
      <c r="D61" t="s">
        <v>4836</v>
      </c>
      <c r="E61" t="s">
        <v>1890</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108">
        <v>9.9000000000000005E-2</v>
      </c>
      <c r="AL61" s="25"/>
      <c r="AM61" s="26"/>
    </row>
    <row r="62" spans="1:39" ht="15" customHeight="1">
      <c r="A62" s="110"/>
      <c r="B62" t="s">
        <v>1813</v>
      </c>
      <c r="C62" t="s">
        <v>4837</v>
      </c>
      <c r="D62" t="s">
        <v>4838</v>
      </c>
      <c r="E62" t="s">
        <v>1890</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108">
        <v>0.10199999999999999</v>
      </c>
      <c r="AL62" s="25"/>
      <c r="AM62" s="26"/>
    </row>
    <row r="63" spans="1:39" ht="15" customHeight="1">
      <c r="A63" s="110"/>
      <c r="B63" t="s">
        <v>1814</v>
      </c>
      <c r="C63" t="s">
        <v>4839</v>
      </c>
      <c r="D63" t="s">
        <v>4840</v>
      </c>
      <c r="E63" t="s">
        <v>1890</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108">
        <v>0.11799999999999999</v>
      </c>
      <c r="AL63" s="25"/>
      <c r="AM63" s="26"/>
    </row>
    <row r="64" spans="1:39" ht="15" customHeight="1">
      <c r="A64" s="110"/>
      <c r="B64" t="s">
        <v>1815</v>
      </c>
      <c r="C64" t="s">
        <v>4841</v>
      </c>
      <c r="D64" t="s">
        <v>4842</v>
      </c>
      <c r="E64" t="s">
        <v>1890</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108">
        <v>0.112</v>
      </c>
      <c r="AL64" s="25"/>
      <c r="AM64" s="26"/>
    </row>
    <row r="65" spans="1:39" ht="15" customHeight="1">
      <c r="A65" s="110"/>
      <c r="B65" t="s">
        <v>1816</v>
      </c>
      <c r="C65" t="s">
        <v>4843</v>
      </c>
      <c r="D65" t="s">
        <v>4844</v>
      </c>
      <c r="E65" t="s">
        <v>1890</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108">
        <v>0.129</v>
      </c>
      <c r="AL65" s="25"/>
      <c r="AM65" s="26"/>
    </row>
    <row r="66" spans="1:39" ht="15" customHeight="1">
      <c r="A66" s="110"/>
      <c r="B66" t="s">
        <v>1817</v>
      </c>
      <c r="C66" t="s">
        <v>4845</v>
      </c>
      <c r="D66" t="s">
        <v>4846</v>
      </c>
      <c r="E66" t="s">
        <v>1890</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108">
        <v>0.112</v>
      </c>
      <c r="AL66" s="25"/>
      <c r="AM66" s="26"/>
    </row>
    <row r="67" spans="1:39" ht="15" customHeight="1">
      <c r="A67" s="110"/>
      <c r="B67" t="s">
        <v>1818</v>
      </c>
      <c r="C67" t="s">
        <v>4847</v>
      </c>
      <c r="D67" t="s">
        <v>4848</v>
      </c>
      <c r="E67" t="s">
        <v>1890</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108">
        <v>0.14699999999999999</v>
      </c>
      <c r="AL67" s="25"/>
      <c r="AM67" s="26"/>
    </row>
    <row r="68" spans="1:39" ht="15" customHeight="1">
      <c r="A68" s="110"/>
      <c r="B68" t="s">
        <v>1820</v>
      </c>
    </row>
    <row r="69" spans="1:39" ht="15" customHeight="1">
      <c r="A69" s="110"/>
      <c r="B69" t="s">
        <v>1806</v>
      </c>
      <c r="C69" t="s">
        <v>4849</v>
      </c>
      <c r="D69" t="s">
        <v>4850</v>
      </c>
      <c r="E69" t="s">
        <v>1890</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108">
        <v>2.4E-2</v>
      </c>
      <c r="AL69" s="27"/>
      <c r="AM69" s="26"/>
    </row>
    <row r="70" spans="1:39" ht="15" customHeight="1">
      <c r="A70" s="110"/>
      <c r="B70" t="s">
        <v>1807</v>
      </c>
      <c r="C70" t="s">
        <v>4472</v>
      </c>
      <c r="D70" t="s">
        <v>4851</v>
      </c>
      <c r="E70" t="s">
        <v>1890</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108">
        <v>1.4E-2</v>
      </c>
      <c r="AL70" s="27"/>
      <c r="AM70" s="26"/>
    </row>
    <row r="71" spans="1:39" ht="15" customHeight="1">
      <c r="A71" s="110"/>
      <c r="B71" t="s">
        <v>1808</v>
      </c>
      <c r="C71" t="s">
        <v>4852</v>
      </c>
      <c r="D71" t="s">
        <v>4853</v>
      </c>
      <c r="E71" t="s">
        <v>1890</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108">
        <v>2.5999999999999999E-2</v>
      </c>
      <c r="AL71" s="27"/>
      <c r="AM71" s="26"/>
    </row>
    <row r="72" spans="1:39" ht="15" customHeight="1">
      <c r="A72" s="110"/>
      <c r="B72" t="s">
        <v>1809</v>
      </c>
      <c r="C72" t="s">
        <v>4854</v>
      </c>
      <c r="D72" t="s">
        <v>4855</v>
      </c>
      <c r="E72" t="s">
        <v>1890</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108">
        <v>0.02</v>
      </c>
      <c r="AL72" s="27"/>
      <c r="AM72" s="26"/>
    </row>
    <row r="73" spans="1:39" ht="15" customHeight="1">
      <c r="A73" s="110"/>
      <c r="B73" t="s">
        <v>1810</v>
      </c>
      <c r="C73" t="s">
        <v>4856</v>
      </c>
      <c r="D73" t="s">
        <v>4857</v>
      </c>
      <c r="E73" t="s">
        <v>1890</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108">
        <v>1.4999999999999999E-2</v>
      </c>
      <c r="AL73" s="27"/>
      <c r="AM73" s="26"/>
    </row>
    <row r="74" spans="1:39" ht="15" customHeight="1">
      <c r="A74" s="110"/>
      <c r="B74" t="s">
        <v>1811</v>
      </c>
      <c r="C74" t="s">
        <v>4496</v>
      </c>
      <c r="D74" t="s">
        <v>4858</v>
      </c>
      <c r="E74" t="s">
        <v>1890</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108">
        <v>2.5999999999999999E-2</v>
      </c>
      <c r="AL74" s="27"/>
      <c r="AM74" s="26"/>
    </row>
    <row r="75" spans="1:39" ht="15" customHeight="1">
      <c r="A75" s="110"/>
      <c r="B75" t="s">
        <v>1812</v>
      </c>
      <c r="C75" t="s">
        <v>4859</v>
      </c>
      <c r="D75" t="s">
        <v>4860</v>
      </c>
      <c r="E75" t="s">
        <v>1890</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108">
        <v>2.5000000000000001E-2</v>
      </c>
      <c r="AL75" s="27"/>
      <c r="AM75" s="26"/>
    </row>
    <row r="76" spans="1:39" ht="15" customHeight="1">
      <c r="A76" s="110"/>
      <c r="B76" t="s">
        <v>1813</v>
      </c>
      <c r="C76" t="s">
        <v>4861</v>
      </c>
      <c r="D76" t="s">
        <v>4862</v>
      </c>
      <c r="E76" t="s">
        <v>1890</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108">
        <v>3.4000000000000002E-2</v>
      </c>
      <c r="AL76" s="27"/>
      <c r="AM76" s="26"/>
    </row>
    <row r="77" spans="1:39" ht="15" customHeight="1">
      <c r="A77" s="110"/>
      <c r="B77" t="s">
        <v>1814</v>
      </c>
      <c r="C77" t="s">
        <v>4488</v>
      </c>
      <c r="D77" t="s">
        <v>4863</v>
      </c>
      <c r="E77" t="s">
        <v>1890</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108">
        <v>2.7E-2</v>
      </c>
      <c r="AL77" s="27"/>
      <c r="AM77" s="26"/>
    </row>
    <row r="78" spans="1:39" ht="15" customHeight="1">
      <c r="A78" s="110"/>
      <c r="B78" t="s">
        <v>1815</v>
      </c>
      <c r="C78" t="s">
        <v>4864</v>
      </c>
      <c r="D78" t="s">
        <v>4865</v>
      </c>
      <c r="E78" t="s">
        <v>1890</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108">
        <v>1.4999999999999999E-2</v>
      </c>
      <c r="AL78" s="27"/>
      <c r="AM78" s="26"/>
    </row>
    <row r="79" spans="1:39" ht="15" customHeight="1">
      <c r="A79" s="110"/>
      <c r="B79" t="s">
        <v>1816</v>
      </c>
      <c r="C79" t="s">
        <v>4866</v>
      </c>
      <c r="D79" t="s">
        <v>4867</v>
      </c>
      <c r="E79" t="s">
        <v>1890</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108">
        <v>2.7E-2</v>
      </c>
      <c r="AL79" s="27"/>
      <c r="AM79" s="26"/>
    </row>
    <row r="80" spans="1:39" ht="15" customHeight="1">
      <c r="A80" s="110"/>
      <c r="B80" t="s">
        <v>1817</v>
      </c>
      <c r="C80" t="s">
        <v>4868</v>
      </c>
      <c r="D80" t="s">
        <v>4869</v>
      </c>
      <c r="E80" t="s">
        <v>1890</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108">
        <v>3.5999999999999997E-2</v>
      </c>
      <c r="AL80" s="27"/>
      <c r="AM80" s="26"/>
    </row>
    <row r="81" spans="1:39" ht="15" customHeight="1">
      <c r="A81" s="110"/>
      <c r="B81" t="s">
        <v>1818</v>
      </c>
      <c r="C81" t="s">
        <v>4870</v>
      </c>
      <c r="D81" t="s">
        <v>4871</v>
      </c>
      <c r="E81" t="s">
        <v>1890</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108">
        <v>3.5999999999999997E-2</v>
      </c>
      <c r="AL81" s="27"/>
      <c r="AM81" s="26"/>
    </row>
    <row r="82" spans="1:39" ht="15" customHeight="1">
      <c r="A82" s="110"/>
      <c r="B82" t="s">
        <v>153</v>
      </c>
      <c r="C82" t="s">
        <v>4505</v>
      </c>
      <c r="D82" t="s">
        <v>4872</v>
      </c>
      <c r="E82" t="s">
        <v>1890</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108">
        <v>2.3E-2</v>
      </c>
      <c r="AL82" s="27"/>
      <c r="AM82" s="26"/>
    </row>
    <row r="83" spans="1:39" ht="15" customHeight="1">
      <c r="A83" s="110"/>
      <c r="B83" t="s">
        <v>225</v>
      </c>
    </row>
    <row r="84" spans="1:39" ht="15" customHeight="1">
      <c r="A84" s="110"/>
      <c r="B84" t="s">
        <v>1806</v>
      </c>
      <c r="C84" t="s">
        <v>4506</v>
      </c>
      <c r="D84" t="s">
        <v>4873</v>
      </c>
      <c r="E84" t="s">
        <v>1890</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108">
        <v>3.4000000000000002E-2</v>
      </c>
      <c r="AL84" s="25"/>
      <c r="AM84" s="26"/>
    </row>
    <row r="85" spans="1:39" ht="15" customHeight="1">
      <c r="A85" s="110"/>
      <c r="B85" t="s">
        <v>1821</v>
      </c>
      <c r="C85" t="s">
        <v>4508</v>
      </c>
      <c r="D85" t="s">
        <v>4874</v>
      </c>
      <c r="E85" t="s">
        <v>1890</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108">
        <v>3.3000000000000002E-2</v>
      </c>
      <c r="AL85" s="25"/>
      <c r="AM85" s="26"/>
    </row>
    <row r="86" spans="1:39" ht="15" customHeight="1">
      <c r="A86" s="110"/>
      <c r="B86" t="s">
        <v>1822</v>
      </c>
      <c r="C86" t="s">
        <v>4510</v>
      </c>
      <c r="D86" t="s">
        <v>4875</v>
      </c>
      <c r="E86" t="s">
        <v>1890</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108">
        <v>4.8000000000000001E-2</v>
      </c>
      <c r="AL86" s="25"/>
      <c r="AM86" s="26"/>
    </row>
    <row r="87" spans="1:39" ht="15" customHeight="1">
      <c r="A87" s="110"/>
      <c r="B87" t="s">
        <v>1823</v>
      </c>
      <c r="C87" t="s">
        <v>4512</v>
      </c>
      <c r="D87" t="s">
        <v>4876</v>
      </c>
      <c r="E87" t="s">
        <v>1890</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108">
        <v>1.2999999999999999E-2</v>
      </c>
      <c r="AL87" s="25"/>
      <c r="AM87" s="26"/>
    </row>
    <row r="88" spans="1:39" ht="15" customHeight="1">
      <c r="A88" s="110"/>
      <c r="B88" t="s">
        <v>1807</v>
      </c>
      <c r="C88" t="s">
        <v>4514</v>
      </c>
      <c r="D88" t="s">
        <v>4877</v>
      </c>
      <c r="E88" t="s">
        <v>1890</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108">
        <v>5.2999999999999999E-2</v>
      </c>
      <c r="AL88" s="25"/>
      <c r="AM88" s="26"/>
    </row>
    <row r="89" spans="1:39" ht="15" customHeight="1">
      <c r="A89" s="110"/>
      <c r="B89" t="s">
        <v>1808</v>
      </c>
      <c r="C89" t="s">
        <v>4878</v>
      </c>
      <c r="D89" t="s">
        <v>4879</v>
      </c>
      <c r="E89" t="s">
        <v>1890</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108">
        <v>6.0999999999999999E-2</v>
      </c>
      <c r="AL89" s="25"/>
      <c r="AM89" s="26"/>
    </row>
    <row r="90" spans="1:39" ht="15" customHeight="1">
      <c r="A90" s="110"/>
      <c r="B90" t="s">
        <v>1809</v>
      </c>
      <c r="C90" t="s">
        <v>4880</v>
      </c>
      <c r="D90" t="s">
        <v>4881</v>
      </c>
      <c r="E90" t="s">
        <v>1890</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108">
        <v>7.2999999999999995E-2</v>
      </c>
      <c r="AL90" s="25"/>
      <c r="AM90" s="26"/>
    </row>
    <row r="91" spans="1:39" ht="15" customHeight="1">
      <c r="A91" s="110"/>
      <c r="B91" t="s">
        <v>1810</v>
      </c>
      <c r="C91" t="s">
        <v>4882</v>
      </c>
      <c r="D91" t="s">
        <v>4883</v>
      </c>
      <c r="E91" t="s">
        <v>1890</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108">
        <v>0.06</v>
      </c>
      <c r="AL91" s="25"/>
      <c r="AM91" s="26"/>
    </row>
    <row r="92" spans="1:39" ht="15" customHeight="1">
      <c r="A92" s="110"/>
      <c r="B92" t="s">
        <v>1811</v>
      </c>
      <c r="C92" t="s">
        <v>4610</v>
      </c>
      <c r="D92" t="s">
        <v>4884</v>
      </c>
      <c r="E92" t="s">
        <v>1890</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108">
        <v>7.3999999999999996E-2</v>
      </c>
      <c r="AL92" s="25"/>
      <c r="AM92" s="26"/>
    </row>
    <row r="93" spans="1:39" ht="15" customHeight="1">
      <c r="A93" s="110"/>
      <c r="B93" t="s">
        <v>1812</v>
      </c>
      <c r="C93" t="s">
        <v>4885</v>
      </c>
      <c r="D93" t="s">
        <v>4886</v>
      </c>
      <c r="E93" t="s">
        <v>1890</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108">
        <v>7.6999999999999999E-2</v>
      </c>
      <c r="AL93" s="25"/>
      <c r="AM93" s="26"/>
    </row>
    <row r="94" spans="1:39" ht="15" customHeight="1">
      <c r="A94" s="110"/>
      <c r="B94" t="s">
        <v>1813</v>
      </c>
      <c r="C94" t="s">
        <v>4887</v>
      </c>
      <c r="D94" t="s">
        <v>4888</v>
      </c>
      <c r="E94" t="s">
        <v>1890</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108">
        <v>3.6999999999999998E-2</v>
      </c>
      <c r="AL94" s="25"/>
      <c r="AM94" s="26"/>
    </row>
    <row r="95" spans="1:39" ht="15" customHeight="1">
      <c r="A95" s="110"/>
      <c r="B95" t="s">
        <v>1814</v>
      </c>
      <c r="C95" t="s">
        <v>4578</v>
      </c>
      <c r="D95" t="s">
        <v>4889</v>
      </c>
      <c r="E95" t="s">
        <v>1890</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108">
        <v>4.8000000000000001E-2</v>
      </c>
      <c r="AL95" s="25"/>
      <c r="AM95" s="26"/>
    </row>
    <row r="96" spans="1:39" ht="15" customHeight="1">
      <c r="A96" s="110"/>
      <c r="B96" t="s">
        <v>1815</v>
      </c>
      <c r="C96" t="s">
        <v>4890</v>
      </c>
      <c r="D96" t="s">
        <v>4891</v>
      </c>
      <c r="E96" t="s">
        <v>1890</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108">
        <v>4.9000000000000002E-2</v>
      </c>
      <c r="AL96" s="25"/>
      <c r="AM96" s="26"/>
    </row>
    <row r="97" spans="1:39" ht="15" customHeight="1">
      <c r="A97" s="110"/>
      <c r="B97" t="s">
        <v>1816</v>
      </c>
      <c r="C97" t="s">
        <v>4892</v>
      </c>
      <c r="D97" t="s">
        <v>4893</v>
      </c>
      <c r="E97" t="s">
        <v>1890</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108">
        <v>9.1999999999999998E-2</v>
      </c>
      <c r="AL97" s="25"/>
      <c r="AM97" s="26"/>
    </row>
    <row r="98" spans="1:39" ht="15" customHeight="1">
      <c r="A98" s="110"/>
      <c r="B98" t="s">
        <v>1817</v>
      </c>
      <c r="C98" t="s">
        <v>4894</v>
      </c>
      <c r="D98" t="s">
        <v>4895</v>
      </c>
      <c r="E98" t="s">
        <v>1890</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108">
        <v>7.3999999999999996E-2</v>
      </c>
      <c r="AL98" s="25"/>
      <c r="AM98" s="26"/>
    </row>
    <row r="99" spans="1:39" ht="15" customHeight="1">
      <c r="A99" s="110"/>
      <c r="B99" t="s">
        <v>1818</v>
      </c>
      <c r="C99" t="s">
        <v>4896</v>
      </c>
      <c r="D99" t="s">
        <v>4897</v>
      </c>
      <c r="E99" t="s">
        <v>1890</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108">
        <v>7.2999999999999995E-2</v>
      </c>
      <c r="AL99" s="25"/>
      <c r="AM99" s="26"/>
    </row>
    <row r="100" spans="1:39" ht="15" customHeight="1">
      <c r="A100" s="110"/>
      <c r="B100" t="s">
        <v>153</v>
      </c>
      <c r="C100" t="s">
        <v>4643</v>
      </c>
      <c r="D100" t="s">
        <v>4898</v>
      </c>
      <c r="E100" t="s">
        <v>1890</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108">
        <v>5.5E-2</v>
      </c>
      <c r="AL100" s="25"/>
      <c r="AM100" s="26"/>
    </row>
    <row r="101" spans="1:39" ht="15" customHeight="1">
      <c r="A101" s="110"/>
      <c r="B101" t="s">
        <v>4645</v>
      </c>
    </row>
    <row r="102" spans="1:39" ht="15" customHeight="1">
      <c r="A102" s="110"/>
      <c r="B102" t="s">
        <v>1806</v>
      </c>
      <c r="C102" t="s">
        <v>4646</v>
      </c>
      <c r="D102" t="s">
        <v>3859</v>
      </c>
      <c r="E102" t="s">
        <v>1285</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146</v>
      </c>
      <c r="AL102" s="25"/>
      <c r="AM102" s="26"/>
    </row>
    <row r="103" spans="1:39" ht="15" customHeight="1">
      <c r="A103" s="110"/>
      <c r="B103" t="s">
        <v>1821</v>
      </c>
      <c r="C103" t="s">
        <v>4899</v>
      </c>
      <c r="D103" t="s">
        <v>3859</v>
      </c>
      <c r="E103" t="s">
        <v>1285</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146</v>
      </c>
      <c r="AL103" s="25"/>
      <c r="AM103" s="26"/>
    </row>
    <row r="104" spans="1:39" ht="15" customHeight="1">
      <c r="A104" s="110"/>
      <c r="B104" t="s">
        <v>1822</v>
      </c>
      <c r="C104" t="s">
        <v>4900</v>
      </c>
      <c r="D104" t="s">
        <v>3859</v>
      </c>
      <c r="E104" t="s">
        <v>1285</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146</v>
      </c>
      <c r="AL104" s="25"/>
      <c r="AM104" s="26"/>
    </row>
    <row r="105" spans="1:39" ht="15" customHeight="1">
      <c r="B105" t="s">
        <v>1823</v>
      </c>
      <c r="C105" t="s">
        <v>4649</v>
      </c>
      <c r="D105" t="s">
        <v>3859</v>
      </c>
      <c r="E105" t="s">
        <v>1285</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146</v>
      </c>
      <c r="AL105" s="25"/>
      <c r="AM105" s="26"/>
    </row>
    <row r="106" spans="1:39" ht="15" customHeight="1">
      <c r="B106" t="s">
        <v>1807</v>
      </c>
      <c r="C106" t="s">
        <v>4650</v>
      </c>
      <c r="D106" t="s">
        <v>3859</v>
      </c>
      <c r="E106" t="s">
        <v>1285</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146</v>
      </c>
      <c r="AL106" s="25"/>
      <c r="AM106" s="26"/>
    </row>
    <row r="107" spans="1:39" ht="15" customHeight="1">
      <c r="B107" t="s">
        <v>1821</v>
      </c>
      <c r="C107" t="s">
        <v>4901</v>
      </c>
      <c r="D107" t="s">
        <v>3859</v>
      </c>
      <c r="E107" t="s">
        <v>1285</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146</v>
      </c>
      <c r="AL107" s="25"/>
      <c r="AM107" s="26"/>
    </row>
    <row r="108" spans="1:39" ht="15" customHeight="1">
      <c r="B108" t="s">
        <v>1822</v>
      </c>
      <c r="C108" t="s">
        <v>4902</v>
      </c>
      <c r="D108" t="s">
        <v>3859</v>
      </c>
      <c r="E108" t="s">
        <v>1285</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146</v>
      </c>
      <c r="AL108" s="25"/>
      <c r="AM108" s="26"/>
    </row>
    <row r="109" spans="1:39" ht="15" customHeight="1">
      <c r="B109" t="s">
        <v>1823</v>
      </c>
      <c r="C109" t="s">
        <v>4653</v>
      </c>
      <c r="D109" t="s">
        <v>3859</v>
      </c>
      <c r="E109" t="s">
        <v>1285</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146</v>
      </c>
      <c r="AL109" s="25"/>
      <c r="AM109" s="26"/>
    </row>
    <row r="110" spans="1:39" ht="15" customHeight="1">
      <c r="B110" t="s">
        <v>1808</v>
      </c>
      <c r="C110" t="s">
        <v>4903</v>
      </c>
      <c r="D110" t="s">
        <v>3859</v>
      </c>
      <c r="E110" t="s">
        <v>1285</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146</v>
      </c>
      <c r="AL110" s="25"/>
      <c r="AM110" s="26"/>
    </row>
    <row r="111" spans="1:39" ht="15" customHeight="1">
      <c r="B111" t="s">
        <v>1821</v>
      </c>
      <c r="C111" t="s">
        <v>4904</v>
      </c>
      <c r="D111" t="s">
        <v>3859</v>
      </c>
      <c r="E111" t="s">
        <v>1285</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146</v>
      </c>
      <c r="AL111" s="25"/>
      <c r="AM111" s="26"/>
    </row>
    <row r="112" spans="1:39" ht="15" customHeight="1">
      <c r="B112" t="s">
        <v>1822</v>
      </c>
      <c r="C112" t="s">
        <v>4905</v>
      </c>
      <c r="D112" t="s">
        <v>3859</v>
      </c>
      <c r="E112" t="s">
        <v>1285</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146</v>
      </c>
      <c r="AL112" s="25"/>
      <c r="AM112" s="26"/>
    </row>
    <row r="113" spans="2:39" ht="15" customHeight="1">
      <c r="B113" t="s">
        <v>1823</v>
      </c>
      <c r="C113" t="s">
        <v>4906</v>
      </c>
      <c r="D113" t="s">
        <v>3859</v>
      </c>
      <c r="E113" t="s">
        <v>1285</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146</v>
      </c>
      <c r="AL113" s="25"/>
      <c r="AM113" s="26"/>
    </row>
    <row r="114" spans="2:39" ht="15" customHeight="1">
      <c r="B114" t="s">
        <v>1809</v>
      </c>
      <c r="C114" t="s">
        <v>4907</v>
      </c>
      <c r="D114" t="s">
        <v>3859</v>
      </c>
      <c r="E114" t="s">
        <v>1285</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146</v>
      </c>
      <c r="AL114" s="25"/>
      <c r="AM114" s="26"/>
    </row>
    <row r="115" spans="2:39" ht="15" customHeight="1">
      <c r="B115" t="s">
        <v>1821</v>
      </c>
      <c r="C115" t="s">
        <v>4908</v>
      </c>
      <c r="D115" t="s">
        <v>3859</v>
      </c>
      <c r="E115" t="s">
        <v>1285</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146</v>
      </c>
      <c r="AL115" s="25"/>
      <c r="AM115" s="26"/>
    </row>
    <row r="116" spans="2:39" ht="15" customHeight="1">
      <c r="B116" t="s">
        <v>1822</v>
      </c>
      <c r="C116" t="s">
        <v>4909</v>
      </c>
      <c r="D116" t="s">
        <v>3859</v>
      </c>
      <c r="E116" t="s">
        <v>1285</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146</v>
      </c>
      <c r="AL116" s="25"/>
      <c r="AM116" s="26"/>
    </row>
    <row r="117" spans="2:39" ht="15" customHeight="1">
      <c r="B117" t="s">
        <v>1823</v>
      </c>
      <c r="C117" t="s">
        <v>4910</v>
      </c>
      <c r="D117" t="s">
        <v>3859</v>
      </c>
      <c r="E117" t="s">
        <v>1285</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146</v>
      </c>
      <c r="AL117" s="25"/>
      <c r="AM117" s="26"/>
    </row>
    <row r="118" spans="2:39" ht="15" customHeight="1">
      <c r="B118" t="s">
        <v>1810</v>
      </c>
      <c r="C118" t="s">
        <v>4911</v>
      </c>
      <c r="D118" t="s">
        <v>3859</v>
      </c>
      <c r="E118" t="s">
        <v>1285</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146</v>
      </c>
      <c r="AL118" s="25"/>
      <c r="AM118" s="26"/>
    </row>
    <row r="119" spans="2:39" ht="15" customHeight="1">
      <c r="B119" t="s">
        <v>1821</v>
      </c>
      <c r="C119" t="s">
        <v>4912</v>
      </c>
      <c r="D119" t="s">
        <v>3859</v>
      </c>
      <c r="E119" t="s">
        <v>1285</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146</v>
      </c>
      <c r="AL119" s="25"/>
      <c r="AM119" s="26"/>
    </row>
    <row r="120" spans="2:39" ht="15" customHeight="1">
      <c r="B120" t="s">
        <v>1822</v>
      </c>
      <c r="C120" t="s">
        <v>4913</v>
      </c>
      <c r="D120" t="s">
        <v>3859</v>
      </c>
      <c r="E120" t="s">
        <v>1285</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146</v>
      </c>
      <c r="AL120" s="25"/>
      <c r="AM120" s="26"/>
    </row>
    <row r="121" spans="2:39" ht="15" customHeight="1">
      <c r="B121" t="s">
        <v>1823</v>
      </c>
      <c r="C121" t="s">
        <v>4914</v>
      </c>
      <c r="D121" t="s">
        <v>3859</v>
      </c>
      <c r="E121" t="s">
        <v>1285</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146</v>
      </c>
      <c r="AL121" s="25"/>
      <c r="AM121" s="26"/>
    </row>
    <row r="122" spans="2:39" ht="15" customHeight="1">
      <c r="B122" t="s">
        <v>1811</v>
      </c>
      <c r="C122" t="s">
        <v>4698</v>
      </c>
      <c r="D122" t="s">
        <v>3859</v>
      </c>
      <c r="E122" t="s">
        <v>1285</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146</v>
      </c>
      <c r="AL122" s="25"/>
      <c r="AM122" s="26"/>
    </row>
    <row r="123" spans="2:39" ht="15" customHeight="1">
      <c r="B123" t="s">
        <v>1821</v>
      </c>
      <c r="C123" t="s">
        <v>4915</v>
      </c>
      <c r="D123" t="s">
        <v>3859</v>
      </c>
      <c r="E123" t="s">
        <v>1285</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146</v>
      </c>
      <c r="AL123" s="25"/>
      <c r="AM123" s="26"/>
    </row>
    <row r="124" spans="2:39" ht="15" customHeight="1">
      <c r="B124" t="s">
        <v>1822</v>
      </c>
      <c r="C124" t="s">
        <v>4916</v>
      </c>
      <c r="D124" t="s">
        <v>3859</v>
      </c>
      <c r="E124" t="s">
        <v>1285</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146</v>
      </c>
      <c r="AL124" s="25"/>
      <c r="AM124" s="26"/>
    </row>
    <row r="125" spans="2:39" ht="15" customHeight="1">
      <c r="B125" t="s">
        <v>1823</v>
      </c>
      <c r="C125" t="s">
        <v>4701</v>
      </c>
      <c r="D125" t="s">
        <v>3859</v>
      </c>
      <c r="E125" t="s">
        <v>1285</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146</v>
      </c>
      <c r="AL125" s="25"/>
      <c r="AM125" s="26"/>
    </row>
    <row r="126" spans="2:39" ht="15" customHeight="1">
      <c r="B126" t="s">
        <v>1812</v>
      </c>
      <c r="C126" t="s">
        <v>4917</v>
      </c>
      <c r="D126" t="s">
        <v>3859</v>
      </c>
      <c r="E126" t="s">
        <v>1285</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146</v>
      </c>
      <c r="AL126" s="25"/>
      <c r="AM126" s="26"/>
    </row>
    <row r="127" spans="2:39" ht="15" customHeight="1">
      <c r="B127" t="s">
        <v>1821</v>
      </c>
      <c r="C127" t="s">
        <v>4918</v>
      </c>
      <c r="D127" t="s">
        <v>3859</v>
      </c>
      <c r="E127" t="s">
        <v>1285</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146</v>
      </c>
      <c r="AL127" s="25"/>
      <c r="AM127" s="26"/>
    </row>
    <row r="128" spans="2:39" ht="15" customHeight="1">
      <c r="B128" t="s">
        <v>1822</v>
      </c>
      <c r="C128" t="s">
        <v>4919</v>
      </c>
      <c r="D128" t="s">
        <v>3859</v>
      </c>
      <c r="E128" t="s">
        <v>1285</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146</v>
      </c>
      <c r="AL128" s="25"/>
      <c r="AM128" s="26"/>
    </row>
    <row r="129" spans="2:39" ht="15" customHeight="1">
      <c r="B129" t="s">
        <v>1823</v>
      </c>
      <c r="C129" t="s">
        <v>4920</v>
      </c>
      <c r="D129" t="s">
        <v>3859</v>
      </c>
      <c r="E129" t="s">
        <v>1285</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146</v>
      </c>
      <c r="AL129" s="25"/>
      <c r="AM129" s="26"/>
    </row>
    <row r="130" spans="2:39" ht="15" customHeight="1">
      <c r="B130" t="s">
        <v>1813</v>
      </c>
      <c r="C130" t="s">
        <v>4921</v>
      </c>
      <c r="D130" t="s">
        <v>3859</v>
      </c>
      <c r="E130" t="s">
        <v>1285</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108">
        <v>8.9999999999999993E-3</v>
      </c>
      <c r="AL130" s="25"/>
      <c r="AM130" s="26"/>
    </row>
    <row r="131" spans="2:39" ht="15" customHeight="1">
      <c r="B131" t="s">
        <v>1821</v>
      </c>
      <c r="C131" t="s">
        <v>4922</v>
      </c>
      <c r="D131" t="s">
        <v>3859</v>
      </c>
      <c r="E131" t="s">
        <v>1285</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108">
        <v>-3.0000000000000001E-3</v>
      </c>
      <c r="AL131" s="25"/>
      <c r="AM131" s="26"/>
    </row>
    <row r="132" spans="2:39" ht="15" customHeight="1">
      <c r="B132" t="s">
        <v>1822</v>
      </c>
      <c r="C132" t="s">
        <v>4923</v>
      </c>
      <c r="D132" t="s">
        <v>3859</v>
      </c>
      <c r="E132" t="s">
        <v>1285</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146</v>
      </c>
      <c r="AL132" s="25"/>
      <c r="AM132" s="26"/>
    </row>
    <row r="133" spans="2:39" ht="15" customHeight="1">
      <c r="B133" t="s">
        <v>1823</v>
      </c>
      <c r="C133" t="s">
        <v>4924</v>
      </c>
      <c r="D133" t="s">
        <v>3859</v>
      </c>
      <c r="E133" t="s">
        <v>1285</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146</v>
      </c>
      <c r="AL133" s="25"/>
      <c r="AM133" s="26"/>
    </row>
    <row r="134" spans="2:39" ht="15" customHeight="1">
      <c r="B134" t="s">
        <v>1814</v>
      </c>
      <c r="C134" t="s">
        <v>4682</v>
      </c>
      <c r="D134" t="s">
        <v>3859</v>
      </c>
      <c r="E134" t="s">
        <v>1285</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108">
        <v>2.8000000000000001E-2</v>
      </c>
      <c r="AL134" s="25"/>
      <c r="AM134" s="26"/>
    </row>
    <row r="135" spans="2:39" ht="15" customHeight="1">
      <c r="B135" t="s">
        <v>1821</v>
      </c>
      <c r="C135" t="s">
        <v>4925</v>
      </c>
      <c r="D135" t="s">
        <v>3859</v>
      </c>
      <c r="E135" t="s">
        <v>1285</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108">
        <v>2.1000000000000001E-2</v>
      </c>
      <c r="AL135" s="25"/>
      <c r="AM135" s="26"/>
    </row>
    <row r="136" spans="2:39" ht="15" customHeight="1">
      <c r="B136" t="s">
        <v>1822</v>
      </c>
      <c r="C136" t="s">
        <v>4926</v>
      </c>
      <c r="D136" t="s">
        <v>3859</v>
      </c>
      <c r="E136" t="s">
        <v>1285</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146</v>
      </c>
      <c r="AL136" s="25"/>
      <c r="AM136" s="26"/>
    </row>
    <row r="137" spans="2:39" ht="15" customHeight="1">
      <c r="B137" t="s">
        <v>1823</v>
      </c>
      <c r="C137" t="s">
        <v>4685</v>
      </c>
      <c r="D137" t="s">
        <v>3859</v>
      </c>
      <c r="E137" t="s">
        <v>1285</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146</v>
      </c>
      <c r="AL137" s="25"/>
      <c r="AM137" s="26"/>
    </row>
    <row r="138" spans="2:39" ht="15" customHeight="1">
      <c r="B138" t="s">
        <v>1815</v>
      </c>
      <c r="C138" t="s">
        <v>4927</v>
      </c>
      <c r="D138" t="s">
        <v>3859</v>
      </c>
      <c r="E138" t="s">
        <v>1285</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108">
        <v>0.104</v>
      </c>
      <c r="AL138" s="25"/>
      <c r="AM138" s="26"/>
    </row>
    <row r="139" spans="2:39" ht="15" customHeight="1">
      <c r="B139" t="s">
        <v>1821</v>
      </c>
      <c r="C139" t="s">
        <v>4928</v>
      </c>
      <c r="D139" t="s">
        <v>3859</v>
      </c>
      <c r="E139" t="s">
        <v>1285</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146</v>
      </c>
      <c r="AL139" s="25"/>
      <c r="AM139" s="26"/>
    </row>
    <row r="140" spans="2:39" ht="15" customHeight="1">
      <c r="B140" t="s">
        <v>1822</v>
      </c>
      <c r="C140" t="s">
        <v>4929</v>
      </c>
      <c r="D140" t="s">
        <v>3859</v>
      </c>
      <c r="E140" t="s">
        <v>1285</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146</v>
      </c>
      <c r="AL140" s="25"/>
      <c r="AM140" s="26"/>
    </row>
    <row r="141" spans="2:39" ht="15" customHeight="1">
      <c r="B141" t="s">
        <v>1823</v>
      </c>
      <c r="C141" t="s">
        <v>4930</v>
      </c>
      <c r="D141" t="s">
        <v>3859</v>
      </c>
      <c r="E141" t="s">
        <v>1285</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108">
        <v>4.0000000000000001E-3</v>
      </c>
      <c r="AL141" s="25"/>
      <c r="AM141" s="26"/>
    </row>
    <row r="142" spans="2:39" ht="15" customHeight="1">
      <c r="B142" t="s">
        <v>1816</v>
      </c>
      <c r="C142" t="s">
        <v>4931</v>
      </c>
      <c r="D142" t="s">
        <v>3859</v>
      </c>
      <c r="E142" t="s">
        <v>1285</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146</v>
      </c>
      <c r="AL142" s="25"/>
      <c r="AM142" s="26"/>
    </row>
    <row r="143" spans="2:39" ht="15" customHeight="1">
      <c r="B143" t="s">
        <v>1821</v>
      </c>
      <c r="C143" t="s">
        <v>4932</v>
      </c>
      <c r="D143" t="s">
        <v>3859</v>
      </c>
      <c r="E143" t="s">
        <v>1285</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146</v>
      </c>
      <c r="AL143" s="25"/>
      <c r="AM143" s="26"/>
    </row>
    <row r="144" spans="2:39" ht="15" customHeight="1">
      <c r="B144" t="s">
        <v>1822</v>
      </c>
      <c r="C144" t="s">
        <v>4933</v>
      </c>
      <c r="D144" t="s">
        <v>3859</v>
      </c>
      <c r="E144" t="s">
        <v>1285</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146</v>
      </c>
      <c r="AL144" s="25"/>
      <c r="AM144" s="26"/>
    </row>
    <row r="145" spans="2:39" ht="15" customHeight="1">
      <c r="B145" t="s">
        <v>1823</v>
      </c>
      <c r="C145" t="s">
        <v>4934</v>
      </c>
      <c r="D145" t="s">
        <v>3859</v>
      </c>
      <c r="E145" t="s">
        <v>1285</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146</v>
      </c>
      <c r="AL145" s="25"/>
      <c r="AM145" s="26"/>
    </row>
    <row r="146" spans="2:39" ht="15" customHeight="1">
      <c r="B146" t="s">
        <v>1817</v>
      </c>
      <c r="C146" t="s">
        <v>4935</v>
      </c>
      <c r="D146" t="s">
        <v>3859</v>
      </c>
      <c r="E146" t="s">
        <v>1285</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146</v>
      </c>
      <c r="AL146" s="25"/>
      <c r="AM146" s="26"/>
    </row>
    <row r="147" spans="2:39" ht="15" customHeight="1">
      <c r="B147" t="s">
        <v>1821</v>
      </c>
      <c r="C147" t="s">
        <v>4936</v>
      </c>
      <c r="D147" t="s">
        <v>3859</v>
      </c>
      <c r="E147" t="s">
        <v>1285</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146</v>
      </c>
      <c r="AL147" s="25"/>
      <c r="AM147" s="26"/>
    </row>
    <row r="148" spans="2:39" ht="15" customHeight="1">
      <c r="B148" t="s">
        <v>1822</v>
      </c>
      <c r="C148" t="s">
        <v>4937</v>
      </c>
      <c r="D148" t="s">
        <v>3859</v>
      </c>
      <c r="E148" t="s">
        <v>1285</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146</v>
      </c>
      <c r="AL148" s="25"/>
      <c r="AM148" s="26"/>
    </row>
    <row r="149" spans="2:39" ht="15" customHeight="1">
      <c r="B149" t="s">
        <v>1823</v>
      </c>
      <c r="C149" t="s">
        <v>4938</v>
      </c>
      <c r="D149" t="s">
        <v>3859</v>
      </c>
      <c r="E149" t="s">
        <v>1285</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146</v>
      </c>
      <c r="AL149" s="25"/>
      <c r="AM149" s="26"/>
    </row>
    <row r="150" spans="2:39" ht="15" customHeight="1">
      <c r="B150" t="s">
        <v>1818</v>
      </c>
      <c r="C150" t="s">
        <v>4939</v>
      </c>
      <c r="D150" t="s">
        <v>3859</v>
      </c>
      <c r="E150" t="s">
        <v>1285</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146</v>
      </c>
      <c r="AL150" s="25"/>
      <c r="AM150" s="26"/>
    </row>
    <row r="151" spans="2:39" ht="15" customHeight="1">
      <c r="B151" t="s">
        <v>1821</v>
      </c>
      <c r="C151" t="s">
        <v>4940</v>
      </c>
      <c r="D151" t="s">
        <v>3859</v>
      </c>
      <c r="E151" t="s">
        <v>1285</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146</v>
      </c>
      <c r="AL151" s="25"/>
      <c r="AM151" s="26"/>
    </row>
    <row r="152" spans="2:39" ht="15" customHeight="1">
      <c r="B152" t="s">
        <v>1822</v>
      </c>
      <c r="C152" t="s">
        <v>4941</v>
      </c>
      <c r="D152" t="s">
        <v>3859</v>
      </c>
      <c r="E152" t="s">
        <v>1285</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146</v>
      </c>
      <c r="AL152" s="25"/>
      <c r="AM152" s="26"/>
    </row>
    <row r="153" spans="2:39" ht="15" customHeight="1">
      <c r="B153" t="s">
        <v>1823</v>
      </c>
      <c r="C153" t="s">
        <v>4942</v>
      </c>
      <c r="D153" t="s">
        <v>3859</v>
      </c>
      <c r="E153" t="s">
        <v>1285</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146</v>
      </c>
      <c r="AL153" s="25"/>
      <c r="AM153" s="26"/>
    </row>
    <row r="154" spans="2:39" ht="15" customHeight="1">
      <c r="B154" t="s">
        <v>153</v>
      </c>
      <c r="C154" t="s">
        <v>4713</v>
      </c>
      <c r="D154" t="s">
        <v>3859</v>
      </c>
      <c r="E154" t="s">
        <v>1285</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108">
        <v>7.9000000000000001E-2</v>
      </c>
      <c r="AL154" s="32"/>
      <c r="AM154" s="30"/>
    </row>
    <row r="155" spans="2:39" ht="15" customHeight="1">
      <c r="B155" t="s">
        <v>1833</v>
      </c>
    </row>
    <row r="156" spans="2:39" ht="15" customHeight="1">
      <c r="B156" t="s">
        <v>1834</v>
      </c>
      <c r="AL156" s="28"/>
      <c r="AM156" s="26"/>
    </row>
    <row r="157" spans="2:39" ht="15" customHeight="1">
      <c r="B157" t="s">
        <v>1821</v>
      </c>
      <c r="C157" t="s">
        <v>4714</v>
      </c>
      <c r="D157" t="s">
        <v>4943</v>
      </c>
      <c r="E157" t="s">
        <v>2136</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108">
        <v>7.0000000000000001E-3</v>
      </c>
      <c r="AL157" s="28"/>
      <c r="AM157" s="26"/>
    </row>
    <row r="158" spans="2:39" ht="15" customHeight="1">
      <c r="B158" t="s">
        <v>1822</v>
      </c>
      <c r="C158" t="s">
        <v>4716</v>
      </c>
      <c r="D158" t="s">
        <v>4944</v>
      </c>
      <c r="E158" t="s">
        <v>2136</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108">
        <v>8.0000000000000002E-3</v>
      </c>
      <c r="AL158" s="28"/>
      <c r="AM158" s="26"/>
    </row>
    <row r="159" spans="2:39" ht="15" customHeight="1">
      <c r="B159" t="s">
        <v>1823</v>
      </c>
      <c r="C159" t="s">
        <v>4718</v>
      </c>
      <c r="D159" t="s">
        <v>4945</v>
      </c>
      <c r="E159" t="s">
        <v>2136</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108">
        <v>8.0000000000000002E-3</v>
      </c>
      <c r="AL159" s="28"/>
      <c r="AM159" s="26"/>
    </row>
    <row r="160" spans="2:39" ht="15" customHeight="1">
      <c r="B160" t="s">
        <v>1835</v>
      </c>
      <c r="C160" t="s">
        <v>4720</v>
      </c>
      <c r="D160" t="s">
        <v>4946</v>
      </c>
      <c r="E160" t="s">
        <v>2136</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108">
        <v>8.0000000000000002E-3</v>
      </c>
      <c r="AL160" s="28"/>
      <c r="AM160" s="26"/>
    </row>
    <row r="161" spans="2:39" ht="15" customHeight="1">
      <c r="B161" t="s">
        <v>467</v>
      </c>
      <c r="AL161" s="28"/>
      <c r="AM161" s="26"/>
    </row>
    <row r="162" spans="2:39" ht="15" customHeight="1">
      <c r="B162" t="s">
        <v>1821</v>
      </c>
      <c r="C162" t="s">
        <v>4722</v>
      </c>
      <c r="D162" t="s">
        <v>4947</v>
      </c>
      <c r="E162" t="s">
        <v>2136</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108">
        <v>7.0000000000000001E-3</v>
      </c>
      <c r="AL162" s="28"/>
      <c r="AM162" s="26"/>
    </row>
    <row r="163" spans="2:39" ht="15" customHeight="1">
      <c r="B163" t="s">
        <v>1822</v>
      </c>
      <c r="C163" t="s">
        <v>4724</v>
      </c>
      <c r="D163" t="s">
        <v>4948</v>
      </c>
      <c r="E163" t="s">
        <v>2136</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108">
        <v>8.0000000000000002E-3</v>
      </c>
      <c r="AL163" s="28"/>
      <c r="AM163" s="26"/>
    </row>
    <row r="164" spans="2:39" ht="15" customHeight="1">
      <c r="B164" t="s">
        <v>1823</v>
      </c>
      <c r="C164" t="s">
        <v>4726</v>
      </c>
      <c r="D164" t="s">
        <v>4949</v>
      </c>
      <c r="E164" t="s">
        <v>2136</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108">
        <v>7.0000000000000001E-3</v>
      </c>
      <c r="AL164" s="28"/>
      <c r="AM164" s="26"/>
    </row>
    <row r="165" spans="2:39" ht="15" customHeight="1">
      <c r="B165" t="s">
        <v>1835</v>
      </c>
      <c r="C165" t="s">
        <v>4728</v>
      </c>
      <c r="D165" t="s">
        <v>4950</v>
      </c>
      <c r="E165" t="s">
        <v>2136</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108">
        <v>8.0000000000000002E-3</v>
      </c>
    </row>
    <row r="166" spans="2:39" ht="15" customHeight="1">
      <c r="B166" t="s">
        <v>133</v>
      </c>
    </row>
    <row r="167" spans="2:39" ht="15" customHeight="1">
      <c r="B167" t="s">
        <v>1836</v>
      </c>
      <c r="AL167" s="27"/>
      <c r="AM167" s="26"/>
    </row>
    <row r="168" spans="2:39" ht="15" customHeight="1">
      <c r="B168" t="s">
        <v>1806</v>
      </c>
      <c r="C168" t="s">
        <v>4730</v>
      </c>
      <c r="D168" t="s">
        <v>4951</v>
      </c>
      <c r="E168" t="s">
        <v>1290</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108">
        <v>2.1000000000000001E-2</v>
      </c>
      <c r="AL168" s="27"/>
      <c r="AM168" s="26"/>
    </row>
    <row r="169" spans="2:39" ht="15" customHeight="1">
      <c r="B169" t="s">
        <v>1807</v>
      </c>
      <c r="C169" t="s">
        <v>4732</v>
      </c>
      <c r="D169" t="s">
        <v>4952</v>
      </c>
      <c r="E169" t="s">
        <v>1290</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108">
        <v>3.5999999999999997E-2</v>
      </c>
      <c r="AL169" s="27"/>
      <c r="AM169" s="26"/>
    </row>
    <row r="170" spans="2:39" ht="15" customHeight="1">
      <c r="B170" t="s">
        <v>1808</v>
      </c>
      <c r="C170" t="s">
        <v>4953</v>
      </c>
      <c r="D170" t="s">
        <v>4954</v>
      </c>
      <c r="E170" t="s">
        <v>1290</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108">
        <v>5.0999999999999997E-2</v>
      </c>
      <c r="AL170" s="27"/>
      <c r="AM170" s="26"/>
    </row>
    <row r="171" spans="2:39" ht="15" customHeight="1">
      <c r="B171" t="s">
        <v>1809</v>
      </c>
      <c r="C171" t="s">
        <v>4955</v>
      </c>
      <c r="D171" t="s">
        <v>4956</v>
      </c>
      <c r="E171" t="s">
        <v>1290</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108">
        <v>5.7000000000000002E-2</v>
      </c>
    </row>
    <row r="172" spans="2:39" ht="15" customHeight="1">
      <c r="B172" t="s">
        <v>1810</v>
      </c>
      <c r="C172" t="s">
        <v>4957</v>
      </c>
      <c r="D172" t="s">
        <v>4958</v>
      </c>
      <c r="E172" t="s">
        <v>1290</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108">
        <v>4.2000000000000003E-2</v>
      </c>
      <c r="AL172" s="27"/>
      <c r="AM172" s="26"/>
    </row>
    <row r="173" spans="2:39" ht="15" customHeight="1">
      <c r="B173" t="s">
        <v>1811</v>
      </c>
      <c r="C173" t="s">
        <v>4756</v>
      </c>
      <c r="D173" t="s">
        <v>4959</v>
      </c>
      <c r="E173" t="s">
        <v>1290</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108">
        <v>5.7000000000000002E-2</v>
      </c>
      <c r="AL173" s="27"/>
      <c r="AM173" s="26"/>
    </row>
    <row r="174" spans="2:39" ht="15" customHeight="1">
      <c r="B174" t="s">
        <v>1812</v>
      </c>
      <c r="C174" t="s">
        <v>4960</v>
      </c>
      <c r="D174" t="s">
        <v>4961</v>
      </c>
      <c r="E174" t="s">
        <v>1290</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108">
        <v>5.0999999999999997E-2</v>
      </c>
      <c r="AL174" s="27"/>
      <c r="AM174" s="26"/>
    </row>
    <row r="175" spans="2:39" ht="15" customHeight="1">
      <c r="B175" t="s">
        <v>1813</v>
      </c>
      <c r="C175" t="s">
        <v>4962</v>
      </c>
      <c r="D175" t="s">
        <v>4963</v>
      </c>
      <c r="E175" t="s">
        <v>1290</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108">
        <v>2.5000000000000001E-2</v>
      </c>
      <c r="AL175" s="27"/>
      <c r="AM175" s="26"/>
    </row>
    <row r="176" spans="2:39" ht="15" customHeight="1">
      <c r="B176" t="s">
        <v>1814</v>
      </c>
      <c r="C176" t="s">
        <v>4748</v>
      </c>
      <c r="D176" t="s">
        <v>4964</v>
      </c>
      <c r="E176" t="s">
        <v>1290</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108">
        <v>3.3000000000000002E-2</v>
      </c>
    </row>
    <row r="177" spans="2:39" ht="15" customHeight="1">
      <c r="B177" t="s">
        <v>1815</v>
      </c>
      <c r="C177" t="s">
        <v>4965</v>
      </c>
      <c r="D177" t="s">
        <v>4966</v>
      </c>
      <c r="E177" t="s">
        <v>1290</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108">
        <v>2.4E-2</v>
      </c>
    </row>
    <row r="178" spans="2:39" ht="15" customHeight="1">
      <c r="B178" t="s">
        <v>1816</v>
      </c>
      <c r="C178" t="s">
        <v>4967</v>
      </c>
      <c r="D178" t="s">
        <v>4968</v>
      </c>
      <c r="E178" t="s">
        <v>1290</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108">
        <v>6.9000000000000006E-2</v>
      </c>
      <c r="AL178" s="25"/>
      <c r="AM178" s="26"/>
    </row>
    <row r="179" spans="2:39" ht="15" customHeight="1">
      <c r="B179" t="s">
        <v>1817</v>
      </c>
      <c r="C179" t="s">
        <v>4969</v>
      </c>
      <c r="D179" t="s">
        <v>4970</v>
      </c>
      <c r="E179" t="s">
        <v>1290</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108">
        <v>6.0999999999999999E-2</v>
      </c>
      <c r="AL179" s="25"/>
      <c r="AM179" s="26"/>
    </row>
    <row r="180" spans="2:39" ht="15" customHeight="1">
      <c r="B180" t="s">
        <v>1818</v>
      </c>
      <c r="C180" t="s">
        <v>4971</v>
      </c>
      <c r="D180" t="s">
        <v>4972</v>
      </c>
      <c r="E180" t="s">
        <v>1290</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108">
        <v>5.5E-2</v>
      </c>
      <c r="AL180" s="25"/>
      <c r="AM180" s="26"/>
    </row>
    <row r="181" spans="2:39" ht="15" customHeight="1">
      <c r="B181" t="s">
        <v>153</v>
      </c>
      <c r="C181" t="s">
        <v>4762</v>
      </c>
      <c r="D181" t="s">
        <v>4973</v>
      </c>
      <c r="E181" t="s">
        <v>1290</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108">
        <v>3.9E-2</v>
      </c>
      <c r="AL181" s="25"/>
      <c r="AM181" s="26"/>
    </row>
    <row r="182" spans="2:39" ht="15" customHeight="1">
      <c r="B182" t="s">
        <v>1837</v>
      </c>
      <c r="C182" t="s">
        <v>2182</v>
      </c>
      <c r="D182" t="s">
        <v>4764</v>
      </c>
      <c r="E182" t="s">
        <v>4974</v>
      </c>
      <c r="F182" t="s">
        <v>1290</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108">
        <v>0</v>
      </c>
      <c r="AL182" s="25"/>
      <c r="AM182" s="26"/>
    </row>
    <row r="183" spans="2:39" ht="15" customHeight="1">
      <c r="B183" t="s">
        <v>1838</v>
      </c>
      <c r="C183" t="s">
        <v>2182</v>
      </c>
      <c r="D183" t="s">
        <v>4766</v>
      </c>
      <c r="E183" t="s">
        <v>4975</v>
      </c>
      <c r="F183" t="s">
        <v>1290</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108">
        <v>1E-3</v>
      </c>
      <c r="AL183" s="25"/>
      <c r="AM183" s="26"/>
    </row>
    <row r="184" spans="2:39" ht="15" customHeight="1" thickBot="1"/>
    <row r="185" spans="2:39" ht="15" customHeight="1">
      <c r="AL185" s="63"/>
      <c r="AM185" s="63"/>
    </row>
  </sheetData>
  <pageMargins left="0.75" right="0.75" top="1" bottom="1" header="0.5" footer="0.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CAB-A1AE-40BF-BECC-91A48B9B13E5}">
  <dimension ref="A1:AM195"/>
  <sheetViews>
    <sheetView workbookViewId="0"/>
  </sheetViews>
  <sheetFormatPr defaultRowHeight="15" customHeight="1"/>
  <cols>
    <col min="1" max="1" width="19.42578125" style="40" customWidth="1"/>
  </cols>
  <sheetData>
    <row r="1" spans="1:39" ht="15" customHeight="1" thickBot="1">
      <c r="A1" s="40" t="s">
        <v>1343</v>
      </c>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5" customHeight="1" thickTop="1"/>
    <row r="10" spans="1:39" ht="15" customHeight="1">
      <c r="A10" s="110" t="s">
        <v>290</v>
      </c>
      <c r="B10" t="s">
        <v>1797</v>
      </c>
    </row>
    <row r="11" spans="1:39" ht="15" customHeight="1">
      <c r="B11" t="s">
        <v>1798</v>
      </c>
    </row>
    <row r="12" spans="1:39" ht="15" customHeight="1">
      <c r="B12" t="s">
        <v>1799</v>
      </c>
      <c r="AL12" s="5"/>
      <c r="AM12" s="5"/>
    </row>
    <row r="13" spans="1:39" ht="15" customHeight="1" thickBot="1">
      <c r="B13" t="s">
        <v>1194</v>
      </c>
      <c r="AL13" s="21"/>
      <c r="AM13" s="21"/>
    </row>
    <row r="14" spans="1:39" ht="15" customHeight="1" thickTop="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1286</v>
      </c>
    </row>
    <row r="15" spans="1:39" ht="15" customHeight="1">
      <c r="A15" s="110" t="s">
        <v>289</v>
      </c>
      <c r="B15" t="s">
        <v>288</v>
      </c>
      <c r="C15" t="s">
        <v>1839</v>
      </c>
      <c r="D15" t="s">
        <v>1840</v>
      </c>
      <c r="E15" t="s">
        <v>1841</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108">
        <v>2.1000000000000001E-2</v>
      </c>
      <c r="AL15" s="33"/>
      <c r="AM15" s="30"/>
    </row>
    <row r="16" spans="1:39" ht="15" customHeight="1">
      <c r="A16" s="110"/>
      <c r="B16" t="s">
        <v>287</v>
      </c>
      <c r="D16" t="s">
        <v>1842</v>
      </c>
    </row>
    <row r="17" spans="1:39" ht="15" customHeight="1">
      <c r="A17" s="110" t="s">
        <v>286</v>
      </c>
      <c r="B17" t="s">
        <v>1800</v>
      </c>
      <c r="C17" t="s">
        <v>1843</v>
      </c>
      <c r="D17" t="s">
        <v>1844</v>
      </c>
      <c r="E17" t="s">
        <v>1845</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108">
        <v>1.4999999999999999E-2</v>
      </c>
      <c r="AL17" s="27"/>
      <c r="AM17" s="26"/>
    </row>
    <row r="18" spans="1:39" ht="15" customHeight="1">
      <c r="A18" s="110" t="s">
        <v>285</v>
      </c>
      <c r="B18" t="s">
        <v>1801</v>
      </c>
      <c r="C18" t="s">
        <v>1846</v>
      </c>
      <c r="D18" t="s">
        <v>1847</v>
      </c>
      <c r="E18" t="s">
        <v>1845</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108">
        <v>1.6E-2</v>
      </c>
      <c r="AL18" s="27"/>
      <c r="AM18" s="26"/>
    </row>
    <row r="19" spans="1:39" ht="15" customHeight="1">
      <c r="A19" s="110" t="s">
        <v>284</v>
      </c>
      <c r="B19" t="s">
        <v>1802</v>
      </c>
      <c r="C19" t="s">
        <v>1848</v>
      </c>
      <c r="D19" t="s">
        <v>1849</v>
      </c>
      <c r="E19" t="s">
        <v>1845</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108">
        <v>1.6E-2</v>
      </c>
      <c r="AL19" s="27"/>
      <c r="AM19" s="26"/>
    </row>
    <row r="20" spans="1:39" ht="15" customHeight="1">
      <c r="A20" s="110"/>
      <c r="B20" t="s">
        <v>283</v>
      </c>
      <c r="D20" t="s">
        <v>1850</v>
      </c>
    </row>
    <row r="21" spans="1:39" ht="15" customHeight="1">
      <c r="A21" s="110" t="s">
        <v>282</v>
      </c>
      <c r="B21" t="s">
        <v>1803</v>
      </c>
      <c r="C21" t="s">
        <v>1851</v>
      </c>
      <c r="D21" t="s">
        <v>1852</v>
      </c>
      <c r="E21" t="s">
        <v>1853</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108">
        <v>1.4E-2</v>
      </c>
      <c r="AL21" s="28"/>
      <c r="AM21" s="26"/>
    </row>
    <row r="22" spans="1:39" ht="15" customHeight="1">
      <c r="A22" s="110" t="s">
        <v>281</v>
      </c>
      <c r="B22" t="s">
        <v>1804</v>
      </c>
      <c r="C22" t="s">
        <v>1854</v>
      </c>
      <c r="D22" t="s">
        <v>1855</v>
      </c>
      <c r="E22" t="s">
        <v>1853</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108">
        <v>7.0000000000000001E-3</v>
      </c>
      <c r="AL22" s="28"/>
      <c r="AM22" s="26"/>
    </row>
    <row r="23" spans="1:39" ht="15" customHeight="1">
      <c r="A23" s="110"/>
      <c r="B23" t="s">
        <v>280</v>
      </c>
      <c r="D23" t="s">
        <v>1856</v>
      </c>
    </row>
    <row r="24" spans="1:39" ht="15" customHeight="1">
      <c r="A24" s="110"/>
      <c r="B24" t="s">
        <v>1805</v>
      </c>
      <c r="D24" t="s">
        <v>1857</v>
      </c>
    </row>
    <row r="25" spans="1:39" ht="15" customHeight="1">
      <c r="A25" s="110" t="s">
        <v>279</v>
      </c>
      <c r="B25" t="s">
        <v>1806</v>
      </c>
      <c r="C25" t="s">
        <v>1858</v>
      </c>
      <c r="D25" t="s">
        <v>1859</v>
      </c>
      <c r="E25" t="s">
        <v>1860</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108">
        <v>5.0000000000000001E-3</v>
      </c>
      <c r="AL25" s="25"/>
      <c r="AM25" s="26"/>
    </row>
    <row r="26" spans="1:39" ht="15" customHeight="1">
      <c r="A26" s="110" t="s">
        <v>278</v>
      </c>
      <c r="B26" t="s">
        <v>1807</v>
      </c>
      <c r="C26" t="s">
        <v>1861</v>
      </c>
      <c r="D26" t="s">
        <v>1862</v>
      </c>
      <c r="E26" t="s">
        <v>1860</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108">
        <v>8.0000000000000002E-3</v>
      </c>
      <c r="AL26" s="25"/>
      <c r="AM26" s="26"/>
    </row>
    <row r="27" spans="1:39" ht="15" customHeight="1">
      <c r="A27" s="110" t="s">
        <v>277</v>
      </c>
      <c r="B27" t="s">
        <v>1808</v>
      </c>
      <c r="C27" t="s">
        <v>1863</v>
      </c>
      <c r="D27" t="s">
        <v>1864</v>
      </c>
      <c r="E27" t="s">
        <v>1860</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108">
        <v>6.0000000000000001E-3</v>
      </c>
      <c r="AL27" s="25"/>
      <c r="AM27" s="26"/>
    </row>
    <row r="28" spans="1:39" ht="15" customHeight="1">
      <c r="A28" s="110" t="s">
        <v>276</v>
      </c>
      <c r="B28" t="s">
        <v>1809</v>
      </c>
      <c r="C28" t="s">
        <v>1865</v>
      </c>
      <c r="D28" t="s">
        <v>1866</v>
      </c>
      <c r="E28" t="s">
        <v>1860</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108">
        <v>4.0000000000000001E-3</v>
      </c>
      <c r="AL28" s="25"/>
      <c r="AM28" s="26"/>
    </row>
    <row r="29" spans="1:39" ht="15" customHeight="1">
      <c r="A29" s="110" t="s">
        <v>275</v>
      </c>
      <c r="B29" t="s">
        <v>1810</v>
      </c>
      <c r="C29" t="s">
        <v>1867</v>
      </c>
      <c r="D29" t="s">
        <v>1868</v>
      </c>
      <c r="E29" t="s">
        <v>1860</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108">
        <v>1E-3</v>
      </c>
      <c r="AL29" s="25"/>
      <c r="AM29" s="26"/>
    </row>
    <row r="30" spans="1:39" ht="15" customHeight="1">
      <c r="A30" s="110" t="s">
        <v>274</v>
      </c>
      <c r="B30" t="s">
        <v>1811</v>
      </c>
      <c r="C30" t="s">
        <v>1869</v>
      </c>
      <c r="D30" t="s">
        <v>1870</v>
      </c>
      <c r="E30" t="s">
        <v>1860</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108">
        <v>2.1000000000000001E-2</v>
      </c>
      <c r="AL30" s="25"/>
      <c r="AM30" s="26"/>
    </row>
    <row r="31" spans="1:39" ht="15" customHeight="1">
      <c r="A31" s="110" t="s">
        <v>273</v>
      </c>
      <c r="B31" t="s">
        <v>1812</v>
      </c>
      <c r="C31" t="s">
        <v>1871</v>
      </c>
      <c r="D31" t="s">
        <v>1872</v>
      </c>
      <c r="E31" t="s">
        <v>1860</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108">
        <v>1.2999999999999999E-2</v>
      </c>
      <c r="AL31" s="25"/>
      <c r="AM31" s="26"/>
    </row>
    <row r="32" spans="1:39" ht="15" customHeight="1">
      <c r="A32" s="110" t="s">
        <v>272</v>
      </c>
      <c r="B32" t="s">
        <v>1813</v>
      </c>
      <c r="C32" t="s">
        <v>1873</v>
      </c>
      <c r="D32" t="s">
        <v>1874</v>
      </c>
      <c r="E32" t="s">
        <v>1860</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108">
        <v>1E-3</v>
      </c>
      <c r="AL32" s="25"/>
      <c r="AM32" s="26"/>
    </row>
    <row r="33" spans="1:39" ht="15" customHeight="1">
      <c r="A33" s="110" t="s">
        <v>271</v>
      </c>
      <c r="B33" t="s">
        <v>1814</v>
      </c>
      <c r="C33" t="s">
        <v>1875</v>
      </c>
      <c r="D33" t="s">
        <v>1876</v>
      </c>
      <c r="E33" t="s">
        <v>1860</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108">
        <v>-1E-3</v>
      </c>
      <c r="AL33" s="25"/>
      <c r="AM33" s="26"/>
    </row>
    <row r="34" spans="1:39" ht="15" customHeight="1">
      <c r="A34" s="110" t="s">
        <v>270</v>
      </c>
      <c r="B34" t="s">
        <v>1815</v>
      </c>
      <c r="C34" t="s">
        <v>1877</v>
      </c>
      <c r="D34" t="s">
        <v>1878</v>
      </c>
      <c r="E34" t="s">
        <v>1860</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108">
        <v>-4.0000000000000001E-3</v>
      </c>
      <c r="AL34" s="25"/>
      <c r="AM34" s="26"/>
    </row>
    <row r="35" spans="1:39" ht="15" customHeight="1">
      <c r="A35" s="110" t="s">
        <v>269</v>
      </c>
      <c r="B35" t="s">
        <v>1816</v>
      </c>
      <c r="C35" t="s">
        <v>1879</v>
      </c>
      <c r="D35" t="s">
        <v>1880</v>
      </c>
      <c r="E35" t="s">
        <v>1860</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108">
        <v>5.0000000000000001E-3</v>
      </c>
      <c r="AL35" s="25"/>
      <c r="AM35" s="26"/>
    </row>
    <row r="36" spans="1:39" ht="15" customHeight="1">
      <c r="A36" s="110" t="s">
        <v>268</v>
      </c>
      <c r="B36" t="s">
        <v>1817</v>
      </c>
      <c r="C36" t="s">
        <v>1881</v>
      </c>
      <c r="D36" t="s">
        <v>1882</v>
      </c>
      <c r="E36" t="s">
        <v>1860</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108">
        <v>7.0000000000000001E-3</v>
      </c>
      <c r="AL36" s="25"/>
      <c r="AM36" s="26"/>
    </row>
    <row r="37" spans="1:39" ht="15" customHeight="1">
      <c r="A37" s="110" t="s">
        <v>267</v>
      </c>
      <c r="B37" t="s">
        <v>1818</v>
      </c>
      <c r="C37" t="s">
        <v>1883</v>
      </c>
      <c r="D37" t="s">
        <v>1884</v>
      </c>
      <c r="E37" t="s">
        <v>1860</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108">
        <v>1.2E-2</v>
      </c>
      <c r="AL37" s="25"/>
      <c r="AM37" s="26"/>
    </row>
    <row r="38" spans="1:39" ht="15" customHeight="1">
      <c r="A38" s="110"/>
      <c r="B38" t="s">
        <v>266</v>
      </c>
      <c r="D38" t="s">
        <v>1885</v>
      </c>
    </row>
    <row r="39" spans="1:39" ht="15" customHeight="1">
      <c r="A39" s="110"/>
      <c r="B39" t="s">
        <v>1819</v>
      </c>
      <c r="D39" t="s">
        <v>1886</v>
      </c>
    </row>
    <row r="40" spans="1:39" ht="15" customHeight="1">
      <c r="A40" s="110"/>
      <c r="B40" t="s">
        <v>1800</v>
      </c>
      <c r="D40" t="s">
        <v>1887</v>
      </c>
    </row>
    <row r="41" spans="1:39" ht="15" customHeight="1">
      <c r="A41" s="110" t="s">
        <v>265</v>
      </c>
      <c r="B41" t="s">
        <v>1806</v>
      </c>
      <c r="C41" t="s">
        <v>1888</v>
      </c>
      <c r="D41" t="s">
        <v>1889</v>
      </c>
      <c r="E41" t="s">
        <v>1890</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108">
        <v>4.1000000000000002E-2</v>
      </c>
      <c r="AL41" s="25"/>
      <c r="AM41" s="26"/>
    </row>
    <row r="42" spans="1:39" ht="15" customHeight="1">
      <c r="A42" s="110" t="s">
        <v>264</v>
      </c>
      <c r="B42" t="s">
        <v>1807</v>
      </c>
      <c r="C42" t="s">
        <v>1891</v>
      </c>
      <c r="D42" t="s">
        <v>1892</v>
      </c>
      <c r="E42" t="s">
        <v>1890</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108">
        <v>4.3999999999999997E-2</v>
      </c>
      <c r="AL42" s="25"/>
      <c r="AM42" s="26"/>
    </row>
    <row r="43" spans="1:39" ht="15" customHeight="1">
      <c r="A43" s="110" t="s">
        <v>263</v>
      </c>
      <c r="B43" t="s">
        <v>1808</v>
      </c>
      <c r="C43" t="s">
        <v>1893</v>
      </c>
      <c r="D43" t="s">
        <v>1894</v>
      </c>
      <c r="E43" t="s">
        <v>1890</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108">
        <v>4.5999999999999999E-2</v>
      </c>
      <c r="AL43" s="25"/>
      <c r="AM43" s="26"/>
    </row>
    <row r="44" spans="1:39" ht="15" customHeight="1">
      <c r="A44" s="110" t="s">
        <v>262</v>
      </c>
      <c r="B44" t="s">
        <v>1809</v>
      </c>
      <c r="C44" t="s">
        <v>1895</v>
      </c>
      <c r="D44" t="s">
        <v>1896</v>
      </c>
      <c r="E44" t="s">
        <v>1890</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108">
        <v>7.4999999999999997E-2</v>
      </c>
      <c r="AL44" s="25"/>
      <c r="AM44" s="26"/>
    </row>
    <row r="45" spans="1:39" ht="15" customHeight="1">
      <c r="A45" s="110" t="s">
        <v>261</v>
      </c>
      <c r="B45" t="s">
        <v>1810</v>
      </c>
      <c r="C45" t="s">
        <v>1897</v>
      </c>
      <c r="D45" t="s">
        <v>1898</v>
      </c>
      <c r="E45" t="s">
        <v>1890</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108">
        <v>5.2999999999999999E-2</v>
      </c>
      <c r="AL45" s="25"/>
      <c r="AM45" s="26"/>
    </row>
    <row r="46" spans="1:39" ht="15" customHeight="1">
      <c r="A46" s="110" t="s">
        <v>260</v>
      </c>
      <c r="B46" t="s">
        <v>1811</v>
      </c>
      <c r="C46" t="s">
        <v>1899</v>
      </c>
      <c r="D46" t="s">
        <v>1900</v>
      </c>
      <c r="E46" t="s">
        <v>1890</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108">
        <v>8.5000000000000006E-2</v>
      </c>
      <c r="AL46" s="25"/>
      <c r="AM46" s="26"/>
    </row>
    <row r="47" spans="1:39" ht="15" customHeight="1">
      <c r="A47" s="110" t="s">
        <v>259</v>
      </c>
      <c r="B47" t="s">
        <v>1812</v>
      </c>
      <c r="C47" t="s">
        <v>1901</v>
      </c>
      <c r="D47" t="s">
        <v>1902</v>
      </c>
      <c r="E47" t="s">
        <v>1890</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108">
        <v>6.0999999999999999E-2</v>
      </c>
      <c r="AL47" s="25"/>
      <c r="AM47" s="26"/>
    </row>
    <row r="48" spans="1:39" ht="15" customHeight="1">
      <c r="A48" s="110" t="s">
        <v>258</v>
      </c>
      <c r="B48" t="s">
        <v>1813</v>
      </c>
      <c r="C48" t="s">
        <v>1903</v>
      </c>
      <c r="D48" t="s">
        <v>1904</v>
      </c>
      <c r="E48" t="s">
        <v>1890</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108">
        <v>3.6999999999999998E-2</v>
      </c>
      <c r="AL48" s="25"/>
      <c r="AM48" s="26"/>
    </row>
    <row r="49" spans="1:39" ht="15" customHeight="1">
      <c r="A49" s="110" t="s">
        <v>257</v>
      </c>
      <c r="B49" t="s">
        <v>1814</v>
      </c>
      <c r="C49" t="s">
        <v>1905</v>
      </c>
      <c r="D49" t="s">
        <v>1906</v>
      </c>
      <c r="E49" t="s">
        <v>1890</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108">
        <v>5.5E-2</v>
      </c>
      <c r="AL49" s="25"/>
      <c r="AM49" s="26"/>
    </row>
    <row r="50" spans="1:39" ht="15" customHeight="1">
      <c r="A50" s="110" t="s">
        <v>256</v>
      </c>
      <c r="B50" t="s">
        <v>1815</v>
      </c>
      <c r="C50" t="s">
        <v>1907</v>
      </c>
      <c r="D50" t="s">
        <v>1908</v>
      </c>
      <c r="E50" t="s">
        <v>1890</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108">
        <v>3.2000000000000001E-2</v>
      </c>
      <c r="AL50" s="25"/>
      <c r="AM50" s="26"/>
    </row>
    <row r="51" spans="1:39" ht="15" customHeight="1">
      <c r="A51" s="110" t="s">
        <v>255</v>
      </c>
      <c r="B51" t="s">
        <v>1816</v>
      </c>
      <c r="C51" t="s">
        <v>1909</v>
      </c>
      <c r="D51" t="s">
        <v>1910</v>
      </c>
      <c r="E51" t="s">
        <v>1890</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108">
        <v>7.2999999999999995E-2</v>
      </c>
      <c r="AL51" s="25"/>
      <c r="AM51" s="26"/>
    </row>
    <row r="52" spans="1:39" ht="15" customHeight="1">
      <c r="A52" s="110" t="s">
        <v>254</v>
      </c>
      <c r="B52" t="s">
        <v>1817</v>
      </c>
      <c r="C52" t="s">
        <v>1911</v>
      </c>
      <c r="D52" t="s">
        <v>1912</v>
      </c>
      <c r="E52" t="s">
        <v>1890</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108">
        <v>8.5000000000000006E-2</v>
      </c>
      <c r="AL52" s="25"/>
      <c r="AM52" s="26"/>
    </row>
    <row r="53" spans="1:39" ht="15" customHeight="1">
      <c r="A53" s="110" t="s">
        <v>253</v>
      </c>
      <c r="B53" t="s">
        <v>1818</v>
      </c>
      <c r="C53" t="s">
        <v>1913</v>
      </c>
      <c r="D53" t="s">
        <v>1914</v>
      </c>
      <c r="E53" t="s">
        <v>1890</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108">
        <v>5.2999999999999999E-2</v>
      </c>
      <c r="AL53" s="25"/>
      <c r="AM53" s="26"/>
    </row>
    <row r="54" spans="1:39" ht="15" customHeight="1">
      <c r="A54" s="110"/>
      <c r="B54" t="s">
        <v>1801</v>
      </c>
      <c r="D54" t="s">
        <v>1915</v>
      </c>
    </row>
    <row r="55" spans="1:39" ht="15" customHeight="1">
      <c r="A55" s="110" t="s">
        <v>252</v>
      </c>
      <c r="B55" t="s">
        <v>1806</v>
      </c>
      <c r="C55" t="s">
        <v>1916</v>
      </c>
      <c r="D55" t="s">
        <v>1917</v>
      </c>
      <c r="E55" t="s">
        <v>1890</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108">
        <v>8.1000000000000003E-2</v>
      </c>
      <c r="AL55" s="25"/>
      <c r="AM55" s="26"/>
    </row>
    <row r="56" spans="1:39" ht="15" customHeight="1">
      <c r="A56" s="110" t="s">
        <v>251</v>
      </c>
      <c r="B56" t="s">
        <v>1807</v>
      </c>
      <c r="C56" t="s">
        <v>1918</v>
      </c>
      <c r="D56" t="s">
        <v>1919</v>
      </c>
      <c r="E56" t="s">
        <v>1890</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108">
        <v>8.5999999999999993E-2</v>
      </c>
      <c r="AL56" s="25"/>
      <c r="AM56" s="26"/>
    </row>
    <row r="57" spans="1:39" ht="15" customHeight="1">
      <c r="A57" s="110" t="s">
        <v>250</v>
      </c>
      <c r="B57" t="s">
        <v>1808</v>
      </c>
      <c r="C57" t="s">
        <v>1920</v>
      </c>
      <c r="D57" t="s">
        <v>1921</v>
      </c>
      <c r="E57" t="s">
        <v>1890</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108">
        <v>9.5000000000000001E-2</v>
      </c>
      <c r="AL57" s="25"/>
      <c r="AM57" s="26"/>
    </row>
    <row r="58" spans="1:39" ht="15" customHeight="1">
      <c r="A58" s="110" t="s">
        <v>249</v>
      </c>
      <c r="B58" t="s">
        <v>1809</v>
      </c>
      <c r="C58" t="s">
        <v>1922</v>
      </c>
      <c r="D58" t="s">
        <v>1923</v>
      </c>
      <c r="E58" t="s">
        <v>1890</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108">
        <v>9.9000000000000005E-2</v>
      </c>
      <c r="AL58" s="25"/>
      <c r="AM58" s="26"/>
    </row>
    <row r="59" spans="1:39" ht="15" customHeight="1">
      <c r="A59" s="110" t="s">
        <v>248</v>
      </c>
      <c r="B59" t="s">
        <v>1810</v>
      </c>
      <c r="C59" t="s">
        <v>1924</v>
      </c>
      <c r="D59" t="s">
        <v>1925</v>
      </c>
      <c r="E59" t="s">
        <v>1890</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108">
        <v>9.2999999999999999E-2</v>
      </c>
      <c r="AL59" s="25"/>
      <c r="AM59" s="26"/>
    </row>
    <row r="60" spans="1:39" ht="15" customHeight="1">
      <c r="A60" s="110" t="s">
        <v>247</v>
      </c>
      <c r="B60" t="s">
        <v>1811</v>
      </c>
      <c r="C60" t="s">
        <v>1926</v>
      </c>
      <c r="D60" t="s">
        <v>1927</v>
      </c>
      <c r="E60" t="s">
        <v>1890</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108">
        <v>0.105</v>
      </c>
      <c r="AL60" s="25"/>
      <c r="AM60" s="26"/>
    </row>
    <row r="61" spans="1:39" ht="15" customHeight="1">
      <c r="A61" s="110" t="s">
        <v>246</v>
      </c>
      <c r="B61" t="s">
        <v>1812</v>
      </c>
      <c r="C61" t="s">
        <v>1928</v>
      </c>
      <c r="D61" t="s">
        <v>1929</v>
      </c>
      <c r="E61" t="s">
        <v>1890</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108">
        <v>8.7999999999999995E-2</v>
      </c>
      <c r="AL61" s="25"/>
      <c r="AM61" s="26"/>
    </row>
    <row r="62" spans="1:39" ht="15" customHeight="1">
      <c r="A62" s="110" t="s">
        <v>245</v>
      </c>
      <c r="B62" t="s">
        <v>1813</v>
      </c>
      <c r="C62" t="s">
        <v>1930</v>
      </c>
      <c r="D62" t="s">
        <v>1931</v>
      </c>
      <c r="E62" t="s">
        <v>1890</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108">
        <v>9.1999999999999998E-2</v>
      </c>
      <c r="AL62" s="25"/>
      <c r="AM62" s="26"/>
    </row>
    <row r="63" spans="1:39" ht="15" customHeight="1">
      <c r="A63" s="110" t="s">
        <v>244</v>
      </c>
      <c r="B63" t="s">
        <v>1814</v>
      </c>
      <c r="C63" t="s">
        <v>1932</v>
      </c>
      <c r="D63" t="s">
        <v>1933</v>
      </c>
      <c r="E63" t="s">
        <v>1890</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108">
        <v>0.10100000000000001</v>
      </c>
      <c r="AL63" s="25"/>
      <c r="AM63" s="26"/>
    </row>
    <row r="64" spans="1:39" ht="15" customHeight="1">
      <c r="A64" s="110" t="s">
        <v>243</v>
      </c>
      <c r="B64" t="s">
        <v>1815</v>
      </c>
      <c r="C64" t="s">
        <v>1934</v>
      </c>
      <c r="D64" t="s">
        <v>1935</v>
      </c>
      <c r="E64" t="s">
        <v>1890</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108">
        <v>7.1999999999999995E-2</v>
      </c>
      <c r="AL64" s="25"/>
      <c r="AM64" s="26"/>
    </row>
    <row r="65" spans="1:39" ht="15" customHeight="1">
      <c r="A65" s="110" t="s">
        <v>242</v>
      </c>
      <c r="B65" t="s">
        <v>1816</v>
      </c>
      <c r="C65" t="s">
        <v>1936</v>
      </c>
      <c r="D65" t="s">
        <v>1937</v>
      </c>
      <c r="E65" t="s">
        <v>1890</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108">
        <v>0.123</v>
      </c>
      <c r="AL65" s="25"/>
      <c r="AM65" s="26"/>
    </row>
    <row r="66" spans="1:39" ht="15" customHeight="1">
      <c r="A66" s="110" t="s">
        <v>241</v>
      </c>
      <c r="B66" t="s">
        <v>1817</v>
      </c>
      <c r="C66" t="s">
        <v>1938</v>
      </c>
      <c r="D66" t="s">
        <v>1939</v>
      </c>
      <c r="E66" t="s">
        <v>1890</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108">
        <v>0.14000000000000001</v>
      </c>
      <c r="AL66" s="25"/>
      <c r="AM66" s="26"/>
    </row>
    <row r="67" spans="1:39" ht="15" customHeight="1">
      <c r="A67" s="110" t="s">
        <v>240</v>
      </c>
      <c r="B67" t="s">
        <v>1818</v>
      </c>
      <c r="C67" t="s">
        <v>1940</v>
      </c>
      <c r="D67" t="s">
        <v>1941</v>
      </c>
      <c r="E67" t="s">
        <v>1890</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108">
        <v>0.11899999999999999</v>
      </c>
      <c r="AL67" s="25"/>
      <c r="AM67" s="26"/>
    </row>
    <row r="68" spans="1:39" ht="15" customHeight="1">
      <c r="A68" s="110"/>
      <c r="B68" t="s">
        <v>1820</v>
      </c>
      <c r="D68" t="s">
        <v>1942</v>
      </c>
    </row>
    <row r="69" spans="1:39" ht="15" customHeight="1">
      <c r="A69" s="110" t="s">
        <v>239</v>
      </c>
      <c r="B69" t="s">
        <v>1806</v>
      </c>
      <c r="C69" t="s">
        <v>1943</v>
      </c>
      <c r="D69" t="s">
        <v>1944</v>
      </c>
      <c r="E69" t="s">
        <v>1890</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108">
        <v>2.3E-2</v>
      </c>
      <c r="AL69" s="27"/>
      <c r="AM69" s="26"/>
    </row>
    <row r="70" spans="1:39" ht="15" customHeight="1">
      <c r="A70" s="110" t="s">
        <v>238</v>
      </c>
      <c r="B70" t="s">
        <v>1807</v>
      </c>
      <c r="C70" t="s">
        <v>1945</v>
      </c>
      <c r="D70" t="s">
        <v>1946</v>
      </c>
      <c r="E70" t="s">
        <v>1890</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108">
        <v>1.6E-2</v>
      </c>
      <c r="AL70" s="27"/>
      <c r="AM70" s="26"/>
    </row>
    <row r="71" spans="1:39" ht="15" customHeight="1">
      <c r="A71" s="110" t="s">
        <v>237</v>
      </c>
      <c r="B71" t="s">
        <v>1808</v>
      </c>
      <c r="C71" t="s">
        <v>1947</v>
      </c>
      <c r="D71" t="s">
        <v>1948</v>
      </c>
      <c r="E71" t="s">
        <v>1890</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108">
        <v>3.2000000000000001E-2</v>
      </c>
      <c r="AL71" s="27"/>
      <c r="AM71" s="26"/>
    </row>
    <row r="72" spans="1:39" ht="15" customHeight="1">
      <c r="A72" s="110" t="s">
        <v>236</v>
      </c>
      <c r="B72" t="s">
        <v>1809</v>
      </c>
      <c r="C72" t="s">
        <v>1949</v>
      </c>
      <c r="D72" t="s">
        <v>1950</v>
      </c>
      <c r="E72" t="s">
        <v>1890</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108">
        <v>2.5000000000000001E-2</v>
      </c>
      <c r="AL72" s="27"/>
      <c r="AM72" s="26"/>
    </row>
    <row r="73" spans="1:39" ht="15" customHeight="1">
      <c r="A73" s="110" t="s">
        <v>235</v>
      </c>
      <c r="B73" t="s">
        <v>1810</v>
      </c>
      <c r="C73" t="s">
        <v>1951</v>
      </c>
      <c r="D73" t="s">
        <v>1952</v>
      </c>
      <c r="E73" t="s">
        <v>1890</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108">
        <v>1.7000000000000001E-2</v>
      </c>
      <c r="AL73" s="27"/>
      <c r="AM73" s="26"/>
    </row>
    <row r="74" spans="1:39" ht="15" customHeight="1">
      <c r="A74" s="110" t="s">
        <v>234</v>
      </c>
      <c r="B74" t="s">
        <v>1811</v>
      </c>
      <c r="C74" t="s">
        <v>1953</v>
      </c>
      <c r="D74" t="s">
        <v>1954</v>
      </c>
      <c r="E74" t="s">
        <v>1890</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108">
        <v>3.3000000000000002E-2</v>
      </c>
      <c r="AL74" s="27"/>
      <c r="AM74" s="26"/>
    </row>
    <row r="75" spans="1:39" ht="15" customHeight="1">
      <c r="A75" s="110" t="s">
        <v>233</v>
      </c>
      <c r="B75" t="s">
        <v>1812</v>
      </c>
      <c r="C75" t="s">
        <v>1955</v>
      </c>
      <c r="D75" t="s">
        <v>1956</v>
      </c>
      <c r="E75" t="s">
        <v>1890</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108">
        <v>2.8000000000000001E-2</v>
      </c>
      <c r="AL75" s="27"/>
      <c r="AM75" s="26"/>
    </row>
    <row r="76" spans="1:39" ht="15" customHeight="1">
      <c r="A76" s="110" t="s">
        <v>232</v>
      </c>
      <c r="B76" t="s">
        <v>1813</v>
      </c>
      <c r="C76" t="s">
        <v>1957</v>
      </c>
      <c r="D76" t="s">
        <v>1958</v>
      </c>
      <c r="E76" t="s">
        <v>1890</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108">
        <v>3.1E-2</v>
      </c>
      <c r="AL76" s="27"/>
      <c r="AM76" s="26"/>
    </row>
    <row r="77" spans="1:39" ht="15" customHeight="1">
      <c r="A77" s="110" t="s">
        <v>231</v>
      </c>
      <c r="B77" t="s">
        <v>1814</v>
      </c>
      <c r="C77" t="s">
        <v>1959</v>
      </c>
      <c r="D77" t="s">
        <v>1960</v>
      </c>
      <c r="E77" t="s">
        <v>1890</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108">
        <v>2.9000000000000001E-2</v>
      </c>
      <c r="AL77" s="27"/>
      <c r="AM77" s="26"/>
    </row>
    <row r="78" spans="1:39" ht="15" customHeight="1">
      <c r="A78" s="110" t="s">
        <v>230</v>
      </c>
      <c r="B78" t="s">
        <v>1815</v>
      </c>
      <c r="C78" t="s">
        <v>1961</v>
      </c>
      <c r="D78" t="s">
        <v>1962</v>
      </c>
      <c r="E78" t="s">
        <v>1890</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108">
        <v>1.6E-2</v>
      </c>
      <c r="AL78" s="27"/>
      <c r="AM78" s="26"/>
    </row>
    <row r="79" spans="1:39" ht="15" customHeight="1">
      <c r="A79" s="110" t="s">
        <v>229</v>
      </c>
      <c r="B79" t="s">
        <v>1816</v>
      </c>
      <c r="C79" t="s">
        <v>1963</v>
      </c>
      <c r="D79" t="s">
        <v>1964</v>
      </c>
      <c r="E79" t="s">
        <v>1890</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108">
        <v>2.9000000000000001E-2</v>
      </c>
      <c r="AL79" s="27"/>
      <c r="AM79" s="26"/>
    </row>
    <row r="80" spans="1:39" ht="15" customHeight="1">
      <c r="A80" s="110" t="s">
        <v>228</v>
      </c>
      <c r="B80" t="s">
        <v>1817</v>
      </c>
      <c r="C80" t="s">
        <v>1965</v>
      </c>
      <c r="D80" t="s">
        <v>1966</v>
      </c>
      <c r="E80" t="s">
        <v>1890</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108">
        <v>4.2000000000000003E-2</v>
      </c>
      <c r="AL80" s="27"/>
      <c r="AM80" s="26"/>
    </row>
    <row r="81" spans="1:39" ht="15" customHeight="1">
      <c r="A81" s="110" t="s">
        <v>227</v>
      </c>
      <c r="B81" t="s">
        <v>1818</v>
      </c>
      <c r="C81" t="s">
        <v>1967</v>
      </c>
      <c r="D81" t="s">
        <v>1968</v>
      </c>
      <c r="E81" t="s">
        <v>1890</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108">
        <v>3.6999999999999998E-2</v>
      </c>
      <c r="AL81" s="27"/>
      <c r="AM81" s="26"/>
    </row>
    <row r="82" spans="1:39" ht="15" customHeight="1">
      <c r="A82" s="110" t="s">
        <v>226</v>
      </c>
      <c r="B82" t="s">
        <v>153</v>
      </c>
      <c r="C82" t="s">
        <v>1969</v>
      </c>
      <c r="D82" t="s">
        <v>1970</v>
      </c>
      <c r="E82" t="s">
        <v>1890</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108">
        <v>2.4E-2</v>
      </c>
      <c r="AL82" s="27"/>
      <c r="AM82" s="26"/>
    </row>
    <row r="83" spans="1:39" ht="15" customHeight="1">
      <c r="A83" s="110"/>
      <c r="B83" t="s">
        <v>225</v>
      </c>
      <c r="D83" t="s">
        <v>1971</v>
      </c>
    </row>
    <row r="84" spans="1:39" ht="15" customHeight="1">
      <c r="A84" s="110" t="s">
        <v>224</v>
      </c>
      <c r="B84" t="s">
        <v>1806</v>
      </c>
      <c r="C84" t="s">
        <v>1972</v>
      </c>
      <c r="D84" t="s">
        <v>1973</v>
      </c>
      <c r="E84" t="s">
        <v>1890</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108">
        <v>3.7999999999999999E-2</v>
      </c>
      <c r="AL84" s="25"/>
      <c r="AM84" s="26"/>
    </row>
    <row r="85" spans="1:39" ht="15" customHeight="1">
      <c r="A85" s="110" t="s">
        <v>223</v>
      </c>
      <c r="B85" t="s">
        <v>1821</v>
      </c>
      <c r="C85" t="s">
        <v>1974</v>
      </c>
      <c r="D85" t="s">
        <v>1975</v>
      </c>
      <c r="E85" t="s">
        <v>1890</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108">
        <v>3.5000000000000003E-2</v>
      </c>
      <c r="AL85" s="25"/>
      <c r="AM85" s="26"/>
    </row>
    <row r="86" spans="1:39" ht="15" customHeight="1">
      <c r="A86" s="110" t="s">
        <v>222</v>
      </c>
      <c r="B86" t="s">
        <v>1822</v>
      </c>
      <c r="C86" t="s">
        <v>1976</v>
      </c>
      <c r="D86" t="s">
        <v>1977</v>
      </c>
      <c r="E86" t="s">
        <v>1890</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108">
        <v>6.0999999999999999E-2</v>
      </c>
      <c r="AL86" s="25"/>
      <c r="AM86" s="26"/>
    </row>
    <row r="87" spans="1:39" ht="15" customHeight="1">
      <c r="A87" s="110" t="s">
        <v>221</v>
      </c>
      <c r="B87" t="s">
        <v>1823</v>
      </c>
      <c r="C87" t="s">
        <v>1978</v>
      </c>
      <c r="D87" t="s">
        <v>1979</v>
      </c>
      <c r="E87" t="s">
        <v>1890</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108">
        <v>-4.0000000000000001E-3</v>
      </c>
      <c r="AL87" s="25"/>
      <c r="AM87" s="26"/>
    </row>
    <row r="88" spans="1:39" ht="15" customHeight="1">
      <c r="A88" s="110" t="s">
        <v>220</v>
      </c>
      <c r="B88" t="s">
        <v>1807</v>
      </c>
      <c r="C88" t="s">
        <v>1980</v>
      </c>
      <c r="D88" t="s">
        <v>1981</v>
      </c>
      <c r="E88" t="s">
        <v>1890</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108">
        <v>5.8000000000000003E-2</v>
      </c>
      <c r="AL88" s="25"/>
      <c r="AM88" s="26"/>
    </row>
    <row r="89" spans="1:39" ht="15" customHeight="1">
      <c r="A89" s="110" t="s">
        <v>219</v>
      </c>
      <c r="B89" t="s">
        <v>1808</v>
      </c>
      <c r="C89" t="s">
        <v>1982</v>
      </c>
      <c r="D89" t="s">
        <v>1983</v>
      </c>
      <c r="E89" t="s">
        <v>1890</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108">
        <v>6.8000000000000005E-2</v>
      </c>
      <c r="AL89" s="25"/>
      <c r="AM89" s="26"/>
    </row>
    <row r="90" spans="1:39" ht="15" customHeight="1">
      <c r="A90" s="110" t="s">
        <v>218</v>
      </c>
      <c r="B90" t="s">
        <v>1809</v>
      </c>
      <c r="C90" t="s">
        <v>1984</v>
      </c>
      <c r="D90" t="s">
        <v>1985</v>
      </c>
      <c r="E90" t="s">
        <v>1890</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108">
        <v>6.8000000000000005E-2</v>
      </c>
      <c r="AL90" s="25"/>
      <c r="AM90" s="26"/>
    </row>
    <row r="91" spans="1:39" ht="15" customHeight="1">
      <c r="A91" s="110" t="s">
        <v>217</v>
      </c>
      <c r="B91" t="s">
        <v>1810</v>
      </c>
      <c r="C91" t="s">
        <v>1986</v>
      </c>
      <c r="D91" t="s">
        <v>1987</v>
      </c>
      <c r="E91" t="s">
        <v>1890</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108">
        <v>5.3999999999999999E-2</v>
      </c>
      <c r="AL91" s="25"/>
      <c r="AM91" s="26"/>
    </row>
    <row r="92" spans="1:39" ht="15" customHeight="1">
      <c r="A92" s="110" t="s">
        <v>216</v>
      </c>
      <c r="B92" t="s">
        <v>1811</v>
      </c>
      <c r="C92" t="s">
        <v>1988</v>
      </c>
      <c r="D92" t="s">
        <v>1989</v>
      </c>
      <c r="E92" t="s">
        <v>1890</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108">
        <v>8.4000000000000005E-2</v>
      </c>
      <c r="AL92" s="25"/>
      <c r="AM92" s="26"/>
    </row>
    <row r="93" spans="1:39" ht="15" customHeight="1">
      <c r="A93" s="110" t="s">
        <v>215</v>
      </c>
      <c r="B93" t="s">
        <v>1812</v>
      </c>
      <c r="C93" t="s">
        <v>1990</v>
      </c>
      <c r="D93" t="s">
        <v>1991</v>
      </c>
      <c r="E93" t="s">
        <v>1890</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108">
        <v>7.0000000000000007E-2</v>
      </c>
      <c r="AL93" s="25"/>
      <c r="AM93" s="26"/>
    </row>
    <row r="94" spans="1:39" ht="15" customHeight="1">
      <c r="A94" s="110" t="s">
        <v>214</v>
      </c>
      <c r="B94" t="s">
        <v>1813</v>
      </c>
      <c r="C94" t="s">
        <v>1992</v>
      </c>
      <c r="D94" t="s">
        <v>1993</v>
      </c>
      <c r="E94" t="s">
        <v>1890</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108">
        <v>3.9E-2</v>
      </c>
      <c r="AL94" s="25"/>
      <c r="AM94" s="26"/>
    </row>
    <row r="95" spans="1:39" ht="15" customHeight="1">
      <c r="A95" s="110" t="s">
        <v>213</v>
      </c>
      <c r="B95" t="s">
        <v>1814</v>
      </c>
      <c r="C95" t="s">
        <v>1994</v>
      </c>
      <c r="D95" t="s">
        <v>1995</v>
      </c>
      <c r="E95" t="s">
        <v>1890</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108">
        <v>0.05</v>
      </c>
      <c r="AL95" s="25"/>
      <c r="AM95" s="26"/>
    </row>
    <row r="96" spans="1:39" ht="15" customHeight="1">
      <c r="A96" s="110" t="s">
        <v>212</v>
      </c>
      <c r="B96" t="s">
        <v>1815</v>
      </c>
      <c r="C96" t="s">
        <v>1996</v>
      </c>
      <c r="D96" t="s">
        <v>1997</v>
      </c>
      <c r="E96" t="s">
        <v>1890</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108">
        <v>4.2000000000000003E-2</v>
      </c>
      <c r="AL96" s="25"/>
      <c r="AM96" s="26"/>
    </row>
    <row r="97" spans="1:39" ht="15" customHeight="1">
      <c r="A97" s="110" t="s">
        <v>211</v>
      </c>
      <c r="B97" t="s">
        <v>1816</v>
      </c>
      <c r="C97" t="s">
        <v>1998</v>
      </c>
      <c r="D97" t="s">
        <v>1999</v>
      </c>
      <c r="E97" t="s">
        <v>1890</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108">
        <v>7.5999999999999998E-2</v>
      </c>
      <c r="AL97" s="25"/>
      <c r="AM97" s="26"/>
    </row>
    <row r="98" spans="1:39" ht="15" customHeight="1">
      <c r="A98" s="110" t="s">
        <v>210</v>
      </c>
      <c r="B98" t="s">
        <v>1817</v>
      </c>
      <c r="C98" t="s">
        <v>2000</v>
      </c>
      <c r="D98" t="s">
        <v>2001</v>
      </c>
      <c r="E98" t="s">
        <v>1890</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108">
        <v>8.5000000000000006E-2</v>
      </c>
      <c r="AL98" s="25"/>
      <c r="AM98" s="26"/>
    </row>
    <row r="99" spans="1:39" ht="15" customHeight="1">
      <c r="A99" s="110" t="s">
        <v>209</v>
      </c>
      <c r="B99" t="s">
        <v>1818</v>
      </c>
      <c r="C99" t="s">
        <v>2002</v>
      </c>
      <c r="D99" t="s">
        <v>2003</v>
      </c>
      <c r="E99" t="s">
        <v>1890</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108">
        <v>6.3E-2</v>
      </c>
      <c r="AL99" s="25"/>
      <c r="AM99" s="26"/>
    </row>
    <row r="100" spans="1:39" ht="15" customHeight="1">
      <c r="A100" s="110" t="s">
        <v>208</v>
      </c>
      <c r="B100" t="s">
        <v>153</v>
      </c>
      <c r="C100" t="s">
        <v>2004</v>
      </c>
      <c r="D100" t="s">
        <v>2005</v>
      </c>
      <c r="E100" t="s">
        <v>1890</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108">
        <v>5.6000000000000001E-2</v>
      </c>
      <c r="AL100" s="25"/>
      <c r="AM100" s="26"/>
    </row>
    <row r="101" spans="1:39" ht="15" customHeight="1">
      <c r="A101" s="110"/>
      <c r="B101" t="s">
        <v>207</v>
      </c>
      <c r="D101" t="s">
        <v>2006</v>
      </c>
    </row>
    <row r="102" spans="1:39" ht="15" customHeight="1">
      <c r="A102" s="110" t="s">
        <v>206</v>
      </c>
      <c r="B102" t="s">
        <v>1806</v>
      </c>
      <c r="C102" t="s">
        <v>2007</v>
      </c>
      <c r="D102" t="s">
        <v>2008</v>
      </c>
      <c r="E102" t="s">
        <v>1285</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108">
        <v>0.13200000000000001</v>
      </c>
      <c r="AL102" s="25"/>
      <c r="AM102" s="26"/>
    </row>
    <row r="103" spans="1:39" ht="15" customHeight="1">
      <c r="A103" s="110" t="s">
        <v>205</v>
      </c>
      <c r="B103" t="s">
        <v>1821</v>
      </c>
      <c r="C103" t="s">
        <v>2009</v>
      </c>
      <c r="D103" t="s">
        <v>2010</v>
      </c>
      <c r="E103" t="s">
        <v>1285</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146</v>
      </c>
      <c r="AL103" s="25"/>
      <c r="AM103" s="26"/>
    </row>
    <row r="104" spans="1:39" ht="15" customHeight="1">
      <c r="A104" s="110" t="s">
        <v>204</v>
      </c>
      <c r="B104" t="s">
        <v>1822</v>
      </c>
      <c r="C104" t="s">
        <v>2011</v>
      </c>
      <c r="D104" t="s">
        <v>2012</v>
      </c>
      <c r="E104" t="s">
        <v>1285</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108">
        <v>6.5000000000000002E-2</v>
      </c>
      <c r="AL104" s="25"/>
      <c r="AM104" s="26"/>
    </row>
    <row r="105" spans="1:39" ht="15" customHeight="1">
      <c r="A105" s="40" t="s">
        <v>203</v>
      </c>
      <c r="B105" t="s">
        <v>1823</v>
      </c>
      <c r="C105" t="s">
        <v>2013</v>
      </c>
      <c r="D105" t="s">
        <v>2014</v>
      </c>
      <c r="E105" t="s">
        <v>1285</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146</v>
      </c>
      <c r="AL105" s="25"/>
      <c r="AM105" s="26"/>
    </row>
    <row r="106" spans="1:39" ht="15" customHeight="1">
      <c r="A106" s="40" t="s">
        <v>202</v>
      </c>
      <c r="B106" t="s">
        <v>1807</v>
      </c>
      <c r="C106" t="s">
        <v>2015</v>
      </c>
      <c r="D106" t="s">
        <v>2016</v>
      </c>
      <c r="E106" t="s">
        <v>1285</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146</v>
      </c>
      <c r="AL106" s="25"/>
      <c r="AM106" s="26"/>
    </row>
    <row r="107" spans="1:39" ht="15" customHeight="1">
      <c r="A107" s="40" t="s">
        <v>201</v>
      </c>
      <c r="B107" t="s">
        <v>1821</v>
      </c>
      <c r="C107" t="s">
        <v>2017</v>
      </c>
      <c r="D107" t="s">
        <v>2018</v>
      </c>
      <c r="E107" t="s">
        <v>1285</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146</v>
      </c>
      <c r="AL107" s="25"/>
      <c r="AM107" s="26"/>
    </row>
    <row r="108" spans="1:39" ht="15" customHeight="1">
      <c r="A108" s="40" t="s">
        <v>200</v>
      </c>
      <c r="B108" t="s">
        <v>1822</v>
      </c>
      <c r="C108" t="s">
        <v>2019</v>
      </c>
      <c r="D108" t="s">
        <v>2020</v>
      </c>
      <c r="E108" t="s">
        <v>1285</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146</v>
      </c>
      <c r="AL108" s="25"/>
      <c r="AM108" s="26"/>
    </row>
    <row r="109" spans="1:39" ht="15" customHeight="1">
      <c r="A109" s="40" t="s">
        <v>199</v>
      </c>
      <c r="B109" t="s">
        <v>1823</v>
      </c>
      <c r="C109" t="s">
        <v>2021</v>
      </c>
      <c r="D109" t="s">
        <v>2022</v>
      </c>
      <c r="E109" t="s">
        <v>1285</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146</v>
      </c>
      <c r="AL109" s="25"/>
      <c r="AM109" s="26"/>
    </row>
    <row r="110" spans="1:39" ht="15" customHeight="1">
      <c r="A110" s="40" t="s">
        <v>198</v>
      </c>
      <c r="B110" t="s">
        <v>1808</v>
      </c>
      <c r="C110" t="s">
        <v>2023</v>
      </c>
      <c r="D110" t="s">
        <v>2024</v>
      </c>
      <c r="E110" t="s">
        <v>1285</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146</v>
      </c>
      <c r="AL110" s="25"/>
      <c r="AM110" s="26"/>
    </row>
    <row r="111" spans="1:39" ht="15" customHeight="1">
      <c r="A111" s="40" t="s">
        <v>197</v>
      </c>
      <c r="B111" t="s">
        <v>1821</v>
      </c>
      <c r="C111" t="s">
        <v>2025</v>
      </c>
      <c r="D111" t="s">
        <v>2026</v>
      </c>
      <c r="E111" t="s">
        <v>1285</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146</v>
      </c>
      <c r="AL111" s="25"/>
      <c r="AM111" s="26"/>
    </row>
    <row r="112" spans="1:39" ht="15" customHeight="1">
      <c r="A112" s="40" t="s">
        <v>196</v>
      </c>
      <c r="B112" t="s">
        <v>1822</v>
      </c>
      <c r="C112" t="s">
        <v>2027</v>
      </c>
      <c r="D112" t="s">
        <v>2028</v>
      </c>
      <c r="E112" t="s">
        <v>1285</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146</v>
      </c>
      <c r="AL112" s="25"/>
      <c r="AM112" s="26"/>
    </row>
    <row r="113" spans="1:39" ht="15" customHeight="1">
      <c r="A113" s="40" t="s">
        <v>195</v>
      </c>
      <c r="B113" t="s">
        <v>1823</v>
      </c>
      <c r="C113" t="s">
        <v>2029</v>
      </c>
      <c r="D113" t="s">
        <v>2030</v>
      </c>
      <c r="E113" t="s">
        <v>1285</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146</v>
      </c>
      <c r="AL113" s="25"/>
      <c r="AM113" s="26"/>
    </row>
    <row r="114" spans="1:39" ht="15" customHeight="1">
      <c r="A114" s="40" t="s">
        <v>194</v>
      </c>
      <c r="B114" t="s">
        <v>1809</v>
      </c>
      <c r="C114" t="s">
        <v>2031</v>
      </c>
      <c r="D114" t="s">
        <v>2032</v>
      </c>
      <c r="E114" t="s">
        <v>1285</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146</v>
      </c>
      <c r="AL114" s="25"/>
      <c r="AM114" s="26"/>
    </row>
    <row r="115" spans="1:39" ht="15" customHeight="1">
      <c r="A115" s="40" t="s">
        <v>193</v>
      </c>
      <c r="B115" t="s">
        <v>1821</v>
      </c>
      <c r="C115" t="s">
        <v>2033</v>
      </c>
      <c r="D115" t="s">
        <v>2034</v>
      </c>
      <c r="E115" t="s">
        <v>1285</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146</v>
      </c>
      <c r="AL115" s="25"/>
      <c r="AM115" s="26"/>
    </row>
    <row r="116" spans="1:39" ht="15" customHeight="1">
      <c r="A116" s="40" t="s">
        <v>192</v>
      </c>
      <c r="B116" t="s">
        <v>1822</v>
      </c>
      <c r="C116" t="s">
        <v>2035</v>
      </c>
      <c r="D116" t="s">
        <v>2036</v>
      </c>
      <c r="E116" t="s">
        <v>1285</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146</v>
      </c>
      <c r="AL116" s="25"/>
      <c r="AM116" s="26"/>
    </row>
    <row r="117" spans="1:39" ht="15" customHeight="1">
      <c r="A117" s="40" t="s">
        <v>191</v>
      </c>
      <c r="B117" t="s">
        <v>1823</v>
      </c>
      <c r="C117" t="s">
        <v>2037</v>
      </c>
      <c r="D117" t="s">
        <v>2038</v>
      </c>
      <c r="E117" t="s">
        <v>1285</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146</v>
      </c>
      <c r="AL117" s="25"/>
      <c r="AM117" s="26"/>
    </row>
    <row r="118" spans="1:39" ht="15" customHeight="1">
      <c r="A118" s="40" t="s">
        <v>190</v>
      </c>
      <c r="B118" t="s">
        <v>1810</v>
      </c>
      <c r="C118" t="s">
        <v>2039</v>
      </c>
      <c r="D118" t="s">
        <v>2040</v>
      </c>
      <c r="E118" t="s">
        <v>1285</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146</v>
      </c>
      <c r="AL118" s="25"/>
      <c r="AM118" s="26"/>
    </row>
    <row r="119" spans="1:39" ht="15" customHeight="1">
      <c r="A119" s="40" t="s">
        <v>189</v>
      </c>
      <c r="B119" t="s">
        <v>1821</v>
      </c>
      <c r="C119" t="s">
        <v>2041</v>
      </c>
      <c r="D119" t="s">
        <v>2042</v>
      </c>
      <c r="E119" t="s">
        <v>1285</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146</v>
      </c>
      <c r="AL119" s="25"/>
      <c r="AM119" s="26"/>
    </row>
    <row r="120" spans="1:39" ht="15" customHeight="1">
      <c r="A120" s="40" t="s">
        <v>188</v>
      </c>
      <c r="B120" t="s">
        <v>1822</v>
      </c>
      <c r="C120" t="s">
        <v>2043</v>
      </c>
      <c r="D120" t="s">
        <v>2044</v>
      </c>
      <c r="E120" t="s">
        <v>1285</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146</v>
      </c>
      <c r="AL120" s="25"/>
      <c r="AM120" s="26"/>
    </row>
    <row r="121" spans="1:39" ht="15" customHeight="1">
      <c r="A121" s="40" t="s">
        <v>187</v>
      </c>
      <c r="B121" t="s">
        <v>1823</v>
      </c>
      <c r="C121" t="s">
        <v>2045</v>
      </c>
      <c r="D121" t="s">
        <v>2046</v>
      </c>
      <c r="E121" t="s">
        <v>1285</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146</v>
      </c>
      <c r="AL121" s="25"/>
      <c r="AM121" s="26"/>
    </row>
    <row r="122" spans="1:39" ht="15" customHeight="1">
      <c r="A122" s="40" t="s">
        <v>186</v>
      </c>
      <c r="B122" t="s">
        <v>1811</v>
      </c>
      <c r="C122" t="s">
        <v>2047</v>
      </c>
      <c r="D122" t="s">
        <v>2048</v>
      </c>
      <c r="E122" t="s">
        <v>1285</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146</v>
      </c>
      <c r="AL122" s="25"/>
      <c r="AM122" s="26"/>
    </row>
    <row r="123" spans="1:39" ht="15" customHeight="1">
      <c r="A123" s="40" t="s">
        <v>185</v>
      </c>
      <c r="B123" t="s">
        <v>1821</v>
      </c>
      <c r="C123" t="s">
        <v>2049</v>
      </c>
      <c r="D123" t="s">
        <v>2050</v>
      </c>
      <c r="E123" t="s">
        <v>1285</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146</v>
      </c>
      <c r="AL123" s="25"/>
      <c r="AM123" s="26"/>
    </row>
    <row r="124" spans="1:39" ht="15" customHeight="1">
      <c r="A124" s="40" t="s">
        <v>184</v>
      </c>
      <c r="B124" t="s">
        <v>1822</v>
      </c>
      <c r="C124" t="s">
        <v>2051</v>
      </c>
      <c r="D124" t="s">
        <v>2052</v>
      </c>
      <c r="E124" t="s">
        <v>1285</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146</v>
      </c>
      <c r="AL124" s="25"/>
      <c r="AM124" s="26"/>
    </row>
    <row r="125" spans="1:39" ht="15" customHeight="1">
      <c r="A125" s="40" t="s">
        <v>183</v>
      </c>
      <c r="B125" t="s">
        <v>1823</v>
      </c>
      <c r="C125" t="s">
        <v>2053</v>
      </c>
      <c r="D125" t="s">
        <v>2054</v>
      </c>
      <c r="E125" t="s">
        <v>1285</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146</v>
      </c>
      <c r="AL125" s="25"/>
      <c r="AM125" s="26"/>
    </row>
    <row r="126" spans="1:39" ht="15" customHeight="1">
      <c r="A126" s="40" t="s">
        <v>182</v>
      </c>
      <c r="B126" t="s">
        <v>1812</v>
      </c>
      <c r="C126" t="s">
        <v>2055</v>
      </c>
      <c r="D126" t="s">
        <v>2056</v>
      </c>
      <c r="E126" t="s">
        <v>1285</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146</v>
      </c>
      <c r="AL126" s="25"/>
      <c r="AM126" s="26"/>
    </row>
    <row r="127" spans="1:39" ht="15" customHeight="1">
      <c r="A127" s="40" t="s">
        <v>181</v>
      </c>
      <c r="B127" t="s">
        <v>1821</v>
      </c>
      <c r="C127" t="s">
        <v>2057</v>
      </c>
      <c r="D127" t="s">
        <v>2058</v>
      </c>
      <c r="E127" t="s">
        <v>1285</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146</v>
      </c>
      <c r="AL127" s="25"/>
      <c r="AM127" s="26"/>
    </row>
    <row r="128" spans="1:39" ht="15" customHeight="1">
      <c r="A128" s="40" t="s">
        <v>180</v>
      </c>
      <c r="B128" t="s">
        <v>1822</v>
      </c>
      <c r="C128" t="s">
        <v>2059</v>
      </c>
      <c r="D128" t="s">
        <v>2060</v>
      </c>
      <c r="E128" t="s">
        <v>1285</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146</v>
      </c>
      <c r="AL128" s="25"/>
      <c r="AM128" s="26"/>
    </row>
    <row r="129" spans="1:39" ht="15" customHeight="1">
      <c r="A129" s="40" t="s">
        <v>179</v>
      </c>
      <c r="B129" t="s">
        <v>1823</v>
      </c>
      <c r="C129" t="s">
        <v>2061</v>
      </c>
      <c r="D129" t="s">
        <v>2062</v>
      </c>
      <c r="E129" t="s">
        <v>1285</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146</v>
      </c>
      <c r="AL129" s="25"/>
      <c r="AM129" s="26"/>
    </row>
    <row r="130" spans="1:39" ht="15" customHeight="1">
      <c r="A130" s="40" t="s">
        <v>178</v>
      </c>
      <c r="B130" t="s">
        <v>1813</v>
      </c>
      <c r="C130" t="s">
        <v>2063</v>
      </c>
      <c r="D130" t="s">
        <v>2064</v>
      </c>
      <c r="E130" t="s">
        <v>1285</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146</v>
      </c>
      <c r="AL130" s="25"/>
      <c r="AM130" s="26"/>
    </row>
    <row r="131" spans="1:39" ht="15" customHeight="1">
      <c r="A131" s="40" t="s">
        <v>177</v>
      </c>
      <c r="B131" t="s">
        <v>1821</v>
      </c>
      <c r="C131" t="s">
        <v>2065</v>
      </c>
      <c r="D131" t="s">
        <v>2066</v>
      </c>
      <c r="E131" t="s">
        <v>1285</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146</v>
      </c>
      <c r="AL131" s="25"/>
      <c r="AM131" s="26"/>
    </row>
    <row r="132" spans="1:39" ht="15" customHeight="1">
      <c r="A132" s="40" t="s">
        <v>176</v>
      </c>
      <c r="B132" t="s">
        <v>1822</v>
      </c>
      <c r="C132" t="s">
        <v>2067</v>
      </c>
      <c r="D132" t="s">
        <v>2068</v>
      </c>
      <c r="E132" t="s">
        <v>1285</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146</v>
      </c>
      <c r="AL132" s="25"/>
      <c r="AM132" s="26"/>
    </row>
    <row r="133" spans="1:39" ht="15" customHeight="1">
      <c r="A133" s="40" t="s">
        <v>175</v>
      </c>
      <c r="B133" t="s">
        <v>1823</v>
      </c>
      <c r="C133" t="s">
        <v>2069</v>
      </c>
      <c r="D133" t="s">
        <v>2070</v>
      </c>
      <c r="E133" t="s">
        <v>1285</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146</v>
      </c>
      <c r="AL133" s="25"/>
      <c r="AM133" s="26"/>
    </row>
    <row r="134" spans="1:39" ht="15" customHeight="1">
      <c r="A134" s="40" t="s">
        <v>174</v>
      </c>
      <c r="B134" t="s">
        <v>1814</v>
      </c>
      <c r="C134" t="s">
        <v>2071</v>
      </c>
      <c r="D134" t="s">
        <v>2072</v>
      </c>
      <c r="E134" t="s">
        <v>1285</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108">
        <v>0.13300000000000001</v>
      </c>
      <c r="AL134" s="25"/>
      <c r="AM134" s="26"/>
    </row>
    <row r="135" spans="1:39" ht="15" customHeight="1">
      <c r="A135" s="40" t="s">
        <v>173</v>
      </c>
      <c r="B135" t="s">
        <v>1821</v>
      </c>
      <c r="C135" t="s">
        <v>2073</v>
      </c>
      <c r="D135" t="s">
        <v>2074</v>
      </c>
      <c r="E135" t="s">
        <v>1285</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108">
        <v>0.17599999999999999</v>
      </c>
      <c r="AL135" s="25"/>
      <c r="AM135" s="26"/>
    </row>
    <row r="136" spans="1:39" ht="15" customHeight="1">
      <c r="A136" s="40" t="s">
        <v>172</v>
      </c>
      <c r="B136" t="s">
        <v>1822</v>
      </c>
      <c r="C136" t="s">
        <v>2075</v>
      </c>
      <c r="D136" t="s">
        <v>2076</v>
      </c>
      <c r="E136" t="s">
        <v>1285</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108">
        <v>7.2999999999999995E-2</v>
      </c>
      <c r="AL136" s="25"/>
      <c r="AM136" s="26"/>
    </row>
    <row r="137" spans="1:39" ht="15" customHeight="1">
      <c r="A137" s="40" t="s">
        <v>171</v>
      </c>
      <c r="B137" t="s">
        <v>1823</v>
      </c>
      <c r="C137" t="s">
        <v>2077</v>
      </c>
      <c r="D137" t="s">
        <v>2078</v>
      </c>
      <c r="E137" t="s">
        <v>1285</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146</v>
      </c>
      <c r="AL137" s="25"/>
      <c r="AM137" s="26"/>
    </row>
    <row r="138" spans="1:39" ht="15" customHeight="1">
      <c r="A138" s="40" t="s">
        <v>170</v>
      </c>
      <c r="B138" t="s">
        <v>1815</v>
      </c>
      <c r="C138" t="s">
        <v>2079</v>
      </c>
      <c r="D138" t="s">
        <v>2080</v>
      </c>
      <c r="E138" t="s">
        <v>1285</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146</v>
      </c>
      <c r="AL138" s="25"/>
      <c r="AM138" s="26"/>
    </row>
    <row r="139" spans="1:39" ht="15" customHeight="1">
      <c r="A139" s="40" t="s">
        <v>169</v>
      </c>
      <c r="B139" t="s">
        <v>1821</v>
      </c>
      <c r="C139" t="s">
        <v>2081</v>
      </c>
      <c r="D139" t="s">
        <v>2082</v>
      </c>
      <c r="E139" t="s">
        <v>1285</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146</v>
      </c>
      <c r="AL139" s="25"/>
      <c r="AM139" s="26"/>
    </row>
    <row r="140" spans="1:39" ht="15" customHeight="1">
      <c r="A140" s="40" t="s">
        <v>168</v>
      </c>
      <c r="B140" t="s">
        <v>1822</v>
      </c>
      <c r="C140" t="s">
        <v>2083</v>
      </c>
      <c r="D140" t="s">
        <v>2084</v>
      </c>
      <c r="E140" t="s">
        <v>1285</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146</v>
      </c>
      <c r="AL140" s="25"/>
      <c r="AM140" s="26"/>
    </row>
    <row r="141" spans="1:39" ht="15" customHeight="1">
      <c r="A141" s="40" t="s">
        <v>167</v>
      </c>
      <c r="B141" t="s">
        <v>1823</v>
      </c>
      <c r="C141" t="s">
        <v>2085</v>
      </c>
      <c r="D141" t="s">
        <v>2086</v>
      </c>
      <c r="E141" t="s">
        <v>1285</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146</v>
      </c>
      <c r="AL141" s="25"/>
      <c r="AM141" s="26"/>
    </row>
    <row r="142" spans="1:39" ht="15" customHeight="1">
      <c r="A142" s="40" t="s">
        <v>166</v>
      </c>
      <c r="B142" t="s">
        <v>1816</v>
      </c>
      <c r="C142" t="s">
        <v>2087</v>
      </c>
      <c r="D142" t="s">
        <v>2088</v>
      </c>
      <c r="E142" t="s">
        <v>1285</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146</v>
      </c>
      <c r="AL142" s="25"/>
      <c r="AM142" s="26"/>
    </row>
    <row r="143" spans="1:39" ht="15" customHeight="1">
      <c r="A143" s="40" t="s">
        <v>165</v>
      </c>
      <c r="B143" t="s">
        <v>1821</v>
      </c>
      <c r="C143" t="s">
        <v>2089</v>
      </c>
      <c r="D143" t="s">
        <v>2090</v>
      </c>
      <c r="E143" t="s">
        <v>1285</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146</v>
      </c>
      <c r="AL143" s="25"/>
      <c r="AM143" s="26"/>
    </row>
    <row r="144" spans="1:39" ht="15" customHeight="1">
      <c r="A144" s="40" t="s">
        <v>164</v>
      </c>
      <c r="B144" t="s">
        <v>1822</v>
      </c>
      <c r="C144" t="s">
        <v>2091</v>
      </c>
      <c r="D144" t="s">
        <v>2092</v>
      </c>
      <c r="E144" t="s">
        <v>1285</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146</v>
      </c>
      <c r="AL144" s="25"/>
      <c r="AM144" s="26"/>
    </row>
    <row r="145" spans="1:39" ht="15" customHeight="1">
      <c r="A145" s="40" t="s">
        <v>163</v>
      </c>
      <c r="B145" t="s">
        <v>1823</v>
      </c>
      <c r="C145" t="s">
        <v>2093</v>
      </c>
      <c r="D145" t="s">
        <v>2094</v>
      </c>
      <c r="E145" t="s">
        <v>1285</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146</v>
      </c>
      <c r="AL145" s="25"/>
      <c r="AM145" s="26"/>
    </row>
    <row r="146" spans="1:39" ht="15" customHeight="1">
      <c r="A146" s="40" t="s">
        <v>162</v>
      </c>
      <c r="B146" t="s">
        <v>1817</v>
      </c>
      <c r="C146" t="s">
        <v>2095</v>
      </c>
      <c r="D146" t="s">
        <v>2096</v>
      </c>
      <c r="E146" t="s">
        <v>1285</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146</v>
      </c>
      <c r="AL146" s="25"/>
      <c r="AM146" s="26"/>
    </row>
    <row r="147" spans="1:39" ht="15" customHeight="1">
      <c r="A147" s="40" t="s">
        <v>161</v>
      </c>
      <c r="B147" t="s">
        <v>1821</v>
      </c>
      <c r="C147" t="s">
        <v>2097</v>
      </c>
      <c r="D147" t="s">
        <v>2098</v>
      </c>
      <c r="E147" t="s">
        <v>1285</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146</v>
      </c>
      <c r="AL147" s="25"/>
      <c r="AM147" s="26"/>
    </row>
    <row r="148" spans="1:39" ht="15" customHeight="1">
      <c r="A148" s="40" t="s">
        <v>160</v>
      </c>
      <c r="B148" t="s">
        <v>1822</v>
      </c>
      <c r="C148" t="s">
        <v>2099</v>
      </c>
      <c r="D148" t="s">
        <v>2100</v>
      </c>
      <c r="E148" t="s">
        <v>1285</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146</v>
      </c>
      <c r="AL148" s="25"/>
      <c r="AM148" s="26"/>
    </row>
    <row r="149" spans="1:39" ht="15" customHeight="1">
      <c r="A149" s="40" t="s">
        <v>159</v>
      </c>
      <c r="B149" t="s">
        <v>1823</v>
      </c>
      <c r="C149" t="s">
        <v>2101</v>
      </c>
      <c r="D149" t="s">
        <v>2102</v>
      </c>
      <c r="E149" t="s">
        <v>1285</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146</v>
      </c>
      <c r="AL149" s="25"/>
      <c r="AM149" s="26"/>
    </row>
    <row r="150" spans="1:39" ht="15" customHeight="1">
      <c r="A150" s="40" t="s">
        <v>158</v>
      </c>
      <c r="B150" t="s">
        <v>1818</v>
      </c>
      <c r="C150" t="s">
        <v>2103</v>
      </c>
      <c r="D150" t="s">
        <v>2104</v>
      </c>
      <c r="E150" t="s">
        <v>1285</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108">
        <v>8.6999999999999994E-2</v>
      </c>
      <c r="AL150" s="25"/>
      <c r="AM150" s="26"/>
    </row>
    <row r="151" spans="1:39" ht="15" customHeight="1">
      <c r="A151" s="40" t="s">
        <v>157</v>
      </c>
      <c r="B151" t="s">
        <v>1821</v>
      </c>
      <c r="C151" t="s">
        <v>2105</v>
      </c>
      <c r="D151" t="s">
        <v>2106</v>
      </c>
      <c r="E151" t="s">
        <v>1285</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108">
        <v>7.0000000000000007E-2</v>
      </c>
      <c r="AL151" s="25"/>
      <c r="AM151" s="26"/>
    </row>
    <row r="152" spans="1:39" ht="15" customHeight="1">
      <c r="A152" s="40" t="s">
        <v>156</v>
      </c>
      <c r="B152" t="s">
        <v>1822</v>
      </c>
      <c r="C152" t="s">
        <v>2107</v>
      </c>
      <c r="D152" t="s">
        <v>2108</v>
      </c>
      <c r="E152" t="s">
        <v>1285</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146</v>
      </c>
      <c r="AL152" s="25"/>
      <c r="AM152" s="26"/>
    </row>
    <row r="153" spans="1:39" ht="15" customHeight="1">
      <c r="A153" s="40" t="s">
        <v>155</v>
      </c>
      <c r="B153" t="s">
        <v>1823</v>
      </c>
      <c r="C153" t="s">
        <v>2109</v>
      </c>
      <c r="D153" t="s">
        <v>2110</v>
      </c>
      <c r="E153" t="s">
        <v>1285</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146</v>
      </c>
      <c r="AL153" s="25"/>
      <c r="AM153" s="26"/>
    </row>
    <row r="154" spans="1:39" ht="15" customHeight="1">
      <c r="A154" s="40" t="s">
        <v>154</v>
      </c>
      <c r="B154" t="s">
        <v>153</v>
      </c>
      <c r="C154" t="s">
        <v>2111</v>
      </c>
      <c r="D154" t="s">
        <v>2112</v>
      </c>
      <c r="E154" t="s">
        <v>1285</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108">
        <v>0.17100000000000001</v>
      </c>
      <c r="AL154" s="32"/>
      <c r="AM154" s="30"/>
    </row>
    <row r="155" spans="1:39" ht="15" customHeight="1">
      <c r="B155" t="s">
        <v>152</v>
      </c>
      <c r="D155" t="s">
        <v>2113</v>
      </c>
    </row>
    <row r="156" spans="1:39" ht="15" customHeight="1">
      <c r="A156" s="40" t="s">
        <v>151</v>
      </c>
      <c r="B156" t="s">
        <v>1824</v>
      </c>
      <c r="C156" t="s">
        <v>2114</v>
      </c>
      <c r="D156" t="s">
        <v>2115</v>
      </c>
      <c r="E156" t="s">
        <v>1853</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146</v>
      </c>
      <c r="AL156" s="28"/>
      <c r="AM156" s="26"/>
    </row>
    <row r="157" spans="1:39" ht="15" customHeight="1">
      <c r="A157" s="40" t="s">
        <v>150</v>
      </c>
      <c r="B157" t="s">
        <v>1825</v>
      </c>
      <c r="C157" t="s">
        <v>2116</v>
      </c>
      <c r="D157" t="s">
        <v>2117</v>
      </c>
      <c r="E157" t="s">
        <v>1853</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28"/>
      <c r="AM157" s="26"/>
    </row>
    <row r="158" spans="1:39" ht="15" customHeight="1">
      <c r="A158" s="40" t="s">
        <v>149</v>
      </c>
      <c r="B158" t="s">
        <v>1826</v>
      </c>
      <c r="C158" t="s">
        <v>2118</v>
      </c>
      <c r="D158" t="s">
        <v>2119</v>
      </c>
      <c r="E158" t="s">
        <v>1853</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28"/>
      <c r="AM158" s="26"/>
    </row>
    <row r="159" spans="1:39" ht="15" customHeight="1">
      <c r="A159" s="40" t="s">
        <v>148</v>
      </c>
      <c r="B159" t="s">
        <v>1827</v>
      </c>
      <c r="C159" t="s">
        <v>2120</v>
      </c>
      <c r="D159" t="s">
        <v>2121</v>
      </c>
      <c r="E159" t="s">
        <v>1853</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146</v>
      </c>
      <c r="AL159" s="28"/>
      <c r="AM159" s="26"/>
    </row>
    <row r="160" spans="1:39" ht="15" customHeight="1">
      <c r="A160" s="40" t="s">
        <v>147</v>
      </c>
      <c r="B160" t="s">
        <v>1828</v>
      </c>
      <c r="C160" t="s">
        <v>2122</v>
      </c>
      <c r="D160" t="s">
        <v>2123</v>
      </c>
      <c r="E160" t="s">
        <v>1853</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146</v>
      </c>
      <c r="AL160" s="28"/>
      <c r="AM160" s="26"/>
    </row>
    <row r="161" spans="1:39" ht="15" customHeight="1">
      <c r="A161" s="40" t="s">
        <v>145</v>
      </c>
      <c r="B161" t="s">
        <v>1829</v>
      </c>
      <c r="C161" t="s">
        <v>2124</v>
      </c>
      <c r="D161" t="s">
        <v>2125</v>
      </c>
      <c r="E161" t="s">
        <v>1853</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108">
        <v>6.8000000000000005E-2</v>
      </c>
      <c r="AL161" s="28"/>
      <c r="AM161" s="26"/>
    </row>
    <row r="162" spans="1:39" ht="15" customHeight="1">
      <c r="A162" s="40" t="s">
        <v>144</v>
      </c>
      <c r="B162" t="s">
        <v>1830</v>
      </c>
      <c r="C162" t="s">
        <v>2126</v>
      </c>
      <c r="D162" t="s">
        <v>2127</v>
      </c>
      <c r="E162" t="s">
        <v>1853</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108">
        <v>0.35499999999999998</v>
      </c>
      <c r="AL162" s="28"/>
      <c r="AM162" s="26"/>
    </row>
    <row r="163" spans="1:39" ht="15" customHeight="1">
      <c r="A163" s="40" t="s">
        <v>143</v>
      </c>
      <c r="B163" t="s">
        <v>1831</v>
      </c>
      <c r="C163" t="s">
        <v>2128</v>
      </c>
      <c r="D163" t="s">
        <v>2129</v>
      </c>
      <c r="E163" t="s">
        <v>1853</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108">
        <v>0</v>
      </c>
      <c r="AL163" s="28"/>
      <c r="AM163" s="26"/>
    </row>
    <row r="164" spans="1:39" ht="15" customHeight="1">
      <c r="A164" s="40" t="s">
        <v>142</v>
      </c>
      <c r="B164" t="s">
        <v>1832</v>
      </c>
      <c r="C164" t="s">
        <v>2130</v>
      </c>
      <c r="D164" t="s">
        <v>2131</v>
      </c>
      <c r="E164" t="s">
        <v>1853</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108">
        <v>0</v>
      </c>
      <c r="AL164" s="28"/>
      <c r="AM164" s="26"/>
    </row>
    <row r="165" spans="1:39" ht="15" customHeight="1">
      <c r="B165" t="s">
        <v>1833</v>
      </c>
      <c r="D165" t="s">
        <v>2132</v>
      </c>
    </row>
    <row r="166" spans="1:39" ht="15" customHeight="1">
      <c r="B166" t="s">
        <v>1834</v>
      </c>
      <c r="D166" t="s">
        <v>2133</v>
      </c>
    </row>
    <row r="167" spans="1:39" ht="15" customHeight="1">
      <c r="A167" s="40" t="s">
        <v>141</v>
      </c>
      <c r="B167" t="s">
        <v>1821</v>
      </c>
      <c r="C167" t="s">
        <v>2134</v>
      </c>
      <c r="D167" t="s">
        <v>2135</v>
      </c>
      <c r="E167" t="s">
        <v>2136</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108">
        <v>6.0000000000000001E-3</v>
      </c>
      <c r="AL167" s="27"/>
      <c r="AM167" s="26"/>
    </row>
    <row r="168" spans="1:39" ht="15" customHeight="1">
      <c r="A168" s="40" t="s">
        <v>140</v>
      </c>
      <c r="B168" t="s">
        <v>1822</v>
      </c>
      <c r="C168" t="s">
        <v>2137</v>
      </c>
      <c r="D168" t="s">
        <v>2138</v>
      </c>
      <c r="E168" t="s">
        <v>2136</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108">
        <v>7.0000000000000001E-3</v>
      </c>
      <c r="AL168" s="27"/>
      <c r="AM168" s="26"/>
    </row>
    <row r="169" spans="1:39" ht="15" customHeight="1">
      <c r="A169" s="40" t="s">
        <v>139</v>
      </c>
      <c r="B169" t="s">
        <v>1823</v>
      </c>
      <c r="C169" t="s">
        <v>2139</v>
      </c>
      <c r="D169" t="s">
        <v>2140</v>
      </c>
      <c r="E169" t="s">
        <v>2136</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108">
        <v>8.0000000000000002E-3</v>
      </c>
      <c r="AL169" s="27"/>
      <c r="AM169" s="26"/>
    </row>
    <row r="170" spans="1:39" ht="15" customHeight="1">
      <c r="A170" s="40" t="s">
        <v>138</v>
      </c>
      <c r="B170" t="s">
        <v>1835</v>
      </c>
      <c r="C170" t="s">
        <v>2141</v>
      </c>
      <c r="D170" t="s">
        <v>2142</v>
      </c>
      <c r="E170" t="s">
        <v>2136</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108">
        <v>8.9999999999999993E-3</v>
      </c>
      <c r="AL170" s="27"/>
      <c r="AM170" s="26"/>
    </row>
    <row r="171" spans="1:39" ht="15" customHeight="1">
      <c r="B171" t="s">
        <v>467</v>
      </c>
      <c r="D171" t="s">
        <v>2143</v>
      </c>
    </row>
    <row r="172" spans="1:39" ht="15" customHeight="1">
      <c r="A172" s="40" t="s">
        <v>137</v>
      </c>
      <c r="B172" t="s">
        <v>1821</v>
      </c>
      <c r="C172" t="s">
        <v>2144</v>
      </c>
      <c r="D172" t="s">
        <v>2145</v>
      </c>
      <c r="E172" t="s">
        <v>2136</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108">
        <v>5.0000000000000001E-3</v>
      </c>
      <c r="AL172" s="27"/>
      <c r="AM172" s="26"/>
    </row>
    <row r="173" spans="1:39" ht="15" customHeight="1">
      <c r="A173" s="40" t="s">
        <v>136</v>
      </c>
      <c r="B173" t="s">
        <v>1822</v>
      </c>
      <c r="C173" t="s">
        <v>2146</v>
      </c>
      <c r="D173" t="s">
        <v>2147</v>
      </c>
      <c r="E173" t="s">
        <v>2136</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108">
        <v>6.0000000000000001E-3</v>
      </c>
      <c r="AL173" s="27"/>
      <c r="AM173" s="26"/>
    </row>
    <row r="174" spans="1:39" ht="15" customHeight="1">
      <c r="A174" s="40" t="s">
        <v>135</v>
      </c>
      <c r="B174" t="s">
        <v>1823</v>
      </c>
      <c r="C174" t="s">
        <v>2148</v>
      </c>
      <c r="D174" t="s">
        <v>2149</v>
      </c>
      <c r="E174" t="s">
        <v>2136</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108">
        <v>6.0000000000000001E-3</v>
      </c>
      <c r="AL174" s="27"/>
      <c r="AM174" s="26"/>
    </row>
    <row r="175" spans="1:39" ht="15" customHeight="1">
      <c r="A175" s="40" t="s">
        <v>134</v>
      </c>
      <c r="B175" t="s">
        <v>1835</v>
      </c>
      <c r="C175" t="s">
        <v>2150</v>
      </c>
      <c r="D175" t="s">
        <v>2151</v>
      </c>
      <c r="E175" t="s">
        <v>2136</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108">
        <v>7.0000000000000001E-3</v>
      </c>
      <c r="AL175" s="27"/>
      <c r="AM175" s="26"/>
    </row>
    <row r="176" spans="1:39" ht="15" customHeight="1">
      <c r="B176" t="s">
        <v>133</v>
      </c>
      <c r="D176" t="s">
        <v>2152</v>
      </c>
    </row>
    <row r="177" spans="1:39" ht="15" customHeight="1">
      <c r="B177" t="s">
        <v>1836</v>
      </c>
      <c r="D177" t="s">
        <v>2153</v>
      </c>
    </row>
    <row r="178" spans="1:39" ht="15" customHeight="1">
      <c r="A178" s="40" t="s">
        <v>132</v>
      </c>
      <c r="B178" t="s">
        <v>1806</v>
      </c>
      <c r="C178" t="s">
        <v>2154</v>
      </c>
      <c r="D178" t="s">
        <v>2155</v>
      </c>
      <c r="E178" t="s">
        <v>1290</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108">
        <v>2.7E-2</v>
      </c>
      <c r="AL178" s="25"/>
      <c r="AM178" s="26"/>
    </row>
    <row r="179" spans="1:39" ht="15" customHeight="1">
      <c r="A179" s="40" t="s">
        <v>131</v>
      </c>
      <c r="B179" t="s">
        <v>1807</v>
      </c>
      <c r="C179" t="s">
        <v>2156</v>
      </c>
      <c r="D179" t="s">
        <v>2157</v>
      </c>
      <c r="E179" t="s">
        <v>1290</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108">
        <v>4.3999999999999997E-2</v>
      </c>
      <c r="AL179" s="25"/>
      <c r="AM179" s="26"/>
    </row>
    <row r="180" spans="1:39" ht="15" customHeight="1">
      <c r="A180" s="40" t="s">
        <v>130</v>
      </c>
      <c r="B180" t="s">
        <v>1808</v>
      </c>
      <c r="C180" t="s">
        <v>2158</v>
      </c>
      <c r="D180" t="s">
        <v>2159</v>
      </c>
      <c r="E180" t="s">
        <v>1290</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108">
        <v>5.8000000000000003E-2</v>
      </c>
      <c r="AL180" s="25"/>
      <c r="AM180" s="26"/>
    </row>
    <row r="181" spans="1:39" ht="15" customHeight="1">
      <c r="A181" s="40" t="s">
        <v>129</v>
      </c>
      <c r="B181" t="s">
        <v>1809</v>
      </c>
      <c r="C181" t="s">
        <v>2160</v>
      </c>
      <c r="D181" t="s">
        <v>2161</v>
      </c>
      <c r="E181" t="s">
        <v>1290</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108">
        <v>5.6000000000000001E-2</v>
      </c>
      <c r="AL181" s="25"/>
      <c r="AM181" s="26"/>
    </row>
    <row r="182" spans="1:39" ht="15" customHeight="1">
      <c r="A182" s="40" t="s">
        <v>128</v>
      </c>
      <c r="B182" t="s">
        <v>1810</v>
      </c>
      <c r="C182" t="s">
        <v>2162</v>
      </c>
      <c r="D182" t="s">
        <v>2163</v>
      </c>
      <c r="E182" t="s">
        <v>1290</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108">
        <v>0.04</v>
      </c>
      <c r="AL182" s="25"/>
      <c r="AM182" s="26"/>
    </row>
    <row r="183" spans="1:39" ht="15" customHeight="1">
      <c r="A183" s="40" t="s">
        <v>127</v>
      </c>
      <c r="B183" t="s">
        <v>1811</v>
      </c>
      <c r="C183" t="s">
        <v>2164</v>
      </c>
      <c r="D183" t="s">
        <v>2165</v>
      </c>
      <c r="E183" t="s">
        <v>1290</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108">
        <v>6.7000000000000004E-2</v>
      </c>
      <c r="AL183" s="25"/>
      <c r="AM183" s="26"/>
    </row>
    <row r="184" spans="1:39" ht="15" customHeight="1">
      <c r="A184" s="40" t="s">
        <v>126</v>
      </c>
      <c r="B184" t="s">
        <v>1812</v>
      </c>
      <c r="C184" t="s">
        <v>2166</v>
      </c>
      <c r="D184" t="s">
        <v>2167</v>
      </c>
      <c r="E184" t="s">
        <v>1290</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108">
        <v>4.8000000000000001E-2</v>
      </c>
      <c r="AL184" s="25"/>
      <c r="AM184" s="26"/>
    </row>
    <row r="185" spans="1:39" ht="15" customHeight="1">
      <c r="A185" s="40" t="s">
        <v>125</v>
      </c>
      <c r="B185" t="s">
        <v>1813</v>
      </c>
      <c r="C185" t="s">
        <v>2168</v>
      </c>
      <c r="D185" t="s">
        <v>2169</v>
      </c>
      <c r="E185" t="s">
        <v>1290</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108">
        <v>2.9000000000000001E-2</v>
      </c>
      <c r="AL185" s="25"/>
      <c r="AM185" s="26"/>
    </row>
    <row r="186" spans="1:39" ht="15" customHeight="1">
      <c r="A186" s="40" t="s">
        <v>124</v>
      </c>
      <c r="B186" t="s">
        <v>1814</v>
      </c>
      <c r="C186" t="s">
        <v>2170</v>
      </c>
      <c r="D186" t="s">
        <v>2171</v>
      </c>
      <c r="E186" t="s">
        <v>1290</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108">
        <v>3.6999999999999998E-2</v>
      </c>
      <c r="AL186" s="25"/>
      <c r="AM186" s="26"/>
    </row>
    <row r="187" spans="1:39" ht="15" customHeight="1">
      <c r="A187" s="40" t="s">
        <v>123</v>
      </c>
      <c r="B187" t="s">
        <v>1815</v>
      </c>
      <c r="C187" t="s">
        <v>2172</v>
      </c>
      <c r="D187" t="s">
        <v>2173</v>
      </c>
      <c r="E187" t="s">
        <v>1290</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108">
        <v>2.1000000000000001E-2</v>
      </c>
      <c r="AL187" s="25"/>
      <c r="AM187" s="26"/>
    </row>
    <row r="188" spans="1:39" ht="15" customHeight="1">
      <c r="A188" s="40" t="s">
        <v>122</v>
      </c>
      <c r="B188" t="s">
        <v>1816</v>
      </c>
      <c r="C188" t="s">
        <v>2174</v>
      </c>
      <c r="D188" t="s">
        <v>2175</v>
      </c>
      <c r="E188" t="s">
        <v>1290</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108">
        <v>5.8999999999999997E-2</v>
      </c>
      <c r="AL188" s="25"/>
      <c r="AM188" s="26"/>
    </row>
    <row r="189" spans="1:39" ht="15" customHeight="1">
      <c r="A189" s="40" t="s">
        <v>121</v>
      </c>
      <c r="B189" t="s">
        <v>1817</v>
      </c>
      <c r="C189" t="s">
        <v>2176</v>
      </c>
      <c r="D189" t="s">
        <v>2177</v>
      </c>
      <c r="E189" t="s">
        <v>1290</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108">
        <v>7.1999999999999995E-2</v>
      </c>
      <c r="AL189" s="25"/>
      <c r="AM189" s="26"/>
    </row>
    <row r="190" spans="1:39" ht="15" customHeight="1">
      <c r="A190" s="40" t="s">
        <v>120</v>
      </c>
      <c r="B190" t="s">
        <v>1818</v>
      </c>
      <c r="C190" t="s">
        <v>2178</v>
      </c>
      <c r="D190" t="s">
        <v>2179</v>
      </c>
      <c r="E190" t="s">
        <v>1290</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108">
        <v>5.0999999999999997E-2</v>
      </c>
      <c r="AL190" s="25"/>
      <c r="AM190" s="26"/>
    </row>
    <row r="191" spans="1:39" ht="15" customHeight="1">
      <c r="A191" s="40" t="s">
        <v>119</v>
      </c>
      <c r="B191" t="s">
        <v>153</v>
      </c>
      <c r="C191" t="s">
        <v>2180</v>
      </c>
      <c r="D191" t="s">
        <v>2181</v>
      </c>
      <c r="E191" t="s">
        <v>1290</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108">
        <v>4.1000000000000002E-2</v>
      </c>
      <c r="AL191" s="25"/>
      <c r="AM191" s="26"/>
    </row>
    <row r="192" spans="1:39" ht="15" customHeight="1">
      <c r="A192" s="40" t="s">
        <v>118</v>
      </c>
      <c r="B192" t="s">
        <v>1837</v>
      </c>
      <c r="C192" t="s">
        <v>2182</v>
      </c>
      <c r="D192" t="s">
        <v>2183</v>
      </c>
      <c r="E192" t="s">
        <v>2184</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40" t="s">
        <v>117</v>
      </c>
      <c r="B193" t="s">
        <v>1838</v>
      </c>
      <c r="C193" t="s">
        <v>2182</v>
      </c>
      <c r="D193" t="s">
        <v>2185</v>
      </c>
      <c r="E193" t="s">
        <v>2186</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63"/>
      <c r="AM195" s="6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92"/>
  <sheetViews>
    <sheetView workbookViewId="0"/>
  </sheetViews>
  <sheetFormatPr defaultRowHeight="15" customHeight="1"/>
  <cols>
    <col min="1" max="1" width="14.42578125" style="40" customWidth="1"/>
  </cols>
  <sheetData>
    <row r="1" spans="1:39" ht="15" customHeight="1" thickBot="1">
      <c r="A1" s="40" t="s">
        <v>1343</v>
      </c>
      <c r="B1" s="53"/>
      <c r="C1" s="53"/>
      <c r="D1" s="53"/>
      <c r="E1" s="53"/>
      <c r="F1" s="53">
        <v>2021</v>
      </c>
      <c r="G1" s="53">
        <v>2022</v>
      </c>
      <c r="H1" s="53">
        <v>2023</v>
      </c>
      <c r="I1" s="53">
        <v>2024</v>
      </c>
      <c r="J1" s="53">
        <v>2025</v>
      </c>
      <c r="K1" s="53">
        <v>2026</v>
      </c>
      <c r="L1" s="53">
        <v>2027</v>
      </c>
      <c r="M1" s="53">
        <v>2028</v>
      </c>
      <c r="N1" s="53">
        <v>2029</v>
      </c>
      <c r="O1" s="53">
        <v>2030</v>
      </c>
      <c r="P1" s="53">
        <v>2031</v>
      </c>
      <c r="Q1" s="53">
        <v>2032</v>
      </c>
      <c r="R1" s="53">
        <v>2033</v>
      </c>
      <c r="S1" s="53">
        <v>2034</v>
      </c>
      <c r="T1" s="53">
        <v>2035</v>
      </c>
      <c r="U1" s="53">
        <v>2036</v>
      </c>
      <c r="V1" s="53">
        <v>2037</v>
      </c>
      <c r="W1" s="53">
        <v>2038</v>
      </c>
      <c r="X1" s="53">
        <v>2039</v>
      </c>
      <c r="Y1" s="53">
        <v>2040</v>
      </c>
      <c r="Z1" s="53">
        <v>2041</v>
      </c>
      <c r="AA1" s="53">
        <v>2042</v>
      </c>
      <c r="AB1" s="53">
        <v>2043</v>
      </c>
      <c r="AC1" s="53">
        <v>2044</v>
      </c>
      <c r="AD1" s="53">
        <v>2045</v>
      </c>
      <c r="AE1" s="53">
        <v>2046</v>
      </c>
      <c r="AF1" s="53">
        <v>2047</v>
      </c>
      <c r="AG1" s="53">
        <v>2048</v>
      </c>
      <c r="AH1" s="53">
        <v>2049</v>
      </c>
      <c r="AI1" s="53">
        <v>2050</v>
      </c>
      <c r="AJ1" s="53" t="s">
        <v>1286</v>
      </c>
      <c r="AL1" s="21"/>
    </row>
    <row r="2" spans="1:39" ht="15" customHeight="1" thickTop="1">
      <c r="A2" s="111"/>
    </row>
    <row r="3" spans="1:39" ht="15" customHeight="1">
      <c r="A3" s="111"/>
    </row>
    <row r="4" spans="1:39" ht="15" customHeight="1">
      <c r="A4" s="111"/>
    </row>
    <row r="5" spans="1:39" ht="15" customHeight="1">
      <c r="A5" s="111"/>
    </row>
    <row r="6" spans="1:39" ht="15" customHeight="1">
      <c r="A6" s="111"/>
    </row>
    <row r="10" spans="1:39" ht="15" customHeight="1">
      <c r="A10" s="54" t="s">
        <v>468</v>
      </c>
      <c r="B10" t="s">
        <v>2187</v>
      </c>
    </row>
    <row r="11" spans="1:39" ht="15" customHeight="1">
      <c r="A11" s="111"/>
      <c r="B11" t="s">
        <v>5324</v>
      </c>
    </row>
    <row r="12" spans="1:39" ht="15" customHeight="1">
      <c r="A12" s="111"/>
      <c r="B12" t="s">
        <v>5325</v>
      </c>
      <c r="AL12" s="5"/>
      <c r="AM12" s="5"/>
    </row>
    <row r="13" spans="1:39" ht="15" customHeight="1" thickBot="1">
      <c r="A13" s="111"/>
      <c r="B13" t="s">
        <v>1194</v>
      </c>
      <c r="AL13" s="21"/>
      <c r="AM13" s="21"/>
    </row>
    <row r="14" spans="1:39" ht="15" customHeight="1" thickTop="1">
      <c r="A14" s="111"/>
      <c r="C14" t="s">
        <v>1195</v>
      </c>
      <c r="D14" t="s">
        <v>1284</v>
      </c>
      <c r="E14" t="s">
        <v>1285</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3521</v>
      </c>
    </row>
    <row r="15" spans="1:39" ht="15" customHeight="1">
      <c r="A15" s="111"/>
      <c r="B15" t="s">
        <v>467</v>
      </c>
    </row>
    <row r="16" spans="1:39" ht="15" customHeight="1">
      <c r="A16" s="54" t="s">
        <v>466</v>
      </c>
      <c r="B16" t="s">
        <v>1806</v>
      </c>
      <c r="C16" t="s">
        <v>4978</v>
      </c>
      <c r="D16" t="s">
        <v>5326</v>
      </c>
      <c r="E16" t="s">
        <v>1285</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108">
        <v>1.6E-2</v>
      </c>
      <c r="AL16" s="25"/>
      <c r="AM16" s="26"/>
    </row>
    <row r="17" spans="1:39" ht="15" customHeight="1">
      <c r="A17" s="54" t="s">
        <v>465</v>
      </c>
      <c r="B17" t="s">
        <v>1821</v>
      </c>
      <c r="C17" t="s">
        <v>4980</v>
      </c>
      <c r="D17" t="s">
        <v>5327</v>
      </c>
      <c r="E17" t="s">
        <v>1285</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108">
        <v>1.6E-2</v>
      </c>
      <c r="AL17" s="25"/>
      <c r="AM17" s="26"/>
    </row>
    <row r="18" spans="1:39" ht="15" customHeight="1">
      <c r="A18" s="54" t="s">
        <v>464</v>
      </c>
      <c r="B18" t="s">
        <v>1822</v>
      </c>
      <c r="C18" t="s">
        <v>4982</v>
      </c>
      <c r="D18" t="s">
        <v>5328</v>
      </c>
      <c r="E18" t="s">
        <v>1285</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108">
        <v>1.6E-2</v>
      </c>
      <c r="AL18" s="25"/>
      <c r="AM18" s="26"/>
    </row>
    <row r="19" spans="1:39" ht="15" customHeight="1">
      <c r="A19" s="54" t="s">
        <v>463</v>
      </c>
      <c r="B19" t="s">
        <v>1823</v>
      </c>
      <c r="C19" t="s">
        <v>4984</v>
      </c>
      <c r="D19" t="s">
        <v>5329</v>
      </c>
      <c r="E19" t="s">
        <v>1285</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108">
        <v>1.4999999999999999E-2</v>
      </c>
      <c r="AL19" s="25"/>
      <c r="AM19" s="26"/>
    </row>
    <row r="20" spans="1:39" ht="15" customHeight="1">
      <c r="A20" s="54" t="s">
        <v>462</v>
      </c>
      <c r="B20" t="s">
        <v>1807</v>
      </c>
      <c r="C20" t="s">
        <v>4986</v>
      </c>
      <c r="D20" t="s">
        <v>5330</v>
      </c>
      <c r="E20" t="s">
        <v>1285</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108">
        <v>1.2999999999999999E-2</v>
      </c>
      <c r="AL20" s="25"/>
      <c r="AM20" s="26"/>
    </row>
    <row r="21" spans="1:39" ht="15" customHeight="1">
      <c r="A21" s="54" t="s">
        <v>461</v>
      </c>
      <c r="B21" t="s">
        <v>1821</v>
      </c>
      <c r="C21" t="s">
        <v>4988</v>
      </c>
      <c r="D21" t="s">
        <v>5331</v>
      </c>
      <c r="E21" t="s">
        <v>1285</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108">
        <v>1.2E-2</v>
      </c>
      <c r="AL21" s="25"/>
      <c r="AM21" s="26"/>
    </row>
    <row r="22" spans="1:39" ht="15" customHeight="1">
      <c r="A22" s="54" t="s">
        <v>460</v>
      </c>
      <c r="B22" t="s">
        <v>1822</v>
      </c>
      <c r="C22" t="s">
        <v>4990</v>
      </c>
      <c r="D22" t="s">
        <v>5332</v>
      </c>
      <c r="E22" t="s">
        <v>1285</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108">
        <v>1.2999999999999999E-2</v>
      </c>
      <c r="AL22" s="25"/>
      <c r="AM22" s="26"/>
    </row>
    <row r="23" spans="1:39" ht="15" customHeight="1">
      <c r="A23" s="54" t="s">
        <v>459</v>
      </c>
      <c r="B23" t="s">
        <v>1823</v>
      </c>
      <c r="C23" t="s">
        <v>4992</v>
      </c>
      <c r="D23" t="s">
        <v>5333</v>
      </c>
      <c r="E23" t="s">
        <v>1285</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108">
        <v>1.4E-2</v>
      </c>
      <c r="AL23" s="25"/>
      <c r="AM23" s="26"/>
    </row>
    <row r="24" spans="1:39" ht="15" customHeight="1">
      <c r="A24" s="54" t="s">
        <v>458</v>
      </c>
      <c r="B24" t="s">
        <v>1808</v>
      </c>
      <c r="C24" t="s">
        <v>4994</v>
      </c>
      <c r="D24" t="s">
        <v>5334</v>
      </c>
      <c r="E24" t="s">
        <v>1285</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108">
        <v>0.03</v>
      </c>
      <c r="AL24" s="25"/>
      <c r="AM24" s="26"/>
    </row>
    <row r="25" spans="1:39" ht="15" customHeight="1">
      <c r="A25" s="54" t="s">
        <v>457</v>
      </c>
      <c r="B25" t="s">
        <v>1821</v>
      </c>
      <c r="C25" t="s">
        <v>4996</v>
      </c>
      <c r="D25" t="s">
        <v>5335</v>
      </c>
      <c r="E25" t="s">
        <v>1285</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108">
        <v>0.03</v>
      </c>
      <c r="AL25" s="25"/>
      <c r="AM25" s="26"/>
    </row>
    <row r="26" spans="1:39" ht="15" customHeight="1">
      <c r="A26" s="54" t="s">
        <v>456</v>
      </c>
      <c r="B26" t="s">
        <v>1822</v>
      </c>
      <c r="C26" t="s">
        <v>4998</v>
      </c>
      <c r="D26" t="s">
        <v>5336</v>
      </c>
      <c r="E26" t="s">
        <v>1285</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108">
        <v>2.5999999999999999E-2</v>
      </c>
      <c r="AL26" s="25"/>
      <c r="AM26" s="26"/>
    </row>
    <row r="27" spans="1:39" ht="15" customHeight="1">
      <c r="A27" s="54" t="s">
        <v>455</v>
      </c>
      <c r="B27" t="s">
        <v>1823</v>
      </c>
      <c r="C27" t="s">
        <v>5000</v>
      </c>
      <c r="D27" t="s">
        <v>5337</v>
      </c>
      <c r="E27" t="s">
        <v>1285</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108">
        <v>3.3000000000000002E-2</v>
      </c>
      <c r="AL27" s="25"/>
      <c r="AM27" s="26"/>
    </row>
    <row r="28" spans="1:39" ht="15" customHeight="1">
      <c r="A28" s="54" t="s">
        <v>454</v>
      </c>
      <c r="B28" t="s">
        <v>1809</v>
      </c>
      <c r="C28" t="s">
        <v>5002</v>
      </c>
      <c r="D28" t="s">
        <v>5338</v>
      </c>
      <c r="E28" t="s">
        <v>1285</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108">
        <v>1.7000000000000001E-2</v>
      </c>
      <c r="AL28" s="25"/>
      <c r="AM28" s="26"/>
    </row>
    <row r="29" spans="1:39" ht="15" customHeight="1">
      <c r="A29" s="54" t="s">
        <v>453</v>
      </c>
      <c r="B29" t="s">
        <v>1821</v>
      </c>
      <c r="C29" t="s">
        <v>5004</v>
      </c>
      <c r="D29" t="s">
        <v>5339</v>
      </c>
      <c r="E29" t="s">
        <v>1285</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108">
        <v>1.4E-2</v>
      </c>
      <c r="AL29" s="25"/>
      <c r="AM29" s="26"/>
    </row>
    <row r="30" spans="1:39" ht="15" customHeight="1">
      <c r="A30" s="54" t="s">
        <v>452</v>
      </c>
      <c r="B30" t="s">
        <v>1822</v>
      </c>
      <c r="C30" t="s">
        <v>5006</v>
      </c>
      <c r="D30" t="s">
        <v>5340</v>
      </c>
      <c r="E30" t="s">
        <v>1285</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108">
        <v>1.4999999999999999E-2</v>
      </c>
      <c r="AL30" s="25"/>
      <c r="AM30" s="26"/>
    </row>
    <row r="31" spans="1:39" ht="15" customHeight="1">
      <c r="A31" s="54" t="s">
        <v>451</v>
      </c>
      <c r="B31" t="s">
        <v>1823</v>
      </c>
      <c r="C31" t="s">
        <v>5008</v>
      </c>
      <c r="D31" t="s">
        <v>5341</v>
      </c>
      <c r="E31" t="s">
        <v>1285</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108">
        <v>2.4E-2</v>
      </c>
      <c r="AL31" s="25"/>
      <c r="AM31" s="26"/>
    </row>
    <row r="32" spans="1:39" ht="15" customHeight="1">
      <c r="A32" s="54" t="s">
        <v>450</v>
      </c>
      <c r="B32" t="s">
        <v>1810</v>
      </c>
      <c r="C32" t="s">
        <v>5010</v>
      </c>
      <c r="D32" t="s">
        <v>5342</v>
      </c>
      <c r="E32" t="s">
        <v>1285</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108">
        <v>1E-3</v>
      </c>
      <c r="AL32" s="25"/>
      <c r="AM32" s="26"/>
    </row>
    <row r="33" spans="1:39" ht="15" customHeight="1">
      <c r="A33" s="54" t="s">
        <v>449</v>
      </c>
      <c r="B33" t="s">
        <v>1821</v>
      </c>
      <c r="C33" t="s">
        <v>5012</v>
      </c>
      <c r="D33" t="s">
        <v>5343</v>
      </c>
      <c r="E33" t="s">
        <v>1285</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108">
        <v>2E-3</v>
      </c>
      <c r="AL33" s="25"/>
      <c r="AM33" s="26"/>
    </row>
    <row r="34" spans="1:39" ht="15" customHeight="1">
      <c r="A34" s="54" t="s">
        <v>448</v>
      </c>
      <c r="B34" t="s">
        <v>1822</v>
      </c>
      <c r="C34" t="s">
        <v>5014</v>
      </c>
      <c r="D34" t="s">
        <v>5344</v>
      </c>
      <c r="E34" t="s">
        <v>1285</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108">
        <v>-1E-3</v>
      </c>
      <c r="AL34" s="25"/>
      <c r="AM34" s="26"/>
    </row>
    <row r="35" spans="1:39" ht="15" customHeight="1">
      <c r="A35" s="54" t="s">
        <v>447</v>
      </c>
      <c r="B35" t="s">
        <v>1823</v>
      </c>
      <c r="C35" t="s">
        <v>5016</v>
      </c>
      <c r="D35" t="s">
        <v>5345</v>
      </c>
      <c r="E35" t="s">
        <v>1285</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108">
        <v>0</v>
      </c>
      <c r="AL35" s="25"/>
      <c r="AM35" s="26"/>
    </row>
    <row r="36" spans="1:39" ht="15" customHeight="1">
      <c r="A36" s="54" t="s">
        <v>446</v>
      </c>
      <c r="B36" t="s">
        <v>1811</v>
      </c>
      <c r="C36" t="s">
        <v>5018</v>
      </c>
      <c r="D36" t="s">
        <v>5346</v>
      </c>
      <c r="E36" t="s">
        <v>1285</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108">
        <v>1.4E-2</v>
      </c>
      <c r="AL36" s="25"/>
      <c r="AM36" s="26"/>
    </row>
    <row r="37" spans="1:39" ht="15" customHeight="1">
      <c r="A37" s="54" t="s">
        <v>445</v>
      </c>
      <c r="B37" t="s">
        <v>1821</v>
      </c>
      <c r="C37" t="s">
        <v>5020</v>
      </c>
      <c r="D37" t="s">
        <v>5347</v>
      </c>
      <c r="E37" t="s">
        <v>1285</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108">
        <v>0.01</v>
      </c>
      <c r="AL37" s="25"/>
      <c r="AM37" s="26"/>
    </row>
    <row r="38" spans="1:39" ht="15" customHeight="1">
      <c r="A38" s="54" t="s">
        <v>444</v>
      </c>
      <c r="B38" t="s">
        <v>1822</v>
      </c>
      <c r="C38" t="s">
        <v>5022</v>
      </c>
      <c r="D38" t="s">
        <v>5348</v>
      </c>
      <c r="E38" t="s">
        <v>1285</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108">
        <v>0.02</v>
      </c>
      <c r="AL38" s="25"/>
      <c r="AM38" s="26"/>
    </row>
    <row r="39" spans="1:39" ht="15" customHeight="1">
      <c r="A39" s="54" t="s">
        <v>443</v>
      </c>
      <c r="B39" t="s">
        <v>1823</v>
      </c>
      <c r="C39" t="s">
        <v>5024</v>
      </c>
      <c r="D39" t="s">
        <v>5349</v>
      </c>
      <c r="E39" t="s">
        <v>1285</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108">
        <v>1.9E-2</v>
      </c>
      <c r="AL39" s="25"/>
      <c r="AM39" s="26"/>
    </row>
    <row r="40" spans="1:39" ht="15" customHeight="1">
      <c r="A40" s="54" t="s">
        <v>442</v>
      </c>
      <c r="B40" t="s">
        <v>1812</v>
      </c>
      <c r="C40" t="s">
        <v>5026</v>
      </c>
      <c r="D40" t="s">
        <v>5350</v>
      </c>
      <c r="E40" t="s">
        <v>1285</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108">
        <v>6.0000000000000001E-3</v>
      </c>
      <c r="AL40" s="25"/>
      <c r="AM40" s="26"/>
    </row>
    <row r="41" spans="1:39" ht="15" customHeight="1">
      <c r="A41" s="54" t="s">
        <v>441</v>
      </c>
      <c r="B41" t="s">
        <v>1821</v>
      </c>
      <c r="C41" t="s">
        <v>5028</v>
      </c>
      <c r="D41" t="s">
        <v>5351</v>
      </c>
      <c r="E41" t="s">
        <v>1285</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108">
        <v>4.0000000000000001E-3</v>
      </c>
      <c r="AL41" s="25"/>
      <c r="AM41" s="26"/>
    </row>
    <row r="42" spans="1:39" ht="15" customHeight="1">
      <c r="A42" s="54" t="s">
        <v>440</v>
      </c>
      <c r="B42" t="s">
        <v>1822</v>
      </c>
      <c r="C42" t="s">
        <v>5030</v>
      </c>
      <c r="D42" t="s">
        <v>5352</v>
      </c>
      <c r="E42" t="s">
        <v>1285</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108">
        <v>8.0000000000000002E-3</v>
      </c>
      <c r="AL42" s="25"/>
      <c r="AM42" s="26"/>
    </row>
    <row r="43" spans="1:39" ht="15" customHeight="1">
      <c r="A43" s="54" t="s">
        <v>439</v>
      </c>
      <c r="B43" t="s">
        <v>1823</v>
      </c>
      <c r="C43" t="s">
        <v>5032</v>
      </c>
      <c r="D43" t="s">
        <v>5353</v>
      </c>
      <c r="E43" t="s">
        <v>1285</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108">
        <v>1.4E-2</v>
      </c>
      <c r="AL43" s="25"/>
      <c r="AM43" s="26"/>
    </row>
    <row r="44" spans="1:39" ht="15" customHeight="1">
      <c r="A44" s="54" t="s">
        <v>438</v>
      </c>
      <c r="B44" t="s">
        <v>1813</v>
      </c>
      <c r="C44" t="s">
        <v>5034</v>
      </c>
      <c r="D44" t="s">
        <v>5354</v>
      </c>
      <c r="E44" t="s">
        <v>1285</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108">
        <v>1.2999999999999999E-2</v>
      </c>
      <c r="AL44" s="25"/>
      <c r="AM44" s="26"/>
    </row>
    <row r="45" spans="1:39" ht="15" customHeight="1">
      <c r="A45" s="54" t="s">
        <v>437</v>
      </c>
      <c r="B45" t="s">
        <v>1821</v>
      </c>
      <c r="C45" t="s">
        <v>5036</v>
      </c>
      <c r="D45" t="s">
        <v>5355</v>
      </c>
      <c r="E45" t="s">
        <v>1285</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108">
        <v>1.4E-2</v>
      </c>
      <c r="AL45" s="25"/>
      <c r="AM45" s="26"/>
    </row>
    <row r="46" spans="1:39" ht="15" customHeight="1">
      <c r="A46" s="54" t="s">
        <v>436</v>
      </c>
      <c r="B46" t="s">
        <v>1822</v>
      </c>
      <c r="C46" t="s">
        <v>5038</v>
      </c>
      <c r="D46" t="s">
        <v>5356</v>
      </c>
      <c r="E46" t="s">
        <v>1285</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108">
        <v>1.2999999999999999E-2</v>
      </c>
      <c r="AL46" s="25"/>
      <c r="AM46" s="26"/>
    </row>
    <row r="47" spans="1:39" ht="15" customHeight="1">
      <c r="A47" s="54" t="s">
        <v>435</v>
      </c>
      <c r="B47" t="s">
        <v>1823</v>
      </c>
      <c r="C47" t="s">
        <v>5040</v>
      </c>
      <c r="D47" t="s">
        <v>5357</v>
      </c>
      <c r="E47" t="s">
        <v>1285</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108">
        <v>1.0999999999999999E-2</v>
      </c>
      <c r="AL47" s="25"/>
      <c r="AM47" s="26"/>
    </row>
    <row r="48" spans="1:39" ht="15" customHeight="1">
      <c r="A48" s="54" t="s">
        <v>434</v>
      </c>
      <c r="B48" t="s">
        <v>1814</v>
      </c>
      <c r="C48" t="s">
        <v>5042</v>
      </c>
      <c r="D48" t="s">
        <v>5358</v>
      </c>
      <c r="E48" t="s">
        <v>1285</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108">
        <v>1.4E-2</v>
      </c>
      <c r="AL48" s="25"/>
      <c r="AM48" s="26"/>
    </row>
    <row r="49" spans="1:39" ht="15" customHeight="1">
      <c r="A49" s="54" t="s">
        <v>433</v>
      </c>
      <c r="B49" t="s">
        <v>1821</v>
      </c>
      <c r="C49" t="s">
        <v>5044</v>
      </c>
      <c r="D49" t="s">
        <v>5359</v>
      </c>
      <c r="E49" t="s">
        <v>1285</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108">
        <v>1.2E-2</v>
      </c>
      <c r="AL49" s="25"/>
      <c r="AM49" s="26"/>
    </row>
    <row r="50" spans="1:39" ht="15" customHeight="1">
      <c r="A50" s="54" t="s">
        <v>432</v>
      </c>
      <c r="B50" t="s">
        <v>1822</v>
      </c>
      <c r="C50" t="s">
        <v>5046</v>
      </c>
      <c r="D50" t="s">
        <v>5360</v>
      </c>
      <c r="E50" t="s">
        <v>1285</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108">
        <v>6.0000000000000001E-3</v>
      </c>
      <c r="AL50" s="25"/>
      <c r="AM50" s="26"/>
    </row>
    <row r="51" spans="1:39" ht="15" customHeight="1">
      <c r="A51" s="54" t="s">
        <v>431</v>
      </c>
      <c r="B51" t="s">
        <v>1823</v>
      </c>
      <c r="C51" t="s">
        <v>5048</v>
      </c>
      <c r="D51" t="s">
        <v>5361</v>
      </c>
      <c r="E51" t="s">
        <v>1285</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108">
        <v>2.1000000000000001E-2</v>
      </c>
      <c r="AL51" s="25"/>
      <c r="AM51" s="26"/>
    </row>
    <row r="52" spans="1:39" ht="15" customHeight="1">
      <c r="A52" s="54" t="s">
        <v>430</v>
      </c>
      <c r="B52" t="s">
        <v>1815</v>
      </c>
      <c r="C52" t="s">
        <v>5050</v>
      </c>
      <c r="D52" t="s">
        <v>5362</v>
      </c>
      <c r="E52" t="s">
        <v>1285</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108">
        <v>3.3000000000000002E-2</v>
      </c>
      <c r="AL52" s="25"/>
      <c r="AM52" s="26"/>
    </row>
    <row r="53" spans="1:39" ht="15" customHeight="1">
      <c r="A53" s="54" t="s">
        <v>429</v>
      </c>
      <c r="B53" t="s">
        <v>1821</v>
      </c>
      <c r="C53" t="s">
        <v>5052</v>
      </c>
      <c r="D53" t="s">
        <v>5363</v>
      </c>
      <c r="E53" t="s">
        <v>1285</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108">
        <v>3.2000000000000001E-2</v>
      </c>
      <c r="AL53" s="25"/>
      <c r="AM53" s="26"/>
    </row>
    <row r="54" spans="1:39" ht="15" customHeight="1">
      <c r="A54" s="54" t="s">
        <v>428</v>
      </c>
      <c r="B54" t="s">
        <v>1822</v>
      </c>
      <c r="C54" t="s">
        <v>5054</v>
      </c>
      <c r="D54" t="s">
        <v>5364</v>
      </c>
      <c r="E54" t="s">
        <v>1285</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108">
        <v>3.4000000000000002E-2</v>
      </c>
      <c r="AL54" s="25"/>
      <c r="AM54" s="26"/>
    </row>
    <row r="55" spans="1:39" ht="15" customHeight="1">
      <c r="A55" s="54" t="s">
        <v>427</v>
      </c>
      <c r="B55" t="s">
        <v>1823</v>
      </c>
      <c r="C55" t="s">
        <v>5056</v>
      </c>
      <c r="D55" t="s">
        <v>5365</v>
      </c>
      <c r="E55" t="s">
        <v>1285</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108">
        <v>2.9000000000000001E-2</v>
      </c>
      <c r="AL55" s="25"/>
      <c r="AM55" s="26"/>
    </row>
    <row r="56" spans="1:39" ht="15" customHeight="1">
      <c r="A56" s="54" t="s">
        <v>426</v>
      </c>
      <c r="B56" t="s">
        <v>1816</v>
      </c>
      <c r="C56" t="s">
        <v>5058</v>
      </c>
      <c r="D56" t="s">
        <v>5366</v>
      </c>
      <c r="E56" t="s">
        <v>1285</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108">
        <v>4.2000000000000003E-2</v>
      </c>
      <c r="AL56" s="25"/>
      <c r="AM56" s="26"/>
    </row>
    <row r="57" spans="1:39" ht="15" customHeight="1">
      <c r="A57" s="54" t="s">
        <v>425</v>
      </c>
      <c r="B57" t="s">
        <v>1821</v>
      </c>
      <c r="C57" t="s">
        <v>5060</v>
      </c>
      <c r="D57" t="s">
        <v>5367</v>
      </c>
      <c r="E57" t="s">
        <v>1285</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108">
        <v>4.1000000000000002E-2</v>
      </c>
      <c r="AL57" s="25"/>
      <c r="AM57" s="26"/>
    </row>
    <row r="58" spans="1:39" ht="15" customHeight="1">
      <c r="A58" s="54" t="s">
        <v>424</v>
      </c>
      <c r="B58" t="s">
        <v>1822</v>
      </c>
      <c r="C58" t="s">
        <v>5062</v>
      </c>
      <c r="D58" t="s">
        <v>5368</v>
      </c>
      <c r="E58" t="s">
        <v>1285</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108">
        <v>4.1000000000000002E-2</v>
      </c>
      <c r="AL58" s="25"/>
      <c r="AM58" s="26"/>
    </row>
    <row r="59" spans="1:39" ht="15" customHeight="1">
      <c r="A59" s="54" t="s">
        <v>423</v>
      </c>
      <c r="B59" t="s">
        <v>1823</v>
      </c>
      <c r="C59" t="s">
        <v>5064</v>
      </c>
      <c r="D59" t="s">
        <v>5369</v>
      </c>
      <c r="E59" t="s">
        <v>1285</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108">
        <v>4.5999999999999999E-2</v>
      </c>
      <c r="AL59" s="25"/>
      <c r="AM59" s="26"/>
    </row>
    <row r="60" spans="1:39" ht="15" customHeight="1">
      <c r="A60" s="54" t="s">
        <v>422</v>
      </c>
      <c r="B60" t="s">
        <v>1817</v>
      </c>
      <c r="C60" t="s">
        <v>5066</v>
      </c>
      <c r="D60" t="s">
        <v>5370</v>
      </c>
      <c r="E60" t="s">
        <v>1285</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108">
        <v>3.3000000000000002E-2</v>
      </c>
      <c r="AL60" s="25"/>
      <c r="AM60" s="26"/>
    </row>
    <row r="61" spans="1:39" ht="15" customHeight="1">
      <c r="A61" s="54" t="s">
        <v>421</v>
      </c>
      <c r="B61" t="s">
        <v>1821</v>
      </c>
      <c r="C61" t="s">
        <v>5068</v>
      </c>
      <c r="D61" t="s">
        <v>5371</v>
      </c>
      <c r="E61" t="s">
        <v>1285</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108">
        <v>3.5999999999999997E-2</v>
      </c>
      <c r="AL61" s="25"/>
      <c r="AM61" s="26"/>
    </row>
    <row r="62" spans="1:39" ht="15" customHeight="1">
      <c r="A62" s="54" t="s">
        <v>420</v>
      </c>
      <c r="B62" t="s">
        <v>1822</v>
      </c>
      <c r="C62" t="s">
        <v>5070</v>
      </c>
      <c r="D62" t="s">
        <v>5372</v>
      </c>
      <c r="E62" t="s">
        <v>1285</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108">
        <v>2.5000000000000001E-2</v>
      </c>
      <c r="AL62" s="25"/>
      <c r="AM62" s="26"/>
    </row>
    <row r="63" spans="1:39" ht="15" customHeight="1">
      <c r="A63" s="54" t="s">
        <v>419</v>
      </c>
      <c r="B63" t="s">
        <v>1823</v>
      </c>
      <c r="C63" t="s">
        <v>5072</v>
      </c>
      <c r="D63" t="s">
        <v>5373</v>
      </c>
      <c r="E63" t="s">
        <v>1285</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108">
        <v>3.4000000000000002E-2</v>
      </c>
      <c r="AL63" s="25"/>
      <c r="AM63" s="26"/>
    </row>
    <row r="64" spans="1:39" ht="15" customHeight="1">
      <c r="A64" s="54" t="s">
        <v>418</v>
      </c>
      <c r="B64" t="s">
        <v>1818</v>
      </c>
      <c r="C64" t="s">
        <v>5074</v>
      </c>
      <c r="D64" t="s">
        <v>5374</v>
      </c>
      <c r="E64" t="s">
        <v>1285</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108">
        <v>0.03</v>
      </c>
      <c r="AL64" s="25"/>
      <c r="AM64" s="26"/>
    </row>
    <row r="65" spans="1:39" ht="15" customHeight="1">
      <c r="A65" s="54" t="s">
        <v>417</v>
      </c>
      <c r="B65" t="s">
        <v>1821</v>
      </c>
      <c r="C65" t="s">
        <v>5076</v>
      </c>
      <c r="D65" t="s">
        <v>5375</v>
      </c>
      <c r="E65" t="s">
        <v>1285</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108">
        <v>0.03</v>
      </c>
      <c r="AL65" s="25"/>
      <c r="AM65" s="26"/>
    </row>
    <row r="66" spans="1:39" ht="15" customHeight="1">
      <c r="A66" s="54" t="s">
        <v>416</v>
      </c>
      <c r="B66" t="s">
        <v>1822</v>
      </c>
      <c r="C66" t="s">
        <v>5078</v>
      </c>
      <c r="D66" t="s">
        <v>5376</v>
      </c>
      <c r="E66" t="s">
        <v>1285</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108">
        <v>2.8000000000000001E-2</v>
      </c>
      <c r="AL66" s="25"/>
      <c r="AM66" s="26"/>
    </row>
    <row r="67" spans="1:39" ht="15" customHeight="1">
      <c r="A67" s="54" t="s">
        <v>415</v>
      </c>
      <c r="B67" t="s">
        <v>1823</v>
      </c>
      <c r="C67" t="s">
        <v>5080</v>
      </c>
      <c r="D67" t="s">
        <v>5377</v>
      </c>
      <c r="E67" t="s">
        <v>1285</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108">
        <v>3.5999999999999997E-2</v>
      </c>
      <c r="AL67" s="25"/>
      <c r="AM67" s="26"/>
    </row>
    <row r="68" spans="1:39" ht="15" customHeight="1">
      <c r="A68" s="54" t="s">
        <v>414</v>
      </c>
      <c r="B68" t="s">
        <v>153</v>
      </c>
      <c r="C68" t="s">
        <v>5082</v>
      </c>
      <c r="D68" t="s">
        <v>5378</v>
      </c>
      <c r="E68" t="s">
        <v>1285</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108">
        <v>3.7999999999999999E-2</v>
      </c>
      <c r="AL68" s="32"/>
      <c r="AM68" s="30"/>
    </row>
    <row r="69" spans="1:39" ht="15" customHeight="1">
      <c r="A69" s="111"/>
      <c r="B69" t="s">
        <v>413</v>
      </c>
    </row>
    <row r="70" spans="1:39" ht="15" customHeight="1">
      <c r="A70" s="54" t="s">
        <v>412</v>
      </c>
      <c r="B70" t="s">
        <v>1806</v>
      </c>
      <c r="C70" t="s">
        <v>5084</v>
      </c>
      <c r="D70" t="s">
        <v>5379</v>
      </c>
      <c r="E70" t="s">
        <v>1285</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108">
        <v>3.6999999999999998E-2</v>
      </c>
      <c r="AL70" s="25"/>
      <c r="AM70" s="26"/>
    </row>
    <row r="71" spans="1:39" ht="15" customHeight="1">
      <c r="A71" s="54" t="s">
        <v>411</v>
      </c>
      <c r="B71" t="s">
        <v>1821</v>
      </c>
      <c r="C71" t="s">
        <v>5086</v>
      </c>
      <c r="D71" t="s">
        <v>5380</v>
      </c>
      <c r="E71" t="s">
        <v>1285</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108">
        <v>3.3000000000000002E-2</v>
      </c>
      <c r="AL71" s="25"/>
      <c r="AM71" s="26"/>
    </row>
    <row r="72" spans="1:39" ht="15" customHeight="1">
      <c r="A72" s="54" t="s">
        <v>410</v>
      </c>
      <c r="B72" t="s">
        <v>1822</v>
      </c>
      <c r="C72" t="s">
        <v>5088</v>
      </c>
      <c r="D72" t="s">
        <v>5381</v>
      </c>
      <c r="E72" t="s">
        <v>1285</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108">
        <v>4.1000000000000002E-2</v>
      </c>
      <c r="AL72" s="25"/>
      <c r="AM72" s="26"/>
    </row>
    <row r="73" spans="1:39" ht="15" customHeight="1">
      <c r="A73" s="54" t="s">
        <v>409</v>
      </c>
      <c r="B73" t="s">
        <v>1823</v>
      </c>
      <c r="C73" t="s">
        <v>5090</v>
      </c>
      <c r="D73" t="s">
        <v>5382</v>
      </c>
      <c r="E73" t="s">
        <v>1285</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108">
        <v>7.0000000000000001E-3</v>
      </c>
      <c r="AL73" s="25"/>
      <c r="AM73" s="26"/>
    </row>
    <row r="74" spans="1:39" ht="15" customHeight="1">
      <c r="A74" s="54" t="s">
        <v>408</v>
      </c>
      <c r="B74" t="s">
        <v>1807</v>
      </c>
      <c r="C74" t="s">
        <v>5092</v>
      </c>
      <c r="D74" t="s">
        <v>5383</v>
      </c>
      <c r="E74" t="s">
        <v>1285</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108">
        <v>7.0000000000000001E-3</v>
      </c>
      <c r="AL74" s="25"/>
      <c r="AM74" s="26"/>
    </row>
    <row r="75" spans="1:39" ht="15" customHeight="1">
      <c r="A75" s="54" t="s">
        <v>407</v>
      </c>
      <c r="B75" t="s">
        <v>1821</v>
      </c>
      <c r="C75" t="s">
        <v>5094</v>
      </c>
      <c r="D75" t="s">
        <v>5384</v>
      </c>
      <c r="E75" t="s">
        <v>1285</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108">
        <v>5.0000000000000001E-3</v>
      </c>
      <c r="AL75" s="25"/>
      <c r="AM75" s="26"/>
    </row>
    <row r="76" spans="1:39" ht="15" customHeight="1">
      <c r="A76" s="54" t="s">
        <v>406</v>
      </c>
      <c r="B76" t="s">
        <v>1822</v>
      </c>
      <c r="C76" t="s">
        <v>5096</v>
      </c>
      <c r="D76" t="s">
        <v>5385</v>
      </c>
      <c r="E76" t="s">
        <v>1285</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108">
        <v>6.0000000000000001E-3</v>
      </c>
      <c r="AL76" s="25"/>
      <c r="AM76" s="26"/>
    </row>
    <row r="77" spans="1:39" ht="15" customHeight="1">
      <c r="A77" s="54" t="s">
        <v>405</v>
      </c>
      <c r="B77" t="s">
        <v>1823</v>
      </c>
      <c r="C77" t="s">
        <v>5098</v>
      </c>
      <c r="D77" t="s">
        <v>5386</v>
      </c>
      <c r="E77" t="s">
        <v>1285</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108">
        <v>2.7E-2</v>
      </c>
      <c r="AL77" s="25"/>
      <c r="AM77" s="26"/>
    </row>
    <row r="78" spans="1:39" ht="15" customHeight="1">
      <c r="A78" s="54" t="s">
        <v>404</v>
      </c>
      <c r="B78" t="s">
        <v>1808</v>
      </c>
      <c r="C78" t="s">
        <v>5100</v>
      </c>
      <c r="D78" t="s">
        <v>5387</v>
      </c>
      <c r="E78" t="s">
        <v>1285</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108">
        <v>2.7E-2</v>
      </c>
      <c r="AL78" s="25"/>
      <c r="AM78" s="26"/>
    </row>
    <row r="79" spans="1:39" ht="15" customHeight="1">
      <c r="A79" s="54" t="s">
        <v>403</v>
      </c>
      <c r="B79" t="s">
        <v>1821</v>
      </c>
      <c r="C79" t="s">
        <v>5102</v>
      </c>
      <c r="D79" t="s">
        <v>5388</v>
      </c>
      <c r="E79" t="s">
        <v>1285</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108">
        <v>3.5999999999999997E-2</v>
      </c>
      <c r="AL79" s="25"/>
      <c r="AM79" s="26"/>
    </row>
    <row r="80" spans="1:39" ht="15" customHeight="1">
      <c r="A80" s="54" t="s">
        <v>402</v>
      </c>
      <c r="B80" t="s">
        <v>1822</v>
      </c>
      <c r="C80" t="s">
        <v>5104</v>
      </c>
      <c r="D80" t="s">
        <v>5389</v>
      </c>
      <c r="E80" t="s">
        <v>1285</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108">
        <v>2.4E-2</v>
      </c>
      <c r="AL80" s="25"/>
      <c r="AM80" s="26"/>
    </row>
    <row r="81" spans="1:39" ht="15" customHeight="1">
      <c r="A81" s="54" t="s">
        <v>401</v>
      </c>
      <c r="B81" t="s">
        <v>1823</v>
      </c>
      <c r="C81" t="s">
        <v>5106</v>
      </c>
      <c r="D81" t="s">
        <v>5390</v>
      </c>
      <c r="E81" t="s">
        <v>1285</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108">
        <v>2.3E-2</v>
      </c>
      <c r="AL81" s="25"/>
      <c r="AM81" s="26"/>
    </row>
    <row r="82" spans="1:39" ht="15" customHeight="1">
      <c r="A82" s="54" t="s">
        <v>400</v>
      </c>
      <c r="B82" t="s">
        <v>1809</v>
      </c>
      <c r="C82" t="s">
        <v>5108</v>
      </c>
      <c r="D82" t="s">
        <v>5391</v>
      </c>
      <c r="E82" t="s">
        <v>1285</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108">
        <v>2.3E-2</v>
      </c>
      <c r="AL82" s="25"/>
      <c r="AM82" s="26"/>
    </row>
    <row r="83" spans="1:39" ht="15" customHeight="1">
      <c r="A83" s="54" t="s">
        <v>399</v>
      </c>
      <c r="B83" t="s">
        <v>1821</v>
      </c>
      <c r="C83" t="s">
        <v>5110</v>
      </c>
      <c r="D83" t="s">
        <v>5392</v>
      </c>
      <c r="E83" t="s">
        <v>1285</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108">
        <v>2.1000000000000001E-2</v>
      </c>
      <c r="AL83" s="25"/>
      <c r="AM83" s="26"/>
    </row>
    <row r="84" spans="1:39" ht="15" customHeight="1">
      <c r="A84" s="54" t="s">
        <v>398</v>
      </c>
      <c r="B84" t="s">
        <v>1822</v>
      </c>
      <c r="C84" t="s">
        <v>5112</v>
      </c>
      <c r="D84" t="s">
        <v>5393</v>
      </c>
      <c r="E84" t="s">
        <v>1285</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108">
        <v>2.3E-2</v>
      </c>
      <c r="AL84" s="25"/>
      <c r="AM84" s="26"/>
    </row>
    <row r="85" spans="1:39" ht="15" customHeight="1">
      <c r="A85" s="54" t="s">
        <v>397</v>
      </c>
      <c r="B85" t="s">
        <v>1823</v>
      </c>
      <c r="C85" t="s">
        <v>5114</v>
      </c>
      <c r="D85" t="s">
        <v>5394</v>
      </c>
      <c r="E85" t="s">
        <v>1285</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108">
        <v>1.9E-2</v>
      </c>
      <c r="AL85" s="25"/>
      <c r="AM85" s="26"/>
    </row>
    <row r="86" spans="1:39" ht="15" customHeight="1">
      <c r="A86" s="54" t="s">
        <v>396</v>
      </c>
      <c r="B86" t="s">
        <v>1810</v>
      </c>
      <c r="C86" t="s">
        <v>5116</v>
      </c>
      <c r="D86" t="s">
        <v>5395</v>
      </c>
      <c r="E86" t="s">
        <v>1285</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108">
        <v>1.7999999999999999E-2</v>
      </c>
      <c r="AL86" s="25"/>
      <c r="AM86" s="26"/>
    </row>
    <row r="87" spans="1:39" ht="15" customHeight="1">
      <c r="A87" s="54" t="s">
        <v>395</v>
      </c>
      <c r="B87" t="s">
        <v>1821</v>
      </c>
      <c r="C87" t="s">
        <v>5118</v>
      </c>
      <c r="D87" t="s">
        <v>5396</v>
      </c>
      <c r="E87" t="s">
        <v>1285</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108">
        <v>3.1E-2</v>
      </c>
      <c r="AL87" s="25"/>
      <c r="AM87" s="26"/>
    </row>
    <row r="88" spans="1:39" ht="15" customHeight="1">
      <c r="A88" s="54" t="s">
        <v>394</v>
      </c>
      <c r="B88" t="s">
        <v>1822</v>
      </c>
      <c r="C88" t="s">
        <v>5120</v>
      </c>
      <c r="D88" t="s">
        <v>5397</v>
      </c>
      <c r="E88" t="s">
        <v>1285</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108">
        <v>1.7000000000000001E-2</v>
      </c>
      <c r="AL88" s="25"/>
      <c r="AM88" s="26"/>
    </row>
    <row r="89" spans="1:39" ht="15" customHeight="1">
      <c r="A89" s="54" t="s">
        <v>393</v>
      </c>
      <c r="B89" t="s">
        <v>1823</v>
      </c>
      <c r="C89" t="s">
        <v>5122</v>
      </c>
      <c r="D89" t="s">
        <v>5398</v>
      </c>
      <c r="E89" t="s">
        <v>1285</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108">
        <v>2.5000000000000001E-2</v>
      </c>
      <c r="AL89" s="25"/>
      <c r="AM89" s="26"/>
    </row>
    <row r="90" spans="1:39" ht="15" customHeight="1">
      <c r="A90" s="54" t="s">
        <v>392</v>
      </c>
      <c r="B90" t="s">
        <v>1811</v>
      </c>
      <c r="C90" t="s">
        <v>5124</v>
      </c>
      <c r="D90" t="s">
        <v>5399</v>
      </c>
      <c r="E90" t="s">
        <v>1285</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108">
        <v>2.3E-2</v>
      </c>
      <c r="AL90" s="25"/>
      <c r="AM90" s="26"/>
    </row>
    <row r="91" spans="1:39" ht="15" customHeight="1">
      <c r="A91" s="54" t="s">
        <v>391</v>
      </c>
      <c r="B91" t="s">
        <v>1821</v>
      </c>
      <c r="C91" t="s">
        <v>5126</v>
      </c>
      <c r="D91" t="s">
        <v>5400</v>
      </c>
      <c r="E91" t="s">
        <v>1285</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108">
        <v>3.7999999999999999E-2</v>
      </c>
      <c r="AL91" s="25"/>
      <c r="AM91" s="26"/>
    </row>
    <row r="92" spans="1:39" ht="15" customHeight="1">
      <c r="A92" s="54" t="s">
        <v>390</v>
      </c>
      <c r="B92" t="s">
        <v>1822</v>
      </c>
      <c r="C92" t="s">
        <v>5128</v>
      </c>
      <c r="D92" t="s">
        <v>5401</v>
      </c>
      <c r="E92" t="s">
        <v>1285</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108">
        <v>2.3E-2</v>
      </c>
      <c r="AL92" s="25"/>
      <c r="AM92" s="26"/>
    </row>
    <row r="93" spans="1:39" ht="15" customHeight="1">
      <c r="A93" s="54" t="s">
        <v>389</v>
      </c>
      <c r="B93" t="s">
        <v>1823</v>
      </c>
      <c r="C93" t="s">
        <v>5130</v>
      </c>
      <c r="D93" t="s">
        <v>5402</v>
      </c>
      <c r="E93" t="s">
        <v>1285</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108">
        <v>4.2000000000000003E-2</v>
      </c>
      <c r="AL93" s="25"/>
      <c r="AM93" s="26"/>
    </row>
    <row r="94" spans="1:39" ht="15" customHeight="1">
      <c r="A94" s="54" t="s">
        <v>388</v>
      </c>
      <c r="B94" t="s">
        <v>1812</v>
      </c>
      <c r="C94" t="s">
        <v>5132</v>
      </c>
      <c r="D94" t="s">
        <v>5403</v>
      </c>
      <c r="E94" t="s">
        <v>1285</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108">
        <v>4.2000000000000003E-2</v>
      </c>
      <c r="AL94" s="25"/>
      <c r="AM94" s="26"/>
    </row>
    <row r="95" spans="1:39" ht="15" customHeight="1">
      <c r="A95" s="54" t="s">
        <v>387</v>
      </c>
      <c r="B95" t="s">
        <v>1821</v>
      </c>
      <c r="C95" t="s">
        <v>5134</v>
      </c>
      <c r="D95" t="s">
        <v>5404</v>
      </c>
      <c r="E95" t="s">
        <v>1285</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108">
        <v>4.5999999999999999E-2</v>
      </c>
      <c r="AL95" s="25"/>
      <c r="AM95" s="26"/>
    </row>
    <row r="96" spans="1:39" ht="15" customHeight="1">
      <c r="A96" s="54" t="s">
        <v>386</v>
      </c>
      <c r="B96" t="s">
        <v>1822</v>
      </c>
      <c r="C96" t="s">
        <v>5136</v>
      </c>
      <c r="D96" t="s">
        <v>5405</v>
      </c>
      <c r="E96" t="s">
        <v>1285</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108">
        <v>4.1000000000000002E-2</v>
      </c>
      <c r="AL96" s="25"/>
      <c r="AM96" s="26"/>
    </row>
    <row r="97" spans="1:39" ht="15" customHeight="1">
      <c r="A97" s="54" t="s">
        <v>385</v>
      </c>
      <c r="B97" t="s">
        <v>1823</v>
      </c>
      <c r="C97" t="s">
        <v>5138</v>
      </c>
      <c r="D97" t="s">
        <v>5406</v>
      </c>
      <c r="E97" t="s">
        <v>1285</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108">
        <v>3.1E-2</v>
      </c>
      <c r="AL97" s="25"/>
      <c r="AM97" s="26"/>
    </row>
    <row r="98" spans="1:39" ht="15" customHeight="1">
      <c r="A98" s="54" t="s">
        <v>384</v>
      </c>
      <c r="B98" t="s">
        <v>1813</v>
      </c>
      <c r="C98" t="s">
        <v>5140</v>
      </c>
      <c r="D98" t="s">
        <v>5407</v>
      </c>
      <c r="E98" t="s">
        <v>1285</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108">
        <v>3.1E-2</v>
      </c>
      <c r="AL98" s="25"/>
      <c r="AM98" s="26"/>
    </row>
    <row r="99" spans="1:39" ht="15" customHeight="1">
      <c r="A99" s="54" t="s">
        <v>383</v>
      </c>
      <c r="B99" t="s">
        <v>1821</v>
      </c>
      <c r="C99" t="s">
        <v>5142</v>
      </c>
      <c r="D99" t="s">
        <v>5408</v>
      </c>
      <c r="E99" t="s">
        <v>1285</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108">
        <v>3.3000000000000002E-2</v>
      </c>
      <c r="AL99" s="25"/>
      <c r="AM99" s="26"/>
    </row>
    <row r="100" spans="1:39" ht="15" customHeight="1">
      <c r="A100" s="54" t="s">
        <v>382</v>
      </c>
      <c r="B100" t="s">
        <v>1822</v>
      </c>
      <c r="C100" t="s">
        <v>5144</v>
      </c>
      <c r="D100" t="s">
        <v>5409</v>
      </c>
      <c r="E100" t="s">
        <v>1285</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108">
        <v>3.2000000000000001E-2</v>
      </c>
      <c r="AL100" s="25"/>
      <c r="AM100" s="26"/>
    </row>
    <row r="101" spans="1:39" ht="15" customHeight="1">
      <c r="A101" s="54" t="s">
        <v>381</v>
      </c>
      <c r="B101" t="s">
        <v>1823</v>
      </c>
      <c r="C101" t="s">
        <v>5146</v>
      </c>
      <c r="D101" t="s">
        <v>5410</v>
      </c>
      <c r="E101" t="s">
        <v>1285</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108">
        <v>2.5000000000000001E-2</v>
      </c>
      <c r="AL101" s="25"/>
      <c r="AM101" s="26"/>
    </row>
    <row r="102" spans="1:39" ht="15" customHeight="1">
      <c r="A102" s="54" t="s">
        <v>380</v>
      </c>
      <c r="B102" t="s">
        <v>1814</v>
      </c>
      <c r="C102" t="s">
        <v>5148</v>
      </c>
      <c r="D102" t="s">
        <v>5411</v>
      </c>
      <c r="E102" t="s">
        <v>1285</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108">
        <v>2.1000000000000001E-2</v>
      </c>
      <c r="AL102" s="25"/>
      <c r="AM102" s="26"/>
    </row>
    <row r="103" spans="1:39" ht="15" customHeight="1">
      <c r="A103" s="54" t="s">
        <v>379</v>
      </c>
      <c r="B103" t="s">
        <v>1821</v>
      </c>
      <c r="C103" t="s">
        <v>5150</v>
      </c>
      <c r="D103" t="s">
        <v>5412</v>
      </c>
      <c r="E103" t="s">
        <v>1285</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108">
        <v>3.4000000000000002E-2</v>
      </c>
      <c r="AL103" s="25"/>
      <c r="AM103" s="26"/>
    </row>
    <row r="104" spans="1:39" ht="15" customHeight="1">
      <c r="A104" s="54" t="s">
        <v>378</v>
      </c>
      <c r="B104" t="s">
        <v>1822</v>
      </c>
      <c r="C104" t="s">
        <v>5152</v>
      </c>
      <c r="D104" t="s">
        <v>5413</v>
      </c>
      <c r="E104" t="s">
        <v>1285</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108">
        <v>1.7999999999999999E-2</v>
      </c>
      <c r="AL104" s="25"/>
      <c r="AM104" s="26"/>
    </row>
    <row r="105" spans="1:39" ht="15" customHeight="1">
      <c r="A105" s="54" t="s">
        <v>377</v>
      </c>
      <c r="B105" t="s">
        <v>1823</v>
      </c>
      <c r="C105" t="s">
        <v>5154</v>
      </c>
      <c r="D105" t="s">
        <v>5414</v>
      </c>
      <c r="E105" t="s">
        <v>1285</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108">
        <v>3.9E-2</v>
      </c>
      <c r="AL105" s="25"/>
      <c r="AM105" s="26"/>
    </row>
    <row r="106" spans="1:39" ht="15" customHeight="1">
      <c r="A106" s="54" t="s">
        <v>376</v>
      </c>
      <c r="B106" t="s">
        <v>1815</v>
      </c>
      <c r="C106" t="s">
        <v>5156</v>
      </c>
      <c r="D106" t="s">
        <v>5415</v>
      </c>
      <c r="E106" t="s">
        <v>1285</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108">
        <v>3.5999999999999997E-2</v>
      </c>
      <c r="AL106" s="25"/>
      <c r="AM106" s="26"/>
    </row>
    <row r="107" spans="1:39" ht="15" customHeight="1">
      <c r="A107" s="54" t="s">
        <v>375</v>
      </c>
      <c r="B107" t="s">
        <v>1821</v>
      </c>
      <c r="C107" t="s">
        <v>5158</v>
      </c>
      <c r="D107" t="s">
        <v>5416</v>
      </c>
      <c r="E107" t="s">
        <v>1285</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108">
        <v>6.0999999999999999E-2</v>
      </c>
      <c r="AL107" s="25"/>
      <c r="AM107" s="26"/>
    </row>
    <row r="108" spans="1:39" ht="15" customHeight="1">
      <c r="A108" s="54" t="s">
        <v>374</v>
      </c>
      <c r="B108" t="s">
        <v>1822</v>
      </c>
      <c r="C108" t="s">
        <v>5160</v>
      </c>
      <c r="D108" t="s">
        <v>5417</v>
      </c>
      <c r="E108" t="s">
        <v>1285</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108">
        <v>3.5000000000000003E-2</v>
      </c>
      <c r="AL108" s="25"/>
      <c r="AM108" s="26"/>
    </row>
    <row r="109" spans="1:39" ht="15" customHeight="1">
      <c r="A109" s="54" t="s">
        <v>373</v>
      </c>
      <c r="B109" t="s">
        <v>1823</v>
      </c>
      <c r="C109" t="s">
        <v>5162</v>
      </c>
      <c r="D109" t="s">
        <v>5418</v>
      </c>
      <c r="E109" t="s">
        <v>1285</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108">
        <v>3.2000000000000001E-2</v>
      </c>
      <c r="AL109" s="25"/>
      <c r="AM109" s="26"/>
    </row>
    <row r="110" spans="1:39" ht="15" customHeight="1">
      <c r="A110" s="54" t="s">
        <v>372</v>
      </c>
      <c r="B110" t="s">
        <v>1816</v>
      </c>
      <c r="C110" t="s">
        <v>5164</v>
      </c>
      <c r="D110" t="s">
        <v>5419</v>
      </c>
      <c r="E110" t="s">
        <v>1285</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108">
        <v>2.9000000000000001E-2</v>
      </c>
      <c r="AL110" s="25"/>
      <c r="AM110" s="26"/>
    </row>
    <row r="111" spans="1:39" ht="15" customHeight="1">
      <c r="A111" s="54" t="s">
        <v>371</v>
      </c>
      <c r="B111" t="s">
        <v>1821</v>
      </c>
      <c r="C111" t="s">
        <v>5166</v>
      </c>
      <c r="D111" t="s">
        <v>5420</v>
      </c>
      <c r="E111" t="s">
        <v>1285</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108">
        <v>3.7999999999999999E-2</v>
      </c>
      <c r="AL111" s="25"/>
      <c r="AM111" s="26"/>
    </row>
    <row r="112" spans="1:39" ht="15" customHeight="1">
      <c r="A112" s="54" t="s">
        <v>370</v>
      </c>
      <c r="B112" t="s">
        <v>1822</v>
      </c>
      <c r="C112" t="s">
        <v>5168</v>
      </c>
      <c r="D112" t="s">
        <v>5421</v>
      </c>
      <c r="E112" t="s">
        <v>1285</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108">
        <v>1.0999999999999999E-2</v>
      </c>
      <c r="AL112" s="25"/>
      <c r="AM112" s="26"/>
    </row>
    <row r="113" spans="1:39" ht="15" customHeight="1">
      <c r="A113" s="54" t="s">
        <v>369</v>
      </c>
      <c r="B113" t="s">
        <v>1823</v>
      </c>
      <c r="C113" t="s">
        <v>5170</v>
      </c>
      <c r="D113" t="s">
        <v>5422</v>
      </c>
      <c r="E113" t="s">
        <v>1285</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108">
        <v>1.7000000000000001E-2</v>
      </c>
      <c r="AL113" s="25"/>
      <c r="AM113" s="26"/>
    </row>
    <row r="114" spans="1:39" ht="15" customHeight="1">
      <c r="A114" s="54" t="s">
        <v>368</v>
      </c>
      <c r="B114" t="s">
        <v>1817</v>
      </c>
      <c r="C114" t="s">
        <v>5172</v>
      </c>
      <c r="D114" t="s">
        <v>5423</v>
      </c>
      <c r="E114" t="s">
        <v>1285</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108">
        <v>1.7000000000000001E-2</v>
      </c>
      <c r="AL114" s="25"/>
      <c r="AM114" s="26"/>
    </row>
    <row r="115" spans="1:39" ht="15" customHeight="1">
      <c r="A115" s="54" t="s">
        <v>367</v>
      </c>
      <c r="B115" t="s">
        <v>1821</v>
      </c>
      <c r="C115" t="s">
        <v>5174</v>
      </c>
      <c r="D115" t="s">
        <v>5424</v>
      </c>
      <c r="E115" t="s">
        <v>1285</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108">
        <v>3.4000000000000002E-2</v>
      </c>
      <c r="AL115" s="25"/>
      <c r="AM115" s="26"/>
    </row>
    <row r="116" spans="1:39" ht="15" customHeight="1">
      <c r="A116" s="54" t="s">
        <v>366</v>
      </c>
      <c r="B116" t="s">
        <v>1822</v>
      </c>
      <c r="C116" t="s">
        <v>5176</v>
      </c>
      <c r="D116" t="s">
        <v>5425</v>
      </c>
      <c r="E116" t="s">
        <v>1285</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108">
        <v>1.2999999999999999E-2</v>
      </c>
      <c r="AL116" s="25"/>
      <c r="AM116" s="26"/>
    </row>
    <row r="117" spans="1:39" ht="15" customHeight="1">
      <c r="A117" s="54" t="s">
        <v>365</v>
      </c>
      <c r="B117" t="s">
        <v>1823</v>
      </c>
      <c r="C117" t="s">
        <v>5178</v>
      </c>
      <c r="D117" t="s">
        <v>5426</v>
      </c>
      <c r="E117" t="s">
        <v>1285</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108">
        <v>4.3999999999999997E-2</v>
      </c>
      <c r="AL117" s="25"/>
      <c r="AM117" s="26"/>
    </row>
    <row r="118" spans="1:39" ht="15" customHeight="1">
      <c r="A118" s="54" t="s">
        <v>364</v>
      </c>
      <c r="B118" t="s">
        <v>1818</v>
      </c>
      <c r="C118" t="s">
        <v>5180</v>
      </c>
      <c r="D118" t="s">
        <v>5427</v>
      </c>
      <c r="E118" t="s">
        <v>1285</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108">
        <v>4.3999999999999997E-2</v>
      </c>
      <c r="AL118" s="25"/>
      <c r="AM118" s="26"/>
    </row>
    <row r="119" spans="1:39" ht="15" customHeight="1">
      <c r="A119" s="54" t="s">
        <v>363</v>
      </c>
      <c r="B119" t="s">
        <v>1821</v>
      </c>
      <c r="C119" t="s">
        <v>5182</v>
      </c>
      <c r="D119" t="s">
        <v>5428</v>
      </c>
      <c r="E119" t="s">
        <v>1285</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108">
        <v>4.3999999999999997E-2</v>
      </c>
      <c r="AL119" s="25"/>
      <c r="AM119" s="26"/>
    </row>
    <row r="120" spans="1:39" ht="15" customHeight="1">
      <c r="A120" s="54" t="s">
        <v>362</v>
      </c>
      <c r="B120" t="s">
        <v>1822</v>
      </c>
      <c r="C120" t="s">
        <v>5184</v>
      </c>
      <c r="D120" t="s">
        <v>5429</v>
      </c>
      <c r="E120" t="s">
        <v>1285</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108">
        <v>4.3999999999999997E-2</v>
      </c>
      <c r="AL120" s="25"/>
      <c r="AM120" s="26"/>
    </row>
    <row r="121" spans="1:39" ht="15" customHeight="1">
      <c r="A121" s="54" t="s">
        <v>361</v>
      </c>
      <c r="B121" t="s">
        <v>1823</v>
      </c>
      <c r="C121" t="s">
        <v>5186</v>
      </c>
      <c r="D121" t="s">
        <v>5430</v>
      </c>
      <c r="E121" t="s">
        <v>1285</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108">
        <v>3.5999999999999997E-2</v>
      </c>
      <c r="AL121" s="25"/>
      <c r="AM121" s="26"/>
    </row>
    <row r="122" spans="1:39" ht="15" customHeight="1">
      <c r="A122" s="54" t="s">
        <v>360</v>
      </c>
      <c r="B122" t="s">
        <v>153</v>
      </c>
      <c r="C122" t="s">
        <v>5188</v>
      </c>
      <c r="D122" t="s">
        <v>5431</v>
      </c>
      <c r="E122" t="s">
        <v>1285</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108">
        <v>3.3000000000000002E-2</v>
      </c>
      <c r="AL122" s="32"/>
      <c r="AM122" s="30"/>
    </row>
    <row r="123" spans="1:39" ht="15" customHeight="1">
      <c r="A123" s="111"/>
      <c r="B123" t="s">
        <v>359</v>
      </c>
    </row>
    <row r="124" spans="1:39" ht="15" customHeight="1">
      <c r="A124" s="54" t="s">
        <v>358</v>
      </c>
      <c r="B124" t="s">
        <v>1806</v>
      </c>
      <c r="C124" t="s">
        <v>5190</v>
      </c>
      <c r="D124" t="s">
        <v>5432</v>
      </c>
      <c r="E124" t="s">
        <v>1285</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108">
        <v>0.06</v>
      </c>
      <c r="AL124" s="25"/>
      <c r="AM124" s="26"/>
    </row>
    <row r="125" spans="1:39" ht="15" customHeight="1">
      <c r="A125" s="54" t="s">
        <v>357</v>
      </c>
      <c r="B125" t="s">
        <v>1821</v>
      </c>
      <c r="C125" t="s">
        <v>5192</v>
      </c>
      <c r="D125" t="s">
        <v>5433</v>
      </c>
      <c r="E125" t="s">
        <v>1285</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108">
        <v>3.1E-2</v>
      </c>
      <c r="AL125" s="25"/>
      <c r="AM125" s="26"/>
    </row>
    <row r="126" spans="1:39" ht="15" customHeight="1">
      <c r="A126" s="54" t="s">
        <v>356</v>
      </c>
      <c r="B126" t="s">
        <v>1822</v>
      </c>
      <c r="C126" t="s">
        <v>5194</v>
      </c>
      <c r="D126" t="s">
        <v>5434</v>
      </c>
      <c r="E126" t="s">
        <v>1285</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108">
        <v>6.0999999999999999E-2</v>
      </c>
      <c r="AL126" s="25"/>
      <c r="AM126" s="26"/>
    </row>
    <row r="127" spans="1:39" ht="15" customHeight="1">
      <c r="A127" s="54" t="s">
        <v>355</v>
      </c>
      <c r="B127" t="s">
        <v>1823</v>
      </c>
      <c r="C127" t="s">
        <v>5196</v>
      </c>
      <c r="D127" t="s">
        <v>5435</v>
      </c>
      <c r="E127" t="s">
        <v>1285</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108">
        <v>6.0999999999999999E-2</v>
      </c>
      <c r="AL127" s="25"/>
      <c r="AM127" s="26"/>
    </row>
    <row r="128" spans="1:39" ht="15" customHeight="1">
      <c r="A128" s="54" t="s">
        <v>354</v>
      </c>
      <c r="B128" t="s">
        <v>1807</v>
      </c>
      <c r="C128" t="s">
        <v>5198</v>
      </c>
      <c r="D128" t="s">
        <v>5436</v>
      </c>
      <c r="E128" t="s">
        <v>1285</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108">
        <v>7.8E-2</v>
      </c>
      <c r="AL128" s="25"/>
      <c r="AM128" s="26"/>
    </row>
    <row r="129" spans="1:39" ht="15" customHeight="1">
      <c r="A129" s="54" t="s">
        <v>353</v>
      </c>
      <c r="B129" t="s">
        <v>1821</v>
      </c>
      <c r="C129" t="s">
        <v>5200</v>
      </c>
      <c r="D129" t="s">
        <v>5437</v>
      </c>
      <c r="E129" t="s">
        <v>1285</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108">
        <v>5.7000000000000002E-2</v>
      </c>
      <c r="AL129" s="25"/>
      <c r="AM129" s="26"/>
    </row>
    <row r="130" spans="1:39" ht="15" customHeight="1">
      <c r="A130" s="54" t="s">
        <v>352</v>
      </c>
      <c r="B130" t="s">
        <v>1822</v>
      </c>
      <c r="C130" t="s">
        <v>5202</v>
      </c>
      <c r="D130" t="s">
        <v>5438</v>
      </c>
      <c r="E130" t="s">
        <v>1285</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108">
        <v>0.05</v>
      </c>
      <c r="AL130" s="25"/>
      <c r="AM130" s="26"/>
    </row>
    <row r="131" spans="1:39" ht="15" customHeight="1">
      <c r="A131" s="54" t="s">
        <v>351</v>
      </c>
      <c r="B131" t="s">
        <v>1823</v>
      </c>
      <c r="C131" t="s">
        <v>5204</v>
      </c>
      <c r="D131" t="s">
        <v>5439</v>
      </c>
      <c r="E131" t="s">
        <v>1285</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108">
        <v>4.8000000000000001E-2</v>
      </c>
      <c r="AL131" s="25"/>
      <c r="AM131" s="26"/>
    </row>
    <row r="132" spans="1:39" ht="15" customHeight="1">
      <c r="A132" s="54" t="s">
        <v>350</v>
      </c>
      <c r="B132" t="s">
        <v>1808</v>
      </c>
      <c r="C132" t="s">
        <v>5206</v>
      </c>
      <c r="D132" t="s">
        <v>5440</v>
      </c>
      <c r="E132" t="s">
        <v>1285</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108">
        <v>6.0999999999999999E-2</v>
      </c>
      <c r="AL132" s="25"/>
      <c r="AM132" s="26"/>
    </row>
    <row r="133" spans="1:39" ht="15" customHeight="1">
      <c r="A133" s="54" t="s">
        <v>349</v>
      </c>
      <c r="B133" t="s">
        <v>1821</v>
      </c>
      <c r="C133" t="s">
        <v>5208</v>
      </c>
      <c r="D133" t="s">
        <v>5441</v>
      </c>
      <c r="E133" t="s">
        <v>1285</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108">
        <v>4.5999999999999999E-2</v>
      </c>
      <c r="AL133" s="25"/>
      <c r="AM133" s="26"/>
    </row>
    <row r="134" spans="1:39" ht="15" customHeight="1">
      <c r="A134" s="54" t="s">
        <v>348</v>
      </c>
      <c r="B134" t="s">
        <v>1822</v>
      </c>
      <c r="C134" t="s">
        <v>5210</v>
      </c>
      <c r="D134" t="s">
        <v>5442</v>
      </c>
      <c r="E134" t="s">
        <v>1285</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108">
        <v>6.0999999999999999E-2</v>
      </c>
      <c r="AL134" s="25"/>
      <c r="AM134" s="26"/>
    </row>
    <row r="135" spans="1:39" ht="15" customHeight="1">
      <c r="A135" s="54" t="s">
        <v>347</v>
      </c>
      <c r="B135" t="s">
        <v>1823</v>
      </c>
      <c r="C135" t="s">
        <v>5212</v>
      </c>
      <c r="D135" t="s">
        <v>5443</v>
      </c>
      <c r="E135" t="s">
        <v>1285</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108">
        <v>6.2E-2</v>
      </c>
      <c r="AL135" s="25"/>
      <c r="AM135" s="26"/>
    </row>
    <row r="136" spans="1:39" ht="15" customHeight="1">
      <c r="A136" s="54" t="s">
        <v>346</v>
      </c>
      <c r="B136" t="s">
        <v>1809</v>
      </c>
      <c r="C136" t="s">
        <v>5214</v>
      </c>
      <c r="D136" t="s">
        <v>5444</v>
      </c>
      <c r="E136" t="s">
        <v>1285</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108">
        <v>6.3E-2</v>
      </c>
      <c r="AL136" s="25"/>
      <c r="AM136" s="26"/>
    </row>
    <row r="137" spans="1:39" ht="15" customHeight="1">
      <c r="A137" s="54" t="s">
        <v>345</v>
      </c>
      <c r="B137" t="s">
        <v>1821</v>
      </c>
      <c r="C137" t="s">
        <v>5216</v>
      </c>
      <c r="D137" t="s">
        <v>5445</v>
      </c>
      <c r="E137" t="s">
        <v>1285</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108">
        <v>5.3999999999999999E-2</v>
      </c>
      <c r="AL137" s="25"/>
      <c r="AM137" s="26"/>
    </row>
    <row r="138" spans="1:39" ht="15" customHeight="1">
      <c r="A138" s="54" t="s">
        <v>344</v>
      </c>
      <c r="B138" t="s">
        <v>1822</v>
      </c>
      <c r="C138" t="s">
        <v>5218</v>
      </c>
      <c r="D138" t="s">
        <v>5446</v>
      </c>
      <c r="E138" t="s">
        <v>1285</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108">
        <v>0.06</v>
      </c>
      <c r="AL138" s="25"/>
      <c r="AM138" s="26"/>
    </row>
    <row r="139" spans="1:39" ht="15" customHeight="1">
      <c r="A139" s="54" t="s">
        <v>343</v>
      </c>
      <c r="B139" t="s">
        <v>1823</v>
      </c>
      <c r="C139" t="s">
        <v>5220</v>
      </c>
      <c r="D139" t="s">
        <v>5447</v>
      </c>
      <c r="E139" t="s">
        <v>1285</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108">
        <v>5.2999999999999999E-2</v>
      </c>
      <c r="AL139" s="25"/>
      <c r="AM139" s="26"/>
    </row>
    <row r="140" spans="1:39" ht="15" customHeight="1">
      <c r="A140" s="54" t="s">
        <v>342</v>
      </c>
      <c r="B140" t="s">
        <v>1810</v>
      </c>
      <c r="C140" t="s">
        <v>5222</v>
      </c>
      <c r="D140" t="s">
        <v>5448</v>
      </c>
      <c r="E140" t="s">
        <v>1285</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108">
        <v>5.3999999999999999E-2</v>
      </c>
      <c r="AL140" s="25"/>
      <c r="AM140" s="26"/>
    </row>
    <row r="141" spans="1:39" ht="15" customHeight="1">
      <c r="A141" s="54" t="s">
        <v>341</v>
      </c>
      <c r="B141" t="s">
        <v>1821</v>
      </c>
      <c r="C141" t="s">
        <v>5224</v>
      </c>
      <c r="D141" t="s">
        <v>5449</v>
      </c>
      <c r="E141" t="s">
        <v>1285</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108">
        <v>7.0999999999999994E-2</v>
      </c>
      <c r="AL141" s="25"/>
      <c r="AM141" s="26"/>
    </row>
    <row r="142" spans="1:39" ht="15" customHeight="1">
      <c r="A142" s="54" t="s">
        <v>340</v>
      </c>
      <c r="B142" t="s">
        <v>1822</v>
      </c>
      <c r="C142" t="s">
        <v>5226</v>
      </c>
      <c r="D142" t="s">
        <v>5450</v>
      </c>
      <c r="E142" t="s">
        <v>1285</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108">
        <v>1.4E-2</v>
      </c>
      <c r="AL142" s="25"/>
      <c r="AM142" s="26"/>
    </row>
    <row r="143" spans="1:39" ht="15" customHeight="1">
      <c r="A143" s="54" t="s">
        <v>339</v>
      </c>
      <c r="B143" t="s">
        <v>1823</v>
      </c>
      <c r="C143" t="s">
        <v>5228</v>
      </c>
      <c r="D143" t="s">
        <v>5451</v>
      </c>
      <c r="E143" t="s">
        <v>1285</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108">
        <v>1.2999999999999999E-2</v>
      </c>
      <c r="AL143" s="25"/>
      <c r="AM143" s="26"/>
    </row>
    <row r="144" spans="1:39" ht="15" customHeight="1">
      <c r="A144" s="54" t="s">
        <v>338</v>
      </c>
      <c r="B144" t="s">
        <v>1811</v>
      </c>
      <c r="C144" t="s">
        <v>5230</v>
      </c>
      <c r="D144" t="s">
        <v>5452</v>
      </c>
      <c r="E144" t="s">
        <v>1285</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108">
        <v>0.03</v>
      </c>
      <c r="AL144" s="25"/>
      <c r="AM144" s="26"/>
    </row>
    <row r="145" spans="1:39" ht="15" customHeight="1">
      <c r="A145" s="54" t="s">
        <v>337</v>
      </c>
      <c r="B145" t="s">
        <v>1821</v>
      </c>
      <c r="C145" t="s">
        <v>5232</v>
      </c>
      <c r="D145" t="s">
        <v>5453</v>
      </c>
      <c r="E145" t="s">
        <v>1285</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108">
        <v>1.0999999999999999E-2</v>
      </c>
      <c r="AL145" s="25"/>
      <c r="AM145" s="26"/>
    </row>
    <row r="146" spans="1:39" ht="15" customHeight="1">
      <c r="A146" s="54" t="s">
        <v>336</v>
      </c>
      <c r="B146" t="s">
        <v>1822</v>
      </c>
      <c r="C146" t="s">
        <v>5234</v>
      </c>
      <c r="D146" t="s">
        <v>5454</v>
      </c>
      <c r="E146" t="s">
        <v>1285</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108">
        <v>4.1000000000000002E-2</v>
      </c>
      <c r="AL146" s="25"/>
      <c r="AM146" s="26"/>
    </row>
    <row r="147" spans="1:39" ht="15" customHeight="1">
      <c r="A147" s="54" t="s">
        <v>335</v>
      </c>
      <c r="B147" t="s">
        <v>1823</v>
      </c>
      <c r="C147" t="s">
        <v>5236</v>
      </c>
      <c r="D147" t="s">
        <v>5455</v>
      </c>
      <c r="E147" t="s">
        <v>1285</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108">
        <v>4.2999999999999997E-2</v>
      </c>
      <c r="AL147" s="25"/>
      <c r="AM147" s="26"/>
    </row>
    <row r="148" spans="1:39" ht="15" customHeight="1">
      <c r="A148" s="54" t="s">
        <v>334</v>
      </c>
      <c r="B148" t="s">
        <v>1812</v>
      </c>
      <c r="C148" t="s">
        <v>5238</v>
      </c>
      <c r="D148" t="s">
        <v>5456</v>
      </c>
      <c r="E148" t="s">
        <v>1285</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108">
        <v>5.0999999999999997E-2</v>
      </c>
      <c r="AL148" s="25"/>
      <c r="AM148" s="26"/>
    </row>
    <row r="149" spans="1:39" ht="15" customHeight="1">
      <c r="A149" s="54" t="s">
        <v>333</v>
      </c>
      <c r="B149" t="s">
        <v>1821</v>
      </c>
      <c r="C149" t="s">
        <v>5240</v>
      </c>
      <c r="D149" t="s">
        <v>5457</v>
      </c>
      <c r="E149" t="s">
        <v>1285</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108">
        <v>3.6999999999999998E-2</v>
      </c>
      <c r="AL149" s="25"/>
      <c r="AM149" s="26"/>
    </row>
    <row r="150" spans="1:39" ht="15" customHeight="1">
      <c r="A150" s="54" t="s">
        <v>332</v>
      </c>
      <c r="B150" t="s">
        <v>1822</v>
      </c>
      <c r="C150" t="s">
        <v>5242</v>
      </c>
      <c r="D150" t="s">
        <v>5458</v>
      </c>
      <c r="E150" t="s">
        <v>1285</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108">
        <v>3.4000000000000002E-2</v>
      </c>
      <c r="AL150" s="25"/>
      <c r="AM150" s="26"/>
    </row>
    <row r="151" spans="1:39" ht="15" customHeight="1">
      <c r="A151" s="54" t="s">
        <v>331</v>
      </c>
      <c r="B151" t="s">
        <v>1823</v>
      </c>
      <c r="C151" t="s">
        <v>5244</v>
      </c>
      <c r="D151" t="s">
        <v>5459</v>
      </c>
      <c r="E151" t="s">
        <v>1285</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108">
        <v>3.2000000000000001E-2</v>
      </c>
      <c r="AL151" s="25"/>
      <c r="AM151" s="26"/>
    </row>
    <row r="152" spans="1:39" ht="15" customHeight="1">
      <c r="A152" s="54" t="s">
        <v>330</v>
      </c>
      <c r="B152" t="s">
        <v>1813</v>
      </c>
      <c r="C152" t="s">
        <v>5246</v>
      </c>
      <c r="D152" t="s">
        <v>5460</v>
      </c>
      <c r="E152" t="s">
        <v>1285</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108">
        <v>4.8000000000000001E-2</v>
      </c>
      <c r="AL152" s="25"/>
      <c r="AM152" s="26"/>
    </row>
    <row r="153" spans="1:39" ht="15" customHeight="1">
      <c r="A153" s="54" t="s">
        <v>329</v>
      </c>
      <c r="B153" t="s">
        <v>1821</v>
      </c>
      <c r="C153" t="s">
        <v>5248</v>
      </c>
      <c r="D153" t="s">
        <v>5461</v>
      </c>
      <c r="E153" t="s">
        <v>1285</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108">
        <v>3.1E-2</v>
      </c>
      <c r="AL153" s="25"/>
      <c r="AM153" s="26"/>
    </row>
    <row r="154" spans="1:39" ht="15" customHeight="1">
      <c r="A154" s="54" t="s">
        <v>328</v>
      </c>
      <c r="B154" t="s">
        <v>1822</v>
      </c>
      <c r="C154" t="s">
        <v>5250</v>
      </c>
      <c r="D154" t="s">
        <v>5462</v>
      </c>
      <c r="E154" t="s">
        <v>1285</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108">
        <v>-5.0000000000000001E-3</v>
      </c>
      <c r="AL154" s="25"/>
      <c r="AM154" s="26"/>
    </row>
    <row r="155" spans="1:39" ht="15" customHeight="1">
      <c r="A155" s="54" t="s">
        <v>327</v>
      </c>
      <c r="B155" t="s">
        <v>1823</v>
      </c>
      <c r="C155" t="s">
        <v>5252</v>
      </c>
      <c r="D155" t="s">
        <v>5463</v>
      </c>
      <c r="E155" t="s">
        <v>1285</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108">
        <v>0</v>
      </c>
      <c r="AL155" s="25"/>
      <c r="AM155" s="26"/>
    </row>
    <row r="156" spans="1:39" ht="15" customHeight="1">
      <c r="A156" s="54" t="s">
        <v>326</v>
      </c>
      <c r="B156" t="s">
        <v>1814</v>
      </c>
      <c r="C156" t="s">
        <v>5254</v>
      </c>
      <c r="D156" t="s">
        <v>5464</v>
      </c>
      <c r="E156" t="s">
        <v>1285</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108">
        <v>-3.3000000000000002E-2</v>
      </c>
      <c r="AL156" s="25"/>
      <c r="AM156" s="26"/>
    </row>
    <row r="157" spans="1:39" ht="15" customHeight="1">
      <c r="A157" s="54" t="s">
        <v>325</v>
      </c>
      <c r="B157" t="s">
        <v>1821</v>
      </c>
      <c r="C157" t="s">
        <v>5256</v>
      </c>
      <c r="D157" t="s">
        <v>5465</v>
      </c>
      <c r="E157" t="s">
        <v>1285</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108">
        <v>0</v>
      </c>
      <c r="AL157" s="25"/>
      <c r="AM157" s="26"/>
    </row>
    <row r="158" spans="1:39" ht="15" customHeight="1">
      <c r="A158" s="54" t="s">
        <v>324</v>
      </c>
      <c r="B158" t="s">
        <v>1822</v>
      </c>
      <c r="C158" t="s">
        <v>5258</v>
      </c>
      <c r="D158" t="s">
        <v>5466</v>
      </c>
      <c r="E158" t="s">
        <v>1285</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108">
        <v>-4.7E-2</v>
      </c>
      <c r="AL158" s="25"/>
      <c r="AM158" s="26"/>
    </row>
    <row r="159" spans="1:39" ht="15" customHeight="1">
      <c r="A159" s="54" t="s">
        <v>323</v>
      </c>
      <c r="B159" t="s">
        <v>1823</v>
      </c>
      <c r="C159" t="s">
        <v>5260</v>
      </c>
      <c r="D159" t="s">
        <v>5467</v>
      </c>
      <c r="E159" t="s">
        <v>1285</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108">
        <v>-8.2000000000000003E-2</v>
      </c>
      <c r="AL159" s="25"/>
      <c r="AM159" s="26"/>
    </row>
    <row r="160" spans="1:39" ht="15" customHeight="1">
      <c r="A160" s="54" t="s">
        <v>322</v>
      </c>
      <c r="B160" t="s">
        <v>1815</v>
      </c>
      <c r="C160" t="s">
        <v>5262</v>
      </c>
      <c r="D160" t="s">
        <v>5468</v>
      </c>
      <c r="E160" t="s">
        <v>1285</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108">
        <v>-9.0999999999999998E-2</v>
      </c>
      <c r="AL160" s="25"/>
      <c r="AM160" s="26"/>
    </row>
    <row r="161" spans="1:39" ht="15" customHeight="1">
      <c r="A161" s="54" t="s">
        <v>321</v>
      </c>
      <c r="B161" t="s">
        <v>1821</v>
      </c>
      <c r="C161" t="s">
        <v>5264</v>
      </c>
      <c r="D161" t="s">
        <v>5469</v>
      </c>
      <c r="E161" t="s">
        <v>1285</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108">
        <v>-2.3E-2</v>
      </c>
      <c r="AL161" s="25"/>
      <c r="AM161" s="26"/>
    </row>
    <row r="162" spans="1:39" ht="15" customHeight="1">
      <c r="A162" s="54" t="s">
        <v>320</v>
      </c>
      <c r="B162" t="s">
        <v>1822</v>
      </c>
      <c r="C162" t="s">
        <v>5266</v>
      </c>
      <c r="D162" t="s">
        <v>5470</v>
      </c>
      <c r="E162" t="s">
        <v>1285</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108">
        <v>-3.4000000000000002E-2</v>
      </c>
      <c r="AL162" s="25"/>
      <c r="AM162" s="26"/>
    </row>
    <row r="163" spans="1:39" ht="15" customHeight="1">
      <c r="A163" s="54" t="s">
        <v>319</v>
      </c>
      <c r="B163" t="s">
        <v>1823</v>
      </c>
      <c r="C163" t="s">
        <v>5268</v>
      </c>
      <c r="D163" t="s">
        <v>5471</v>
      </c>
      <c r="E163" t="s">
        <v>1285</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108">
        <v>-3.1E-2</v>
      </c>
      <c r="AL163" s="25"/>
      <c r="AM163" s="26"/>
    </row>
    <row r="164" spans="1:39" ht="15" customHeight="1">
      <c r="A164" s="54" t="s">
        <v>318</v>
      </c>
      <c r="B164" t="s">
        <v>1816</v>
      </c>
      <c r="C164" t="s">
        <v>5270</v>
      </c>
      <c r="D164" t="s">
        <v>5472</v>
      </c>
      <c r="E164" t="s">
        <v>1285</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108">
        <v>-8.5000000000000006E-2</v>
      </c>
      <c r="AL164" s="25"/>
      <c r="AM164" s="26"/>
    </row>
    <row r="165" spans="1:39" ht="15" customHeight="1">
      <c r="A165" s="54" t="s">
        <v>317</v>
      </c>
      <c r="B165" t="s">
        <v>1821</v>
      </c>
      <c r="C165" t="s">
        <v>5272</v>
      </c>
      <c r="D165" t="s">
        <v>5473</v>
      </c>
      <c r="E165" t="s">
        <v>1285</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108">
        <v>-2.1000000000000001E-2</v>
      </c>
      <c r="AL165" s="25"/>
      <c r="AM165" s="26"/>
    </row>
    <row r="166" spans="1:39" ht="15" customHeight="1">
      <c r="A166" s="54" t="s">
        <v>316</v>
      </c>
      <c r="B166" t="s">
        <v>1822</v>
      </c>
      <c r="C166" t="s">
        <v>5274</v>
      </c>
      <c r="D166" t="s">
        <v>5474</v>
      </c>
      <c r="E166" t="s">
        <v>1285</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108">
        <v>-5.6000000000000001E-2</v>
      </c>
      <c r="AL166" s="25"/>
      <c r="AM166" s="26"/>
    </row>
    <row r="167" spans="1:39" ht="15" customHeight="1">
      <c r="A167" s="54" t="s">
        <v>315</v>
      </c>
      <c r="B167" t="s">
        <v>1823</v>
      </c>
      <c r="C167" t="s">
        <v>5276</v>
      </c>
      <c r="D167" t="s">
        <v>5475</v>
      </c>
      <c r="E167" t="s">
        <v>1285</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108">
        <v>-7.4999999999999997E-2</v>
      </c>
      <c r="AL167" s="25"/>
      <c r="AM167" s="26"/>
    </row>
    <row r="168" spans="1:39" ht="15" customHeight="1">
      <c r="A168" s="54" t="s">
        <v>314</v>
      </c>
      <c r="B168" t="s">
        <v>1817</v>
      </c>
      <c r="C168" t="s">
        <v>5278</v>
      </c>
      <c r="D168" t="s">
        <v>5476</v>
      </c>
      <c r="E168" t="s">
        <v>1285</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108">
        <v>-6.4000000000000001E-2</v>
      </c>
      <c r="AL168" s="25"/>
      <c r="AM168" s="26"/>
    </row>
    <row r="169" spans="1:39" ht="15" customHeight="1">
      <c r="A169" s="54" t="s">
        <v>313</v>
      </c>
      <c r="B169" t="s">
        <v>1821</v>
      </c>
      <c r="C169" t="s">
        <v>5280</v>
      </c>
      <c r="D169" t="s">
        <v>5477</v>
      </c>
      <c r="E169" t="s">
        <v>1285</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108">
        <v>-1.0999999999999999E-2</v>
      </c>
      <c r="AL169" s="25"/>
      <c r="AM169" s="26"/>
    </row>
    <row r="170" spans="1:39" ht="15" customHeight="1">
      <c r="A170" s="54" t="s">
        <v>312</v>
      </c>
      <c r="B170" t="s">
        <v>1822</v>
      </c>
      <c r="C170" t="s">
        <v>5282</v>
      </c>
      <c r="D170" t="s">
        <v>5478</v>
      </c>
      <c r="E170" t="s">
        <v>1285</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108">
        <v>-0.11600000000000001</v>
      </c>
      <c r="AL170" s="25"/>
      <c r="AM170" s="26"/>
    </row>
    <row r="171" spans="1:39" ht="15" customHeight="1">
      <c r="A171" s="54" t="s">
        <v>311</v>
      </c>
      <c r="B171" t="s">
        <v>1823</v>
      </c>
      <c r="C171" t="s">
        <v>5284</v>
      </c>
      <c r="D171" t="s">
        <v>5479</v>
      </c>
      <c r="E171" t="s">
        <v>1285</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108">
        <v>-0.104</v>
      </c>
      <c r="AL171" s="25"/>
      <c r="AM171" s="26"/>
    </row>
    <row r="172" spans="1:39" ht="15" customHeight="1">
      <c r="A172" s="54" t="s">
        <v>310</v>
      </c>
      <c r="B172" t="s">
        <v>1818</v>
      </c>
      <c r="C172" t="s">
        <v>5286</v>
      </c>
      <c r="D172" t="s">
        <v>5480</v>
      </c>
      <c r="E172" t="s">
        <v>1285</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108">
        <v>-0.14000000000000001</v>
      </c>
      <c r="AL172" s="25"/>
      <c r="AM172" s="26"/>
    </row>
    <row r="173" spans="1:39" ht="15" customHeight="1">
      <c r="A173" s="54" t="s">
        <v>309</v>
      </c>
      <c r="B173" t="s">
        <v>1821</v>
      </c>
      <c r="C173" t="s">
        <v>5288</v>
      </c>
      <c r="D173" t="s">
        <v>5481</v>
      </c>
      <c r="E173" t="s">
        <v>1285</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108">
        <v>-9.7000000000000003E-2</v>
      </c>
      <c r="AL173" s="25"/>
      <c r="AM173" s="26"/>
    </row>
    <row r="174" spans="1:39" ht="15" customHeight="1">
      <c r="A174" s="54" t="s">
        <v>308</v>
      </c>
      <c r="B174" t="s">
        <v>1822</v>
      </c>
      <c r="C174" t="s">
        <v>5290</v>
      </c>
      <c r="D174" t="s">
        <v>5482</v>
      </c>
      <c r="E174" t="s">
        <v>1285</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108">
        <v>-6.0999999999999999E-2</v>
      </c>
      <c r="AL174" s="25"/>
      <c r="AM174" s="26"/>
    </row>
    <row r="175" spans="1:39" ht="15" customHeight="1">
      <c r="A175" s="54" t="s">
        <v>307</v>
      </c>
      <c r="B175" t="s">
        <v>1823</v>
      </c>
      <c r="C175" t="s">
        <v>5292</v>
      </c>
      <c r="D175" t="s">
        <v>5483</v>
      </c>
      <c r="E175" t="s">
        <v>1285</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108">
        <v>-0.13200000000000001</v>
      </c>
      <c r="AL175" s="25"/>
      <c r="AM175" s="26"/>
    </row>
    <row r="176" spans="1:39" ht="15" customHeight="1">
      <c r="A176" s="54" t="s">
        <v>306</v>
      </c>
      <c r="B176" t="s">
        <v>153</v>
      </c>
      <c r="C176" t="s">
        <v>5294</v>
      </c>
      <c r="D176" t="s">
        <v>5484</v>
      </c>
      <c r="E176" t="s">
        <v>1285</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108">
        <v>-6.9000000000000006E-2</v>
      </c>
      <c r="AL176" s="32"/>
      <c r="AM176" s="30"/>
    </row>
    <row r="177" spans="1:39" ht="15" customHeight="1">
      <c r="A177" s="111"/>
      <c r="B177" t="s">
        <v>305</v>
      </c>
    </row>
    <row r="178" spans="1:39" ht="15" customHeight="1">
      <c r="A178" s="54" t="s">
        <v>304</v>
      </c>
      <c r="B178" t="s">
        <v>1806</v>
      </c>
      <c r="C178" t="s">
        <v>5296</v>
      </c>
      <c r="D178" t="s">
        <v>5485</v>
      </c>
      <c r="E178" t="s">
        <v>1285</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108">
        <v>-3.5000000000000003E-2</v>
      </c>
      <c r="AL178" s="25"/>
      <c r="AM178" s="26"/>
    </row>
    <row r="179" spans="1:39" ht="15" customHeight="1">
      <c r="A179" s="54" t="s">
        <v>303</v>
      </c>
      <c r="B179" t="s">
        <v>1807</v>
      </c>
      <c r="C179" t="s">
        <v>5298</v>
      </c>
      <c r="D179" t="s">
        <v>5486</v>
      </c>
      <c r="E179" t="s">
        <v>1285</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108">
        <v>-7.8E-2</v>
      </c>
      <c r="AL179" s="25"/>
      <c r="AM179" s="26"/>
    </row>
    <row r="180" spans="1:39" ht="15" customHeight="1">
      <c r="A180" s="54" t="s">
        <v>302</v>
      </c>
      <c r="B180" t="s">
        <v>1808</v>
      </c>
      <c r="C180" t="s">
        <v>5300</v>
      </c>
      <c r="D180" t="s">
        <v>5487</v>
      </c>
      <c r="E180" t="s">
        <v>1285</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108">
        <v>-6.4000000000000001E-2</v>
      </c>
      <c r="AL180" s="25"/>
      <c r="AM180" s="26"/>
    </row>
    <row r="181" spans="1:39" ht="15" customHeight="1">
      <c r="A181" s="54" t="s">
        <v>301</v>
      </c>
      <c r="B181" t="s">
        <v>1809</v>
      </c>
      <c r="C181" t="s">
        <v>5302</v>
      </c>
      <c r="D181" t="s">
        <v>5488</v>
      </c>
      <c r="E181" t="s">
        <v>1285</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108">
        <v>-0.13100000000000001</v>
      </c>
      <c r="AL181" s="25"/>
      <c r="AM181" s="26"/>
    </row>
    <row r="182" spans="1:39" ht="15" customHeight="1">
      <c r="A182" s="54" t="s">
        <v>300</v>
      </c>
      <c r="B182" t="s">
        <v>1810</v>
      </c>
      <c r="C182" t="s">
        <v>5304</v>
      </c>
      <c r="D182" t="s">
        <v>5489</v>
      </c>
      <c r="E182" t="s">
        <v>1285</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108">
        <v>-5.0000000000000001E-3</v>
      </c>
      <c r="AL182" s="25"/>
      <c r="AM182" s="26"/>
    </row>
    <row r="183" spans="1:39" ht="15" customHeight="1">
      <c r="A183" s="54" t="s">
        <v>299</v>
      </c>
      <c r="B183" t="s">
        <v>1811</v>
      </c>
      <c r="C183" t="s">
        <v>5306</v>
      </c>
      <c r="D183" t="s">
        <v>5490</v>
      </c>
      <c r="E183" t="s">
        <v>1285</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108">
        <v>-4.0000000000000001E-3</v>
      </c>
      <c r="AL183" s="25"/>
      <c r="AM183" s="26"/>
    </row>
    <row r="184" spans="1:39" ht="15" customHeight="1">
      <c r="A184" s="54" t="s">
        <v>298</v>
      </c>
      <c r="B184" t="s">
        <v>1812</v>
      </c>
      <c r="C184" t="s">
        <v>5308</v>
      </c>
      <c r="D184" t="s">
        <v>5491</v>
      </c>
      <c r="E184" t="s">
        <v>1285</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108">
        <v>0</v>
      </c>
      <c r="AL184" s="25"/>
      <c r="AM184" s="26"/>
    </row>
    <row r="185" spans="1:39" ht="15" customHeight="1">
      <c r="A185" s="54" t="s">
        <v>297</v>
      </c>
      <c r="B185" t="s">
        <v>1813</v>
      </c>
      <c r="C185" t="s">
        <v>5310</v>
      </c>
      <c r="D185" t="s">
        <v>5492</v>
      </c>
      <c r="E185" t="s">
        <v>1285</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108">
        <v>-2.1999999999999999E-2</v>
      </c>
      <c r="AL185" s="25"/>
      <c r="AM185" s="26"/>
    </row>
    <row r="186" spans="1:39" ht="15" customHeight="1">
      <c r="A186" s="54" t="s">
        <v>296</v>
      </c>
      <c r="B186" t="s">
        <v>1814</v>
      </c>
      <c r="C186" t="s">
        <v>5312</v>
      </c>
      <c r="D186" t="s">
        <v>5493</v>
      </c>
      <c r="E186" t="s">
        <v>1285</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108">
        <v>0</v>
      </c>
      <c r="AL186" s="25"/>
      <c r="AM186" s="26"/>
    </row>
    <row r="187" spans="1:39" ht="15" customHeight="1">
      <c r="A187" s="54" t="s">
        <v>295</v>
      </c>
      <c r="B187" t="s">
        <v>1815</v>
      </c>
      <c r="C187" t="s">
        <v>5314</v>
      </c>
      <c r="D187" t="s">
        <v>5494</v>
      </c>
      <c r="E187" t="s">
        <v>1285</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108">
        <v>-3.6999999999999998E-2</v>
      </c>
      <c r="AL187" s="25"/>
      <c r="AM187" s="26"/>
    </row>
    <row r="188" spans="1:39" ht="15" customHeight="1">
      <c r="A188" s="54" t="s">
        <v>294</v>
      </c>
      <c r="B188" t="s">
        <v>1816</v>
      </c>
      <c r="C188" t="s">
        <v>5316</v>
      </c>
      <c r="D188" t="s">
        <v>5495</v>
      </c>
      <c r="E188" t="s">
        <v>1285</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108">
        <v>-3.9E-2</v>
      </c>
      <c r="AL188" s="25"/>
      <c r="AM188" s="26"/>
    </row>
    <row r="189" spans="1:39" ht="15" customHeight="1">
      <c r="A189" s="54" t="s">
        <v>293</v>
      </c>
      <c r="B189" t="s">
        <v>1817</v>
      </c>
      <c r="C189" t="s">
        <v>5318</v>
      </c>
      <c r="D189" t="s">
        <v>5496</v>
      </c>
      <c r="E189" t="s">
        <v>1285</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108">
        <v>-4.2999999999999997E-2</v>
      </c>
      <c r="AL189" s="25"/>
      <c r="AM189" s="26"/>
    </row>
    <row r="190" spans="1:39" ht="15" customHeight="1">
      <c r="A190" s="54" t="s">
        <v>292</v>
      </c>
      <c r="B190" t="s">
        <v>1818</v>
      </c>
      <c r="C190" t="s">
        <v>5320</v>
      </c>
      <c r="D190" t="s">
        <v>5497</v>
      </c>
      <c r="E190" t="s">
        <v>1285</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108">
        <v>-3.2000000000000001E-2</v>
      </c>
      <c r="AL190" s="25"/>
      <c r="AM190" s="26"/>
    </row>
    <row r="191" spans="1:39" ht="15" customHeight="1" thickBot="1">
      <c r="A191" s="54" t="s">
        <v>291</v>
      </c>
      <c r="B191" t="s">
        <v>153</v>
      </c>
      <c r="C191" t="s">
        <v>5322</v>
      </c>
      <c r="D191" t="s">
        <v>5498</v>
      </c>
      <c r="E191" t="s">
        <v>1285</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108">
        <v>-4.1000000000000002E-2</v>
      </c>
      <c r="AL191" s="32"/>
      <c r="AM191" s="30"/>
    </row>
    <row r="192" spans="1:39" ht="15" customHeight="1">
      <c r="A192" s="111"/>
      <c r="AL192" s="63"/>
      <c r="AM192" s="63"/>
    </row>
  </sheetData>
  <pageMargins left="0.75" right="0.75" top="1" bottom="1" header="0.5" footer="0.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8884-41B6-4481-A634-96D5B6B8F6B6}">
  <dimension ref="A1:AM192"/>
  <sheetViews>
    <sheetView workbookViewId="0"/>
  </sheetViews>
  <sheetFormatPr defaultRowHeight="15" customHeight="1"/>
  <cols>
    <col min="1" max="1" width="14.42578125" style="40" customWidth="1"/>
  </cols>
  <sheetData>
    <row r="1" spans="1:39" ht="15" customHeight="1" thickBot="1">
      <c r="A1" s="40" t="s">
        <v>1343</v>
      </c>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5" customHeight="1" thickTop="1">
      <c r="A2" s="111"/>
    </row>
    <row r="3" spans="1:39" ht="15" customHeight="1">
      <c r="A3" s="111"/>
    </row>
    <row r="4" spans="1:39" ht="15" customHeight="1">
      <c r="A4" s="111"/>
    </row>
    <row r="5" spans="1:39" ht="15" customHeight="1">
      <c r="A5" s="111"/>
    </row>
    <row r="6" spans="1:39" ht="15" customHeight="1">
      <c r="A6" s="111"/>
    </row>
    <row r="10" spans="1:39" ht="15" customHeight="1">
      <c r="A10" s="54" t="s">
        <v>468</v>
      </c>
      <c r="B10" t="s">
        <v>2187</v>
      </c>
    </row>
    <row r="11" spans="1:39" ht="15" customHeight="1">
      <c r="A11" s="111"/>
      <c r="B11" t="s">
        <v>4976</v>
      </c>
    </row>
    <row r="12" spans="1:39" ht="15" customHeight="1">
      <c r="A12" s="111"/>
      <c r="B12" t="s">
        <v>4977</v>
      </c>
      <c r="AL12" s="5"/>
      <c r="AM12" s="5"/>
    </row>
    <row r="13" spans="1:39" ht="15" customHeight="1" thickBot="1">
      <c r="A13" s="111"/>
      <c r="B13" t="s">
        <v>1194</v>
      </c>
      <c r="AL13" s="21"/>
      <c r="AM13" s="21"/>
    </row>
    <row r="14" spans="1:39" ht="15" customHeight="1" thickTop="1">
      <c r="A14" s="11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3417</v>
      </c>
    </row>
    <row r="15" spans="1:39" ht="15" customHeight="1">
      <c r="A15" s="111"/>
      <c r="B15" t="s">
        <v>467</v>
      </c>
    </row>
    <row r="16" spans="1:39" ht="15" customHeight="1">
      <c r="A16" s="54" t="s">
        <v>466</v>
      </c>
      <c r="B16" t="s">
        <v>1806</v>
      </c>
      <c r="C16" t="s">
        <v>4978</v>
      </c>
      <c r="D16" t="s">
        <v>4979</v>
      </c>
      <c r="E16" t="s">
        <v>1285</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108">
        <v>0.01</v>
      </c>
      <c r="AL16" s="25"/>
      <c r="AM16" s="26"/>
    </row>
    <row r="17" spans="1:39" ht="15" customHeight="1">
      <c r="A17" s="54" t="s">
        <v>465</v>
      </c>
      <c r="B17" t="s">
        <v>1821</v>
      </c>
      <c r="C17" t="s">
        <v>4980</v>
      </c>
      <c r="D17" t="s">
        <v>4981</v>
      </c>
      <c r="E17" t="s">
        <v>1285</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108">
        <v>1.4999999999999999E-2</v>
      </c>
      <c r="AL17" s="25"/>
      <c r="AM17" s="26"/>
    </row>
    <row r="18" spans="1:39" ht="15" customHeight="1">
      <c r="A18" s="54" t="s">
        <v>464</v>
      </c>
      <c r="B18" t="s">
        <v>1822</v>
      </c>
      <c r="C18" t="s">
        <v>4982</v>
      </c>
      <c r="D18" t="s">
        <v>4983</v>
      </c>
      <c r="E18" t="s">
        <v>1285</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108">
        <v>5.0000000000000001E-3</v>
      </c>
      <c r="AL18" s="25"/>
      <c r="AM18" s="26"/>
    </row>
    <row r="19" spans="1:39" ht="15" customHeight="1">
      <c r="A19" s="54" t="s">
        <v>463</v>
      </c>
      <c r="B19" t="s">
        <v>1823</v>
      </c>
      <c r="C19" t="s">
        <v>4984</v>
      </c>
      <c r="D19" t="s">
        <v>4985</v>
      </c>
      <c r="E19" t="s">
        <v>1285</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108">
        <v>0</v>
      </c>
      <c r="AL19" s="25"/>
      <c r="AM19" s="26"/>
    </row>
    <row r="20" spans="1:39" ht="15" customHeight="1">
      <c r="A20" s="54" t="s">
        <v>462</v>
      </c>
      <c r="B20" t="s">
        <v>1807</v>
      </c>
      <c r="C20" t="s">
        <v>4986</v>
      </c>
      <c r="D20" t="s">
        <v>4987</v>
      </c>
      <c r="E20" t="s">
        <v>1285</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108">
        <v>1.2E-2</v>
      </c>
      <c r="AL20" s="25"/>
      <c r="AM20" s="26"/>
    </row>
    <row r="21" spans="1:39" ht="15" customHeight="1">
      <c r="A21" s="54" t="s">
        <v>461</v>
      </c>
      <c r="B21" t="s">
        <v>1821</v>
      </c>
      <c r="C21" t="s">
        <v>4988</v>
      </c>
      <c r="D21" t="s">
        <v>4989</v>
      </c>
      <c r="E21" t="s">
        <v>1285</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108">
        <v>2.1000000000000001E-2</v>
      </c>
      <c r="AL21" s="25"/>
      <c r="AM21" s="26"/>
    </row>
    <row r="22" spans="1:39" ht="15" customHeight="1">
      <c r="A22" s="54" t="s">
        <v>460</v>
      </c>
      <c r="B22" t="s">
        <v>1822</v>
      </c>
      <c r="C22" t="s">
        <v>4990</v>
      </c>
      <c r="D22" t="s">
        <v>4991</v>
      </c>
      <c r="E22" t="s">
        <v>1285</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108">
        <v>0.01</v>
      </c>
      <c r="AL22" s="25"/>
      <c r="AM22" s="26"/>
    </row>
    <row r="23" spans="1:39" ht="15" customHeight="1">
      <c r="A23" s="54" t="s">
        <v>459</v>
      </c>
      <c r="B23" t="s">
        <v>1823</v>
      </c>
      <c r="C23" t="s">
        <v>4992</v>
      </c>
      <c r="D23" t="s">
        <v>4993</v>
      </c>
      <c r="E23" t="s">
        <v>1285</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108">
        <v>3.0000000000000001E-3</v>
      </c>
      <c r="AL23" s="25"/>
      <c r="AM23" s="26"/>
    </row>
    <row r="24" spans="1:39" ht="15" customHeight="1">
      <c r="A24" s="54" t="s">
        <v>458</v>
      </c>
      <c r="B24" t="s">
        <v>1808</v>
      </c>
      <c r="C24" t="s">
        <v>4994</v>
      </c>
      <c r="D24" t="s">
        <v>4995</v>
      </c>
      <c r="E24" t="s">
        <v>1285</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108">
        <v>1.7999999999999999E-2</v>
      </c>
      <c r="AL24" s="25"/>
      <c r="AM24" s="26"/>
    </row>
    <row r="25" spans="1:39" ht="15" customHeight="1">
      <c r="A25" s="54" t="s">
        <v>457</v>
      </c>
      <c r="B25" t="s">
        <v>1821</v>
      </c>
      <c r="C25" t="s">
        <v>4996</v>
      </c>
      <c r="D25" t="s">
        <v>4997</v>
      </c>
      <c r="E25" t="s">
        <v>1285</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108">
        <v>2.4E-2</v>
      </c>
      <c r="AL25" s="25"/>
      <c r="AM25" s="26"/>
    </row>
    <row r="26" spans="1:39" ht="15" customHeight="1">
      <c r="A26" s="54" t="s">
        <v>456</v>
      </c>
      <c r="B26" t="s">
        <v>1822</v>
      </c>
      <c r="C26" t="s">
        <v>4998</v>
      </c>
      <c r="D26" t="s">
        <v>4999</v>
      </c>
      <c r="E26" t="s">
        <v>1285</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108">
        <v>1.2999999999999999E-2</v>
      </c>
      <c r="AL26" s="25"/>
      <c r="AM26" s="26"/>
    </row>
    <row r="27" spans="1:39" ht="15" customHeight="1">
      <c r="A27" s="54" t="s">
        <v>455</v>
      </c>
      <c r="B27" t="s">
        <v>1823</v>
      </c>
      <c r="C27" t="s">
        <v>5000</v>
      </c>
      <c r="D27" t="s">
        <v>5001</v>
      </c>
      <c r="E27" t="s">
        <v>1285</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108">
        <v>3.0000000000000001E-3</v>
      </c>
      <c r="AL27" s="25"/>
      <c r="AM27" s="26"/>
    </row>
    <row r="28" spans="1:39" ht="15" customHeight="1">
      <c r="A28" s="54" t="s">
        <v>454</v>
      </c>
      <c r="B28" t="s">
        <v>1809</v>
      </c>
      <c r="C28" t="s">
        <v>5002</v>
      </c>
      <c r="D28" t="s">
        <v>5003</v>
      </c>
      <c r="E28" t="s">
        <v>1285</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108">
        <v>3.4000000000000002E-2</v>
      </c>
      <c r="AL28" s="25"/>
      <c r="AM28" s="26"/>
    </row>
    <row r="29" spans="1:39" ht="15" customHeight="1">
      <c r="A29" s="54" t="s">
        <v>453</v>
      </c>
      <c r="B29" t="s">
        <v>1821</v>
      </c>
      <c r="C29" t="s">
        <v>5004</v>
      </c>
      <c r="D29" t="s">
        <v>5005</v>
      </c>
      <c r="E29" t="s">
        <v>1285</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108">
        <v>3.9E-2</v>
      </c>
      <c r="AL29" s="25"/>
      <c r="AM29" s="26"/>
    </row>
    <row r="30" spans="1:39" ht="15" customHeight="1">
      <c r="A30" s="54" t="s">
        <v>452</v>
      </c>
      <c r="B30" t="s">
        <v>1822</v>
      </c>
      <c r="C30" t="s">
        <v>5006</v>
      </c>
      <c r="D30" t="s">
        <v>5007</v>
      </c>
      <c r="E30" t="s">
        <v>1285</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108">
        <v>2.1000000000000001E-2</v>
      </c>
      <c r="AL30" s="25"/>
      <c r="AM30" s="26"/>
    </row>
    <row r="31" spans="1:39" ht="15" customHeight="1">
      <c r="A31" s="54" t="s">
        <v>451</v>
      </c>
      <c r="B31" t="s">
        <v>1823</v>
      </c>
      <c r="C31" t="s">
        <v>5008</v>
      </c>
      <c r="D31" t="s">
        <v>5009</v>
      </c>
      <c r="E31" t="s">
        <v>1285</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108">
        <v>2.5000000000000001E-2</v>
      </c>
      <c r="AL31" s="25"/>
      <c r="AM31" s="26"/>
    </row>
    <row r="32" spans="1:39" ht="15" customHeight="1">
      <c r="A32" s="54" t="s">
        <v>450</v>
      </c>
      <c r="B32" t="s">
        <v>1810</v>
      </c>
      <c r="C32" t="s">
        <v>5010</v>
      </c>
      <c r="D32" t="s">
        <v>5011</v>
      </c>
      <c r="E32" t="s">
        <v>1285</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108">
        <v>1.9E-2</v>
      </c>
      <c r="AL32" s="25"/>
      <c r="AM32" s="26"/>
    </row>
    <row r="33" spans="1:39" ht="15" customHeight="1">
      <c r="A33" s="54" t="s">
        <v>449</v>
      </c>
      <c r="B33" t="s">
        <v>1821</v>
      </c>
      <c r="C33" t="s">
        <v>5012</v>
      </c>
      <c r="D33" t="s">
        <v>5013</v>
      </c>
      <c r="E33" t="s">
        <v>1285</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108">
        <v>2.3E-2</v>
      </c>
      <c r="AL33" s="25"/>
      <c r="AM33" s="26"/>
    </row>
    <row r="34" spans="1:39" ht="15" customHeight="1">
      <c r="A34" s="54" t="s">
        <v>448</v>
      </c>
      <c r="B34" t="s">
        <v>1822</v>
      </c>
      <c r="C34" t="s">
        <v>5014</v>
      </c>
      <c r="D34" t="s">
        <v>5015</v>
      </c>
      <c r="E34" t="s">
        <v>1285</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108">
        <v>1.4999999999999999E-2</v>
      </c>
      <c r="AL34" s="25"/>
      <c r="AM34" s="26"/>
    </row>
    <row r="35" spans="1:39" ht="15" customHeight="1">
      <c r="A35" s="54" t="s">
        <v>447</v>
      </c>
      <c r="B35" t="s">
        <v>1823</v>
      </c>
      <c r="C35" t="s">
        <v>5016</v>
      </c>
      <c r="D35" t="s">
        <v>5017</v>
      </c>
      <c r="E35" t="s">
        <v>1285</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108">
        <v>8.0000000000000002E-3</v>
      </c>
      <c r="AL35" s="25"/>
      <c r="AM35" s="26"/>
    </row>
    <row r="36" spans="1:39" ht="15" customHeight="1">
      <c r="A36" s="54" t="s">
        <v>446</v>
      </c>
      <c r="B36" t="s">
        <v>1811</v>
      </c>
      <c r="C36" t="s">
        <v>5018</v>
      </c>
      <c r="D36" t="s">
        <v>5019</v>
      </c>
      <c r="E36" t="s">
        <v>1285</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108">
        <v>0.03</v>
      </c>
      <c r="AL36" s="25"/>
      <c r="AM36" s="26"/>
    </row>
    <row r="37" spans="1:39" ht="15" customHeight="1">
      <c r="A37" s="54" t="s">
        <v>445</v>
      </c>
      <c r="B37" t="s">
        <v>1821</v>
      </c>
      <c r="C37" t="s">
        <v>5020</v>
      </c>
      <c r="D37" t="s">
        <v>5021</v>
      </c>
      <c r="E37" t="s">
        <v>1285</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108">
        <v>3.7999999999999999E-2</v>
      </c>
      <c r="AL37" s="25"/>
      <c r="AM37" s="26"/>
    </row>
    <row r="38" spans="1:39" ht="15" customHeight="1">
      <c r="A38" s="54" t="s">
        <v>444</v>
      </c>
      <c r="B38" t="s">
        <v>1822</v>
      </c>
      <c r="C38" t="s">
        <v>5022</v>
      </c>
      <c r="D38" t="s">
        <v>5023</v>
      </c>
      <c r="E38" t="s">
        <v>1285</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108">
        <v>0.02</v>
      </c>
      <c r="AL38" s="25"/>
      <c r="AM38" s="26"/>
    </row>
    <row r="39" spans="1:39" ht="15" customHeight="1">
      <c r="A39" s="54" t="s">
        <v>443</v>
      </c>
      <c r="B39" t="s">
        <v>1823</v>
      </c>
      <c r="C39" t="s">
        <v>5024</v>
      </c>
      <c r="D39" t="s">
        <v>5025</v>
      </c>
      <c r="E39" t="s">
        <v>1285</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108">
        <v>2.3E-2</v>
      </c>
      <c r="AL39" s="25"/>
      <c r="AM39" s="26"/>
    </row>
    <row r="40" spans="1:39" ht="15" customHeight="1">
      <c r="A40" s="54" t="s">
        <v>442</v>
      </c>
      <c r="B40" t="s">
        <v>1812</v>
      </c>
      <c r="C40" t="s">
        <v>5026</v>
      </c>
      <c r="D40" t="s">
        <v>5027</v>
      </c>
      <c r="E40" t="s">
        <v>1285</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108">
        <v>2.8000000000000001E-2</v>
      </c>
      <c r="AL40" s="25"/>
      <c r="AM40" s="26"/>
    </row>
    <row r="41" spans="1:39" ht="15" customHeight="1">
      <c r="A41" s="54" t="s">
        <v>441</v>
      </c>
      <c r="B41" t="s">
        <v>1821</v>
      </c>
      <c r="C41" t="s">
        <v>5028</v>
      </c>
      <c r="D41" t="s">
        <v>5029</v>
      </c>
      <c r="E41" t="s">
        <v>1285</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108">
        <v>3.4000000000000002E-2</v>
      </c>
      <c r="AL41" s="25"/>
      <c r="AM41" s="26"/>
    </row>
    <row r="42" spans="1:39" ht="15" customHeight="1">
      <c r="A42" s="54" t="s">
        <v>440</v>
      </c>
      <c r="B42" t="s">
        <v>1822</v>
      </c>
      <c r="C42" t="s">
        <v>5030</v>
      </c>
      <c r="D42" t="s">
        <v>5031</v>
      </c>
      <c r="E42" t="s">
        <v>1285</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108">
        <v>2.5000000000000001E-2</v>
      </c>
      <c r="AL42" s="25"/>
      <c r="AM42" s="26"/>
    </row>
    <row r="43" spans="1:39" ht="15" customHeight="1">
      <c r="A43" s="54" t="s">
        <v>439</v>
      </c>
      <c r="B43" t="s">
        <v>1823</v>
      </c>
      <c r="C43" t="s">
        <v>5032</v>
      </c>
      <c r="D43" t="s">
        <v>5033</v>
      </c>
      <c r="E43" t="s">
        <v>1285</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108">
        <v>1.7999999999999999E-2</v>
      </c>
      <c r="AL43" s="25"/>
      <c r="AM43" s="26"/>
    </row>
    <row r="44" spans="1:39" ht="15" customHeight="1">
      <c r="A44" s="54" t="s">
        <v>438</v>
      </c>
      <c r="B44" t="s">
        <v>1813</v>
      </c>
      <c r="C44" t="s">
        <v>5034</v>
      </c>
      <c r="D44" t="s">
        <v>5035</v>
      </c>
      <c r="E44" t="s">
        <v>1285</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108">
        <v>1.2E-2</v>
      </c>
      <c r="AL44" s="25"/>
      <c r="AM44" s="26"/>
    </row>
    <row r="45" spans="1:39" ht="15" customHeight="1">
      <c r="A45" s="54" t="s">
        <v>437</v>
      </c>
      <c r="B45" t="s">
        <v>1821</v>
      </c>
      <c r="C45" t="s">
        <v>5036</v>
      </c>
      <c r="D45" t="s">
        <v>5037</v>
      </c>
      <c r="E45" t="s">
        <v>1285</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108">
        <v>1.6E-2</v>
      </c>
      <c r="AL45" s="25"/>
      <c r="AM45" s="26"/>
    </row>
    <row r="46" spans="1:39" ht="15" customHeight="1">
      <c r="A46" s="54" t="s">
        <v>436</v>
      </c>
      <c r="B46" t="s">
        <v>1822</v>
      </c>
      <c r="C46" t="s">
        <v>5038</v>
      </c>
      <c r="D46" t="s">
        <v>5039</v>
      </c>
      <c r="E46" t="s">
        <v>1285</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108">
        <v>1.4999999999999999E-2</v>
      </c>
      <c r="AL46" s="25"/>
      <c r="AM46" s="26"/>
    </row>
    <row r="47" spans="1:39" ht="15" customHeight="1">
      <c r="A47" s="54" t="s">
        <v>435</v>
      </c>
      <c r="B47" t="s">
        <v>1823</v>
      </c>
      <c r="C47" t="s">
        <v>5040</v>
      </c>
      <c r="D47" t="s">
        <v>5041</v>
      </c>
      <c r="E47" t="s">
        <v>1285</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108">
        <v>1E-3</v>
      </c>
      <c r="AL47" s="25"/>
      <c r="AM47" s="26"/>
    </row>
    <row r="48" spans="1:39" ht="15" customHeight="1">
      <c r="A48" s="54" t="s">
        <v>434</v>
      </c>
      <c r="B48" t="s">
        <v>1814</v>
      </c>
      <c r="C48" t="s">
        <v>5042</v>
      </c>
      <c r="D48" t="s">
        <v>5043</v>
      </c>
      <c r="E48" t="s">
        <v>1285</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108">
        <v>2.8000000000000001E-2</v>
      </c>
      <c r="AL48" s="25"/>
      <c r="AM48" s="26"/>
    </row>
    <row r="49" spans="1:39" ht="15" customHeight="1">
      <c r="A49" s="54" t="s">
        <v>433</v>
      </c>
      <c r="B49" t="s">
        <v>1821</v>
      </c>
      <c r="C49" t="s">
        <v>5044</v>
      </c>
      <c r="D49" t="s">
        <v>5045</v>
      </c>
      <c r="E49" t="s">
        <v>1285</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108">
        <v>2.9000000000000001E-2</v>
      </c>
      <c r="AL49" s="25"/>
      <c r="AM49" s="26"/>
    </row>
    <row r="50" spans="1:39" ht="15" customHeight="1">
      <c r="A50" s="54" t="s">
        <v>432</v>
      </c>
      <c r="B50" t="s">
        <v>1822</v>
      </c>
      <c r="C50" t="s">
        <v>5046</v>
      </c>
      <c r="D50" t="s">
        <v>5047</v>
      </c>
      <c r="E50" t="s">
        <v>1285</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108">
        <v>2.5000000000000001E-2</v>
      </c>
      <c r="AL50" s="25"/>
      <c r="AM50" s="26"/>
    </row>
    <row r="51" spans="1:39" ht="15" customHeight="1">
      <c r="A51" s="54" t="s">
        <v>431</v>
      </c>
      <c r="B51" t="s">
        <v>1823</v>
      </c>
      <c r="C51" t="s">
        <v>5048</v>
      </c>
      <c r="D51" t="s">
        <v>5049</v>
      </c>
      <c r="E51" t="s">
        <v>1285</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108">
        <v>1.7999999999999999E-2</v>
      </c>
      <c r="AL51" s="25"/>
      <c r="AM51" s="26"/>
    </row>
    <row r="52" spans="1:39" ht="15" customHeight="1">
      <c r="A52" s="54" t="s">
        <v>430</v>
      </c>
      <c r="B52" t="s">
        <v>1815</v>
      </c>
      <c r="C52" t="s">
        <v>5050</v>
      </c>
      <c r="D52" t="s">
        <v>5051</v>
      </c>
      <c r="E52" t="s">
        <v>1285</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108">
        <v>1E-3</v>
      </c>
      <c r="AL52" s="25"/>
      <c r="AM52" s="26"/>
    </row>
    <row r="53" spans="1:39" ht="15" customHeight="1">
      <c r="A53" s="54" t="s">
        <v>429</v>
      </c>
      <c r="B53" t="s">
        <v>1821</v>
      </c>
      <c r="C53" t="s">
        <v>5052</v>
      </c>
      <c r="D53" t="s">
        <v>5053</v>
      </c>
      <c r="E53" t="s">
        <v>1285</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108">
        <v>7.0000000000000001E-3</v>
      </c>
      <c r="AL53" s="25"/>
      <c r="AM53" s="26"/>
    </row>
    <row r="54" spans="1:39" ht="15" customHeight="1">
      <c r="A54" s="54" t="s">
        <v>428</v>
      </c>
      <c r="B54" t="s">
        <v>1822</v>
      </c>
      <c r="C54" t="s">
        <v>5054</v>
      </c>
      <c r="D54" t="s">
        <v>5055</v>
      </c>
      <c r="E54" t="s">
        <v>1285</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108">
        <v>-2E-3</v>
      </c>
      <c r="AL54" s="25"/>
      <c r="AM54" s="26"/>
    </row>
    <row r="55" spans="1:39" ht="15" customHeight="1">
      <c r="A55" s="54" t="s">
        <v>427</v>
      </c>
      <c r="B55" t="s">
        <v>1823</v>
      </c>
      <c r="C55" t="s">
        <v>5056</v>
      </c>
      <c r="D55" t="s">
        <v>5057</v>
      </c>
      <c r="E55" t="s">
        <v>1285</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108">
        <v>-0.01</v>
      </c>
      <c r="AL55" s="25"/>
      <c r="AM55" s="26"/>
    </row>
    <row r="56" spans="1:39" ht="15" customHeight="1">
      <c r="A56" s="54" t="s">
        <v>426</v>
      </c>
      <c r="B56" t="s">
        <v>1816</v>
      </c>
      <c r="C56" t="s">
        <v>5058</v>
      </c>
      <c r="D56" t="s">
        <v>5059</v>
      </c>
      <c r="E56" t="s">
        <v>1285</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108">
        <v>2.8000000000000001E-2</v>
      </c>
      <c r="AL56" s="25"/>
      <c r="AM56" s="26"/>
    </row>
    <row r="57" spans="1:39" ht="15" customHeight="1">
      <c r="A57" s="54" t="s">
        <v>425</v>
      </c>
      <c r="B57" t="s">
        <v>1821</v>
      </c>
      <c r="C57" t="s">
        <v>5060</v>
      </c>
      <c r="D57" t="s">
        <v>5061</v>
      </c>
      <c r="E57" t="s">
        <v>1285</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108">
        <v>3.5999999999999997E-2</v>
      </c>
      <c r="AL57" s="25"/>
      <c r="AM57" s="26"/>
    </row>
    <row r="58" spans="1:39" ht="15" customHeight="1">
      <c r="A58" s="54" t="s">
        <v>424</v>
      </c>
      <c r="B58" t="s">
        <v>1822</v>
      </c>
      <c r="C58" t="s">
        <v>5062</v>
      </c>
      <c r="D58" t="s">
        <v>5063</v>
      </c>
      <c r="E58" t="s">
        <v>1285</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108">
        <v>1.4E-2</v>
      </c>
      <c r="AL58" s="25"/>
      <c r="AM58" s="26"/>
    </row>
    <row r="59" spans="1:39" ht="15" customHeight="1">
      <c r="A59" s="54" t="s">
        <v>423</v>
      </c>
      <c r="B59" t="s">
        <v>1823</v>
      </c>
      <c r="C59" t="s">
        <v>5064</v>
      </c>
      <c r="D59" t="s">
        <v>5065</v>
      </c>
      <c r="E59" t="s">
        <v>1285</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108">
        <v>1.9E-2</v>
      </c>
      <c r="AL59" s="25"/>
      <c r="AM59" s="26"/>
    </row>
    <row r="60" spans="1:39" ht="15" customHeight="1">
      <c r="A60" s="54" t="s">
        <v>422</v>
      </c>
      <c r="B60" t="s">
        <v>1817</v>
      </c>
      <c r="C60" t="s">
        <v>5066</v>
      </c>
      <c r="D60" t="s">
        <v>5067</v>
      </c>
      <c r="E60" t="s">
        <v>1285</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108">
        <v>0.04</v>
      </c>
      <c r="AL60" s="25"/>
      <c r="AM60" s="26"/>
    </row>
    <row r="61" spans="1:39" ht="15" customHeight="1">
      <c r="A61" s="54" t="s">
        <v>421</v>
      </c>
      <c r="B61" t="s">
        <v>1821</v>
      </c>
      <c r="C61" t="s">
        <v>5068</v>
      </c>
      <c r="D61" t="s">
        <v>5069</v>
      </c>
      <c r="E61" t="s">
        <v>1285</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108">
        <v>4.2999999999999997E-2</v>
      </c>
      <c r="AL61" s="25"/>
      <c r="AM61" s="26"/>
    </row>
    <row r="62" spans="1:39" ht="15" customHeight="1">
      <c r="A62" s="54" t="s">
        <v>420</v>
      </c>
      <c r="B62" t="s">
        <v>1822</v>
      </c>
      <c r="C62" t="s">
        <v>5070</v>
      </c>
      <c r="D62" t="s">
        <v>5071</v>
      </c>
      <c r="E62" t="s">
        <v>1285</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108">
        <v>3.1E-2</v>
      </c>
      <c r="AL62" s="25"/>
      <c r="AM62" s="26"/>
    </row>
    <row r="63" spans="1:39" ht="15" customHeight="1">
      <c r="A63" s="54" t="s">
        <v>419</v>
      </c>
      <c r="B63" t="s">
        <v>1823</v>
      </c>
      <c r="C63" t="s">
        <v>5072</v>
      </c>
      <c r="D63" t="s">
        <v>5073</v>
      </c>
      <c r="E63" t="s">
        <v>1285</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108">
        <v>2.9000000000000001E-2</v>
      </c>
      <c r="AL63" s="25"/>
      <c r="AM63" s="26"/>
    </row>
    <row r="64" spans="1:39" ht="15" customHeight="1">
      <c r="A64" s="54" t="s">
        <v>418</v>
      </c>
      <c r="B64" t="s">
        <v>1818</v>
      </c>
      <c r="C64" t="s">
        <v>5074</v>
      </c>
      <c r="D64" t="s">
        <v>5075</v>
      </c>
      <c r="E64" t="s">
        <v>1285</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108">
        <v>1.7999999999999999E-2</v>
      </c>
      <c r="AL64" s="25"/>
      <c r="AM64" s="26"/>
    </row>
    <row r="65" spans="1:39" ht="15" customHeight="1">
      <c r="A65" s="54" t="s">
        <v>417</v>
      </c>
      <c r="B65" t="s">
        <v>1821</v>
      </c>
      <c r="C65" t="s">
        <v>5076</v>
      </c>
      <c r="D65" t="s">
        <v>5077</v>
      </c>
      <c r="E65" t="s">
        <v>1285</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108">
        <v>2.5999999999999999E-2</v>
      </c>
      <c r="AL65" s="25"/>
      <c r="AM65" s="26"/>
    </row>
    <row r="66" spans="1:39" ht="15" customHeight="1">
      <c r="A66" s="54" t="s">
        <v>416</v>
      </c>
      <c r="B66" t="s">
        <v>1822</v>
      </c>
      <c r="C66" t="s">
        <v>5078</v>
      </c>
      <c r="D66" t="s">
        <v>5079</v>
      </c>
      <c r="E66" t="s">
        <v>1285</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108">
        <v>1.7999999999999999E-2</v>
      </c>
      <c r="AL66" s="25"/>
      <c r="AM66" s="26"/>
    </row>
    <row r="67" spans="1:39" ht="15" customHeight="1">
      <c r="A67" s="54" t="s">
        <v>415</v>
      </c>
      <c r="B67" t="s">
        <v>1823</v>
      </c>
      <c r="C67" t="s">
        <v>5080</v>
      </c>
      <c r="D67" t="s">
        <v>5081</v>
      </c>
      <c r="E67" t="s">
        <v>1285</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108">
        <v>8.0000000000000002E-3</v>
      </c>
      <c r="AL67" s="25"/>
      <c r="AM67" s="26"/>
    </row>
    <row r="68" spans="1:39" ht="15" customHeight="1">
      <c r="A68" s="54" t="s">
        <v>414</v>
      </c>
      <c r="B68" t="s">
        <v>153</v>
      </c>
      <c r="C68" t="s">
        <v>5082</v>
      </c>
      <c r="D68" t="s">
        <v>5083</v>
      </c>
      <c r="E68" t="s">
        <v>1285</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108">
        <v>2.1000000000000001E-2</v>
      </c>
      <c r="AL68" s="32"/>
      <c r="AM68" s="30"/>
    </row>
    <row r="69" spans="1:39" ht="15" customHeight="1">
      <c r="A69" s="111"/>
      <c r="B69" t="s">
        <v>413</v>
      </c>
    </row>
    <row r="70" spans="1:39" ht="15" customHeight="1">
      <c r="A70" s="54" t="s">
        <v>412</v>
      </c>
      <c r="B70" t="s">
        <v>1806</v>
      </c>
      <c r="C70" t="s">
        <v>5084</v>
      </c>
      <c r="D70" t="s">
        <v>5085</v>
      </c>
      <c r="E70" t="s">
        <v>1285</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108">
        <v>2.1000000000000001E-2</v>
      </c>
      <c r="AL70" s="25"/>
      <c r="AM70" s="26"/>
    </row>
    <row r="71" spans="1:39" ht="15" customHeight="1">
      <c r="A71" s="54" t="s">
        <v>411</v>
      </c>
      <c r="B71" t="s">
        <v>1821</v>
      </c>
      <c r="C71" t="s">
        <v>5086</v>
      </c>
      <c r="D71" t="s">
        <v>5087</v>
      </c>
      <c r="E71" t="s">
        <v>1285</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108">
        <v>1.6E-2</v>
      </c>
      <c r="AL71" s="25"/>
      <c r="AM71" s="26"/>
    </row>
    <row r="72" spans="1:39" ht="15" customHeight="1">
      <c r="A72" s="54" t="s">
        <v>410</v>
      </c>
      <c r="B72" t="s">
        <v>1822</v>
      </c>
      <c r="C72" t="s">
        <v>5088</v>
      </c>
      <c r="D72" t="s">
        <v>5089</v>
      </c>
      <c r="E72" t="s">
        <v>1285</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108">
        <v>1.2999999999999999E-2</v>
      </c>
      <c r="AL72" s="25"/>
      <c r="AM72" s="26"/>
    </row>
    <row r="73" spans="1:39" ht="15" customHeight="1">
      <c r="A73" s="54" t="s">
        <v>409</v>
      </c>
      <c r="B73" t="s">
        <v>1823</v>
      </c>
      <c r="C73" t="s">
        <v>5090</v>
      </c>
      <c r="D73" t="s">
        <v>5091</v>
      </c>
      <c r="E73" t="s">
        <v>1285</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108">
        <v>4.2999999999999997E-2</v>
      </c>
      <c r="AL73" s="25"/>
      <c r="AM73" s="26"/>
    </row>
    <row r="74" spans="1:39" ht="15" customHeight="1">
      <c r="A74" s="54" t="s">
        <v>408</v>
      </c>
      <c r="B74" t="s">
        <v>1807</v>
      </c>
      <c r="C74" t="s">
        <v>5092</v>
      </c>
      <c r="D74" t="s">
        <v>5093</v>
      </c>
      <c r="E74" t="s">
        <v>1285</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108">
        <v>0.04</v>
      </c>
      <c r="AL74" s="25"/>
      <c r="AM74" s="26"/>
    </row>
    <row r="75" spans="1:39" ht="15" customHeight="1">
      <c r="A75" s="54" t="s">
        <v>407</v>
      </c>
      <c r="B75" t="s">
        <v>1821</v>
      </c>
      <c r="C75" t="s">
        <v>5094</v>
      </c>
      <c r="D75" t="s">
        <v>5095</v>
      </c>
      <c r="E75" t="s">
        <v>1285</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108">
        <v>3.1E-2</v>
      </c>
      <c r="AL75" s="25"/>
      <c r="AM75" s="26"/>
    </row>
    <row r="76" spans="1:39" ht="15" customHeight="1">
      <c r="A76" s="54" t="s">
        <v>406</v>
      </c>
      <c r="B76" t="s">
        <v>1822</v>
      </c>
      <c r="C76" t="s">
        <v>5096</v>
      </c>
      <c r="D76" t="s">
        <v>5097</v>
      </c>
      <c r="E76" t="s">
        <v>1285</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108">
        <v>3.4000000000000002E-2</v>
      </c>
      <c r="AL76" s="25"/>
      <c r="AM76" s="26"/>
    </row>
    <row r="77" spans="1:39" ht="15" customHeight="1">
      <c r="A77" s="54" t="s">
        <v>405</v>
      </c>
      <c r="B77" t="s">
        <v>1823</v>
      </c>
      <c r="C77" t="s">
        <v>5098</v>
      </c>
      <c r="D77" t="s">
        <v>5099</v>
      </c>
      <c r="E77" t="s">
        <v>1285</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108">
        <v>6.8000000000000005E-2</v>
      </c>
      <c r="AL77" s="25"/>
      <c r="AM77" s="26"/>
    </row>
    <row r="78" spans="1:39" ht="15" customHeight="1">
      <c r="A78" s="54" t="s">
        <v>404</v>
      </c>
      <c r="B78" t="s">
        <v>1808</v>
      </c>
      <c r="C78" t="s">
        <v>5100</v>
      </c>
      <c r="D78" t="s">
        <v>5101</v>
      </c>
      <c r="E78" t="s">
        <v>1285</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108">
        <v>6.2E-2</v>
      </c>
      <c r="AL78" s="25"/>
      <c r="AM78" s="26"/>
    </row>
    <row r="79" spans="1:39" ht="15" customHeight="1">
      <c r="A79" s="54" t="s">
        <v>403</v>
      </c>
      <c r="B79" t="s">
        <v>1821</v>
      </c>
      <c r="C79" t="s">
        <v>5102</v>
      </c>
      <c r="D79" t="s">
        <v>5103</v>
      </c>
      <c r="E79" t="s">
        <v>1285</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108">
        <v>0.06</v>
      </c>
      <c r="AL79" s="25"/>
      <c r="AM79" s="26"/>
    </row>
    <row r="80" spans="1:39" ht="15" customHeight="1">
      <c r="A80" s="54" t="s">
        <v>402</v>
      </c>
      <c r="B80" t="s">
        <v>1822</v>
      </c>
      <c r="C80" t="s">
        <v>5104</v>
      </c>
      <c r="D80" t="s">
        <v>5105</v>
      </c>
      <c r="E80" t="s">
        <v>1285</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108">
        <v>3.4000000000000002E-2</v>
      </c>
      <c r="AL80" s="25"/>
      <c r="AM80" s="26"/>
    </row>
    <row r="81" spans="1:39" ht="15" customHeight="1">
      <c r="A81" s="54" t="s">
        <v>401</v>
      </c>
      <c r="B81" t="s">
        <v>1823</v>
      </c>
      <c r="C81" t="s">
        <v>5106</v>
      </c>
      <c r="D81" t="s">
        <v>5107</v>
      </c>
      <c r="E81" t="s">
        <v>1285</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108">
        <v>0.08</v>
      </c>
      <c r="AL81" s="25"/>
      <c r="AM81" s="26"/>
    </row>
    <row r="82" spans="1:39" ht="15" customHeight="1">
      <c r="A82" s="54" t="s">
        <v>400</v>
      </c>
      <c r="B82" t="s">
        <v>1809</v>
      </c>
      <c r="C82" t="s">
        <v>5108</v>
      </c>
      <c r="D82" t="s">
        <v>5109</v>
      </c>
      <c r="E82" t="s">
        <v>1285</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108">
        <v>7.4999999999999997E-2</v>
      </c>
      <c r="AL82" s="25"/>
      <c r="AM82" s="26"/>
    </row>
    <row r="83" spans="1:39" ht="15" customHeight="1">
      <c r="A83" s="54" t="s">
        <v>399</v>
      </c>
      <c r="B83" t="s">
        <v>1821</v>
      </c>
      <c r="C83" t="s">
        <v>5110</v>
      </c>
      <c r="D83" t="s">
        <v>5111</v>
      </c>
      <c r="E83" t="s">
        <v>1285</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108">
        <v>8.4000000000000005E-2</v>
      </c>
      <c r="AL83" s="25"/>
      <c r="AM83" s="26"/>
    </row>
    <row r="84" spans="1:39" ht="15" customHeight="1">
      <c r="A84" s="54" t="s">
        <v>398</v>
      </c>
      <c r="B84" t="s">
        <v>1822</v>
      </c>
      <c r="C84" t="s">
        <v>5112</v>
      </c>
      <c r="D84" t="s">
        <v>5113</v>
      </c>
      <c r="E84" t="s">
        <v>1285</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108">
        <v>3.9E-2</v>
      </c>
      <c r="AL84" s="25"/>
      <c r="AM84" s="26"/>
    </row>
    <row r="85" spans="1:39" ht="15" customHeight="1">
      <c r="A85" s="54" t="s">
        <v>397</v>
      </c>
      <c r="B85" t="s">
        <v>1823</v>
      </c>
      <c r="C85" t="s">
        <v>5114</v>
      </c>
      <c r="D85" t="s">
        <v>5115</v>
      </c>
      <c r="E85" t="s">
        <v>1285</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108">
        <v>7.0000000000000007E-2</v>
      </c>
      <c r="AL85" s="25"/>
      <c r="AM85" s="26"/>
    </row>
    <row r="86" spans="1:39" ht="15" customHeight="1">
      <c r="A86" s="54" t="s">
        <v>396</v>
      </c>
      <c r="B86" t="s">
        <v>1810</v>
      </c>
      <c r="C86" t="s">
        <v>5116</v>
      </c>
      <c r="D86" t="s">
        <v>5117</v>
      </c>
      <c r="E86" t="s">
        <v>1285</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108">
        <v>4.8000000000000001E-2</v>
      </c>
      <c r="AL86" s="25"/>
      <c r="AM86" s="26"/>
    </row>
    <row r="87" spans="1:39" ht="15" customHeight="1">
      <c r="A87" s="54" t="s">
        <v>395</v>
      </c>
      <c r="B87" t="s">
        <v>1821</v>
      </c>
      <c r="C87" t="s">
        <v>5118</v>
      </c>
      <c r="D87" t="s">
        <v>5119</v>
      </c>
      <c r="E87" t="s">
        <v>1285</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108">
        <v>5.1999999999999998E-2</v>
      </c>
      <c r="AL87" s="25"/>
      <c r="AM87" s="26"/>
    </row>
    <row r="88" spans="1:39" ht="15" customHeight="1">
      <c r="A88" s="54" t="s">
        <v>394</v>
      </c>
      <c r="B88" t="s">
        <v>1822</v>
      </c>
      <c r="C88" t="s">
        <v>5120</v>
      </c>
      <c r="D88" t="s">
        <v>5121</v>
      </c>
      <c r="E88" t="s">
        <v>1285</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108">
        <v>2.8000000000000001E-2</v>
      </c>
      <c r="AL88" s="25"/>
      <c r="AM88" s="26"/>
    </row>
    <row r="89" spans="1:39" ht="15" customHeight="1">
      <c r="A89" s="54" t="s">
        <v>393</v>
      </c>
      <c r="B89" t="s">
        <v>1823</v>
      </c>
      <c r="C89" t="s">
        <v>5122</v>
      </c>
      <c r="D89" t="s">
        <v>5123</v>
      </c>
      <c r="E89" t="s">
        <v>1285</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108">
        <v>7.3999999999999996E-2</v>
      </c>
      <c r="AL89" s="25"/>
      <c r="AM89" s="26"/>
    </row>
    <row r="90" spans="1:39" ht="15" customHeight="1">
      <c r="A90" s="54" t="s">
        <v>392</v>
      </c>
      <c r="B90" t="s">
        <v>1811</v>
      </c>
      <c r="C90" t="s">
        <v>5124</v>
      </c>
      <c r="D90" t="s">
        <v>5125</v>
      </c>
      <c r="E90" t="s">
        <v>1285</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108">
        <v>7.0000000000000007E-2</v>
      </c>
      <c r="AL90" s="25"/>
      <c r="AM90" s="26"/>
    </row>
    <row r="91" spans="1:39" ht="15" customHeight="1">
      <c r="A91" s="54" t="s">
        <v>391</v>
      </c>
      <c r="B91" t="s">
        <v>1821</v>
      </c>
      <c r="C91" t="s">
        <v>5126</v>
      </c>
      <c r="D91" t="s">
        <v>5127</v>
      </c>
      <c r="E91" t="s">
        <v>1285</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108">
        <v>6.7000000000000004E-2</v>
      </c>
      <c r="AL91" s="25"/>
      <c r="AM91" s="26"/>
    </row>
    <row r="92" spans="1:39" ht="15" customHeight="1">
      <c r="A92" s="54" t="s">
        <v>390</v>
      </c>
      <c r="B92" t="s">
        <v>1822</v>
      </c>
      <c r="C92" t="s">
        <v>5128</v>
      </c>
      <c r="D92" t="s">
        <v>5129</v>
      </c>
      <c r="E92" t="s">
        <v>1285</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108">
        <v>3.5000000000000003E-2</v>
      </c>
      <c r="AL92" s="25"/>
      <c r="AM92" s="26"/>
    </row>
    <row r="93" spans="1:39" ht="15" customHeight="1">
      <c r="A93" s="54" t="s">
        <v>389</v>
      </c>
      <c r="B93" t="s">
        <v>1823</v>
      </c>
      <c r="C93" t="s">
        <v>5130</v>
      </c>
      <c r="D93" t="s">
        <v>5131</v>
      </c>
      <c r="E93" t="s">
        <v>1285</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108">
        <v>0.112</v>
      </c>
      <c r="AL93" s="25"/>
      <c r="AM93" s="26"/>
    </row>
    <row r="94" spans="1:39" ht="15" customHeight="1">
      <c r="A94" s="54" t="s">
        <v>388</v>
      </c>
      <c r="B94" t="s">
        <v>1812</v>
      </c>
      <c r="C94" t="s">
        <v>5132</v>
      </c>
      <c r="D94" t="s">
        <v>5133</v>
      </c>
      <c r="E94" t="s">
        <v>1285</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108">
        <v>6.7000000000000004E-2</v>
      </c>
      <c r="AL94" s="25"/>
      <c r="AM94" s="26"/>
    </row>
    <row r="95" spans="1:39" ht="15" customHeight="1">
      <c r="A95" s="54" t="s">
        <v>387</v>
      </c>
      <c r="B95" t="s">
        <v>1821</v>
      </c>
      <c r="C95" t="s">
        <v>5134</v>
      </c>
      <c r="D95" t="s">
        <v>5135</v>
      </c>
      <c r="E95" t="s">
        <v>1285</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108">
        <v>7.8E-2</v>
      </c>
      <c r="AL95" s="25"/>
      <c r="AM95" s="26"/>
    </row>
    <row r="96" spans="1:39" ht="15" customHeight="1">
      <c r="A96" s="54" t="s">
        <v>386</v>
      </c>
      <c r="B96" t="s">
        <v>1822</v>
      </c>
      <c r="C96" t="s">
        <v>5136</v>
      </c>
      <c r="D96" t="s">
        <v>5137</v>
      </c>
      <c r="E96" t="s">
        <v>1285</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108">
        <v>5.5E-2</v>
      </c>
      <c r="AL96" s="25"/>
      <c r="AM96" s="26"/>
    </row>
    <row r="97" spans="1:39" ht="15" customHeight="1">
      <c r="A97" s="54" t="s">
        <v>385</v>
      </c>
      <c r="B97" t="s">
        <v>1823</v>
      </c>
      <c r="C97" t="s">
        <v>5138</v>
      </c>
      <c r="D97" t="s">
        <v>5139</v>
      </c>
      <c r="E97" t="s">
        <v>1285</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108">
        <v>9.7000000000000003E-2</v>
      </c>
      <c r="AL97" s="25"/>
      <c r="AM97" s="26"/>
    </row>
    <row r="98" spans="1:39" ht="15" customHeight="1">
      <c r="A98" s="54" t="s">
        <v>384</v>
      </c>
      <c r="B98" t="s">
        <v>1813</v>
      </c>
      <c r="C98" t="s">
        <v>5140</v>
      </c>
      <c r="D98" t="s">
        <v>5141</v>
      </c>
      <c r="E98" t="s">
        <v>1285</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108">
        <v>2.1999999999999999E-2</v>
      </c>
      <c r="AL98" s="25"/>
      <c r="AM98" s="26"/>
    </row>
    <row r="99" spans="1:39" ht="15" customHeight="1">
      <c r="A99" s="54" t="s">
        <v>383</v>
      </c>
      <c r="B99" t="s">
        <v>1821</v>
      </c>
      <c r="C99" t="s">
        <v>5142</v>
      </c>
      <c r="D99" t="s">
        <v>5143</v>
      </c>
      <c r="E99" t="s">
        <v>1285</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108">
        <v>1.6E-2</v>
      </c>
      <c r="AL99" s="25"/>
      <c r="AM99" s="26"/>
    </row>
    <row r="100" spans="1:39" ht="15" customHeight="1">
      <c r="A100" s="54" t="s">
        <v>382</v>
      </c>
      <c r="B100" t="s">
        <v>1822</v>
      </c>
      <c r="C100" t="s">
        <v>5144</v>
      </c>
      <c r="D100" t="s">
        <v>5145</v>
      </c>
      <c r="E100" t="s">
        <v>1285</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108">
        <v>7.1999999999999995E-2</v>
      </c>
      <c r="AL100" s="25"/>
      <c r="AM100" s="26"/>
    </row>
    <row r="101" spans="1:39" ht="15" customHeight="1">
      <c r="A101" s="54" t="s">
        <v>381</v>
      </c>
      <c r="B101" t="s">
        <v>1823</v>
      </c>
      <c r="C101" t="s">
        <v>5146</v>
      </c>
      <c r="D101" t="s">
        <v>5147</v>
      </c>
      <c r="E101" t="s">
        <v>1285</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108">
        <v>3.3000000000000002E-2</v>
      </c>
      <c r="AL101" s="25"/>
      <c r="AM101" s="26"/>
    </row>
    <row r="102" spans="1:39" ht="15" customHeight="1">
      <c r="A102" s="54" t="s">
        <v>380</v>
      </c>
      <c r="B102" t="s">
        <v>1814</v>
      </c>
      <c r="C102" t="s">
        <v>5148</v>
      </c>
      <c r="D102" t="s">
        <v>5149</v>
      </c>
      <c r="E102" t="s">
        <v>1285</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108">
        <v>3.1E-2</v>
      </c>
      <c r="AL102" s="25"/>
      <c r="AM102" s="26"/>
    </row>
    <row r="103" spans="1:39" ht="15" customHeight="1">
      <c r="A103" s="54" t="s">
        <v>379</v>
      </c>
      <c r="B103" t="s">
        <v>1821</v>
      </c>
      <c r="C103" t="s">
        <v>5150</v>
      </c>
      <c r="D103" t="s">
        <v>5151</v>
      </c>
      <c r="E103" t="s">
        <v>1285</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108">
        <v>0.03</v>
      </c>
      <c r="AL103" s="25"/>
      <c r="AM103" s="26"/>
    </row>
    <row r="104" spans="1:39" ht="15" customHeight="1">
      <c r="A104" s="54" t="s">
        <v>378</v>
      </c>
      <c r="B104" t="s">
        <v>1822</v>
      </c>
      <c r="C104" t="s">
        <v>5152</v>
      </c>
      <c r="D104" t="s">
        <v>5153</v>
      </c>
      <c r="E104" t="s">
        <v>1285</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108">
        <v>3.4000000000000002E-2</v>
      </c>
      <c r="AL104" s="25"/>
      <c r="AM104" s="26"/>
    </row>
    <row r="105" spans="1:39" ht="15" customHeight="1">
      <c r="A105" s="54" t="s">
        <v>377</v>
      </c>
      <c r="B105" t="s">
        <v>1823</v>
      </c>
      <c r="C105" t="s">
        <v>5154</v>
      </c>
      <c r="D105" t="s">
        <v>5155</v>
      </c>
      <c r="E105" t="s">
        <v>1285</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108">
        <v>0.04</v>
      </c>
      <c r="AL105" s="25"/>
      <c r="AM105" s="26"/>
    </row>
    <row r="106" spans="1:39" ht="15" customHeight="1">
      <c r="A106" s="54" t="s">
        <v>376</v>
      </c>
      <c r="B106" t="s">
        <v>1815</v>
      </c>
      <c r="C106" t="s">
        <v>5156</v>
      </c>
      <c r="D106" t="s">
        <v>5157</v>
      </c>
      <c r="E106" t="s">
        <v>1285</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108">
        <v>3.5000000000000003E-2</v>
      </c>
      <c r="AL106" s="25"/>
      <c r="AM106" s="26"/>
    </row>
    <row r="107" spans="1:39" ht="15" customHeight="1">
      <c r="A107" s="54" t="s">
        <v>375</v>
      </c>
      <c r="B107" t="s">
        <v>1821</v>
      </c>
      <c r="C107" t="s">
        <v>5158</v>
      </c>
      <c r="D107" t="s">
        <v>5159</v>
      </c>
      <c r="E107" t="s">
        <v>1285</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108">
        <v>4.2000000000000003E-2</v>
      </c>
      <c r="AL107" s="25"/>
      <c r="AM107" s="26"/>
    </row>
    <row r="108" spans="1:39" ht="15" customHeight="1">
      <c r="A108" s="54" t="s">
        <v>374</v>
      </c>
      <c r="B108" t="s">
        <v>1822</v>
      </c>
      <c r="C108" t="s">
        <v>5160</v>
      </c>
      <c r="D108" t="s">
        <v>5161</v>
      </c>
      <c r="E108" t="s">
        <v>1285</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108">
        <v>3.2000000000000001E-2</v>
      </c>
      <c r="AL108" s="25"/>
      <c r="AM108" s="26"/>
    </row>
    <row r="109" spans="1:39" ht="15" customHeight="1">
      <c r="A109" s="54" t="s">
        <v>373</v>
      </c>
      <c r="B109" t="s">
        <v>1823</v>
      </c>
      <c r="C109" t="s">
        <v>5162</v>
      </c>
      <c r="D109" t="s">
        <v>5163</v>
      </c>
      <c r="E109" t="s">
        <v>1285</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108">
        <v>1.2999999999999999E-2</v>
      </c>
      <c r="AL109" s="25"/>
      <c r="AM109" s="26"/>
    </row>
    <row r="110" spans="1:39" ht="15" customHeight="1">
      <c r="A110" s="54" t="s">
        <v>372</v>
      </c>
      <c r="B110" t="s">
        <v>1816</v>
      </c>
      <c r="C110" t="s">
        <v>5164</v>
      </c>
      <c r="D110" t="s">
        <v>5165</v>
      </c>
      <c r="E110" t="s">
        <v>1285</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108">
        <v>0.06</v>
      </c>
      <c r="AL110" s="25"/>
      <c r="AM110" s="26"/>
    </row>
    <row r="111" spans="1:39" ht="15" customHeight="1">
      <c r="A111" s="54" t="s">
        <v>371</v>
      </c>
      <c r="B111" t="s">
        <v>1821</v>
      </c>
      <c r="C111" t="s">
        <v>5166</v>
      </c>
      <c r="D111" t="s">
        <v>5167</v>
      </c>
      <c r="E111" t="s">
        <v>1285</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108">
        <v>6.7000000000000004E-2</v>
      </c>
      <c r="AL111" s="25"/>
      <c r="AM111" s="26"/>
    </row>
    <row r="112" spans="1:39" ht="15" customHeight="1">
      <c r="A112" s="54" t="s">
        <v>370</v>
      </c>
      <c r="B112" t="s">
        <v>1822</v>
      </c>
      <c r="C112" t="s">
        <v>5168</v>
      </c>
      <c r="D112" t="s">
        <v>5169</v>
      </c>
      <c r="E112" t="s">
        <v>1285</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108">
        <v>4.3999999999999997E-2</v>
      </c>
      <c r="AL112" s="25"/>
      <c r="AM112" s="26"/>
    </row>
    <row r="113" spans="1:39" ht="15" customHeight="1">
      <c r="A113" s="54" t="s">
        <v>369</v>
      </c>
      <c r="B113" t="s">
        <v>1823</v>
      </c>
      <c r="C113" t="s">
        <v>5170</v>
      </c>
      <c r="D113" t="s">
        <v>5171</v>
      </c>
      <c r="E113" t="s">
        <v>1285</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108">
        <v>5.8000000000000003E-2</v>
      </c>
      <c r="AL113" s="25"/>
      <c r="AM113" s="26"/>
    </row>
    <row r="114" spans="1:39" ht="15" customHeight="1">
      <c r="A114" s="54" t="s">
        <v>368</v>
      </c>
      <c r="B114" t="s">
        <v>1817</v>
      </c>
      <c r="C114" t="s">
        <v>5172</v>
      </c>
      <c r="D114" t="s">
        <v>5173</v>
      </c>
      <c r="E114" t="s">
        <v>1285</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108">
        <v>6.0999999999999999E-2</v>
      </c>
      <c r="AL114" s="25"/>
      <c r="AM114" s="26"/>
    </row>
    <row r="115" spans="1:39" ht="15" customHeight="1">
      <c r="A115" s="54" t="s">
        <v>367</v>
      </c>
      <c r="B115" t="s">
        <v>1821</v>
      </c>
      <c r="C115" t="s">
        <v>5174</v>
      </c>
      <c r="D115" t="s">
        <v>5175</v>
      </c>
      <c r="E115" t="s">
        <v>1285</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108">
        <v>0.06</v>
      </c>
      <c r="AL115" s="25"/>
      <c r="AM115" s="26"/>
    </row>
    <row r="116" spans="1:39" ht="15" customHeight="1">
      <c r="A116" s="54" t="s">
        <v>366</v>
      </c>
      <c r="B116" t="s">
        <v>1822</v>
      </c>
      <c r="C116" t="s">
        <v>5176</v>
      </c>
      <c r="D116" t="s">
        <v>5177</v>
      </c>
      <c r="E116" t="s">
        <v>1285</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108">
        <v>6.6000000000000003E-2</v>
      </c>
      <c r="AL116" s="25"/>
      <c r="AM116" s="26"/>
    </row>
    <row r="117" spans="1:39" ht="15" customHeight="1">
      <c r="A117" s="54" t="s">
        <v>365</v>
      </c>
      <c r="B117" t="s">
        <v>1823</v>
      </c>
      <c r="C117" t="s">
        <v>5178</v>
      </c>
      <c r="D117" t="s">
        <v>5179</v>
      </c>
      <c r="E117" t="s">
        <v>1285</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108">
        <v>6.3E-2</v>
      </c>
      <c r="AL117" s="25"/>
      <c r="AM117" s="26"/>
    </row>
    <row r="118" spans="1:39" ht="15" customHeight="1">
      <c r="A118" s="54" t="s">
        <v>364</v>
      </c>
      <c r="B118" t="s">
        <v>1818</v>
      </c>
      <c r="C118" t="s">
        <v>5180</v>
      </c>
      <c r="D118" t="s">
        <v>5181</v>
      </c>
      <c r="E118" t="s">
        <v>1285</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108">
        <v>8.1000000000000003E-2</v>
      </c>
      <c r="AL118" s="25"/>
      <c r="AM118" s="26"/>
    </row>
    <row r="119" spans="1:39" ht="15" customHeight="1">
      <c r="A119" s="54" t="s">
        <v>363</v>
      </c>
      <c r="B119" t="s">
        <v>1821</v>
      </c>
      <c r="C119" t="s">
        <v>5182</v>
      </c>
      <c r="D119" t="s">
        <v>5183</v>
      </c>
      <c r="E119" t="s">
        <v>1285</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108">
        <v>8.1000000000000003E-2</v>
      </c>
      <c r="AL119" s="25"/>
      <c r="AM119" s="26"/>
    </row>
    <row r="120" spans="1:39" ht="15" customHeight="1">
      <c r="A120" s="54" t="s">
        <v>362</v>
      </c>
      <c r="B120" t="s">
        <v>1822</v>
      </c>
      <c r="C120" t="s">
        <v>5184</v>
      </c>
      <c r="D120" t="s">
        <v>5185</v>
      </c>
      <c r="E120" t="s">
        <v>1285</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108">
        <v>7.0000000000000007E-2</v>
      </c>
      <c r="AL120" s="25"/>
      <c r="AM120" s="26"/>
    </row>
    <row r="121" spans="1:39" ht="15" customHeight="1">
      <c r="A121" s="54" t="s">
        <v>361</v>
      </c>
      <c r="B121" t="s">
        <v>1823</v>
      </c>
      <c r="C121" t="s">
        <v>5186</v>
      </c>
      <c r="D121" t="s">
        <v>5187</v>
      </c>
      <c r="E121" t="s">
        <v>1285</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108">
        <v>8.7999999999999995E-2</v>
      </c>
      <c r="AL121" s="25"/>
      <c r="AM121" s="26"/>
    </row>
    <row r="122" spans="1:39" ht="15" customHeight="1">
      <c r="A122" s="54" t="s">
        <v>360</v>
      </c>
      <c r="B122" t="s">
        <v>153</v>
      </c>
      <c r="C122" t="s">
        <v>5188</v>
      </c>
      <c r="D122" t="s">
        <v>5189</v>
      </c>
      <c r="E122" t="s">
        <v>1285</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108">
        <v>4.1000000000000002E-2</v>
      </c>
      <c r="AL122" s="32"/>
      <c r="AM122" s="30"/>
    </row>
    <row r="123" spans="1:39" ht="15" customHeight="1">
      <c r="A123" s="111"/>
      <c r="B123" t="s">
        <v>359</v>
      </c>
    </row>
    <row r="124" spans="1:39" ht="15" customHeight="1">
      <c r="A124" s="54" t="s">
        <v>358</v>
      </c>
      <c r="B124" t="s">
        <v>1806</v>
      </c>
      <c r="C124" t="s">
        <v>5190</v>
      </c>
      <c r="D124" t="s">
        <v>5191</v>
      </c>
      <c r="E124" t="s">
        <v>1285</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108">
        <v>-7.9000000000000001E-2</v>
      </c>
      <c r="AL124" s="25"/>
      <c r="AM124" s="26"/>
    </row>
    <row r="125" spans="1:39" ht="15" customHeight="1">
      <c r="A125" s="54" t="s">
        <v>357</v>
      </c>
      <c r="B125" t="s">
        <v>1821</v>
      </c>
      <c r="C125" t="s">
        <v>5192</v>
      </c>
      <c r="D125" t="s">
        <v>5193</v>
      </c>
      <c r="E125" t="s">
        <v>1285</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146</v>
      </c>
      <c r="AL125" s="25"/>
      <c r="AM125" s="26"/>
    </row>
    <row r="126" spans="1:39" ht="15" customHeight="1">
      <c r="A126" s="54" t="s">
        <v>356</v>
      </c>
      <c r="B126" t="s">
        <v>1822</v>
      </c>
      <c r="C126" t="s">
        <v>5194</v>
      </c>
      <c r="D126" t="s">
        <v>5195</v>
      </c>
      <c r="E126" t="s">
        <v>1285</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146</v>
      </c>
      <c r="AL126" s="25"/>
      <c r="AM126" s="26"/>
    </row>
    <row r="127" spans="1:39" ht="15" customHeight="1">
      <c r="A127" s="54" t="s">
        <v>355</v>
      </c>
      <c r="B127" t="s">
        <v>1823</v>
      </c>
      <c r="C127" t="s">
        <v>5196</v>
      </c>
      <c r="D127" t="s">
        <v>5197</v>
      </c>
      <c r="E127" t="s">
        <v>1285</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108">
        <v>-7.1999999999999995E-2</v>
      </c>
      <c r="AL127" s="25"/>
      <c r="AM127" s="26"/>
    </row>
    <row r="128" spans="1:39" ht="15" customHeight="1">
      <c r="A128" s="54" t="s">
        <v>354</v>
      </c>
      <c r="B128" t="s">
        <v>1807</v>
      </c>
      <c r="C128" t="s">
        <v>5198</v>
      </c>
      <c r="D128" t="s">
        <v>5199</v>
      </c>
      <c r="E128" t="s">
        <v>1285</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108">
        <v>-0.11700000000000001</v>
      </c>
      <c r="AL128" s="25"/>
      <c r="AM128" s="26"/>
    </row>
    <row r="129" spans="1:39" ht="15" customHeight="1">
      <c r="A129" s="54" t="s">
        <v>353</v>
      </c>
      <c r="B129" t="s">
        <v>1821</v>
      </c>
      <c r="C129" t="s">
        <v>5200</v>
      </c>
      <c r="D129" t="s">
        <v>5201</v>
      </c>
      <c r="E129" t="s">
        <v>1285</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146</v>
      </c>
      <c r="AL129" s="25"/>
      <c r="AM129" s="26"/>
    </row>
    <row r="130" spans="1:39" ht="15" customHeight="1">
      <c r="A130" s="54" t="s">
        <v>352</v>
      </c>
      <c r="B130" t="s">
        <v>1822</v>
      </c>
      <c r="C130" t="s">
        <v>5202</v>
      </c>
      <c r="D130" t="s">
        <v>5203</v>
      </c>
      <c r="E130" t="s">
        <v>1285</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146</v>
      </c>
      <c r="AL130" s="25"/>
      <c r="AM130" s="26"/>
    </row>
    <row r="131" spans="1:39" ht="15" customHeight="1">
      <c r="A131" s="54" t="s">
        <v>351</v>
      </c>
      <c r="B131" t="s">
        <v>1823</v>
      </c>
      <c r="C131" t="s">
        <v>5204</v>
      </c>
      <c r="D131" t="s">
        <v>5205</v>
      </c>
      <c r="E131" t="s">
        <v>1285</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108">
        <v>-0.105</v>
      </c>
      <c r="AL131" s="25"/>
      <c r="AM131" s="26"/>
    </row>
    <row r="132" spans="1:39" ht="15" customHeight="1">
      <c r="A132" s="54" t="s">
        <v>350</v>
      </c>
      <c r="B132" t="s">
        <v>1808</v>
      </c>
      <c r="C132" t="s">
        <v>5206</v>
      </c>
      <c r="D132" t="s">
        <v>5207</v>
      </c>
      <c r="E132" t="s">
        <v>1285</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108">
        <v>-0.128</v>
      </c>
      <c r="AL132" s="25"/>
      <c r="AM132" s="26"/>
    </row>
    <row r="133" spans="1:39" ht="15" customHeight="1">
      <c r="A133" s="54" t="s">
        <v>349</v>
      </c>
      <c r="B133" t="s">
        <v>1821</v>
      </c>
      <c r="C133" t="s">
        <v>5208</v>
      </c>
      <c r="D133" t="s">
        <v>5209</v>
      </c>
      <c r="E133" t="s">
        <v>1285</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146</v>
      </c>
      <c r="AL133" s="25"/>
      <c r="AM133" s="26"/>
    </row>
    <row r="134" spans="1:39" ht="15" customHeight="1">
      <c r="A134" s="54" t="s">
        <v>348</v>
      </c>
      <c r="B134" t="s">
        <v>1822</v>
      </c>
      <c r="C134" t="s">
        <v>5210</v>
      </c>
      <c r="D134" t="s">
        <v>5211</v>
      </c>
      <c r="E134" t="s">
        <v>1285</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146</v>
      </c>
      <c r="AL134" s="25"/>
      <c r="AM134" s="26"/>
    </row>
    <row r="135" spans="1:39" ht="15" customHeight="1">
      <c r="A135" s="54" t="s">
        <v>347</v>
      </c>
      <c r="B135" t="s">
        <v>1823</v>
      </c>
      <c r="C135" t="s">
        <v>5212</v>
      </c>
      <c r="D135" t="s">
        <v>5213</v>
      </c>
      <c r="E135" t="s">
        <v>1285</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108">
        <v>-0.10199999999999999</v>
      </c>
      <c r="AL135" s="25"/>
      <c r="AM135" s="26"/>
    </row>
    <row r="136" spans="1:39" ht="15" customHeight="1">
      <c r="A136" s="54" t="s">
        <v>346</v>
      </c>
      <c r="B136" t="s">
        <v>1809</v>
      </c>
      <c r="C136" t="s">
        <v>5214</v>
      </c>
      <c r="D136" t="s">
        <v>5215</v>
      </c>
      <c r="E136" t="s">
        <v>1285</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108">
        <v>-9.5000000000000001E-2</v>
      </c>
      <c r="AL136" s="25"/>
      <c r="AM136" s="26"/>
    </row>
    <row r="137" spans="1:39" ht="15" customHeight="1">
      <c r="A137" s="54" t="s">
        <v>345</v>
      </c>
      <c r="B137" t="s">
        <v>1821</v>
      </c>
      <c r="C137" t="s">
        <v>5216</v>
      </c>
      <c r="D137" t="s">
        <v>5217</v>
      </c>
      <c r="E137" t="s">
        <v>1285</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146</v>
      </c>
      <c r="AL137" s="25"/>
      <c r="AM137" s="26"/>
    </row>
    <row r="138" spans="1:39" ht="15" customHeight="1">
      <c r="A138" s="54" t="s">
        <v>344</v>
      </c>
      <c r="B138" t="s">
        <v>1822</v>
      </c>
      <c r="C138" t="s">
        <v>5218</v>
      </c>
      <c r="D138" t="s">
        <v>5219</v>
      </c>
      <c r="E138" t="s">
        <v>1285</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146</v>
      </c>
      <c r="AL138" s="25"/>
      <c r="AM138" s="26"/>
    </row>
    <row r="139" spans="1:39" ht="15" customHeight="1">
      <c r="A139" s="54" t="s">
        <v>343</v>
      </c>
      <c r="B139" t="s">
        <v>1823</v>
      </c>
      <c r="C139" t="s">
        <v>5220</v>
      </c>
      <c r="D139" t="s">
        <v>5221</v>
      </c>
      <c r="E139" t="s">
        <v>1285</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108">
        <v>-5.8999999999999997E-2</v>
      </c>
      <c r="AL139" s="25"/>
      <c r="AM139" s="26"/>
    </row>
    <row r="140" spans="1:39" ht="15" customHeight="1">
      <c r="A140" s="54" t="s">
        <v>342</v>
      </c>
      <c r="B140" t="s">
        <v>1810</v>
      </c>
      <c r="C140" t="s">
        <v>5222</v>
      </c>
      <c r="D140" t="s">
        <v>5223</v>
      </c>
      <c r="E140" t="s">
        <v>1285</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146</v>
      </c>
      <c r="AL140" s="25"/>
      <c r="AM140" s="26"/>
    </row>
    <row r="141" spans="1:39" ht="15" customHeight="1">
      <c r="A141" s="54" t="s">
        <v>341</v>
      </c>
      <c r="B141" t="s">
        <v>1821</v>
      </c>
      <c r="C141" t="s">
        <v>5224</v>
      </c>
      <c r="D141" t="s">
        <v>5225</v>
      </c>
      <c r="E141" t="s">
        <v>1285</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146</v>
      </c>
      <c r="AL141" s="25"/>
      <c r="AM141" s="26"/>
    </row>
    <row r="142" spans="1:39" ht="15" customHeight="1">
      <c r="A142" s="54" t="s">
        <v>340</v>
      </c>
      <c r="B142" t="s">
        <v>1822</v>
      </c>
      <c r="C142" t="s">
        <v>5226</v>
      </c>
      <c r="D142" t="s">
        <v>5227</v>
      </c>
      <c r="E142" t="s">
        <v>1285</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146</v>
      </c>
      <c r="AL142" s="25"/>
      <c r="AM142" s="26"/>
    </row>
    <row r="143" spans="1:39" ht="15" customHeight="1">
      <c r="A143" s="54" t="s">
        <v>339</v>
      </c>
      <c r="B143" t="s">
        <v>1823</v>
      </c>
      <c r="C143" t="s">
        <v>5228</v>
      </c>
      <c r="D143" t="s">
        <v>5229</v>
      </c>
      <c r="E143" t="s">
        <v>1285</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146</v>
      </c>
      <c r="AL143" s="25"/>
      <c r="AM143" s="26"/>
    </row>
    <row r="144" spans="1:39" ht="15" customHeight="1">
      <c r="A144" s="54" t="s">
        <v>338</v>
      </c>
      <c r="B144" t="s">
        <v>1811</v>
      </c>
      <c r="C144" t="s">
        <v>5230</v>
      </c>
      <c r="D144" t="s">
        <v>5231</v>
      </c>
      <c r="E144" t="s">
        <v>1285</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108">
        <v>-0.14099999999999999</v>
      </c>
      <c r="AL144" s="25"/>
      <c r="AM144" s="26"/>
    </row>
    <row r="145" spans="1:39" ht="15" customHeight="1">
      <c r="A145" s="54" t="s">
        <v>337</v>
      </c>
      <c r="B145" t="s">
        <v>1821</v>
      </c>
      <c r="C145" t="s">
        <v>5232</v>
      </c>
      <c r="D145" t="s">
        <v>5233</v>
      </c>
      <c r="E145" t="s">
        <v>1285</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146</v>
      </c>
      <c r="AL145" s="25"/>
      <c r="AM145" s="26"/>
    </row>
    <row r="146" spans="1:39" ht="15" customHeight="1">
      <c r="A146" s="54" t="s">
        <v>336</v>
      </c>
      <c r="B146" t="s">
        <v>1822</v>
      </c>
      <c r="C146" t="s">
        <v>5234</v>
      </c>
      <c r="D146" t="s">
        <v>5235</v>
      </c>
      <c r="E146" t="s">
        <v>1285</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146</v>
      </c>
      <c r="AL146" s="25"/>
      <c r="AM146" s="26"/>
    </row>
    <row r="147" spans="1:39" ht="15" customHeight="1">
      <c r="A147" s="54" t="s">
        <v>335</v>
      </c>
      <c r="B147" t="s">
        <v>1823</v>
      </c>
      <c r="C147" t="s">
        <v>5236</v>
      </c>
      <c r="D147" t="s">
        <v>5237</v>
      </c>
      <c r="E147" t="s">
        <v>1285</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108">
        <v>-0.126</v>
      </c>
      <c r="AL147" s="25"/>
      <c r="AM147" s="26"/>
    </row>
    <row r="148" spans="1:39" ht="15" customHeight="1">
      <c r="A148" s="54" t="s">
        <v>334</v>
      </c>
      <c r="B148" t="s">
        <v>1812</v>
      </c>
      <c r="C148" t="s">
        <v>5238</v>
      </c>
      <c r="D148" t="s">
        <v>5239</v>
      </c>
      <c r="E148" t="s">
        <v>1285</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108">
        <v>-0.107</v>
      </c>
      <c r="AL148" s="25"/>
      <c r="AM148" s="26"/>
    </row>
    <row r="149" spans="1:39" ht="15" customHeight="1">
      <c r="A149" s="54" t="s">
        <v>333</v>
      </c>
      <c r="B149" t="s">
        <v>1821</v>
      </c>
      <c r="C149" t="s">
        <v>5240</v>
      </c>
      <c r="D149" t="s">
        <v>5241</v>
      </c>
      <c r="E149" t="s">
        <v>1285</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108">
        <v>-0.11799999999999999</v>
      </c>
      <c r="AL149" s="25"/>
      <c r="AM149" s="26"/>
    </row>
    <row r="150" spans="1:39" ht="15" customHeight="1">
      <c r="A150" s="54" t="s">
        <v>332</v>
      </c>
      <c r="B150" t="s">
        <v>1822</v>
      </c>
      <c r="C150" t="s">
        <v>5242</v>
      </c>
      <c r="D150" t="s">
        <v>5243</v>
      </c>
      <c r="E150" t="s">
        <v>1285</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146</v>
      </c>
      <c r="AL150" s="25"/>
      <c r="AM150" s="26"/>
    </row>
    <row r="151" spans="1:39" ht="15" customHeight="1">
      <c r="A151" s="54" t="s">
        <v>331</v>
      </c>
      <c r="B151" t="s">
        <v>1823</v>
      </c>
      <c r="C151" t="s">
        <v>5244</v>
      </c>
      <c r="D151" t="s">
        <v>5245</v>
      </c>
      <c r="E151" t="s">
        <v>1285</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108">
        <v>-5.7000000000000002E-2</v>
      </c>
      <c r="AL151" s="25"/>
      <c r="AM151" s="26"/>
    </row>
    <row r="152" spans="1:39" ht="15" customHeight="1">
      <c r="A152" s="54" t="s">
        <v>330</v>
      </c>
      <c r="B152" t="s">
        <v>1813</v>
      </c>
      <c r="C152" t="s">
        <v>5246</v>
      </c>
      <c r="D152" t="s">
        <v>5247</v>
      </c>
      <c r="E152" t="s">
        <v>1285</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108">
        <v>-7.5999999999999998E-2</v>
      </c>
      <c r="AL152" s="25"/>
      <c r="AM152" s="26"/>
    </row>
    <row r="153" spans="1:39" ht="15" customHeight="1">
      <c r="A153" s="54" t="s">
        <v>329</v>
      </c>
      <c r="B153" t="s">
        <v>1821</v>
      </c>
      <c r="C153" t="s">
        <v>5248</v>
      </c>
      <c r="D153" t="s">
        <v>5249</v>
      </c>
      <c r="E153" t="s">
        <v>1285</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146</v>
      </c>
      <c r="AL153" s="25"/>
      <c r="AM153" s="26"/>
    </row>
    <row r="154" spans="1:39" ht="15" customHeight="1">
      <c r="A154" s="54" t="s">
        <v>328</v>
      </c>
      <c r="B154" t="s">
        <v>1822</v>
      </c>
      <c r="C154" t="s">
        <v>5250</v>
      </c>
      <c r="D154" t="s">
        <v>5251</v>
      </c>
      <c r="E154" t="s">
        <v>1285</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146</v>
      </c>
      <c r="AL154" s="25"/>
      <c r="AM154" s="26"/>
    </row>
    <row r="155" spans="1:39" ht="15" customHeight="1">
      <c r="A155" s="54" t="s">
        <v>327</v>
      </c>
      <c r="B155" t="s">
        <v>1823</v>
      </c>
      <c r="C155" t="s">
        <v>5252</v>
      </c>
      <c r="D155" t="s">
        <v>5253</v>
      </c>
      <c r="E155" t="s">
        <v>1285</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108">
        <v>-0.06</v>
      </c>
      <c r="AL155" s="25"/>
      <c r="AM155" s="26"/>
    </row>
    <row r="156" spans="1:39" ht="15" customHeight="1">
      <c r="A156" s="54" t="s">
        <v>326</v>
      </c>
      <c r="B156" t="s">
        <v>1814</v>
      </c>
      <c r="C156" t="s">
        <v>5254</v>
      </c>
      <c r="D156" t="s">
        <v>5255</v>
      </c>
      <c r="E156" t="s">
        <v>1285</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108">
        <v>-6.7000000000000004E-2</v>
      </c>
      <c r="AL156" s="25"/>
      <c r="AM156" s="26"/>
    </row>
    <row r="157" spans="1:39" ht="15" customHeight="1">
      <c r="A157" s="54" t="s">
        <v>325</v>
      </c>
      <c r="B157" t="s">
        <v>1821</v>
      </c>
      <c r="C157" t="s">
        <v>5256</v>
      </c>
      <c r="D157" t="s">
        <v>5257</v>
      </c>
      <c r="E157" t="s">
        <v>1285</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146</v>
      </c>
      <c r="AL157" s="25"/>
      <c r="AM157" s="26"/>
    </row>
    <row r="158" spans="1:39" ht="15" customHeight="1">
      <c r="A158" s="54" t="s">
        <v>324</v>
      </c>
      <c r="B158" t="s">
        <v>1822</v>
      </c>
      <c r="C158" t="s">
        <v>5258</v>
      </c>
      <c r="D158" t="s">
        <v>5259</v>
      </c>
      <c r="E158" t="s">
        <v>1285</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146</v>
      </c>
      <c r="AL158" s="25"/>
      <c r="AM158" s="26"/>
    </row>
    <row r="159" spans="1:39" ht="15" customHeight="1">
      <c r="A159" s="54" t="s">
        <v>323</v>
      </c>
      <c r="B159" t="s">
        <v>1823</v>
      </c>
      <c r="C159" t="s">
        <v>5260</v>
      </c>
      <c r="D159" t="s">
        <v>5261</v>
      </c>
      <c r="E159" t="s">
        <v>1285</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108">
        <v>-3.9E-2</v>
      </c>
      <c r="AL159" s="25"/>
      <c r="AM159" s="26"/>
    </row>
    <row r="160" spans="1:39" ht="15" customHeight="1">
      <c r="A160" s="54" t="s">
        <v>322</v>
      </c>
      <c r="B160" t="s">
        <v>1815</v>
      </c>
      <c r="C160" t="s">
        <v>5262</v>
      </c>
      <c r="D160" t="s">
        <v>5263</v>
      </c>
      <c r="E160" t="s">
        <v>1285</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108">
        <v>-8.6999999999999994E-2</v>
      </c>
      <c r="AL160" s="25"/>
      <c r="AM160" s="26"/>
    </row>
    <row r="161" spans="1:39" ht="15" customHeight="1">
      <c r="A161" s="54" t="s">
        <v>321</v>
      </c>
      <c r="B161" t="s">
        <v>1821</v>
      </c>
      <c r="C161" t="s">
        <v>5264</v>
      </c>
      <c r="D161" t="s">
        <v>5265</v>
      </c>
      <c r="E161" t="s">
        <v>1285</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108">
        <v>-7.2999999999999995E-2</v>
      </c>
      <c r="AL161" s="25"/>
      <c r="AM161" s="26"/>
    </row>
    <row r="162" spans="1:39" ht="15" customHeight="1">
      <c r="A162" s="54" t="s">
        <v>320</v>
      </c>
      <c r="B162" t="s">
        <v>1822</v>
      </c>
      <c r="C162" t="s">
        <v>5266</v>
      </c>
      <c r="D162" t="s">
        <v>5267</v>
      </c>
      <c r="E162" t="s">
        <v>1285</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146</v>
      </c>
      <c r="AL162" s="25"/>
      <c r="AM162" s="26"/>
    </row>
    <row r="163" spans="1:39" ht="15" customHeight="1">
      <c r="A163" s="54" t="s">
        <v>319</v>
      </c>
      <c r="B163" t="s">
        <v>1823</v>
      </c>
      <c r="C163" t="s">
        <v>5268</v>
      </c>
      <c r="D163" t="s">
        <v>5269</v>
      </c>
      <c r="E163" t="s">
        <v>1285</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108">
        <v>-5.8000000000000003E-2</v>
      </c>
      <c r="AL163" s="25"/>
      <c r="AM163" s="26"/>
    </row>
    <row r="164" spans="1:39" ht="15" customHeight="1">
      <c r="A164" s="54" t="s">
        <v>318</v>
      </c>
      <c r="B164" t="s">
        <v>1816</v>
      </c>
      <c r="C164" t="s">
        <v>5270</v>
      </c>
      <c r="D164" t="s">
        <v>5271</v>
      </c>
      <c r="E164" t="s">
        <v>1285</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108">
        <v>-0.1</v>
      </c>
      <c r="AL164" s="25"/>
      <c r="AM164" s="26"/>
    </row>
    <row r="165" spans="1:39" ht="15" customHeight="1">
      <c r="A165" s="54" t="s">
        <v>317</v>
      </c>
      <c r="B165" t="s">
        <v>1821</v>
      </c>
      <c r="C165" t="s">
        <v>5272</v>
      </c>
      <c r="D165" t="s">
        <v>5273</v>
      </c>
      <c r="E165" t="s">
        <v>1285</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146</v>
      </c>
      <c r="AL165" s="25"/>
      <c r="AM165" s="26"/>
    </row>
    <row r="166" spans="1:39" ht="15" customHeight="1">
      <c r="A166" s="54" t="s">
        <v>316</v>
      </c>
      <c r="B166" t="s">
        <v>1822</v>
      </c>
      <c r="C166" t="s">
        <v>5274</v>
      </c>
      <c r="D166" t="s">
        <v>5275</v>
      </c>
      <c r="E166" t="s">
        <v>1285</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146</v>
      </c>
      <c r="AL166" s="25"/>
      <c r="AM166" s="26"/>
    </row>
    <row r="167" spans="1:39" ht="15" customHeight="1">
      <c r="A167" s="54" t="s">
        <v>315</v>
      </c>
      <c r="B167" t="s">
        <v>1823</v>
      </c>
      <c r="C167" t="s">
        <v>5276</v>
      </c>
      <c r="D167" t="s">
        <v>5277</v>
      </c>
      <c r="E167" t="s">
        <v>1285</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108">
        <v>-5.2999999999999999E-2</v>
      </c>
      <c r="AL167" s="25"/>
      <c r="AM167" s="26"/>
    </row>
    <row r="168" spans="1:39" ht="15" customHeight="1">
      <c r="A168" s="54" t="s">
        <v>314</v>
      </c>
      <c r="B168" t="s">
        <v>1817</v>
      </c>
      <c r="C168" t="s">
        <v>5278</v>
      </c>
      <c r="D168" t="s">
        <v>5279</v>
      </c>
      <c r="E168" t="s">
        <v>1285</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108">
        <v>-7.9000000000000001E-2</v>
      </c>
      <c r="AL168" s="25"/>
      <c r="AM168" s="26"/>
    </row>
    <row r="169" spans="1:39" ht="15" customHeight="1">
      <c r="A169" s="54" t="s">
        <v>313</v>
      </c>
      <c r="B169" t="s">
        <v>1821</v>
      </c>
      <c r="C169" t="s">
        <v>5280</v>
      </c>
      <c r="D169" t="s">
        <v>5281</v>
      </c>
      <c r="E169" t="s">
        <v>1285</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146</v>
      </c>
      <c r="AL169" s="25"/>
      <c r="AM169" s="26"/>
    </row>
    <row r="170" spans="1:39" ht="15" customHeight="1">
      <c r="A170" s="54" t="s">
        <v>312</v>
      </c>
      <c r="B170" t="s">
        <v>1822</v>
      </c>
      <c r="C170" t="s">
        <v>5282</v>
      </c>
      <c r="D170" t="s">
        <v>5283</v>
      </c>
      <c r="E170" t="s">
        <v>1285</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108">
        <v>-4.4999999999999998E-2</v>
      </c>
      <c r="AL170" s="25"/>
      <c r="AM170" s="26"/>
    </row>
    <row r="171" spans="1:39" ht="15" customHeight="1">
      <c r="A171" s="54" t="s">
        <v>311</v>
      </c>
      <c r="B171" t="s">
        <v>1823</v>
      </c>
      <c r="C171" t="s">
        <v>5284</v>
      </c>
      <c r="D171" t="s">
        <v>5285</v>
      </c>
      <c r="E171" t="s">
        <v>1285</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108">
        <v>-5.2999999999999999E-2</v>
      </c>
      <c r="AL171" s="25"/>
      <c r="AM171" s="26"/>
    </row>
    <row r="172" spans="1:39" ht="15" customHeight="1">
      <c r="A172" s="54" t="s">
        <v>310</v>
      </c>
      <c r="B172" t="s">
        <v>1818</v>
      </c>
      <c r="C172" t="s">
        <v>5286</v>
      </c>
      <c r="D172" t="s">
        <v>5287</v>
      </c>
      <c r="E172" t="s">
        <v>1285</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108">
        <v>-0.14499999999999999</v>
      </c>
      <c r="AL172" s="25"/>
      <c r="AM172" s="26"/>
    </row>
    <row r="173" spans="1:39" ht="15" customHeight="1">
      <c r="A173" s="54" t="s">
        <v>309</v>
      </c>
      <c r="B173" t="s">
        <v>1821</v>
      </c>
      <c r="C173" t="s">
        <v>5288</v>
      </c>
      <c r="D173" t="s">
        <v>5289</v>
      </c>
      <c r="E173" t="s">
        <v>1285</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146</v>
      </c>
      <c r="AL173" s="25"/>
      <c r="AM173" s="26"/>
    </row>
    <row r="174" spans="1:39" ht="15" customHeight="1">
      <c r="A174" s="54" t="s">
        <v>308</v>
      </c>
      <c r="B174" t="s">
        <v>1822</v>
      </c>
      <c r="C174" t="s">
        <v>5290</v>
      </c>
      <c r="D174" t="s">
        <v>5291</v>
      </c>
      <c r="E174" t="s">
        <v>1285</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108">
        <v>-8.4000000000000005E-2</v>
      </c>
      <c r="AL174" s="25"/>
      <c r="AM174" s="26"/>
    </row>
    <row r="175" spans="1:39" ht="15" customHeight="1">
      <c r="A175" s="54" t="s">
        <v>307</v>
      </c>
      <c r="B175" t="s">
        <v>1823</v>
      </c>
      <c r="C175" t="s">
        <v>5292</v>
      </c>
      <c r="D175" t="s">
        <v>5293</v>
      </c>
      <c r="E175" t="s">
        <v>1285</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146</v>
      </c>
      <c r="AL175" s="25"/>
      <c r="AM175" s="26"/>
    </row>
    <row r="176" spans="1:39" ht="15" customHeight="1">
      <c r="A176" s="54" t="s">
        <v>306</v>
      </c>
      <c r="B176" t="s">
        <v>153</v>
      </c>
      <c r="C176" t="s">
        <v>5294</v>
      </c>
      <c r="D176" t="s">
        <v>5295</v>
      </c>
      <c r="E176" t="s">
        <v>1285</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108">
        <v>-0.10299999999999999</v>
      </c>
      <c r="AL176" s="32"/>
      <c r="AM176" s="30"/>
    </row>
    <row r="177" spans="1:39" ht="15" customHeight="1">
      <c r="A177" s="111"/>
      <c r="B177" t="s">
        <v>305</v>
      </c>
    </row>
    <row r="178" spans="1:39" ht="15" customHeight="1">
      <c r="A178" s="54" t="s">
        <v>304</v>
      </c>
      <c r="B178" t="s">
        <v>1806</v>
      </c>
      <c r="C178" t="s">
        <v>5296</v>
      </c>
      <c r="D178" t="s">
        <v>5297</v>
      </c>
      <c r="E178" t="s">
        <v>1285</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108">
        <v>1.2999999999999999E-2</v>
      </c>
      <c r="AL178" s="25"/>
      <c r="AM178" s="26"/>
    </row>
    <row r="179" spans="1:39" ht="15" customHeight="1">
      <c r="A179" s="54" t="s">
        <v>303</v>
      </c>
      <c r="B179" t="s">
        <v>1807</v>
      </c>
      <c r="C179" t="s">
        <v>5298</v>
      </c>
      <c r="D179" t="s">
        <v>5299</v>
      </c>
      <c r="E179" t="s">
        <v>1285</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108">
        <v>8.9999999999999993E-3</v>
      </c>
      <c r="AL179" s="25"/>
      <c r="AM179" s="26"/>
    </row>
    <row r="180" spans="1:39" ht="15" customHeight="1">
      <c r="A180" s="54" t="s">
        <v>302</v>
      </c>
      <c r="B180" t="s">
        <v>1808</v>
      </c>
      <c r="C180" t="s">
        <v>5300</v>
      </c>
      <c r="D180" t="s">
        <v>5301</v>
      </c>
      <c r="E180" t="s">
        <v>1285</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108">
        <v>1.7999999999999999E-2</v>
      </c>
      <c r="AL180" s="25"/>
      <c r="AM180" s="26"/>
    </row>
    <row r="181" spans="1:39" ht="15" customHeight="1">
      <c r="A181" s="54" t="s">
        <v>301</v>
      </c>
      <c r="B181" t="s">
        <v>1809</v>
      </c>
      <c r="C181" t="s">
        <v>5302</v>
      </c>
      <c r="D181" t="s">
        <v>5303</v>
      </c>
      <c r="E181" t="s">
        <v>1285</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108">
        <v>1.2E-2</v>
      </c>
      <c r="AL181" s="25"/>
      <c r="AM181" s="26"/>
    </row>
    <row r="182" spans="1:39" ht="15" customHeight="1">
      <c r="A182" s="54" t="s">
        <v>300</v>
      </c>
      <c r="B182" t="s">
        <v>1810</v>
      </c>
      <c r="C182" t="s">
        <v>5304</v>
      </c>
      <c r="D182" t="s">
        <v>5305</v>
      </c>
      <c r="E182" t="s">
        <v>1285</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108">
        <v>6.0000000000000001E-3</v>
      </c>
      <c r="AL182" s="25"/>
      <c r="AM182" s="26"/>
    </row>
    <row r="183" spans="1:39" ht="15" customHeight="1">
      <c r="A183" s="54" t="s">
        <v>299</v>
      </c>
      <c r="B183" t="s">
        <v>1811</v>
      </c>
      <c r="C183" t="s">
        <v>5306</v>
      </c>
      <c r="D183" t="s">
        <v>5307</v>
      </c>
      <c r="E183" t="s">
        <v>1285</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108">
        <v>2.3E-2</v>
      </c>
      <c r="AL183" s="25"/>
      <c r="AM183" s="26"/>
    </row>
    <row r="184" spans="1:39" ht="15" customHeight="1">
      <c r="A184" s="54" t="s">
        <v>298</v>
      </c>
      <c r="B184" t="s">
        <v>1812</v>
      </c>
      <c r="C184" t="s">
        <v>5308</v>
      </c>
      <c r="D184" t="s">
        <v>5309</v>
      </c>
      <c r="E184" t="s">
        <v>1285</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108">
        <v>6.0000000000000001E-3</v>
      </c>
      <c r="AL184" s="25"/>
      <c r="AM184" s="26"/>
    </row>
    <row r="185" spans="1:39" ht="15" customHeight="1">
      <c r="A185" s="54" t="s">
        <v>297</v>
      </c>
      <c r="B185" t="s">
        <v>1813</v>
      </c>
      <c r="C185" t="s">
        <v>5310</v>
      </c>
      <c r="D185" t="s">
        <v>5311</v>
      </c>
      <c r="E185" t="s">
        <v>1285</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108">
        <v>3.3000000000000002E-2</v>
      </c>
      <c r="AL185" s="25"/>
      <c r="AM185" s="26"/>
    </row>
    <row r="186" spans="1:39" ht="15" customHeight="1">
      <c r="A186" s="54" t="s">
        <v>296</v>
      </c>
      <c r="B186" t="s">
        <v>1814</v>
      </c>
      <c r="C186" t="s">
        <v>5312</v>
      </c>
      <c r="D186" t="s">
        <v>5313</v>
      </c>
      <c r="E186" t="s">
        <v>1285</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108">
        <v>2.1999999999999999E-2</v>
      </c>
      <c r="AL186" s="25"/>
      <c r="AM186" s="26"/>
    </row>
    <row r="187" spans="1:39" ht="15" customHeight="1">
      <c r="A187" s="54" t="s">
        <v>295</v>
      </c>
      <c r="B187" t="s">
        <v>1815</v>
      </c>
      <c r="C187" t="s">
        <v>5314</v>
      </c>
      <c r="D187" t="s">
        <v>5315</v>
      </c>
      <c r="E187" t="s">
        <v>1285</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108">
        <v>-2E-3</v>
      </c>
      <c r="AL187" s="25"/>
      <c r="AM187" s="26"/>
    </row>
    <row r="188" spans="1:39" ht="15" customHeight="1">
      <c r="A188" s="54" t="s">
        <v>294</v>
      </c>
      <c r="B188" t="s">
        <v>1816</v>
      </c>
      <c r="C188" t="s">
        <v>5316</v>
      </c>
      <c r="D188" t="s">
        <v>5317</v>
      </c>
      <c r="E188" t="s">
        <v>1285</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108">
        <v>8.0000000000000002E-3</v>
      </c>
      <c r="AL188" s="25"/>
      <c r="AM188" s="26"/>
    </row>
    <row r="189" spans="1:39" ht="15" customHeight="1">
      <c r="A189" s="54" t="s">
        <v>293</v>
      </c>
      <c r="B189" t="s">
        <v>1817</v>
      </c>
      <c r="C189" t="s">
        <v>5318</v>
      </c>
      <c r="D189" t="s">
        <v>5319</v>
      </c>
      <c r="E189" t="s">
        <v>1285</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108">
        <v>1.2E-2</v>
      </c>
      <c r="AL189" s="25"/>
      <c r="AM189" s="26"/>
    </row>
    <row r="190" spans="1:39" ht="15" customHeight="1">
      <c r="A190" s="54" t="s">
        <v>292</v>
      </c>
      <c r="B190" t="s">
        <v>1818</v>
      </c>
      <c r="C190" t="s">
        <v>5320</v>
      </c>
      <c r="D190" t="s">
        <v>5321</v>
      </c>
      <c r="E190" t="s">
        <v>1285</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108">
        <v>4.5999999999999999E-2</v>
      </c>
      <c r="AL190" s="25"/>
      <c r="AM190" s="26"/>
    </row>
    <row r="191" spans="1:39" ht="15" customHeight="1" thickBot="1">
      <c r="A191" s="54" t="s">
        <v>291</v>
      </c>
      <c r="B191" t="s">
        <v>153</v>
      </c>
      <c r="C191" t="s">
        <v>5322</v>
      </c>
      <c r="D191" t="s">
        <v>5323</v>
      </c>
      <c r="E191" t="s">
        <v>1285</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108">
        <v>1.4E-2</v>
      </c>
      <c r="AL191" s="32"/>
      <c r="AM191" s="30"/>
    </row>
    <row r="192" spans="1:39" ht="15" customHeight="1">
      <c r="A192" s="111"/>
      <c r="AL192" s="63"/>
      <c r="AM192" s="6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3924-DAAB-4694-816B-FDB3F95583A4}">
  <dimension ref="A1:AM192"/>
  <sheetViews>
    <sheetView workbookViewId="0"/>
  </sheetViews>
  <sheetFormatPr defaultRowHeight="15" customHeight="1"/>
  <cols>
    <col min="1" max="1" width="14.42578125" style="40" customWidth="1"/>
  </cols>
  <sheetData>
    <row r="1" spans="1:39" ht="15" customHeight="1" thickBot="1">
      <c r="A1" s="40" t="s">
        <v>1343</v>
      </c>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5" customHeight="1" thickTop="1">
      <c r="A2" s="111"/>
    </row>
    <row r="3" spans="1:39" ht="15" customHeight="1">
      <c r="A3" s="111"/>
    </row>
    <row r="4" spans="1:39" ht="15" customHeight="1">
      <c r="A4" s="111"/>
    </row>
    <row r="5" spans="1:39" ht="15" customHeight="1">
      <c r="A5" s="111"/>
    </row>
    <row r="6" spans="1:39" ht="15" customHeight="1">
      <c r="A6" s="111"/>
    </row>
    <row r="10" spans="1:39" ht="15" customHeight="1">
      <c r="A10" s="54" t="s">
        <v>468</v>
      </c>
      <c r="B10" t="s">
        <v>2187</v>
      </c>
    </row>
    <row r="11" spans="1:39" ht="15" customHeight="1">
      <c r="A11" s="111"/>
      <c r="B11" t="s">
        <v>2188</v>
      </c>
    </row>
    <row r="12" spans="1:39" ht="15" customHeight="1">
      <c r="A12" s="111"/>
      <c r="B12" t="s">
        <v>2189</v>
      </c>
      <c r="AL12" s="5"/>
      <c r="AM12" s="5"/>
    </row>
    <row r="13" spans="1:39" ht="15" customHeight="1" thickBot="1">
      <c r="A13" s="111"/>
      <c r="B13" t="s">
        <v>1194</v>
      </c>
      <c r="AL13" s="21"/>
      <c r="AM13" s="21"/>
    </row>
    <row r="14" spans="1:39" ht="15" customHeight="1" thickTop="1">
      <c r="A14" s="11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1286</v>
      </c>
    </row>
    <row r="15" spans="1:39" ht="15" customHeight="1">
      <c r="A15" s="111"/>
      <c r="B15" t="s">
        <v>467</v>
      </c>
      <c r="D15" t="s">
        <v>2190</v>
      </c>
    </row>
    <row r="16" spans="1:39" ht="15" customHeight="1">
      <c r="A16" s="54" t="s">
        <v>466</v>
      </c>
      <c r="B16" t="s">
        <v>1806</v>
      </c>
      <c r="C16" t="s">
        <v>2191</v>
      </c>
      <c r="D16" t="s">
        <v>2192</v>
      </c>
      <c r="E16" t="s">
        <v>1285</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108">
        <v>1.0999999999999999E-2</v>
      </c>
      <c r="AL16" s="25"/>
      <c r="AM16" s="26"/>
    </row>
    <row r="17" spans="1:39" ht="15" customHeight="1">
      <c r="A17" s="54" t="s">
        <v>465</v>
      </c>
      <c r="B17" t="s">
        <v>1821</v>
      </c>
      <c r="C17" t="s">
        <v>2193</v>
      </c>
      <c r="D17" t="s">
        <v>2194</v>
      </c>
      <c r="E17" t="s">
        <v>1285</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108">
        <v>0.02</v>
      </c>
      <c r="AL17" s="25"/>
      <c r="AM17" s="26"/>
    </row>
    <row r="18" spans="1:39" ht="15" customHeight="1">
      <c r="A18" s="54" t="s">
        <v>464</v>
      </c>
      <c r="B18" t="s">
        <v>1822</v>
      </c>
      <c r="C18" t="s">
        <v>2195</v>
      </c>
      <c r="D18" t="s">
        <v>2196</v>
      </c>
      <c r="E18" t="s">
        <v>1285</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108">
        <v>1.7000000000000001E-2</v>
      </c>
      <c r="AL18" s="25"/>
      <c r="AM18" s="26"/>
    </row>
    <row r="19" spans="1:39" ht="15" customHeight="1">
      <c r="A19" s="54" t="s">
        <v>463</v>
      </c>
      <c r="B19" t="s">
        <v>1823</v>
      </c>
      <c r="C19" t="s">
        <v>2197</v>
      </c>
      <c r="D19" t="s">
        <v>2198</v>
      </c>
      <c r="E19" t="s">
        <v>1285</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108">
        <v>-1.6E-2</v>
      </c>
      <c r="AL19" s="25"/>
      <c r="AM19" s="26"/>
    </row>
    <row r="20" spans="1:39" ht="15" customHeight="1">
      <c r="A20" s="54" t="s">
        <v>462</v>
      </c>
      <c r="B20" t="s">
        <v>1807</v>
      </c>
      <c r="C20" t="s">
        <v>2199</v>
      </c>
      <c r="D20" t="s">
        <v>2200</v>
      </c>
      <c r="E20" t="s">
        <v>1285</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108">
        <v>1.2999999999999999E-2</v>
      </c>
      <c r="AL20" s="25"/>
      <c r="AM20" s="26"/>
    </row>
    <row r="21" spans="1:39" ht="15" customHeight="1">
      <c r="A21" s="54" t="s">
        <v>461</v>
      </c>
      <c r="B21" t="s">
        <v>1821</v>
      </c>
      <c r="C21" t="s">
        <v>2201</v>
      </c>
      <c r="D21" t="s">
        <v>2202</v>
      </c>
      <c r="E21" t="s">
        <v>1285</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108">
        <v>2.7E-2</v>
      </c>
      <c r="AL21" s="25"/>
      <c r="AM21" s="26"/>
    </row>
    <row r="22" spans="1:39" ht="15" customHeight="1">
      <c r="A22" s="54" t="s">
        <v>460</v>
      </c>
      <c r="B22" t="s">
        <v>1822</v>
      </c>
      <c r="C22" t="s">
        <v>2203</v>
      </c>
      <c r="D22" t="s">
        <v>2204</v>
      </c>
      <c r="E22" t="s">
        <v>1285</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108">
        <v>1.9E-2</v>
      </c>
      <c r="AL22" s="25"/>
      <c r="AM22" s="26"/>
    </row>
    <row r="23" spans="1:39" ht="15" customHeight="1">
      <c r="A23" s="54" t="s">
        <v>459</v>
      </c>
      <c r="B23" t="s">
        <v>1823</v>
      </c>
      <c r="C23" t="s">
        <v>2205</v>
      </c>
      <c r="D23" t="s">
        <v>2206</v>
      </c>
      <c r="E23" t="s">
        <v>1285</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108">
        <v>-6.0000000000000001E-3</v>
      </c>
      <c r="AL23" s="25"/>
      <c r="AM23" s="26"/>
    </row>
    <row r="24" spans="1:39" ht="15" customHeight="1">
      <c r="A24" s="54" t="s">
        <v>458</v>
      </c>
      <c r="B24" t="s">
        <v>1808</v>
      </c>
      <c r="C24" t="s">
        <v>2207</v>
      </c>
      <c r="D24" t="s">
        <v>2208</v>
      </c>
      <c r="E24" t="s">
        <v>1285</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108">
        <v>2.1999999999999999E-2</v>
      </c>
      <c r="AL24" s="25"/>
      <c r="AM24" s="26"/>
    </row>
    <row r="25" spans="1:39" ht="15" customHeight="1">
      <c r="A25" s="54" t="s">
        <v>457</v>
      </c>
      <c r="B25" t="s">
        <v>1821</v>
      </c>
      <c r="C25" t="s">
        <v>2209</v>
      </c>
      <c r="D25" t="s">
        <v>2210</v>
      </c>
      <c r="E25" t="s">
        <v>1285</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108">
        <v>3.1E-2</v>
      </c>
      <c r="AL25" s="25"/>
      <c r="AM25" s="26"/>
    </row>
    <row r="26" spans="1:39" ht="15" customHeight="1">
      <c r="A26" s="54" t="s">
        <v>456</v>
      </c>
      <c r="B26" t="s">
        <v>1822</v>
      </c>
      <c r="C26" t="s">
        <v>2211</v>
      </c>
      <c r="D26" t="s">
        <v>2212</v>
      </c>
      <c r="E26" t="s">
        <v>1285</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108">
        <v>2.5000000000000001E-2</v>
      </c>
      <c r="AL26" s="25"/>
      <c r="AM26" s="26"/>
    </row>
    <row r="27" spans="1:39" ht="15" customHeight="1">
      <c r="A27" s="54" t="s">
        <v>455</v>
      </c>
      <c r="B27" t="s">
        <v>1823</v>
      </c>
      <c r="C27" t="s">
        <v>2213</v>
      </c>
      <c r="D27" t="s">
        <v>2214</v>
      </c>
      <c r="E27" t="s">
        <v>1285</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108">
        <v>0</v>
      </c>
      <c r="AL27" s="25"/>
      <c r="AM27" s="26"/>
    </row>
    <row r="28" spans="1:39" ht="15" customHeight="1">
      <c r="A28" s="54" t="s">
        <v>454</v>
      </c>
      <c r="B28" t="s">
        <v>1809</v>
      </c>
      <c r="C28" t="s">
        <v>2215</v>
      </c>
      <c r="D28" t="s">
        <v>2216</v>
      </c>
      <c r="E28" t="s">
        <v>1285</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108">
        <v>0.04</v>
      </c>
      <c r="AL28" s="25"/>
      <c r="AM28" s="26"/>
    </row>
    <row r="29" spans="1:39" ht="15" customHeight="1">
      <c r="A29" s="54" t="s">
        <v>453</v>
      </c>
      <c r="B29" t="s">
        <v>1821</v>
      </c>
      <c r="C29" t="s">
        <v>2217</v>
      </c>
      <c r="D29" t="s">
        <v>2218</v>
      </c>
      <c r="E29" t="s">
        <v>1285</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108">
        <v>4.8000000000000001E-2</v>
      </c>
      <c r="AL29" s="25"/>
      <c r="AM29" s="26"/>
    </row>
    <row r="30" spans="1:39" ht="15" customHeight="1">
      <c r="A30" s="54" t="s">
        <v>452</v>
      </c>
      <c r="B30" t="s">
        <v>1822</v>
      </c>
      <c r="C30" t="s">
        <v>2219</v>
      </c>
      <c r="D30" t="s">
        <v>2220</v>
      </c>
      <c r="E30" t="s">
        <v>1285</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108">
        <v>2.9000000000000001E-2</v>
      </c>
      <c r="AL30" s="25"/>
      <c r="AM30" s="26"/>
    </row>
    <row r="31" spans="1:39" ht="15" customHeight="1">
      <c r="A31" s="54" t="s">
        <v>451</v>
      </c>
      <c r="B31" t="s">
        <v>1823</v>
      </c>
      <c r="C31" t="s">
        <v>2221</v>
      </c>
      <c r="D31" t="s">
        <v>2222</v>
      </c>
      <c r="E31" t="s">
        <v>1285</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108">
        <v>1.4E-2</v>
      </c>
      <c r="AL31" s="25"/>
      <c r="AM31" s="26"/>
    </row>
    <row r="32" spans="1:39" ht="15" customHeight="1">
      <c r="A32" s="54" t="s">
        <v>450</v>
      </c>
      <c r="B32" t="s">
        <v>1810</v>
      </c>
      <c r="C32" t="s">
        <v>2223</v>
      </c>
      <c r="D32" t="s">
        <v>2224</v>
      </c>
      <c r="E32" t="s">
        <v>1285</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108">
        <v>2.4E-2</v>
      </c>
      <c r="AL32" s="25"/>
      <c r="AM32" s="26"/>
    </row>
    <row r="33" spans="1:39" ht="15" customHeight="1">
      <c r="A33" s="54" t="s">
        <v>449</v>
      </c>
      <c r="B33" t="s">
        <v>1821</v>
      </c>
      <c r="C33" t="s">
        <v>2225</v>
      </c>
      <c r="D33" t="s">
        <v>2226</v>
      </c>
      <c r="E33" t="s">
        <v>1285</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108">
        <v>3.2000000000000001E-2</v>
      </c>
      <c r="AL33" s="25"/>
      <c r="AM33" s="26"/>
    </row>
    <row r="34" spans="1:39" ht="15" customHeight="1">
      <c r="A34" s="54" t="s">
        <v>448</v>
      </c>
      <c r="B34" t="s">
        <v>1822</v>
      </c>
      <c r="C34" t="s">
        <v>2227</v>
      </c>
      <c r="D34" t="s">
        <v>2228</v>
      </c>
      <c r="E34" t="s">
        <v>1285</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108">
        <v>2.1999999999999999E-2</v>
      </c>
      <c r="AL34" s="25"/>
      <c r="AM34" s="26"/>
    </row>
    <row r="35" spans="1:39" ht="15" customHeight="1">
      <c r="A35" s="54" t="s">
        <v>447</v>
      </c>
      <c r="B35" t="s">
        <v>1823</v>
      </c>
      <c r="C35" t="s">
        <v>2229</v>
      </c>
      <c r="D35" t="s">
        <v>2230</v>
      </c>
      <c r="E35" t="s">
        <v>1285</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108">
        <v>-7.0000000000000001E-3</v>
      </c>
      <c r="AL35" s="25"/>
      <c r="AM35" s="26"/>
    </row>
    <row r="36" spans="1:39" ht="15" customHeight="1">
      <c r="A36" s="54" t="s">
        <v>446</v>
      </c>
      <c r="B36" t="s">
        <v>1811</v>
      </c>
      <c r="C36" t="s">
        <v>2231</v>
      </c>
      <c r="D36" t="s">
        <v>2232</v>
      </c>
      <c r="E36" t="s">
        <v>1285</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108">
        <v>3.4000000000000002E-2</v>
      </c>
      <c r="AL36" s="25"/>
      <c r="AM36" s="26"/>
    </row>
    <row r="37" spans="1:39" ht="15" customHeight="1">
      <c r="A37" s="54" t="s">
        <v>445</v>
      </c>
      <c r="B37" t="s">
        <v>1821</v>
      </c>
      <c r="C37" t="s">
        <v>2233</v>
      </c>
      <c r="D37" t="s">
        <v>2234</v>
      </c>
      <c r="E37" t="s">
        <v>1285</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108">
        <v>4.7E-2</v>
      </c>
      <c r="AL37" s="25"/>
      <c r="AM37" s="26"/>
    </row>
    <row r="38" spans="1:39" ht="15" customHeight="1">
      <c r="A38" s="54" t="s">
        <v>444</v>
      </c>
      <c r="B38" t="s">
        <v>1822</v>
      </c>
      <c r="C38" t="s">
        <v>2235</v>
      </c>
      <c r="D38" t="s">
        <v>2236</v>
      </c>
      <c r="E38" t="s">
        <v>1285</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108">
        <v>3.3000000000000002E-2</v>
      </c>
      <c r="AL38" s="25"/>
      <c r="AM38" s="26"/>
    </row>
    <row r="39" spans="1:39" ht="15" customHeight="1">
      <c r="A39" s="54" t="s">
        <v>443</v>
      </c>
      <c r="B39" t="s">
        <v>1823</v>
      </c>
      <c r="C39" t="s">
        <v>2237</v>
      </c>
      <c r="D39" t="s">
        <v>2238</v>
      </c>
      <c r="E39" t="s">
        <v>1285</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108">
        <v>1.7999999999999999E-2</v>
      </c>
      <c r="AL39" s="25"/>
      <c r="AM39" s="26"/>
    </row>
    <row r="40" spans="1:39" ht="15" customHeight="1">
      <c r="A40" s="54" t="s">
        <v>442</v>
      </c>
      <c r="B40" t="s">
        <v>1812</v>
      </c>
      <c r="C40" t="s">
        <v>2239</v>
      </c>
      <c r="D40" t="s">
        <v>2240</v>
      </c>
      <c r="E40" t="s">
        <v>1285</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108">
        <v>3.4000000000000002E-2</v>
      </c>
      <c r="AL40" s="25"/>
      <c r="AM40" s="26"/>
    </row>
    <row r="41" spans="1:39" ht="15" customHeight="1">
      <c r="A41" s="54" t="s">
        <v>441</v>
      </c>
      <c r="B41" t="s">
        <v>1821</v>
      </c>
      <c r="C41" t="s">
        <v>2241</v>
      </c>
      <c r="D41" t="s">
        <v>2242</v>
      </c>
      <c r="E41" t="s">
        <v>1285</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108">
        <v>4.1000000000000002E-2</v>
      </c>
      <c r="AL41" s="25"/>
      <c r="AM41" s="26"/>
    </row>
    <row r="42" spans="1:39" ht="15" customHeight="1">
      <c r="A42" s="54" t="s">
        <v>440</v>
      </c>
      <c r="B42" t="s">
        <v>1822</v>
      </c>
      <c r="C42" t="s">
        <v>2243</v>
      </c>
      <c r="D42" t="s">
        <v>2244</v>
      </c>
      <c r="E42" t="s">
        <v>1285</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108">
        <v>3.1E-2</v>
      </c>
      <c r="AL42" s="25"/>
      <c r="AM42" s="26"/>
    </row>
    <row r="43" spans="1:39" ht="15" customHeight="1">
      <c r="A43" s="54" t="s">
        <v>439</v>
      </c>
      <c r="B43" t="s">
        <v>1823</v>
      </c>
      <c r="C43" t="s">
        <v>2245</v>
      </c>
      <c r="D43" t="s">
        <v>2246</v>
      </c>
      <c r="E43" t="s">
        <v>1285</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108">
        <v>1.0999999999999999E-2</v>
      </c>
      <c r="AL43" s="25"/>
      <c r="AM43" s="26"/>
    </row>
    <row r="44" spans="1:39" ht="15" customHeight="1">
      <c r="A44" s="54" t="s">
        <v>438</v>
      </c>
      <c r="B44" t="s">
        <v>1813</v>
      </c>
      <c r="C44" t="s">
        <v>2247</v>
      </c>
      <c r="D44" t="s">
        <v>2248</v>
      </c>
      <c r="E44" t="s">
        <v>1285</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108">
        <v>1.2999999999999999E-2</v>
      </c>
      <c r="AL44" s="25"/>
      <c r="AM44" s="26"/>
    </row>
    <row r="45" spans="1:39" ht="15" customHeight="1">
      <c r="A45" s="54" t="s">
        <v>437</v>
      </c>
      <c r="B45" t="s">
        <v>1821</v>
      </c>
      <c r="C45" t="s">
        <v>2249</v>
      </c>
      <c r="D45" t="s">
        <v>2250</v>
      </c>
      <c r="E45" t="s">
        <v>1285</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108">
        <v>1.7999999999999999E-2</v>
      </c>
      <c r="AL45" s="25"/>
      <c r="AM45" s="26"/>
    </row>
    <row r="46" spans="1:39" ht="15" customHeight="1">
      <c r="A46" s="54" t="s">
        <v>436</v>
      </c>
      <c r="B46" t="s">
        <v>1822</v>
      </c>
      <c r="C46" t="s">
        <v>2251</v>
      </c>
      <c r="D46" t="s">
        <v>2252</v>
      </c>
      <c r="E46" t="s">
        <v>1285</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108">
        <v>2.1000000000000001E-2</v>
      </c>
      <c r="AL46" s="25"/>
      <c r="AM46" s="26"/>
    </row>
    <row r="47" spans="1:39" ht="15" customHeight="1">
      <c r="A47" s="54" t="s">
        <v>435</v>
      </c>
      <c r="B47" t="s">
        <v>1823</v>
      </c>
      <c r="C47" t="s">
        <v>2253</v>
      </c>
      <c r="D47" t="s">
        <v>2254</v>
      </c>
      <c r="E47" t="s">
        <v>1285</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108">
        <v>-8.9999999999999993E-3</v>
      </c>
      <c r="AL47" s="25"/>
      <c r="AM47" s="26"/>
    </row>
    <row r="48" spans="1:39" ht="15" customHeight="1">
      <c r="A48" s="54" t="s">
        <v>434</v>
      </c>
      <c r="B48" t="s">
        <v>1814</v>
      </c>
      <c r="C48" t="s">
        <v>2255</v>
      </c>
      <c r="D48" t="s">
        <v>2256</v>
      </c>
      <c r="E48" t="s">
        <v>1285</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108">
        <v>3.6999999999999998E-2</v>
      </c>
      <c r="AL48" s="25"/>
      <c r="AM48" s="26"/>
    </row>
    <row r="49" spans="1:39" ht="15" customHeight="1">
      <c r="A49" s="54" t="s">
        <v>433</v>
      </c>
      <c r="B49" t="s">
        <v>1821</v>
      </c>
      <c r="C49" t="s">
        <v>2257</v>
      </c>
      <c r="D49" t="s">
        <v>2258</v>
      </c>
      <c r="E49" t="s">
        <v>1285</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108">
        <v>0.04</v>
      </c>
      <c r="AL49" s="25"/>
      <c r="AM49" s="26"/>
    </row>
    <row r="50" spans="1:39" ht="15" customHeight="1">
      <c r="A50" s="54" t="s">
        <v>432</v>
      </c>
      <c r="B50" t="s">
        <v>1822</v>
      </c>
      <c r="C50" t="s">
        <v>2259</v>
      </c>
      <c r="D50" t="s">
        <v>2260</v>
      </c>
      <c r="E50" t="s">
        <v>1285</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108">
        <v>3.1E-2</v>
      </c>
      <c r="AL50" s="25"/>
      <c r="AM50" s="26"/>
    </row>
    <row r="51" spans="1:39" ht="15" customHeight="1">
      <c r="A51" s="54" t="s">
        <v>431</v>
      </c>
      <c r="B51" t="s">
        <v>1823</v>
      </c>
      <c r="C51" t="s">
        <v>2261</v>
      </c>
      <c r="D51" t="s">
        <v>2262</v>
      </c>
      <c r="E51" t="s">
        <v>1285</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108">
        <v>1E-3</v>
      </c>
      <c r="AL51" s="25"/>
      <c r="AM51" s="26"/>
    </row>
    <row r="52" spans="1:39" ht="15" customHeight="1">
      <c r="A52" s="54" t="s">
        <v>430</v>
      </c>
      <c r="B52" t="s">
        <v>1815</v>
      </c>
      <c r="C52" t="s">
        <v>2263</v>
      </c>
      <c r="D52" t="s">
        <v>2264</v>
      </c>
      <c r="E52" t="s">
        <v>1285</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108">
        <v>8.0000000000000002E-3</v>
      </c>
      <c r="AL52" s="25"/>
      <c r="AM52" s="26"/>
    </row>
    <row r="53" spans="1:39" ht="15" customHeight="1">
      <c r="A53" s="54" t="s">
        <v>429</v>
      </c>
      <c r="B53" t="s">
        <v>1821</v>
      </c>
      <c r="C53" t="s">
        <v>2265</v>
      </c>
      <c r="D53" t="s">
        <v>2266</v>
      </c>
      <c r="E53" t="s">
        <v>1285</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108">
        <v>1.4E-2</v>
      </c>
      <c r="AL53" s="25"/>
      <c r="AM53" s="26"/>
    </row>
    <row r="54" spans="1:39" ht="15" customHeight="1">
      <c r="A54" s="54" t="s">
        <v>428</v>
      </c>
      <c r="B54" t="s">
        <v>1822</v>
      </c>
      <c r="C54" t="s">
        <v>2267</v>
      </c>
      <c r="D54" t="s">
        <v>2268</v>
      </c>
      <c r="E54" t="s">
        <v>1285</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108">
        <v>6.0000000000000001E-3</v>
      </c>
      <c r="AL54" s="25"/>
      <c r="AM54" s="26"/>
    </row>
    <row r="55" spans="1:39" ht="15" customHeight="1">
      <c r="A55" s="54" t="s">
        <v>427</v>
      </c>
      <c r="B55" t="s">
        <v>1823</v>
      </c>
      <c r="C55" t="s">
        <v>2269</v>
      </c>
      <c r="D55" t="s">
        <v>2270</v>
      </c>
      <c r="E55" t="s">
        <v>1285</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108">
        <v>-1.9E-2</v>
      </c>
      <c r="AL55" s="25"/>
      <c r="AM55" s="26"/>
    </row>
    <row r="56" spans="1:39" ht="15" customHeight="1">
      <c r="A56" s="54" t="s">
        <v>426</v>
      </c>
      <c r="B56" t="s">
        <v>1816</v>
      </c>
      <c r="C56" t="s">
        <v>2271</v>
      </c>
      <c r="D56" t="s">
        <v>2272</v>
      </c>
      <c r="E56" t="s">
        <v>1285</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108">
        <v>3.5999999999999997E-2</v>
      </c>
      <c r="AL56" s="25"/>
      <c r="AM56" s="26"/>
    </row>
    <row r="57" spans="1:39" ht="15" customHeight="1">
      <c r="A57" s="54" t="s">
        <v>425</v>
      </c>
      <c r="B57" t="s">
        <v>1821</v>
      </c>
      <c r="C57" t="s">
        <v>2273</v>
      </c>
      <c r="D57" t="s">
        <v>2274</v>
      </c>
      <c r="E57" t="s">
        <v>1285</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108">
        <v>4.4999999999999998E-2</v>
      </c>
      <c r="AL57" s="25"/>
      <c r="AM57" s="26"/>
    </row>
    <row r="58" spans="1:39" ht="15" customHeight="1">
      <c r="A58" s="54" t="s">
        <v>424</v>
      </c>
      <c r="B58" t="s">
        <v>1822</v>
      </c>
      <c r="C58" t="s">
        <v>2275</v>
      </c>
      <c r="D58" t="s">
        <v>2276</v>
      </c>
      <c r="E58" t="s">
        <v>1285</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108">
        <v>2.5000000000000001E-2</v>
      </c>
      <c r="AL58" s="25"/>
      <c r="AM58" s="26"/>
    </row>
    <row r="59" spans="1:39" ht="15" customHeight="1">
      <c r="A59" s="54" t="s">
        <v>423</v>
      </c>
      <c r="B59" t="s">
        <v>1823</v>
      </c>
      <c r="C59" t="s">
        <v>2277</v>
      </c>
      <c r="D59" t="s">
        <v>2278</v>
      </c>
      <c r="E59" t="s">
        <v>1285</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108">
        <v>1.2999999999999999E-2</v>
      </c>
      <c r="AL59" s="25"/>
      <c r="AM59" s="26"/>
    </row>
    <row r="60" spans="1:39" ht="15" customHeight="1">
      <c r="A60" s="54" t="s">
        <v>422</v>
      </c>
      <c r="B60" t="s">
        <v>1817</v>
      </c>
      <c r="C60" t="s">
        <v>2279</v>
      </c>
      <c r="D60" t="s">
        <v>2280</v>
      </c>
      <c r="E60" t="s">
        <v>1285</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108">
        <v>5.3999999999999999E-2</v>
      </c>
      <c r="AL60" s="25"/>
      <c r="AM60" s="26"/>
    </row>
    <row r="61" spans="1:39" ht="15" customHeight="1">
      <c r="A61" s="54" t="s">
        <v>421</v>
      </c>
      <c r="B61" t="s">
        <v>1821</v>
      </c>
      <c r="C61" t="s">
        <v>2281</v>
      </c>
      <c r="D61" t="s">
        <v>2282</v>
      </c>
      <c r="E61" t="s">
        <v>1285</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108">
        <v>0.06</v>
      </c>
      <c r="AL61" s="25"/>
      <c r="AM61" s="26"/>
    </row>
    <row r="62" spans="1:39" ht="15" customHeight="1">
      <c r="A62" s="54" t="s">
        <v>420</v>
      </c>
      <c r="B62" t="s">
        <v>1822</v>
      </c>
      <c r="C62" t="s">
        <v>2283</v>
      </c>
      <c r="D62" t="s">
        <v>2284</v>
      </c>
      <c r="E62" t="s">
        <v>1285</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108">
        <v>4.2999999999999997E-2</v>
      </c>
      <c r="AL62" s="25"/>
      <c r="AM62" s="26"/>
    </row>
    <row r="63" spans="1:39" ht="15" customHeight="1">
      <c r="A63" s="54" t="s">
        <v>419</v>
      </c>
      <c r="B63" t="s">
        <v>1823</v>
      </c>
      <c r="C63" t="s">
        <v>2285</v>
      </c>
      <c r="D63" t="s">
        <v>2286</v>
      </c>
      <c r="E63" t="s">
        <v>1285</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108">
        <v>2.3E-2</v>
      </c>
      <c r="AL63" s="25"/>
      <c r="AM63" s="26"/>
    </row>
    <row r="64" spans="1:39" ht="15" customHeight="1">
      <c r="A64" s="54" t="s">
        <v>418</v>
      </c>
      <c r="B64" t="s">
        <v>1818</v>
      </c>
      <c r="C64" t="s">
        <v>2287</v>
      </c>
      <c r="D64" t="s">
        <v>2288</v>
      </c>
      <c r="E64" t="s">
        <v>1285</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108">
        <v>1.9E-2</v>
      </c>
      <c r="AL64" s="25"/>
      <c r="AM64" s="26"/>
    </row>
    <row r="65" spans="1:39" ht="15" customHeight="1">
      <c r="A65" s="54" t="s">
        <v>417</v>
      </c>
      <c r="B65" t="s">
        <v>1821</v>
      </c>
      <c r="C65" t="s">
        <v>2289</v>
      </c>
      <c r="D65" t="s">
        <v>2290</v>
      </c>
      <c r="E65" t="s">
        <v>1285</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108">
        <v>3.2000000000000001E-2</v>
      </c>
      <c r="AL65" s="25"/>
      <c r="AM65" s="26"/>
    </row>
    <row r="66" spans="1:39" ht="15" customHeight="1">
      <c r="A66" s="54" t="s">
        <v>416</v>
      </c>
      <c r="B66" t="s">
        <v>1822</v>
      </c>
      <c r="C66" t="s">
        <v>2291</v>
      </c>
      <c r="D66" t="s">
        <v>2292</v>
      </c>
      <c r="E66" t="s">
        <v>1285</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108">
        <v>2.5000000000000001E-2</v>
      </c>
      <c r="AL66" s="25"/>
      <c r="AM66" s="26"/>
    </row>
    <row r="67" spans="1:39" ht="15" customHeight="1">
      <c r="A67" s="54" t="s">
        <v>415</v>
      </c>
      <c r="B67" t="s">
        <v>1823</v>
      </c>
      <c r="C67" t="s">
        <v>2293</v>
      </c>
      <c r="D67" t="s">
        <v>2294</v>
      </c>
      <c r="E67" t="s">
        <v>1285</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108">
        <v>0</v>
      </c>
      <c r="AL67" s="25"/>
      <c r="AM67" s="26"/>
    </row>
    <row r="68" spans="1:39" ht="15" customHeight="1">
      <c r="A68" s="54" t="s">
        <v>414</v>
      </c>
      <c r="B68" t="s">
        <v>153</v>
      </c>
      <c r="C68" t="s">
        <v>2295</v>
      </c>
      <c r="D68" t="s">
        <v>2296</v>
      </c>
      <c r="E68" t="s">
        <v>1285</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108">
        <v>2.7E-2</v>
      </c>
      <c r="AL68" s="32"/>
      <c r="AM68" s="30"/>
    </row>
    <row r="69" spans="1:39" ht="15" customHeight="1">
      <c r="A69" s="111"/>
      <c r="B69" t="s">
        <v>413</v>
      </c>
      <c r="D69" t="s">
        <v>2297</v>
      </c>
    </row>
    <row r="70" spans="1:39" ht="15" customHeight="1">
      <c r="A70" s="54" t="s">
        <v>412</v>
      </c>
      <c r="B70" t="s">
        <v>1806</v>
      </c>
      <c r="C70" t="s">
        <v>2298</v>
      </c>
      <c r="D70" t="s">
        <v>2299</v>
      </c>
      <c r="E70" t="s">
        <v>1285</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108">
        <v>5.0999999999999997E-2</v>
      </c>
      <c r="AL70" s="25"/>
      <c r="AM70" s="26"/>
    </row>
    <row r="71" spans="1:39" ht="15" customHeight="1">
      <c r="A71" s="54" t="s">
        <v>411</v>
      </c>
      <c r="B71" t="s">
        <v>1821</v>
      </c>
      <c r="C71" t="s">
        <v>2300</v>
      </c>
      <c r="D71" t="s">
        <v>2301</v>
      </c>
      <c r="E71" t="s">
        <v>1285</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108">
        <v>5.6000000000000001E-2</v>
      </c>
      <c r="AL71" s="25"/>
      <c r="AM71" s="26"/>
    </row>
    <row r="72" spans="1:39" ht="15" customHeight="1">
      <c r="A72" s="54" t="s">
        <v>410</v>
      </c>
      <c r="B72" t="s">
        <v>1822</v>
      </c>
      <c r="C72" t="s">
        <v>2302</v>
      </c>
      <c r="D72" t="s">
        <v>2303</v>
      </c>
      <c r="E72" t="s">
        <v>1285</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108">
        <v>5.0999999999999997E-2</v>
      </c>
      <c r="AL72" s="25"/>
      <c r="AM72" s="26"/>
    </row>
    <row r="73" spans="1:39" ht="15" customHeight="1">
      <c r="A73" s="54" t="s">
        <v>409</v>
      </c>
      <c r="B73" t="s">
        <v>1823</v>
      </c>
      <c r="C73" t="s">
        <v>2304</v>
      </c>
      <c r="D73" t="s">
        <v>2305</v>
      </c>
      <c r="E73" t="s">
        <v>1285</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108">
        <v>3.2000000000000001E-2</v>
      </c>
      <c r="AL73" s="25"/>
      <c r="AM73" s="26"/>
    </row>
    <row r="74" spans="1:39" ht="15" customHeight="1">
      <c r="A74" s="54" t="s">
        <v>408</v>
      </c>
      <c r="B74" t="s">
        <v>1807</v>
      </c>
      <c r="C74" t="s">
        <v>2306</v>
      </c>
      <c r="D74" t="s">
        <v>2307</v>
      </c>
      <c r="E74" t="s">
        <v>1285</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108">
        <v>5.8000000000000003E-2</v>
      </c>
      <c r="AL74" s="25"/>
      <c r="AM74" s="26"/>
    </row>
    <row r="75" spans="1:39" ht="15" customHeight="1">
      <c r="A75" s="54" t="s">
        <v>407</v>
      </c>
      <c r="B75" t="s">
        <v>1821</v>
      </c>
      <c r="C75" t="s">
        <v>2308</v>
      </c>
      <c r="D75" t="s">
        <v>2309</v>
      </c>
      <c r="E75" t="s">
        <v>1285</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108">
        <v>6.7000000000000004E-2</v>
      </c>
      <c r="AL75" s="25"/>
      <c r="AM75" s="26"/>
    </row>
    <row r="76" spans="1:39" ht="15" customHeight="1">
      <c r="A76" s="54" t="s">
        <v>406</v>
      </c>
      <c r="B76" t="s">
        <v>1822</v>
      </c>
      <c r="C76" t="s">
        <v>2310</v>
      </c>
      <c r="D76" t="s">
        <v>2311</v>
      </c>
      <c r="E76" t="s">
        <v>1285</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108">
        <v>5.1999999999999998E-2</v>
      </c>
      <c r="AL76" s="25"/>
      <c r="AM76" s="26"/>
    </row>
    <row r="77" spans="1:39" ht="15" customHeight="1">
      <c r="A77" s="54" t="s">
        <v>405</v>
      </c>
      <c r="B77" t="s">
        <v>1823</v>
      </c>
      <c r="C77" t="s">
        <v>2312</v>
      </c>
      <c r="D77" t="s">
        <v>2313</v>
      </c>
      <c r="E77" t="s">
        <v>1285</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108">
        <v>4.7E-2</v>
      </c>
      <c r="AL77" s="25"/>
      <c r="AM77" s="26"/>
    </row>
    <row r="78" spans="1:39" ht="15" customHeight="1">
      <c r="A78" s="54" t="s">
        <v>404</v>
      </c>
      <c r="B78" t="s">
        <v>1808</v>
      </c>
      <c r="C78" t="s">
        <v>2314</v>
      </c>
      <c r="D78" t="s">
        <v>2315</v>
      </c>
      <c r="E78" t="s">
        <v>1285</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108">
        <v>0.05</v>
      </c>
      <c r="AL78" s="25"/>
      <c r="AM78" s="26"/>
    </row>
    <row r="79" spans="1:39" ht="15" customHeight="1">
      <c r="A79" s="54" t="s">
        <v>403</v>
      </c>
      <c r="B79" t="s">
        <v>1821</v>
      </c>
      <c r="C79" t="s">
        <v>2316</v>
      </c>
      <c r="D79" t="s">
        <v>2317</v>
      </c>
      <c r="E79" t="s">
        <v>1285</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108">
        <v>5.3999999999999999E-2</v>
      </c>
      <c r="AL79" s="25"/>
      <c r="AM79" s="26"/>
    </row>
    <row r="80" spans="1:39" ht="15" customHeight="1">
      <c r="A80" s="54" t="s">
        <v>402</v>
      </c>
      <c r="B80" t="s">
        <v>1822</v>
      </c>
      <c r="C80" t="s">
        <v>2318</v>
      </c>
      <c r="D80" t="s">
        <v>2319</v>
      </c>
      <c r="E80" t="s">
        <v>1285</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108">
        <v>4.4999999999999998E-2</v>
      </c>
      <c r="AL80" s="25"/>
      <c r="AM80" s="26"/>
    </row>
    <row r="81" spans="1:39" ht="15" customHeight="1">
      <c r="A81" s="54" t="s">
        <v>401</v>
      </c>
      <c r="B81" t="s">
        <v>1823</v>
      </c>
      <c r="C81" t="s">
        <v>2320</v>
      </c>
      <c r="D81" t="s">
        <v>2321</v>
      </c>
      <c r="E81" t="s">
        <v>1285</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108">
        <v>3.9E-2</v>
      </c>
      <c r="AL81" s="25"/>
      <c r="AM81" s="26"/>
    </row>
    <row r="82" spans="1:39" ht="15" customHeight="1">
      <c r="A82" s="54" t="s">
        <v>400</v>
      </c>
      <c r="B82" t="s">
        <v>1809</v>
      </c>
      <c r="C82" t="s">
        <v>2322</v>
      </c>
      <c r="D82" t="s">
        <v>2323</v>
      </c>
      <c r="E82" t="s">
        <v>1285</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108">
        <v>7.1999999999999995E-2</v>
      </c>
      <c r="AL82" s="25"/>
      <c r="AM82" s="26"/>
    </row>
    <row r="83" spans="1:39" ht="15" customHeight="1">
      <c r="A83" s="54" t="s">
        <v>399</v>
      </c>
      <c r="B83" t="s">
        <v>1821</v>
      </c>
      <c r="C83" t="s">
        <v>2324</v>
      </c>
      <c r="D83" t="s">
        <v>2325</v>
      </c>
      <c r="E83" t="s">
        <v>1285</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108">
        <v>8.2000000000000003E-2</v>
      </c>
      <c r="AL83" s="25"/>
      <c r="AM83" s="26"/>
    </row>
    <row r="84" spans="1:39" ht="15" customHeight="1">
      <c r="A84" s="54" t="s">
        <v>398</v>
      </c>
      <c r="B84" t="s">
        <v>1822</v>
      </c>
      <c r="C84" t="s">
        <v>2326</v>
      </c>
      <c r="D84" t="s">
        <v>2327</v>
      </c>
      <c r="E84" t="s">
        <v>1285</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108">
        <v>5.0999999999999997E-2</v>
      </c>
      <c r="AL84" s="25"/>
      <c r="AM84" s="26"/>
    </row>
    <row r="85" spans="1:39" ht="15" customHeight="1">
      <c r="A85" s="54" t="s">
        <v>397</v>
      </c>
      <c r="B85" t="s">
        <v>1823</v>
      </c>
      <c r="C85" t="s">
        <v>2328</v>
      </c>
      <c r="D85" t="s">
        <v>2329</v>
      </c>
      <c r="E85" t="s">
        <v>1285</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108">
        <v>4.7E-2</v>
      </c>
      <c r="AL85" s="25"/>
      <c r="AM85" s="26"/>
    </row>
    <row r="86" spans="1:39" ht="15" customHeight="1">
      <c r="A86" s="54" t="s">
        <v>396</v>
      </c>
      <c r="B86" t="s">
        <v>1810</v>
      </c>
      <c r="C86" t="s">
        <v>2330</v>
      </c>
      <c r="D86" t="s">
        <v>2331</v>
      </c>
      <c r="E86" t="s">
        <v>1285</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108">
        <v>6.0999999999999999E-2</v>
      </c>
      <c r="AL86" s="25"/>
      <c r="AM86" s="26"/>
    </row>
    <row r="87" spans="1:39" ht="15" customHeight="1">
      <c r="A87" s="54" t="s">
        <v>395</v>
      </c>
      <c r="B87" t="s">
        <v>1821</v>
      </c>
      <c r="C87" t="s">
        <v>2332</v>
      </c>
      <c r="D87" t="s">
        <v>2333</v>
      </c>
      <c r="E87" t="s">
        <v>1285</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108">
        <v>6.5000000000000002E-2</v>
      </c>
      <c r="AL87" s="25"/>
      <c r="AM87" s="26"/>
    </row>
    <row r="88" spans="1:39" ht="15" customHeight="1">
      <c r="A88" s="54" t="s">
        <v>394</v>
      </c>
      <c r="B88" t="s">
        <v>1822</v>
      </c>
      <c r="C88" t="s">
        <v>2334</v>
      </c>
      <c r="D88" t="s">
        <v>2335</v>
      </c>
      <c r="E88" t="s">
        <v>1285</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108">
        <v>5.6000000000000001E-2</v>
      </c>
      <c r="AL88" s="25"/>
      <c r="AM88" s="26"/>
    </row>
    <row r="89" spans="1:39" ht="15" customHeight="1">
      <c r="A89" s="54" t="s">
        <v>393</v>
      </c>
      <c r="B89" t="s">
        <v>1823</v>
      </c>
      <c r="C89" t="s">
        <v>2336</v>
      </c>
      <c r="D89" t="s">
        <v>2337</v>
      </c>
      <c r="E89" t="s">
        <v>1285</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108">
        <v>4.2000000000000003E-2</v>
      </c>
      <c r="AL89" s="25"/>
      <c r="AM89" s="26"/>
    </row>
    <row r="90" spans="1:39" ht="15" customHeight="1">
      <c r="A90" s="54" t="s">
        <v>392</v>
      </c>
      <c r="B90" t="s">
        <v>1811</v>
      </c>
      <c r="C90" t="s">
        <v>2338</v>
      </c>
      <c r="D90" t="s">
        <v>2339</v>
      </c>
      <c r="E90" t="s">
        <v>1285</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108">
        <v>8.7999999999999995E-2</v>
      </c>
      <c r="AL90" s="25"/>
      <c r="AM90" s="26"/>
    </row>
    <row r="91" spans="1:39" ht="15" customHeight="1">
      <c r="A91" s="54" t="s">
        <v>391</v>
      </c>
      <c r="B91" t="s">
        <v>1821</v>
      </c>
      <c r="C91" t="s">
        <v>2340</v>
      </c>
      <c r="D91" t="s">
        <v>2341</v>
      </c>
      <c r="E91" t="s">
        <v>1285</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108">
        <v>0.10199999999999999</v>
      </c>
      <c r="AL91" s="25"/>
      <c r="AM91" s="26"/>
    </row>
    <row r="92" spans="1:39" ht="15" customHeight="1">
      <c r="A92" s="54" t="s">
        <v>390</v>
      </c>
      <c r="B92" t="s">
        <v>1822</v>
      </c>
      <c r="C92" t="s">
        <v>2342</v>
      </c>
      <c r="D92" t="s">
        <v>2343</v>
      </c>
      <c r="E92" t="s">
        <v>1285</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108">
        <v>5.8999999999999997E-2</v>
      </c>
      <c r="AL92" s="25"/>
      <c r="AM92" s="26"/>
    </row>
    <row r="93" spans="1:39" ht="15" customHeight="1">
      <c r="A93" s="54" t="s">
        <v>389</v>
      </c>
      <c r="B93" t="s">
        <v>1823</v>
      </c>
      <c r="C93" t="s">
        <v>2344</v>
      </c>
      <c r="D93" t="s">
        <v>2345</v>
      </c>
      <c r="E93" t="s">
        <v>1285</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108">
        <v>8.4000000000000005E-2</v>
      </c>
      <c r="AL93" s="25"/>
      <c r="AM93" s="26"/>
    </row>
    <row r="94" spans="1:39" ht="15" customHeight="1">
      <c r="A94" s="54" t="s">
        <v>388</v>
      </c>
      <c r="B94" t="s">
        <v>1812</v>
      </c>
      <c r="C94" t="s">
        <v>2346</v>
      </c>
      <c r="D94" t="s">
        <v>2347</v>
      </c>
      <c r="E94" t="s">
        <v>1285</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108">
        <v>6.2E-2</v>
      </c>
      <c r="AL94" s="25"/>
      <c r="AM94" s="26"/>
    </row>
    <row r="95" spans="1:39" ht="15" customHeight="1">
      <c r="A95" s="54" t="s">
        <v>387</v>
      </c>
      <c r="B95" t="s">
        <v>1821</v>
      </c>
      <c r="C95" t="s">
        <v>2348</v>
      </c>
      <c r="D95" t="s">
        <v>2349</v>
      </c>
      <c r="E95" t="s">
        <v>1285</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108">
        <v>7.2999999999999995E-2</v>
      </c>
      <c r="AL95" s="25"/>
      <c r="AM95" s="26"/>
    </row>
    <row r="96" spans="1:39" ht="15" customHeight="1">
      <c r="A96" s="54" t="s">
        <v>386</v>
      </c>
      <c r="B96" t="s">
        <v>1822</v>
      </c>
      <c r="C96" t="s">
        <v>2350</v>
      </c>
      <c r="D96" t="s">
        <v>2351</v>
      </c>
      <c r="E96" t="s">
        <v>1285</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108">
        <v>5.1999999999999998E-2</v>
      </c>
      <c r="AL96" s="25"/>
      <c r="AM96" s="26"/>
    </row>
    <row r="97" spans="1:39" ht="15" customHeight="1">
      <c r="A97" s="54" t="s">
        <v>385</v>
      </c>
      <c r="B97" t="s">
        <v>1823</v>
      </c>
      <c r="C97" t="s">
        <v>2352</v>
      </c>
      <c r="D97" t="s">
        <v>2353</v>
      </c>
      <c r="E97" t="s">
        <v>1285</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108">
        <v>7.0000000000000007E-2</v>
      </c>
      <c r="AL97" s="25"/>
      <c r="AM97" s="26"/>
    </row>
    <row r="98" spans="1:39" ht="15" customHeight="1">
      <c r="A98" s="54" t="s">
        <v>384</v>
      </c>
      <c r="B98" t="s">
        <v>1813</v>
      </c>
      <c r="C98" t="s">
        <v>2354</v>
      </c>
      <c r="D98" t="s">
        <v>2355</v>
      </c>
      <c r="E98" t="s">
        <v>1285</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108">
        <v>5.3999999999999999E-2</v>
      </c>
      <c r="AL98" s="25"/>
      <c r="AM98" s="26"/>
    </row>
    <row r="99" spans="1:39" ht="15" customHeight="1">
      <c r="A99" s="54" t="s">
        <v>383</v>
      </c>
      <c r="B99" t="s">
        <v>1821</v>
      </c>
      <c r="C99" t="s">
        <v>2356</v>
      </c>
      <c r="D99" t="s">
        <v>2357</v>
      </c>
      <c r="E99" t="s">
        <v>1285</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108">
        <v>6.3E-2</v>
      </c>
      <c r="AL99" s="25"/>
      <c r="AM99" s="26"/>
    </row>
    <row r="100" spans="1:39" ht="15" customHeight="1">
      <c r="A100" s="54" t="s">
        <v>382</v>
      </c>
      <c r="B100" t="s">
        <v>1822</v>
      </c>
      <c r="C100" t="s">
        <v>2358</v>
      </c>
      <c r="D100" t="s">
        <v>2359</v>
      </c>
      <c r="E100" t="s">
        <v>1285</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108">
        <v>0.06</v>
      </c>
      <c r="AL100" s="25"/>
      <c r="AM100" s="26"/>
    </row>
    <row r="101" spans="1:39" ht="15" customHeight="1">
      <c r="A101" s="54" t="s">
        <v>381</v>
      </c>
      <c r="B101" t="s">
        <v>1823</v>
      </c>
      <c r="C101" t="s">
        <v>2360</v>
      </c>
      <c r="D101" t="s">
        <v>2361</v>
      </c>
      <c r="E101" t="s">
        <v>1285</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108">
        <v>1.9E-2</v>
      </c>
      <c r="AL101" s="25"/>
      <c r="AM101" s="26"/>
    </row>
    <row r="102" spans="1:39" ht="15" customHeight="1">
      <c r="A102" s="54" t="s">
        <v>380</v>
      </c>
      <c r="B102" t="s">
        <v>1814</v>
      </c>
      <c r="C102" t="s">
        <v>2362</v>
      </c>
      <c r="D102" t="s">
        <v>2363</v>
      </c>
      <c r="E102" t="s">
        <v>1285</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108">
        <v>5.1999999999999998E-2</v>
      </c>
      <c r="AL102" s="25"/>
      <c r="AM102" s="26"/>
    </row>
    <row r="103" spans="1:39" ht="15" customHeight="1">
      <c r="A103" s="54" t="s">
        <v>379</v>
      </c>
      <c r="B103" t="s">
        <v>1821</v>
      </c>
      <c r="C103" t="s">
        <v>2364</v>
      </c>
      <c r="D103" t="s">
        <v>2365</v>
      </c>
      <c r="E103" t="s">
        <v>1285</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108">
        <v>5.3999999999999999E-2</v>
      </c>
      <c r="AL103" s="25"/>
      <c r="AM103" s="26"/>
    </row>
    <row r="104" spans="1:39" ht="15" customHeight="1">
      <c r="A104" s="54" t="s">
        <v>378</v>
      </c>
      <c r="B104" t="s">
        <v>1822</v>
      </c>
      <c r="C104" t="s">
        <v>2366</v>
      </c>
      <c r="D104" t="s">
        <v>2367</v>
      </c>
      <c r="E104" t="s">
        <v>1285</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108">
        <v>4.2999999999999997E-2</v>
      </c>
      <c r="AL104" s="25"/>
      <c r="AM104" s="26"/>
    </row>
    <row r="105" spans="1:39" ht="15" customHeight="1">
      <c r="A105" s="54" t="s">
        <v>377</v>
      </c>
      <c r="B105" t="s">
        <v>1823</v>
      </c>
      <c r="C105" t="s">
        <v>2368</v>
      </c>
      <c r="D105" t="s">
        <v>2369</v>
      </c>
      <c r="E105" t="s">
        <v>1285</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108">
        <v>2.1000000000000001E-2</v>
      </c>
      <c r="AL105" s="25"/>
      <c r="AM105" s="26"/>
    </row>
    <row r="106" spans="1:39" ht="15" customHeight="1">
      <c r="A106" s="54" t="s">
        <v>376</v>
      </c>
      <c r="B106" t="s">
        <v>1815</v>
      </c>
      <c r="C106" t="s">
        <v>2370</v>
      </c>
      <c r="D106" t="s">
        <v>2371</v>
      </c>
      <c r="E106" t="s">
        <v>1285</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108">
        <v>3.2000000000000001E-2</v>
      </c>
      <c r="AL106" s="25"/>
      <c r="AM106" s="26"/>
    </row>
    <row r="107" spans="1:39" ht="15" customHeight="1">
      <c r="A107" s="54" t="s">
        <v>375</v>
      </c>
      <c r="B107" t="s">
        <v>1821</v>
      </c>
      <c r="C107" t="s">
        <v>2372</v>
      </c>
      <c r="D107" t="s">
        <v>2373</v>
      </c>
      <c r="E107" t="s">
        <v>1285</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108">
        <v>3.6999999999999998E-2</v>
      </c>
      <c r="AL107" s="25"/>
      <c r="AM107" s="26"/>
    </row>
    <row r="108" spans="1:39" ht="15" customHeight="1">
      <c r="A108" s="54" t="s">
        <v>374</v>
      </c>
      <c r="B108" t="s">
        <v>1822</v>
      </c>
      <c r="C108" t="s">
        <v>2374</v>
      </c>
      <c r="D108" t="s">
        <v>2375</v>
      </c>
      <c r="E108" t="s">
        <v>1285</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108">
        <v>3.2000000000000001E-2</v>
      </c>
      <c r="AL108" s="25"/>
      <c r="AM108" s="26"/>
    </row>
    <row r="109" spans="1:39" ht="15" customHeight="1">
      <c r="A109" s="54" t="s">
        <v>373</v>
      </c>
      <c r="B109" t="s">
        <v>1823</v>
      </c>
      <c r="C109" t="s">
        <v>2376</v>
      </c>
      <c r="D109" t="s">
        <v>2377</v>
      </c>
      <c r="E109" t="s">
        <v>1285</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108">
        <v>3.0000000000000001E-3</v>
      </c>
      <c r="AL109" s="25"/>
      <c r="AM109" s="26"/>
    </row>
    <row r="110" spans="1:39" ht="15" customHeight="1">
      <c r="A110" s="54" t="s">
        <v>372</v>
      </c>
      <c r="B110" t="s">
        <v>1816</v>
      </c>
      <c r="C110" t="s">
        <v>2378</v>
      </c>
      <c r="D110" t="s">
        <v>2379</v>
      </c>
      <c r="E110" t="s">
        <v>1285</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108">
        <v>5.5E-2</v>
      </c>
      <c r="AL110" s="25"/>
      <c r="AM110" s="26"/>
    </row>
    <row r="111" spans="1:39" ht="15" customHeight="1">
      <c r="A111" s="54" t="s">
        <v>371</v>
      </c>
      <c r="B111" t="s">
        <v>1821</v>
      </c>
      <c r="C111" t="s">
        <v>2380</v>
      </c>
      <c r="D111" t="s">
        <v>2381</v>
      </c>
      <c r="E111" t="s">
        <v>1285</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108">
        <v>6.3E-2</v>
      </c>
      <c r="AL111" s="25"/>
      <c r="AM111" s="26"/>
    </row>
    <row r="112" spans="1:39" ht="15" customHeight="1">
      <c r="A112" s="54" t="s">
        <v>370</v>
      </c>
      <c r="B112" t="s">
        <v>1822</v>
      </c>
      <c r="C112" t="s">
        <v>2382</v>
      </c>
      <c r="D112" t="s">
        <v>2383</v>
      </c>
      <c r="E112" t="s">
        <v>1285</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108">
        <v>4.2999999999999997E-2</v>
      </c>
      <c r="AL112" s="25"/>
      <c r="AM112" s="26"/>
    </row>
    <row r="113" spans="1:39" ht="15" customHeight="1">
      <c r="A113" s="54" t="s">
        <v>369</v>
      </c>
      <c r="B113" t="s">
        <v>1823</v>
      </c>
      <c r="C113" t="s">
        <v>2384</v>
      </c>
      <c r="D113" t="s">
        <v>2385</v>
      </c>
      <c r="E113" t="s">
        <v>1285</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108">
        <v>3.5999999999999997E-2</v>
      </c>
      <c r="AL113" s="25"/>
      <c r="AM113" s="26"/>
    </row>
    <row r="114" spans="1:39" ht="15" customHeight="1">
      <c r="A114" s="54" t="s">
        <v>368</v>
      </c>
      <c r="B114" t="s">
        <v>1817</v>
      </c>
      <c r="C114" t="s">
        <v>2386</v>
      </c>
      <c r="D114" t="s">
        <v>2387</v>
      </c>
      <c r="E114" t="s">
        <v>1285</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108">
        <v>0.08</v>
      </c>
      <c r="AL114" s="25"/>
      <c r="AM114" s="26"/>
    </row>
    <row r="115" spans="1:39" ht="15" customHeight="1">
      <c r="A115" s="54" t="s">
        <v>367</v>
      </c>
      <c r="B115" t="s">
        <v>1821</v>
      </c>
      <c r="C115" t="s">
        <v>2388</v>
      </c>
      <c r="D115" t="s">
        <v>2389</v>
      </c>
      <c r="E115" t="s">
        <v>1285</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108">
        <v>8.4000000000000005E-2</v>
      </c>
      <c r="AL115" s="25"/>
      <c r="AM115" s="26"/>
    </row>
    <row r="116" spans="1:39" ht="15" customHeight="1">
      <c r="A116" s="54" t="s">
        <v>366</v>
      </c>
      <c r="B116" t="s">
        <v>1822</v>
      </c>
      <c r="C116" t="s">
        <v>2390</v>
      </c>
      <c r="D116" t="s">
        <v>2391</v>
      </c>
      <c r="E116" t="s">
        <v>1285</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108">
        <v>7.3999999999999996E-2</v>
      </c>
      <c r="AL116" s="25"/>
      <c r="AM116" s="26"/>
    </row>
    <row r="117" spans="1:39" ht="15" customHeight="1">
      <c r="A117" s="54" t="s">
        <v>365</v>
      </c>
      <c r="B117" t="s">
        <v>1823</v>
      </c>
      <c r="C117" t="s">
        <v>2392</v>
      </c>
      <c r="D117" t="s">
        <v>2393</v>
      </c>
      <c r="E117" t="s">
        <v>1285</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108">
        <v>5.7000000000000002E-2</v>
      </c>
      <c r="AL117" s="25"/>
      <c r="AM117" s="26"/>
    </row>
    <row r="118" spans="1:39" ht="15" customHeight="1">
      <c r="A118" s="54" t="s">
        <v>364</v>
      </c>
      <c r="B118" t="s">
        <v>1818</v>
      </c>
      <c r="C118" t="s">
        <v>2394</v>
      </c>
      <c r="D118" t="s">
        <v>2395</v>
      </c>
      <c r="E118" t="s">
        <v>1285</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108">
        <v>6.4000000000000001E-2</v>
      </c>
      <c r="AL118" s="25"/>
      <c r="AM118" s="26"/>
    </row>
    <row r="119" spans="1:39" ht="15" customHeight="1">
      <c r="A119" s="54" t="s">
        <v>363</v>
      </c>
      <c r="B119" t="s">
        <v>1821</v>
      </c>
      <c r="C119" t="s">
        <v>2396</v>
      </c>
      <c r="D119" t="s">
        <v>2397</v>
      </c>
      <c r="E119" t="s">
        <v>1285</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108">
        <v>7.1999999999999995E-2</v>
      </c>
      <c r="AL119" s="25"/>
      <c r="AM119" s="26"/>
    </row>
    <row r="120" spans="1:39" ht="15" customHeight="1">
      <c r="A120" s="54" t="s">
        <v>362</v>
      </c>
      <c r="B120" t="s">
        <v>1822</v>
      </c>
      <c r="C120" t="s">
        <v>2398</v>
      </c>
      <c r="D120" t="s">
        <v>2399</v>
      </c>
      <c r="E120" t="s">
        <v>1285</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108">
        <v>5.5E-2</v>
      </c>
      <c r="AL120" s="25"/>
      <c r="AM120" s="26"/>
    </row>
    <row r="121" spans="1:39" ht="15" customHeight="1">
      <c r="A121" s="54" t="s">
        <v>361</v>
      </c>
      <c r="B121" t="s">
        <v>1823</v>
      </c>
      <c r="C121" t="s">
        <v>2400</v>
      </c>
      <c r="D121" t="s">
        <v>2401</v>
      </c>
      <c r="E121" t="s">
        <v>1285</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108">
        <v>5.5E-2</v>
      </c>
      <c r="AL121" s="25"/>
      <c r="AM121" s="26"/>
    </row>
    <row r="122" spans="1:39" ht="15" customHeight="1">
      <c r="A122" s="54" t="s">
        <v>360</v>
      </c>
      <c r="B122" t="s">
        <v>153</v>
      </c>
      <c r="C122" t="s">
        <v>2402</v>
      </c>
      <c r="D122" t="s">
        <v>2403</v>
      </c>
      <c r="E122" t="s">
        <v>1285</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108">
        <v>5.8000000000000003E-2</v>
      </c>
      <c r="AL122" s="32"/>
      <c r="AM122" s="30"/>
    </row>
    <row r="123" spans="1:39" ht="15" customHeight="1">
      <c r="A123" s="111"/>
      <c r="B123" t="s">
        <v>359</v>
      </c>
      <c r="D123" t="s">
        <v>2404</v>
      </c>
    </row>
    <row r="124" spans="1:39" ht="15" customHeight="1">
      <c r="A124" s="54" t="s">
        <v>358</v>
      </c>
      <c r="B124" t="s">
        <v>1806</v>
      </c>
      <c r="C124" t="s">
        <v>2405</v>
      </c>
      <c r="D124" t="s">
        <v>2406</v>
      </c>
      <c r="E124" t="s">
        <v>1285</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108">
        <v>-0.106</v>
      </c>
      <c r="AL124" s="25"/>
      <c r="AM124" s="26"/>
    </row>
    <row r="125" spans="1:39" ht="15" customHeight="1">
      <c r="A125" s="54" t="s">
        <v>357</v>
      </c>
      <c r="B125" t="s">
        <v>1821</v>
      </c>
      <c r="C125" t="s">
        <v>2407</v>
      </c>
      <c r="D125" t="s">
        <v>2408</v>
      </c>
      <c r="E125" t="s">
        <v>1285</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146</v>
      </c>
      <c r="AL125" s="25"/>
      <c r="AM125" s="26"/>
    </row>
    <row r="126" spans="1:39" ht="15" customHeight="1">
      <c r="A126" s="54" t="s">
        <v>356</v>
      </c>
      <c r="B126" t="s">
        <v>1822</v>
      </c>
      <c r="C126" t="s">
        <v>2409</v>
      </c>
      <c r="D126" t="s">
        <v>2410</v>
      </c>
      <c r="E126" t="s">
        <v>1285</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146</v>
      </c>
      <c r="AL126" s="25"/>
      <c r="AM126" s="26"/>
    </row>
    <row r="127" spans="1:39" ht="15" customHeight="1">
      <c r="A127" s="54" t="s">
        <v>355</v>
      </c>
      <c r="B127" t="s">
        <v>1823</v>
      </c>
      <c r="C127" t="s">
        <v>2411</v>
      </c>
      <c r="D127" t="s">
        <v>2412</v>
      </c>
      <c r="E127" t="s">
        <v>1285</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108">
        <v>-0.08</v>
      </c>
      <c r="AL127" s="25"/>
      <c r="AM127" s="26"/>
    </row>
    <row r="128" spans="1:39" ht="15" customHeight="1">
      <c r="A128" s="54" t="s">
        <v>354</v>
      </c>
      <c r="B128" t="s">
        <v>1807</v>
      </c>
      <c r="C128" t="s">
        <v>2413</v>
      </c>
      <c r="D128" t="s">
        <v>2414</v>
      </c>
      <c r="E128" t="s">
        <v>1285</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108">
        <v>-0.109</v>
      </c>
      <c r="AL128" s="25"/>
      <c r="AM128" s="26"/>
    </row>
    <row r="129" spans="1:39" ht="15" customHeight="1">
      <c r="A129" s="54" t="s">
        <v>353</v>
      </c>
      <c r="B129" t="s">
        <v>1821</v>
      </c>
      <c r="C129" t="s">
        <v>2415</v>
      </c>
      <c r="D129" t="s">
        <v>2416</v>
      </c>
      <c r="E129" t="s">
        <v>1285</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146</v>
      </c>
      <c r="AL129" s="25"/>
      <c r="AM129" s="26"/>
    </row>
    <row r="130" spans="1:39" ht="15" customHeight="1">
      <c r="A130" s="54" t="s">
        <v>352</v>
      </c>
      <c r="B130" t="s">
        <v>1822</v>
      </c>
      <c r="C130" t="s">
        <v>2417</v>
      </c>
      <c r="D130" t="s">
        <v>2418</v>
      </c>
      <c r="E130" t="s">
        <v>1285</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146</v>
      </c>
      <c r="AL130" s="25"/>
      <c r="AM130" s="26"/>
    </row>
    <row r="131" spans="1:39" ht="15" customHeight="1">
      <c r="A131" s="54" t="s">
        <v>351</v>
      </c>
      <c r="B131" t="s">
        <v>1823</v>
      </c>
      <c r="C131" t="s">
        <v>2419</v>
      </c>
      <c r="D131" t="s">
        <v>2420</v>
      </c>
      <c r="E131" t="s">
        <v>1285</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108">
        <v>-9.0999999999999998E-2</v>
      </c>
      <c r="AL131" s="25"/>
      <c r="AM131" s="26"/>
    </row>
    <row r="132" spans="1:39" ht="15" customHeight="1">
      <c r="A132" s="54" t="s">
        <v>350</v>
      </c>
      <c r="B132" t="s">
        <v>1808</v>
      </c>
      <c r="C132" t="s">
        <v>2421</v>
      </c>
      <c r="D132" t="s">
        <v>2422</v>
      </c>
      <c r="E132" t="s">
        <v>1285</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108">
        <v>-0.19500000000000001</v>
      </c>
      <c r="AL132" s="25"/>
      <c r="AM132" s="26"/>
    </row>
    <row r="133" spans="1:39" ht="15" customHeight="1">
      <c r="A133" s="54" t="s">
        <v>349</v>
      </c>
      <c r="B133" t="s">
        <v>1821</v>
      </c>
      <c r="C133" t="s">
        <v>2423</v>
      </c>
      <c r="D133" t="s">
        <v>2424</v>
      </c>
      <c r="E133" t="s">
        <v>1285</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146</v>
      </c>
      <c r="AL133" s="25"/>
      <c r="AM133" s="26"/>
    </row>
    <row r="134" spans="1:39" ht="15" customHeight="1">
      <c r="A134" s="54" t="s">
        <v>348</v>
      </c>
      <c r="B134" t="s">
        <v>1822</v>
      </c>
      <c r="C134" t="s">
        <v>2425</v>
      </c>
      <c r="D134" t="s">
        <v>2426</v>
      </c>
      <c r="E134" t="s">
        <v>1285</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146</v>
      </c>
      <c r="AL134" s="25"/>
      <c r="AM134" s="26"/>
    </row>
    <row r="135" spans="1:39" ht="15" customHeight="1">
      <c r="A135" s="54" t="s">
        <v>347</v>
      </c>
      <c r="B135" t="s">
        <v>1823</v>
      </c>
      <c r="C135" t="s">
        <v>2427</v>
      </c>
      <c r="D135" t="s">
        <v>2428</v>
      </c>
      <c r="E135" t="s">
        <v>1285</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108">
        <v>-0.17299999999999999</v>
      </c>
      <c r="AL135" s="25"/>
      <c r="AM135" s="26"/>
    </row>
    <row r="136" spans="1:39" ht="15" customHeight="1">
      <c r="A136" s="54" t="s">
        <v>346</v>
      </c>
      <c r="B136" t="s">
        <v>1809</v>
      </c>
      <c r="C136" t="s">
        <v>2429</v>
      </c>
      <c r="D136" t="s">
        <v>2430</v>
      </c>
      <c r="E136" t="s">
        <v>1285</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108">
        <v>-7.6999999999999999E-2</v>
      </c>
      <c r="AL136" s="25"/>
      <c r="AM136" s="26"/>
    </row>
    <row r="137" spans="1:39" ht="15" customHeight="1">
      <c r="A137" s="54" t="s">
        <v>345</v>
      </c>
      <c r="B137" t="s">
        <v>1821</v>
      </c>
      <c r="C137" t="s">
        <v>2431</v>
      </c>
      <c r="D137" t="s">
        <v>2432</v>
      </c>
      <c r="E137" t="s">
        <v>1285</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146</v>
      </c>
      <c r="AL137" s="25"/>
      <c r="AM137" s="26"/>
    </row>
    <row r="138" spans="1:39" ht="15" customHeight="1">
      <c r="A138" s="54" t="s">
        <v>344</v>
      </c>
      <c r="B138" t="s">
        <v>1822</v>
      </c>
      <c r="C138" t="s">
        <v>2433</v>
      </c>
      <c r="D138" t="s">
        <v>2434</v>
      </c>
      <c r="E138" t="s">
        <v>1285</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146</v>
      </c>
      <c r="AL138" s="25"/>
      <c r="AM138" s="26"/>
    </row>
    <row r="139" spans="1:39" ht="15" customHeight="1">
      <c r="A139" s="54" t="s">
        <v>343</v>
      </c>
      <c r="B139" t="s">
        <v>1823</v>
      </c>
      <c r="C139" t="s">
        <v>2435</v>
      </c>
      <c r="D139" t="s">
        <v>2436</v>
      </c>
      <c r="E139" t="s">
        <v>1285</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108">
        <v>-0.04</v>
      </c>
      <c r="AL139" s="25"/>
      <c r="AM139" s="26"/>
    </row>
    <row r="140" spans="1:39" ht="15" customHeight="1">
      <c r="A140" s="54" t="s">
        <v>342</v>
      </c>
      <c r="B140" t="s">
        <v>1810</v>
      </c>
      <c r="C140" t="s">
        <v>2437</v>
      </c>
      <c r="D140" t="s">
        <v>2438</v>
      </c>
      <c r="E140" t="s">
        <v>1285</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146</v>
      </c>
      <c r="AL140" s="25"/>
      <c r="AM140" s="26"/>
    </row>
    <row r="141" spans="1:39" ht="15" customHeight="1">
      <c r="A141" s="54" t="s">
        <v>341</v>
      </c>
      <c r="B141" t="s">
        <v>1821</v>
      </c>
      <c r="C141" t="s">
        <v>2439</v>
      </c>
      <c r="D141" t="s">
        <v>2440</v>
      </c>
      <c r="E141" t="s">
        <v>1285</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146</v>
      </c>
      <c r="AL141" s="25"/>
      <c r="AM141" s="26"/>
    </row>
    <row r="142" spans="1:39" ht="15" customHeight="1">
      <c r="A142" s="54" t="s">
        <v>340</v>
      </c>
      <c r="B142" t="s">
        <v>1822</v>
      </c>
      <c r="C142" t="s">
        <v>2441</v>
      </c>
      <c r="D142" t="s">
        <v>2442</v>
      </c>
      <c r="E142" t="s">
        <v>1285</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146</v>
      </c>
      <c r="AL142" s="25"/>
      <c r="AM142" s="26"/>
    </row>
    <row r="143" spans="1:39" ht="15" customHeight="1">
      <c r="A143" s="54" t="s">
        <v>339</v>
      </c>
      <c r="B143" t="s">
        <v>1823</v>
      </c>
      <c r="C143" t="s">
        <v>2443</v>
      </c>
      <c r="D143" t="s">
        <v>2444</v>
      </c>
      <c r="E143" t="s">
        <v>1285</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146</v>
      </c>
      <c r="AL143" s="25"/>
      <c r="AM143" s="26"/>
    </row>
    <row r="144" spans="1:39" ht="15" customHeight="1">
      <c r="A144" s="54" t="s">
        <v>338</v>
      </c>
      <c r="B144" t="s">
        <v>1811</v>
      </c>
      <c r="C144" t="s">
        <v>2445</v>
      </c>
      <c r="D144" t="s">
        <v>2446</v>
      </c>
      <c r="E144" t="s">
        <v>1285</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108">
        <v>-0.159</v>
      </c>
      <c r="AL144" s="25"/>
      <c r="AM144" s="26"/>
    </row>
    <row r="145" spans="1:39" ht="15" customHeight="1">
      <c r="A145" s="54" t="s">
        <v>337</v>
      </c>
      <c r="B145" t="s">
        <v>1821</v>
      </c>
      <c r="C145" t="s">
        <v>2447</v>
      </c>
      <c r="D145" t="s">
        <v>2448</v>
      </c>
      <c r="E145" t="s">
        <v>1285</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146</v>
      </c>
      <c r="AL145" s="25"/>
      <c r="AM145" s="26"/>
    </row>
    <row r="146" spans="1:39" ht="15" customHeight="1">
      <c r="A146" s="54" t="s">
        <v>336</v>
      </c>
      <c r="B146" t="s">
        <v>1822</v>
      </c>
      <c r="C146" t="s">
        <v>2449</v>
      </c>
      <c r="D146" t="s">
        <v>2450</v>
      </c>
      <c r="E146" t="s">
        <v>1285</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146</v>
      </c>
      <c r="AL146" s="25"/>
      <c r="AM146" s="26"/>
    </row>
    <row r="147" spans="1:39" ht="15" customHeight="1">
      <c r="A147" s="54" t="s">
        <v>335</v>
      </c>
      <c r="B147" t="s">
        <v>1823</v>
      </c>
      <c r="C147" t="s">
        <v>2451</v>
      </c>
      <c r="D147" t="s">
        <v>2452</v>
      </c>
      <c r="E147" t="s">
        <v>1285</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108">
        <v>-0.13900000000000001</v>
      </c>
      <c r="AL147" s="25"/>
      <c r="AM147" s="26"/>
    </row>
    <row r="148" spans="1:39" ht="15" customHeight="1">
      <c r="A148" s="54" t="s">
        <v>334</v>
      </c>
      <c r="B148" t="s">
        <v>1812</v>
      </c>
      <c r="C148" t="s">
        <v>2453</v>
      </c>
      <c r="D148" t="s">
        <v>2454</v>
      </c>
      <c r="E148" t="s">
        <v>1285</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108">
        <v>-8.1000000000000003E-2</v>
      </c>
      <c r="AL148" s="25"/>
      <c r="AM148" s="26"/>
    </row>
    <row r="149" spans="1:39" ht="15" customHeight="1">
      <c r="A149" s="54" t="s">
        <v>333</v>
      </c>
      <c r="B149" t="s">
        <v>1821</v>
      </c>
      <c r="C149" t="s">
        <v>2455</v>
      </c>
      <c r="D149" t="s">
        <v>2456</v>
      </c>
      <c r="E149" t="s">
        <v>1285</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108">
        <v>-7.0999999999999994E-2</v>
      </c>
      <c r="AL149" s="25"/>
      <c r="AM149" s="26"/>
    </row>
    <row r="150" spans="1:39" ht="15" customHeight="1">
      <c r="A150" s="54" t="s">
        <v>332</v>
      </c>
      <c r="B150" t="s">
        <v>1822</v>
      </c>
      <c r="C150" t="s">
        <v>2457</v>
      </c>
      <c r="D150" t="s">
        <v>2458</v>
      </c>
      <c r="E150" t="s">
        <v>1285</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146</v>
      </c>
      <c r="AL150" s="25"/>
      <c r="AM150" s="26"/>
    </row>
    <row r="151" spans="1:39" ht="15" customHeight="1">
      <c r="A151" s="54" t="s">
        <v>331</v>
      </c>
      <c r="B151" t="s">
        <v>1823</v>
      </c>
      <c r="C151" t="s">
        <v>2459</v>
      </c>
      <c r="D151" t="s">
        <v>2460</v>
      </c>
      <c r="E151" t="s">
        <v>1285</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108">
        <v>-5.8999999999999997E-2</v>
      </c>
      <c r="AL151" s="25"/>
      <c r="AM151" s="26"/>
    </row>
    <row r="152" spans="1:39" ht="15" customHeight="1">
      <c r="A152" s="54" t="s">
        <v>330</v>
      </c>
      <c r="B152" t="s">
        <v>1813</v>
      </c>
      <c r="C152" t="s">
        <v>2461</v>
      </c>
      <c r="D152" t="s">
        <v>2462</v>
      </c>
      <c r="E152" t="s">
        <v>1285</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108">
        <v>-0.06</v>
      </c>
      <c r="AL152" s="25"/>
      <c r="AM152" s="26"/>
    </row>
    <row r="153" spans="1:39" ht="15" customHeight="1">
      <c r="A153" s="54" t="s">
        <v>329</v>
      </c>
      <c r="B153" t="s">
        <v>1821</v>
      </c>
      <c r="C153" t="s">
        <v>2463</v>
      </c>
      <c r="D153" t="s">
        <v>2464</v>
      </c>
      <c r="E153" t="s">
        <v>1285</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108">
        <v>-6.9000000000000006E-2</v>
      </c>
      <c r="AL153" s="25"/>
      <c r="AM153" s="26"/>
    </row>
    <row r="154" spans="1:39" ht="15" customHeight="1">
      <c r="A154" s="54" t="s">
        <v>328</v>
      </c>
      <c r="B154" t="s">
        <v>1822</v>
      </c>
      <c r="C154" t="s">
        <v>2465</v>
      </c>
      <c r="D154" t="s">
        <v>2466</v>
      </c>
      <c r="E154" t="s">
        <v>1285</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146</v>
      </c>
      <c r="AL154" s="25"/>
      <c r="AM154" s="26"/>
    </row>
    <row r="155" spans="1:39" ht="15" customHeight="1">
      <c r="A155" s="54" t="s">
        <v>327</v>
      </c>
      <c r="B155" t="s">
        <v>1823</v>
      </c>
      <c r="C155" t="s">
        <v>2467</v>
      </c>
      <c r="D155" t="s">
        <v>2468</v>
      </c>
      <c r="E155" t="s">
        <v>1285</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108">
        <v>-3.7999999999999999E-2</v>
      </c>
      <c r="AL155" s="25"/>
      <c r="AM155" s="26"/>
    </row>
    <row r="156" spans="1:39" ht="15" customHeight="1">
      <c r="A156" s="54" t="s">
        <v>326</v>
      </c>
      <c r="B156" t="s">
        <v>1814</v>
      </c>
      <c r="C156" t="s">
        <v>2469</v>
      </c>
      <c r="D156" t="s">
        <v>2470</v>
      </c>
      <c r="E156" t="s">
        <v>1285</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108">
        <v>-0.129</v>
      </c>
      <c r="AL156" s="25"/>
      <c r="AM156" s="26"/>
    </row>
    <row r="157" spans="1:39" ht="15" customHeight="1">
      <c r="A157" s="54" t="s">
        <v>325</v>
      </c>
      <c r="B157" t="s">
        <v>1821</v>
      </c>
      <c r="C157" t="s">
        <v>2471</v>
      </c>
      <c r="D157" t="s">
        <v>2472</v>
      </c>
      <c r="E157" t="s">
        <v>1285</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25"/>
      <c r="AM157" s="26"/>
    </row>
    <row r="158" spans="1:39" ht="15" customHeight="1">
      <c r="A158" s="54" t="s">
        <v>324</v>
      </c>
      <c r="B158" t="s">
        <v>1822</v>
      </c>
      <c r="C158" t="s">
        <v>2473</v>
      </c>
      <c r="D158" t="s">
        <v>2474</v>
      </c>
      <c r="E158" t="s">
        <v>1285</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25"/>
      <c r="AM158" s="26"/>
    </row>
    <row r="159" spans="1:39" ht="15" customHeight="1">
      <c r="A159" s="54" t="s">
        <v>323</v>
      </c>
      <c r="B159" t="s">
        <v>1823</v>
      </c>
      <c r="C159" t="s">
        <v>2475</v>
      </c>
      <c r="D159" t="s">
        <v>2476</v>
      </c>
      <c r="E159" t="s">
        <v>1285</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108">
        <v>-5.7000000000000002E-2</v>
      </c>
      <c r="AL159" s="25"/>
      <c r="AM159" s="26"/>
    </row>
    <row r="160" spans="1:39" ht="15" customHeight="1">
      <c r="A160" s="54" t="s">
        <v>322</v>
      </c>
      <c r="B160" t="s">
        <v>1815</v>
      </c>
      <c r="C160" t="s">
        <v>2477</v>
      </c>
      <c r="D160" t="s">
        <v>2478</v>
      </c>
      <c r="E160" t="s">
        <v>1285</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108">
        <v>-9.5000000000000001E-2</v>
      </c>
      <c r="AL160" s="25"/>
      <c r="AM160" s="26"/>
    </row>
    <row r="161" spans="1:39" ht="15" customHeight="1">
      <c r="A161" s="54" t="s">
        <v>321</v>
      </c>
      <c r="B161" t="s">
        <v>1821</v>
      </c>
      <c r="C161" t="s">
        <v>2479</v>
      </c>
      <c r="D161" t="s">
        <v>2480</v>
      </c>
      <c r="E161" t="s">
        <v>1285</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108">
        <v>-7.1999999999999995E-2</v>
      </c>
      <c r="AL161" s="25"/>
      <c r="AM161" s="26"/>
    </row>
    <row r="162" spans="1:39" ht="15" customHeight="1">
      <c r="A162" s="54" t="s">
        <v>320</v>
      </c>
      <c r="B162" t="s">
        <v>1822</v>
      </c>
      <c r="C162" t="s">
        <v>2481</v>
      </c>
      <c r="D162" t="s">
        <v>2482</v>
      </c>
      <c r="E162" t="s">
        <v>1285</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146</v>
      </c>
      <c r="AL162" s="25"/>
      <c r="AM162" s="26"/>
    </row>
    <row r="163" spans="1:39" ht="15" customHeight="1">
      <c r="A163" s="54" t="s">
        <v>319</v>
      </c>
      <c r="B163" t="s">
        <v>1823</v>
      </c>
      <c r="C163" t="s">
        <v>2483</v>
      </c>
      <c r="D163" t="s">
        <v>2484</v>
      </c>
      <c r="E163" t="s">
        <v>1285</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146</v>
      </c>
      <c r="AL163" s="25"/>
      <c r="AM163" s="26"/>
    </row>
    <row r="164" spans="1:39" ht="15" customHeight="1">
      <c r="A164" s="54" t="s">
        <v>318</v>
      </c>
      <c r="B164" t="s">
        <v>1816</v>
      </c>
      <c r="C164" t="s">
        <v>2485</v>
      </c>
      <c r="D164" t="s">
        <v>2486</v>
      </c>
      <c r="E164" t="s">
        <v>1285</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108">
        <v>-9.5000000000000001E-2</v>
      </c>
      <c r="AL164" s="25"/>
      <c r="AM164" s="26"/>
    </row>
    <row r="165" spans="1:39" ht="15" customHeight="1">
      <c r="A165" s="54" t="s">
        <v>317</v>
      </c>
      <c r="B165" t="s">
        <v>1821</v>
      </c>
      <c r="C165" t="s">
        <v>2487</v>
      </c>
      <c r="D165" t="s">
        <v>2488</v>
      </c>
      <c r="E165" t="s">
        <v>1285</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146</v>
      </c>
      <c r="AL165" s="25"/>
      <c r="AM165" s="26"/>
    </row>
    <row r="166" spans="1:39" ht="15" customHeight="1">
      <c r="A166" s="54" t="s">
        <v>316</v>
      </c>
      <c r="B166" t="s">
        <v>1822</v>
      </c>
      <c r="C166" t="s">
        <v>2489</v>
      </c>
      <c r="D166" t="s">
        <v>2490</v>
      </c>
      <c r="E166" t="s">
        <v>1285</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146</v>
      </c>
      <c r="AL166" s="25"/>
      <c r="AM166" s="26"/>
    </row>
    <row r="167" spans="1:39" ht="15" customHeight="1">
      <c r="A167" s="54" t="s">
        <v>315</v>
      </c>
      <c r="B167" t="s">
        <v>1823</v>
      </c>
      <c r="C167" t="s">
        <v>2491</v>
      </c>
      <c r="D167" t="s">
        <v>2492</v>
      </c>
      <c r="E167" t="s">
        <v>1285</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108">
        <v>-5.0999999999999997E-2</v>
      </c>
      <c r="AL167" s="25"/>
      <c r="AM167" s="26"/>
    </row>
    <row r="168" spans="1:39" ht="15" customHeight="1">
      <c r="A168" s="54" t="s">
        <v>314</v>
      </c>
      <c r="B168" t="s">
        <v>1817</v>
      </c>
      <c r="C168" t="s">
        <v>2493</v>
      </c>
      <c r="D168" t="s">
        <v>2494</v>
      </c>
      <c r="E168" t="s">
        <v>1285</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108">
        <v>-0.13300000000000001</v>
      </c>
      <c r="AL168" s="25"/>
      <c r="AM168" s="26"/>
    </row>
    <row r="169" spans="1:39" ht="15" customHeight="1">
      <c r="A169" s="54" t="s">
        <v>313</v>
      </c>
      <c r="B169" t="s">
        <v>1821</v>
      </c>
      <c r="C169" t="s">
        <v>2495</v>
      </c>
      <c r="D169" t="s">
        <v>2496</v>
      </c>
      <c r="E169" t="s">
        <v>1285</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146</v>
      </c>
      <c r="AL169" s="25"/>
      <c r="AM169" s="26"/>
    </row>
    <row r="170" spans="1:39" ht="15" customHeight="1">
      <c r="A170" s="54" t="s">
        <v>312</v>
      </c>
      <c r="B170" t="s">
        <v>1822</v>
      </c>
      <c r="C170" t="s">
        <v>2497</v>
      </c>
      <c r="D170" t="s">
        <v>2498</v>
      </c>
      <c r="E170" t="s">
        <v>1285</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146</v>
      </c>
      <c r="AL170" s="25"/>
      <c r="AM170" s="26"/>
    </row>
    <row r="171" spans="1:39" ht="15" customHeight="1">
      <c r="A171" s="54" t="s">
        <v>311</v>
      </c>
      <c r="B171" t="s">
        <v>1823</v>
      </c>
      <c r="C171" t="s">
        <v>2499</v>
      </c>
      <c r="D171" t="s">
        <v>2500</v>
      </c>
      <c r="E171" t="s">
        <v>1285</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108">
        <v>-8.4000000000000005E-2</v>
      </c>
      <c r="AL171" s="25"/>
      <c r="AM171" s="26"/>
    </row>
    <row r="172" spans="1:39" ht="15" customHeight="1">
      <c r="A172" s="54" t="s">
        <v>310</v>
      </c>
      <c r="B172" t="s">
        <v>1818</v>
      </c>
      <c r="C172" t="s">
        <v>2501</v>
      </c>
      <c r="D172" t="s">
        <v>2502</v>
      </c>
      <c r="E172" t="s">
        <v>1285</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108">
        <v>-0.13300000000000001</v>
      </c>
      <c r="AL172" s="25"/>
      <c r="AM172" s="26"/>
    </row>
    <row r="173" spans="1:39" ht="15" customHeight="1">
      <c r="A173" s="54" t="s">
        <v>309</v>
      </c>
      <c r="B173" t="s">
        <v>1821</v>
      </c>
      <c r="C173" t="s">
        <v>2503</v>
      </c>
      <c r="D173" t="s">
        <v>2504</v>
      </c>
      <c r="E173" t="s">
        <v>1285</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146</v>
      </c>
      <c r="AL173" s="25"/>
      <c r="AM173" s="26"/>
    </row>
    <row r="174" spans="1:39" ht="15" customHeight="1">
      <c r="A174" s="54" t="s">
        <v>308</v>
      </c>
      <c r="B174" t="s">
        <v>1822</v>
      </c>
      <c r="C174" t="s">
        <v>2505</v>
      </c>
      <c r="D174" t="s">
        <v>2506</v>
      </c>
      <c r="E174" t="s">
        <v>1285</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108">
        <v>-7.2999999999999995E-2</v>
      </c>
      <c r="AL174" s="25"/>
      <c r="AM174" s="26"/>
    </row>
    <row r="175" spans="1:39" ht="15" customHeight="1">
      <c r="A175" s="54" t="s">
        <v>307</v>
      </c>
      <c r="B175" t="s">
        <v>1823</v>
      </c>
      <c r="C175" t="s">
        <v>2507</v>
      </c>
      <c r="D175" t="s">
        <v>2508</v>
      </c>
      <c r="E175" t="s">
        <v>1285</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146</v>
      </c>
      <c r="AL175" s="25"/>
      <c r="AM175" s="26"/>
    </row>
    <row r="176" spans="1:39" ht="15" customHeight="1">
      <c r="A176" s="54" t="s">
        <v>306</v>
      </c>
      <c r="B176" t="s">
        <v>153</v>
      </c>
      <c r="C176" t="s">
        <v>2509</v>
      </c>
      <c r="D176" t="s">
        <v>2510</v>
      </c>
      <c r="E176" t="s">
        <v>1285</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108">
        <v>-0.104</v>
      </c>
      <c r="AL176" s="32"/>
      <c r="AM176" s="30"/>
    </row>
    <row r="177" spans="1:39" ht="15" customHeight="1">
      <c r="A177" s="111"/>
      <c r="B177" t="s">
        <v>305</v>
      </c>
      <c r="D177" t="s">
        <v>2511</v>
      </c>
    </row>
    <row r="178" spans="1:39" ht="15" customHeight="1">
      <c r="A178" s="54" t="s">
        <v>304</v>
      </c>
      <c r="B178" t="s">
        <v>1806</v>
      </c>
      <c r="C178" t="s">
        <v>2512</v>
      </c>
      <c r="D178" t="s">
        <v>2513</v>
      </c>
      <c r="E178" t="s">
        <v>1285</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108">
        <v>1.7000000000000001E-2</v>
      </c>
      <c r="AL178" s="25"/>
      <c r="AM178" s="26"/>
    </row>
    <row r="179" spans="1:39" ht="15" customHeight="1">
      <c r="A179" s="54" t="s">
        <v>303</v>
      </c>
      <c r="B179" t="s">
        <v>1807</v>
      </c>
      <c r="C179" t="s">
        <v>2514</v>
      </c>
      <c r="D179" t="s">
        <v>2515</v>
      </c>
      <c r="E179" t="s">
        <v>1285</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108">
        <v>4.0000000000000001E-3</v>
      </c>
      <c r="AL179" s="25"/>
      <c r="AM179" s="26"/>
    </row>
    <row r="180" spans="1:39" ht="15" customHeight="1">
      <c r="A180" s="54" t="s">
        <v>302</v>
      </c>
      <c r="B180" t="s">
        <v>1808</v>
      </c>
      <c r="C180" t="s">
        <v>2516</v>
      </c>
      <c r="D180" t="s">
        <v>2517</v>
      </c>
      <c r="E180" t="s">
        <v>1285</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108">
        <v>1.7999999999999999E-2</v>
      </c>
      <c r="AL180" s="25"/>
      <c r="AM180" s="26"/>
    </row>
    <row r="181" spans="1:39" ht="15" customHeight="1">
      <c r="A181" s="54" t="s">
        <v>301</v>
      </c>
      <c r="B181" t="s">
        <v>1809</v>
      </c>
      <c r="C181" t="s">
        <v>2518</v>
      </c>
      <c r="D181" t="s">
        <v>2519</v>
      </c>
      <c r="E181" t="s">
        <v>1285</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108">
        <v>0.01</v>
      </c>
      <c r="AL181" s="25"/>
      <c r="AM181" s="26"/>
    </row>
    <row r="182" spans="1:39" ht="15" customHeight="1">
      <c r="A182" s="54" t="s">
        <v>300</v>
      </c>
      <c r="B182" t="s">
        <v>1810</v>
      </c>
      <c r="C182" t="s">
        <v>2520</v>
      </c>
      <c r="D182" t="s">
        <v>2521</v>
      </c>
      <c r="E182" t="s">
        <v>1285</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108">
        <v>7.0000000000000001E-3</v>
      </c>
      <c r="AL182" s="25"/>
      <c r="AM182" s="26"/>
    </row>
    <row r="183" spans="1:39" ht="15" customHeight="1">
      <c r="A183" s="54" t="s">
        <v>299</v>
      </c>
      <c r="B183" t="s">
        <v>1811</v>
      </c>
      <c r="C183" t="s">
        <v>2522</v>
      </c>
      <c r="D183" t="s">
        <v>2523</v>
      </c>
      <c r="E183" t="s">
        <v>1285</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108">
        <v>2.1000000000000001E-2</v>
      </c>
      <c r="AL183" s="25"/>
      <c r="AM183" s="26"/>
    </row>
    <row r="184" spans="1:39" ht="15" customHeight="1">
      <c r="A184" s="54" t="s">
        <v>298</v>
      </c>
      <c r="B184" t="s">
        <v>1812</v>
      </c>
      <c r="C184" t="s">
        <v>2524</v>
      </c>
      <c r="D184" t="s">
        <v>2525</v>
      </c>
      <c r="E184" t="s">
        <v>1285</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108">
        <v>2.3E-2</v>
      </c>
      <c r="AL184" s="25"/>
      <c r="AM184" s="26"/>
    </row>
    <row r="185" spans="1:39" ht="15" customHeight="1">
      <c r="A185" s="54" t="s">
        <v>297</v>
      </c>
      <c r="B185" t="s">
        <v>1813</v>
      </c>
      <c r="C185" t="s">
        <v>2526</v>
      </c>
      <c r="D185" t="s">
        <v>2527</v>
      </c>
      <c r="E185" t="s">
        <v>1285</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108">
        <v>2.1000000000000001E-2</v>
      </c>
      <c r="AL185" s="25"/>
      <c r="AM185" s="26"/>
    </row>
    <row r="186" spans="1:39" ht="15" customHeight="1">
      <c r="A186" s="54" t="s">
        <v>296</v>
      </c>
      <c r="B186" t="s">
        <v>1814</v>
      </c>
      <c r="C186" t="s">
        <v>2528</v>
      </c>
      <c r="D186" t="s">
        <v>2529</v>
      </c>
      <c r="E186" t="s">
        <v>1285</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108">
        <v>0.02</v>
      </c>
      <c r="AL186" s="25"/>
      <c r="AM186" s="26"/>
    </row>
    <row r="187" spans="1:39" ht="15" customHeight="1">
      <c r="A187" s="54" t="s">
        <v>295</v>
      </c>
      <c r="B187" t="s">
        <v>1815</v>
      </c>
      <c r="C187" t="s">
        <v>2530</v>
      </c>
      <c r="D187" t="s">
        <v>2531</v>
      </c>
      <c r="E187" t="s">
        <v>1285</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108">
        <v>8.9999999999999993E-3</v>
      </c>
      <c r="AL187" s="25"/>
      <c r="AM187" s="26"/>
    </row>
    <row r="188" spans="1:39" ht="15" customHeight="1">
      <c r="A188" s="54" t="s">
        <v>294</v>
      </c>
      <c r="B188" t="s">
        <v>1816</v>
      </c>
      <c r="C188" t="s">
        <v>2532</v>
      </c>
      <c r="D188" t="s">
        <v>2533</v>
      </c>
      <c r="E188" t="s">
        <v>1285</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108">
        <v>0.02</v>
      </c>
      <c r="AL188" s="25"/>
      <c r="AM188" s="26"/>
    </row>
    <row r="189" spans="1:39" ht="15" customHeight="1">
      <c r="A189" s="54" t="s">
        <v>293</v>
      </c>
      <c r="B189" t="s">
        <v>1817</v>
      </c>
      <c r="C189" t="s">
        <v>2534</v>
      </c>
      <c r="D189" t="s">
        <v>2535</v>
      </c>
      <c r="E189" t="s">
        <v>1285</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108">
        <v>0.03</v>
      </c>
      <c r="AL189" s="25"/>
      <c r="AM189" s="26"/>
    </row>
    <row r="190" spans="1:39" ht="15" customHeight="1">
      <c r="A190" s="54" t="s">
        <v>292</v>
      </c>
      <c r="B190" t="s">
        <v>1818</v>
      </c>
      <c r="C190" t="s">
        <v>2536</v>
      </c>
      <c r="D190" t="s">
        <v>2537</v>
      </c>
      <c r="E190" t="s">
        <v>1285</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108">
        <v>2.9000000000000001E-2</v>
      </c>
      <c r="AL190" s="25"/>
      <c r="AM190" s="26"/>
    </row>
    <row r="191" spans="1:39" ht="15" customHeight="1" thickBot="1">
      <c r="A191" s="54" t="s">
        <v>291</v>
      </c>
      <c r="B191" t="s">
        <v>153</v>
      </c>
      <c r="C191" t="s">
        <v>2538</v>
      </c>
      <c r="D191" t="s">
        <v>2539</v>
      </c>
      <c r="E191" t="s">
        <v>1285</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108">
        <v>1.6E-2</v>
      </c>
      <c r="AL191" s="32"/>
      <c r="AM191" s="30"/>
    </row>
    <row r="192" spans="1:39" ht="15" customHeight="1">
      <c r="A192" s="111"/>
      <c r="AL192" s="63"/>
      <c r="AM192" s="6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270"/>
  <sheetViews>
    <sheetView topLeftCell="A94" workbookViewId="0">
      <selection activeCell="A201" sqref="A201:XFD201"/>
    </sheetView>
  </sheetViews>
  <sheetFormatPr defaultRowHeight="15"/>
  <cols>
    <col min="1" max="1" width="20.140625" style="117" customWidth="1"/>
    <col min="2" max="2" width="37.140625" style="40" customWidth="1"/>
    <col min="3" max="3" width="26.140625" customWidth="1"/>
  </cols>
  <sheetData>
    <row r="1" spans="2:37" ht="15" customHeight="1">
      <c r="B1" s="40" t="s">
        <v>1343</v>
      </c>
      <c r="C1" s="53"/>
      <c r="D1" s="53"/>
      <c r="E1" s="53"/>
      <c r="F1" s="53"/>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2" spans="2:37" ht="15" customHeight="1"/>
    <row r="3" spans="2:37" ht="15" customHeight="1"/>
    <row r="4" spans="2:37" ht="15" customHeight="1"/>
    <row r="5" spans="2:37" ht="15" customHeight="1"/>
    <row r="6" spans="2:37" ht="15" customHeight="1"/>
    <row r="10" spans="2:37" ht="15" customHeight="1">
      <c r="B10" s="110" t="s">
        <v>832</v>
      </c>
    </row>
    <row r="11" spans="2:37" ht="15" customHeight="1">
      <c r="C11" t="s">
        <v>2540</v>
      </c>
    </row>
    <row r="12" spans="2:37" ht="15" customHeight="1">
      <c r="C12" t="s">
        <v>5499</v>
      </c>
    </row>
    <row r="13" spans="2:37" ht="15" customHeight="1">
      <c r="C13" t="s">
        <v>5500</v>
      </c>
    </row>
    <row r="14" spans="2:37" ht="15" customHeight="1">
      <c r="C14" t="s">
        <v>1194</v>
      </c>
    </row>
    <row r="15" spans="2:37" ht="15" customHeight="1">
      <c r="D15" t="s">
        <v>1195</v>
      </c>
      <c r="E15" t="s">
        <v>1284</v>
      </c>
      <c r="F15" t="s">
        <v>1285</v>
      </c>
      <c r="G15">
        <v>2021</v>
      </c>
      <c r="H15">
        <v>2022</v>
      </c>
      <c r="I15">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3521</v>
      </c>
    </row>
    <row r="16" spans="2:37">
      <c r="C16" t="s">
        <v>831</v>
      </c>
    </row>
    <row r="17" spans="1:37" ht="15" customHeight="1">
      <c r="C17" t="s">
        <v>2543</v>
      </c>
    </row>
    <row r="18" spans="1:37" ht="15" customHeight="1">
      <c r="C18" t="s">
        <v>1217</v>
      </c>
    </row>
    <row r="19" spans="1:37" ht="15" customHeight="1">
      <c r="A19" s="121" t="s">
        <v>115</v>
      </c>
      <c r="B19" s="110" t="s">
        <v>830</v>
      </c>
      <c r="C19" t="s">
        <v>1262</v>
      </c>
      <c r="D19" t="s">
        <v>5501</v>
      </c>
      <c r="E19" t="s">
        <v>5502</v>
      </c>
      <c r="F19" t="s">
        <v>1890</v>
      </c>
      <c r="H19">
        <v>54.392623999999998</v>
      </c>
      <c r="I19">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108">
        <v>1.0999999999999999E-2</v>
      </c>
    </row>
    <row r="20" spans="1:37" ht="15" customHeight="1">
      <c r="A20" s="121" t="s">
        <v>114</v>
      </c>
      <c r="B20" s="110" t="s">
        <v>829</v>
      </c>
      <c r="C20" t="s">
        <v>1348</v>
      </c>
      <c r="D20" t="s">
        <v>5503</v>
      </c>
      <c r="E20" t="s">
        <v>5504</v>
      </c>
      <c r="F20" t="s">
        <v>1890</v>
      </c>
      <c r="H20">
        <v>16.846205000000001</v>
      </c>
      <c r="I20">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108">
        <v>3.4000000000000002E-2</v>
      </c>
    </row>
    <row r="21" spans="1:37" ht="15" customHeight="1">
      <c r="A21" s="121" t="s">
        <v>853</v>
      </c>
      <c r="B21" s="110" t="s">
        <v>828</v>
      </c>
      <c r="C21" t="s">
        <v>1269</v>
      </c>
      <c r="D21" t="s">
        <v>5505</v>
      </c>
      <c r="E21" t="s">
        <v>5506</v>
      </c>
      <c r="F21" t="s">
        <v>1890</v>
      </c>
      <c r="H21">
        <v>5.8500000000000002E-4</v>
      </c>
      <c r="I2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108">
        <v>0.24299999999999999</v>
      </c>
    </row>
    <row r="22" spans="1:37" ht="15" customHeight="1">
      <c r="A22" s="121" t="s">
        <v>113</v>
      </c>
      <c r="B22" s="110" t="s">
        <v>827</v>
      </c>
      <c r="C22" t="s">
        <v>1278</v>
      </c>
      <c r="D22" t="s">
        <v>5507</v>
      </c>
      <c r="E22" t="s">
        <v>5508</v>
      </c>
      <c r="F22" t="s">
        <v>1890</v>
      </c>
      <c r="H22">
        <v>1.5417999999999999E-2</v>
      </c>
      <c r="I22">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108">
        <v>-0.113</v>
      </c>
    </row>
    <row r="23" spans="1:37" ht="15" customHeight="1">
      <c r="A23" s="121" t="s">
        <v>114</v>
      </c>
      <c r="B23" s="110" t="s">
        <v>826</v>
      </c>
      <c r="C23" t="s">
        <v>2544</v>
      </c>
      <c r="D23" t="s">
        <v>5509</v>
      </c>
      <c r="E23" t="s">
        <v>5510</v>
      </c>
      <c r="F23" t="s">
        <v>1890</v>
      </c>
      <c r="H23">
        <v>3.793104</v>
      </c>
      <c r="I23">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108">
        <v>6.0000000000000001E-3</v>
      </c>
    </row>
    <row r="24" spans="1:37" ht="15" customHeight="1">
      <c r="A24" s="121" t="s">
        <v>112</v>
      </c>
      <c r="B24" s="110" t="s">
        <v>825</v>
      </c>
      <c r="C24" t="s">
        <v>1573</v>
      </c>
      <c r="D24" t="s">
        <v>5511</v>
      </c>
      <c r="E24" t="s">
        <v>5512</v>
      </c>
      <c r="F24" t="s">
        <v>1890</v>
      </c>
      <c r="H24">
        <v>8.03E-4</v>
      </c>
      <c r="I24">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108">
        <v>-0.159</v>
      </c>
    </row>
    <row r="25" spans="1:37" ht="15" customHeight="1">
      <c r="A25" s="121" t="s">
        <v>116</v>
      </c>
      <c r="B25" s="110" t="s">
        <v>824</v>
      </c>
      <c r="C25" t="s">
        <v>2545</v>
      </c>
      <c r="D25" t="s">
        <v>5513</v>
      </c>
      <c r="E25" t="s">
        <v>5514</v>
      </c>
      <c r="F25" t="s">
        <v>1890</v>
      </c>
      <c r="H25">
        <v>0</v>
      </c>
      <c r="I25">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146</v>
      </c>
    </row>
    <row r="26" spans="1:37" ht="15" customHeight="1">
      <c r="A26" s="121" t="s">
        <v>116</v>
      </c>
      <c r="B26" s="110" t="s">
        <v>823</v>
      </c>
      <c r="C26" t="s">
        <v>2546</v>
      </c>
      <c r="D26" t="s">
        <v>5515</v>
      </c>
      <c r="E26" t="s">
        <v>5516</v>
      </c>
      <c r="F26" t="s">
        <v>1890</v>
      </c>
      <c r="H26">
        <v>0</v>
      </c>
      <c r="I26">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146</v>
      </c>
    </row>
    <row r="27" spans="1:37" ht="15" customHeight="1">
      <c r="A27" s="121" t="s">
        <v>854</v>
      </c>
      <c r="B27" s="110" t="s">
        <v>822</v>
      </c>
      <c r="C27" t="s">
        <v>1577</v>
      </c>
      <c r="D27" t="s">
        <v>5517</v>
      </c>
      <c r="E27" t="s">
        <v>5518</v>
      </c>
      <c r="F27" t="s">
        <v>1890</v>
      </c>
      <c r="H27">
        <v>0</v>
      </c>
      <c r="I27">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146</v>
      </c>
    </row>
    <row r="28" spans="1:37" ht="15" customHeight="1">
      <c r="B28" s="110" t="s">
        <v>821</v>
      </c>
      <c r="C28" t="s">
        <v>2547</v>
      </c>
      <c r="D28" t="s">
        <v>5519</v>
      </c>
      <c r="E28" t="s">
        <v>5520</v>
      </c>
      <c r="F28" t="s">
        <v>1890</v>
      </c>
      <c r="H28">
        <v>75.048714000000004</v>
      </c>
      <c r="I28">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108">
        <v>1.7999999999999999E-2</v>
      </c>
    </row>
    <row r="29" spans="1:37" ht="15" customHeight="1">
      <c r="C29" t="s">
        <v>1219</v>
      </c>
    </row>
    <row r="30" spans="1:37" ht="15" customHeight="1">
      <c r="A30" s="121" t="s">
        <v>115</v>
      </c>
      <c r="B30" s="110" t="s">
        <v>820</v>
      </c>
      <c r="C30" t="s">
        <v>1262</v>
      </c>
      <c r="D30" t="s">
        <v>5521</v>
      </c>
      <c r="E30" t="s">
        <v>5522</v>
      </c>
      <c r="F30" t="s">
        <v>1890</v>
      </c>
      <c r="H30">
        <v>39.558543999999998</v>
      </c>
      <c r="I30">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108">
        <v>1.2E-2</v>
      </c>
    </row>
    <row r="31" spans="1:37" ht="15" customHeight="1">
      <c r="A31" s="121" t="s">
        <v>114</v>
      </c>
      <c r="B31" s="110" t="s">
        <v>819</v>
      </c>
      <c r="C31" t="s">
        <v>1348</v>
      </c>
      <c r="D31" t="s">
        <v>5523</v>
      </c>
      <c r="E31" t="s">
        <v>5524</v>
      </c>
      <c r="F31" t="s">
        <v>1890</v>
      </c>
      <c r="H31">
        <v>19.487116</v>
      </c>
      <c r="I3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108">
        <v>8.9999999999999993E-3</v>
      </c>
    </row>
    <row r="32" spans="1:37" ht="15" customHeight="1">
      <c r="A32" s="121" t="s">
        <v>853</v>
      </c>
      <c r="B32" s="110" t="s">
        <v>818</v>
      </c>
      <c r="C32" t="s">
        <v>1269</v>
      </c>
      <c r="D32" t="s">
        <v>5525</v>
      </c>
      <c r="E32" t="s">
        <v>5526</v>
      </c>
      <c r="F32" t="s">
        <v>1890</v>
      </c>
      <c r="H32">
        <v>3.5519000000000002E-2</v>
      </c>
      <c r="I32">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108">
        <v>6.2E-2</v>
      </c>
    </row>
    <row r="33" spans="1:37" ht="15" customHeight="1">
      <c r="A33" s="121" t="s">
        <v>113</v>
      </c>
      <c r="B33" s="110" t="s">
        <v>817</v>
      </c>
      <c r="C33" t="s">
        <v>1278</v>
      </c>
      <c r="D33" t="s">
        <v>5527</v>
      </c>
      <c r="E33" t="s">
        <v>5528</v>
      </c>
      <c r="F33" t="s">
        <v>1890</v>
      </c>
      <c r="H33">
        <v>4.0710999999999997E-2</v>
      </c>
      <c r="I33">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108">
        <v>-7.0000000000000007E-2</v>
      </c>
    </row>
    <row r="34" spans="1:37" ht="15" customHeight="1">
      <c r="A34" s="121" t="s">
        <v>114</v>
      </c>
      <c r="B34" s="110" t="s">
        <v>816</v>
      </c>
      <c r="C34" t="s">
        <v>2544</v>
      </c>
      <c r="D34" t="s">
        <v>5529</v>
      </c>
      <c r="E34" t="s">
        <v>5530</v>
      </c>
      <c r="F34" t="s">
        <v>1890</v>
      </c>
      <c r="H34">
        <v>0.56798599999999999</v>
      </c>
      <c r="I34">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108">
        <v>7.0000000000000007E-2</v>
      </c>
    </row>
    <row r="35" spans="1:37" ht="15" customHeight="1">
      <c r="A35" s="121" t="s">
        <v>112</v>
      </c>
      <c r="B35" s="110" t="s">
        <v>815</v>
      </c>
      <c r="C35" t="s">
        <v>1573</v>
      </c>
      <c r="D35" t="s">
        <v>5531</v>
      </c>
      <c r="E35" t="s">
        <v>5532</v>
      </c>
      <c r="F35" t="s">
        <v>1890</v>
      </c>
      <c r="H35">
        <v>4.7990000000000003E-3</v>
      </c>
      <c r="I35">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108">
        <v>-1.2999999999999999E-2</v>
      </c>
    </row>
    <row r="36" spans="1:37" ht="15" customHeight="1">
      <c r="A36" s="121" t="s">
        <v>116</v>
      </c>
      <c r="B36" s="110" t="s">
        <v>814</v>
      </c>
      <c r="C36" t="s">
        <v>2545</v>
      </c>
      <c r="D36" t="s">
        <v>5533</v>
      </c>
      <c r="E36" t="s">
        <v>5534</v>
      </c>
      <c r="F36" t="s">
        <v>1890</v>
      </c>
      <c r="H36">
        <v>0</v>
      </c>
      <c r="I36">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146</v>
      </c>
    </row>
    <row r="37" spans="1:37" ht="15" customHeight="1">
      <c r="A37" s="121" t="s">
        <v>116</v>
      </c>
      <c r="B37" s="110" t="s">
        <v>813</v>
      </c>
      <c r="C37" t="s">
        <v>2546</v>
      </c>
      <c r="D37" t="s">
        <v>5535</v>
      </c>
      <c r="E37" t="s">
        <v>5536</v>
      </c>
      <c r="F37" t="s">
        <v>1890</v>
      </c>
      <c r="H37">
        <v>0</v>
      </c>
      <c r="I37">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146</v>
      </c>
    </row>
    <row r="38" spans="1:37" ht="15" customHeight="1">
      <c r="A38" s="121" t="s">
        <v>854</v>
      </c>
      <c r="B38" s="110" t="s">
        <v>812</v>
      </c>
      <c r="C38" t="s">
        <v>1577</v>
      </c>
      <c r="D38" t="s">
        <v>5537</v>
      </c>
      <c r="E38" t="s">
        <v>5538</v>
      </c>
      <c r="F38" t="s">
        <v>1890</v>
      </c>
      <c r="H38">
        <v>0</v>
      </c>
      <c r="I38">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146</v>
      </c>
    </row>
    <row r="39" spans="1:37" ht="15" customHeight="1">
      <c r="B39" s="110" t="s">
        <v>811</v>
      </c>
      <c r="C39" t="s">
        <v>2548</v>
      </c>
      <c r="D39" t="s">
        <v>5539</v>
      </c>
      <c r="E39" t="s">
        <v>5540</v>
      </c>
      <c r="F39" t="s">
        <v>1890</v>
      </c>
      <c r="H39">
        <v>59.694575999999998</v>
      </c>
      <c r="I39">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108">
        <v>1.2999999999999999E-2</v>
      </c>
    </row>
    <row r="40" spans="1:37" ht="15" customHeight="1">
      <c r="C40" t="s">
        <v>2549</v>
      </c>
    </row>
    <row r="41" spans="1:37" ht="15" customHeight="1">
      <c r="A41" s="121" t="s">
        <v>115</v>
      </c>
      <c r="B41" s="110" t="s">
        <v>810</v>
      </c>
      <c r="C41" t="s">
        <v>1262</v>
      </c>
      <c r="D41" t="s">
        <v>5541</v>
      </c>
      <c r="E41" t="s">
        <v>5542</v>
      </c>
      <c r="F41" t="s">
        <v>1890</v>
      </c>
      <c r="H41">
        <v>184.85647599999999</v>
      </c>
      <c r="I4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108">
        <v>3.0000000000000001E-3</v>
      </c>
    </row>
    <row r="42" spans="1:37" ht="15" customHeight="1">
      <c r="A42" s="121" t="s">
        <v>114</v>
      </c>
      <c r="B42" s="110" t="s">
        <v>809</v>
      </c>
      <c r="C42" t="s">
        <v>1348</v>
      </c>
      <c r="D42" t="s">
        <v>5543</v>
      </c>
      <c r="E42" t="s">
        <v>5544</v>
      </c>
      <c r="F42" t="s">
        <v>1890</v>
      </c>
      <c r="H42">
        <v>0.177811</v>
      </c>
      <c r="I42">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108">
        <v>2.5000000000000001E-2</v>
      </c>
    </row>
    <row r="43" spans="1:37" ht="15" customHeight="1">
      <c r="A43" s="121" t="s">
        <v>853</v>
      </c>
      <c r="B43" s="110" t="s">
        <v>808</v>
      </c>
      <c r="C43" t="s">
        <v>1269</v>
      </c>
      <c r="D43" t="s">
        <v>5545</v>
      </c>
      <c r="E43" t="s">
        <v>5546</v>
      </c>
      <c r="F43" t="s">
        <v>1890</v>
      </c>
      <c r="H43">
        <v>2.7640999999999999E-2</v>
      </c>
      <c r="I43">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108">
        <v>2.1999999999999999E-2</v>
      </c>
    </row>
    <row r="44" spans="1:37" ht="15" customHeight="1">
      <c r="A44" s="121" t="s">
        <v>113</v>
      </c>
      <c r="B44" s="110" t="s">
        <v>807</v>
      </c>
      <c r="C44" t="s">
        <v>1278</v>
      </c>
      <c r="D44" t="s">
        <v>5547</v>
      </c>
      <c r="E44" t="s">
        <v>5548</v>
      </c>
      <c r="F44" t="s">
        <v>1890</v>
      </c>
      <c r="H44">
        <v>2.1454529999999998</v>
      </c>
      <c r="I44">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108">
        <v>2.5999999999999999E-2</v>
      </c>
    </row>
    <row r="45" spans="1:37" ht="15" customHeight="1">
      <c r="A45" s="121" t="s">
        <v>114</v>
      </c>
      <c r="B45" s="110" t="s">
        <v>806</v>
      </c>
      <c r="C45" t="s">
        <v>2544</v>
      </c>
      <c r="D45" t="s">
        <v>5549</v>
      </c>
      <c r="E45" t="s">
        <v>5550</v>
      </c>
      <c r="F45" t="s">
        <v>1890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146</v>
      </c>
    </row>
    <row r="46" spans="1:37" ht="15" customHeight="1">
      <c r="A46" s="121" t="s">
        <v>112</v>
      </c>
      <c r="B46" s="110" t="s">
        <v>805</v>
      </c>
      <c r="C46" t="s">
        <v>1573</v>
      </c>
      <c r="D46" t="s">
        <v>5551</v>
      </c>
      <c r="E46" t="s">
        <v>5552</v>
      </c>
      <c r="F46" t="s">
        <v>1890</v>
      </c>
      <c r="H46">
        <v>4.2640000000000004E-3</v>
      </c>
      <c r="I46">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108">
        <v>-1.6E-2</v>
      </c>
    </row>
    <row r="47" spans="1:37" ht="15" customHeight="1">
      <c r="A47" s="121" t="s">
        <v>116</v>
      </c>
      <c r="B47" s="110" t="s">
        <v>804</v>
      </c>
      <c r="C47" t="s">
        <v>2545</v>
      </c>
      <c r="D47" t="s">
        <v>5553</v>
      </c>
      <c r="E47" t="s">
        <v>5554</v>
      </c>
      <c r="F47" t="s">
        <v>1890</v>
      </c>
      <c r="H47">
        <v>0</v>
      </c>
      <c r="I47">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146</v>
      </c>
    </row>
    <row r="48" spans="1:37" ht="15" customHeight="1">
      <c r="A48" s="121" t="s">
        <v>116</v>
      </c>
      <c r="B48" s="110" t="s">
        <v>803</v>
      </c>
      <c r="C48" t="s">
        <v>2546</v>
      </c>
      <c r="D48" t="s">
        <v>5555</v>
      </c>
      <c r="E48" t="s">
        <v>5556</v>
      </c>
      <c r="F48" t="s">
        <v>1890</v>
      </c>
      <c r="H48">
        <v>0</v>
      </c>
      <c r="I48">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146</v>
      </c>
    </row>
    <row r="49" spans="1:37" ht="15" customHeight="1">
      <c r="A49" s="121" t="s">
        <v>854</v>
      </c>
      <c r="B49" s="110" t="s">
        <v>802</v>
      </c>
      <c r="C49" t="s">
        <v>1577</v>
      </c>
      <c r="D49" t="s">
        <v>5557</v>
      </c>
      <c r="E49" t="s">
        <v>5558</v>
      </c>
      <c r="F49" t="s">
        <v>1890</v>
      </c>
      <c r="H49">
        <v>0</v>
      </c>
      <c r="I49">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146</v>
      </c>
    </row>
    <row r="50" spans="1:37" ht="15" customHeight="1">
      <c r="B50" s="110" t="s">
        <v>801</v>
      </c>
      <c r="C50" t="s">
        <v>2550</v>
      </c>
      <c r="D50" t="s">
        <v>5559</v>
      </c>
      <c r="E50" t="s">
        <v>5560</v>
      </c>
      <c r="F50" t="s">
        <v>1890</v>
      </c>
      <c r="H50">
        <v>187.21160900000001</v>
      </c>
      <c r="I50">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108">
        <v>3.0000000000000001E-3</v>
      </c>
    </row>
    <row r="51" spans="1:37" ht="15" customHeight="1">
      <c r="B51" s="110" t="s">
        <v>800</v>
      </c>
      <c r="C51" t="s">
        <v>2551</v>
      </c>
      <c r="D51" t="s">
        <v>5561</v>
      </c>
      <c r="E51" t="s">
        <v>5562</v>
      </c>
      <c r="F51" t="s">
        <v>1890</v>
      </c>
      <c r="H51">
        <v>321.95382699999999</v>
      </c>
      <c r="I5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108">
        <v>8.9999999999999993E-3</v>
      </c>
    </row>
    <row r="52" spans="1:37" ht="15" customHeight="1">
      <c r="C52" t="s">
        <v>2552</v>
      </c>
    </row>
    <row r="53" spans="1:37" ht="15" customHeight="1">
      <c r="C53" t="s">
        <v>1217</v>
      </c>
    </row>
    <row r="54" spans="1:37" ht="15" customHeight="1">
      <c r="A54" s="121" t="s">
        <v>115</v>
      </c>
      <c r="B54" s="110" t="s">
        <v>799</v>
      </c>
      <c r="C54" t="s">
        <v>1262</v>
      </c>
      <c r="D54" t="s">
        <v>5563</v>
      </c>
      <c r="E54" t="s">
        <v>5564</v>
      </c>
      <c r="F54" t="s">
        <v>1290</v>
      </c>
      <c r="H54">
        <v>503.23831200000001</v>
      </c>
      <c r="I54">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108">
        <v>1E-3</v>
      </c>
    </row>
    <row r="55" spans="1:37" ht="15" customHeight="1">
      <c r="A55" s="121" t="s">
        <v>114</v>
      </c>
      <c r="B55" s="110" t="s">
        <v>798</v>
      </c>
      <c r="C55" t="s">
        <v>1348</v>
      </c>
      <c r="D55" t="s">
        <v>5565</v>
      </c>
      <c r="E55" t="s">
        <v>5566</v>
      </c>
      <c r="F55" t="s">
        <v>1290</v>
      </c>
      <c r="H55">
        <v>196.41987599999999</v>
      </c>
      <c r="I55">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108">
        <v>2.1999999999999999E-2</v>
      </c>
    </row>
    <row r="56" spans="1:37" ht="15" customHeight="1">
      <c r="A56" s="121" t="s">
        <v>853</v>
      </c>
      <c r="B56" s="110" t="s">
        <v>797</v>
      </c>
      <c r="C56" t="s">
        <v>1269</v>
      </c>
      <c r="D56" t="s">
        <v>5567</v>
      </c>
      <c r="E56" t="s">
        <v>5568</v>
      </c>
      <c r="F56" t="s">
        <v>1290</v>
      </c>
      <c r="H56">
        <v>8.8240000000000002E-3</v>
      </c>
      <c r="I56">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108">
        <v>0.219</v>
      </c>
    </row>
    <row r="57" spans="1:37" ht="15" customHeight="1">
      <c r="A57" s="121" t="s">
        <v>113</v>
      </c>
      <c r="B57" s="110" t="s">
        <v>796</v>
      </c>
      <c r="C57" t="s">
        <v>1278</v>
      </c>
      <c r="D57" t="s">
        <v>5569</v>
      </c>
      <c r="E57" t="s">
        <v>5570</v>
      </c>
      <c r="F57" t="s">
        <v>1290</v>
      </c>
      <c r="H57">
        <v>0.19211600000000001</v>
      </c>
      <c r="I57">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108">
        <v>-0.114</v>
      </c>
    </row>
    <row r="58" spans="1:37" ht="15" customHeight="1">
      <c r="A58" s="121" t="s">
        <v>114</v>
      </c>
      <c r="B58" s="110" t="s">
        <v>795</v>
      </c>
      <c r="C58" t="s">
        <v>2544</v>
      </c>
      <c r="D58" t="s">
        <v>5571</v>
      </c>
      <c r="E58" t="s">
        <v>5572</v>
      </c>
      <c r="F58" t="s">
        <v>1290</v>
      </c>
      <c r="H58">
        <v>45.964244999999998</v>
      </c>
      <c r="I58">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108">
        <v>-6.0000000000000001E-3</v>
      </c>
    </row>
    <row r="59" spans="1:37" ht="15" customHeight="1">
      <c r="A59" s="121" t="s">
        <v>112</v>
      </c>
      <c r="B59" s="110" t="s">
        <v>794</v>
      </c>
      <c r="C59" t="s">
        <v>1573</v>
      </c>
      <c r="D59" t="s">
        <v>5573</v>
      </c>
      <c r="E59" t="s">
        <v>5574</v>
      </c>
      <c r="F59" t="s">
        <v>1290</v>
      </c>
      <c r="H59">
        <v>4.6179999999999997E-3</v>
      </c>
      <c r="I59">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108">
        <v>-0.159</v>
      </c>
    </row>
    <row r="60" spans="1:37" ht="15" customHeight="1">
      <c r="A60" s="121" t="s">
        <v>116</v>
      </c>
      <c r="B60" s="110" t="s">
        <v>793</v>
      </c>
      <c r="C60" t="s">
        <v>2545</v>
      </c>
      <c r="D60" t="s">
        <v>5575</v>
      </c>
      <c r="E60" t="s">
        <v>5576</v>
      </c>
      <c r="F60" t="s">
        <v>1290</v>
      </c>
      <c r="H60">
        <v>0</v>
      </c>
      <c r="I60">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146</v>
      </c>
    </row>
    <row r="61" spans="1:37" ht="15" customHeight="1">
      <c r="A61" s="121" t="s">
        <v>116</v>
      </c>
      <c r="B61" s="110" t="s">
        <v>792</v>
      </c>
      <c r="C61" t="s">
        <v>2546</v>
      </c>
      <c r="D61" t="s">
        <v>5577</v>
      </c>
      <c r="E61" t="s">
        <v>5578</v>
      </c>
      <c r="F61" t="s">
        <v>1290</v>
      </c>
      <c r="H61">
        <v>0</v>
      </c>
      <c r="I6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146</v>
      </c>
    </row>
    <row r="62" spans="1:37" ht="15" customHeight="1">
      <c r="A62" s="121" t="s">
        <v>854</v>
      </c>
      <c r="B62" s="110" t="s">
        <v>791</v>
      </c>
      <c r="C62" t="s">
        <v>1577</v>
      </c>
      <c r="D62" t="s">
        <v>5579</v>
      </c>
      <c r="E62" t="s">
        <v>5580</v>
      </c>
      <c r="F62" t="s">
        <v>1290</v>
      </c>
      <c r="H62">
        <v>0</v>
      </c>
      <c r="I62">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146</v>
      </c>
    </row>
    <row r="63" spans="1:37" ht="15" customHeight="1">
      <c r="B63" s="110" t="s">
        <v>790</v>
      </c>
      <c r="C63" t="s">
        <v>2547</v>
      </c>
      <c r="D63" t="s">
        <v>5581</v>
      </c>
      <c r="E63" t="s">
        <v>5582</v>
      </c>
      <c r="F63" t="s">
        <v>1290</v>
      </c>
      <c r="H63">
        <v>745.82800299999997</v>
      </c>
      <c r="I63">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108">
        <v>8.0000000000000002E-3</v>
      </c>
    </row>
    <row r="64" spans="1:37" ht="15" customHeight="1">
      <c r="C64" t="s">
        <v>1219</v>
      </c>
    </row>
    <row r="65" spans="1:37" ht="15" customHeight="1">
      <c r="A65" s="121" t="s">
        <v>115</v>
      </c>
      <c r="B65" s="110" t="s">
        <v>789</v>
      </c>
      <c r="C65" t="s">
        <v>1262</v>
      </c>
      <c r="D65" t="s">
        <v>5583</v>
      </c>
      <c r="E65" t="s">
        <v>5584</v>
      </c>
      <c r="F65" t="s">
        <v>1290</v>
      </c>
      <c r="H65">
        <v>596.79718000000003</v>
      </c>
      <c r="I65">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108">
        <v>-2E-3</v>
      </c>
    </row>
    <row r="66" spans="1:37" ht="15" customHeight="1">
      <c r="A66" s="121" t="s">
        <v>114</v>
      </c>
      <c r="B66" s="110" t="s">
        <v>788</v>
      </c>
      <c r="C66" t="s">
        <v>1348</v>
      </c>
      <c r="D66" t="s">
        <v>5585</v>
      </c>
      <c r="E66" t="s">
        <v>5586</v>
      </c>
      <c r="F66" t="s">
        <v>1290</v>
      </c>
      <c r="H66">
        <v>361.09713699999998</v>
      </c>
      <c r="I66">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108">
        <v>-2E-3</v>
      </c>
    </row>
    <row r="67" spans="1:37" ht="15" customHeight="1">
      <c r="A67" s="121" t="s">
        <v>853</v>
      </c>
      <c r="B67" s="110" t="s">
        <v>787</v>
      </c>
      <c r="C67" t="s">
        <v>1269</v>
      </c>
      <c r="D67" t="s">
        <v>5587</v>
      </c>
      <c r="E67" t="s">
        <v>5588</v>
      </c>
      <c r="F67" t="s">
        <v>1290</v>
      </c>
      <c r="H67">
        <v>0.66559500000000005</v>
      </c>
      <c r="I67">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108">
        <v>0.05</v>
      </c>
    </row>
    <row r="68" spans="1:37" ht="15" customHeight="1">
      <c r="A68" s="121" t="s">
        <v>113</v>
      </c>
      <c r="B68" s="110" t="s">
        <v>786</v>
      </c>
      <c r="C68" t="s">
        <v>1278</v>
      </c>
      <c r="D68" t="s">
        <v>5589</v>
      </c>
      <c r="E68" t="s">
        <v>5590</v>
      </c>
      <c r="F68" t="s">
        <v>1290</v>
      </c>
      <c r="H68">
        <v>0.76194399999999995</v>
      </c>
      <c r="I68">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108">
        <v>-7.4999999999999997E-2</v>
      </c>
    </row>
    <row r="69" spans="1:37" ht="15" customHeight="1">
      <c r="A69" s="121" t="s">
        <v>114</v>
      </c>
      <c r="B69" s="110" t="s">
        <v>785</v>
      </c>
      <c r="C69" t="s">
        <v>2544</v>
      </c>
      <c r="D69" t="s">
        <v>5591</v>
      </c>
      <c r="E69" t="s">
        <v>5592</v>
      </c>
      <c r="F69" t="s">
        <v>1290</v>
      </c>
      <c r="H69">
        <v>10.331885</v>
      </c>
      <c r="I69">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108">
        <v>5.8999999999999997E-2</v>
      </c>
    </row>
    <row r="70" spans="1:37" ht="15" customHeight="1">
      <c r="A70" s="121" t="s">
        <v>112</v>
      </c>
      <c r="B70" s="110" t="s">
        <v>784</v>
      </c>
      <c r="C70" t="s">
        <v>1573</v>
      </c>
      <c r="D70" t="s">
        <v>5593</v>
      </c>
      <c r="E70" t="s">
        <v>5594</v>
      </c>
      <c r="F70" t="s">
        <v>1290</v>
      </c>
      <c r="H70">
        <v>3.8241999999999998E-2</v>
      </c>
      <c r="I70">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108">
        <v>-1.7000000000000001E-2</v>
      </c>
    </row>
    <row r="71" spans="1:37" ht="15" customHeight="1">
      <c r="A71" s="121" t="s">
        <v>116</v>
      </c>
      <c r="B71" s="110" t="s">
        <v>783</v>
      </c>
      <c r="C71" t="s">
        <v>2545</v>
      </c>
      <c r="D71" t="s">
        <v>5595</v>
      </c>
      <c r="E71" t="s">
        <v>5596</v>
      </c>
      <c r="F71" t="s">
        <v>1290</v>
      </c>
      <c r="H71">
        <v>0</v>
      </c>
      <c r="I7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146</v>
      </c>
    </row>
    <row r="72" spans="1:37" ht="15" customHeight="1">
      <c r="A72" s="121" t="s">
        <v>116</v>
      </c>
      <c r="B72" s="110" t="s">
        <v>782</v>
      </c>
      <c r="C72" t="s">
        <v>2546</v>
      </c>
      <c r="D72" t="s">
        <v>5597</v>
      </c>
      <c r="E72" t="s">
        <v>5598</v>
      </c>
      <c r="F72" t="s">
        <v>1290</v>
      </c>
      <c r="H72">
        <v>0</v>
      </c>
      <c r="I72">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146</v>
      </c>
    </row>
    <row r="73" spans="1:37" ht="15" customHeight="1">
      <c r="A73" s="121" t="s">
        <v>854</v>
      </c>
      <c r="B73" s="110" t="s">
        <v>781</v>
      </c>
      <c r="C73" t="s">
        <v>1577</v>
      </c>
      <c r="D73" t="s">
        <v>5599</v>
      </c>
      <c r="E73" t="s">
        <v>5600</v>
      </c>
      <c r="F73" t="s">
        <v>1290</v>
      </c>
      <c r="H73">
        <v>0</v>
      </c>
      <c r="I73">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146</v>
      </c>
    </row>
    <row r="74" spans="1:37" ht="15" customHeight="1">
      <c r="B74" s="110" t="s">
        <v>780</v>
      </c>
      <c r="C74" t="s">
        <v>2548</v>
      </c>
      <c r="D74" t="s">
        <v>5601</v>
      </c>
      <c r="E74" t="s">
        <v>5602</v>
      </c>
      <c r="F74" t="s">
        <v>1290</v>
      </c>
      <c r="H74">
        <v>969.69219999999996</v>
      </c>
      <c r="I74">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108">
        <v>0</v>
      </c>
    </row>
    <row r="75" spans="1:37" ht="15" customHeight="1">
      <c r="C75" t="s">
        <v>2549</v>
      </c>
    </row>
    <row r="76" spans="1:37" ht="15" customHeight="1">
      <c r="A76" s="121" t="s">
        <v>115</v>
      </c>
      <c r="B76" s="110" t="s">
        <v>779</v>
      </c>
      <c r="C76" t="s">
        <v>1262</v>
      </c>
      <c r="D76" t="s">
        <v>5603</v>
      </c>
      <c r="E76" t="s">
        <v>5604</v>
      </c>
      <c r="F76" t="s">
        <v>1290</v>
      </c>
      <c r="H76">
        <v>4152.294922</v>
      </c>
      <c r="I76">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108">
        <v>-6.0000000000000001E-3</v>
      </c>
    </row>
    <row r="77" spans="1:37" ht="15" customHeight="1">
      <c r="A77" s="121" t="s">
        <v>114</v>
      </c>
      <c r="B77" s="110" t="s">
        <v>778</v>
      </c>
      <c r="C77" t="s">
        <v>1348</v>
      </c>
      <c r="D77" t="s">
        <v>5605</v>
      </c>
      <c r="E77" t="s">
        <v>5606</v>
      </c>
      <c r="F77" t="s">
        <v>1290</v>
      </c>
      <c r="H77">
        <v>3.9674480000000001</v>
      </c>
      <c r="I77">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108">
        <v>1.9E-2</v>
      </c>
    </row>
    <row r="78" spans="1:37" ht="15" customHeight="1">
      <c r="A78" s="121" t="s">
        <v>853</v>
      </c>
      <c r="B78" s="110" t="s">
        <v>777</v>
      </c>
      <c r="C78" t="s">
        <v>1269</v>
      </c>
      <c r="D78" t="s">
        <v>5607</v>
      </c>
      <c r="E78" t="s">
        <v>5608</v>
      </c>
      <c r="F78" t="s">
        <v>1290</v>
      </c>
      <c r="H78">
        <v>0.57084699999999999</v>
      </c>
      <c r="I78">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108">
        <v>1.7000000000000001E-2</v>
      </c>
    </row>
    <row r="79" spans="1:37" ht="15" customHeight="1">
      <c r="A79" s="121" t="s">
        <v>113</v>
      </c>
      <c r="B79" s="110" t="s">
        <v>776</v>
      </c>
      <c r="C79" t="s">
        <v>1278</v>
      </c>
      <c r="D79" t="s">
        <v>5609</v>
      </c>
      <c r="E79" t="s">
        <v>5610</v>
      </c>
      <c r="F79" t="s">
        <v>1290</v>
      </c>
      <c r="H79">
        <v>50.390869000000002</v>
      </c>
      <c r="I79">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108">
        <v>1.7000000000000001E-2</v>
      </c>
    </row>
    <row r="80" spans="1:37" ht="15" customHeight="1">
      <c r="A80" s="121" t="s">
        <v>114</v>
      </c>
      <c r="B80" s="110" t="s">
        <v>775</v>
      </c>
      <c r="C80" t="s">
        <v>2544</v>
      </c>
      <c r="D80" t="s">
        <v>5611</v>
      </c>
      <c r="E80" t="s">
        <v>5612</v>
      </c>
      <c r="F80" t="s">
        <v>1290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146</v>
      </c>
    </row>
    <row r="81" spans="1:37" ht="15" customHeight="1">
      <c r="A81" s="121" t="s">
        <v>112</v>
      </c>
      <c r="B81" s="110" t="s">
        <v>774</v>
      </c>
      <c r="C81" t="s">
        <v>1573</v>
      </c>
      <c r="D81" t="s">
        <v>5613</v>
      </c>
      <c r="E81" t="s">
        <v>5614</v>
      </c>
      <c r="F81" t="s">
        <v>1290</v>
      </c>
      <c r="H81">
        <v>4.7272000000000002E-2</v>
      </c>
      <c r="I8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108">
        <v>-1.4E-2</v>
      </c>
    </row>
    <row r="82" spans="1:37" ht="15" customHeight="1">
      <c r="A82" s="121" t="s">
        <v>116</v>
      </c>
      <c r="B82" s="110" t="s">
        <v>773</v>
      </c>
      <c r="C82" t="s">
        <v>2545</v>
      </c>
      <c r="D82" t="s">
        <v>5615</v>
      </c>
      <c r="E82" t="s">
        <v>5616</v>
      </c>
      <c r="F82" t="s">
        <v>1290</v>
      </c>
      <c r="H82">
        <v>0</v>
      </c>
      <c r="I82">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146</v>
      </c>
    </row>
    <row r="83" spans="1:37" ht="15" customHeight="1">
      <c r="A83" s="121" t="s">
        <v>116</v>
      </c>
      <c r="B83" s="110" t="s">
        <v>772</v>
      </c>
      <c r="C83" t="s">
        <v>2546</v>
      </c>
      <c r="D83" t="s">
        <v>5617</v>
      </c>
      <c r="E83" t="s">
        <v>5618</v>
      </c>
      <c r="F83" t="s">
        <v>1290</v>
      </c>
      <c r="H83">
        <v>0</v>
      </c>
      <c r="I83">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146</v>
      </c>
    </row>
    <row r="84" spans="1:37" ht="15" customHeight="1">
      <c r="A84" s="121" t="s">
        <v>854</v>
      </c>
      <c r="B84" s="110" t="s">
        <v>771</v>
      </c>
      <c r="C84" t="s">
        <v>1577</v>
      </c>
      <c r="D84" t="s">
        <v>5619</v>
      </c>
      <c r="E84" t="s">
        <v>5620</v>
      </c>
      <c r="F84" t="s">
        <v>1290</v>
      </c>
      <c r="H84">
        <v>0</v>
      </c>
      <c r="I84">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146</v>
      </c>
    </row>
    <row r="85" spans="1:37" ht="15" customHeight="1">
      <c r="B85" s="110" t="s">
        <v>770</v>
      </c>
      <c r="C85" t="s">
        <v>2550</v>
      </c>
      <c r="D85" t="s">
        <v>5621</v>
      </c>
      <c r="E85" t="s">
        <v>5622</v>
      </c>
      <c r="F85" t="s">
        <v>1290</v>
      </c>
      <c r="H85">
        <v>4207.2734380000002</v>
      </c>
      <c r="I85">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108">
        <v>-6.0000000000000001E-3</v>
      </c>
    </row>
    <row r="86" spans="1:37" ht="15" customHeight="1">
      <c r="C86" t="s">
        <v>1217</v>
      </c>
      <c r="D86" t="s">
        <v>2698</v>
      </c>
      <c r="E86" t="s">
        <v>2699</v>
      </c>
    </row>
    <row r="87" spans="1:37" ht="15" customHeight="1">
      <c r="A87" s="121" t="s">
        <v>115</v>
      </c>
      <c r="B87" s="110" t="s">
        <v>769</v>
      </c>
      <c r="C87" t="s">
        <v>1262</v>
      </c>
      <c r="D87" t="s">
        <v>5623</v>
      </c>
      <c r="E87" t="s">
        <v>5624</v>
      </c>
      <c r="F87" t="s">
        <v>1290</v>
      </c>
      <c r="H87">
        <v>5252.3305659999996</v>
      </c>
      <c r="I87">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108">
        <v>-5.0000000000000001E-3</v>
      </c>
    </row>
    <row r="88" spans="1:37" ht="15" customHeight="1">
      <c r="A88" s="121" t="s">
        <v>114</v>
      </c>
      <c r="B88" s="110" t="s">
        <v>768</v>
      </c>
      <c r="C88" t="s">
        <v>1348</v>
      </c>
      <c r="D88" t="s">
        <v>5625</v>
      </c>
      <c r="E88" t="s">
        <v>5626</v>
      </c>
      <c r="F88" t="s">
        <v>1290</v>
      </c>
      <c r="H88">
        <v>561.48449700000003</v>
      </c>
      <c r="I88">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108">
        <v>8.0000000000000002E-3</v>
      </c>
    </row>
    <row r="89" spans="1:37" ht="15" customHeight="1">
      <c r="A89" s="121" t="s">
        <v>853</v>
      </c>
      <c r="B89" s="110" t="s">
        <v>767</v>
      </c>
      <c r="C89" t="s">
        <v>1269</v>
      </c>
      <c r="D89" t="s">
        <v>5627</v>
      </c>
      <c r="E89" t="s">
        <v>5628</v>
      </c>
      <c r="F89" t="s">
        <v>1290</v>
      </c>
      <c r="H89">
        <v>1.2452650000000001</v>
      </c>
      <c r="I89">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108">
        <v>5.6000000000000001E-2</v>
      </c>
    </row>
    <row r="90" spans="1:37" ht="15" customHeight="1">
      <c r="A90" s="121" t="s">
        <v>113</v>
      </c>
      <c r="B90" s="110" t="s">
        <v>766</v>
      </c>
      <c r="C90" t="s">
        <v>1278</v>
      </c>
      <c r="D90" t="s">
        <v>5629</v>
      </c>
      <c r="E90" t="s">
        <v>5630</v>
      </c>
      <c r="F90" t="s">
        <v>1290</v>
      </c>
      <c r="H90">
        <v>51.344929</v>
      </c>
      <c r="I90">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108">
        <v>1.6E-2</v>
      </c>
    </row>
    <row r="91" spans="1:37" ht="15" customHeight="1">
      <c r="A91" s="121" t="s">
        <v>114</v>
      </c>
      <c r="B91" s="110" t="s">
        <v>765</v>
      </c>
      <c r="C91" t="s">
        <v>2544</v>
      </c>
      <c r="D91" t="s">
        <v>5631</v>
      </c>
      <c r="E91" t="s">
        <v>5632</v>
      </c>
      <c r="F91" t="s">
        <v>1290</v>
      </c>
      <c r="H91">
        <v>56.296131000000003</v>
      </c>
      <c r="I9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108">
        <v>1.7000000000000001E-2</v>
      </c>
    </row>
    <row r="92" spans="1:37" ht="15" customHeight="1">
      <c r="A92" s="121" t="s">
        <v>112</v>
      </c>
      <c r="B92" s="110" t="s">
        <v>764</v>
      </c>
      <c r="C92" t="s">
        <v>1573</v>
      </c>
      <c r="D92" t="s">
        <v>5633</v>
      </c>
      <c r="E92" t="s">
        <v>5634</v>
      </c>
      <c r="F92" t="s">
        <v>1290</v>
      </c>
      <c r="H92">
        <v>9.0132000000000004E-2</v>
      </c>
      <c r="I92">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108">
        <v>-1.7000000000000001E-2</v>
      </c>
    </row>
    <row r="93" spans="1:37" ht="15" customHeight="1">
      <c r="A93" s="121" t="s">
        <v>116</v>
      </c>
      <c r="B93" s="110" t="s">
        <v>763</v>
      </c>
      <c r="C93" t="s">
        <v>2545</v>
      </c>
      <c r="D93" t="s">
        <v>5635</v>
      </c>
      <c r="E93" t="s">
        <v>5636</v>
      </c>
      <c r="F93" t="s">
        <v>1290</v>
      </c>
      <c r="H93">
        <v>0</v>
      </c>
      <c r="I93">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146</v>
      </c>
    </row>
    <row r="94" spans="1:37" ht="15" customHeight="1">
      <c r="A94" s="121" t="s">
        <v>116</v>
      </c>
      <c r="B94" s="110" t="s">
        <v>762</v>
      </c>
      <c r="C94" t="s">
        <v>2546</v>
      </c>
      <c r="D94" t="s">
        <v>5637</v>
      </c>
      <c r="E94" t="s">
        <v>5638</v>
      </c>
      <c r="F94" t="s">
        <v>1290</v>
      </c>
      <c r="H94">
        <v>0</v>
      </c>
      <c r="I94">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146</v>
      </c>
    </row>
    <row r="95" spans="1:37" ht="15" customHeight="1">
      <c r="A95" s="121" t="s">
        <v>854</v>
      </c>
      <c r="B95" s="110" t="s">
        <v>761</v>
      </c>
      <c r="C95" t="s">
        <v>1577</v>
      </c>
      <c r="D95" t="s">
        <v>5639</v>
      </c>
      <c r="E95" t="s">
        <v>5640</v>
      </c>
      <c r="F95" t="s">
        <v>1290</v>
      </c>
      <c r="H95">
        <v>0</v>
      </c>
      <c r="I95">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146</v>
      </c>
    </row>
    <row r="96" spans="1:37" ht="15" customHeight="1">
      <c r="B96" s="110" t="s">
        <v>760</v>
      </c>
      <c r="C96" t="s">
        <v>594</v>
      </c>
      <c r="D96" t="s">
        <v>5641</v>
      </c>
      <c r="E96" t="s">
        <v>5642</v>
      </c>
      <c r="F96" t="s">
        <v>1290</v>
      </c>
      <c r="H96">
        <v>5922.7944340000004</v>
      </c>
      <c r="I96">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108">
        <v>-3.0000000000000001E-3</v>
      </c>
    </row>
    <row r="97" spans="1:37" ht="15" customHeight="1">
      <c r="C97" t="s">
        <v>2553</v>
      </c>
    </row>
    <row r="98" spans="1:37" ht="15" customHeight="1">
      <c r="C98" t="s">
        <v>1217</v>
      </c>
    </row>
    <row r="99" spans="1:37" ht="15" customHeight="1">
      <c r="A99" s="121" t="s">
        <v>115</v>
      </c>
      <c r="B99" s="110" t="s">
        <v>759</v>
      </c>
      <c r="C99" t="s">
        <v>1262</v>
      </c>
      <c r="D99" t="s">
        <v>5643</v>
      </c>
      <c r="E99" t="s">
        <v>5644</v>
      </c>
      <c r="F99" t="s">
        <v>2725</v>
      </c>
      <c r="H99">
        <v>14.991417999999999</v>
      </c>
      <c r="I99">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108">
        <v>0.01</v>
      </c>
    </row>
    <row r="100" spans="1:37" ht="15" customHeight="1">
      <c r="A100" s="121" t="s">
        <v>114</v>
      </c>
      <c r="B100" s="110" t="s">
        <v>758</v>
      </c>
      <c r="C100" t="s">
        <v>1348</v>
      </c>
      <c r="D100" t="s">
        <v>5645</v>
      </c>
      <c r="E100" t="s">
        <v>5646</v>
      </c>
      <c r="F100" t="s">
        <v>1714</v>
      </c>
      <c r="H100">
        <v>10.726876000000001</v>
      </c>
      <c r="I100">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108">
        <v>1.2E-2</v>
      </c>
    </row>
    <row r="101" spans="1:37" ht="15" customHeight="1">
      <c r="A101" s="121" t="s">
        <v>853</v>
      </c>
      <c r="B101" s="110" t="s">
        <v>757</v>
      </c>
      <c r="C101" t="s">
        <v>1269</v>
      </c>
      <c r="D101" t="s">
        <v>5647</v>
      </c>
      <c r="E101" t="s">
        <v>5648</v>
      </c>
      <c r="F101" t="s">
        <v>1714</v>
      </c>
      <c r="H101">
        <v>8.2871159999999993</v>
      </c>
      <c r="I10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108">
        <v>0.02</v>
      </c>
    </row>
    <row r="102" spans="1:37" ht="15" customHeight="1">
      <c r="A102" s="121" t="s">
        <v>113</v>
      </c>
      <c r="B102" s="110" t="s">
        <v>756</v>
      </c>
      <c r="C102" t="s">
        <v>1278</v>
      </c>
      <c r="D102" t="s">
        <v>5649</v>
      </c>
      <c r="E102" t="s">
        <v>5650</v>
      </c>
      <c r="F102" t="s">
        <v>1714</v>
      </c>
      <c r="H102">
        <v>10.037065</v>
      </c>
      <c r="I102">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108">
        <v>1E-3</v>
      </c>
    </row>
    <row r="103" spans="1:37" ht="15" customHeight="1">
      <c r="A103" s="121" t="s">
        <v>114</v>
      </c>
      <c r="B103" s="110" t="s">
        <v>755</v>
      </c>
      <c r="C103" t="s">
        <v>2544</v>
      </c>
      <c r="D103" t="s">
        <v>5651</v>
      </c>
      <c r="E103" t="s">
        <v>5652</v>
      </c>
      <c r="F103" t="s">
        <v>1714</v>
      </c>
      <c r="H103">
        <v>10.321225</v>
      </c>
      <c r="I103">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108">
        <v>1.2999999999999999E-2</v>
      </c>
    </row>
    <row r="104" spans="1:37" ht="15" customHeight="1">
      <c r="A104" s="121" t="s">
        <v>112</v>
      </c>
      <c r="B104" s="110" t="s">
        <v>754</v>
      </c>
      <c r="C104" t="s">
        <v>1573</v>
      </c>
      <c r="D104" t="s">
        <v>5653</v>
      </c>
      <c r="E104" t="s">
        <v>5654</v>
      </c>
      <c r="F104" t="s">
        <v>2725</v>
      </c>
      <c r="H104">
        <v>24.120543999999999</v>
      </c>
      <c r="I104">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108">
        <v>0</v>
      </c>
    </row>
    <row r="105" spans="1:37" ht="15" customHeight="1">
      <c r="A105" s="121" t="s">
        <v>116</v>
      </c>
      <c r="B105" s="110" t="s">
        <v>753</v>
      </c>
      <c r="C105" t="s">
        <v>2545</v>
      </c>
      <c r="D105" t="s">
        <v>5655</v>
      </c>
      <c r="E105" t="s">
        <v>5656</v>
      </c>
      <c r="F105" t="s">
        <v>2725</v>
      </c>
      <c r="H105">
        <v>0</v>
      </c>
      <c r="I105">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146</v>
      </c>
    </row>
    <row r="106" spans="1:37" ht="15" customHeight="1">
      <c r="A106" s="121" t="s">
        <v>116</v>
      </c>
      <c r="B106" s="110" t="s">
        <v>752</v>
      </c>
      <c r="C106" t="s">
        <v>2546</v>
      </c>
      <c r="D106" t="s">
        <v>5657</v>
      </c>
      <c r="E106" t="s">
        <v>5658</v>
      </c>
      <c r="F106" t="s">
        <v>1714</v>
      </c>
      <c r="H106">
        <v>0</v>
      </c>
      <c r="I106">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146</v>
      </c>
    </row>
    <row r="107" spans="1:37" ht="15" customHeight="1">
      <c r="A107" s="121" t="s">
        <v>854</v>
      </c>
      <c r="B107" s="110" t="s">
        <v>751</v>
      </c>
      <c r="C107" t="s">
        <v>1577</v>
      </c>
      <c r="D107" t="s">
        <v>5659</v>
      </c>
      <c r="E107" t="s">
        <v>5660</v>
      </c>
      <c r="F107" t="s">
        <v>2725</v>
      </c>
      <c r="H107">
        <v>0</v>
      </c>
      <c r="I107">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146</v>
      </c>
    </row>
    <row r="108" spans="1:37" ht="15" customHeight="1">
      <c r="B108" s="110" t="s">
        <v>750</v>
      </c>
      <c r="C108" t="s">
        <v>2554</v>
      </c>
      <c r="D108" t="s">
        <v>5661</v>
      </c>
      <c r="E108" t="s">
        <v>5662</v>
      </c>
      <c r="H108">
        <v>13.701998</v>
      </c>
      <c r="I108">
        <v>13.894455000000001</v>
      </c>
      <c r="J108">
        <v>14.1332</v>
      </c>
      <c r="K108">
        <v>14.411139</v>
      </c>
      <c r="L108">
        <v>14.696726999999999</v>
      </c>
      <c r="M108">
        <v>14.984973999999999</v>
      </c>
      <c r="N108">
        <v>15.258081000000001</v>
      </c>
      <c r="O108">
        <v>15.520238000000001</v>
      </c>
      <c r="P108">
        <v>15.762815</v>
      </c>
      <c r="Q108">
        <v>15.987064999999999</v>
      </c>
      <c r="R108">
        <v>16.188490000000002</v>
      </c>
      <c r="S108">
        <v>16.371717</v>
      </c>
      <c r="T108">
        <v>16.538298000000001</v>
      </c>
      <c r="U108">
        <v>16.691216000000001</v>
      </c>
      <c r="V108">
        <v>16.830991999999998</v>
      </c>
      <c r="W108">
        <v>16.958241999999998</v>
      </c>
      <c r="X108">
        <v>17.075382000000001</v>
      </c>
      <c r="Y108">
        <v>17.182625000000002</v>
      </c>
      <c r="Z108">
        <v>17.279478000000001</v>
      </c>
      <c r="AA108">
        <v>17.364405000000001</v>
      </c>
      <c r="AB108">
        <v>17.440176000000001</v>
      </c>
      <c r="AC108">
        <v>17.507937999999999</v>
      </c>
      <c r="AD108">
        <v>17.564014</v>
      </c>
      <c r="AE108">
        <v>17.611903999999999</v>
      </c>
      <c r="AF108">
        <v>17.652002</v>
      </c>
      <c r="AG108">
        <v>17.684301000000001</v>
      </c>
      <c r="AH108">
        <v>17.708280999999999</v>
      </c>
      <c r="AI108">
        <v>17.728021999999999</v>
      </c>
      <c r="AJ108">
        <v>17.743794999999999</v>
      </c>
      <c r="AK108" s="108">
        <v>8.9999999999999993E-3</v>
      </c>
    </row>
    <row r="109" spans="1:37" ht="15" customHeight="1">
      <c r="C109" t="s">
        <v>1219</v>
      </c>
    </row>
    <row r="110" spans="1:37" ht="15" customHeight="1">
      <c r="A110" s="121" t="s">
        <v>115</v>
      </c>
      <c r="B110" s="110" t="s">
        <v>749</v>
      </c>
      <c r="C110" t="s">
        <v>1262</v>
      </c>
      <c r="D110" t="s">
        <v>5663</v>
      </c>
      <c r="E110" t="s">
        <v>5664</v>
      </c>
      <c r="F110" t="s">
        <v>2725</v>
      </c>
      <c r="H110">
        <v>9.1936929999999997</v>
      </c>
      <c r="I110">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108">
        <v>1.4E-2</v>
      </c>
    </row>
    <row r="111" spans="1:37" ht="15" customHeight="1">
      <c r="A111" s="121" t="s">
        <v>114</v>
      </c>
      <c r="B111" s="110" t="s">
        <v>748</v>
      </c>
      <c r="C111" t="s">
        <v>1348</v>
      </c>
      <c r="D111" t="s">
        <v>5665</v>
      </c>
      <c r="E111" t="s">
        <v>5666</v>
      </c>
      <c r="F111" t="s">
        <v>1714</v>
      </c>
      <c r="H111">
        <v>6.749625</v>
      </c>
      <c r="I11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108">
        <v>1.0999999999999999E-2</v>
      </c>
    </row>
    <row r="112" spans="1:37" ht="15" customHeight="1">
      <c r="A112" s="121" t="s">
        <v>853</v>
      </c>
      <c r="B112" s="110" t="s">
        <v>747</v>
      </c>
      <c r="C112" t="s">
        <v>1269</v>
      </c>
      <c r="D112" t="s">
        <v>5667</v>
      </c>
      <c r="E112" t="s">
        <v>5668</v>
      </c>
      <c r="F112" t="s">
        <v>1714</v>
      </c>
      <c r="H112">
        <v>6.6743629999999996</v>
      </c>
      <c r="I112">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108">
        <v>1.2E-2</v>
      </c>
    </row>
    <row r="113" spans="1:37" ht="15" customHeight="1">
      <c r="A113" s="121" t="s">
        <v>113</v>
      </c>
      <c r="B113" s="110" t="s">
        <v>746</v>
      </c>
      <c r="C113" t="s">
        <v>1278</v>
      </c>
      <c r="D113" t="s">
        <v>5669</v>
      </c>
      <c r="E113" t="s">
        <v>5670</v>
      </c>
      <c r="F113" t="s">
        <v>1714</v>
      </c>
      <c r="H113">
        <v>6.6825780000000004</v>
      </c>
      <c r="I113">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108">
        <v>6.0000000000000001E-3</v>
      </c>
    </row>
    <row r="114" spans="1:37" ht="15" customHeight="1">
      <c r="A114" s="121" t="s">
        <v>114</v>
      </c>
      <c r="B114" s="110" t="s">
        <v>745</v>
      </c>
      <c r="C114" t="s">
        <v>2544</v>
      </c>
      <c r="D114" t="s">
        <v>5671</v>
      </c>
      <c r="E114" t="s">
        <v>5672</v>
      </c>
      <c r="F114" t="s">
        <v>2755</v>
      </c>
      <c r="H114">
        <v>6.8756690000000003</v>
      </c>
      <c r="I114">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108">
        <v>0.01</v>
      </c>
    </row>
    <row r="115" spans="1:37" ht="15" customHeight="1">
      <c r="A115" s="121" t="s">
        <v>112</v>
      </c>
      <c r="B115" s="110" t="s">
        <v>744</v>
      </c>
      <c r="C115" t="s">
        <v>1573</v>
      </c>
      <c r="D115" t="s">
        <v>5673</v>
      </c>
      <c r="E115" t="s">
        <v>5674</v>
      </c>
      <c r="F115" t="s">
        <v>1714</v>
      </c>
      <c r="H115">
        <v>17.406853000000002</v>
      </c>
      <c r="I115">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108">
        <v>4.0000000000000001E-3</v>
      </c>
    </row>
    <row r="116" spans="1:37" ht="15" customHeight="1">
      <c r="A116" s="121" t="s">
        <v>116</v>
      </c>
      <c r="B116" s="110" t="s">
        <v>743</v>
      </c>
      <c r="C116" t="s">
        <v>2545</v>
      </c>
      <c r="D116" t="s">
        <v>5675</v>
      </c>
      <c r="E116" t="s">
        <v>5676</v>
      </c>
      <c r="F116" t="s">
        <v>1714</v>
      </c>
      <c r="H116">
        <v>0</v>
      </c>
      <c r="I116">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146</v>
      </c>
    </row>
    <row r="117" spans="1:37" ht="15" customHeight="1">
      <c r="A117" s="121" t="s">
        <v>116</v>
      </c>
      <c r="B117" s="110" t="s">
        <v>742</v>
      </c>
      <c r="C117" t="s">
        <v>2546</v>
      </c>
      <c r="D117" t="s">
        <v>5677</v>
      </c>
      <c r="E117" t="s">
        <v>5678</v>
      </c>
      <c r="F117" t="s">
        <v>1714</v>
      </c>
      <c r="H117">
        <v>0</v>
      </c>
      <c r="I117">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146</v>
      </c>
    </row>
    <row r="118" spans="1:37" ht="15" customHeight="1">
      <c r="A118" s="121" t="s">
        <v>854</v>
      </c>
      <c r="B118" s="110" t="s">
        <v>741</v>
      </c>
      <c r="C118" t="s">
        <v>1577</v>
      </c>
      <c r="D118" t="s">
        <v>5679</v>
      </c>
      <c r="E118" t="s">
        <v>5680</v>
      </c>
      <c r="F118" t="s">
        <v>1714</v>
      </c>
      <c r="H118">
        <v>0</v>
      </c>
      <c r="I118">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146</v>
      </c>
    </row>
    <row r="119" spans="1:37" ht="15" customHeight="1">
      <c r="B119" s="110" t="s">
        <v>740</v>
      </c>
      <c r="C119" t="s">
        <v>2555</v>
      </c>
      <c r="D119" t="s">
        <v>5681</v>
      </c>
      <c r="E119" t="s">
        <v>5682</v>
      </c>
      <c r="H119">
        <v>8.2098399999999998</v>
      </c>
      <c r="I119">
        <v>8.3404410000000002</v>
      </c>
      <c r="J119">
        <v>8.4829690000000006</v>
      </c>
      <c r="K119">
        <v>8.6408909999999999</v>
      </c>
      <c r="L119">
        <v>8.8129430000000006</v>
      </c>
      <c r="M119">
        <v>9.0002259999999996</v>
      </c>
      <c r="N119">
        <v>9.1844359999999998</v>
      </c>
      <c r="O119">
        <v>9.3722469999999998</v>
      </c>
      <c r="P119">
        <v>9.5603230000000003</v>
      </c>
      <c r="Q119">
        <v>9.7494200000000006</v>
      </c>
      <c r="R119">
        <v>9.9342159999999993</v>
      </c>
      <c r="S119">
        <v>10.112831999999999</v>
      </c>
      <c r="T119">
        <v>10.281893999999999</v>
      </c>
      <c r="U119">
        <v>10.441013999999999</v>
      </c>
      <c r="V119">
        <v>10.590353</v>
      </c>
      <c r="W119">
        <v>10.726647</v>
      </c>
      <c r="X119">
        <v>10.856488000000001</v>
      </c>
      <c r="Y119">
        <v>10.972559</v>
      </c>
      <c r="Z119">
        <v>11.083036</v>
      </c>
      <c r="AA119">
        <v>11.184754999999999</v>
      </c>
      <c r="AB119">
        <v>11.277801999999999</v>
      </c>
      <c r="AC119">
        <v>11.358744</v>
      </c>
      <c r="AD119">
        <v>11.428658</v>
      </c>
      <c r="AE119">
        <v>11.491809999999999</v>
      </c>
      <c r="AF119">
        <v>11.55086</v>
      </c>
      <c r="AG119">
        <v>11.605866000000001</v>
      </c>
      <c r="AH119">
        <v>11.656457</v>
      </c>
      <c r="AI119">
        <v>11.703754999999999</v>
      </c>
      <c r="AJ119">
        <v>11.750068000000001</v>
      </c>
      <c r="AK119" s="108">
        <v>1.2999999999999999E-2</v>
      </c>
    </row>
    <row r="120" spans="1:37" ht="15" customHeight="1">
      <c r="C120" t="s">
        <v>2549</v>
      </c>
    </row>
    <row r="121" spans="1:37" ht="15" customHeight="1">
      <c r="A121" s="121" t="s">
        <v>115</v>
      </c>
      <c r="B121" s="110" t="s">
        <v>739</v>
      </c>
      <c r="C121" t="s">
        <v>1262</v>
      </c>
      <c r="D121" t="s">
        <v>5683</v>
      </c>
      <c r="E121" t="s">
        <v>5684</v>
      </c>
      <c r="F121" t="s">
        <v>2725</v>
      </c>
      <c r="H121">
        <v>6.174798</v>
      </c>
      <c r="I12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108">
        <v>8.9999999999999993E-3</v>
      </c>
    </row>
    <row r="122" spans="1:37" ht="15" customHeight="1">
      <c r="A122" s="121" t="s">
        <v>114</v>
      </c>
      <c r="B122" s="110" t="s">
        <v>738</v>
      </c>
      <c r="C122" t="s">
        <v>1348</v>
      </c>
      <c r="D122" t="s">
        <v>5685</v>
      </c>
      <c r="E122" t="s">
        <v>5686</v>
      </c>
      <c r="F122" t="s">
        <v>1714</v>
      </c>
      <c r="H122">
        <v>5.6053519999999999</v>
      </c>
      <c r="I122">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108">
        <v>6.0000000000000001E-3</v>
      </c>
    </row>
    <row r="123" spans="1:37" ht="15" customHeight="1">
      <c r="A123" s="121" t="s">
        <v>853</v>
      </c>
      <c r="B123" s="110" t="s">
        <v>737</v>
      </c>
      <c r="C123" t="s">
        <v>1269</v>
      </c>
      <c r="D123" t="s">
        <v>5687</v>
      </c>
      <c r="E123" t="s">
        <v>5688</v>
      </c>
      <c r="F123" t="s">
        <v>1714</v>
      </c>
      <c r="H123">
        <v>6.0561619999999996</v>
      </c>
      <c r="I123">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108">
        <v>4.0000000000000001E-3</v>
      </c>
    </row>
    <row r="124" spans="1:37" ht="15" customHeight="1">
      <c r="A124" s="121" t="s">
        <v>113</v>
      </c>
      <c r="B124" s="110" t="s">
        <v>736</v>
      </c>
      <c r="C124" t="s">
        <v>1278</v>
      </c>
      <c r="D124" t="s">
        <v>5689</v>
      </c>
      <c r="E124" t="s">
        <v>5690</v>
      </c>
      <c r="F124" t="s">
        <v>2725</v>
      </c>
      <c r="H124">
        <v>5.905322</v>
      </c>
      <c r="I124">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108">
        <v>8.9999999999999993E-3</v>
      </c>
    </row>
    <row r="125" spans="1:37" ht="15" customHeight="1">
      <c r="A125" s="121" t="s">
        <v>114</v>
      </c>
      <c r="B125" s="110" t="s">
        <v>735</v>
      </c>
      <c r="C125" t="s">
        <v>2544</v>
      </c>
      <c r="D125" t="s">
        <v>5691</v>
      </c>
      <c r="E125" t="s">
        <v>5692</v>
      </c>
      <c r="F125" t="s">
        <v>1714</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146</v>
      </c>
    </row>
    <row r="126" spans="1:37" ht="15" customHeight="1">
      <c r="A126" s="121" t="s">
        <v>112</v>
      </c>
      <c r="B126" s="110" t="s">
        <v>734</v>
      </c>
      <c r="C126" t="s">
        <v>1573</v>
      </c>
      <c r="D126" t="s">
        <v>5693</v>
      </c>
      <c r="E126" t="s">
        <v>5694</v>
      </c>
      <c r="F126" t="s">
        <v>2725</v>
      </c>
      <c r="H126">
        <v>12.511471999999999</v>
      </c>
      <c r="I126">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108">
        <v>-3.0000000000000001E-3</v>
      </c>
    </row>
    <row r="127" spans="1:37" ht="15" customHeight="1">
      <c r="A127" s="121" t="s">
        <v>116</v>
      </c>
      <c r="B127" s="110" t="s">
        <v>733</v>
      </c>
      <c r="C127" t="s">
        <v>2545</v>
      </c>
      <c r="D127" t="s">
        <v>5695</v>
      </c>
      <c r="E127" t="s">
        <v>5696</v>
      </c>
      <c r="F127" t="s">
        <v>2725</v>
      </c>
      <c r="H127">
        <v>0</v>
      </c>
      <c r="I127">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146</v>
      </c>
    </row>
    <row r="128" spans="1:37" ht="15" customHeight="1">
      <c r="A128" s="121" t="s">
        <v>116</v>
      </c>
      <c r="B128" s="110" t="s">
        <v>732</v>
      </c>
      <c r="C128" t="s">
        <v>2546</v>
      </c>
      <c r="D128" t="s">
        <v>5697</v>
      </c>
      <c r="E128" t="s">
        <v>5698</v>
      </c>
      <c r="F128" t="s">
        <v>1714</v>
      </c>
      <c r="H128">
        <v>0</v>
      </c>
      <c r="I128">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146</v>
      </c>
    </row>
    <row r="129" spans="1:38" ht="15" customHeight="1">
      <c r="A129" s="121" t="s">
        <v>854</v>
      </c>
      <c r="B129" s="110" t="s">
        <v>731</v>
      </c>
      <c r="C129" t="s">
        <v>1577</v>
      </c>
      <c r="D129" t="s">
        <v>5699</v>
      </c>
      <c r="E129" t="s">
        <v>5700</v>
      </c>
      <c r="F129" t="s">
        <v>2725</v>
      </c>
      <c r="H129">
        <v>0</v>
      </c>
      <c r="I129">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146</v>
      </c>
    </row>
    <row r="130" spans="1:38" ht="15" customHeight="1">
      <c r="B130" s="110" t="s">
        <v>730</v>
      </c>
      <c r="C130" t="s">
        <v>2556</v>
      </c>
      <c r="D130" t="s">
        <v>5701</v>
      </c>
      <c r="E130" t="s">
        <v>5702</v>
      </c>
      <c r="H130">
        <v>6.1709569999999996</v>
      </c>
      <c r="I130">
        <v>6.2590110000000001</v>
      </c>
      <c r="J130">
        <v>6.3601650000000003</v>
      </c>
      <c r="K130">
        <v>6.4708430000000003</v>
      </c>
      <c r="L130">
        <v>6.589664</v>
      </c>
      <c r="M130">
        <v>6.7149279999999996</v>
      </c>
      <c r="N130">
        <v>6.8362869999999996</v>
      </c>
      <c r="O130">
        <v>6.9546010000000003</v>
      </c>
      <c r="P130">
        <v>7.068473</v>
      </c>
      <c r="Q130">
        <v>7.1781480000000002</v>
      </c>
      <c r="R130">
        <v>7.282597</v>
      </c>
      <c r="S130">
        <v>7.3776999999999999</v>
      </c>
      <c r="T130">
        <v>7.4626390000000002</v>
      </c>
      <c r="U130">
        <v>7.5376300000000001</v>
      </c>
      <c r="V130">
        <v>7.6034009999999999</v>
      </c>
      <c r="W130">
        <v>7.6603089999999998</v>
      </c>
      <c r="X130">
        <v>7.7086389999999998</v>
      </c>
      <c r="Y130">
        <v>7.750559</v>
      </c>
      <c r="Z130">
        <v>7.7871069999999998</v>
      </c>
      <c r="AA130">
        <v>7.819769</v>
      </c>
      <c r="AB130">
        <v>7.8466990000000001</v>
      </c>
      <c r="AC130">
        <v>7.8693970000000002</v>
      </c>
      <c r="AD130">
        <v>7.8885500000000004</v>
      </c>
      <c r="AE130">
        <v>7.9051289999999996</v>
      </c>
      <c r="AF130">
        <v>7.9208100000000004</v>
      </c>
      <c r="AG130">
        <v>7.9359409999999997</v>
      </c>
      <c r="AH130">
        <v>7.9508619999999999</v>
      </c>
      <c r="AI130">
        <v>7.9663209999999998</v>
      </c>
      <c r="AJ130">
        <v>7.9825520000000001</v>
      </c>
      <c r="AK130" s="108">
        <v>8.9999999999999993E-3</v>
      </c>
    </row>
    <row r="131" spans="1:38" s="36" customFormat="1" ht="15" customHeight="1">
      <c r="A131" s="117"/>
      <c r="B131" s="35" t="s">
        <v>729</v>
      </c>
      <c r="C131" t="s">
        <v>2557</v>
      </c>
      <c r="D131" t="s">
        <v>5703</v>
      </c>
      <c r="E131" t="s">
        <v>5704</v>
      </c>
      <c r="F131"/>
      <c r="G131"/>
      <c r="H131">
        <v>7.4724060000000003</v>
      </c>
      <c r="I131">
        <v>7.5785309999999999</v>
      </c>
      <c r="J131">
        <v>7.7053209999999996</v>
      </c>
      <c r="K131">
        <v>7.8485909999999999</v>
      </c>
      <c r="L131">
        <v>8.0023800000000005</v>
      </c>
      <c r="M131">
        <v>8.1636780000000009</v>
      </c>
      <c r="N131">
        <v>8.3212820000000001</v>
      </c>
      <c r="O131">
        <v>8.4797530000000005</v>
      </c>
      <c r="P131">
        <v>8.6382940000000001</v>
      </c>
      <c r="Q131">
        <v>8.7959300000000002</v>
      </c>
      <c r="R131">
        <v>8.9485519999999994</v>
      </c>
      <c r="S131">
        <v>9.0909969999999998</v>
      </c>
      <c r="T131">
        <v>9.2225169999999999</v>
      </c>
      <c r="U131">
        <v>9.3430680000000006</v>
      </c>
      <c r="V131">
        <v>9.4533190000000005</v>
      </c>
      <c r="W131">
        <v>9.5530659999999994</v>
      </c>
      <c r="X131">
        <v>9.6434460000000009</v>
      </c>
      <c r="Y131">
        <v>9.7267150000000004</v>
      </c>
      <c r="Z131">
        <v>9.8045980000000004</v>
      </c>
      <c r="AA131">
        <v>9.8772749999999991</v>
      </c>
      <c r="AB131">
        <v>9.9424340000000004</v>
      </c>
      <c r="AC131">
        <v>10.001575000000001</v>
      </c>
      <c r="AD131">
        <v>10.055849</v>
      </c>
      <c r="AE131">
        <v>10.108461999999999</v>
      </c>
      <c r="AF131">
        <v>10.161237</v>
      </c>
      <c r="AG131">
        <v>10.213322</v>
      </c>
      <c r="AH131">
        <v>10.263771999999999</v>
      </c>
      <c r="AI131">
        <v>10.314520999999999</v>
      </c>
      <c r="AJ131">
        <v>10.365862999999999</v>
      </c>
      <c r="AK131" s="108">
        <v>1.2E-2</v>
      </c>
      <c r="AL131"/>
    </row>
    <row r="132" spans="1:38" ht="15" customHeight="1">
      <c r="C132" t="s">
        <v>2558</v>
      </c>
    </row>
    <row r="133" spans="1:38" ht="15" customHeight="1">
      <c r="C133" t="s">
        <v>1217</v>
      </c>
    </row>
    <row r="134" spans="1:38" ht="15" customHeight="1">
      <c r="A134" s="121" t="s">
        <v>115</v>
      </c>
      <c r="B134" s="110" t="s">
        <v>728</v>
      </c>
      <c r="C134" t="s">
        <v>1262</v>
      </c>
      <c r="D134" t="s">
        <v>5705</v>
      </c>
      <c r="E134" t="s">
        <v>5706</v>
      </c>
      <c r="F134" t="s">
        <v>1860</v>
      </c>
      <c r="H134">
        <v>3.0155479999999999</v>
      </c>
      <c r="I134">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108">
        <v>1.7999999999999999E-2</v>
      </c>
    </row>
    <row r="135" spans="1:38" ht="15" customHeight="1">
      <c r="A135" s="121" t="s">
        <v>114</v>
      </c>
      <c r="B135" s="110" t="s">
        <v>727</v>
      </c>
      <c r="C135" t="s">
        <v>1348</v>
      </c>
      <c r="D135" t="s">
        <v>5707</v>
      </c>
      <c r="E135" t="s">
        <v>5708</v>
      </c>
      <c r="F135" t="s">
        <v>1860</v>
      </c>
      <c r="H135">
        <v>1.3121959999999999</v>
      </c>
      <c r="I135">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108">
        <v>3.7999999999999999E-2</v>
      </c>
    </row>
    <row r="136" spans="1:38" ht="15" customHeight="1">
      <c r="A136" s="121" t="s">
        <v>853</v>
      </c>
      <c r="B136" s="110" t="s">
        <v>726</v>
      </c>
      <c r="C136" t="s">
        <v>1269</v>
      </c>
      <c r="D136" t="s">
        <v>5709</v>
      </c>
      <c r="E136" t="s">
        <v>5710</v>
      </c>
      <c r="F136" t="s">
        <v>1860</v>
      </c>
      <c r="H136">
        <v>1.18E-4</v>
      </c>
      <c r="I136">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108">
        <v>0.19</v>
      </c>
    </row>
    <row r="137" spans="1:38" ht="15" customHeight="1">
      <c r="A137" s="121" t="s">
        <v>113</v>
      </c>
      <c r="B137" s="110" t="s">
        <v>725</v>
      </c>
      <c r="C137" t="s">
        <v>1278</v>
      </c>
      <c r="D137" t="s">
        <v>5711</v>
      </c>
      <c r="E137" t="s">
        <v>5712</v>
      </c>
      <c r="F137" t="s">
        <v>1860</v>
      </c>
      <c r="H137">
        <v>8.1099999999999998E-4</v>
      </c>
      <c r="I137">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108">
        <v>-2.9000000000000001E-2</v>
      </c>
    </row>
    <row r="138" spans="1:38" ht="15" customHeight="1">
      <c r="A138" s="121" t="s">
        <v>114</v>
      </c>
      <c r="B138" s="110" t="s">
        <v>724</v>
      </c>
      <c r="C138" t="s">
        <v>2544</v>
      </c>
      <c r="D138" t="s">
        <v>5713</v>
      </c>
      <c r="E138" t="s">
        <v>5714</v>
      </c>
      <c r="F138" t="s">
        <v>1860</v>
      </c>
      <c r="H138">
        <v>0.228495</v>
      </c>
      <c r="I138">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108">
        <v>2.4E-2</v>
      </c>
    </row>
    <row r="139" spans="1:38" ht="15" customHeight="1">
      <c r="A139" s="121" t="s">
        <v>112</v>
      </c>
      <c r="B139" s="110" t="s">
        <v>723</v>
      </c>
      <c r="C139" t="s">
        <v>1573</v>
      </c>
      <c r="D139" t="s">
        <v>5715</v>
      </c>
      <c r="E139" t="s">
        <v>5716</v>
      </c>
      <c r="F139" t="s">
        <v>1860</v>
      </c>
      <c r="H139">
        <v>6.7000000000000002E-5</v>
      </c>
      <c r="I139">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108">
        <v>-9.4E-2</v>
      </c>
    </row>
    <row r="140" spans="1:38" ht="15" customHeight="1">
      <c r="A140" s="121" t="s">
        <v>116</v>
      </c>
      <c r="B140" s="110" t="s">
        <v>722</v>
      </c>
      <c r="C140" t="s">
        <v>2545</v>
      </c>
      <c r="D140" t="s">
        <v>5717</v>
      </c>
      <c r="E140" t="s">
        <v>5718</v>
      </c>
      <c r="F140" t="s">
        <v>1860</v>
      </c>
      <c r="H140">
        <v>0</v>
      </c>
      <c r="I140">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146</v>
      </c>
    </row>
    <row r="141" spans="1:38" ht="15" customHeight="1">
      <c r="A141" s="121" t="s">
        <v>116</v>
      </c>
      <c r="B141" s="110" t="s">
        <v>721</v>
      </c>
      <c r="C141" t="s">
        <v>2546</v>
      </c>
      <c r="D141" t="s">
        <v>5719</v>
      </c>
      <c r="E141" t="s">
        <v>5720</v>
      </c>
      <c r="F141" t="s">
        <v>1860</v>
      </c>
      <c r="H141">
        <v>0</v>
      </c>
      <c r="I14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146</v>
      </c>
    </row>
    <row r="142" spans="1:38" ht="15" customHeight="1">
      <c r="A142" s="121" t="s">
        <v>854</v>
      </c>
      <c r="B142" s="110" t="s">
        <v>720</v>
      </c>
      <c r="C142" t="s">
        <v>1577</v>
      </c>
      <c r="D142" t="s">
        <v>5721</v>
      </c>
      <c r="E142" t="s">
        <v>5722</v>
      </c>
      <c r="F142" t="s">
        <v>1860</v>
      </c>
      <c r="H142">
        <v>0</v>
      </c>
      <c r="I142">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146</v>
      </c>
    </row>
    <row r="143" spans="1:38" ht="15" customHeight="1">
      <c r="B143" s="110" t="s">
        <v>719</v>
      </c>
      <c r="C143" t="s">
        <v>2547</v>
      </c>
      <c r="D143" t="s">
        <v>5723</v>
      </c>
      <c r="E143" t="s">
        <v>5724</v>
      </c>
      <c r="F143" t="s">
        <v>1860</v>
      </c>
      <c r="H143">
        <v>4.5572350000000004</v>
      </c>
      <c r="I143">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108">
        <v>2.5000000000000001E-2</v>
      </c>
    </row>
    <row r="144" spans="1:38" ht="15" customHeight="1">
      <c r="C144" t="s">
        <v>1219</v>
      </c>
    </row>
    <row r="145" spans="1:37" ht="15" customHeight="1">
      <c r="A145" s="121" t="s">
        <v>115</v>
      </c>
      <c r="B145" s="110" t="s">
        <v>718</v>
      </c>
      <c r="C145" t="s">
        <v>1262</v>
      </c>
      <c r="D145" t="s">
        <v>5725</v>
      </c>
      <c r="E145" t="s">
        <v>5726</v>
      </c>
      <c r="F145" t="s">
        <v>1860</v>
      </c>
      <c r="H145">
        <v>2.2437369999999999</v>
      </c>
      <c r="I145">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108">
        <v>1.2999999999999999E-2</v>
      </c>
    </row>
    <row r="146" spans="1:37" ht="15" customHeight="1">
      <c r="A146" s="121" t="s">
        <v>114</v>
      </c>
      <c r="B146" s="110" t="s">
        <v>717</v>
      </c>
      <c r="C146" t="s">
        <v>1348</v>
      </c>
      <c r="D146" t="s">
        <v>5727</v>
      </c>
      <c r="E146" t="s">
        <v>5728</v>
      </c>
      <c r="F146" t="s">
        <v>1860</v>
      </c>
      <c r="H146">
        <v>1.5028010000000001</v>
      </c>
      <c r="I146">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108">
        <v>0.01</v>
      </c>
    </row>
    <row r="147" spans="1:37" ht="15" customHeight="1">
      <c r="A147" s="121" t="s">
        <v>853</v>
      </c>
      <c r="B147" s="110" t="s">
        <v>716</v>
      </c>
      <c r="C147" t="s">
        <v>1269</v>
      </c>
      <c r="D147" t="s">
        <v>5729</v>
      </c>
      <c r="E147" t="s">
        <v>5730</v>
      </c>
      <c r="F147" t="s">
        <v>1860</v>
      </c>
      <c r="H147">
        <v>2.4919999999999999E-3</v>
      </c>
      <c r="I147">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108">
        <v>5.3999999999999999E-2</v>
      </c>
    </row>
    <row r="148" spans="1:37" ht="15" customHeight="1">
      <c r="A148" s="121" t="s">
        <v>113</v>
      </c>
      <c r="B148" s="110" t="s">
        <v>715</v>
      </c>
      <c r="C148" t="s">
        <v>1278</v>
      </c>
      <c r="D148" t="s">
        <v>5731</v>
      </c>
      <c r="E148" t="s">
        <v>5732</v>
      </c>
      <c r="F148" t="s">
        <v>1860</v>
      </c>
      <c r="H148">
        <v>2.4350000000000001E-3</v>
      </c>
      <c r="I148">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108">
        <v>-4.1000000000000002E-2</v>
      </c>
    </row>
    <row r="149" spans="1:37" ht="15" customHeight="1">
      <c r="A149" s="121" t="s">
        <v>114</v>
      </c>
      <c r="B149" s="110" t="s">
        <v>714</v>
      </c>
      <c r="C149" t="s">
        <v>2544</v>
      </c>
      <c r="D149" t="s">
        <v>5733</v>
      </c>
      <c r="E149" t="s">
        <v>5734</v>
      </c>
      <c r="F149" t="s">
        <v>1860</v>
      </c>
      <c r="H149">
        <v>3.3721000000000001E-2</v>
      </c>
      <c r="I149">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108">
        <v>7.6999999999999999E-2</v>
      </c>
    </row>
    <row r="150" spans="1:37" ht="15" customHeight="1">
      <c r="A150" s="121" t="s">
        <v>112</v>
      </c>
      <c r="B150" s="110" t="s">
        <v>713</v>
      </c>
      <c r="C150" t="s">
        <v>1573</v>
      </c>
      <c r="D150" t="s">
        <v>5735</v>
      </c>
      <c r="E150" t="s">
        <v>5736</v>
      </c>
      <c r="F150" t="s">
        <v>1860</v>
      </c>
      <c r="H150">
        <v>2.4399999999999999E-4</v>
      </c>
      <c r="I150">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108">
        <v>1.4999999999999999E-2</v>
      </c>
    </row>
    <row r="151" spans="1:37" ht="15" customHeight="1">
      <c r="A151" s="121" t="s">
        <v>116</v>
      </c>
      <c r="B151" s="110" t="s">
        <v>712</v>
      </c>
      <c r="C151" t="s">
        <v>2545</v>
      </c>
      <c r="D151" t="s">
        <v>5737</v>
      </c>
      <c r="E151" t="s">
        <v>5738</v>
      </c>
      <c r="F151" t="s">
        <v>1860</v>
      </c>
      <c r="H151">
        <v>0</v>
      </c>
      <c r="I15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146</v>
      </c>
    </row>
    <row r="152" spans="1:37" ht="15" customHeight="1">
      <c r="A152" s="121" t="s">
        <v>116</v>
      </c>
      <c r="B152" s="110" t="s">
        <v>711</v>
      </c>
      <c r="C152" t="s">
        <v>2546</v>
      </c>
      <c r="D152" t="s">
        <v>5739</v>
      </c>
      <c r="E152" t="s">
        <v>5740</v>
      </c>
      <c r="F152" t="s">
        <v>1860</v>
      </c>
      <c r="H152">
        <v>0</v>
      </c>
      <c r="I152">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146</v>
      </c>
    </row>
    <row r="153" spans="1:37" ht="15" customHeight="1">
      <c r="A153" s="121" t="s">
        <v>854</v>
      </c>
      <c r="B153" s="110" t="s">
        <v>710</v>
      </c>
      <c r="C153" t="s">
        <v>1577</v>
      </c>
      <c r="D153" t="s">
        <v>5741</v>
      </c>
      <c r="E153" t="s">
        <v>5742</v>
      </c>
      <c r="F153" t="s">
        <v>1860</v>
      </c>
      <c r="H153">
        <v>0</v>
      </c>
      <c r="I153">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146</v>
      </c>
    </row>
    <row r="154" spans="1:37" ht="15" customHeight="1">
      <c r="B154" s="110" t="s">
        <v>709</v>
      </c>
      <c r="C154" t="s">
        <v>2548</v>
      </c>
      <c r="D154" t="s">
        <v>5743</v>
      </c>
      <c r="E154" t="s">
        <v>5744</v>
      </c>
      <c r="F154" t="s">
        <v>1860</v>
      </c>
      <c r="H154">
        <v>3.7854269999999999</v>
      </c>
      <c r="I154">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108">
        <v>1.2999999999999999E-2</v>
      </c>
    </row>
    <row r="155" spans="1:37" ht="15" customHeight="1">
      <c r="C155" t="s">
        <v>2549</v>
      </c>
    </row>
    <row r="156" spans="1:37" ht="15" customHeight="1">
      <c r="A156" s="121" t="s">
        <v>115</v>
      </c>
      <c r="B156" s="110" t="s">
        <v>708</v>
      </c>
      <c r="C156" t="s">
        <v>1262</v>
      </c>
      <c r="D156" t="s">
        <v>5745</v>
      </c>
      <c r="E156" t="s">
        <v>5746</v>
      </c>
      <c r="F156" t="s">
        <v>1860</v>
      </c>
      <c r="H156">
        <v>5.2064019999999998</v>
      </c>
      <c r="I156">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108">
        <v>7.0000000000000001E-3</v>
      </c>
    </row>
    <row r="157" spans="1:37" ht="15" customHeight="1">
      <c r="A157" s="121" t="s">
        <v>114</v>
      </c>
      <c r="B157" s="110" t="s">
        <v>707</v>
      </c>
      <c r="C157" t="s">
        <v>1348</v>
      </c>
      <c r="D157" t="s">
        <v>5747</v>
      </c>
      <c r="E157" t="s">
        <v>5748</v>
      </c>
      <c r="F157" t="s">
        <v>1860</v>
      </c>
      <c r="H157">
        <v>4.3720000000000002E-2</v>
      </c>
      <c r="I157">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108">
        <v>-0.01</v>
      </c>
    </row>
    <row r="158" spans="1:37" ht="15" customHeight="1">
      <c r="A158" s="121" t="s">
        <v>853</v>
      </c>
      <c r="B158" s="110" t="s">
        <v>706</v>
      </c>
      <c r="C158" t="s">
        <v>1269</v>
      </c>
      <c r="D158" t="s">
        <v>5749</v>
      </c>
      <c r="E158" t="s">
        <v>5750</v>
      </c>
      <c r="F158" t="s">
        <v>1860</v>
      </c>
      <c r="H158">
        <v>3.2079999999999999E-3</v>
      </c>
      <c r="I158">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108">
        <v>8.0000000000000002E-3</v>
      </c>
    </row>
    <row r="159" spans="1:37" ht="15" customHeight="1">
      <c r="A159" s="121" t="s">
        <v>113</v>
      </c>
      <c r="B159" s="110" t="s">
        <v>705</v>
      </c>
      <c r="C159" t="s">
        <v>1278</v>
      </c>
      <c r="D159" t="s">
        <v>5751</v>
      </c>
      <c r="E159" t="s">
        <v>5752</v>
      </c>
      <c r="F159" t="s">
        <v>1860</v>
      </c>
      <c r="H159">
        <v>4.9806000000000003E-2</v>
      </c>
      <c r="I159">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108">
        <v>3.2000000000000001E-2</v>
      </c>
    </row>
    <row r="160" spans="1:37" ht="15" customHeight="1">
      <c r="A160" s="121" t="s">
        <v>114</v>
      </c>
      <c r="B160" s="110" t="s">
        <v>704</v>
      </c>
      <c r="C160" t="s">
        <v>2544</v>
      </c>
      <c r="D160" t="s">
        <v>5753</v>
      </c>
      <c r="E160" t="s">
        <v>5754</v>
      </c>
      <c r="F160" t="s">
        <v>1860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146</v>
      </c>
    </row>
    <row r="161" spans="1:37" ht="15" customHeight="1">
      <c r="A161" s="121" t="s">
        <v>112</v>
      </c>
      <c r="B161" s="110" t="s">
        <v>703</v>
      </c>
      <c r="C161" t="s">
        <v>1573</v>
      </c>
      <c r="D161" t="s">
        <v>5755</v>
      </c>
      <c r="E161" t="s">
        <v>5756</v>
      </c>
      <c r="F161" t="s">
        <v>1860</v>
      </c>
      <c r="H161">
        <v>2.13E-4</v>
      </c>
      <c r="I16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108">
        <v>1.7000000000000001E-2</v>
      </c>
    </row>
    <row r="162" spans="1:37" ht="15" customHeight="1">
      <c r="A162" s="121" t="s">
        <v>116</v>
      </c>
      <c r="B162" s="110" t="s">
        <v>702</v>
      </c>
      <c r="C162" t="s">
        <v>2545</v>
      </c>
      <c r="D162" t="s">
        <v>5757</v>
      </c>
      <c r="E162" t="s">
        <v>5758</v>
      </c>
      <c r="F162" t="s">
        <v>1860</v>
      </c>
      <c r="H162">
        <v>0</v>
      </c>
      <c r="I162">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146</v>
      </c>
    </row>
    <row r="163" spans="1:37" ht="15" customHeight="1">
      <c r="A163" s="121" t="s">
        <v>116</v>
      </c>
      <c r="B163" s="110" t="s">
        <v>701</v>
      </c>
      <c r="C163" t="s">
        <v>2546</v>
      </c>
      <c r="D163" t="s">
        <v>5759</v>
      </c>
      <c r="E163" t="s">
        <v>5760</v>
      </c>
      <c r="F163" t="s">
        <v>1860</v>
      </c>
      <c r="H163">
        <v>0</v>
      </c>
      <c r="I163">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146</v>
      </c>
    </row>
    <row r="164" spans="1:37" ht="15" customHeight="1">
      <c r="A164" s="121" t="s">
        <v>854</v>
      </c>
      <c r="B164" s="110" t="s">
        <v>700</v>
      </c>
      <c r="C164" t="s">
        <v>1577</v>
      </c>
      <c r="D164" t="s">
        <v>5761</v>
      </c>
      <c r="E164" t="s">
        <v>5762</v>
      </c>
      <c r="F164" t="s">
        <v>1860</v>
      </c>
      <c r="H164">
        <v>0</v>
      </c>
      <c r="I164">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146</v>
      </c>
    </row>
    <row r="165" spans="1:37" ht="15" customHeight="1">
      <c r="B165" s="110" t="s">
        <v>699</v>
      </c>
      <c r="C165" t="s">
        <v>2550</v>
      </c>
      <c r="D165" t="s">
        <v>5763</v>
      </c>
      <c r="E165" t="s">
        <v>5764</v>
      </c>
      <c r="F165" t="s">
        <v>1860</v>
      </c>
      <c r="H165">
        <v>5.3033510000000001</v>
      </c>
      <c r="I165">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108">
        <v>7.0000000000000001E-3</v>
      </c>
    </row>
    <row r="166" spans="1:37" ht="15" customHeight="1">
      <c r="B166" s="110" t="s">
        <v>698</v>
      </c>
      <c r="C166" t="s">
        <v>2559</v>
      </c>
      <c r="D166" t="s">
        <v>5765</v>
      </c>
      <c r="E166" t="s">
        <v>5766</v>
      </c>
      <c r="F166" t="s">
        <v>1860</v>
      </c>
      <c r="H166">
        <v>13.646018</v>
      </c>
      <c r="I166">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108">
        <v>1.6E-2</v>
      </c>
    </row>
    <row r="167" spans="1:37" ht="15" customHeight="1">
      <c r="C167" t="s">
        <v>697</v>
      </c>
    </row>
    <row r="168" spans="1:37" ht="15" customHeight="1">
      <c r="C168" t="s">
        <v>2553</v>
      </c>
    </row>
    <row r="169" spans="1:37" ht="15" customHeight="1">
      <c r="C169" t="s">
        <v>1217</v>
      </c>
    </row>
    <row r="170" spans="1:37" ht="15" customHeight="1">
      <c r="A170" s="121" t="s">
        <v>115</v>
      </c>
      <c r="B170" s="110" t="s">
        <v>696</v>
      </c>
      <c r="C170" t="s">
        <v>1262</v>
      </c>
      <c r="D170" t="s">
        <v>5767</v>
      </c>
      <c r="E170" t="s">
        <v>5768</v>
      </c>
      <c r="F170" t="s">
        <v>2725</v>
      </c>
      <c r="H170">
        <v>17.217651</v>
      </c>
      <c r="I170">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108">
        <v>5.0000000000000001E-3</v>
      </c>
    </row>
    <row r="171" spans="1:37" ht="15" customHeight="1">
      <c r="A171" s="121" t="s">
        <v>114</v>
      </c>
      <c r="B171" s="110" t="s">
        <v>695</v>
      </c>
      <c r="C171" t="s">
        <v>1348</v>
      </c>
      <c r="D171" t="s">
        <v>5769</v>
      </c>
      <c r="E171" t="s">
        <v>5770</v>
      </c>
      <c r="F171" t="s">
        <v>1714</v>
      </c>
      <c r="H171">
        <v>12.59516</v>
      </c>
      <c r="I17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108">
        <v>7.0000000000000001E-3</v>
      </c>
    </row>
    <row r="172" spans="1:37" ht="15" customHeight="1">
      <c r="A172" s="121" t="s">
        <v>853</v>
      </c>
      <c r="B172" s="110" t="s">
        <v>694</v>
      </c>
      <c r="C172" t="s">
        <v>1269</v>
      </c>
      <c r="D172" t="s">
        <v>5771</v>
      </c>
      <c r="E172" t="s">
        <v>5772</v>
      </c>
      <c r="F172" t="s">
        <v>1714</v>
      </c>
      <c r="H172">
        <v>12.370099</v>
      </c>
      <c r="I172">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108">
        <v>5.0000000000000001E-3</v>
      </c>
    </row>
    <row r="173" spans="1:37" ht="15" customHeight="1">
      <c r="A173" s="121" t="s">
        <v>113</v>
      </c>
      <c r="B173" s="110" t="s">
        <v>693</v>
      </c>
      <c r="C173" t="s">
        <v>1278</v>
      </c>
      <c r="D173" t="s">
        <v>5773</v>
      </c>
      <c r="E173" t="s">
        <v>5774</v>
      </c>
      <c r="F173" t="s">
        <v>1714</v>
      </c>
      <c r="H173">
        <v>12.486860999999999</v>
      </c>
      <c r="I173">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108">
        <v>0</v>
      </c>
    </row>
    <row r="174" spans="1:37" ht="15" customHeight="1">
      <c r="A174" s="121" t="s">
        <v>114</v>
      </c>
      <c r="B174" s="110" t="s">
        <v>692</v>
      </c>
      <c r="C174" t="s">
        <v>2544</v>
      </c>
      <c r="D174" t="s">
        <v>5775</v>
      </c>
      <c r="E174" t="s">
        <v>5776</v>
      </c>
      <c r="F174" t="s">
        <v>1714</v>
      </c>
      <c r="H174">
        <v>12.846411</v>
      </c>
      <c r="I174">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108">
        <v>5.0000000000000001E-3</v>
      </c>
    </row>
    <row r="175" spans="1:37" ht="15" customHeight="1">
      <c r="A175" s="121" t="s">
        <v>112</v>
      </c>
      <c r="B175" s="110" t="s">
        <v>691</v>
      </c>
      <c r="C175" t="s">
        <v>1573</v>
      </c>
      <c r="D175" t="s">
        <v>5777</v>
      </c>
      <c r="E175" t="s">
        <v>5778</v>
      </c>
      <c r="F175" t="s">
        <v>2725</v>
      </c>
      <c r="H175">
        <v>27.219131000000001</v>
      </c>
      <c r="I175">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108">
        <v>1E-3</v>
      </c>
    </row>
    <row r="176" spans="1:37" ht="15" customHeight="1">
      <c r="A176" s="121" t="s">
        <v>116</v>
      </c>
      <c r="B176" s="110" t="s">
        <v>690</v>
      </c>
      <c r="C176" t="s">
        <v>2545</v>
      </c>
      <c r="D176" t="s">
        <v>5779</v>
      </c>
      <c r="E176" t="s">
        <v>5780</v>
      </c>
      <c r="F176" t="s">
        <v>2725</v>
      </c>
      <c r="H176">
        <v>0</v>
      </c>
      <c r="I176">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146</v>
      </c>
    </row>
    <row r="177" spans="1:37" ht="15" customHeight="1">
      <c r="A177" s="121" t="s">
        <v>116</v>
      </c>
      <c r="B177" s="110" t="s">
        <v>689</v>
      </c>
      <c r="C177" t="s">
        <v>2546</v>
      </c>
      <c r="D177" t="s">
        <v>5781</v>
      </c>
      <c r="E177" t="s">
        <v>5782</v>
      </c>
      <c r="F177" t="s">
        <v>1714</v>
      </c>
      <c r="H177">
        <v>0</v>
      </c>
      <c r="I177">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146</v>
      </c>
    </row>
    <row r="178" spans="1:37" ht="15" customHeight="1">
      <c r="A178" s="121" t="s">
        <v>854</v>
      </c>
      <c r="B178" s="110" t="s">
        <v>688</v>
      </c>
      <c r="C178" t="s">
        <v>1577</v>
      </c>
      <c r="D178" t="s">
        <v>5783</v>
      </c>
      <c r="E178" t="s">
        <v>5784</v>
      </c>
      <c r="F178" t="s">
        <v>2725</v>
      </c>
      <c r="H178">
        <v>0</v>
      </c>
      <c r="I178">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146</v>
      </c>
    </row>
    <row r="179" spans="1:37" ht="15" customHeight="1">
      <c r="B179" s="110" t="s">
        <v>687</v>
      </c>
      <c r="C179" t="s">
        <v>2554</v>
      </c>
      <c r="D179" t="s">
        <v>5785</v>
      </c>
      <c r="E179" t="s">
        <v>5786</v>
      </c>
      <c r="H179">
        <v>15.487391000000001</v>
      </c>
      <c r="I179">
        <v>16.165934</v>
      </c>
      <c r="J179">
        <v>16.852744999999999</v>
      </c>
      <c r="K179">
        <v>17.521813999999999</v>
      </c>
      <c r="L179">
        <v>17.836521000000001</v>
      </c>
      <c r="M179">
        <v>18.110120999999999</v>
      </c>
      <c r="N179">
        <v>18.140739</v>
      </c>
      <c r="O179">
        <v>18.257238000000001</v>
      </c>
      <c r="P179">
        <v>18.297186</v>
      </c>
      <c r="Q179">
        <v>18.318868999999999</v>
      </c>
      <c r="R179">
        <v>18.275967000000001</v>
      </c>
      <c r="S179">
        <v>18.290842000000001</v>
      </c>
      <c r="T179">
        <v>18.302257999999998</v>
      </c>
      <c r="U179">
        <v>18.305890999999999</v>
      </c>
      <c r="V179">
        <v>18.306034</v>
      </c>
      <c r="W179">
        <v>18.303612000000001</v>
      </c>
      <c r="X179">
        <v>18.298258000000001</v>
      </c>
      <c r="Y179">
        <v>18.289453999999999</v>
      </c>
      <c r="Z179">
        <v>18.281590000000001</v>
      </c>
      <c r="AA179">
        <v>18.27459</v>
      </c>
      <c r="AB179">
        <v>18.26857</v>
      </c>
      <c r="AC179">
        <v>18.263286999999998</v>
      </c>
      <c r="AD179">
        <v>18.258537</v>
      </c>
      <c r="AE179">
        <v>18.25423</v>
      </c>
      <c r="AF179">
        <v>18.250519000000001</v>
      </c>
      <c r="AG179">
        <v>18.247578000000001</v>
      </c>
      <c r="AH179">
        <v>18.222587999999998</v>
      </c>
      <c r="AI179">
        <v>18.222778000000002</v>
      </c>
      <c r="AJ179">
        <v>18.224402999999999</v>
      </c>
      <c r="AK179" s="108">
        <v>6.0000000000000001E-3</v>
      </c>
    </row>
    <row r="180" spans="1:37" ht="15" customHeight="1">
      <c r="C180" t="s">
        <v>1219</v>
      </c>
    </row>
    <row r="181" spans="1:37" ht="15" customHeight="1">
      <c r="A181" s="121" t="s">
        <v>115</v>
      </c>
      <c r="B181" s="110" t="s">
        <v>686</v>
      </c>
      <c r="C181" t="s">
        <v>1262</v>
      </c>
      <c r="D181" t="s">
        <v>5787</v>
      </c>
      <c r="E181" t="s">
        <v>5788</v>
      </c>
      <c r="F181" t="s">
        <v>2725</v>
      </c>
      <c r="H181">
        <v>10.573097000000001</v>
      </c>
      <c r="I18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108">
        <v>0.01</v>
      </c>
    </row>
    <row r="182" spans="1:37" ht="15" customHeight="1">
      <c r="A182" s="121" t="s">
        <v>114</v>
      </c>
      <c r="B182" s="110" t="s">
        <v>685</v>
      </c>
      <c r="C182" t="s">
        <v>1348</v>
      </c>
      <c r="D182" t="s">
        <v>5789</v>
      </c>
      <c r="E182" t="s">
        <v>5790</v>
      </c>
      <c r="F182" t="s">
        <v>1714</v>
      </c>
      <c r="H182">
        <v>7.5911910000000002</v>
      </c>
      <c r="I182">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108">
        <v>8.0000000000000002E-3</v>
      </c>
    </row>
    <row r="183" spans="1:37" ht="15" customHeight="1">
      <c r="A183" s="121" t="s">
        <v>853</v>
      </c>
      <c r="B183" s="110" t="s">
        <v>684</v>
      </c>
      <c r="C183" t="s">
        <v>1269</v>
      </c>
      <c r="D183" t="s">
        <v>5791</v>
      </c>
      <c r="E183" t="s">
        <v>5792</v>
      </c>
      <c r="F183" t="s">
        <v>1714</v>
      </c>
      <c r="H183">
        <v>7.1242470000000004</v>
      </c>
      <c r="I183">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108">
        <v>0.01</v>
      </c>
    </row>
    <row r="184" spans="1:37" ht="15" customHeight="1">
      <c r="A184" s="121" t="s">
        <v>113</v>
      </c>
      <c r="B184" s="110" t="s">
        <v>683</v>
      </c>
      <c r="C184" t="s">
        <v>1278</v>
      </c>
      <c r="D184" t="s">
        <v>5793</v>
      </c>
      <c r="E184" t="s">
        <v>5794</v>
      </c>
      <c r="F184" t="s">
        <v>1714</v>
      </c>
      <c r="H184">
        <v>7.292211</v>
      </c>
      <c r="I184">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108">
        <v>8.0000000000000002E-3</v>
      </c>
    </row>
    <row r="185" spans="1:37" ht="15" customHeight="1">
      <c r="A185" s="121" t="s">
        <v>114</v>
      </c>
      <c r="B185" s="110" t="s">
        <v>682</v>
      </c>
      <c r="C185" t="s">
        <v>2544</v>
      </c>
      <c r="D185" t="s">
        <v>5795</v>
      </c>
      <c r="E185" t="s">
        <v>5796</v>
      </c>
      <c r="F185" t="s">
        <v>2755</v>
      </c>
      <c r="H185">
        <v>7.268243</v>
      </c>
      <c r="I185">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108">
        <v>8.9999999999999993E-3</v>
      </c>
    </row>
    <row r="186" spans="1:37" ht="15" customHeight="1">
      <c r="A186" s="121" t="s">
        <v>112</v>
      </c>
      <c r="B186" s="110" t="s">
        <v>681</v>
      </c>
      <c r="C186" t="s">
        <v>1573</v>
      </c>
      <c r="D186" t="s">
        <v>5797</v>
      </c>
      <c r="E186" t="s">
        <v>5798</v>
      </c>
      <c r="F186" t="s">
        <v>1714</v>
      </c>
      <c r="H186">
        <v>17.261649999999999</v>
      </c>
      <c r="I186">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108">
        <v>8.0000000000000002E-3</v>
      </c>
    </row>
    <row r="187" spans="1:37" ht="15" customHeight="1">
      <c r="A187" s="121" t="s">
        <v>116</v>
      </c>
      <c r="B187" s="110" t="s">
        <v>680</v>
      </c>
      <c r="C187" t="s">
        <v>2545</v>
      </c>
      <c r="D187" t="s">
        <v>5799</v>
      </c>
      <c r="E187" t="s">
        <v>5800</v>
      </c>
      <c r="F187" t="s">
        <v>1714</v>
      </c>
      <c r="H187">
        <v>0</v>
      </c>
      <c r="I187">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146</v>
      </c>
    </row>
    <row r="188" spans="1:37" ht="15" customHeight="1">
      <c r="A188" s="121" t="s">
        <v>116</v>
      </c>
      <c r="B188" s="110" t="s">
        <v>679</v>
      </c>
      <c r="C188" t="s">
        <v>2546</v>
      </c>
      <c r="D188" t="s">
        <v>5801</v>
      </c>
      <c r="E188" t="s">
        <v>5802</v>
      </c>
      <c r="F188" t="s">
        <v>1714</v>
      </c>
      <c r="H188">
        <v>0</v>
      </c>
      <c r="I188">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146</v>
      </c>
    </row>
    <row r="189" spans="1:37" ht="15" customHeight="1">
      <c r="A189" s="121" t="s">
        <v>854</v>
      </c>
      <c r="B189" s="110" t="s">
        <v>678</v>
      </c>
      <c r="C189" t="s">
        <v>1577</v>
      </c>
      <c r="D189" t="s">
        <v>5803</v>
      </c>
      <c r="E189" t="s">
        <v>5804</v>
      </c>
      <c r="F189" t="s">
        <v>1714</v>
      </c>
      <c r="H189">
        <v>0</v>
      </c>
      <c r="I189">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146</v>
      </c>
    </row>
    <row r="190" spans="1:37" ht="15" customHeight="1">
      <c r="B190" s="110" t="s">
        <v>677</v>
      </c>
      <c r="C190" t="s">
        <v>2555</v>
      </c>
      <c r="D190" t="s">
        <v>5805</v>
      </c>
      <c r="E190" t="s">
        <v>5806</v>
      </c>
      <c r="H190">
        <v>9.5247820000000001</v>
      </c>
      <c r="I190">
        <v>9.8885430000000003</v>
      </c>
      <c r="J190">
        <v>10.224921</v>
      </c>
      <c r="K190">
        <v>10.587244999999999</v>
      </c>
      <c r="L190">
        <v>10.97054</v>
      </c>
      <c r="M190">
        <v>11.328587000000001</v>
      </c>
      <c r="N190">
        <v>11.461983</v>
      </c>
      <c r="O190">
        <v>11.742497999999999</v>
      </c>
      <c r="P190">
        <v>11.992036000000001</v>
      </c>
      <c r="Q190">
        <v>12.222080999999999</v>
      </c>
      <c r="R190">
        <v>12.347753000000001</v>
      </c>
      <c r="S190">
        <v>12.356037000000001</v>
      </c>
      <c r="T190">
        <v>12.361373</v>
      </c>
      <c r="U190">
        <v>12.357457</v>
      </c>
      <c r="V190">
        <v>12.355285</v>
      </c>
      <c r="W190">
        <v>12.352421</v>
      </c>
      <c r="X190">
        <v>12.349617</v>
      </c>
      <c r="Y190">
        <v>12.34694</v>
      </c>
      <c r="Z190">
        <v>12.344196</v>
      </c>
      <c r="AA190">
        <v>12.341397000000001</v>
      </c>
      <c r="AB190">
        <v>12.33905</v>
      </c>
      <c r="AC190">
        <v>12.337028</v>
      </c>
      <c r="AD190">
        <v>12.335281999999999</v>
      </c>
      <c r="AE190">
        <v>12.333774</v>
      </c>
      <c r="AF190">
        <v>12.332497999999999</v>
      </c>
      <c r="AG190">
        <v>12.33145</v>
      </c>
      <c r="AH190">
        <v>12.330605</v>
      </c>
      <c r="AI190">
        <v>12.329912999999999</v>
      </c>
      <c r="AJ190">
        <v>12.329328</v>
      </c>
      <c r="AK190" s="108">
        <v>8.9999999999999993E-3</v>
      </c>
    </row>
    <row r="191" spans="1:37" ht="15" customHeight="1">
      <c r="C191" t="s">
        <v>2549</v>
      </c>
    </row>
    <row r="192" spans="1:37" ht="15" customHeight="1">
      <c r="A192" s="121" t="s">
        <v>115</v>
      </c>
      <c r="B192" s="110" t="s">
        <v>676</v>
      </c>
      <c r="C192" t="s">
        <v>1262</v>
      </c>
      <c r="D192" t="s">
        <v>5807</v>
      </c>
      <c r="E192" t="s">
        <v>5808</v>
      </c>
      <c r="F192" t="s">
        <v>2725</v>
      </c>
      <c r="H192">
        <v>6.6741390000000003</v>
      </c>
      <c r="I192">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108">
        <v>7.0000000000000001E-3</v>
      </c>
    </row>
    <row r="193" spans="1:38" ht="15" customHeight="1">
      <c r="A193" s="121" t="s">
        <v>114</v>
      </c>
      <c r="B193" s="110" t="s">
        <v>675</v>
      </c>
      <c r="C193" t="s">
        <v>1348</v>
      </c>
      <c r="D193" t="s">
        <v>5809</v>
      </c>
      <c r="E193" t="s">
        <v>5810</v>
      </c>
      <c r="F193" t="s">
        <v>1714</v>
      </c>
      <c r="H193">
        <v>6.9596289999999996</v>
      </c>
      <c r="I193">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108">
        <v>-1E-3</v>
      </c>
    </row>
    <row r="194" spans="1:38" ht="15" customHeight="1">
      <c r="A194" s="121" t="s">
        <v>853</v>
      </c>
      <c r="B194" s="110" t="s">
        <v>674</v>
      </c>
      <c r="C194" t="s">
        <v>1269</v>
      </c>
      <c r="D194" t="s">
        <v>5811</v>
      </c>
      <c r="E194" t="s">
        <v>5812</v>
      </c>
      <c r="F194" t="s">
        <v>1714</v>
      </c>
      <c r="H194">
        <v>6.8185469999999997</v>
      </c>
      <c r="I194">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108">
        <v>1E-3</v>
      </c>
    </row>
    <row r="195" spans="1:38" ht="15" customHeight="1">
      <c r="A195" s="121" t="s">
        <v>113</v>
      </c>
      <c r="B195" s="110" t="s">
        <v>673</v>
      </c>
      <c r="C195" t="s">
        <v>1278</v>
      </c>
      <c r="D195" t="s">
        <v>5813</v>
      </c>
      <c r="E195" t="s">
        <v>5814</v>
      </c>
      <c r="F195" t="s">
        <v>2725</v>
      </c>
      <c r="H195">
        <v>6.2555990000000001</v>
      </c>
      <c r="I195">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108">
        <v>7.0000000000000001E-3</v>
      </c>
    </row>
    <row r="196" spans="1:38" ht="15" customHeight="1">
      <c r="A196" s="121" t="s">
        <v>114</v>
      </c>
      <c r="B196" s="110" t="s">
        <v>672</v>
      </c>
      <c r="C196" t="s">
        <v>2544</v>
      </c>
      <c r="D196" t="s">
        <v>5815</v>
      </c>
      <c r="E196" t="s">
        <v>5816</v>
      </c>
      <c r="F196" t="s">
        <v>1714</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146</v>
      </c>
    </row>
    <row r="197" spans="1:38" ht="15" customHeight="1">
      <c r="A197" s="121" t="s">
        <v>112</v>
      </c>
      <c r="B197" s="110" t="s">
        <v>671</v>
      </c>
      <c r="C197" t="s">
        <v>1573</v>
      </c>
      <c r="D197" t="s">
        <v>5817</v>
      </c>
      <c r="E197" t="s">
        <v>5818</v>
      </c>
      <c r="F197" t="s">
        <v>2725</v>
      </c>
      <c r="H197">
        <v>10.834061999999999</v>
      </c>
      <c r="I197">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108">
        <v>2E-3</v>
      </c>
    </row>
    <row r="198" spans="1:38" ht="15" customHeight="1">
      <c r="A198" s="121" t="s">
        <v>116</v>
      </c>
      <c r="B198" s="110" t="s">
        <v>670</v>
      </c>
      <c r="C198" t="s">
        <v>2545</v>
      </c>
      <c r="D198" t="s">
        <v>5819</v>
      </c>
      <c r="E198" t="s">
        <v>5820</v>
      </c>
      <c r="F198" t="s">
        <v>2725</v>
      </c>
      <c r="H198">
        <v>0</v>
      </c>
      <c r="I198">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146</v>
      </c>
    </row>
    <row r="199" spans="1:38" ht="15" customHeight="1">
      <c r="A199" s="121" t="s">
        <v>116</v>
      </c>
      <c r="B199" s="110" t="s">
        <v>669</v>
      </c>
      <c r="C199" t="s">
        <v>2546</v>
      </c>
      <c r="D199" t="s">
        <v>5821</v>
      </c>
      <c r="E199" t="s">
        <v>5822</v>
      </c>
      <c r="F199" t="s">
        <v>1714</v>
      </c>
      <c r="H199">
        <v>0</v>
      </c>
      <c r="I199">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146</v>
      </c>
    </row>
    <row r="200" spans="1:38" ht="15" customHeight="1">
      <c r="A200" s="121" t="s">
        <v>854</v>
      </c>
      <c r="B200" s="110" t="s">
        <v>668</v>
      </c>
      <c r="C200" t="s">
        <v>1577</v>
      </c>
      <c r="D200" t="s">
        <v>5823</v>
      </c>
      <c r="E200" t="s">
        <v>5824</v>
      </c>
      <c r="F200" t="s">
        <v>2725</v>
      </c>
      <c r="H200">
        <v>0</v>
      </c>
      <c r="I200">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146</v>
      </c>
    </row>
    <row r="201" spans="1:38" ht="15" customHeight="1">
      <c r="B201" s="110" t="s">
        <v>667</v>
      </c>
      <c r="C201" t="s">
        <v>2556</v>
      </c>
      <c r="D201" t="s">
        <v>5825</v>
      </c>
      <c r="E201" t="s">
        <v>5826</v>
      </c>
      <c r="H201">
        <v>6.6682579999999998</v>
      </c>
      <c r="I201">
        <v>6.8778709999999998</v>
      </c>
      <c r="J201">
        <v>7.093121</v>
      </c>
      <c r="K201">
        <v>7.29514</v>
      </c>
      <c r="L201">
        <v>7.4865729999999999</v>
      </c>
      <c r="M201">
        <v>7.6551429999999998</v>
      </c>
      <c r="N201">
        <v>7.7268739999999996</v>
      </c>
      <c r="O201">
        <v>7.8356810000000001</v>
      </c>
      <c r="P201">
        <v>7.9478730000000004</v>
      </c>
      <c r="Q201">
        <v>8.0532990000000009</v>
      </c>
      <c r="R201">
        <v>8.1160700000000006</v>
      </c>
      <c r="S201">
        <v>8.1216530000000002</v>
      </c>
      <c r="T201">
        <v>8.1223130000000001</v>
      </c>
      <c r="U201">
        <v>8.1222189999999994</v>
      </c>
      <c r="V201">
        <v>8.1223200000000002</v>
      </c>
      <c r="W201">
        <v>8.1220510000000008</v>
      </c>
      <c r="X201">
        <v>8.1215309999999992</v>
      </c>
      <c r="Y201">
        <v>8.1195880000000002</v>
      </c>
      <c r="Z201">
        <v>8.1188830000000003</v>
      </c>
      <c r="AA201">
        <v>8.1175420000000003</v>
      </c>
      <c r="AB201">
        <v>8.1119409999999998</v>
      </c>
      <c r="AC201">
        <v>8.1083350000000003</v>
      </c>
      <c r="AD201">
        <v>8.1086290000000005</v>
      </c>
      <c r="AE201">
        <v>8.1095199999999998</v>
      </c>
      <c r="AF201">
        <v>8.1115200000000005</v>
      </c>
      <c r="AG201">
        <v>8.1139039999999998</v>
      </c>
      <c r="AH201">
        <v>8.1169639999999994</v>
      </c>
      <c r="AI201">
        <v>8.1193819999999999</v>
      </c>
      <c r="AJ201">
        <v>8.1222469999999998</v>
      </c>
      <c r="AK201" s="108">
        <v>7.0000000000000001E-3</v>
      </c>
    </row>
    <row r="202" spans="1:38" s="36" customFormat="1" ht="15" customHeight="1">
      <c r="A202" s="117"/>
      <c r="B202" s="35" t="s">
        <v>666</v>
      </c>
      <c r="C202" t="s">
        <v>2557</v>
      </c>
      <c r="D202" t="s">
        <v>5827</v>
      </c>
      <c r="E202" t="s">
        <v>5828</v>
      </c>
      <c r="F202"/>
      <c r="G202"/>
      <c r="H202">
        <v>7.9143220000000003</v>
      </c>
      <c r="I202">
        <v>8.2052589999999999</v>
      </c>
      <c r="J202">
        <v>8.5296900000000004</v>
      </c>
      <c r="K202">
        <v>8.8359380000000005</v>
      </c>
      <c r="L202">
        <v>9.0870700000000006</v>
      </c>
      <c r="M202">
        <v>9.2903500000000001</v>
      </c>
      <c r="N202">
        <v>9.3778360000000003</v>
      </c>
      <c r="O202">
        <v>9.5450739999999996</v>
      </c>
      <c r="P202">
        <v>9.7218040000000006</v>
      </c>
      <c r="Q202">
        <v>9.8842239999999997</v>
      </c>
      <c r="R202">
        <v>9.9741850000000003</v>
      </c>
      <c r="S202">
        <v>9.9937349999999991</v>
      </c>
      <c r="T202">
        <v>10.014434</v>
      </c>
      <c r="U202">
        <v>10.036740999999999</v>
      </c>
      <c r="V202">
        <v>10.062286</v>
      </c>
      <c r="W202">
        <v>10.086017</v>
      </c>
      <c r="X202">
        <v>10.112781999999999</v>
      </c>
      <c r="Y202">
        <v>10.137606</v>
      </c>
      <c r="Z202">
        <v>10.162179999999999</v>
      </c>
      <c r="AA202">
        <v>10.179931</v>
      </c>
      <c r="AB202">
        <v>10.198067999999999</v>
      </c>
      <c r="AC202">
        <v>10.214041</v>
      </c>
      <c r="AD202">
        <v>10.242611</v>
      </c>
      <c r="AE202">
        <v>10.288869</v>
      </c>
      <c r="AF202">
        <v>10.332796999999999</v>
      </c>
      <c r="AG202">
        <v>10.365648999999999</v>
      </c>
      <c r="AH202">
        <v>10.388572999999999</v>
      </c>
      <c r="AI202">
        <v>10.421341999999999</v>
      </c>
      <c r="AJ202">
        <v>10.451606999999999</v>
      </c>
      <c r="AK202" s="108">
        <v>0.01</v>
      </c>
      <c r="AL202"/>
    </row>
    <row r="203" spans="1:38" ht="15" customHeight="1">
      <c r="C203" t="s">
        <v>2560</v>
      </c>
    </row>
    <row r="204" spans="1:38" ht="15" customHeight="1">
      <c r="C204" t="s">
        <v>1217</v>
      </c>
    </row>
    <row r="205" spans="1:38" ht="15" customHeight="1">
      <c r="A205" s="121" t="s">
        <v>115</v>
      </c>
      <c r="B205" s="110" t="s">
        <v>665</v>
      </c>
      <c r="C205" t="s">
        <v>1262</v>
      </c>
      <c r="D205" t="s">
        <v>5829</v>
      </c>
      <c r="E205" t="s">
        <v>5830</v>
      </c>
      <c r="F205" t="s">
        <v>1584</v>
      </c>
      <c r="H205">
        <v>136.77049299999999</v>
      </c>
      <c r="I205">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108">
        <v>1.7999999999999999E-2</v>
      </c>
    </row>
    <row r="206" spans="1:38" ht="15" customHeight="1">
      <c r="A206" s="121" t="s">
        <v>114</v>
      </c>
      <c r="B206" s="110" t="s">
        <v>664</v>
      </c>
      <c r="C206" t="s">
        <v>1348</v>
      </c>
      <c r="D206" t="s">
        <v>5831</v>
      </c>
      <c r="E206" t="s">
        <v>5832</v>
      </c>
      <c r="F206" t="s">
        <v>1584</v>
      </c>
      <c r="H206">
        <v>103.59671</v>
      </c>
      <c r="I206">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108">
        <v>1.4E-2</v>
      </c>
    </row>
    <row r="207" spans="1:38" ht="15" customHeight="1">
      <c r="A207" s="121" t="s">
        <v>853</v>
      </c>
      <c r="B207" s="110" t="s">
        <v>663</v>
      </c>
      <c r="C207" t="s">
        <v>1269</v>
      </c>
      <c r="D207" t="s">
        <v>5833</v>
      </c>
      <c r="E207" t="s">
        <v>5834</v>
      </c>
      <c r="F207" t="s">
        <v>1584</v>
      </c>
      <c r="H207">
        <v>0</v>
      </c>
      <c r="I207">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146</v>
      </c>
    </row>
    <row r="208" spans="1:38" ht="15" customHeight="1">
      <c r="A208" s="121" t="s">
        <v>113</v>
      </c>
      <c r="B208" s="110" t="s">
        <v>662</v>
      </c>
      <c r="C208" t="s">
        <v>1278</v>
      </c>
      <c r="D208" t="s">
        <v>5835</v>
      </c>
      <c r="E208" t="s">
        <v>5836</v>
      </c>
      <c r="F208" t="s">
        <v>1584</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146</v>
      </c>
    </row>
    <row r="209" spans="1:37" ht="15" customHeight="1">
      <c r="A209" s="121" t="s">
        <v>114</v>
      </c>
      <c r="B209" s="110" t="s">
        <v>661</v>
      </c>
      <c r="C209" t="s">
        <v>2544</v>
      </c>
      <c r="D209" t="s">
        <v>5837</v>
      </c>
      <c r="E209" t="s">
        <v>5838</v>
      </c>
      <c r="F209" t="s">
        <v>1584</v>
      </c>
      <c r="H209">
        <v>11.755768</v>
      </c>
      <c r="I209">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108">
        <v>0.01</v>
      </c>
    </row>
    <row r="210" spans="1:37" ht="15" customHeight="1">
      <c r="A210" s="121" t="s">
        <v>112</v>
      </c>
      <c r="B210" s="110" t="s">
        <v>660</v>
      </c>
      <c r="C210" t="s">
        <v>1573</v>
      </c>
      <c r="D210" t="s">
        <v>5839</v>
      </c>
      <c r="E210" t="s">
        <v>5840</v>
      </c>
      <c r="F210" t="s">
        <v>1584</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146</v>
      </c>
    </row>
    <row r="211" spans="1:37" ht="15" customHeight="1">
      <c r="A211" s="121" t="s">
        <v>116</v>
      </c>
      <c r="B211" s="110" t="s">
        <v>659</v>
      </c>
      <c r="C211" t="s">
        <v>2545</v>
      </c>
      <c r="D211" t="s">
        <v>5841</v>
      </c>
      <c r="E211" t="s">
        <v>5842</v>
      </c>
      <c r="F211" t="s">
        <v>1584</v>
      </c>
      <c r="H211">
        <v>0</v>
      </c>
      <c r="I21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146</v>
      </c>
    </row>
    <row r="212" spans="1:37" ht="15" customHeight="1">
      <c r="A212" s="121" t="s">
        <v>116</v>
      </c>
      <c r="B212" s="110" t="s">
        <v>658</v>
      </c>
      <c r="C212" t="s">
        <v>2546</v>
      </c>
      <c r="D212" t="s">
        <v>5843</v>
      </c>
      <c r="E212" t="s">
        <v>5844</v>
      </c>
      <c r="F212" t="s">
        <v>1584</v>
      </c>
      <c r="H212">
        <v>0</v>
      </c>
      <c r="I212">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146</v>
      </c>
    </row>
    <row r="213" spans="1:37" ht="15" customHeight="1">
      <c r="A213" s="121" t="s">
        <v>854</v>
      </c>
      <c r="B213" s="110" t="s">
        <v>657</v>
      </c>
      <c r="C213" t="s">
        <v>1577</v>
      </c>
      <c r="D213" t="s">
        <v>5845</v>
      </c>
      <c r="E213" t="s">
        <v>5846</v>
      </c>
      <c r="F213" t="s">
        <v>1584</v>
      </c>
      <c r="H213">
        <v>0</v>
      </c>
      <c r="I213">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146</v>
      </c>
    </row>
    <row r="214" spans="1:37" ht="15" customHeight="1">
      <c r="B214" s="110" t="s">
        <v>656</v>
      </c>
      <c r="C214" t="s">
        <v>2547</v>
      </c>
      <c r="D214" t="s">
        <v>5847</v>
      </c>
      <c r="E214" t="s">
        <v>5848</v>
      </c>
      <c r="F214" t="s">
        <v>1584</v>
      </c>
      <c r="H214">
        <v>252.12297100000001</v>
      </c>
      <c r="I214">
        <v>262.199432</v>
      </c>
      <c r="J214">
        <v>276.18127399999997</v>
      </c>
      <c r="K214">
        <v>286.01892099999998</v>
      </c>
      <c r="L214">
        <v>290.46655299999998</v>
      </c>
      <c r="M214">
        <v>292.43240400000002</v>
      </c>
      <c r="N214">
        <v>293.63424700000002</v>
      </c>
      <c r="O214">
        <v>296.173248</v>
      </c>
      <c r="P214">
        <v>298.12170400000002</v>
      </c>
      <c r="Q214">
        <v>300.39685100000003</v>
      </c>
      <c r="R214">
        <v>303.257294</v>
      </c>
      <c r="S214">
        <v>305.71603399999998</v>
      </c>
      <c r="T214">
        <v>309.26257299999997</v>
      </c>
      <c r="U214">
        <v>314.79812600000002</v>
      </c>
      <c r="V214">
        <v>321.14746100000002</v>
      </c>
      <c r="W214">
        <v>327.09249899999998</v>
      </c>
      <c r="X214">
        <v>333.56478900000002</v>
      </c>
      <c r="Y214">
        <v>339.75351000000001</v>
      </c>
      <c r="Z214">
        <v>346.38189699999998</v>
      </c>
      <c r="AA214">
        <v>351.209137</v>
      </c>
      <c r="AB214">
        <v>355.95761099999999</v>
      </c>
      <c r="AC214">
        <v>360.42837500000002</v>
      </c>
      <c r="AD214">
        <v>364.902466</v>
      </c>
      <c r="AE214">
        <v>371.72610500000002</v>
      </c>
      <c r="AF214">
        <v>378.28823899999998</v>
      </c>
      <c r="AG214">
        <v>383.89129600000001</v>
      </c>
      <c r="AH214">
        <v>388.47567700000002</v>
      </c>
      <c r="AI214">
        <v>394.81222500000001</v>
      </c>
      <c r="AJ214">
        <v>401.96115099999997</v>
      </c>
      <c r="AK214" s="108">
        <v>1.7000000000000001E-2</v>
      </c>
    </row>
    <row r="215" spans="1:37" ht="15" customHeight="1">
      <c r="C215" t="s">
        <v>1219</v>
      </c>
    </row>
    <row r="216" spans="1:37" ht="15" customHeight="1">
      <c r="A216" s="121" t="s">
        <v>115</v>
      </c>
      <c r="B216" s="110" t="s">
        <v>655</v>
      </c>
      <c r="C216" t="s">
        <v>1262</v>
      </c>
      <c r="D216" t="s">
        <v>5849</v>
      </c>
      <c r="E216" t="s">
        <v>5850</v>
      </c>
      <c r="F216" t="s">
        <v>1584</v>
      </c>
      <c r="H216">
        <v>108.315331</v>
      </c>
      <c r="I216">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108">
        <v>8.9999999999999993E-3</v>
      </c>
    </row>
    <row r="217" spans="1:37" ht="15" customHeight="1">
      <c r="A217" s="121" t="s">
        <v>114</v>
      </c>
      <c r="B217" s="110" t="s">
        <v>654</v>
      </c>
      <c r="C217" t="s">
        <v>1348</v>
      </c>
      <c r="D217" t="s">
        <v>5851</v>
      </c>
      <c r="E217" t="s">
        <v>5852</v>
      </c>
      <c r="F217" t="s">
        <v>1584</v>
      </c>
      <c r="H217">
        <v>68.839256000000006</v>
      </c>
      <c r="I217">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108">
        <v>7.0000000000000001E-3</v>
      </c>
    </row>
    <row r="218" spans="1:37" ht="15" customHeight="1">
      <c r="A218" s="121" t="s">
        <v>853</v>
      </c>
      <c r="B218" s="110" t="s">
        <v>653</v>
      </c>
      <c r="C218" t="s">
        <v>1269</v>
      </c>
      <c r="D218" t="s">
        <v>5853</v>
      </c>
      <c r="E218" t="s">
        <v>5854</v>
      </c>
      <c r="F218" t="s">
        <v>1584</v>
      </c>
      <c r="H218">
        <v>0.19042999999999999</v>
      </c>
      <c r="I218">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108">
        <v>5.0999999999999997E-2</v>
      </c>
    </row>
    <row r="219" spans="1:37" ht="15" customHeight="1">
      <c r="A219" s="121" t="s">
        <v>113</v>
      </c>
      <c r="B219" s="110" t="s">
        <v>652</v>
      </c>
      <c r="C219" t="s">
        <v>1278</v>
      </c>
      <c r="D219" t="s">
        <v>5855</v>
      </c>
      <c r="E219" t="s">
        <v>5856</v>
      </c>
      <c r="F219" t="s">
        <v>1584</v>
      </c>
      <c r="H219">
        <v>8.8756000000000002E-2</v>
      </c>
      <c r="I219">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108">
        <v>-0.14499999999999999</v>
      </c>
    </row>
    <row r="220" spans="1:37" ht="15" customHeight="1">
      <c r="A220" s="121" t="s">
        <v>114</v>
      </c>
      <c r="B220" s="110" t="s">
        <v>651</v>
      </c>
      <c r="C220" t="s">
        <v>2544</v>
      </c>
      <c r="D220" t="s">
        <v>5857</v>
      </c>
      <c r="E220" t="s">
        <v>5858</v>
      </c>
      <c r="F220" t="s">
        <v>1584</v>
      </c>
      <c r="H220">
        <v>3.1209169999999999</v>
      </c>
      <c r="I220">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108">
        <v>5.8000000000000003E-2</v>
      </c>
    </row>
    <row r="221" spans="1:37" ht="15" customHeight="1">
      <c r="A221" s="121" t="s">
        <v>112</v>
      </c>
      <c r="B221" s="110" t="s">
        <v>650</v>
      </c>
      <c r="C221" t="s">
        <v>1573</v>
      </c>
      <c r="D221" t="s">
        <v>5859</v>
      </c>
      <c r="E221" t="s">
        <v>5860</v>
      </c>
      <c r="F221" t="s">
        <v>1584</v>
      </c>
      <c r="H221">
        <v>6.5137E-2</v>
      </c>
      <c r="I22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108">
        <v>-0.14099999999999999</v>
      </c>
    </row>
    <row r="222" spans="1:37" ht="15" customHeight="1">
      <c r="A222" s="121" t="s">
        <v>116</v>
      </c>
      <c r="B222" s="110" t="s">
        <v>649</v>
      </c>
      <c r="C222" t="s">
        <v>2545</v>
      </c>
      <c r="D222" t="s">
        <v>5861</v>
      </c>
      <c r="E222" t="s">
        <v>5862</v>
      </c>
      <c r="F222" t="s">
        <v>1584</v>
      </c>
      <c r="H222">
        <v>0</v>
      </c>
      <c r="I222">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146</v>
      </c>
    </row>
    <row r="223" spans="1:37" ht="15" customHeight="1">
      <c r="A223" s="121" t="s">
        <v>116</v>
      </c>
      <c r="B223" s="110" t="s">
        <v>648</v>
      </c>
      <c r="C223" t="s">
        <v>2546</v>
      </c>
      <c r="D223" t="s">
        <v>5863</v>
      </c>
      <c r="E223" t="s">
        <v>5864</v>
      </c>
      <c r="F223" t="s">
        <v>1584</v>
      </c>
      <c r="H223">
        <v>0</v>
      </c>
      <c r="I223">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146</v>
      </c>
    </row>
    <row r="224" spans="1:37" ht="15" customHeight="1">
      <c r="A224" s="121" t="s">
        <v>854</v>
      </c>
      <c r="B224" s="110" t="s">
        <v>647</v>
      </c>
      <c r="C224" t="s">
        <v>1577</v>
      </c>
      <c r="D224" t="s">
        <v>5865</v>
      </c>
      <c r="E224" t="s">
        <v>5866</v>
      </c>
      <c r="F224" t="s">
        <v>1584</v>
      </c>
      <c r="H224">
        <v>0</v>
      </c>
      <c r="I224">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146</v>
      </c>
    </row>
    <row r="225" spans="1:37" ht="15" customHeight="1">
      <c r="B225" s="110" t="s">
        <v>646</v>
      </c>
      <c r="C225" t="s">
        <v>2548</v>
      </c>
      <c r="D225" t="s">
        <v>5867</v>
      </c>
      <c r="E225" t="s">
        <v>5868</v>
      </c>
      <c r="F225" t="s">
        <v>1584</v>
      </c>
      <c r="H225">
        <v>180.61982699999999</v>
      </c>
      <c r="I225">
        <v>186.49350000000001</v>
      </c>
      <c r="J225">
        <v>188.82283000000001</v>
      </c>
      <c r="K225">
        <v>190.626938</v>
      </c>
      <c r="L225">
        <v>195.106979</v>
      </c>
      <c r="M225">
        <v>202.50727800000001</v>
      </c>
      <c r="N225">
        <v>207.005585</v>
      </c>
      <c r="O225">
        <v>207.12138400000001</v>
      </c>
      <c r="P225">
        <v>203.823837</v>
      </c>
      <c r="Q225">
        <v>201.78428600000001</v>
      </c>
      <c r="R225">
        <v>203.63635300000001</v>
      </c>
      <c r="S225">
        <v>206.92961099999999</v>
      </c>
      <c r="T225">
        <v>209.69859299999999</v>
      </c>
      <c r="U225">
        <v>212.967072</v>
      </c>
      <c r="V225">
        <v>216.125214</v>
      </c>
      <c r="W225">
        <v>219.188492</v>
      </c>
      <c r="X225">
        <v>221.84333799999999</v>
      </c>
      <c r="Y225">
        <v>224.323059</v>
      </c>
      <c r="Z225">
        <v>227.32418799999999</v>
      </c>
      <c r="AA225">
        <v>230.371872</v>
      </c>
      <c r="AB225">
        <v>232.498154</v>
      </c>
      <c r="AC225">
        <v>235.21517900000001</v>
      </c>
      <c r="AD225">
        <v>236.05999800000001</v>
      </c>
      <c r="AE225">
        <v>234.92872600000001</v>
      </c>
      <c r="AF225">
        <v>234.37702899999999</v>
      </c>
      <c r="AG225">
        <v>235.44674699999999</v>
      </c>
      <c r="AH225">
        <v>237.52796900000001</v>
      </c>
      <c r="AI225">
        <v>239.052933</v>
      </c>
      <c r="AJ225">
        <v>241.633881</v>
      </c>
      <c r="AK225" s="108">
        <v>0.01</v>
      </c>
    </row>
    <row r="226" spans="1:37" ht="15" customHeight="1">
      <c r="C226" t="s">
        <v>2549</v>
      </c>
    </row>
    <row r="227" spans="1:37" ht="15" customHeight="1">
      <c r="A227" s="121" t="s">
        <v>115</v>
      </c>
      <c r="B227" s="110" t="s">
        <v>645</v>
      </c>
      <c r="C227" t="s">
        <v>1262</v>
      </c>
      <c r="D227" t="s">
        <v>5869</v>
      </c>
      <c r="E227" t="s">
        <v>5870</v>
      </c>
      <c r="F227" t="s">
        <v>1584</v>
      </c>
      <c r="H227">
        <v>273.15377799999999</v>
      </c>
      <c r="I227">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108">
        <v>-5.0000000000000001E-3</v>
      </c>
    </row>
    <row r="228" spans="1:37" ht="15" customHeight="1">
      <c r="A228" s="121" t="s">
        <v>114</v>
      </c>
      <c r="B228" s="110" t="s">
        <v>644</v>
      </c>
      <c r="C228" t="s">
        <v>1348</v>
      </c>
      <c r="D228" t="s">
        <v>5871</v>
      </c>
      <c r="E228" t="s">
        <v>5872</v>
      </c>
      <c r="F228" t="s">
        <v>1584</v>
      </c>
      <c r="H228">
        <v>1.4683170000000001</v>
      </c>
      <c r="I228">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108">
        <v>-7.0000000000000001E-3</v>
      </c>
    </row>
    <row r="229" spans="1:37" ht="15" customHeight="1">
      <c r="A229" s="121" t="s">
        <v>853</v>
      </c>
      <c r="B229" s="110" t="s">
        <v>643</v>
      </c>
      <c r="C229" t="s">
        <v>1269</v>
      </c>
      <c r="D229" t="s">
        <v>5873</v>
      </c>
      <c r="E229" t="s">
        <v>5874</v>
      </c>
      <c r="F229" t="s">
        <v>1584</v>
      </c>
      <c r="H229">
        <v>0.173008</v>
      </c>
      <c r="I229">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108">
        <v>-8.0000000000000002E-3</v>
      </c>
    </row>
    <row r="230" spans="1:37" ht="15" customHeight="1">
      <c r="A230" s="121" t="s">
        <v>113</v>
      </c>
      <c r="B230" s="110" t="s">
        <v>642</v>
      </c>
      <c r="C230" t="s">
        <v>1278</v>
      </c>
      <c r="D230" t="s">
        <v>5875</v>
      </c>
      <c r="E230" t="s">
        <v>5876</v>
      </c>
      <c r="F230" t="s">
        <v>1584</v>
      </c>
      <c r="H230">
        <v>4.3201349999999996</v>
      </c>
      <c r="I230">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108">
        <v>1.7000000000000001E-2</v>
      </c>
    </row>
    <row r="231" spans="1:37" ht="15" customHeight="1">
      <c r="A231" s="121" t="s">
        <v>114</v>
      </c>
      <c r="B231" s="110" t="s">
        <v>641</v>
      </c>
      <c r="C231" t="s">
        <v>2544</v>
      </c>
      <c r="D231" t="s">
        <v>5877</v>
      </c>
      <c r="E231" t="s">
        <v>5878</v>
      </c>
      <c r="F231" t="s">
        <v>1584</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146</v>
      </c>
    </row>
    <row r="232" spans="1:37" ht="15" customHeight="1">
      <c r="A232" s="121" t="s">
        <v>112</v>
      </c>
      <c r="B232" s="110" t="s">
        <v>640</v>
      </c>
      <c r="C232" t="s">
        <v>1573</v>
      </c>
      <c r="D232" t="s">
        <v>5879</v>
      </c>
      <c r="E232" t="s">
        <v>5880</v>
      </c>
      <c r="F232" t="s">
        <v>1584</v>
      </c>
      <c r="H232">
        <v>4.6861E-2</v>
      </c>
      <c r="I232">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108">
        <v>-0.122</v>
      </c>
    </row>
    <row r="233" spans="1:37" ht="15" customHeight="1">
      <c r="A233" s="121" t="s">
        <v>116</v>
      </c>
      <c r="B233" s="110" t="s">
        <v>639</v>
      </c>
      <c r="C233" t="s">
        <v>2545</v>
      </c>
      <c r="D233" t="s">
        <v>5881</v>
      </c>
      <c r="E233" t="s">
        <v>5882</v>
      </c>
      <c r="F233" t="s">
        <v>1584</v>
      </c>
      <c r="H233">
        <v>0</v>
      </c>
      <c r="I233">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146</v>
      </c>
    </row>
    <row r="234" spans="1:37" ht="15" customHeight="1">
      <c r="A234" s="121" t="s">
        <v>116</v>
      </c>
      <c r="B234" s="110" t="s">
        <v>638</v>
      </c>
      <c r="C234" t="s">
        <v>2546</v>
      </c>
      <c r="D234" t="s">
        <v>5883</v>
      </c>
      <c r="E234" t="s">
        <v>5884</v>
      </c>
      <c r="F234" t="s">
        <v>1584</v>
      </c>
      <c r="H234">
        <v>0</v>
      </c>
      <c r="I234">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146</v>
      </c>
    </row>
    <row r="235" spans="1:37" ht="15" customHeight="1">
      <c r="A235" s="121" t="s">
        <v>854</v>
      </c>
      <c r="B235" s="110" t="s">
        <v>637</v>
      </c>
      <c r="C235" t="s">
        <v>1577</v>
      </c>
      <c r="D235" t="s">
        <v>5885</v>
      </c>
      <c r="E235" t="s">
        <v>5886</v>
      </c>
      <c r="F235" t="s">
        <v>1584</v>
      </c>
      <c r="H235">
        <v>0</v>
      </c>
      <c r="I235">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146</v>
      </c>
    </row>
    <row r="236" spans="1:37" ht="15" customHeight="1">
      <c r="B236" s="110" t="s">
        <v>636</v>
      </c>
      <c r="C236" t="s">
        <v>2550</v>
      </c>
      <c r="D236" t="s">
        <v>5887</v>
      </c>
      <c r="E236" t="s">
        <v>5888</v>
      </c>
      <c r="F236" t="s">
        <v>1584</v>
      </c>
      <c r="H236">
        <v>279.16204800000003</v>
      </c>
      <c r="I236">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108">
        <v>-4.0000000000000001E-3</v>
      </c>
    </row>
    <row r="237" spans="1:37" ht="15" customHeight="1">
      <c r="B237" s="110" t="s">
        <v>635</v>
      </c>
      <c r="C237" t="s">
        <v>1569</v>
      </c>
      <c r="D237" t="s">
        <v>5889</v>
      </c>
      <c r="E237" t="s">
        <v>5890</v>
      </c>
      <c r="F237" t="s">
        <v>1584</v>
      </c>
      <c r="H237">
        <v>711.90508999999997</v>
      </c>
      <c r="I237">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108">
        <v>8.0000000000000002E-3</v>
      </c>
    </row>
    <row r="238" spans="1:37" ht="15" customHeight="1">
      <c r="C238" t="s">
        <v>634</v>
      </c>
    </row>
    <row r="239" spans="1:37" ht="15" customHeight="1">
      <c r="B239" s="110" t="s">
        <v>633</v>
      </c>
      <c r="C239" t="s">
        <v>2561</v>
      </c>
      <c r="D239" t="s">
        <v>5891</v>
      </c>
      <c r="E239" t="s">
        <v>5892</v>
      </c>
      <c r="F239" t="s">
        <v>2991</v>
      </c>
      <c r="H239">
        <v>1620.4948730000001</v>
      </c>
      <c r="I239">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108">
        <v>1E-3</v>
      </c>
    </row>
    <row r="240" spans="1:37" ht="15" customHeight="1">
      <c r="B240" s="110" t="s">
        <v>632</v>
      </c>
      <c r="C240" t="s">
        <v>2562</v>
      </c>
      <c r="D240" t="s">
        <v>5893</v>
      </c>
      <c r="E240" t="s">
        <v>5894</v>
      </c>
      <c r="F240" t="s">
        <v>2994</v>
      </c>
      <c r="H240">
        <v>3.3663400000000001</v>
      </c>
      <c r="I240">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108">
        <v>1E-3</v>
      </c>
    </row>
    <row r="241" spans="2:37" ht="15" customHeight="1">
      <c r="C241" t="s">
        <v>133</v>
      </c>
    </row>
    <row r="242" spans="2:37" ht="15" customHeight="1">
      <c r="B242" s="110" t="s">
        <v>631</v>
      </c>
      <c r="C242" t="s">
        <v>1347</v>
      </c>
      <c r="D242" t="s">
        <v>5895</v>
      </c>
      <c r="E242" t="s">
        <v>5896</v>
      </c>
      <c r="F242" t="s">
        <v>1290</v>
      </c>
      <c r="H242">
        <v>480.86654700000003</v>
      </c>
      <c r="I242">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108">
        <v>-1.0999999999999999E-2</v>
      </c>
    </row>
    <row r="243" spans="2:37" ht="15" customHeight="1">
      <c r="B243" s="110" t="s">
        <v>630</v>
      </c>
      <c r="C243" t="s">
        <v>1253</v>
      </c>
      <c r="D243" t="s">
        <v>5897</v>
      </c>
      <c r="E243" t="s">
        <v>5898</v>
      </c>
      <c r="F243" t="s">
        <v>1290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146</v>
      </c>
    </row>
    <row r="244" spans="2:37" ht="15" customHeight="1">
      <c r="B244" s="110" t="s">
        <v>629</v>
      </c>
      <c r="C244" t="s">
        <v>1350</v>
      </c>
      <c r="D244" t="s">
        <v>5899</v>
      </c>
      <c r="E244" t="s">
        <v>5900</v>
      </c>
      <c r="F244" t="s">
        <v>1290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146</v>
      </c>
    </row>
    <row r="245" spans="2:37" ht="15" customHeight="1">
      <c r="B245" s="110" t="s">
        <v>628</v>
      </c>
      <c r="C245" t="s">
        <v>1351</v>
      </c>
      <c r="D245" t="s">
        <v>5901</v>
      </c>
      <c r="E245" t="s">
        <v>5902</v>
      </c>
      <c r="F245" t="s">
        <v>1290</v>
      </c>
      <c r="H245">
        <v>0.51516300000000004</v>
      </c>
      <c r="I245">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108">
        <v>0.215</v>
      </c>
    </row>
    <row r="246" spans="2:37" ht="15" customHeight="1">
      <c r="C246" t="s">
        <v>627</v>
      </c>
    </row>
    <row r="247" spans="2:37" ht="15" customHeight="1">
      <c r="B247" s="110" t="s">
        <v>626</v>
      </c>
      <c r="C247" t="s">
        <v>2563</v>
      </c>
      <c r="D247" t="s">
        <v>5903</v>
      </c>
      <c r="E247" t="s">
        <v>5904</v>
      </c>
      <c r="F247" t="s">
        <v>2991</v>
      </c>
      <c r="H247">
        <v>444.898865</v>
      </c>
      <c r="I247">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108">
        <v>-4.0000000000000001E-3</v>
      </c>
    </row>
    <row r="248" spans="2:37" ht="15" customHeight="1">
      <c r="B248" s="110" t="s">
        <v>625</v>
      </c>
      <c r="C248" t="s">
        <v>2562</v>
      </c>
      <c r="D248" t="s">
        <v>5905</v>
      </c>
      <c r="E248" t="s">
        <v>5906</v>
      </c>
      <c r="F248" t="s">
        <v>2994</v>
      </c>
      <c r="H248">
        <v>4.8202259999999999</v>
      </c>
      <c r="I248">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108">
        <v>4.0000000000000001E-3</v>
      </c>
    </row>
    <row r="249" spans="2:37" ht="15" customHeight="1">
      <c r="C249" t="s">
        <v>133</v>
      </c>
    </row>
    <row r="250" spans="2:37" ht="15" customHeight="1">
      <c r="B250" s="110" t="s">
        <v>624</v>
      </c>
      <c r="C250" t="s">
        <v>1347</v>
      </c>
      <c r="D250" t="s">
        <v>5907</v>
      </c>
      <c r="E250" t="s">
        <v>3639</v>
      </c>
      <c r="F250" t="s">
        <v>1290</v>
      </c>
      <c r="H250">
        <v>95.724982999999995</v>
      </c>
      <c r="I250">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108">
        <v>-8.0000000000000002E-3</v>
      </c>
    </row>
    <row r="251" spans="2:37" ht="15" customHeight="1">
      <c r="B251" s="110" t="s">
        <v>623</v>
      </c>
      <c r="C251" t="s">
        <v>1253</v>
      </c>
      <c r="D251" t="s">
        <v>5908</v>
      </c>
      <c r="E251" t="s">
        <v>3641</v>
      </c>
      <c r="F251" t="s">
        <v>1290</v>
      </c>
      <c r="H251">
        <v>1.875904</v>
      </c>
      <c r="I25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108">
        <v>-5.5E-2</v>
      </c>
    </row>
    <row r="252" spans="2:37" ht="15" customHeight="1">
      <c r="B252" s="110" t="s">
        <v>622</v>
      </c>
      <c r="C252" t="s">
        <v>1350</v>
      </c>
      <c r="D252" t="s">
        <v>5909</v>
      </c>
      <c r="E252" t="s">
        <v>3643</v>
      </c>
      <c r="F252" t="s">
        <v>1290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146</v>
      </c>
    </row>
    <row r="253" spans="2:37" ht="15" customHeight="1">
      <c r="B253" s="110" t="s">
        <v>621</v>
      </c>
      <c r="C253" t="s">
        <v>1351</v>
      </c>
      <c r="D253" t="s">
        <v>5910</v>
      </c>
      <c r="E253" t="s">
        <v>3645</v>
      </c>
      <c r="F253" t="s">
        <v>1290</v>
      </c>
      <c r="H253">
        <v>0.638131</v>
      </c>
      <c r="I253">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108">
        <v>5.1999999999999998E-2</v>
      </c>
    </row>
    <row r="254" spans="2:37" ht="15" customHeight="1">
      <c r="C254" t="s">
        <v>620</v>
      </c>
    </row>
    <row r="255" spans="2:37" ht="15" customHeight="1">
      <c r="B255" s="110" t="s">
        <v>619</v>
      </c>
      <c r="C255" t="s">
        <v>2564</v>
      </c>
      <c r="D255" t="s">
        <v>5911</v>
      </c>
      <c r="E255" t="s">
        <v>5912</v>
      </c>
      <c r="F255" t="s">
        <v>3021</v>
      </c>
      <c r="H255">
        <v>5234.1591799999997</v>
      </c>
      <c r="I255">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108">
        <v>2.9000000000000001E-2</v>
      </c>
    </row>
    <row r="256" spans="2:37" ht="15" customHeight="1">
      <c r="B256" s="110" t="s">
        <v>618</v>
      </c>
      <c r="C256" t="s">
        <v>2565</v>
      </c>
      <c r="D256" t="s">
        <v>5913</v>
      </c>
      <c r="E256" t="s">
        <v>5914</v>
      </c>
      <c r="F256" t="s">
        <v>3021</v>
      </c>
      <c r="H256">
        <v>1831.682251</v>
      </c>
      <c r="I256">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108">
        <v>2.8000000000000001E-2</v>
      </c>
    </row>
    <row r="257" spans="2:37" ht="15" customHeight="1">
      <c r="B257" s="110" t="s">
        <v>617</v>
      </c>
      <c r="C257" t="s">
        <v>2566</v>
      </c>
      <c r="D257" t="s">
        <v>5915</v>
      </c>
      <c r="E257" t="s">
        <v>5916</v>
      </c>
      <c r="F257" t="s">
        <v>3021</v>
      </c>
      <c r="H257">
        <v>3402.476807</v>
      </c>
      <c r="I257">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108">
        <v>0.03</v>
      </c>
    </row>
    <row r="258" spans="2:37" ht="15" customHeight="1">
      <c r="C258" t="s">
        <v>133</v>
      </c>
    </row>
    <row r="259" spans="2:37" ht="15" customHeight="1">
      <c r="B259" s="110" t="s">
        <v>616</v>
      </c>
      <c r="C259" t="s">
        <v>1347</v>
      </c>
      <c r="D259" t="s">
        <v>5917</v>
      </c>
      <c r="E259" t="s">
        <v>3649</v>
      </c>
      <c r="F259" t="s">
        <v>1290</v>
      </c>
      <c r="H259">
        <v>222.93867499999999</v>
      </c>
      <c r="I259">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108">
        <v>1.7000000000000001E-2</v>
      </c>
    </row>
    <row r="260" spans="2:37" ht="15" customHeight="1">
      <c r="B260" s="110" t="s">
        <v>615</v>
      </c>
      <c r="C260" t="s">
        <v>1253</v>
      </c>
      <c r="D260" t="s">
        <v>5918</v>
      </c>
      <c r="E260" t="s">
        <v>3651</v>
      </c>
      <c r="F260" t="s">
        <v>1290</v>
      </c>
      <c r="H260">
        <v>685.66516100000001</v>
      </c>
      <c r="I260">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108">
        <v>-1.7000000000000001E-2</v>
      </c>
    </row>
    <row r="261" spans="2:37" ht="15" customHeight="1">
      <c r="B261" s="110" t="s">
        <v>614</v>
      </c>
      <c r="C261" t="s">
        <v>1350</v>
      </c>
      <c r="D261" t="s">
        <v>5919</v>
      </c>
      <c r="E261" t="s">
        <v>3653</v>
      </c>
      <c r="F261" t="s">
        <v>1290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146</v>
      </c>
    </row>
    <row r="262" spans="2:37" ht="15" customHeight="1">
      <c r="B262" s="110" t="s">
        <v>613</v>
      </c>
      <c r="C262" t="s">
        <v>1351</v>
      </c>
      <c r="D262" t="s">
        <v>5920</v>
      </c>
      <c r="E262" t="s">
        <v>3655</v>
      </c>
      <c r="F262" t="s">
        <v>1290</v>
      </c>
      <c r="H262">
        <v>26.423862</v>
      </c>
      <c r="I262">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108">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3681-0E0F-4CBC-97D5-68BF03AA5D6B}">
  <dimension ref="A1:AL270"/>
  <sheetViews>
    <sheetView topLeftCell="A79" workbookViewId="0">
      <selection activeCell="H169" sqref="H1:H1048576"/>
    </sheetView>
  </sheetViews>
  <sheetFormatPr defaultRowHeight="15"/>
  <cols>
    <col min="1" max="1" width="20.140625" style="117" customWidth="1"/>
    <col min="2" max="2" width="37.140625" style="40" customWidth="1"/>
    <col min="4" max="4" width="33.140625" customWidth="1"/>
  </cols>
  <sheetData>
    <row r="1" spans="2:38" ht="15" customHeight="1">
      <c r="B1" s="40" t="s">
        <v>1343</v>
      </c>
      <c r="C1" s="53"/>
      <c r="D1" s="53"/>
      <c r="E1" s="53"/>
      <c r="F1" s="53"/>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2:38" ht="15" customHeight="1"/>
    <row r="3" spans="2:38" ht="15" customHeight="1"/>
    <row r="4" spans="2:38" ht="15" customHeight="1"/>
    <row r="5" spans="2:38" ht="15" customHeight="1"/>
    <row r="6" spans="2:38" ht="15" customHeight="1"/>
    <row r="10" spans="2:38" ht="15" customHeight="1">
      <c r="B10" s="110" t="s">
        <v>832</v>
      </c>
    </row>
    <row r="11" spans="2:38" ht="15" customHeight="1">
      <c r="C11" t="s">
        <v>2540</v>
      </c>
    </row>
    <row r="12" spans="2:38" ht="15" customHeight="1">
      <c r="C12" t="s">
        <v>5921</v>
      </c>
    </row>
    <row r="13" spans="2:38" ht="15" customHeight="1">
      <c r="C13" t="s">
        <v>5922</v>
      </c>
    </row>
    <row r="14" spans="2:38" ht="15" customHeight="1">
      <c r="C14" t="s">
        <v>1194</v>
      </c>
    </row>
    <row r="15" spans="2:38" ht="15" customHeight="1">
      <c r="D15" t="s">
        <v>1195</v>
      </c>
      <c r="E15" t="s">
        <v>1284</v>
      </c>
      <c r="F15" t="s">
        <v>1285</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3417</v>
      </c>
    </row>
    <row r="16" spans="2:38">
      <c r="C16" t="s">
        <v>831</v>
      </c>
    </row>
    <row r="17" spans="1:38" ht="15" customHeight="1">
      <c r="C17" t="s">
        <v>2543</v>
      </c>
    </row>
    <row r="18" spans="1:38" ht="15" customHeight="1">
      <c r="C18" t="s">
        <v>1217</v>
      </c>
    </row>
    <row r="19" spans="1:38" ht="15" customHeight="1">
      <c r="A19" s="121" t="s">
        <v>115</v>
      </c>
      <c r="B19" s="110" t="s">
        <v>830</v>
      </c>
      <c r="C19" t="s">
        <v>1262</v>
      </c>
      <c r="D19" t="s">
        <v>5501</v>
      </c>
      <c r="E19" t="s">
        <v>5923</v>
      </c>
      <c r="F19" t="s">
        <v>1890</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108">
        <v>1.2E-2</v>
      </c>
    </row>
    <row r="20" spans="1:38" ht="15" customHeight="1">
      <c r="A20" s="121" t="s">
        <v>114</v>
      </c>
      <c r="B20" s="110" t="s">
        <v>829</v>
      </c>
      <c r="C20" t="s">
        <v>1348</v>
      </c>
      <c r="D20" t="s">
        <v>5503</v>
      </c>
      <c r="E20" t="s">
        <v>5924</v>
      </c>
      <c r="F20" t="s">
        <v>1890</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108">
        <v>4.7E-2</v>
      </c>
    </row>
    <row r="21" spans="1:38" ht="15" customHeight="1">
      <c r="A21" s="121" t="s">
        <v>853</v>
      </c>
      <c r="B21" s="110" t="s">
        <v>828</v>
      </c>
      <c r="C21" t="s">
        <v>1269</v>
      </c>
      <c r="D21" t="s">
        <v>5505</v>
      </c>
      <c r="E21" t="s">
        <v>5925</v>
      </c>
      <c r="F21" t="s">
        <v>1890</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108">
        <v>0.127</v>
      </c>
    </row>
    <row r="22" spans="1:38" ht="15" customHeight="1">
      <c r="A22" s="121" t="s">
        <v>113</v>
      </c>
      <c r="B22" s="110" t="s">
        <v>827</v>
      </c>
      <c r="C22" t="s">
        <v>1278</v>
      </c>
      <c r="D22" t="s">
        <v>5507</v>
      </c>
      <c r="E22" t="s">
        <v>5926</v>
      </c>
      <c r="F22" t="s">
        <v>1890</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108">
        <v>5.0999999999999997E-2</v>
      </c>
    </row>
    <row r="23" spans="1:38" ht="15" customHeight="1">
      <c r="A23" s="121" t="s">
        <v>114</v>
      </c>
      <c r="B23" s="110" t="s">
        <v>826</v>
      </c>
      <c r="C23" t="s">
        <v>2544</v>
      </c>
      <c r="D23" t="s">
        <v>5509</v>
      </c>
      <c r="E23" t="s">
        <v>5927</v>
      </c>
      <c r="F23" t="s">
        <v>1890</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108">
        <v>-2.5000000000000001E-2</v>
      </c>
    </row>
    <row r="24" spans="1:38" ht="15" customHeight="1">
      <c r="A24" s="121" t="s">
        <v>112</v>
      </c>
      <c r="B24" s="110" t="s">
        <v>825</v>
      </c>
      <c r="C24" t="s">
        <v>1573</v>
      </c>
      <c r="D24" t="s">
        <v>5511</v>
      </c>
      <c r="E24" t="s">
        <v>5928</v>
      </c>
      <c r="F24" t="s">
        <v>1890</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108">
        <v>0.01</v>
      </c>
    </row>
    <row r="25" spans="1:38" ht="15" customHeight="1">
      <c r="A25" s="121" t="s">
        <v>116</v>
      </c>
      <c r="B25" s="110" t="s">
        <v>824</v>
      </c>
      <c r="C25" t="s">
        <v>2545</v>
      </c>
      <c r="D25" t="s">
        <v>5513</v>
      </c>
      <c r="E25" t="s">
        <v>5929</v>
      </c>
      <c r="F25" t="s">
        <v>1890</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108">
        <v>0.14000000000000001</v>
      </c>
    </row>
    <row r="26" spans="1:38" ht="15" customHeight="1">
      <c r="A26" s="121" t="s">
        <v>116</v>
      </c>
      <c r="B26" s="110" t="s">
        <v>823</v>
      </c>
      <c r="C26" t="s">
        <v>2546</v>
      </c>
      <c r="D26" t="s">
        <v>5515</v>
      </c>
      <c r="E26" t="s">
        <v>5930</v>
      </c>
      <c r="F26" t="s">
        <v>1890</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108">
        <v>0.14000000000000001</v>
      </c>
    </row>
    <row r="27" spans="1:38" ht="15" customHeight="1">
      <c r="A27" s="121" t="s">
        <v>854</v>
      </c>
      <c r="B27" s="110" t="s">
        <v>822</v>
      </c>
      <c r="C27" t="s">
        <v>1577</v>
      </c>
      <c r="D27" t="s">
        <v>5517</v>
      </c>
      <c r="E27" t="s">
        <v>5931</v>
      </c>
      <c r="F27" t="s">
        <v>1890</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108">
        <v>0.10199999999999999</v>
      </c>
    </row>
    <row r="28" spans="1:38" ht="15" customHeight="1">
      <c r="B28" s="110" t="s">
        <v>821</v>
      </c>
      <c r="C28" t="s">
        <v>2547</v>
      </c>
      <c r="D28" t="s">
        <v>5519</v>
      </c>
      <c r="E28" t="s">
        <v>5932</v>
      </c>
      <c r="F28" t="s">
        <v>1890</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108">
        <v>2.1999999999999999E-2</v>
      </c>
    </row>
    <row r="29" spans="1:38" ht="15" customHeight="1">
      <c r="C29" t="s">
        <v>1219</v>
      </c>
    </row>
    <row r="30" spans="1:38" ht="15" customHeight="1">
      <c r="A30" s="121" t="s">
        <v>115</v>
      </c>
      <c r="B30" s="110" t="s">
        <v>820</v>
      </c>
      <c r="C30" t="s">
        <v>1262</v>
      </c>
      <c r="D30" t="s">
        <v>5521</v>
      </c>
      <c r="E30" t="s">
        <v>5933</v>
      </c>
      <c r="F30" t="s">
        <v>1890</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108">
        <v>2.1000000000000001E-2</v>
      </c>
    </row>
    <row r="31" spans="1:38" ht="15" customHeight="1">
      <c r="A31" s="121" t="s">
        <v>114</v>
      </c>
      <c r="B31" s="110" t="s">
        <v>819</v>
      </c>
      <c r="C31" t="s">
        <v>1348</v>
      </c>
      <c r="D31" t="s">
        <v>5523</v>
      </c>
      <c r="E31" t="s">
        <v>5934</v>
      </c>
      <c r="F31" t="s">
        <v>1890</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108">
        <v>0.01</v>
      </c>
    </row>
    <row r="32" spans="1:38" ht="15" customHeight="1">
      <c r="A32" s="121" t="s">
        <v>853</v>
      </c>
      <c r="B32" s="110" t="s">
        <v>818</v>
      </c>
      <c r="C32" t="s">
        <v>1269</v>
      </c>
      <c r="D32" t="s">
        <v>5525</v>
      </c>
      <c r="E32" t="s">
        <v>5935</v>
      </c>
      <c r="F32" t="s">
        <v>1890</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108">
        <v>6.3E-2</v>
      </c>
    </row>
    <row r="33" spans="1:38" ht="15" customHeight="1">
      <c r="A33" s="121" t="s">
        <v>113</v>
      </c>
      <c r="B33" s="110" t="s">
        <v>817</v>
      </c>
      <c r="C33" t="s">
        <v>1278</v>
      </c>
      <c r="D33" t="s">
        <v>5527</v>
      </c>
      <c r="E33" t="s">
        <v>5936</v>
      </c>
      <c r="F33" t="s">
        <v>1890</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108">
        <v>5.8999999999999997E-2</v>
      </c>
    </row>
    <row r="34" spans="1:38" ht="15" customHeight="1">
      <c r="A34" s="121" t="s">
        <v>114</v>
      </c>
      <c r="B34" s="110" t="s">
        <v>816</v>
      </c>
      <c r="C34" t="s">
        <v>2544</v>
      </c>
      <c r="D34" t="s">
        <v>5529</v>
      </c>
      <c r="E34" t="s">
        <v>5937</v>
      </c>
      <c r="F34" t="s">
        <v>1890</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108">
        <v>6.9000000000000006E-2</v>
      </c>
    </row>
    <row r="35" spans="1:38" ht="15" customHeight="1">
      <c r="A35" s="121" t="s">
        <v>112</v>
      </c>
      <c r="B35" s="110" t="s">
        <v>815</v>
      </c>
      <c r="C35" t="s">
        <v>1573</v>
      </c>
      <c r="D35" t="s">
        <v>5531</v>
      </c>
      <c r="E35" t="s">
        <v>5938</v>
      </c>
      <c r="F35" t="s">
        <v>1890</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108">
        <v>-6.0000000000000001E-3</v>
      </c>
    </row>
    <row r="36" spans="1:38" ht="15" customHeight="1">
      <c r="A36" s="121" t="s">
        <v>116</v>
      </c>
      <c r="B36" s="110" t="s">
        <v>814</v>
      </c>
      <c r="C36" t="s">
        <v>2545</v>
      </c>
      <c r="D36" t="s">
        <v>5533</v>
      </c>
      <c r="E36" t="s">
        <v>5939</v>
      </c>
      <c r="F36" t="s">
        <v>1890</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108">
        <v>0.13100000000000001</v>
      </c>
    </row>
    <row r="37" spans="1:38" ht="15" customHeight="1">
      <c r="A37" s="121" t="s">
        <v>116</v>
      </c>
      <c r="B37" s="110" t="s">
        <v>813</v>
      </c>
      <c r="C37" t="s">
        <v>2546</v>
      </c>
      <c r="D37" t="s">
        <v>5535</v>
      </c>
      <c r="E37" t="s">
        <v>5940</v>
      </c>
      <c r="F37" t="s">
        <v>1890</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108">
        <v>0.13100000000000001</v>
      </c>
    </row>
    <row r="38" spans="1:38" ht="15" customHeight="1">
      <c r="A38" s="121" t="s">
        <v>854</v>
      </c>
      <c r="B38" s="110" t="s">
        <v>812</v>
      </c>
      <c r="C38" t="s">
        <v>1577</v>
      </c>
      <c r="D38" t="s">
        <v>5537</v>
      </c>
      <c r="E38" t="s">
        <v>5941</v>
      </c>
      <c r="F38" t="s">
        <v>1890</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108">
        <v>0.13100000000000001</v>
      </c>
    </row>
    <row r="39" spans="1:38" ht="15" customHeight="1">
      <c r="B39" s="110" t="s">
        <v>811</v>
      </c>
      <c r="C39" t="s">
        <v>2548</v>
      </c>
      <c r="D39" t="s">
        <v>5539</v>
      </c>
      <c r="E39" t="s">
        <v>5942</v>
      </c>
      <c r="F39" t="s">
        <v>1890</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108">
        <v>1.9E-2</v>
      </c>
    </row>
    <row r="40" spans="1:38" ht="15" customHeight="1">
      <c r="C40" t="s">
        <v>2549</v>
      </c>
    </row>
    <row r="41" spans="1:38" ht="15" customHeight="1">
      <c r="A41" s="121" t="s">
        <v>115</v>
      </c>
      <c r="B41" s="110" t="s">
        <v>810</v>
      </c>
      <c r="C41" t="s">
        <v>1262</v>
      </c>
      <c r="D41" t="s">
        <v>5541</v>
      </c>
      <c r="E41" t="s">
        <v>5943</v>
      </c>
      <c r="F41" t="s">
        <v>1890</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108">
        <v>3.0000000000000001E-3</v>
      </c>
    </row>
    <row r="42" spans="1:38" ht="15" customHeight="1">
      <c r="A42" s="121" t="s">
        <v>114</v>
      </c>
      <c r="B42" s="110" t="s">
        <v>809</v>
      </c>
      <c r="C42" t="s">
        <v>1348</v>
      </c>
      <c r="D42" t="s">
        <v>5543</v>
      </c>
      <c r="E42" t="s">
        <v>5944</v>
      </c>
      <c r="F42" t="s">
        <v>1890</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108">
        <v>-2.7E-2</v>
      </c>
    </row>
    <row r="43" spans="1:38" ht="15" customHeight="1">
      <c r="A43" s="121" t="s">
        <v>853</v>
      </c>
      <c r="B43" s="110" t="s">
        <v>808</v>
      </c>
      <c r="C43" t="s">
        <v>1269</v>
      </c>
      <c r="D43" t="s">
        <v>5545</v>
      </c>
      <c r="E43" t="s">
        <v>5945</v>
      </c>
      <c r="F43" t="s">
        <v>1890</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108">
        <v>3.2000000000000001E-2</v>
      </c>
    </row>
    <row r="44" spans="1:38" ht="15" customHeight="1">
      <c r="A44" s="121" t="s">
        <v>113</v>
      </c>
      <c r="B44" s="110" t="s">
        <v>807</v>
      </c>
      <c r="C44" t="s">
        <v>1278</v>
      </c>
      <c r="D44" t="s">
        <v>5547</v>
      </c>
      <c r="E44" t="s">
        <v>5946</v>
      </c>
      <c r="F44" t="s">
        <v>1890</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108">
        <v>3.4000000000000002E-2</v>
      </c>
    </row>
    <row r="45" spans="1:38" ht="15" customHeight="1">
      <c r="A45" s="121" t="s">
        <v>114</v>
      </c>
      <c r="B45" s="110" t="s">
        <v>806</v>
      </c>
      <c r="C45" t="s">
        <v>2544</v>
      </c>
      <c r="D45" t="s">
        <v>5549</v>
      </c>
      <c r="E45" t="s">
        <v>5947</v>
      </c>
      <c r="F45" t="s">
        <v>1890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21" t="s">
        <v>112</v>
      </c>
      <c r="B46" s="110" t="s">
        <v>805</v>
      </c>
      <c r="C46" t="s">
        <v>1573</v>
      </c>
      <c r="D46" t="s">
        <v>5551</v>
      </c>
      <c r="E46" t="s">
        <v>5948</v>
      </c>
      <c r="F46" t="s">
        <v>1890</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108">
        <v>-5.8000000000000003E-2</v>
      </c>
    </row>
    <row r="47" spans="1:38" ht="15" customHeight="1">
      <c r="A47" s="121" t="s">
        <v>116</v>
      </c>
      <c r="B47" s="110" t="s">
        <v>804</v>
      </c>
      <c r="C47" t="s">
        <v>2545</v>
      </c>
      <c r="D47" t="s">
        <v>5553</v>
      </c>
      <c r="E47" t="s">
        <v>5949</v>
      </c>
      <c r="F47" t="s">
        <v>1890</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108">
        <v>0.11899999999999999</v>
      </c>
    </row>
    <row r="48" spans="1:38" ht="15" customHeight="1">
      <c r="A48" s="121" t="s">
        <v>116</v>
      </c>
      <c r="B48" s="110" t="s">
        <v>803</v>
      </c>
      <c r="C48" t="s">
        <v>2546</v>
      </c>
      <c r="D48" t="s">
        <v>5555</v>
      </c>
      <c r="E48" t="s">
        <v>5950</v>
      </c>
      <c r="F48" t="s">
        <v>1890</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108">
        <v>0.11899999999999999</v>
      </c>
    </row>
    <row r="49" spans="1:38" ht="15" customHeight="1">
      <c r="A49" s="121" t="s">
        <v>854</v>
      </c>
      <c r="B49" s="110" t="s">
        <v>802</v>
      </c>
      <c r="C49" t="s">
        <v>1577</v>
      </c>
      <c r="D49" t="s">
        <v>5557</v>
      </c>
      <c r="E49" t="s">
        <v>5951</v>
      </c>
      <c r="F49" t="s">
        <v>1890</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108">
        <v>0.11899999999999999</v>
      </c>
    </row>
    <row r="50" spans="1:38" ht="15" customHeight="1">
      <c r="B50" s="110" t="s">
        <v>801</v>
      </c>
      <c r="C50" t="s">
        <v>2550</v>
      </c>
      <c r="D50" t="s">
        <v>5559</v>
      </c>
      <c r="E50" t="s">
        <v>5952</v>
      </c>
      <c r="F50" t="s">
        <v>1890</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108">
        <v>3.0000000000000001E-3</v>
      </c>
    </row>
    <row r="51" spans="1:38" ht="15" customHeight="1">
      <c r="B51" s="110" t="s">
        <v>800</v>
      </c>
      <c r="C51" t="s">
        <v>2551</v>
      </c>
      <c r="D51" t="s">
        <v>5561</v>
      </c>
      <c r="E51" t="s">
        <v>5953</v>
      </c>
      <c r="F51" t="s">
        <v>1890</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108">
        <v>1.2E-2</v>
      </c>
    </row>
    <row r="52" spans="1:38" ht="15" customHeight="1">
      <c r="C52" t="s">
        <v>2552</v>
      </c>
    </row>
    <row r="53" spans="1:38" ht="15" customHeight="1">
      <c r="C53" t="s">
        <v>1217</v>
      </c>
    </row>
    <row r="54" spans="1:38" ht="15" customHeight="1">
      <c r="A54" s="121" t="s">
        <v>115</v>
      </c>
      <c r="B54" s="110" t="s">
        <v>799</v>
      </c>
      <c r="C54" t="s">
        <v>1262</v>
      </c>
      <c r="D54" t="s">
        <v>5563</v>
      </c>
      <c r="E54" t="s">
        <v>5954</v>
      </c>
      <c r="F54" t="s">
        <v>1290</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108">
        <v>4.0000000000000001E-3</v>
      </c>
    </row>
    <row r="55" spans="1:38" ht="15" customHeight="1">
      <c r="A55" s="121" t="s">
        <v>114</v>
      </c>
      <c r="B55" s="110" t="s">
        <v>798</v>
      </c>
      <c r="C55" t="s">
        <v>1348</v>
      </c>
      <c r="D55" t="s">
        <v>5565</v>
      </c>
      <c r="E55" t="s">
        <v>5955</v>
      </c>
      <c r="F55" t="s">
        <v>1290</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108">
        <v>3.5000000000000003E-2</v>
      </c>
    </row>
    <row r="56" spans="1:38" ht="15" customHeight="1">
      <c r="A56" s="121" t="s">
        <v>853</v>
      </c>
      <c r="B56" s="110" t="s">
        <v>797</v>
      </c>
      <c r="C56" t="s">
        <v>1269</v>
      </c>
      <c r="D56" t="s">
        <v>5567</v>
      </c>
      <c r="E56" t="s">
        <v>5956</v>
      </c>
      <c r="F56" t="s">
        <v>1290</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108">
        <v>0.121</v>
      </c>
    </row>
    <row r="57" spans="1:38" ht="15" customHeight="1">
      <c r="A57" s="121" t="s">
        <v>113</v>
      </c>
      <c r="B57" s="110" t="s">
        <v>796</v>
      </c>
      <c r="C57" t="s">
        <v>1278</v>
      </c>
      <c r="D57" t="s">
        <v>5569</v>
      </c>
      <c r="E57" t="s">
        <v>5957</v>
      </c>
      <c r="F57" t="s">
        <v>1290</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108">
        <v>3.7999999999999999E-2</v>
      </c>
    </row>
    <row r="58" spans="1:38" ht="15" customHeight="1">
      <c r="A58" s="121" t="s">
        <v>114</v>
      </c>
      <c r="B58" s="110" t="s">
        <v>795</v>
      </c>
      <c r="C58" t="s">
        <v>2544</v>
      </c>
      <c r="D58" t="s">
        <v>5571</v>
      </c>
      <c r="E58" t="s">
        <v>5958</v>
      </c>
      <c r="F58" t="s">
        <v>1290</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108">
        <v>-2.8000000000000001E-2</v>
      </c>
    </row>
    <row r="59" spans="1:38" ht="15" customHeight="1">
      <c r="A59" s="121" t="s">
        <v>112</v>
      </c>
      <c r="B59" s="110" t="s">
        <v>794</v>
      </c>
      <c r="C59" t="s">
        <v>1573</v>
      </c>
      <c r="D59" t="s">
        <v>5573</v>
      </c>
      <c r="E59" t="s">
        <v>5959</v>
      </c>
      <c r="F59" t="s">
        <v>1290</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108">
        <v>4.0000000000000001E-3</v>
      </c>
    </row>
    <row r="60" spans="1:38" ht="15" customHeight="1">
      <c r="A60" s="121" t="s">
        <v>116</v>
      </c>
      <c r="B60" s="110" t="s">
        <v>793</v>
      </c>
      <c r="C60" t="s">
        <v>2545</v>
      </c>
      <c r="D60" t="s">
        <v>5575</v>
      </c>
      <c r="E60" t="s">
        <v>5960</v>
      </c>
      <c r="F60" t="s">
        <v>1290</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108">
        <v>0.13100000000000001</v>
      </c>
    </row>
    <row r="61" spans="1:38" ht="15" customHeight="1">
      <c r="A61" s="121" t="s">
        <v>116</v>
      </c>
      <c r="B61" s="110" t="s">
        <v>792</v>
      </c>
      <c r="C61" t="s">
        <v>2546</v>
      </c>
      <c r="D61" t="s">
        <v>5577</v>
      </c>
      <c r="E61" t="s">
        <v>5961</v>
      </c>
      <c r="F61" t="s">
        <v>1290</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108">
        <v>0.13600000000000001</v>
      </c>
    </row>
    <row r="62" spans="1:38" ht="15" customHeight="1">
      <c r="A62" s="121" t="s">
        <v>854</v>
      </c>
      <c r="B62" s="110" t="s">
        <v>791</v>
      </c>
      <c r="C62" t="s">
        <v>1577</v>
      </c>
      <c r="D62" t="s">
        <v>5579</v>
      </c>
      <c r="E62" t="s">
        <v>5962</v>
      </c>
      <c r="F62" t="s">
        <v>1290</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108">
        <v>0.107</v>
      </c>
    </row>
    <row r="63" spans="1:38" ht="15" customHeight="1">
      <c r="B63" s="110" t="s">
        <v>790</v>
      </c>
      <c r="C63" t="s">
        <v>2547</v>
      </c>
      <c r="D63" t="s">
        <v>5581</v>
      </c>
      <c r="E63" t="s">
        <v>5963</v>
      </c>
      <c r="F63" t="s">
        <v>1290</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108">
        <v>1.4E-2</v>
      </c>
    </row>
    <row r="64" spans="1:38" ht="15" customHeight="1">
      <c r="C64" t="s">
        <v>1219</v>
      </c>
    </row>
    <row r="65" spans="1:38" ht="15" customHeight="1">
      <c r="A65" s="121" t="s">
        <v>115</v>
      </c>
      <c r="B65" s="110" t="s">
        <v>789</v>
      </c>
      <c r="C65" t="s">
        <v>1262</v>
      </c>
      <c r="D65" t="s">
        <v>5583</v>
      </c>
      <c r="E65" t="s">
        <v>5964</v>
      </c>
      <c r="F65" t="s">
        <v>1290</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108">
        <v>0.01</v>
      </c>
    </row>
    <row r="66" spans="1:38" ht="15" customHeight="1">
      <c r="A66" s="121" t="s">
        <v>114</v>
      </c>
      <c r="B66" s="110" t="s">
        <v>788</v>
      </c>
      <c r="C66" t="s">
        <v>1348</v>
      </c>
      <c r="D66" t="s">
        <v>5585</v>
      </c>
      <c r="E66" t="s">
        <v>5965</v>
      </c>
      <c r="F66" t="s">
        <v>1290</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108">
        <v>1E-3</v>
      </c>
    </row>
    <row r="67" spans="1:38" ht="15" customHeight="1">
      <c r="A67" s="121" t="s">
        <v>853</v>
      </c>
      <c r="B67" s="110" t="s">
        <v>787</v>
      </c>
      <c r="C67" t="s">
        <v>1269</v>
      </c>
      <c r="D67" t="s">
        <v>5587</v>
      </c>
      <c r="E67" t="s">
        <v>5966</v>
      </c>
      <c r="F67" t="s">
        <v>1290</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108">
        <v>5.0999999999999997E-2</v>
      </c>
    </row>
    <row r="68" spans="1:38" ht="15" customHeight="1">
      <c r="A68" s="121" t="s">
        <v>113</v>
      </c>
      <c r="B68" s="110" t="s">
        <v>786</v>
      </c>
      <c r="C68" t="s">
        <v>1278</v>
      </c>
      <c r="D68" t="s">
        <v>5589</v>
      </c>
      <c r="E68" t="s">
        <v>5967</v>
      </c>
      <c r="F68" t="s">
        <v>1290</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108">
        <v>4.7E-2</v>
      </c>
    </row>
    <row r="69" spans="1:38" ht="15" customHeight="1">
      <c r="A69" s="121" t="s">
        <v>114</v>
      </c>
      <c r="B69" s="110" t="s">
        <v>785</v>
      </c>
      <c r="C69" t="s">
        <v>2544</v>
      </c>
      <c r="D69" t="s">
        <v>5591</v>
      </c>
      <c r="E69" t="s">
        <v>5968</v>
      </c>
      <c r="F69" t="s">
        <v>1290</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108">
        <v>0.06</v>
      </c>
    </row>
    <row r="70" spans="1:38" ht="15" customHeight="1">
      <c r="A70" s="121" t="s">
        <v>112</v>
      </c>
      <c r="B70" s="110" t="s">
        <v>784</v>
      </c>
      <c r="C70" t="s">
        <v>1573</v>
      </c>
      <c r="D70" t="s">
        <v>5593</v>
      </c>
      <c r="E70" t="s">
        <v>5969</v>
      </c>
      <c r="F70" t="s">
        <v>1290</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108">
        <v>-8.9999999999999993E-3</v>
      </c>
    </row>
    <row r="71" spans="1:38" ht="15" customHeight="1">
      <c r="A71" s="121" t="s">
        <v>116</v>
      </c>
      <c r="B71" s="110" t="s">
        <v>783</v>
      </c>
      <c r="C71" t="s">
        <v>2545</v>
      </c>
      <c r="D71" t="s">
        <v>5595</v>
      </c>
      <c r="E71" t="s">
        <v>5970</v>
      </c>
      <c r="F71" t="s">
        <v>1290</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108">
        <v>0.122</v>
      </c>
    </row>
    <row r="72" spans="1:38" ht="15" customHeight="1">
      <c r="A72" s="121" t="s">
        <v>116</v>
      </c>
      <c r="B72" s="110" t="s">
        <v>782</v>
      </c>
      <c r="C72" t="s">
        <v>2546</v>
      </c>
      <c r="D72" t="s">
        <v>5597</v>
      </c>
      <c r="E72" t="s">
        <v>5971</v>
      </c>
      <c r="F72" t="s">
        <v>1290</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108">
        <v>0.122</v>
      </c>
    </row>
    <row r="73" spans="1:38" ht="15" customHeight="1">
      <c r="A73" s="121" t="s">
        <v>854</v>
      </c>
      <c r="B73" s="110" t="s">
        <v>781</v>
      </c>
      <c r="C73" t="s">
        <v>1577</v>
      </c>
      <c r="D73" t="s">
        <v>5599</v>
      </c>
      <c r="E73" t="s">
        <v>5972</v>
      </c>
      <c r="F73" t="s">
        <v>1290</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108">
        <v>0.13100000000000001</v>
      </c>
    </row>
    <row r="74" spans="1:38" ht="15" customHeight="1">
      <c r="B74" s="110" t="s">
        <v>780</v>
      </c>
      <c r="C74" t="s">
        <v>2548</v>
      </c>
      <c r="D74" t="s">
        <v>5601</v>
      </c>
      <c r="E74" t="s">
        <v>5973</v>
      </c>
      <c r="F74" t="s">
        <v>1290</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108">
        <v>8.9999999999999993E-3</v>
      </c>
    </row>
    <row r="75" spans="1:38" ht="15" customHeight="1">
      <c r="C75" t="s">
        <v>2549</v>
      </c>
    </row>
    <row r="76" spans="1:38" ht="15" customHeight="1">
      <c r="A76" s="121" t="s">
        <v>115</v>
      </c>
      <c r="B76" s="110" t="s">
        <v>779</v>
      </c>
      <c r="C76" t="s">
        <v>1262</v>
      </c>
      <c r="D76" t="s">
        <v>5603</v>
      </c>
      <c r="E76" t="s">
        <v>5974</v>
      </c>
      <c r="F76" t="s">
        <v>1290</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108">
        <v>-5.0000000000000001E-3</v>
      </c>
    </row>
    <row r="77" spans="1:38" ht="15" customHeight="1">
      <c r="A77" s="121" t="s">
        <v>114</v>
      </c>
      <c r="B77" s="110" t="s">
        <v>778</v>
      </c>
      <c r="C77" t="s">
        <v>1348</v>
      </c>
      <c r="D77" t="s">
        <v>5605</v>
      </c>
      <c r="E77" t="s">
        <v>5975</v>
      </c>
      <c r="F77" t="s">
        <v>1290</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108">
        <v>-3.6999999999999998E-2</v>
      </c>
    </row>
    <row r="78" spans="1:38" ht="15" customHeight="1">
      <c r="A78" s="121" t="s">
        <v>853</v>
      </c>
      <c r="B78" s="110" t="s">
        <v>777</v>
      </c>
      <c r="C78" t="s">
        <v>1269</v>
      </c>
      <c r="D78" t="s">
        <v>5607</v>
      </c>
      <c r="E78" t="s">
        <v>5976</v>
      </c>
      <c r="F78" t="s">
        <v>1290</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108">
        <v>2.5000000000000001E-2</v>
      </c>
    </row>
    <row r="79" spans="1:38" ht="15" customHeight="1">
      <c r="A79" s="121" t="s">
        <v>113</v>
      </c>
      <c r="B79" s="110" t="s">
        <v>776</v>
      </c>
      <c r="C79" t="s">
        <v>1278</v>
      </c>
      <c r="D79" t="s">
        <v>5609</v>
      </c>
      <c r="E79" t="s">
        <v>5977</v>
      </c>
      <c r="F79" t="s">
        <v>1290</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108">
        <v>2.4E-2</v>
      </c>
    </row>
    <row r="80" spans="1:38" ht="15" customHeight="1">
      <c r="A80" s="121" t="s">
        <v>114</v>
      </c>
      <c r="B80" s="110" t="s">
        <v>775</v>
      </c>
      <c r="C80" t="s">
        <v>2544</v>
      </c>
      <c r="D80" t="s">
        <v>5611</v>
      </c>
      <c r="E80" t="s">
        <v>5978</v>
      </c>
      <c r="F80" t="s">
        <v>1290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ht="15" customHeight="1">
      <c r="A81" s="121" t="s">
        <v>112</v>
      </c>
      <c r="B81" s="110" t="s">
        <v>774</v>
      </c>
      <c r="C81" t="s">
        <v>1573</v>
      </c>
      <c r="D81" t="s">
        <v>5613</v>
      </c>
      <c r="E81" t="s">
        <v>5979</v>
      </c>
      <c r="F81" t="s">
        <v>1290</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108">
        <v>-5.7000000000000002E-2</v>
      </c>
    </row>
    <row r="82" spans="1:38" ht="15" customHeight="1">
      <c r="A82" s="121" t="s">
        <v>116</v>
      </c>
      <c r="B82" s="110" t="s">
        <v>773</v>
      </c>
      <c r="C82" t="s">
        <v>2545</v>
      </c>
      <c r="D82" t="s">
        <v>5615</v>
      </c>
      <c r="E82" t="s">
        <v>5980</v>
      </c>
      <c r="F82" t="s">
        <v>1290</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108">
        <v>4.7E-2</v>
      </c>
    </row>
    <row r="83" spans="1:38" ht="15" customHeight="1">
      <c r="A83" s="121" t="s">
        <v>116</v>
      </c>
      <c r="B83" s="110" t="s">
        <v>772</v>
      </c>
      <c r="C83" t="s">
        <v>2546</v>
      </c>
      <c r="D83" t="s">
        <v>5617</v>
      </c>
      <c r="E83" t="s">
        <v>5981</v>
      </c>
      <c r="F83" t="s">
        <v>1290</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108">
        <v>4.4999999999999998E-2</v>
      </c>
    </row>
    <row r="84" spans="1:38" ht="15" customHeight="1">
      <c r="A84" s="121" t="s">
        <v>854</v>
      </c>
      <c r="B84" s="110" t="s">
        <v>771</v>
      </c>
      <c r="C84" t="s">
        <v>1577</v>
      </c>
      <c r="D84" t="s">
        <v>5619</v>
      </c>
      <c r="E84" t="s">
        <v>5982</v>
      </c>
      <c r="F84" t="s">
        <v>1290</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108">
        <v>0.121</v>
      </c>
    </row>
    <row r="85" spans="1:38" ht="15" customHeight="1">
      <c r="B85" s="110" t="s">
        <v>770</v>
      </c>
      <c r="C85" t="s">
        <v>2550</v>
      </c>
      <c r="D85" t="s">
        <v>5621</v>
      </c>
      <c r="E85" t="s">
        <v>5983</v>
      </c>
      <c r="F85" t="s">
        <v>1290</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108">
        <v>-5.0000000000000001E-3</v>
      </c>
    </row>
    <row r="86" spans="1:38" ht="15" customHeight="1">
      <c r="C86" t="s">
        <v>1217</v>
      </c>
      <c r="D86" t="s">
        <v>2698</v>
      </c>
      <c r="E86" t="s">
        <v>2699</v>
      </c>
    </row>
    <row r="87" spans="1:38" ht="15" customHeight="1">
      <c r="A87" s="121" t="s">
        <v>115</v>
      </c>
      <c r="B87" s="110" t="s">
        <v>769</v>
      </c>
      <c r="C87" t="s">
        <v>1262</v>
      </c>
      <c r="D87" t="s">
        <v>5623</v>
      </c>
      <c r="E87" t="s">
        <v>5984</v>
      </c>
      <c r="F87" t="s">
        <v>1290</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108">
        <v>-2E-3</v>
      </c>
    </row>
    <row r="88" spans="1:38" ht="15" customHeight="1">
      <c r="A88" s="121" t="s">
        <v>114</v>
      </c>
      <c r="B88" s="110" t="s">
        <v>768</v>
      </c>
      <c r="C88" t="s">
        <v>1348</v>
      </c>
      <c r="D88" t="s">
        <v>5625</v>
      </c>
      <c r="E88" t="s">
        <v>5985</v>
      </c>
      <c r="F88" t="s">
        <v>1290</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108">
        <v>1.6E-2</v>
      </c>
    </row>
    <row r="89" spans="1:38" ht="15" customHeight="1">
      <c r="A89" s="121" t="s">
        <v>853</v>
      </c>
      <c r="B89" s="110" t="s">
        <v>767</v>
      </c>
      <c r="C89" t="s">
        <v>1269</v>
      </c>
      <c r="D89" t="s">
        <v>5627</v>
      </c>
      <c r="E89" t="s">
        <v>5986</v>
      </c>
      <c r="F89" t="s">
        <v>1290</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108">
        <v>5.8000000000000003E-2</v>
      </c>
    </row>
    <row r="90" spans="1:38" ht="15" customHeight="1">
      <c r="A90" s="121" t="s">
        <v>113</v>
      </c>
      <c r="B90" s="110" t="s">
        <v>766</v>
      </c>
      <c r="C90" t="s">
        <v>1278</v>
      </c>
      <c r="D90" t="s">
        <v>5629</v>
      </c>
      <c r="E90" t="s">
        <v>5987</v>
      </c>
      <c r="F90" t="s">
        <v>1290</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108">
        <v>2.5000000000000001E-2</v>
      </c>
    </row>
    <row r="91" spans="1:38" ht="15" customHeight="1">
      <c r="A91" s="121" t="s">
        <v>114</v>
      </c>
      <c r="B91" s="110" t="s">
        <v>765</v>
      </c>
      <c r="C91" t="s">
        <v>2544</v>
      </c>
      <c r="D91" t="s">
        <v>5631</v>
      </c>
      <c r="E91" t="s">
        <v>5988</v>
      </c>
      <c r="F91" t="s">
        <v>1290</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108">
        <v>1.4E-2</v>
      </c>
    </row>
    <row r="92" spans="1:38" ht="15" customHeight="1">
      <c r="A92" s="121" t="s">
        <v>112</v>
      </c>
      <c r="B92" s="110" t="s">
        <v>764</v>
      </c>
      <c r="C92" t="s">
        <v>1573</v>
      </c>
      <c r="D92" t="s">
        <v>5633</v>
      </c>
      <c r="E92" t="s">
        <v>5989</v>
      </c>
      <c r="F92" t="s">
        <v>1290</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108">
        <v>-2.3E-2</v>
      </c>
    </row>
    <row r="93" spans="1:38" ht="15" customHeight="1">
      <c r="A93" s="121" t="s">
        <v>116</v>
      </c>
      <c r="B93" s="110" t="s">
        <v>763</v>
      </c>
      <c r="C93" t="s">
        <v>2545</v>
      </c>
      <c r="D93" t="s">
        <v>5635</v>
      </c>
      <c r="E93" t="s">
        <v>5990</v>
      </c>
      <c r="F93" t="s">
        <v>1290</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108">
        <v>9.0999999999999998E-2</v>
      </c>
    </row>
    <row r="94" spans="1:38" ht="15" customHeight="1">
      <c r="A94" s="121" t="s">
        <v>116</v>
      </c>
      <c r="B94" s="110" t="s">
        <v>762</v>
      </c>
      <c r="C94" t="s">
        <v>2546</v>
      </c>
      <c r="D94" t="s">
        <v>5637</v>
      </c>
      <c r="E94" t="s">
        <v>5991</v>
      </c>
      <c r="F94" t="s">
        <v>1290</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108">
        <v>9.5000000000000001E-2</v>
      </c>
    </row>
    <row r="95" spans="1:38" ht="15" customHeight="1">
      <c r="A95" s="121" t="s">
        <v>854</v>
      </c>
      <c r="B95" s="110" t="s">
        <v>761</v>
      </c>
      <c r="C95" t="s">
        <v>1577</v>
      </c>
      <c r="D95" t="s">
        <v>5639</v>
      </c>
      <c r="E95" t="s">
        <v>5992</v>
      </c>
      <c r="F95" t="s">
        <v>1290</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108">
        <v>0.128</v>
      </c>
    </row>
    <row r="96" spans="1:38" ht="15" customHeight="1">
      <c r="B96" s="110" t="s">
        <v>760</v>
      </c>
      <c r="C96" t="s">
        <v>594</v>
      </c>
      <c r="D96" t="s">
        <v>5641</v>
      </c>
      <c r="E96" t="s">
        <v>5993</v>
      </c>
      <c r="F96" t="s">
        <v>1290</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108">
        <v>0</v>
      </c>
    </row>
    <row r="97" spans="1:38" ht="15" customHeight="1">
      <c r="C97" t="s">
        <v>2553</v>
      </c>
    </row>
    <row r="98" spans="1:38" ht="15" customHeight="1">
      <c r="C98" t="s">
        <v>1217</v>
      </c>
    </row>
    <row r="99" spans="1:38" ht="15" customHeight="1">
      <c r="A99" s="121" t="s">
        <v>115</v>
      </c>
      <c r="B99" s="110" t="s">
        <v>759</v>
      </c>
      <c r="C99" t="s">
        <v>1262</v>
      </c>
      <c r="D99" t="s">
        <v>5643</v>
      </c>
      <c r="E99" t="s">
        <v>5994</v>
      </c>
      <c r="F99" t="s">
        <v>2725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108">
        <v>7.0000000000000001E-3</v>
      </c>
    </row>
    <row r="100" spans="1:38" ht="15" customHeight="1">
      <c r="A100" s="121" t="s">
        <v>114</v>
      </c>
      <c r="B100" s="110" t="s">
        <v>758</v>
      </c>
      <c r="C100" t="s">
        <v>1348</v>
      </c>
      <c r="D100" t="s">
        <v>5645</v>
      </c>
      <c r="E100" t="s">
        <v>5995</v>
      </c>
      <c r="F100" t="s">
        <v>1714</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108">
        <v>1.2E-2</v>
      </c>
    </row>
    <row r="101" spans="1:38" ht="15" customHeight="1">
      <c r="A101" s="121" t="s">
        <v>853</v>
      </c>
      <c r="B101" s="110" t="s">
        <v>757</v>
      </c>
      <c r="C101" t="s">
        <v>1269</v>
      </c>
      <c r="D101" t="s">
        <v>5647</v>
      </c>
      <c r="E101" t="s">
        <v>5996</v>
      </c>
      <c r="F101" t="s">
        <v>1714</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108">
        <v>5.0000000000000001E-3</v>
      </c>
    </row>
    <row r="102" spans="1:38" ht="15" customHeight="1">
      <c r="A102" s="121" t="s">
        <v>113</v>
      </c>
      <c r="B102" s="110" t="s">
        <v>756</v>
      </c>
      <c r="C102" t="s">
        <v>1278</v>
      </c>
      <c r="D102" t="s">
        <v>5649</v>
      </c>
      <c r="E102" t="s">
        <v>5997</v>
      </c>
      <c r="F102" t="s">
        <v>1714</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108">
        <v>1.2999999999999999E-2</v>
      </c>
    </row>
    <row r="103" spans="1:38" ht="15" customHeight="1">
      <c r="A103" s="121" t="s">
        <v>114</v>
      </c>
      <c r="B103" s="110" t="s">
        <v>755</v>
      </c>
      <c r="C103" t="s">
        <v>2544</v>
      </c>
      <c r="D103" t="s">
        <v>5651</v>
      </c>
      <c r="E103" t="s">
        <v>5998</v>
      </c>
      <c r="F103" t="s">
        <v>1714</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108">
        <v>3.0000000000000001E-3</v>
      </c>
    </row>
    <row r="104" spans="1:38" ht="15" customHeight="1">
      <c r="A104" s="121" t="s">
        <v>112</v>
      </c>
      <c r="B104" s="110" t="s">
        <v>754</v>
      </c>
      <c r="C104" t="s">
        <v>1573</v>
      </c>
      <c r="D104" t="s">
        <v>5653</v>
      </c>
      <c r="E104" t="s">
        <v>5999</v>
      </c>
      <c r="F104" t="s">
        <v>2725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108">
        <v>6.0000000000000001E-3</v>
      </c>
    </row>
    <row r="105" spans="1:38" ht="15" customHeight="1">
      <c r="A105" s="121" t="s">
        <v>116</v>
      </c>
      <c r="B105" s="110" t="s">
        <v>753</v>
      </c>
      <c r="C105" t="s">
        <v>2545</v>
      </c>
      <c r="D105" t="s">
        <v>5655</v>
      </c>
      <c r="E105" t="s">
        <v>6000</v>
      </c>
      <c r="F105" t="s">
        <v>2725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108">
        <v>8.0000000000000002E-3</v>
      </c>
    </row>
    <row r="106" spans="1:38" ht="15" customHeight="1">
      <c r="A106" s="121" t="s">
        <v>116</v>
      </c>
      <c r="B106" s="110" t="s">
        <v>752</v>
      </c>
      <c r="C106" t="s">
        <v>2546</v>
      </c>
      <c r="D106" t="s">
        <v>5657</v>
      </c>
      <c r="E106" t="s">
        <v>6001</v>
      </c>
      <c r="F106" t="s">
        <v>1714</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108">
        <v>3.0000000000000001E-3</v>
      </c>
    </row>
    <row r="107" spans="1:38" ht="15" customHeight="1">
      <c r="A107" s="121" t="s">
        <v>854</v>
      </c>
      <c r="B107" s="110" t="s">
        <v>751</v>
      </c>
      <c r="C107" t="s">
        <v>1577</v>
      </c>
      <c r="D107" t="s">
        <v>5659</v>
      </c>
      <c r="E107" t="s">
        <v>6002</v>
      </c>
      <c r="F107" t="s">
        <v>2725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108">
        <v>-5.0000000000000001E-3</v>
      </c>
    </row>
    <row r="108" spans="1:38" ht="15" customHeight="1">
      <c r="B108" s="110" t="s">
        <v>750</v>
      </c>
      <c r="C108" t="s">
        <v>2554</v>
      </c>
      <c r="D108" t="s">
        <v>5661</v>
      </c>
      <c r="E108" t="s">
        <v>6003</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108">
        <v>7.0000000000000001E-3</v>
      </c>
    </row>
    <row r="109" spans="1:38" ht="15" customHeight="1">
      <c r="C109" t="s">
        <v>1219</v>
      </c>
    </row>
    <row r="110" spans="1:38" ht="15" customHeight="1">
      <c r="A110" s="121" t="s">
        <v>115</v>
      </c>
      <c r="B110" s="110" t="s">
        <v>749</v>
      </c>
      <c r="C110" t="s">
        <v>1262</v>
      </c>
      <c r="D110" t="s">
        <v>5663</v>
      </c>
      <c r="E110" t="s">
        <v>6004</v>
      </c>
      <c r="F110" t="s">
        <v>2725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108">
        <v>1.0999999999999999E-2</v>
      </c>
    </row>
    <row r="111" spans="1:38" ht="15" customHeight="1">
      <c r="A111" s="121" t="s">
        <v>114</v>
      </c>
      <c r="B111" s="110" t="s">
        <v>748</v>
      </c>
      <c r="C111" t="s">
        <v>1348</v>
      </c>
      <c r="D111" t="s">
        <v>5665</v>
      </c>
      <c r="E111" t="s">
        <v>6005</v>
      </c>
      <c r="F111" t="s">
        <v>1714</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108">
        <v>0.01</v>
      </c>
    </row>
    <row r="112" spans="1:38" ht="15" customHeight="1">
      <c r="A112" s="121" t="s">
        <v>853</v>
      </c>
      <c r="B112" s="110" t="s">
        <v>747</v>
      </c>
      <c r="C112" t="s">
        <v>1269</v>
      </c>
      <c r="D112" t="s">
        <v>5667</v>
      </c>
      <c r="E112" t="s">
        <v>6006</v>
      </c>
      <c r="F112" t="s">
        <v>1714</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108">
        <v>1.0999999999999999E-2</v>
      </c>
    </row>
    <row r="113" spans="1:38" ht="15" customHeight="1">
      <c r="A113" s="121" t="s">
        <v>113</v>
      </c>
      <c r="B113" s="110" t="s">
        <v>746</v>
      </c>
      <c r="C113" t="s">
        <v>1278</v>
      </c>
      <c r="D113" t="s">
        <v>5669</v>
      </c>
      <c r="E113" t="s">
        <v>6007</v>
      </c>
      <c r="F113" t="s">
        <v>1714</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108">
        <v>1.0999999999999999E-2</v>
      </c>
    </row>
    <row r="114" spans="1:38" ht="15" customHeight="1">
      <c r="A114" s="121" t="s">
        <v>114</v>
      </c>
      <c r="B114" s="110" t="s">
        <v>745</v>
      </c>
      <c r="C114" t="s">
        <v>2544</v>
      </c>
      <c r="D114" t="s">
        <v>5671</v>
      </c>
      <c r="E114" t="s">
        <v>6008</v>
      </c>
      <c r="F114" t="s">
        <v>2755</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108">
        <v>8.0000000000000002E-3</v>
      </c>
    </row>
    <row r="115" spans="1:38" ht="15" customHeight="1">
      <c r="A115" s="121" t="s">
        <v>112</v>
      </c>
      <c r="B115" s="110" t="s">
        <v>744</v>
      </c>
      <c r="C115" t="s">
        <v>1573</v>
      </c>
      <c r="D115" t="s">
        <v>5673</v>
      </c>
      <c r="E115" t="s">
        <v>6009</v>
      </c>
      <c r="F115" t="s">
        <v>1714</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108">
        <v>3.0000000000000001E-3</v>
      </c>
    </row>
    <row r="116" spans="1:38" ht="15" customHeight="1">
      <c r="A116" s="121" t="s">
        <v>116</v>
      </c>
      <c r="B116" s="110" t="s">
        <v>743</v>
      </c>
      <c r="C116" t="s">
        <v>2545</v>
      </c>
      <c r="D116" t="s">
        <v>5675</v>
      </c>
      <c r="E116" t="s">
        <v>6010</v>
      </c>
      <c r="F116" t="s">
        <v>1714</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108">
        <v>8.0000000000000002E-3</v>
      </c>
    </row>
    <row r="117" spans="1:38" ht="15" customHeight="1">
      <c r="A117" s="121" t="s">
        <v>116</v>
      </c>
      <c r="B117" s="110" t="s">
        <v>742</v>
      </c>
      <c r="C117" t="s">
        <v>2546</v>
      </c>
      <c r="D117" t="s">
        <v>5677</v>
      </c>
      <c r="E117" t="s">
        <v>6011</v>
      </c>
      <c r="F117" t="s">
        <v>1714</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108">
        <v>8.0000000000000002E-3</v>
      </c>
    </row>
    <row r="118" spans="1:38" ht="15" customHeight="1">
      <c r="A118" s="121" t="s">
        <v>854</v>
      </c>
      <c r="B118" s="110" t="s">
        <v>741</v>
      </c>
      <c r="C118" t="s">
        <v>1577</v>
      </c>
      <c r="D118" t="s">
        <v>5679</v>
      </c>
      <c r="E118" t="s">
        <v>6012</v>
      </c>
      <c r="F118" t="s">
        <v>1714</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108">
        <v>0</v>
      </c>
    </row>
    <row r="119" spans="1:38" ht="15" customHeight="1">
      <c r="B119" s="110" t="s">
        <v>740</v>
      </c>
      <c r="C119" t="s">
        <v>2555</v>
      </c>
      <c r="D119" t="s">
        <v>5681</v>
      </c>
      <c r="E119" t="s">
        <v>6013</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108">
        <v>1.0999999999999999E-2</v>
      </c>
    </row>
    <row r="120" spans="1:38" ht="15" customHeight="1">
      <c r="C120" t="s">
        <v>2549</v>
      </c>
    </row>
    <row r="121" spans="1:38" ht="15" customHeight="1">
      <c r="A121" s="121" t="s">
        <v>115</v>
      </c>
      <c r="B121" s="110" t="s">
        <v>739</v>
      </c>
      <c r="C121" t="s">
        <v>1262</v>
      </c>
      <c r="D121" t="s">
        <v>5683</v>
      </c>
      <c r="E121" t="s">
        <v>6014</v>
      </c>
      <c r="F121" t="s">
        <v>2725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108">
        <v>8.0000000000000002E-3</v>
      </c>
    </row>
    <row r="122" spans="1:38" ht="15" customHeight="1">
      <c r="A122" s="121" t="s">
        <v>114</v>
      </c>
      <c r="B122" s="110" t="s">
        <v>738</v>
      </c>
      <c r="C122" t="s">
        <v>1348</v>
      </c>
      <c r="D122" t="s">
        <v>5685</v>
      </c>
      <c r="E122" t="s">
        <v>6015</v>
      </c>
      <c r="F122" t="s">
        <v>1714</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108">
        <v>0.01</v>
      </c>
    </row>
    <row r="123" spans="1:38" ht="15" customHeight="1">
      <c r="A123" s="121" t="s">
        <v>853</v>
      </c>
      <c r="B123" s="110" t="s">
        <v>737</v>
      </c>
      <c r="C123" t="s">
        <v>1269</v>
      </c>
      <c r="D123" t="s">
        <v>5687</v>
      </c>
      <c r="E123" t="s">
        <v>6016</v>
      </c>
      <c r="F123" t="s">
        <v>1714</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108">
        <v>6.0000000000000001E-3</v>
      </c>
    </row>
    <row r="124" spans="1:38" ht="15" customHeight="1">
      <c r="A124" s="121" t="s">
        <v>113</v>
      </c>
      <c r="B124" s="110" t="s">
        <v>736</v>
      </c>
      <c r="C124" t="s">
        <v>1278</v>
      </c>
      <c r="D124" t="s">
        <v>5689</v>
      </c>
      <c r="E124" t="s">
        <v>6017</v>
      </c>
      <c r="F124" t="s">
        <v>2725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108">
        <v>8.9999999999999993E-3</v>
      </c>
    </row>
    <row r="125" spans="1:38" ht="15" customHeight="1">
      <c r="A125" s="121" t="s">
        <v>114</v>
      </c>
      <c r="B125" s="110" t="s">
        <v>735</v>
      </c>
      <c r="C125" t="s">
        <v>2544</v>
      </c>
      <c r="D125" t="s">
        <v>5691</v>
      </c>
      <c r="E125" t="s">
        <v>6018</v>
      </c>
      <c r="F125" t="s">
        <v>1714</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ht="15" customHeight="1">
      <c r="A126" s="121" t="s">
        <v>112</v>
      </c>
      <c r="B126" s="110" t="s">
        <v>734</v>
      </c>
      <c r="C126" t="s">
        <v>1573</v>
      </c>
      <c r="D126" t="s">
        <v>5693</v>
      </c>
      <c r="E126" t="s">
        <v>6019</v>
      </c>
      <c r="F126" t="s">
        <v>2725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108">
        <v>-1E-3</v>
      </c>
    </row>
    <row r="127" spans="1:38" ht="15" customHeight="1">
      <c r="A127" s="121" t="s">
        <v>116</v>
      </c>
      <c r="B127" s="110" t="s">
        <v>733</v>
      </c>
      <c r="C127" t="s">
        <v>2545</v>
      </c>
      <c r="D127" t="s">
        <v>5695</v>
      </c>
      <c r="E127" t="s">
        <v>6020</v>
      </c>
      <c r="F127" t="s">
        <v>2725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108">
        <v>6.9000000000000006E-2</v>
      </c>
    </row>
    <row r="128" spans="1:38" ht="15" customHeight="1">
      <c r="A128" s="121" t="s">
        <v>116</v>
      </c>
      <c r="B128" s="110" t="s">
        <v>732</v>
      </c>
      <c r="C128" t="s">
        <v>2546</v>
      </c>
      <c r="D128" t="s">
        <v>5697</v>
      </c>
      <c r="E128" t="s">
        <v>6021</v>
      </c>
      <c r="F128" t="s">
        <v>1714</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108">
        <v>7.0999999999999994E-2</v>
      </c>
    </row>
    <row r="129" spans="1:38" ht="15" customHeight="1">
      <c r="A129" s="121" t="s">
        <v>854</v>
      </c>
      <c r="B129" s="110" t="s">
        <v>731</v>
      </c>
      <c r="C129" t="s">
        <v>1577</v>
      </c>
      <c r="D129" t="s">
        <v>5699</v>
      </c>
      <c r="E129" t="s">
        <v>6022</v>
      </c>
      <c r="F129" t="s">
        <v>2725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108">
        <v>-2E-3</v>
      </c>
    </row>
    <row r="130" spans="1:38" ht="15" customHeight="1">
      <c r="B130" s="110" t="s">
        <v>730</v>
      </c>
      <c r="C130" t="s">
        <v>2556</v>
      </c>
      <c r="D130" t="s">
        <v>5701</v>
      </c>
      <c r="E130" t="s">
        <v>6023</v>
      </c>
      <c r="H130">
        <v>6.0982209999999997</v>
      </c>
      <c r="I130">
        <v>6.1474019999999996</v>
      </c>
      <c r="J130">
        <v>6.2039249999999999</v>
      </c>
      <c r="K130">
        <v>6.2689529999999998</v>
      </c>
      <c r="L130">
        <v>6.3436940000000002</v>
      </c>
      <c r="M130">
        <v>6.4289319999999996</v>
      </c>
      <c r="N130">
        <v>6.5227490000000001</v>
      </c>
      <c r="O130">
        <v>6.6165310000000002</v>
      </c>
      <c r="P130">
        <v>6.7142679999999997</v>
      </c>
      <c r="Q130">
        <v>6.8137889999999999</v>
      </c>
      <c r="R130">
        <v>6.9129800000000001</v>
      </c>
      <c r="S130">
        <v>7.0082269999999998</v>
      </c>
      <c r="T130">
        <v>7.0953540000000004</v>
      </c>
      <c r="U130">
        <v>7.1739410000000001</v>
      </c>
      <c r="V130">
        <v>7.2437779999999998</v>
      </c>
      <c r="W130">
        <v>7.3061480000000003</v>
      </c>
      <c r="X130">
        <v>7.3620010000000002</v>
      </c>
      <c r="Y130">
        <v>7.4111539999999998</v>
      </c>
      <c r="Z130">
        <v>7.4546039999999998</v>
      </c>
      <c r="AA130">
        <v>7.4928489999999996</v>
      </c>
      <c r="AB130">
        <v>7.5268269999999999</v>
      </c>
      <c r="AC130">
        <v>7.5552349999999997</v>
      </c>
      <c r="AD130">
        <v>7.5796200000000002</v>
      </c>
      <c r="AE130">
        <v>7.6005229999999999</v>
      </c>
      <c r="AF130">
        <v>7.6190049999999996</v>
      </c>
      <c r="AG130">
        <v>7.6363820000000002</v>
      </c>
      <c r="AH130">
        <v>7.6527820000000002</v>
      </c>
      <c r="AI130">
        <v>7.6684080000000003</v>
      </c>
      <c r="AJ130">
        <v>7.6841670000000004</v>
      </c>
      <c r="AK130">
        <v>7.7002439999999996</v>
      </c>
      <c r="AL130" s="108">
        <v>8.0000000000000002E-3</v>
      </c>
    </row>
    <row r="131" spans="1:38" s="36" customFormat="1" ht="15" customHeight="1">
      <c r="A131" s="117"/>
      <c r="B131" s="35" t="s">
        <v>729</v>
      </c>
      <c r="C131" t="s">
        <v>2557</v>
      </c>
      <c r="D131" t="s">
        <v>5703</v>
      </c>
      <c r="E131" t="s">
        <v>6024</v>
      </c>
      <c r="F131"/>
      <c r="G131"/>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108">
        <v>1.0999999999999999E-2</v>
      </c>
    </row>
    <row r="132" spans="1:38" ht="15" customHeight="1">
      <c r="C132" t="s">
        <v>2558</v>
      </c>
    </row>
    <row r="133" spans="1:38" ht="15" customHeight="1">
      <c r="C133" t="s">
        <v>1217</v>
      </c>
    </row>
    <row r="134" spans="1:38" ht="15" customHeight="1">
      <c r="A134" s="121" t="s">
        <v>115</v>
      </c>
      <c r="B134" s="110" t="s">
        <v>728</v>
      </c>
      <c r="C134" t="s">
        <v>1262</v>
      </c>
      <c r="D134" t="s">
        <v>5705</v>
      </c>
      <c r="E134" t="s">
        <v>6025</v>
      </c>
      <c r="F134" t="s">
        <v>1860</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108">
        <v>1.7999999999999999E-2</v>
      </c>
    </row>
    <row r="135" spans="1:38" ht="15" customHeight="1">
      <c r="A135" s="121" t="s">
        <v>114</v>
      </c>
      <c r="B135" s="110" t="s">
        <v>727</v>
      </c>
      <c r="C135" t="s">
        <v>1348</v>
      </c>
      <c r="D135" t="s">
        <v>5707</v>
      </c>
      <c r="E135" t="s">
        <v>6026</v>
      </c>
      <c r="F135" t="s">
        <v>1860</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108">
        <v>4.2999999999999997E-2</v>
      </c>
    </row>
    <row r="136" spans="1:38" ht="15" customHeight="1">
      <c r="A136" s="121" t="s">
        <v>853</v>
      </c>
      <c r="B136" s="110" t="s">
        <v>726</v>
      </c>
      <c r="C136" t="s">
        <v>1269</v>
      </c>
      <c r="D136" t="s">
        <v>5709</v>
      </c>
      <c r="E136" t="s">
        <v>6027</v>
      </c>
      <c r="F136" t="s">
        <v>1860</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108">
        <v>0.13700000000000001</v>
      </c>
    </row>
    <row r="137" spans="1:38" ht="15" customHeight="1">
      <c r="A137" s="121" t="s">
        <v>113</v>
      </c>
      <c r="B137" s="110" t="s">
        <v>725</v>
      </c>
      <c r="C137" t="s">
        <v>1278</v>
      </c>
      <c r="D137" t="s">
        <v>5711</v>
      </c>
      <c r="E137" t="s">
        <v>6028</v>
      </c>
      <c r="F137" t="s">
        <v>1860</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108">
        <v>6.3E-2</v>
      </c>
    </row>
    <row r="138" spans="1:38" ht="15" customHeight="1">
      <c r="A138" s="121" t="s">
        <v>114</v>
      </c>
      <c r="B138" s="110" t="s">
        <v>724</v>
      </c>
      <c r="C138" t="s">
        <v>2544</v>
      </c>
      <c r="D138" t="s">
        <v>5713</v>
      </c>
      <c r="E138" t="s">
        <v>6029</v>
      </c>
      <c r="F138" t="s">
        <v>1860</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108">
        <v>-3.0000000000000001E-3</v>
      </c>
    </row>
    <row r="139" spans="1:38" ht="15" customHeight="1">
      <c r="A139" s="121" t="s">
        <v>112</v>
      </c>
      <c r="B139" s="110" t="s">
        <v>723</v>
      </c>
      <c r="C139" t="s">
        <v>1573</v>
      </c>
      <c r="D139" t="s">
        <v>5715</v>
      </c>
      <c r="E139" t="s">
        <v>6030</v>
      </c>
      <c r="F139" t="s">
        <v>1860</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108">
        <v>0.01</v>
      </c>
    </row>
    <row r="140" spans="1:38" ht="15" customHeight="1">
      <c r="A140" s="121" t="s">
        <v>116</v>
      </c>
      <c r="B140" s="110" t="s">
        <v>722</v>
      </c>
      <c r="C140" t="s">
        <v>2545</v>
      </c>
      <c r="D140" t="s">
        <v>5717</v>
      </c>
      <c r="E140" t="s">
        <v>6031</v>
      </c>
      <c r="F140" t="s">
        <v>1860</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108">
        <v>0.14799999999999999</v>
      </c>
    </row>
    <row r="141" spans="1:38" ht="15" customHeight="1">
      <c r="A141" s="121" t="s">
        <v>116</v>
      </c>
      <c r="B141" s="110" t="s">
        <v>721</v>
      </c>
      <c r="C141" t="s">
        <v>2546</v>
      </c>
      <c r="D141" t="s">
        <v>5719</v>
      </c>
      <c r="E141" t="s">
        <v>6032</v>
      </c>
      <c r="F141" t="s">
        <v>1860</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108">
        <v>0.14799999999999999</v>
      </c>
    </row>
    <row r="142" spans="1:38" ht="15" customHeight="1">
      <c r="A142" s="121" t="s">
        <v>854</v>
      </c>
      <c r="B142" s="110" t="s">
        <v>720</v>
      </c>
      <c r="C142" t="s">
        <v>1577</v>
      </c>
      <c r="D142" t="s">
        <v>5721</v>
      </c>
      <c r="E142" t="s">
        <v>6033</v>
      </c>
      <c r="F142" t="s">
        <v>1860</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108">
        <v>0.11700000000000001</v>
      </c>
    </row>
    <row r="143" spans="1:38" ht="15" customHeight="1">
      <c r="B143" s="110" t="s">
        <v>719</v>
      </c>
      <c r="C143" t="s">
        <v>2547</v>
      </c>
      <c r="D143" t="s">
        <v>5723</v>
      </c>
      <c r="E143" t="s">
        <v>6034</v>
      </c>
      <c r="F143" t="s">
        <v>1860</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108">
        <v>2.7E-2</v>
      </c>
    </row>
    <row r="144" spans="1:38" ht="15" customHeight="1">
      <c r="C144" t="s">
        <v>1219</v>
      </c>
    </row>
    <row r="145" spans="1:38" ht="15" customHeight="1">
      <c r="A145" s="121" t="s">
        <v>115</v>
      </c>
      <c r="B145" s="110" t="s">
        <v>718</v>
      </c>
      <c r="C145" t="s">
        <v>1262</v>
      </c>
      <c r="D145" t="s">
        <v>5725</v>
      </c>
      <c r="E145" t="s">
        <v>6035</v>
      </c>
      <c r="F145" t="s">
        <v>1860</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108">
        <v>1.7000000000000001E-2</v>
      </c>
    </row>
    <row r="146" spans="1:38" ht="15" customHeight="1">
      <c r="A146" s="121" t="s">
        <v>114</v>
      </c>
      <c r="B146" s="110" t="s">
        <v>717</v>
      </c>
      <c r="C146" t="s">
        <v>1348</v>
      </c>
      <c r="D146" t="s">
        <v>5727</v>
      </c>
      <c r="E146" t="s">
        <v>6036</v>
      </c>
      <c r="F146" t="s">
        <v>1860</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108">
        <v>5.0000000000000001E-3</v>
      </c>
    </row>
    <row r="147" spans="1:38" ht="15" customHeight="1">
      <c r="A147" s="121" t="s">
        <v>853</v>
      </c>
      <c r="B147" s="110" t="s">
        <v>716</v>
      </c>
      <c r="C147" t="s">
        <v>1269</v>
      </c>
      <c r="D147" t="s">
        <v>5729</v>
      </c>
      <c r="E147" t="s">
        <v>6037</v>
      </c>
      <c r="F147" t="s">
        <v>1860</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108">
        <v>5.2999999999999999E-2</v>
      </c>
    </row>
    <row r="148" spans="1:38" ht="15" customHeight="1">
      <c r="A148" s="121" t="s">
        <v>113</v>
      </c>
      <c r="B148" s="110" t="s">
        <v>715</v>
      </c>
      <c r="C148" t="s">
        <v>1278</v>
      </c>
      <c r="D148" t="s">
        <v>5731</v>
      </c>
      <c r="E148" t="s">
        <v>6038</v>
      </c>
      <c r="F148" t="s">
        <v>1860</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108">
        <v>6.3E-2</v>
      </c>
    </row>
    <row r="149" spans="1:38" ht="15" customHeight="1">
      <c r="A149" s="121" t="s">
        <v>114</v>
      </c>
      <c r="B149" s="110" t="s">
        <v>714</v>
      </c>
      <c r="C149" t="s">
        <v>2544</v>
      </c>
      <c r="D149" t="s">
        <v>5733</v>
      </c>
      <c r="E149" t="s">
        <v>6039</v>
      </c>
      <c r="F149" t="s">
        <v>1860</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108">
        <v>7.3999999999999996E-2</v>
      </c>
    </row>
    <row r="150" spans="1:38" ht="15" customHeight="1">
      <c r="A150" s="121" t="s">
        <v>112</v>
      </c>
      <c r="B150" s="110" t="s">
        <v>713</v>
      </c>
      <c r="C150" t="s">
        <v>1573</v>
      </c>
      <c r="D150" t="s">
        <v>5735</v>
      </c>
      <c r="E150" t="s">
        <v>6040</v>
      </c>
      <c r="F150" t="s">
        <v>1860</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108">
        <v>0.01</v>
      </c>
    </row>
    <row r="151" spans="1:38" ht="15" customHeight="1">
      <c r="A151" s="121" t="s">
        <v>116</v>
      </c>
      <c r="B151" s="110" t="s">
        <v>712</v>
      </c>
      <c r="C151" t="s">
        <v>2545</v>
      </c>
      <c r="D151" t="s">
        <v>5737</v>
      </c>
      <c r="E151" t="s">
        <v>6041</v>
      </c>
      <c r="F151" t="s">
        <v>1860</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108">
        <v>0.14399999999999999</v>
      </c>
    </row>
    <row r="152" spans="1:38" ht="15" customHeight="1">
      <c r="A152" s="121" t="s">
        <v>116</v>
      </c>
      <c r="B152" s="110" t="s">
        <v>711</v>
      </c>
      <c r="C152" t="s">
        <v>2546</v>
      </c>
      <c r="D152" t="s">
        <v>5739</v>
      </c>
      <c r="E152" t="s">
        <v>6042</v>
      </c>
      <c r="F152" t="s">
        <v>1860</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108">
        <v>0.14399999999999999</v>
      </c>
    </row>
    <row r="153" spans="1:38" ht="15" customHeight="1">
      <c r="A153" s="121" t="s">
        <v>854</v>
      </c>
      <c r="B153" s="110" t="s">
        <v>710</v>
      </c>
      <c r="C153" t="s">
        <v>1577</v>
      </c>
      <c r="D153" t="s">
        <v>5741</v>
      </c>
      <c r="E153" t="s">
        <v>6043</v>
      </c>
      <c r="F153" t="s">
        <v>1860</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108">
        <v>0.14399999999999999</v>
      </c>
    </row>
    <row r="154" spans="1:38" ht="15" customHeight="1">
      <c r="B154" s="110" t="s">
        <v>709</v>
      </c>
      <c r="C154" t="s">
        <v>2548</v>
      </c>
      <c r="D154" t="s">
        <v>5743</v>
      </c>
      <c r="E154" t="s">
        <v>6044</v>
      </c>
      <c r="F154" t="s">
        <v>1860</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108">
        <v>1.4999999999999999E-2</v>
      </c>
    </row>
    <row r="155" spans="1:38" ht="15" customHeight="1">
      <c r="C155" t="s">
        <v>2549</v>
      </c>
    </row>
    <row r="156" spans="1:38" ht="15" customHeight="1">
      <c r="A156" s="121" t="s">
        <v>115</v>
      </c>
      <c r="B156" s="110" t="s">
        <v>708</v>
      </c>
      <c r="C156" t="s">
        <v>1262</v>
      </c>
      <c r="D156" t="s">
        <v>5745</v>
      </c>
      <c r="E156" t="s">
        <v>6045</v>
      </c>
      <c r="F156" t="s">
        <v>1860</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108">
        <v>3.0000000000000001E-3</v>
      </c>
    </row>
    <row r="157" spans="1:38" ht="15" customHeight="1">
      <c r="A157" s="121" t="s">
        <v>114</v>
      </c>
      <c r="B157" s="110" t="s">
        <v>707</v>
      </c>
      <c r="C157" t="s">
        <v>1348</v>
      </c>
      <c r="D157" t="s">
        <v>5747</v>
      </c>
      <c r="E157" t="s">
        <v>6046</v>
      </c>
      <c r="F157" t="s">
        <v>1860</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108">
        <v>-0.05</v>
      </c>
    </row>
    <row r="158" spans="1:38" ht="15" customHeight="1">
      <c r="A158" s="121" t="s">
        <v>853</v>
      </c>
      <c r="B158" s="110" t="s">
        <v>706</v>
      </c>
      <c r="C158" t="s">
        <v>1269</v>
      </c>
      <c r="D158" t="s">
        <v>5749</v>
      </c>
      <c r="E158" t="s">
        <v>6047</v>
      </c>
      <c r="F158" t="s">
        <v>1860</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108">
        <v>1.2E-2</v>
      </c>
    </row>
    <row r="159" spans="1:38" ht="15" customHeight="1">
      <c r="A159" s="121" t="s">
        <v>113</v>
      </c>
      <c r="B159" s="110" t="s">
        <v>705</v>
      </c>
      <c r="C159" t="s">
        <v>1278</v>
      </c>
      <c r="D159" t="s">
        <v>5751</v>
      </c>
      <c r="E159" t="s">
        <v>6048</v>
      </c>
      <c r="F159" t="s">
        <v>1860</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108">
        <v>3.3000000000000002E-2</v>
      </c>
    </row>
    <row r="160" spans="1:38" ht="15" customHeight="1">
      <c r="A160" s="121" t="s">
        <v>114</v>
      </c>
      <c r="B160" s="110" t="s">
        <v>704</v>
      </c>
      <c r="C160" t="s">
        <v>2544</v>
      </c>
      <c r="D160" t="s">
        <v>5753</v>
      </c>
      <c r="E160" t="s">
        <v>6049</v>
      </c>
      <c r="F160" t="s">
        <v>1860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ht="15" customHeight="1">
      <c r="A161" s="121" t="s">
        <v>112</v>
      </c>
      <c r="B161" s="110" t="s">
        <v>703</v>
      </c>
      <c r="C161" t="s">
        <v>1573</v>
      </c>
      <c r="D161" t="s">
        <v>5755</v>
      </c>
      <c r="E161" t="s">
        <v>6050</v>
      </c>
      <c r="F161" t="s">
        <v>1860</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108">
        <v>-2.3E-2</v>
      </c>
    </row>
    <row r="162" spans="1:38" ht="15" customHeight="1">
      <c r="A162" s="121" t="s">
        <v>116</v>
      </c>
      <c r="B162" s="110" t="s">
        <v>702</v>
      </c>
      <c r="C162" t="s">
        <v>2545</v>
      </c>
      <c r="D162" t="s">
        <v>5757</v>
      </c>
      <c r="E162" t="s">
        <v>6051</v>
      </c>
      <c r="F162" t="s">
        <v>1860</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108">
        <v>0.127</v>
      </c>
    </row>
    <row r="163" spans="1:38" ht="15" customHeight="1">
      <c r="A163" s="121" t="s">
        <v>116</v>
      </c>
      <c r="B163" s="110" t="s">
        <v>701</v>
      </c>
      <c r="C163" t="s">
        <v>2546</v>
      </c>
      <c r="D163" t="s">
        <v>5759</v>
      </c>
      <c r="E163" t="s">
        <v>6052</v>
      </c>
      <c r="F163" t="s">
        <v>1860</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108">
        <v>0.127</v>
      </c>
    </row>
    <row r="164" spans="1:38" ht="15" customHeight="1">
      <c r="A164" s="121" t="s">
        <v>854</v>
      </c>
      <c r="B164" s="110" t="s">
        <v>700</v>
      </c>
      <c r="C164" t="s">
        <v>1577</v>
      </c>
      <c r="D164" t="s">
        <v>5761</v>
      </c>
      <c r="E164" t="s">
        <v>6053</v>
      </c>
      <c r="F164" t="s">
        <v>1860</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108">
        <v>0.127</v>
      </c>
    </row>
    <row r="165" spans="1:38" ht="15" customHeight="1">
      <c r="B165" s="110" t="s">
        <v>699</v>
      </c>
      <c r="C165" t="s">
        <v>2550</v>
      </c>
      <c r="D165" t="s">
        <v>5763</v>
      </c>
      <c r="E165" t="s">
        <v>6054</v>
      </c>
      <c r="F165" t="s">
        <v>1860</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108">
        <v>4.0000000000000001E-3</v>
      </c>
    </row>
    <row r="166" spans="1:38" ht="15" customHeight="1">
      <c r="B166" s="110" t="s">
        <v>698</v>
      </c>
      <c r="C166" t="s">
        <v>2559</v>
      </c>
      <c r="D166" t="s">
        <v>5765</v>
      </c>
      <c r="E166" t="s">
        <v>6055</v>
      </c>
      <c r="F166" t="s">
        <v>1860</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108">
        <v>1.6E-2</v>
      </c>
    </row>
    <row r="167" spans="1:38" ht="15" customHeight="1">
      <c r="C167" t="s">
        <v>697</v>
      </c>
    </row>
    <row r="168" spans="1:38" ht="15" customHeight="1">
      <c r="C168" t="s">
        <v>2553</v>
      </c>
    </row>
    <row r="169" spans="1:38" ht="15" customHeight="1">
      <c r="C169" t="s">
        <v>1217</v>
      </c>
    </row>
    <row r="170" spans="1:38" ht="15" customHeight="1">
      <c r="A170" s="121" t="s">
        <v>115</v>
      </c>
      <c r="B170" s="110" t="s">
        <v>696</v>
      </c>
      <c r="C170" t="s">
        <v>1262</v>
      </c>
      <c r="D170" t="s">
        <v>5767</v>
      </c>
      <c r="E170" t="s">
        <v>6056</v>
      </c>
      <c r="F170" t="s">
        <v>2725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108">
        <v>3.0000000000000001E-3</v>
      </c>
    </row>
    <row r="171" spans="1:38" ht="15" customHeight="1">
      <c r="A171" s="121" t="s">
        <v>114</v>
      </c>
      <c r="B171" s="110" t="s">
        <v>695</v>
      </c>
      <c r="C171" t="s">
        <v>1348</v>
      </c>
      <c r="D171" t="s">
        <v>5769</v>
      </c>
      <c r="E171" t="s">
        <v>6057</v>
      </c>
      <c r="F171" t="s">
        <v>1714</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108">
        <v>4.0000000000000001E-3</v>
      </c>
    </row>
    <row r="172" spans="1:38" ht="15" customHeight="1">
      <c r="A172" s="121" t="s">
        <v>853</v>
      </c>
      <c r="B172" s="110" t="s">
        <v>694</v>
      </c>
      <c r="C172" t="s">
        <v>1269</v>
      </c>
      <c r="D172" t="s">
        <v>5771</v>
      </c>
      <c r="E172" t="s">
        <v>6058</v>
      </c>
      <c r="F172" t="s">
        <v>1714</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108">
        <v>5.0000000000000001E-3</v>
      </c>
    </row>
    <row r="173" spans="1:38" ht="15" customHeight="1">
      <c r="A173" s="121" t="s">
        <v>113</v>
      </c>
      <c r="B173" s="110" t="s">
        <v>693</v>
      </c>
      <c r="C173" t="s">
        <v>1278</v>
      </c>
      <c r="D173" t="s">
        <v>5773</v>
      </c>
      <c r="E173" t="s">
        <v>6059</v>
      </c>
      <c r="F173" t="s">
        <v>1714</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108">
        <v>1.4999999999999999E-2</v>
      </c>
    </row>
    <row r="174" spans="1:38" ht="15" customHeight="1">
      <c r="A174" s="121" t="s">
        <v>114</v>
      </c>
      <c r="B174" s="110" t="s">
        <v>692</v>
      </c>
      <c r="C174" t="s">
        <v>2544</v>
      </c>
      <c r="D174" t="s">
        <v>5775</v>
      </c>
      <c r="E174" t="s">
        <v>6060</v>
      </c>
      <c r="F174" t="s">
        <v>1714</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108">
        <v>8.0000000000000002E-3</v>
      </c>
    </row>
    <row r="175" spans="1:38" ht="15" customHeight="1">
      <c r="A175" s="121" t="s">
        <v>112</v>
      </c>
      <c r="B175" s="110" t="s">
        <v>691</v>
      </c>
      <c r="C175" t="s">
        <v>1573</v>
      </c>
      <c r="D175" t="s">
        <v>5777</v>
      </c>
      <c r="E175" t="s">
        <v>6061</v>
      </c>
      <c r="F175" t="s">
        <v>2725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108">
        <v>2E-3</v>
      </c>
    </row>
    <row r="176" spans="1:38" ht="15" customHeight="1">
      <c r="A176" s="121" t="s">
        <v>116</v>
      </c>
      <c r="B176" s="110" t="s">
        <v>690</v>
      </c>
      <c r="C176" t="s">
        <v>2545</v>
      </c>
      <c r="D176" t="s">
        <v>5779</v>
      </c>
      <c r="E176" t="s">
        <v>6062</v>
      </c>
      <c r="F176" t="s">
        <v>2725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108">
        <v>8.0000000000000002E-3</v>
      </c>
    </row>
    <row r="177" spans="1:38" ht="15" customHeight="1">
      <c r="A177" s="121" t="s">
        <v>116</v>
      </c>
      <c r="B177" s="110" t="s">
        <v>689</v>
      </c>
      <c r="C177" t="s">
        <v>2546</v>
      </c>
      <c r="D177" t="s">
        <v>5781</v>
      </c>
      <c r="E177" t="s">
        <v>6063</v>
      </c>
      <c r="F177" t="s">
        <v>1714</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108">
        <v>3.0000000000000001E-3</v>
      </c>
    </row>
    <row r="178" spans="1:38" ht="15" customHeight="1">
      <c r="A178" s="121" t="s">
        <v>854</v>
      </c>
      <c r="B178" s="110" t="s">
        <v>688</v>
      </c>
      <c r="C178" t="s">
        <v>1577</v>
      </c>
      <c r="D178" t="s">
        <v>5783</v>
      </c>
      <c r="E178" t="s">
        <v>6064</v>
      </c>
      <c r="F178" t="s">
        <v>2725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108">
        <v>-5.0000000000000001E-3</v>
      </c>
    </row>
    <row r="179" spans="1:38" ht="15" customHeight="1">
      <c r="B179" s="110" t="s">
        <v>687</v>
      </c>
      <c r="C179" t="s">
        <v>2554</v>
      </c>
      <c r="D179" t="s">
        <v>5785</v>
      </c>
      <c r="E179" t="s">
        <v>6065</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108">
        <v>2E-3</v>
      </c>
    </row>
    <row r="180" spans="1:38" ht="15" customHeight="1">
      <c r="C180" t="s">
        <v>1219</v>
      </c>
    </row>
    <row r="181" spans="1:38" ht="15" customHeight="1">
      <c r="A181" s="121" t="s">
        <v>115</v>
      </c>
      <c r="B181" s="110" t="s">
        <v>686</v>
      </c>
      <c r="C181" t="s">
        <v>1262</v>
      </c>
      <c r="D181" t="s">
        <v>5787</v>
      </c>
      <c r="E181" t="s">
        <v>6066</v>
      </c>
      <c r="F181" t="s">
        <v>2725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108">
        <v>8.9999999999999993E-3</v>
      </c>
    </row>
    <row r="182" spans="1:38" ht="15" customHeight="1">
      <c r="A182" s="121" t="s">
        <v>114</v>
      </c>
      <c r="B182" s="110" t="s">
        <v>685</v>
      </c>
      <c r="C182" t="s">
        <v>1348</v>
      </c>
      <c r="D182" t="s">
        <v>5789</v>
      </c>
      <c r="E182" t="s">
        <v>6067</v>
      </c>
      <c r="F182" t="s">
        <v>1714</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108">
        <v>8.0000000000000002E-3</v>
      </c>
    </row>
    <row r="183" spans="1:38" ht="15" customHeight="1">
      <c r="A183" s="121" t="s">
        <v>853</v>
      </c>
      <c r="B183" s="110" t="s">
        <v>684</v>
      </c>
      <c r="C183" t="s">
        <v>1269</v>
      </c>
      <c r="D183" t="s">
        <v>5791</v>
      </c>
      <c r="E183" t="s">
        <v>6068</v>
      </c>
      <c r="F183" t="s">
        <v>1714</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108">
        <v>0.01</v>
      </c>
    </row>
    <row r="184" spans="1:38" ht="15" customHeight="1">
      <c r="A184" s="121" t="s">
        <v>113</v>
      </c>
      <c r="B184" s="110" t="s">
        <v>683</v>
      </c>
      <c r="C184" t="s">
        <v>1278</v>
      </c>
      <c r="D184" t="s">
        <v>5793</v>
      </c>
      <c r="E184" t="s">
        <v>6069</v>
      </c>
      <c r="F184" t="s">
        <v>1714</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108">
        <v>8.9999999999999993E-3</v>
      </c>
    </row>
    <row r="185" spans="1:38" ht="15" customHeight="1">
      <c r="A185" s="121" t="s">
        <v>114</v>
      </c>
      <c r="B185" s="110" t="s">
        <v>682</v>
      </c>
      <c r="C185" t="s">
        <v>2544</v>
      </c>
      <c r="D185" t="s">
        <v>5795</v>
      </c>
      <c r="E185" t="s">
        <v>6070</v>
      </c>
      <c r="F185" t="s">
        <v>2755</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108">
        <v>6.0000000000000001E-3</v>
      </c>
    </row>
    <row r="186" spans="1:38" ht="15" customHeight="1">
      <c r="A186" s="121" t="s">
        <v>112</v>
      </c>
      <c r="B186" s="110" t="s">
        <v>681</v>
      </c>
      <c r="C186" t="s">
        <v>1573</v>
      </c>
      <c r="D186" t="s">
        <v>5797</v>
      </c>
      <c r="E186" t="s">
        <v>6071</v>
      </c>
      <c r="F186" t="s">
        <v>1714</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108">
        <v>8.0000000000000002E-3</v>
      </c>
    </row>
    <row r="187" spans="1:38" ht="15" customHeight="1">
      <c r="A187" s="121" t="s">
        <v>116</v>
      </c>
      <c r="B187" s="110" t="s">
        <v>680</v>
      </c>
      <c r="C187" t="s">
        <v>2545</v>
      </c>
      <c r="D187" t="s">
        <v>5799</v>
      </c>
      <c r="E187" t="s">
        <v>6072</v>
      </c>
      <c r="F187" t="s">
        <v>1714</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108">
        <v>8.9999999999999993E-3</v>
      </c>
    </row>
    <row r="188" spans="1:38" ht="15" customHeight="1">
      <c r="A188" s="121" t="s">
        <v>116</v>
      </c>
      <c r="B188" s="110" t="s">
        <v>679</v>
      </c>
      <c r="C188" t="s">
        <v>2546</v>
      </c>
      <c r="D188" t="s">
        <v>5801</v>
      </c>
      <c r="E188" t="s">
        <v>6073</v>
      </c>
      <c r="F188" t="s">
        <v>1714</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108">
        <v>8.9999999999999993E-3</v>
      </c>
    </row>
    <row r="189" spans="1:38" ht="15" customHeight="1">
      <c r="A189" s="121" t="s">
        <v>854</v>
      </c>
      <c r="B189" s="110" t="s">
        <v>678</v>
      </c>
      <c r="C189" t="s">
        <v>1577</v>
      </c>
      <c r="D189" t="s">
        <v>5803</v>
      </c>
      <c r="E189" t="s">
        <v>6074</v>
      </c>
      <c r="F189" t="s">
        <v>1714</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108">
        <v>0</v>
      </c>
    </row>
    <row r="190" spans="1:38" ht="15" customHeight="1">
      <c r="B190" s="110" t="s">
        <v>677</v>
      </c>
      <c r="C190" t="s">
        <v>2555</v>
      </c>
      <c r="D190" t="s">
        <v>5805</v>
      </c>
      <c r="E190" t="s">
        <v>6075</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108">
        <v>8.0000000000000002E-3</v>
      </c>
    </row>
    <row r="191" spans="1:38" ht="15" customHeight="1">
      <c r="C191" t="s">
        <v>2549</v>
      </c>
    </row>
    <row r="192" spans="1:38" ht="15" customHeight="1">
      <c r="A192" s="121" t="s">
        <v>115</v>
      </c>
      <c r="B192" s="110" t="s">
        <v>676</v>
      </c>
      <c r="C192" t="s">
        <v>1262</v>
      </c>
      <c r="D192" t="s">
        <v>5807</v>
      </c>
      <c r="E192" t="s">
        <v>6076</v>
      </c>
      <c r="F192" t="s">
        <v>2725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108">
        <v>7.0000000000000001E-3</v>
      </c>
    </row>
    <row r="193" spans="1:38" ht="15" customHeight="1">
      <c r="A193" s="121" t="s">
        <v>114</v>
      </c>
      <c r="B193" s="110" t="s">
        <v>675</v>
      </c>
      <c r="C193" t="s">
        <v>1348</v>
      </c>
      <c r="D193" t="s">
        <v>5809</v>
      </c>
      <c r="E193" t="s">
        <v>6077</v>
      </c>
      <c r="F193" t="s">
        <v>1714</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108">
        <v>8.0000000000000002E-3</v>
      </c>
    </row>
    <row r="194" spans="1:38" ht="15" customHeight="1">
      <c r="A194" s="121" t="s">
        <v>853</v>
      </c>
      <c r="B194" s="110" t="s">
        <v>674</v>
      </c>
      <c r="C194" t="s">
        <v>1269</v>
      </c>
      <c r="D194" t="s">
        <v>5811</v>
      </c>
      <c r="E194" t="s">
        <v>6078</v>
      </c>
      <c r="F194" t="s">
        <v>1714</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108">
        <v>3.0000000000000001E-3</v>
      </c>
    </row>
    <row r="195" spans="1:38" ht="15" customHeight="1">
      <c r="A195" s="121" t="s">
        <v>113</v>
      </c>
      <c r="B195" s="110" t="s">
        <v>673</v>
      </c>
      <c r="C195" t="s">
        <v>1278</v>
      </c>
      <c r="D195" t="s">
        <v>5813</v>
      </c>
      <c r="E195" t="s">
        <v>6079</v>
      </c>
      <c r="F195" t="s">
        <v>2725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108">
        <v>8.9999999999999993E-3</v>
      </c>
    </row>
    <row r="196" spans="1:38" ht="15" customHeight="1">
      <c r="A196" s="121" t="s">
        <v>114</v>
      </c>
      <c r="B196" s="110" t="s">
        <v>672</v>
      </c>
      <c r="C196" t="s">
        <v>2544</v>
      </c>
      <c r="D196" t="s">
        <v>5815</v>
      </c>
      <c r="E196" t="s">
        <v>6080</v>
      </c>
      <c r="F196" t="s">
        <v>1714</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1:38" ht="15" customHeight="1">
      <c r="A197" s="121" t="s">
        <v>112</v>
      </c>
      <c r="B197" s="110" t="s">
        <v>671</v>
      </c>
      <c r="C197" t="s">
        <v>1573</v>
      </c>
      <c r="D197" t="s">
        <v>5817</v>
      </c>
      <c r="E197" t="s">
        <v>6081</v>
      </c>
      <c r="F197" t="s">
        <v>2725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108">
        <v>2.3E-2</v>
      </c>
    </row>
    <row r="198" spans="1:38" ht="15" customHeight="1">
      <c r="A198" s="121" t="s">
        <v>116</v>
      </c>
      <c r="B198" s="110" t="s">
        <v>670</v>
      </c>
      <c r="C198" t="s">
        <v>2545</v>
      </c>
      <c r="D198" t="s">
        <v>5819</v>
      </c>
      <c r="E198" t="s">
        <v>6082</v>
      </c>
      <c r="F198" t="s">
        <v>2725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108">
        <v>7.0000000000000007E-2</v>
      </c>
    </row>
    <row r="199" spans="1:38" ht="15" customHeight="1">
      <c r="A199" s="121" t="s">
        <v>116</v>
      </c>
      <c r="B199" s="110" t="s">
        <v>669</v>
      </c>
      <c r="C199" t="s">
        <v>2546</v>
      </c>
      <c r="D199" t="s">
        <v>5821</v>
      </c>
      <c r="E199" t="s">
        <v>6083</v>
      </c>
      <c r="F199" t="s">
        <v>1714</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108">
        <v>7.1999999999999995E-2</v>
      </c>
    </row>
    <row r="200" spans="1:38" ht="15" customHeight="1">
      <c r="A200" s="121" t="s">
        <v>854</v>
      </c>
      <c r="B200" s="110" t="s">
        <v>668</v>
      </c>
      <c r="C200" t="s">
        <v>1577</v>
      </c>
      <c r="D200" t="s">
        <v>5823</v>
      </c>
      <c r="E200" t="s">
        <v>6084</v>
      </c>
      <c r="F200" t="s">
        <v>2725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108">
        <v>-2E-3</v>
      </c>
    </row>
    <row r="201" spans="1:38" ht="15" customHeight="1">
      <c r="B201" s="110" t="s">
        <v>667</v>
      </c>
      <c r="C201" t="s">
        <v>2556</v>
      </c>
      <c r="D201" t="s">
        <v>5825</v>
      </c>
      <c r="E201" t="s">
        <v>6085</v>
      </c>
      <c r="H201">
        <v>6.364573</v>
      </c>
      <c r="I201">
        <v>6.4607520000000003</v>
      </c>
      <c r="J201">
        <v>6.5776000000000003</v>
      </c>
      <c r="K201">
        <v>6.7243500000000003</v>
      </c>
      <c r="L201">
        <v>6.8958409999999999</v>
      </c>
      <c r="M201">
        <v>7.0807019999999996</v>
      </c>
      <c r="N201">
        <v>7.2717479999999997</v>
      </c>
      <c r="O201">
        <v>7.3692149999999996</v>
      </c>
      <c r="P201">
        <v>7.509404</v>
      </c>
      <c r="Q201">
        <v>7.626722</v>
      </c>
      <c r="R201">
        <v>7.7310220000000003</v>
      </c>
      <c r="S201">
        <v>7.7925529999999998</v>
      </c>
      <c r="T201">
        <v>7.8007759999999999</v>
      </c>
      <c r="U201">
        <v>7.8063950000000002</v>
      </c>
      <c r="V201">
        <v>7.8058899999999998</v>
      </c>
      <c r="W201">
        <v>7.8074539999999999</v>
      </c>
      <c r="X201">
        <v>7.8099540000000003</v>
      </c>
      <c r="Y201">
        <v>7.8096800000000002</v>
      </c>
      <c r="Z201">
        <v>7.8071830000000002</v>
      </c>
      <c r="AA201">
        <v>7.8074870000000001</v>
      </c>
      <c r="AB201">
        <v>7.8082479999999999</v>
      </c>
      <c r="AC201">
        <v>7.8037489999999998</v>
      </c>
      <c r="AD201">
        <v>7.8061280000000002</v>
      </c>
      <c r="AE201">
        <v>7.8093170000000001</v>
      </c>
      <c r="AF201">
        <v>7.813618</v>
      </c>
      <c r="AG201">
        <v>7.8184170000000002</v>
      </c>
      <c r="AH201">
        <v>7.8236600000000003</v>
      </c>
      <c r="AI201">
        <v>7.8287709999999997</v>
      </c>
      <c r="AJ201">
        <v>7.8333199999999996</v>
      </c>
      <c r="AK201">
        <v>7.8369669999999996</v>
      </c>
      <c r="AL201" s="108">
        <v>7.0000000000000001E-3</v>
      </c>
    </row>
    <row r="202" spans="1:38" s="36" customFormat="1" ht="15" customHeight="1">
      <c r="A202" s="117"/>
      <c r="B202" s="35" t="s">
        <v>666</v>
      </c>
      <c r="C202" t="s">
        <v>2557</v>
      </c>
      <c r="D202" t="s">
        <v>5827</v>
      </c>
      <c r="E202" t="s">
        <v>6086</v>
      </c>
      <c r="F202"/>
      <c r="G202"/>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108">
        <v>8.9999999999999993E-3</v>
      </c>
    </row>
    <row r="203" spans="1:38" ht="15" customHeight="1">
      <c r="C203" t="s">
        <v>2560</v>
      </c>
    </row>
    <row r="204" spans="1:38" ht="15" customHeight="1">
      <c r="C204" t="s">
        <v>1217</v>
      </c>
    </row>
    <row r="205" spans="1:38" ht="15" customHeight="1">
      <c r="A205" s="121" t="s">
        <v>115</v>
      </c>
      <c r="B205" s="110" t="s">
        <v>665</v>
      </c>
      <c r="C205" t="s">
        <v>1262</v>
      </c>
      <c r="D205" t="s">
        <v>5829</v>
      </c>
      <c r="E205" t="s">
        <v>6087</v>
      </c>
      <c r="F205" t="s">
        <v>1584</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108">
        <v>-2E-3</v>
      </c>
    </row>
    <row r="206" spans="1:38" ht="15" customHeight="1">
      <c r="A206" s="121" t="s">
        <v>114</v>
      </c>
      <c r="B206" s="110" t="s">
        <v>664</v>
      </c>
      <c r="C206" t="s">
        <v>1348</v>
      </c>
      <c r="D206" t="s">
        <v>5831</v>
      </c>
      <c r="E206" t="s">
        <v>6088</v>
      </c>
      <c r="F206" t="s">
        <v>1584</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108">
        <v>3.2000000000000001E-2</v>
      </c>
    </row>
    <row r="207" spans="1:38" ht="15" customHeight="1">
      <c r="A207" s="121" t="s">
        <v>853</v>
      </c>
      <c r="B207" s="110" t="s">
        <v>663</v>
      </c>
      <c r="C207" t="s">
        <v>1269</v>
      </c>
      <c r="D207" t="s">
        <v>5833</v>
      </c>
      <c r="E207" t="s">
        <v>6089</v>
      </c>
      <c r="F207" t="s">
        <v>1584</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108">
        <v>4.2000000000000003E-2</v>
      </c>
    </row>
    <row r="208" spans="1:38" ht="15" customHeight="1">
      <c r="A208" s="121" t="s">
        <v>113</v>
      </c>
      <c r="B208" s="110" t="s">
        <v>662</v>
      </c>
      <c r="C208" t="s">
        <v>1278</v>
      </c>
      <c r="D208" t="s">
        <v>5835</v>
      </c>
      <c r="E208" t="s">
        <v>6090</v>
      </c>
      <c r="F208" t="s">
        <v>1584</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108">
        <v>2.8000000000000001E-2</v>
      </c>
    </row>
    <row r="209" spans="1:38" ht="15" customHeight="1">
      <c r="A209" s="121" t="s">
        <v>114</v>
      </c>
      <c r="B209" s="110" t="s">
        <v>661</v>
      </c>
      <c r="C209" t="s">
        <v>2544</v>
      </c>
      <c r="D209" t="s">
        <v>5837</v>
      </c>
      <c r="E209" t="s">
        <v>6091</v>
      </c>
      <c r="F209" t="s">
        <v>1584</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108">
        <v>5.0000000000000001E-3</v>
      </c>
    </row>
    <row r="210" spans="1:38" ht="15" customHeight="1">
      <c r="A210" s="121" t="s">
        <v>112</v>
      </c>
      <c r="B210" s="110" t="s">
        <v>660</v>
      </c>
      <c r="C210" t="s">
        <v>1573</v>
      </c>
      <c r="D210" t="s">
        <v>5839</v>
      </c>
      <c r="E210" t="s">
        <v>6092</v>
      </c>
      <c r="F210" t="s">
        <v>1584</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108">
        <v>1.2999999999999999E-2</v>
      </c>
    </row>
    <row r="211" spans="1:38" ht="15" customHeight="1">
      <c r="A211" s="121" t="s">
        <v>116</v>
      </c>
      <c r="B211" s="110" t="s">
        <v>659</v>
      </c>
      <c r="C211" t="s">
        <v>2545</v>
      </c>
      <c r="D211" t="s">
        <v>5841</v>
      </c>
      <c r="E211" t="s">
        <v>6093</v>
      </c>
      <c r="F211" t="s">
        <v>1584</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108">
        <v>4.2000000000000003E-2</v>
      </c>
    </row>
    <row r="212" spans="1:38" ht="15" customHeight="1">
      <c r="A212" s="121" t="s">
        <v>116</v>
      </c>
      <c r="B212" s="110" t="s">
        <v>658</v>
      </c>
      <c r="C212" t="s">
        <v>2546</v>
      </c>
      <c r="D212" t="s">
        <v>5843</v>
      </c>
      <c r="E212" t="s">
        <v>6094</v>
      </c>
      <c r="F212" t="s">
        <v>1584</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108">
        <v>4.2000000000000003E-2</v>
      </c>
    </row>
    <row r="213" spans="1:38" ht="15" customHeight="1">
      <c r="A213" s="121" t="s">
        <v>854</v>
      </c>
      <c r="B213" s="110" t="s">
        <v>657</v>
      </c>
      <c r="C213" t="s">
        <v>1577</v>
      </c>
      <c r="D213" t="s">
        <v>5845</v>
      </c>
      <c r="E213" t="s">
        <v>6095</v>
      </c>
      <c r="F213" t="s">
        <v>1584</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108">
        <v>-1.0999999999999999E-2</v>
      </c>
    </row>
    <row r="214" spans="1:38" ht="15" customHeight="1">
      <c r="B214" s="110" t="s">
        <v>656</v>
      </c>
      <c r="C214" t="s">
        <v>2547</v>
      </c>
      <c r="D214" t="s">
        <v>5847</v>
      </c>
      <c r="E214" t="s">
        <v>6096</v>
      </c>
      <c r="F214" t="s">
        <v>1584</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108">
        <v>1.2E-2</v>
      </c>
    </row>
    <row r="215" spans="1:38" ht="15" customHeight="1">
      <c r="C215" t="s">
        <v>1219</v>
      </c>
    </row>
    <row r="216" spans="1:38" ht="15" customHeight="1">
      <c r="A216" s="121" t="s">
        <v>115</v>
      </c>
      <c r="B216" s="110" t="s">
        <v>655</v>
      </c>
      <c r="C216" t="s">
        <v>1262</v>
      </c>
      <c r="D216" t="s">
        <v>5849</v>
      </c>
      <c r="E216" t="s">
        <v>6097</v>
      </c>
      <c r="F216" t="s">
        <v>1584</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108">
        <v>0.01</v>
      </c>
    </row>
    <row r="217" spans="1:38" ht="15" customHeight="1">
      <c r="A217" s="121" t="s">
        <v>114</v>
      </c>
      <c r="B217" s="110" t="s">
        <v>654</v>
      </c>
      <c r="C217" t="s">
        <v>1348</v>
      </c>
      <c r="D217" t="s">
        <v>5851</v>
      </c>
      <c r="E217" t="s">
        <v>6098</v>
      </c>
      <c r="F217" t="s">
        <v>1584</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108">
        <v>1.4999999999999999E-2</v>
      </c>
    </row>
    <row r="218" spans="1:38" ht="15" customHeight="1">
      <c r="A218" s="121" t="s">
        <v>853</v>
      </c>
      <c r="B218" s="110" t="s">
        <v>653</v>
      </c>
      <c r="C218" t="s">
        <v>1269</v>
      </c>
      <c r="D218" t="s">
        <v>5853</v>
      </c>
      <c r="E218" t="s">
        <v>6099</v>
      </c>
      <c r="F218" t="s">
        <v>1584</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108">
        <v>4.2999999999999997E-2</v>
      </c>
    </row>
    <row r="219" spans="1:38" ht="15" customHeight="1">
      <c r="A219" s="121" t="s">
        <v>113</v>
      </c>
      <c r="B219" s="110" t="s">
        <v>652</v>
      </c>
      <c r="C219" t="s">
        <v>1278</v>
      </c>
      <c r="D219" t="s">
        <v>5855</v>
      </c>
      <c r="E219" t="s">
        <v>6100</v>
      </c>
      <c r="F219" t="s">
        <v>1584</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108">
        <v>0.01</v>
      </c>
    </row>
    <row r="220" spans="1:38" ht="15" customHeight="1">
      <c r="A220" s="121" t="s">
        <v>114</v>
      </c>
      <c r="B220" s="110" t="s">
        <v>651</v>
      </c>
      <c r="C220" t="s">
        <v>2544</v>
      </c>
      <c r="D220" t="s">
        <v>5857</v>
      </c>
      <c r="E220" t="s">
        <v>6101</v>
      </c>
      <c r="F220" t="s">
        <v>1584</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108">
        <v>3.3000000000000002E-2</v>
      </c>
    </row>
    <row r="221" spans="1:38" ht="15" customHeight="1">
      <c r="A221" s="121" t="s">
        <v>112</v>
      </c>
      <c r="B221" s="110" t="s">
        <v>650</v>
      </c>
      <c r="C221" t="s">
        <v>1573</v>
      </c>
      <c r="D221" t="s">
        <v>5859</v>
      </c>
      <c r="E221" t="s">
        <v>6102</v>
      </c>
      <c r="F221" t="s">
        <v>1584</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108">
        <v>-5.3999999999999999E-2</v>
      </c>
    </row>
    <row r="222" spans="1:38" ht="15" customHeight="1">
      <c r="A222" s="121" t="s">
        <v>116</v>
      </c>
      <c r="B222" s="110" t="s">
        <v>649</v>
      </c>
      <c r="C222" t="s">
        <v>2545</v>
      </c>
      <c r="D222" t="s">
        <v>5861</v>
      </c>
      <c r="E222" t="s">
        <v>6103</v>
      </c>
      <c r="F222" t="s">
        <v>1584</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108">
        <v>4.2999999999999997E-2</v>
      </c>
    </row>
    <row r="223" spans="1:38" ht="15" customHeight="1">
      <c r="A223" s="121" t="s">
        <v>116</v>
      </c>
      <c r="B223" s="110" t="s">
        <v>648</v>
      </c>
      <c r="C223" t="s">
        <v>2546</v>
      </c>
      <c r="D223" t="s">
        <v>5863</v>
      </c>
      <c r="E223" t="s">
        <v>6104</v>
      </c>
      <c r="F223" t="s">
        <v>1584</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108">
        <v>4.2999999999999997E-2</v>
      </c>
    </row>
    <row r="224" spans="1:38" ht="15" customHeight="1">
      <c r="A224" s="121" t="s">
        <v>854</v>
      </c>
      <c r="B224" s="110" t="s">
        <v>647</v>
      </c>
      <c r="C224" t="s">
        <v>1577</v>
      </c>
      <c r="D224" t="s">
        <v>5865</v>
      </c>
      <c r="E224" t="s">
        <v>6105</v>
      </c>
      <c r="F224" t="s">
        <v>1584</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108">
        <v>4.2999999999999997E-2</v>
      </c>
    </row>
    <row r="225" spans="1:38" ht="15" customHeight="1">
      <c r="B225" s="110" t="s">
        <v>646</v>
      </c>
      <c r="C225" t="s">
        <v>2548</v>
      </c>
      <c r="D225" t="s">
        <v>5867</v>
      </c>
      <c r="E225" t="s">
        <v>6106</v>
      </c>
      <c r="F225" t="s">
        <v>1584</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108">
        <v>1.2999999999999999E-2</v>
      </c>
    </row>
    <row r="226" spans="1:38" ht="15" customHeight="1">
      <c r="C226" t="s">
        <v>2549</v>
      </c>
    </row>
    <row r="227" spans="1:38" ht="15" customHeight="1">
      <c r="A227" s="121" t="s">
        <v>115</v>
      </c>
      <c r="B227" s="110" t="s">
        <v>645</v>
      </c>
      <c r="C227" t="s">
        <v>1262</v>
      </c>
      <c r="D227" t="s">
        <v>5869</v>
      </c>
      <c r="E227" t="s">
        <v>6107</v>
      </c>
      <c r="F227" t="s">
        <v>1584</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108">
        <v>-1.0999999999999999E-2</v>
      </c>
    </row>
    <row r="228" spans="1:38" ht="15" customHeight="1">
      <c r="A228" s="121" t="s">
        <v>114</v>
      </c>
      <c r="B228" s="110" t="s">
        <v>644</v>
      </c>
      <c r="C228" t="s">
        <v>1348</v>
      </c>
      <c r="D228" t="s">
        <v>5871</v>
      </c>
      <c r="E228" t="s">
        <v>6108</v>
      </c>
      <c r="F228" t="s">
        <v>1584</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108">
        <v>-0.01</v>
      </c>
    </row>
    <row r="229" spans="1:38" ht="15" customHeight="1">
      <c r="A229" s="121" t="s">
        <v>853</v>
      </c>
      <c r="B229" s="110" t="s">
        <v>643</v>
      </c>
      <c r="C229" t="s">
        <v>1269</v>
      </c>
      <c r="D229" t="s">
        <v>5873</v>
      </c>
      <c r="E229" t="s">
        <v>6109</v>
      </c>
      <c r="F229" t="s">
        <v>1584</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108">
        <v>3.0000000000000001E-3</v>
      </c>
    </row>
    <row r="230" spans="1:38" ht="15" customHeight="1">
      <c r="A230" s="121" t="s">
        <v>113</v>
      </c>
      <c r="B230" s="110" t="s">
        <v>642</v>
      </c>
      <c r="C230" t="s">
        <v>1278</v>
      </c>
      <c r="D230" t="s">
        <v>5875</v>
      </c>
      <c r="E230" t="s">
        <v>6110</v>
      </c>
      <c r="F230" t="s">
        <v>1584</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108">
        <v>2.7E-2</v>
      </c>
    </row>
    <row r="231" spans="1:38" ht="15" customHeight="1">
      <c r="A231" s="121" t="s">
        <v>114</v>
      </c>
      <c r="B231" s="110" t="s">
        <v>641</v>
      </c>
      <c r="C231" t="s">
        <v>2544</v>
      </c>
      <c r="D231" t="s">
        <v>5877</v>
      </c>
      <c r="E231" t="s">
        <v>6111</v>
      </c>
      <c r="F231" t="s">
        <v>1584</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1:38" ht="15" customHeight="1">
      <c r="A232" s="121" t="s">
        <v>112</v>
      </c>
      <c r="B232" s="110" t="s">
        <v>640</v>
      </c>
      <c r="C232" t="s">
        <v>1573</v>
      </c>
      <c r="D232" t="s">
        <v>5879</v>
      </c>
      <c r="E232" t="s">
        <v>6112</v>
      </c>
      <c r="F232" t="s">
        <v>1584</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108">
        <v>-0.01</v>
      </c>
    </row>
    <row r="233" spans="1:38" ht="15" customHeight="1">
      <c r="A233" s="121" t="s">
        <v>116</v>
      </c>
      <c r="B233" s="110" t="s">
        <v>639</v>
      </c>
      <c r="C233" t="s">
        <v>2545</v>
      </c>
      <c r="D233" t="s">
        <v>5881</v>
      </c>
      <c r="E233" t="s">
        <v>6113</v>
      </c>
      <c r="F233" t="s">
        <v>1584</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108">
        <v>0.02</v>
      </c>
    </row>
    <row r="234" spans="1:38" ht="15" customHeight="1">
      <c r="A234" s="121" t="s">
        <v>116</v>
      </c>
      <c r="B234" s="110" t="s">
        <v>638</v>
      </c>
      <c r="C234" t="s">
        <v>2546</v>
      </c>
      <c r="D234" t="s">
        <v>5883</v>
      </c>
      <c r="E234" t="s">
        <v>6114</v>
      </c>
      <c r="F234" t="s">
        <v>1584</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108">
        <v>0.02</v>
      </c>
    </row>
    <row r="235" spans="1:38" ht="15" customHeight="1">
      <c r="A235" s="121" t="s">
        <v>854</v>
      </c>
      <c r="B235" s="110" t="s">
        <v>637</v>
      </c>
      <c r="C235" t="s">
        <v>1577</v>
      </c>
      <c r="D235" t="s">
        <v>5885</v>
      </c>
      <c r="E235" t="s">
        <v>6115</v>
      </c>
      <c r="F235" t="s">
        <v>1584</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108">
        <v>0.02</v>
      </c>
    </row>
    <row r="236" spans="1:38" ht="15" customHeight="1">
      <c r="B236" s="110" t="s">
        <v>636</v>
      </c>
      <c r="C236" t="s">
        <v>2550</v>
      </c>
      <c r="D236" t="s">
        <v>5887</v>
      </c>
      <c r="E236" t="s">
        <v>6116</v>
      </c>
      <c r="F236" t="s">
        <v>1584</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108">
        <v>-0.01</v>
      </c>
    </row>
    <row r="237" spans="1:38" ht="15" customHeight="1">
      <c r="B237" s="110" t="s">
        <v>635</v>
      </c>
      <c r="C237" t="s">
        <v>1569</v>
      </c>
      <c r="D237" t="s">
        <v>5889</v>
      </c>
      <c r="E237" t="s">
        <v>6117</v>
      </c>
      <c r="F237" t="s">
        <v>1584</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108">
        <v>5.0000000000000001E-3</v>
      </c>
    </row>
    <row r="238" spans="1:38" ht="15" customHeight="1">
      <c r="C238" t="s">
        <v>634</v>
      </c>
    </row>
    <row r="239" spans="1:38" ht="15" customHeight="1">
      <c r="B239" s="110" t="s">
        <v>633</v>
      </c>
      <c r="C239" t="s">
        <v>2561</v>
      </c>
      <c r="D239" t="s">
        <v>5891</v>
      </c>
      <c r="E239" t="s">
        <v>6118</v>
      </c>
      <c r="F239" t="s">
        <v>2991</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108">
        <v>4.0000000000000001E-3</v>
      </c>
    </row>
    <row r="240" spans="1:38" ht="15" customHeight="1">
      <c r="B240" s="110" t="s">
        <v>632</v>
      </c>
      <c r="C240" t="s">
        <v>2562</v>
      </c>
      <c r="D240" t="s">
        <v>5893</v>
      </c>
      <c r="E240" t="s">
        <v>6119</v>
      </c>
      <c r="F240" t="s">
        <v>2994</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8">
        <v>6.0000000000000001E-3</v>
      </c>
    </row>
    <row r="241" spans="2:38" ht="15" customHeight="1">
      <c r="C241" t="s">
        <v>133</v>
      </c>
    </row>
    <row r="242" spans="2:38" ht="15" customHeight="1">
      <c r="B242" s="110" t="s">
        <v>631</v>
      </c>
      <c r="C242" t="s">
        <v>1347</v>
      </c>
      <c r="D242" t="s">
        <v>5895</v>
      </c>
      <c r="E242" t="s">
        <v>6120</v>
      </c>
      <c r="F242" t="s">
        <v>1290</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108">
        <v>-2.1999999999999999E-2</v>
      </c>
    </row>
    <row r="243" spans="2:38" ht="15" customHeight="1">
      <c r="B243" s="110" t="s">
        <v>630</v>
      </c>
      <c r="C243" t="s">
        <v>1253</v>
      </c>
      <c r="D243" t="s">
        <v>5897</v>
      </c>
      <c r="E243" t="s">
        <v>6121</v>
      </c>
      <c r="F243" t="s">
        <v>1290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ht="15" customHeight="1">
      <c r="B244" s="110" t="s">
        <v>629</v>
      </c>
      <c r="C244" t="s">
        <v>1350</v>
      </c>
      <c r="D244" t="s">
        <v>5899</v>
      </c>
      <c r="E244" t="s">
        <v>6122</v>
      </c>
      <c r="F244" t="s">
        <v>1290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ht="15" customHeight="1">
      <c r="B245" s="110" t="s">
        <v>628</v>
      </c>
      <c r="C245" t="s">
        <v>1351</v>
      </c>
      <c r="D245" t="s">
        <v>5901</v>
      </c>
      <c r="E245" t="s">
        <v>6123</v>
      </c>
      <c r="F245" t="s">
        <v>1290</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108">
        <v>0.182</v>
      </c>
    </row>
    <row r="246" spans="2:38" ht="15" customHeight="1">
      <c r="C246" t="s">
        <v>627</v>
      </c>
    </row>
    <row r="247" spans="2:38" ht="15" customHeight="1">
      <c r="B247" s="110" t="s">
        <v>626</v>
      </c>
      <c r="C247" t="s">
        <v>2563</v>
      </c>
      <c r="D247" t="s">
        <v>5903</v>
      </c>
      <c r="E247" t="s">
        <v>6124</v>
      </c>
      <c r="F247" t="s">
        <v>2991</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108">
        <v>-1.0999999999999999E-2</v>
      </c>
    </row>
    <row r="248" spans="2:38" ht="15" customHeight="1">
      <c r="B248" s="110" t="s">
        <v>625</v>
      </c>
      <c r="C248" t="s">
        <v>2562</v>
      </c>
      <c r="D248" t="s">
        <v>5905</v>
      </c>
      <c r="E248" t="s">
        <v>6125</v>
      </c>
      <c r="F248" t="s">
        <v>2994</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8">
        <v>6.0000000000000001E-3</v>
      </c>
    </row>
    <row r="249" spans="2:38" ht="15" customHeight="1">
      <c r="C249" t="s">
        <v>133</v>
      </c>
    </row>
    <row r="250" spans="2:38" ht="15" customHeight="1">
      <c r="B250" s="110" t="s">
        <v>624</v>
      </c>
      <c r="C250" t="s">
        <v>1347</v>
      </c>
      <c r="D250" t="s">
        <v>5907</v>
      </c>
      <c r="E250" t="s">
        <v>3785</v>
      </c>
      <c r="F250" t="s">
        <v>1290</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108">
        <v>-1.7000000000000001E-2</v>
      </c>
    </row>
    <row r="251" spans="2:38" ht="15" customHeight="1">
      <c r="B251" s="110" t="s">
        <v>623</v>
      </c>
      <c r="C251" t="s">
        <v>1253</v>
      </c>
      <c r="D251" t="s">
        <v>5908</v>
      </c>
      <c r="E251" t="s">
        <v>3786</v>
      </c>
      <c r="F251" t="s">
        <v>1290</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108">
        <v>-6.7000000000000004E-2</v>
      </c>
    </row>
    <row r="252" spans="2:38" ht="15" customHeight="1">
      <c r="B252" s="110" t="s">
        <v>622</v>
      </c>
      <c r="C252" t="s">
        <v>1350</v>
      </c>
      <c r="D252" t="s">
        <v>5909</v>
      </c>
      <c r="E252" t="s">
        <v>3787</v>
      </c>
      <c r="F252" t="s">
        <v>1290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ht="15" customHeight="1">
      <c r="B253" s="110" t="s">
        <v>621</v>
      </c>
      <c r="C253" t="s">
        <v>1351</v>
      </c>
      <c r="D253" t="s">
        <v>5910</v>
      </c>
      <c r="E253" t="s">
        <v>3788</v>
      </c>
      <c r="F253" t="s">
        <v>1290</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108">
        <v>4.3999999999999997E-2</v>
      </c>
    </row>
    <row r="254" spans="2:38" ht="15" customHeight="1">
      <c r="C254" t="s">
        <v>620</v>
      </c>
    </row>
    <row r="255" spans="2:38" ht="15" customHeight="1">
      <c r="B255" s="110" t="s">
        <v>619</v>
      </c>
      <c r="C255" t="s">
        <v>2564</v>
      </c>
      <c r="D255" t="s">
        <v>5911</v>
      </c>
      <c r="E255" t="s">
        <v>6126</v>
      </c>
      <c r="F255" t="s">
        <v>3021</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108">
        <v>3.6999999999999998E-2</v>
      </c>
    </row>
    <row r="256" spans="2:38" ht="15" customHeight="1">
      <c r="B256" s="110" t="s">
        <v>618</v>
      </c>
      <c r="C256" t="s">
        <v>2565</v>
      </c>
      <c r="D256" t="s">
        <v>5913</v>
      </c>
      <c r="E256" t="s">
        <v>6127</v>
      </c>
      <c r="F256" t="s">
        <v>3021</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108">
        <v>3.7999999999999999E-2</v>
      </c>
    </row>
    <row r="257" spans="2:38" ht="15" customHeight="1">
      <c r="B257" s="110" t="s">
        <v>617</v>
      </c>
      <c r="C257" t="s">
        <v>2566</v>
      </c>
      <c r="D257" t="s">
        <v>5915</v>
      </c>
      <c r="E257" t="s">
        <v>6128</v>
      </c>
      <c r="F257" t="s">
        <v>3021</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108">
        <v>3.6999999999999998E-2</v>
      </c>
    </row>
    <row r="258" spans="2:38" ht="15" customHeight="1">
      <c r="C258" t="s">
        <v>133</v>
      </c>
    </row>
    <row r="259" spans="2:38" ht="15" customHeight="1">
      <c r="B259" s="110" t="s">
        <v>616</v>
      </c>
      <c r="C259" t="s">
        <v>1347</v>
      </c>
      <c r="D259" t="s">
        <v>5917</v>
      </c>
      <c r="E259" t="s">
        <v>3790</v>
      </c>
      <c r="F259" t="s">
        <v>1290</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108">
        <v>-2E-3</v>
      </c>
    </row>
    <row r="260" spans="2:38" ht="15" customHeight="1">
      <c r="B260" s="110" t="s">
        <v>615</v>
      </c>
      <c r="C260" t="s">
        <v>1253</v>
      </c>
      <c r="D260" t="s">
        <v>5918</v>
      </c>
      <c r="E260" t="s">
        <v>3791</v>
      </c>
      <c r="F260" t="s">
        <v>1290</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108">
        <v>-6.0000000000000001E-3</v>
      </c>
    </row>
    <row r="261" spans="2:38" ht="15" customHeight="1">
      <c r="B261" s="110" t="s">
        <v>614</v>
      </c>
      <c r="C261" t="s">
        <v>1350</v>
      </c>
      <c r="D261" t="s">
        <v>5919</v>
      </c>
      <c r="E261" t="s">
        <v>3792</v>
      </c>
      <c r="F261" t="s">
        <v>1290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ht="15" customHeight="1">
      <c r="B262" s="110" t="s">
        <v>613</v>
      </c>
      <c r="C262" t="s">
        <v>1351</v>
      </c>
      <c r="D262" t="s">
        <v>5920</v>
      </c>
      <c r="E262" t="s">
        <v>3793</v>
      </c>
      <c r="F262" t="s">
        <v>1290</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108">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82770-4256-42F9-96F5-D5E2E17A9FBA}">
  <dimension ref="A1:AL270"/>
  <sheetViews>
    <sheetView workbookViewId="0"/>
  </sheetViews>
  <sheetFormatPr defaultRowHeight="15"/>
  <cols>
    <col min="1" max="1" width="20.140625" style="117" customWidth="1"/>
    <col min="2" max="2" width="37.140625" style="40" customWidth="1"/>
  </cols>
  <sheetData>
    <row r="1" spans="2:38" ht="15" customHeight="1">
      <c r="B1" s="40" t="s">
        <v>1343</v>
      </c>
      <c r="C1" s="53"/>
      <c r="D1" s="53"/>
      <c r="E1" s="53"/>
      <c r="F1" s="53"/>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2:38" ht="15" customHeight="1"/>
    <row r="3" spans="2:38" ht="15" customHeight="1"/>
    <row r="4" spans="2:38" ht="15" customHeight="1"/>
    <row r="5" spans="2:38" ht="15" customHeight="1"/>
    <row r="6" spans="2:38" ht="15" customHeight="1"/>
    <row r="10" spans="2:38" ht="15" customHeight="1">
      <c r="B10" s="110" t="s">
        <v>832</v>
      </c>
    </row>
    <row r="11" spans="2:38" ht="15" customHeight="1">
      <c r="C11" t="s">
        <v>2540</v>
      </c>
    </row>
    <row r="12" spans="2:38" ht="15" customHeight="1">
      <c r="C12" t="s">
        <v>2541</v>
      </c>
    </row>
    <row r="13" spans="2:38" ht="15" customHeight="1">
      <c r="C13" t="s">
        <v>2542</v>
      </c>
    </row>
    <row r="14" spans="2:38" ht="15" customHeight="1">
      <c r="C14" t="s">
        <v>1194</v>
      </c>
    </row>
    <row r="15" spans="2:38" ht="15" customHeight="1">
      <c r="D15" t="s">
        <v>1195</v>
      </c>
      <c r="E15" t="s">
        <v>1284</v>
      </c>
      <c r="F15" t="s">
        <v>1285</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1286</v>
      </c>
    </row>
    <row r="16" spans="2:38">
      <c r="C16" t="s">
        <v>831</v>
      </c>
      <c r="E16" t="s">
        <v>2567</v>
      </c>
    </row>
    <row r="17" spans="1:38" ht="15" customHeight="1">
      <c r="C17" t="s">
        <v>2543</v>
      </c>
      <c r="E17" t="s">
        <v>2568</v>
      </c>
    </row>
    <row r="18" spans="1:38" ht="15" customHeight="1">
      <c r="C18" t="s">
        <v>1217</v>
      </c>
      <c r="E18" t="s">
        <v>2569</v>
      </c>
    </row>
    <row r="19" spans="1:38" ht="15" customHeight="1">
      <c r="A19" s="121" t="s">
        <v>115</v>
      </c>
      <c r="B19" s="110" t="s">
        <v>830</v>
      </c>
      <c r="C19" t="s">
        <v>1262</v>
      </c>
      <c r="D19" t="s">
        <v>2570</v>
      </c>
      <c r="E19" t="s">
        <v>2571</v>
      </c>
      <c r="F19" t="s">
        <v>1890</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108">
        <v>1.6E-2</v>
      </c>
    </row>
    <row r="20" spans="1:38" ht="15" customHeight="1">
      <c r="A20" s="121" t="s">
        <v>114</v>
      </c>
      <c r="B20" s="110" t="s">
        <v>829</v>
      </c>
      <c r="C20" t="s">
        <v>1348</v>
      </c>
      <c r="D20" t="s">
        <v>2572</v>
      </c>
      <c r="E20" t="s">
        <v>2573</v>
      </c>
      <c r="F20" t="s">
        <v>1890</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108">
        <v>2.4E-2</v>
      </c>
    </row>
    <row r="21" spans="1:38" ht="15" customHeight="1">
      <c r="A21" s="121" t="s">
        <v>853</v>
      </c>
      <c r="B21" s="110" t="s">
        <v>828</v>
      </c>
      <c r="C21" t="s">
        <v>1269</v>
      </c>
      <c r="D21" t="s">
        <v>2574</v>
      </c>
      <c r="E21" t="s">
        <v>2575</v>
      </c>
      <c r="F21" t="s">
        <v>1890</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108">
        <v>0.104</v>
      </c>
    </row>
    <row r="22" spans="1:38" ht="15" customHeight="1">
      <c r="A22" s="121" t="s">
        <v>113</v>
      </c>
      <c r="B22" s="110" t="s">
        <v>827</v>
      </c>
      <c r="C22" t="s">
        <v>1278</v>
      </c>
      <c r="D22" t="s">
        <v>2576</v>
      </c>
      <c r="E22" t="s">
        <v>2577</v>
      </c>
      <c r="F22" t="s">
        <v>1890</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108">
        <v>7.9000000000000001E-2</v>
      </c>
    </row>
    <row r="23" spans="1:38" ht="15" customHeight="1">
      <c r="A23" s="121" t="s">
        <v>114</v>
      </c>
      <c r="B23" s="110" t="s">
        <v>826</v>
      </c>
      <c r="C23" t="s">
        <v>2544</v>
      </c>
      <c r="D23" t="s">
        <v>2578</v>
      </c>
      <c r="E23" t="s">
        <v>2579</v>
      </c>
      <c r="F23" t="s">
        <v>1890</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108">
        <v>5.8000000000000003E-2</v>
      </c>
    </row>
    <row r="24" spans="1:38" ht="15" customHeight="1">
      <c r="A24" s="121" t="s">
        <v>112</v>
      </c>
      <c r="B24" s="110" t="s">
        <v>825</v>
      </c>
      <c r="C24" t="s">
        <v>1573</v>
      </c>
      <c r="D24" t="s">
        <v>2580</v>
      </c>
      <c r="E24" t="s">
        <v>2581</v>
      </c>
      <c r="F24" t="s">
        <v>1890</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108">
        <v>0.13600000000000001</v>
      </c>
    </row>
    <row r="25" spans="1:38" ht="15" customHeight="1">
      <c r="A25" s="121" t="s">
        <v>116</v>
      </c>
      <c r="B25" s="110" t="s">
        <v>824</v>
      </c>
      <c r="C25" t="s">
        <v>2545</v>
      </c>
      <c r="D25" t="s">
        <v>2582</v>
      </c>
      <c r="E25" t="s">
        <v>2583</v>
      </c>
      <c r="F25" t="s">
        <v>1890</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108">
        <v>0.14399999999999999</v>
      </c>
    </row>
    <row r="26" spans="1:38" ht="15" customHeight="1">
      <c r="A26" s="121" t="s">
        <v>116</v>
      </c>
      <c r="B26" s="110" t="s">
        <v>823</v>
      </c>
      <c r="C26" t="s">
        <v>2546</v>
      </c>
      <c r="D26" t="s">
        <v>2584</v>
      </c>
      <c r="E26" t="s">
        <v>2585</v>
      </c>
      <c r="F26" t="s">
        <v>1890</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108">
        <v>0.14399999999999999</v>
      </c>
    </row>
    <row r="27" spans="1:38" ht="15" customHeight="1">
      <c r="A27" s="121" t="s">
        <v>854</v>
      </c>
      <c r="B27" s="110" t="s">
        <v>822</v>
      </c>
      <c r="C27" t="s">
        <v>1577</v>
      </c>
      <c r="D27" t="s">
        <v>2586</v>
      </c>
      <c r="E27" t="s">
        <v>2587</v>
      </c>
      <c r="F27" t="s">
        <v>1890</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108">
        <v>0.106</v>
      </c>
    </row>
    <row r="28" spans="1:38" ht="15" customHeight="1">
      <c r="B28" s="110" t="s">
        <v>821</v>
      </c>
      <c r="C28" t="s">
        <v>2547</v>
      </c>
      <c r="D28" t="s">
        <v>2588</v>
      </c>
      <c r="E28" t="s">
        <v>2589</v>
      </c>
      <c r="F28" t="s">
        <v>1890</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108">
        <v>2.3E-2</v>
      </c>
    </row>
    <row r="29" spans="1:38" ht="15" customHeight="1">
      <c r="C29" t="s">
        <v>1219</v>
      </c>
      <c r="E29" t="s">
        <v>2590</v>
      </c>
    </row>
    <row r="30" spans="1:38" ht="15" customHeight="1">
      <c r="A30" s="121" t="s">
        <v>115</v>
      </c>
      <c r="B30" s="110" t="s">
        <v>820</v>
      </c>
      <c r="C30" t="s">
        <v>1262</v>
      </c>
      <c r="D30" t="s">
        <v>2591</v>
      </c>
      <c r="E30" t="s">
        <v>2592</v>
      </c>
      <c r="F30" t="s">
        <v>1890</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108">
        <v>2.5999999999999999E-2</v>
      </c>
    </row>
    <row r="31" spans="1:38" ht="15" customHeight="1">
      <c r="A31" s="121" t="s">
        <v>114</v>
      </c>
      <c r="B31" s="110" t="s">
        <v>819</v>
      </c>
      <c r="C31" t="s">
        <v>1348</v>
      </c>
      <c r="D31" t="s">
        <v>2593</v>
      </c>
      <c r="E31" t="s">
        <v>2594</v>
      </c>
      <c r="F31" t="s">
        <v>1890</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108">
        <v>1.7999999999999999E-2</v>
      </c>
    </row>
    <row r="32" spans="1:38" ht="15" customHeight="1">
      <c r="A32" s="121" t="s">
        <v>853</v>
      </c>
      <c r="B32" s="110" t="s">
        <v>818</v>
      </c>
      <c r="C32" t="s">
        <v>1269</v>
      </c>
      <c r="D32" t="s">
        <v>2595</v>
      </c>
      <c r="E32" t="s">
        <v>2596</v>
      </c>
      <c r="F32" t="s">
        <v>1890</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108">
        <v>5.1999999999999998E-2</v>
      </c>
    </row>
    <row r="33" spans="1:38" ht="15" customHeight="1">
      <c r="A33" s="121" t="s">
        <v>113</v>
      </c>
      <c r="B33" s="110" t="s">
        <v>817</v>
      </c>
      <c r="C33" t="s">
        <v>1278</v>
      </c>
      <c r="D33" t="s">
        <v>2597</v>
      </c>
      <c r="E33" t="s">
        <v>2598</v>
      </c>
      <c r="F33" t="s">
        <v>1890</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108">
        <v>5.8999999999999997E-2</v>
      </c>
    </row>
    <row r="34" spans="1:38" ht="15" customHeight="1">
      <c r="A34" s="121" t="s">
        <v>114</v>
      </c>
      <c r="B34" s="110" t="s">
        <v>816</v>
      </c>
      <c r="C34" t="s">
        <v>2544</v>
      </c>
      <c r="D34" t="s">
        <v>2599</v>
      </c>
      <c r="E34" t="s">
        <v>2600</v>
      </c>
      <c r="F34" t="s">
        <v>1890</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108">
        <v>6.9000000000000006E-2</v>
      </c>
    </row>
    <row r="35" spans="1:38" ht="15" customHeight="1">
      <c r="A35" s="121" t="s">
        <v>112</v>
      </c>
      <c r="B35" s="110" t="s">
        <v>815</v>
      </c>
      <c r="C35" t="s">
        <v>1573</v>
      </c>
      <c r="D35" t="s">
        <v>2601</v>
      </c>
      <c r="E35" t="s">
        <v>2602</v>
      </c>
      <c r="F35" t="s">
        <v>1890</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108">
        <v>0.129</v>
      </c>
    </row>
    <row r="36" spans="1:38" ht="15" customHeight="1">
      <c r="A36" s="121" t="s">
        <v>116</v>
      </c>
      <c r="B36" s="110" t="s">
        <v>814</v>
      </c>
      <c r="C36" t="s">
        <v>2545</v>
      </c>
      <c r="D36" t="s">
        <v>2603</v>
      </c>
      <c r="E36" t="s">
        <v>2604</v>
      </c>
      <c r="F36" t="s">
        <v>1890</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108">
        <v>0.14499999999999999</v>
      </c>
    </row>
    <row r="37" spans="1:38" ht="15" customHeight="1">
      <c r="A37" s="121" t="s">
        <v>116</v>
      </c>
      <c r="B37" s="110" t="s">
        <v>813</v>
      </c>
      <c r="C37" t="s">
        <v>2546</v>
      </c>
      <c r="D37" t="s">
        <v>2605</v>
      </c>
      <c r="E37" t="s">
        <v>2606</v>
      </c>
      <c r="F37" t="s">
        <v>1890</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108">
        <v>0.14499999999999999</v>
      </c>
    </row>
    <row r="38" spans="1:38" ht="15" customHeight="1">
      <c r="A38" s="121" t="s">
        <v>854</v>
      </c>
      <c r="B38" s="110" t="s">
        <v>812</v>
      </c>
      <c r="C38" t="s">
        <v>1577</v>
      </c>
      <c r="D38" t="s">
        <v>2607</v>
      </c>
      <c r="E38" t="s">
        <v>2608</v>
      </c>
      <c r="F38" t="s">
        <v>1890</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108">
        <v>0.14499999999999999</v>
      </c>
    </row>
    <row r="39" spans="1:38" ht="15" customHeight="1">
      <c r="B39" s="110" t="s">
        <v>811</v>
      </c>
      <c r="C39" t="s">
        <v>2548</v>
      </c>
      <c r="D39" t="s">
        <v>2609</v>
      </c>
      <c r="E39" t="s">
        <v>2610</v>
      </c>
      <c r="F39" t="s">
        <v>1890</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108">
        <v>2.5000000000000001E-2</v>
      </c>
    </row>
    <row r="40" spans="1:38" ht="15" customHeight="1">
      <c r="C40" t="s">
        <v>2549</v>
      </c>
      <c r="E40" t="s">
        <v>2611</v>
      </c>
    </row>
    <row r="41" spans="1:38" ht="15" customHeight="1">
      <c r="A41" s="121" t="s">
        <v>115</v>
      </c>
      <c r="B41" s="110" t="s">
        <v>810</v>
      </c>
      <c r="C41" t="s">
        <v>1262</v>
      </c>
      <c r="D41" t="s">
        <v>2612</v>
      </c>
      <c r="E41" t="s">
        <v>2613</v>
      </c>
      <c r="F41" t="s">
        <v>1890</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108">
        <v>8.9999999999999993E-3</v>
      </c>
    </row>
    <row r="42" spans="1:38" ht="15" customHeight="1">
      <c r="A42" s="121" t="s">
        <v>114</v>
      </c>
      <c r="B42" s="110" t="s">
        <v>809</v>
      </c>
      <c r="C42" t="s">
        <v>1348</v>
      </c>
      <c r="D42" t="s">
        <v>2614</v>
      </c>
      <c r="E42" t="s">
        <v>2615</v>
      </c>
      <c r="F42" t="s">
        <v>1890</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108">
        <v>-1.9E-2</v>
      </c>
    </row>
    <row r="43" spans="1:38" ht="15" customHeight="1">
      <c r="A43" s="121" t="s">
        <v>853</v>
      </c>
      <c r="B43" s="110" t="s">
        <v>808</v>
      </c>
      <c r="C43" t="s">
        <v>1269</v>
      </c>
      <c r="D43" t="s">
        <v>2616</v>
      </c>
      <c r="E43" t="s">
        <v>2617</v>
      </c>
      <c r="F43" t="s">
        <v>1890</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108">
        <v>2.8000000000000001E-2</v>
      </c>
    </row>
    <row r="44" spans="1:38" ht="15" customHeight="1">
      <c r="A44" s="121" t="s">
        <v>113</v>
      </c>
      <c r="B44" s="110" t="s">
        <v>807</v>
      </c>
      <c r="C44" t="s">
        <v>1278</v>
      </c>
      <c r="D44" t="s">
        <v>2618</v>
      </c>
      <c r="E44" t="s">
        <v>2619</v>
      </c>
      <c r="F44" t="s">
        <v>1890</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108">
        <v>2.9000000000000001E-2</v>
      </c>
    </row>
    <row r="45" spans="1:38" ht="15" customHeight="1">
      <c r="A45" s="121" t="s">
        <v>114</v>
      </c>
      <c r="B45" s="110" t="s">
        <v>806</v>
      </c>
      <c r="C45" t="s">
        <v>2544</v>
      </c>
      <c r="D45" t="s">
        <v>2620</v>
      </c>
      <c r="E45" t="s">
        <v>2621</v>
      </c>
      <c r="F45" t="s">
        <v>1890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5" customHeight="1">
      <c r="A46" s="121" t="s">
        <v>112</v>
      </c>
      <c r="B46" s="110" t="s">
        <v>805</v>
      </c>
      <c r="C46" t="s">
        <v>1573</v>
      </c>
      <c r="D46" t="s">
        <v>2622</v>
      </c>
      <c r="E46" t="s">
        <v>2623</v>
      </c>
      <c r="F46" t="s">
        <v>1890</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108">
        <v>0.127</v>
      </c>
    </row>
    <row r="47" spans="1:38" ht="15" customHeight="1">
      <c r="A47" s="121" t="s">
        <v>116</v>
      </c>
      <c r="B47" s="110" t="s">
        <v>804</v>
      </c>
      <c r="C47" t="s">
        <v>2545</v>
      </c>
      <c r="D47" t="s">
        <v>2624</v>
      </c>
      <c r="E47" t="s">
        <v>2625</v>
      </c>
      <c r="F47" t="s">
        <v>1890</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108">
        <v>0.11600000000000001</v>
      </c>
    </row>
    <row r="48" spans="1:38" ht="15" customHeight="1">
      <c r="A48" s="121" t="s">
        <v>116</v>
      </c>
      <c r="B48" s="110" t="s">
        <v>803</v>
      </c>
      <c r="C48" t="s">
        <v>2546</v>
      </c>
      <c r="D48" t="s">
        <v>2626</v>
      </c>
      <c r="E48" t="s">
        <v>2627</v>
      </c>
      <c r="F48" t="s">
        <v>1890</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108">
        <v>0.11600000000000001</v>
      </c>
    </row>
    <row r="49" spans="1:38" ht="15" customHeight="1">
      <c r="A49" s="121" t="s">
        <v>854</v>
      </c>
      <c r="B49" s="110" t="s">
        <v>802</v>
      </c>
      <c r="C49" t="s">
        <v>1577</v>
      </c>
      <c r="D49" t="s">
        <v>2628</v>
      </c>
      <c r="E49" t="s">
        <v>2629</v>
      </c>
      <c r="F49" t="s">
        <v>1890</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108">
        <v>0.11899999999999999</v>
      </c>
    </row>
    <row r="50" spans="1:38" ht="15" customHeight="1">
      <c r="B50" s="110" t="s">
        <v>801</v>
      </c>
      <c r="C50" t="s">
        <v>2550</v>
      </c>
      <c r="D50" t="s">
        <v>2630</v>
      </c>
      <c r="E50" t="s">
        <v>2631</v>
      </c>
      <c r="F50" t="s">
        <v>1890</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108">
        <v>8.9999999999999993E-3</v>
      </c>
    </row>
    <row r="51" spans="1:38" ht="15" customHeight="1">
      <c r="B51" s="110" t="s">
        <v>800</v>
      </c>
      <c r="C51" t="s">
        <v>2551</v>
      </c>
      <c r="D51" t="s">
        <v>2632</v>
      </c>
      <c r="E51" t="s">
        <v>2633</v>
      </c>
      <c r="F51" t="s">
        <v>1890</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108">
        <v>1.6E-2</v>
      </c>
    </row>
    <row r="52" spans="1:38" ht="15" customHeight="1">
      <c r="C52" t="s">
        <v>2552</v>
      </c>
      <c r="E52" t="s">
        <v>2634</v>
      </c>
    </row>
    <row r="53" spans="1:38" ht="15" customHeight="1">
      <c r="C53" t="s">
        <v>1217</v>
      </c>
      <c r="E53" t="s">
        <v>2635</v>
      </c>
    </row>
    <row r="54" spans="1:38" ht="15" customHeight="1">
      <c r="A54" s="121" t="s">
        <v>115</v>
      </c>
      <c r="B54" s="110" t="s">
        <v>799</v>
      </c>
      <c r="C54" t="s">
        <v>1262</v>
      </c>
      <c r="D54" t="s">
        <v>2636</v>
      </c>
      <c r="E54" t="s">
        <v>2637</v>
      </c>
      <c r="F54" t="s">
        <v>1290</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108">
        <v>8.0000000000000002E-3</v>
      </c>
    </row>
    <row r="55" spans="1:38" ht="15" customHeight="1">
      <c r="A55" s="121" t="s">
        <v>114</v>
      </c>
      <c r="B55" s="110" t="s">
        <v>798</v>
      </c>
      <c r="C55" t="s">
        <v>1348</v>
      </c>
      <c r="D55" t="s">
        <v>2638</v>
      </c>
      <c r="E55" t="s">
        <v>2639</v>
      </c>
      <c r="F55" t="s">
        <v>1290</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108">
        <v>1.2999999999999999E-2</v>
      </c>
    </row>
    <row r="56" spans="1:38" ht="15" customHeight="1">
      <c r="A56" s="121" t="s">
        <v>853</v>
      </c>
      <c r="B56" s="110" t="s">
        <v>797</v>
      </c>
      <c r="C56" t="s">
        <v>1269</v>
      </c>
      <c r="D56" t="s">
        <v>2640</v>
      </c>
      <c r="E56" t="s">
        <v>2641</v>
      </c>
      <c r="F56" t="s">
        <v>1290</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108">
        <v>9.8000000000000004E-2</v>
      </c>
    </row>
    <row r="57" spans="1:38" ht="15" customHeight="1">
      <c r="A57" s="121" t="s">
        <v>113</v>
      </c>
      <c r="B57" s="110" t="s">
        <v>796</v>
      </c>
      <c r="C57" t="s">
        <v>1278</v>
      </c>
      <c r="D57" t="s">
        <v>2642</v>
      </c>
      <c r="E57" t="s">
        <v>2643</v>
      </c>
      <c r="F57" t="s">
        <v>1290</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108">
        <v>7.0999999999999994E-2</v>
      </c>
    </row>
    <row r="58" spans="1:38" ht="15" customHeight="1">
      <c r="A58" s="121" t="s">
        <v>114</v>
      </c>
      <c r="B58" s="110" t="s">
        <v>795</v>
      </c>
      <c r="C58" t="s">
        <v>2544</v>
      </c>
      <c r="D58" t="s">
        <v>2644</v>
      </c>
      <c r="E58" t="s">
        <v>2645</v>
      </c>
      <c r="F58" t="s">
        <v>1290</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108">
        <v>4.8000000000000001E-2</v>
      </c>
    </row>
    <row r="59" spans="1:38" ht="15" customHeight="1">
      <c r="A59" s="121" t="s">
        <v>112</v>
      </c>
      <c r="B59" s="110" t="s">
        <v>794</v>
      </c>
      <c r="C59" t="s">
        <v>1573</v>
      </c>
      <c r="D59" t="s">
        <v>2646</v>
      </c>
      <c r="E59" t="s">
        <v>2647</v>
      </c>
      <c r="F59" t="s">
        <v>1290</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108">
        <v>0.13200000000000001</v>
      </c>
    </row>
    <row r="60" spans="1:38" ht="15" customHeight="1">
      <c r="A60" s="121" t="s">
        <v>116</v>
      </c>
      <c r="B60" s="110" t="s">
        <v>793</v>
      </c>
      <c r="C60" t="s">
        <v>2545</v>
      </c>
      <c r="D60" t="s">
        <v>2648</v>
      </c>
      <c r="E60" t="s">
        <v>2649</v>
      </c>
      <c r="F60" t="s">
        <v>1290</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108">
        <v>0.13500000000000001</v>
      </c>
    </row>
    <row r="61" spans="1:38" ht="15" customHeight="1">
      <c r="A61" s="121" t="s">
        <v>116</v>
      </c>
      <c r="B61" s="110" t="s">
        <v>792</v>
      </c>
      <c r="C61" t="s">
        <v>2546</v>
      </c>
      <c r="D61" t="s">
        <v>2650</v>
      </c>
      <c r="E61" t="s">
        <v>2651</v>
      </c>
      <c r="F61" t="s">
        <v>1290</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108">
        <v>0.14000000000000001</v>
      </c>
    </row>
    <row r="62" spans="1:38" ht="15" customHeight="1">
      <c r="A62" s="121" t="s">
        <v>854</v>
      </c>
      <c r="B62" s="110" t="s">
        <v>791</v>
      </c>
      <c r="C62" t="s">
        <v>1577</v>
      </c>
      <c r="D62" t="s">
        <v>2652</v>
      </c>
      <c r="E62" t="s">
        <v>2653</v>
      </c>
      <c r="F62" t="s">
        <v>1290</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108">
        <v>0.111</v>
      </c>
    </row>
    <row r="63" spans="1:38" ht="15" customHeight="1">
      <c r="B63" s="110" t="s">
        <v>790</v>
      </c>
      <c r="C63" t="s">
        <v>2547</v>
      </c>
      <c r="D63" t="s">
        <v>2654</v>
      </c>
      <c r="E63" t="s">
        <v>2655</v>
      </c>
      <c r="F63" t="s">
        <v>1290</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108">
        <v>1.4999999999999999E-2</v>
      </c>
    </row>
    <row r="64" spans="1:38" ht="15" customHeight="1">
      <c r="C64" t="s">
        <v>1219</v>
      </c>
      <c r="E64" t="s">
        <v>2656</v>
      </c>
    </row>
    <row r="65" spans="1:38" ht="15" customHeight="1">
      <c r="A65" s="121" t="s">
        <v>115</v>
      </c>
      <c r="B65" s="110" t="s">
        <v>789</v>
      </c>
      <c r="C65" t="s">
        <v>1262</v>
      </c>
      <c r="D65" t="s">
        <v>2657</v>
      </c>
      <c r="E65" t="s">
        <v>2658</v>
      </c>
      <c r="F65" t="s">
        <v>1290</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108">
        <v>1.4999999999999999E-2</v>
      </c>
    </row>
    <row r="66" spans="1:38" ht="15" customHeight="1">
      <c r="A66" s="121" t="s">
        <v>114</v>
      </c>
      <c r="B66" s="110" t="s">
        <v>788</v>
      </c>
      <c r="C66" t="s">
        <v>1348</v>
      </c>
      <c r="D66" t="s">
        <v>2659</v>
      </c>
      <c r="E66" t="s">
        <v>2660</v>
      </c>
      <c r="F66" t="s">
        <v>1290</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108">
        <v>8.0000000000000002E-3</v>
      </c>
    </row>
    <row r="67" spans="1:38" ht="15" customHeight="1">
      <c r="A67" s="121" t="s">
        <v>853</v>
      </c>
      <c r="B67" s="110" t="s">
        <v>787</v>
      </c>
      <c r="C67" t="s">
        <v>1269</v>
      </c>
      <c r="D67" t="s">
        <v>2661</v>
      </c>
      <c r="E67" t="s">
        <v>2662</v>
      </c>
      <c r="F67" t="s">
        <v>1290</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108">
        <v>4.1000000000000002E-2</v>
      </c>
    </row>
    <row r="68" spans="1:38" ht="15" customHeight="1">
      <c r="A68" s="121" t="s">
        <v>113</v>
      </c>
      <c r="B68" s="110" t="s">
        <v>786</v>
      </c>
      <c r="C68" t="s">
        <v>1278</v>
      </c>
      <c r="D68" t="s">
        <v>2663</v>
      </c>
      <c r="E68" t="s">
        <v>2664</v>
      </c>
      <c r="F68" t="s">
        <v>1290</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108">
        <v>4.8000000000000001E-2</v>
      </c>
    </row>
    <row r="69" spans="1:38" ht="15" customHeight="1">
      <c r="A69" s="121" t="s">
        <v>114</v>
      </c>
      <c r="B69" s="110" t="s">
        <v>785</v>
      </c>
      <c r="C69" t="s">
        <v>2544</v>
      </c>
      <c r="D69" t="s">
        <v>2665</v>
      </c>
      <c r="E69" t="s">
        <v>2666</v>
      </c>
      <c r="F69" t="s">
        <v>1290</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108">
        <v>5.8999999999999997E-2</v>
      </c>
    </row>
    <row r="70" spans="1:38" ht="15" customHeight="1">
      <c r="A70" s="121" t="s">
        <v>112</v>
      </c>
      <c r="B70" s="110" t="s">
        <v>784</v>
      </c>
      <c r="C70" t="s">
        <v>1573</v>
      </c>
      <c r="D70" t="s">
        <v>2667</v>
      </c>
      <c r="E70" t="s">
        <v>2668</v>
      </c>
      <c r="F70" t="s">
        <v>1290</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108">
        <v>0.123</v>
      </c>
    </row>
    <row r="71" spans="1:38" ht="15" customHeight="1">
      <c r="A71" s="121" t="s">
        <v>116</v>
      </c>
      <c r="B71" s="110" t="s">
        <v>783</v>
      </c>
      <c r="C71" t="s">
        <v>2545</v>
      </c>
      <c r="D71" t="s">
        <v>2669</v>
      </c>
      <c r="E71" t="s">
        <v>2670</v>
      </c>
      <c r="F71" t="s">
        <v>1290</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108">
        <v>0.13500000000000001</v>
      </c>
    </row>
    <row r="72" spans="1:38" ht="15" customHeight="1">
      <c r="A72" s="121" t="s">
        <v>116</v>
      </c>
      <c r="B72" s="110" t="s">
        <v>782</v>
      </c>
      <c r="C72" t="s">
        <v>2546</v>
      </c>
      <c r="D72" t="s">
        <v>2671</v>
      </c>
      <c r="E72" t="s">
        <v>2672</v>
      </c>
      <c r="F72" t="s">
        <v>1290</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108">
        <v>0.13600000000000001</v>
      </c>
    </row>
    <row r="73" spans="1:38" ht="15" customHeight="1">
      <c r="A73" s="121" t="s">
        <v>854</v>
      </c>
      <c r="B73" s="110" t="s">
        <v>781</v>
      </c>
      <c r="C73" t="s">
        <v>1577</v>
      </c>
      <c r="D73" t="s">
        <v>2673</v>
      </c>
      <c r="E73" t="s">
        <v>2674</v>
      </c>
      <c r="F73" t="s">
        <v>1290</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108">
        <v>0.14499999999999999</v>
      </c>
    </row>
    <row r="74" spans="1:38" ht="15" customHeight="1">
      <c r="B74" s="110" t="s">
        <v>780</v>
      </c>
      <c r="C74" t="s">
        <v>2548</v>
      </c>
      <c r="D74" t="s">
        <v>2675</v>
      </c>
      <c r="E74" t="s">
        <v>2676</v>
      </c>
      <c r="F74" t="s">
        <v>1290</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108">
        <v>1.4E-2</v>
      </c>
    </row>
    <row r="75" spans="1:38" ht="15" customHeight="1">
      <c r="C75" t="s">
        <v>2549</v>
      </c>
      <c r="E75" t="s">
        <v>2677</v>
      </c>
    </row>
    <row r="76" spans="1:38" ht="15" customHeight="1">
      <c r="A76" s="121" t="s">
        <v>115</v>
      </c>
      <c r="B76" s="110" t="s">
        <v>779</v>
      </c>
      <c r="C76" t="s">
        <v>1262</v>
      </c>
      <c r="D76" t="s">
        <v>2678</v>
      </c>
      <c r="E76" t="s">
        <v>2679</v>
      </c>
      <c r="F76" t="s">
        <v>1290</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108">
        <v>0</v>
      </c>
    </row>
    <row r="77" spans="1:38" ht="15" customHeight="1">
      <c r="A77" s="121" t="s">
        <v>114</v>
      </c>
      <c r="B77" s="110" t="s">
        <v>778</v>
      </c>
      <c r="C77" t="s">
        <v>1348</v>
      </c>
      <c r="D77" t="s">
        <v>2680</v>
      </c>
      <c r="E77" t="s">
        <v>2681</v>
      </c>
      <c r="F77" t="s">
        <v>1290</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108">
        <v>-2.9000000000000001E-2</v>
      </c>
    </row>
    <row r="78" spans="1:38" ht="15" customHeight="1">
      <c r="A78" s="121" t="s">
        <v>853</v>
      </c>
      <c r="B78" s="110" t="s">
        <v>777</v>
      </c>
      <c r="C78" t="s">
        <v>1269</v>
      </c>
      <c r="D78" t="s">
        <v>2682</v>
      </c>
      <c r="E78" t="s">
        <v>2683</v>
      </c>
      <c r="F78" t="s">
        <v>1290</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108">
        <v>0.02</v>
      </c>
    </row>
    <row r="79" spans="1:38" ht="15" customHeight="1">
      <c r="A79" s="121" t="s">
        <v>113</v>
      </c>
      <c r="B79" s="110" t="s">
        <v>776</v>
      </c>
      <c r="C79" t="s">
        <v>1278</v>
      </c>
      <c r="D79" t="s">
        <v>2684</v>
      </c>
      <c r="E79" t="s">
        <v>2685</v>
      </c>
      <c r="F79" t="s">
        <v>1290</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108">
        <v>2.1000000000000001E-2</v>
      </c>
    </row>
    <row r="80" spans="1:38" ht="15" customHeight="1">
      <c r="A80" s="121" t="s">
        <v>114</v>
      </c>
      <c r="B80" s="110" t="s">
        <v>775</v>
      </c>
      <c r="C80" t="s">
        <v>2544</v>
      </c>
      <c r="D80" t="s">
        <v>2686</v>
      </c>
      <c r="E80" t="s">
        <v>2687</v>
      </c>
      <c r="F80" t="s">
        <v>1290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ht="15" customHeight="1">
      <c r="A81" s="121" t="s">
        <v>112</v>
      </c>
      <c r="B81" s="110" t="s">
        <v>774</v>
      </c>
      <c r="C81" t="s">
        <v>1573</v>
      </c>
      <c r="D81" t="s">
        <v>2688</v>
      </c>
      <c r="E81" t="s">
        <v>2689</v>
      </c>
      <c r="F81" t="s">
        <v>1290</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108">
        <v>0.113</v>
      </c>
    </row>
    <row r="82" spans="1:38" ht="15" customHeight="1">
      <c r="A82" s="121" t="s">
        <v>116</v>
      </c>
      <c r="B82" s="110" t="s">
        <v>773</v>
      </c>
      <c r="C82" t="s">
        <v>2545</v>
      </c>
      <c r="D82" t="s">
        <v>2690</v>
      </c>
      <c r="E82" t="s">
        <v>2691</v>
      </c>
      <c r="F82" t="s">
        <v>1290</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108">
        <v>7.2999999999999995E-2</v>
      </c>
    </row>
    <row r="83" spans="1:38" ht="15" customHeight="1">
      <c r="A83" s="121" t="s">
        <v>116</v>
      </c>
      <c r="B83" s="110" t="s">
        <v>772</v>
      </c>
      <c r="C83" t="s">
        <v>2546</v>
      </c>
      <c r="D83" t="s">
        <v>2692</v>
      </c>
      <c r="E83" t="s">
        <v>2693</v>
      </c>
      <c r="F83" t="s">
        <v>1290</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108">
        <v>7.2999999999999995E-2</v>
      </c>
    </row>
    <row r="84" spans="1:38" ht="15" customHeight="1">
      <c r="A84" s="121" t="s">
        <v>854</v>
      </c>
      <c r="B84" s="110" t="s">
        <v>771</v>
      </c>
      <c r="C84" t="s">
        <v>1577</v>
      </c>
      <c r="D84" t="s">
        <v>2694</v>
      </c>
      <c r="E84" t="s">
        <v>2695</v>
      </c>
      <c r="F84" t="s">
        <v>1290</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108">
        <v>0.11600000000000001</v>
      </c>
    </row>
    <row r="85" spans="1:38" ht="15" customHeight="1">
      <c r="B85" s="110" t="s">
        <v>770</v>
      </c>
      <c r="C85" t="s">
        <v>2550</v>
      </c>
      <c r="D85" t="s">
        <v>2696</v>
      </c>
      <c r="E85" t="s">
        <v>2697</v>
      </c>
      <c r="F85" t="s">
        <v>1290</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108">
        <v>1E-3</v>
      </c>
    </row>
    <row r="86" spans="1:38" ht="15" customHeight="1">
      <c r="C86" t="s">
        <v>1217</v>
      </c>
      <c r="D86" t="s">
        <v>2698</v>
      </c>
      <c r="E86" t="s">
        <v>2699</v>
      </c>
      <c r="G86" t="s">
        <v>2700</v>
      </c>
    </row>
    <row r="87" spans="1:38" ht="15" customHeight="1">
      <c r="A87" s="121" t="s">
        <v>115</v>
      </c>
      <c r="B87" s="110" t="s">
        <v>769</v>
      </c>
      <c r="C87" t="s">
        <v>1262</v>
      </c>
      <c r="D87" t="s">
        <v>2701</v>
      </c>
      <c r="E87" t="s">
        <v>2702</v>
      </c>
      <c r="F87" t="s">
        <v>1290</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108">
        <v>3.0000000000000001E-3</v>
      </c>
    </row>
    <row r="88" spans="1:38" ht="15" customHeight="1">
      <c r="A88" s="121" t="s">
        <v>114</v>
      </c>
      <c r="B88" s="110" t="s">
        <v>768</v>
      </c>
      <c r="C88" t="s">
        <v>1348</v>
      </c>
      <c r="D88" t="s">
        <v>2703</v>
      </c>
      <c r="E88" t="s">
        <v>2704</v>
      </c>
      <c r="F88" t="s">
        <v>1290</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108">
        <v>0.01</v>
      </c>
    </row>
    <row r="89" spans="1:38" ht="15" customHeight="1">
      <c r="A89" s="121" t="s">
        <v>853</v>
      </c>
      <c r="B89" s="110" t="s">
        <v>767</v>
      </c>
      <c r="C89" t="s">
        <v>1269</v>
      </c>
      <c r="D89" t="s">
        <v>2705</v>
      </c>
      <c r="E89" t="s">
        <v>2706</v>
      </c>
      <c r="F89" t="s">
        <v>1290</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108">
        <v>4.4999999999999998E-2</v>
      </c>
    </row>
    <row r="90" spans="1:38" ht="15" customHeight="1">
      <c r="A90" s="121" t="s">
        <v>113</v>
      </c>
      <c r="B90" s="110" t="s">
        <v>766</v>
      </c>
      <c r="C90" t="s">
        <v>1278</v>
      </c>
      <c r="D90" t="s">
        <v>2707</v>
      </c>
      <c r="E90" t="s">
        <v>2708</v>
      </c>
      <c r="F90" t="s">
        <v>1290</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108">
        <v>2.1999999999999999E-2</v>
      </c>
    </row>
    <row r="91" spans="1:38" ht="15" customHeight="1">
      <c r="A91" s="121" t="s">
        <v>114</v>
      </c>
      <c r="B91" s="110" t="s">
        <v>765</v>
      </c>
      <c r="C91" t="s">
        <v>2544</v>
      </c>
      <c r="D91" t="s">
        <v>2709</v>
      </c>
      <c r="E91" t="s">
        <v>2710</v>
      </c>
      <c r="F91" t="s">
        <v>1290</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108">
        <v>5.0999999999999997E-2</v>
      </c>
    </row>
    <row r="92" spans="1:38" ht="15" customHeight="1">
      <c r="A92" s="121" t="s">
        <v>112</v>
      </c>
      <c r="B92" s="110" t="s">
        <v>764</v>
      </c>
      <c r="C92" t="s">
        <v>1573</v>
      </c>
      <c r="D92" t="s">
        <v>2711</v>
      </c>
      <c r="E92" t="s">
        <v>2712</v>
      </c>
      <c r="F92" t="s">
        <v>1290</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108">
        <v>0.124</v>
      </c>
    </row>
    <row r="93" spans="1:38" ht="15" customHeight="1">
      <c r="A93" s="121" t="s">
        <v>116</v>
      </c>
      <c r="B93" s="110" t="s">
        <v>763</v>
      </c>
      <c r="C93" t="s">
        <v>2545</v>
      </c>
      <c r="D93" t="s">
        <v>2713</v>
      </c>
      <c r="E93" t="s">
        <v>2714</v>
      </c>
      <c r="F93" t="s">
        <v>1290</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108">
        <v>0.11</v>
      </c>
    </row>
    <row r="94" spans="1:38" ht="15" customHeight="1">
      <c r="A94" s="121" t="s">
        <v>116</v>
      </c>
      <c r="B94" s="110" t="s">
        <v>762</v>
      </c>
      <c r="C94" t="s">
        <v>2546</v>
      </c>
      <c r="D94" t="s">
        <v>2715</v>
      </c>
      <c r="E94" t="s">
        <v>2716</v>
      </c>
      <c r="F94" t="s">
        <v>1290</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108">
        <v>0.114</v>
      </c>
    </row>
    <row r="95" spans="1:38" ht="15" customHeight="1">
      <c r="A95" s="121" t="s">
        <v>854</v>
      </c>
      <c r="B95" s="110" t="s">
        <v>761</v>
      </c>
      <c r="C95" t="s">
        <v>1577</v>
      </c>
      <c r="D95" t="s">
        <v>2717</v>
      </c>
      <c r="E95" t="s">
        <v>2718</v>
      </c>
      <c r="F95" t="s">
        <v>1290</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108">
        <v>0.13400000000000001</v>
      </c>
    </row>
    <row r="96" spans="1:38" ht="15" customHeight="1">
      <c r="B96" s="110" t="s">
        <v>760</v>
      </c>
      <c r="C96" t="s">
        <v>594</v>
      </c>
      <c r="D96" t="s">
        <v>2719</v>
      </c>
      <c r="E96" t="s">
        <v>2720</v>
      </c>
      <c r="F96" t="s">
        <v>1290</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108">
        <v>5.0000000000000001E-3</v>
      </c>
    </row>
    <row r="97" spans="1:38" ht="15" customHeight="1">
      <c r="C97" t="s">
        <v>2553</v>
      </c>
      <c r="E97" t="s">
        <v>2721</v>
      </c>
    </row>
    <row r="98" spans="1:38" ht="15" customHeight="1">
      <c r="C98" t="s">
        <v>1217</v>
      </c>
      <c r="E98" t="s">
        <v>2722</v>
      </c>
    </row>
    <row r="99" spans="1:38" ht="15" customHeight="1">
      <c r="A99" s="121" t="s">
        <v>115</v>
      </c>
      <c r="B99" s="110" t="s">
        <v>759</v>
      </c>
      <c r="C99" t="s">
        <v>1262</v>
      </c>
      <c r="D99" t="s">
        <v>2723</v>
      </c>
      <c r="E99" t="s">
        <v>2724</v>
      </c>
      <c r="F99" t="s">
        <v>2725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108">
        <v>8.0000000000000002E-3</v>
      </c>
    </row>
    <row r="100" spans="1:38" ht="15" customHeight="1">
      <c r="A100" s="121" t="s">
        <v>114</v>
      </c>
      <c r="B100" s="110" t="s">
        <v>758</v>
      </c>
      <c r="C100" t="s">
        <v>1348</v>
      </c>
      <c r="D100" t="s">
        <v>2726</v>
      </c>
      <c r="E100" t="s">
        <v>2727</v>
      </c>
      <c r="F100" t="s">
        <v>1714</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108">
        <v>1.0999999999999999E-2</v>
      </c>
    </row>
    <row r="101" spans="1:38" ht="15" customHeight="1">
      <c r="A101" s="121" t="s">
        <v>853</v>
      </c>
      <c r="B101" s="110" t="s">
        <v>757</v>
      </c>
      <c r="C101" t="s">
        <v>1269</v>
      </c>
      <c r="D101" t="s">
        <v>2728</v>
      </c>
      <c r="E101" t="s">
        <v>2729</v>
      </c>
      <c r="F101" t="s">
        <v>1714</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108">
        <v>5.0000000000000001E-3</v>
      </c>
    </row>
    <row r="102" spans="1:38" ht="15" customHeight="1">
      <c r="A102" s="121" t="s">
        <v>113</v>
      </c>
      <c r="B102" s="110" t="s">
        <v>756</v>
      </c>
      <c r="C102" t="s">
        <v>1278</v>
      </c>
      <c r="D102" t="s">
        <v>2730</v>
      </c>
      <c r="E102" t="s">
        <v>2731</v>
      </c>
      <c r="F102" t="s">
        <v>1714</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108">
        <v>7.0000000000000001E-3</v>
      </c>
    </row>
    <row r="103" spans="1:38" ht="15" customHeight="1">
      <c r="A103" s="121" t="s">
        <v>114</v>
      </c>
      <c r="B103" s="110" t="s">
        <v>755</v>
      </c>
      <c r="C103" t="s">
        <v>2544</v>
      </c>
      <c r="D103" t="s">
        <v>2732</v>
      </c>
      <c r="E103" t="s">
        <v>2733</v>
      </c>
      <c r="F103" t="s">
        <v>1714</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108">
        <v>8.9999999999999993E-3</v>
      </c>
    </row>
    <row r="104" spans="1:38" ht="15" customHeight="1">
      <c r="A104" s="121" t="s">
        <v>112</v>
      </c>
      <c r="B104" s="110" t="s">
        <v>754</v>
      </c>
      <c r="C104" t="s">
        <v>1573</v>
      </c>
      <c r="D104" t="s">
        <v>2734</v>
      </c>
      <c r="E104" t="s">
        <v>2735</v>
      </c>
      <c r="F104" t="s">
        <v>2725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108">
        <v>3.0000000000000001E-3</v>
      </c>
    </row>
    <row r="105" spans="1:38" ht="15" customHeight="1">
      <c r="A105" s="121" t="s">
        <v>116</v>
      </c>
      <c r="B105" s="110" t="s">
        <v>753</v>
      </c>
      <c r="C105" t="s">
        <v>2545</v>
      </c>
      <c r="D105" t="s">
        <v>2736</v>
      </c>
      <c r="E105" t="s">
        <v>2737</v>
      </c>
      <c r="F105" t="s">
        <v>2725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108">
        <v>8.0000000000000002E-3</v>
      </c>
    </row>
    <row r="106" spans="1:38" ht="15" customHeight="1">
      <c r="A106" s="121" t="s">
        <v>116</v>
      </c>
      <c r="B106" s="110" t="s">
        <v>752</v>
      </c>
      <c r="C106" t="s">
        <v>2546</v>
      </c>
      <c r="D106" t="s">
        <v>2738</v>
      </c>
      <c r="E106" t="s">
        <v>2739</v>
      </c>
      <c r="F106" t="s">
        <v>1714</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108">
        <v>4.0000000000000001E-3</v>
      </c>
    </row>
    <row r="107" spans="1:38" ht="15" customHeight="1">
      <c r="A107" s="121" t="s">
        <v>854</v>
      </c>
      <c r="B107" s="110" t="s">
        <v>751</v>
      </c>
      <c r="C107" t="s">
        <v>1577</v>
      </c>
      <c r="D107" t="s">
        <v>2740</v>
      </c>
      <c r="E107" t="s">
        <v>2741</v>
      </c>
      <c r="F107" t="s">
        <v>2725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108">
        <v>-4.0000000000000001E-3</v>
      </c>
    </row>
    <row r="108" spans="1:38" ht="15" customHeight="1">
      <c r="B108" s="110" t="s">
        <v>750</v>
      </c>
      <c r="C108" t="s">
        <v>2554</v>
      </c>
      <c r="D108" t="s">
        <v>2742</v>
      </c>
      <c r="E108" t="s">
        <v>2743</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108">
        <v>8.0000000000000002E-3</v>
      </c>
    </row>
    <row r="109" spans="1:38" ht="15" customHeight="1">
      <c r="C109" t="s">
        <v>1219</v>
      </c>
      <c r="E109" t="s">
        <v>2744</v>
      </c>
    </row>
    <row r="110" spans="1:38" ht="15" customHeight="1">
      <c r="A110" s="121" t="s">
        <v>115</v>
      </c>
      <c r="B110" s="110" t="s">
        <v>749</v>
      </c>
      <c r="C110" t="s">
        <v>1262</v>
      </c>
      <c r="D110" t="s">
        <v>2745</v>
      </c>
      <c r="E110" t="s">
        <v>2746</v>
      </c>
      <c r="F110" t="s">
        <v>2725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108">
        <v>1.2E-2</v>
      </c>
    </row>
    <row r="111" spans="1:38" ht="15" customHeight="1">
      <c r="A111" s="121" t="s">
        <v>114</v>
      </c>
      <c r="B111" s="110" t="s">
        <v>748</v>
      </c>
      <c r="C111" t="s">
        <v>1348</v>
      </c>
      <c r="D111" t="s">
        <v>2747</v>
      </c>
      <c r="E111" t="s">
        <v>2748</v>
      </c>
      <c r="F111" t="s">
        <v>1714</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108">
        <v>0.01</v>
      </c>
    </row>
    <row r="112" spans="1:38" ht="15" customHeight="1">
      <c r="A112" s="121" t="s">
        <v>853</v>
      </c>
      <c r="B112" s="110" t="s">
        <v>747</v>
      </c>
      <c r="C112" t="s">
        <v>1269</v>
      </c>
      <c r="D112" t="s">
        <v>2749</v>
      </c>
      <c r="E112" t="s">
        <v>2750</v>
      </c>
      <c r="F112" t="s">
        <v>1714</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108">
        <v>0.01</v>
      </c>
    </row>
    <row r="113" spans="1:38" ht="15" customHeight="1">
      <c r="A113" s="121" t="s">
        <v>113</v>
      </c>
      <c r="B113" s="110" t="s">
        <v>746</v>
      </c>
      <c r="C113" t="s">
        <v>1278</v>
      </c>
      <c r="D113" t="s">
        <v>2751</v>
      </c>
      <c r="E113" t="s">
        <v>2752</v>
      </c>
      <c r="F113" t="s">
        <v>1714</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108">
        <v>1.0999999999999999E-2</v>
      </c>
    </row>
    <row r="114" spans="1:38" ht="15" customHeight="1">
      <c r="A114" s="121" t="s">
        <v>114</v>
      </c>
      <c r="B114" s="110" t="s">
        <v>745</v>
      </c>
      <c r="C114" t="s">
        <v>2544</v>
      </c>
      <c r="D114" t="s">
        <v>2753</v>
      </c>
      <c r="E114" t="s">
        <v>2754</v>
      </c>
      <c r="F114" t="s">
        <v>2755</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108">
        <v>8.9999999999999993E-3</v>
      </c>
    </row>
    <row r="115" spans="1:38" ht="15" customHeight="1">
      <c r="A115" s="121" t="s">
        <v>112</v>
      </c>
      <c r="B115" s="110" t="s">
        <v>744</v>
      </c>
      <c r="C115" t="s">
        <v>1573</v>
      </c>
      <c r="D115" t="s">
        <v>2756</v>
      </c>
      <c r="E115" t="s">
        <v>2757</v>
      </c>
      <c r="F115" t="s">
        <v>1714</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108">
        <v>5.0000000000000001E-3</v>
      </c>
    </row>
    <row r="116" spans="1:38" ht="15" customHeight="1">
      <c r="A116" s="121" t="s">
        <v>116</v>
      </c>
      <c r="B116" s="110" t="s">
        <v>743</v>
      </c>
      <c r="C116" t="s">
        <v>2545</v>
      </c>
      <c r="D116" t="s">
        <v>2758</v>
      </c>
      <c r="E116" t="s">
        <v>2759</v>
      </c>
      <c r="F116" t="s">
        <v>1714</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108">
        <v>8.0000000000000002E-3</v>
      </c>
    </row>
    <row r="117" spans="1:38" ht="15" customHeight="1">
      <c r="A117" s="121" t="s">
        <v>116</v>
      </c>
      <c r="B117" s="110" t="s">
        <v>742</v>
      </c>
      <c r="C117" t="s">
        <v>2546</v>
      </c>
      <c r="D117" t="s">
        <v>2760</v>
      </c>
      <c r="E117" t="s">
        <v>2761</v>
      </c>
      <c r="F117" t="s">
        <v>1714</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108">
        <v>8.0000000000000002E-3</v>
      </c>
    </row>
    <row r="118" spans="1:38" ht="15" customHeight="1">
      <c r="A118" s="121" t="s">
        <v>854</v>
      </c>
      <c r="B118" s="110" t="s">
        <v>741</v>
      </c>
      <c r="C118" t="s">
        <v>1577</v>
      </c>
      <c r="D118" t="s">
        <v>2762</v>
      </c>
      <c r="E118" t="s">
        <v>2763</v>
      </c>
      <c r="F118" t="s">
        <v>1714</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108">
        <v>0</v>
      </c>
    </row>
    <row r="119" spans="1:38" ht="15" customHeight="1">
      <c r="B119" s="110" t="s">
        <v>740</v>
      </c>
      <c r="C119" t="s">
        <v>2555</v>
      </c>
      <c r="D119" t="s">
        <v>2764</v>
      </c>
      <c r="E119" t="s">
        <v>2765</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108">
        <v>1.2E-2</v>
      </c>
    </row>
    <row r="120" spans="1:38" ht="15" customHeight="1">
      <c r="C120" t="s">
        <v>2549</v>
      </c>
      <c r="E120" t="s">
        <v>2766</v>
      </c>
    </row>
    <row r="121" spans="1:38" ht="15" customHeight="1">
      <c r="A121" s="121" t="s">
        <v>115</v>
      </c>
      <c r="B121" s="110" t="s">
        <v>739</v>
      </c>
      <c r="C121" t="s">
        <v>1262</v>
      </c>
      <c r="D121" t="s">
        <v>2767</v>
      </c>
      <c r="E121" t="s">
        <v>2768</v>
      </c>
      <c r="F121" t="s">
        <v>2725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108">
        <v>8.0000000000000002E-3</v>
      </c>
    </row>
    <row r="122" spans="1:38" ht="15" customHeight="1">
      <c r="A122" s="121" t="s">
        <v>114</v>
      </c>
      <c r="B122" s="110" t="s">
        <v>738</v>
      </c>
      <c r="C122" t="s">
        <v>1348</v>
      </c>
      <c r="D122" t="s">
        <v>2769</v>
      </c>
      <c r="E122" t="s">
        <v>2770</v>
      </c>
      <c r="F122" t="s">
        <v>1714</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108">
        <v>0.01</v>
      </c>
    </row>
    <row r="123" spans="1:38" ht="15" customHeight="1">
      <c r="A123" s="121" t="s">
        <v>853</v>
      </c>
      <c r="B123" s="110" t="s">
        <v>737</v>
      </c>
      <c r="C123" t="s">
        <v>1269</v>
      </c>
      <c r="D123" t="s">
        <v>2771</v>
      </c>
      <c r="E123" t="s">
        <v>2772</v>
      </c>
      <c r="F123" t="s">
        <v>1714</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108">
        <v>7.0000000000000001E-3</v>
      </c>
    </row>
    <row r="124" spans="1:38" ht="15" customHeight="1">
      <c r="A124" s="121" t="s">
        <v>113</v>
      </c>
      <c r="B124" s="110" t="s">
        <v>736</v>
      </c>
      <c r="C124" t="s">
        <v>1278</v>
      </c>
      <c r="D124" t="s">
        <v>2773</v>
      </c>
      <c r="E124" t="s">
        <v>2774</v>
      </c>
      <c r="F124" t="s">
        <v>2725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108">
        <v>8.0000000000000002E-3</v>
      </c>
    </row>
    <row r="125" spans="1:38" ht="15" customHeight="1">
      <c r="A125" s="121" t="s">
        <v>114</v>
      </c>
      <c r="B125" s="110" t="s">
        <v>735</v>
      </c>
      <c r="C125" t="s">
        <v>2544</v>
      </c>
      <c r="D125" t="s">
        <v>2775</v>
      </c>
      <c r="E125" t="s">
        <v>2776</v>
      </c>
      <c r="F125" t="s">
        <v>1714</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ht="15" customHeight="1">
      <c r="A126" s="121" t="s">
        <v>112</v>
      </c>
      <c r="B126" s="110" t="s">
        <v>734</v>
      </c>
      <c r="C126" t="s">
        <v>1573</v>
      </c>
      <c r="D126" t="s">
        <v>2777</v>
      </c>
      <c r="E126" t="s">
        <v>2778</v>
      </c>
      <c r="F126" t="s">
        <v>2725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108">
        <v>1.2E-2</v>
      </c>
    </row>
    <row r="127" spans="1:38" ht="15" customHeight="1">
      <c r="A127" s="121" t="s">
        <v>116</v>
      </c>
      <c r="B127" s="110" t="s">
        <v>733</v>
      </c>
      <c r="C127" t="s">
        <v>2545</v>
      </c>
      <c r="D127" t="s">
        <v>2779</v>
      </c>
      <c r="E127" t="s">
        <v>2780</v>
      </c>
      <c r="F127" t="s">
        <v>2725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108">
        <v>0.04</v>
      </c>
    </row>
    <row r="128" spans="1:38" ht="15" customHeight="1">
      <c r="A128" s="121" t="s">
        <v>116</v>
      </c>
      <c r="B128" s="110" t="s">
        <v>732</v>
      </c>
      <c r="C128" t="s">
        <v>2546</v>
      </c>
      <c r="D128" t="s">
        <v>2781</v>
      </c>
      <c r="E128" t="s">
        <v>2782</v>
      </c>
      <c r="F128" t="s">
        <v>1714</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108">
        <v>0.04</v>
      </c>
    </row>
    <row r="129" spans="1:38" ht="15" customHeight="1">
      <c r="A129" s="121" t="s">
        <v>854</v>
      </c>
      <c r="B129" s="110" t="s">
        <v>731</v>
      </c>
      <c r="C129" t="s">
        <v>1577</v>
      </c>
      <c r="D129" t="s">
        <v>2783</v>
      </c>
      <c r="E129" t="s">
        <v>2784</v>
      </c>
      <c r="F129" t="s">
        <v>2725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108">
        <v>2E-3</v>
      </c>
    </row>
    <row r="130" spans="1:38" ht="15" customHeight="1">
      <c r="B130" s="110" t="s">
        <v>730</v>
      </c>
      <c r="C130" t="s">
        <v>2556</v>
      </c>
      <c r="D130" t="s">
        <v>2785</v>
      </c>
      <c r="E130" t="s">
        <v>2786</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108">
        <v>8.0000000000000002E-3</v>
      </c>
    </row>
    <row r="131" spans="1:38" s="36" customFormat="1" ht="15" customHeight="1">
      <c r="A131" s="117"/>
      <c r="B131" s="35" t="s">
        <v>729</v>
      </c>
      <c r="C131" s="36" t="s">
        <v>2557</v>
      </c>
      <c r="D131" s="36" t="s">
        <v>2787</v>
      </c>
      <c r="E131" s="36" t="s">
        <v>2788</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112">
        <v>1.0999999999999999E-2</v>
      </c>
    </row>
    <row r="132" spans="1:38" ht="15" customHeight="1">
      <c r="C132" t="s">
        <v>2558</v>
      </c>
      <c r="E132" t="s">
        <v>2789</v>
      </c>
    </row>
    <row r="133" spans="1:38" ht="15" customHeight="1">
      <c r="C133" t="s">
        <v>1217</v>
      </c>
      <c r="E133" t="s">
        <v>2790</v>
      </c>
    </row>
    <row r="134" spans="1:38" ht="15" customHeight="1">
      <c r="A134" s="121" t="s">
        <v>115</v>
      </c>
      <c r="B134" s="110" t="s">
        <v>728</v>
      </c>
      <c r="C134" t="s">
        <v>1262</v>
      </c>
      <c r="D134" t="s">
        <v>2791</v>
      </c>
      <c r="E134" t="s">
        <v>2792</v>
      </c>
      <c r="F134" t="s">
        <v>1860</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108">
        <v>2.1999999999999999E-2</v>
      </c>
    </row>
    <row r="135" spans="1:38" ht="15" customHeight="1">
      <c r="A135" s="121" t="s">
        <v>114</v>
      </c>
      <c r="B135" s="110" t="s">
        <v>727</v>
      </c>
      <c r="C135" t="s">
        <v>1348</v>
      </c>
      <c r="D135" t="s">
        <v>2793</v>
      </c>
      <c r="E135" t="s">
        <v>2794</v>
      </c>
      <c r="F135" t="s">
        <v>1860</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108">
        <v>2.1000000000000001E-2</v>
      </c>
    </row>
    <row r="136" spans="1:38" ht="15" customHeight="1">
      <c r="A136" s="121" t="s">
        <v>853</v>
      </c>
      <c r="B136" s="110" t="s">
        <v>726</v>
      </c>
      <c r="C136" t="s">
        <v>1269</v>
      </c>
      <c r="D136" t="s">
        <v>2795</v>
      </c>
      <c r="E136" t="s">
        <v>2796</v>
      </c>
      <c r="F136" t="s">
        <v>1860</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108">
        <v>0.11600000000000001</v>
      </c>
    </row>
    <row r="137" spans="1:38" ht="15" customHeight="1">
      <c r="A137" s="121" t="s">
        <v>113</v>
      </c>
      <c r="B137" s="110" t="s">
        <v>725</v>
      </c>
      <c r="C137" t="s">
        <v>1278</v>
      </c>
      <c r="D137" t="s">
        <v>2797</v>
      </c>
      <c r="E137" t="s">
        <v>2798</v>
      </c>
      <c r="F137" t="s">
        <v>1860</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108">
        <v>0.10100000000000001</v>
      </c>
    </row>
    <row r="138" spans="1:38" ht="15" customHeight="1">
      <c r="A138" s="121" t="s">
        <v>114</v>
      </c>
      <c r="B138" s="110" t="s">
        <v>724</v>
      </c>
      <c r="C138" t="s">
        <v>2544</v>
      </c>
      <c r="D138" t="s">
        <v>2799</v>
      </c>
      <c r="E138" t="s">
        <v>2800</v>
      </c>
      <c r="F138" t="s">
        <v>1860</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108">
        <v>6.6000000000000003E-2</v>
      </c>
    </row>
    <row r="139" spans="1:38" ht="15" customHeight="1">
      <c r="A139" s="121" t="s">
        <v>112</v>
      </c>
      <c r="B139" s="110" t="s">
        <v>723</v>
      </c>
      <c r="C139" t="s">
        <v>1573</v>
      </c>
      <c r="D139" t="s">
        <v>2801</v>
      </c>
      <c r="E139" t="s">
        <v>2802</v>
      </c>
      <c r="F139" t="s">
        <v>1860</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108">
        <v>0.14299999999999999</v>
      </c>
    </row>
    <row r="140" spans="1:38" ht="15" customHeight="1">
      <c r="A140" s="121" t="s">
        <v>116</v>
      </c>
      <c r="B140" s="110" t="s">
        <v>722</v>
      </c>
      <c r="C140" t="s">
        <v>2545</v>
      </c>
      <c r="D140" t="s">
        <v>2803</v>
      </c>
      <c r="E140" t="s">
        <v>2804</v>
      </c>
      <c r="F140" t="s">
        <v>1860</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108">
        <v>0.153</v>
      </c>
    </row>
    <row r="141" spans="1:38" ht="15" customHeight="1">
      <c r="A141" s="121" t="s">
        <v>116</v>
      </c>
      <c r="B141" s="110" t="s">
        <v>721</v>
      </c>
      <c r="C141" t="s">
        <v>2546</v>
      </c>
      <c r="D141" t="s">
        <v>2805</v>
      </c>
      <c r="E141" t="s">
        <v>2806</v>
      </c>
      <c r="F141" t="s">
        <v>1860</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108">
        <v>0.153</v>
      </c>
    </row>
    <row r="142" spans="1:38" ht="15" customHeight="1">
      <c r="A142" s="121" t="s">
        <v>854</v>
      </c>
      <c r="B142" s="110" t="s">
        <v>720</v>
      </c>
      <c r="C142" t="s">
        <v>1577</v>
      </c>
      <c r="D142" t="s">
        <v>2807</v>
      </c>
      <c r="E142" t="s">
        <v>2808</v>
      </c>
      <c r="F142" t="s">
        <v>1860</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108">
        <v>0.123</v>
      </c>
    </row>
    <row r="143" spans="1:38" ht="15" customHeight="1">
      <c r="B143" s="110" t="s">
        <v>719</v>
      </c>
      <c r="C143" t="s">
        <v>2547</v>
      </c>
      <c r="D143" t="s">
        <v>2809</v>
      </c>
      <c r="E143" t="s">
        <v>2810</v>
      </c>
      <c r="F143" t="s">
        <v>1860</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108">
        <v>2.7E-2</v>
      </c>
    </row>
    <row r="144" spans="1:38" ht="15" customHeight="1">
      <c r="C144" t="s">
        <v>1219</v>
      </c>
      <c r="E144" t="s">
        <v>2811</v>
      </c>
    </row>
    <row r="145" spans="1:38" ht="15" customHeight="1">
      <c r="A145" s="121" t="s">
        <v>115</v>
      </c>
      <c r="B145" s="110" t="s">
        <v>718</v>
      </c>
      <c r="C145" t="s">
        <v>1262</v>
      </c>
      <c r="D145" t="s">
        <v>2812</v>
      </c>
      <c r="E145" t="s">
        <v>2813</v>
      </c>
      <c r="F145" t="s">
        <v>1860</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108">
        <v>2.1000000000000001E-2</v>
      </c>
    </row>
    <row r="146" spans="1:38" ht="15" customHeight="1">
      <c r="A146" s="121" t="s">
        <v>114</v>
      </c>
      <c r="B146" s="110" t="s">
        <v>717</v>
      </c>
      <c r="C146" t="s">
        <v>1348</v>
      </c>
      <c r="D146" t="s">
        <v>2814</v>
      </c>
      <c r="E146" t="s">
        <v>2815</v>
      </c>
      <c r="F146" t="s">
        <v>1860</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108">
        <v>1.4E-2</v>
      </c>
    </row>
    <row r="147" spans="1:38" ht="15" customHeight="1">
      <c r="A147" s="121" t="s">
        <v>853</v>
      </c>
      <c r="B147" s="110" t="s">
        <v>716</v>
      </c>
      <c r="C147" t="s">
        <v>1269</v>
      </c>
      <c r="D147" t="s">
        <v>2816</v>
      </c>
      <c r="E147" t="s">
        <v>2817</v>
      </c>
      <c r="F147" t="s">
        <v>1860</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108">
        <v>4.2999999999999997E-2</v>
      </c>
    </row>
    <row r="148" spans="1:38" ht="15" customHeight="1">
      <c r="A148" s="121" t="s">
        <v>113</v>
      </c>
      <c r="B148" s="110" t="s">
        <v>715</v>
      </c>
      <c r="C148" t="s">
        <v>1278</v>
      </c>
      <c r="D148" t="s">
        <v>2818</v>
      </c>
      <c r="E148" t="s">
        <v>2819</v>
      </c>
      <c r="F148" t="s">
        <v>1860</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108">
        <v>6.4000000000000001E-2</v>
      </c>
    </row>
    <row r="149" spans="1:38" ht="15" customHeight="1">
      <c r="A149" s="121" t="s">
        <v>114</v>
      </c>
      <c r="B149" s="110" t="s">
        <v>714</v>
      </c>
      <c r="C149" t="s">
        <v>2544</v>
      </c>
      <c r="D149" t="s">
        <v>2820</v>
      </c>
      <c r="E149" t="s">
        <v>2821</v>
      </c>
      <c r="F149" t="s">
        <v>1860</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108">
        <v>7.3999999999999996E-2</v>
      </c>
    </row>
    <row r="150" spans="1:38" ht="15" customHeight="1">
      <c r="A150" s="121" t="s">
        <v>112</v>
      </c>
      <c r="B150" s="110" t="s">
        <v>713</v>
      </c>
      <c r="C150" t="s">
        <v>1573</v>
      </c>
      <c r="D150" t="s">
        <v>2822</v>
      </c>
      <c r="E150" t="s">
        <v>2823</v>
      </c>
      <c r="F150" t="s">
        <v>1860</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108">
        <v>0.13900000000000001</v>
      </c>
    </row>
    <row r="151" spans="1:38" ht="15" customHeight="1">
      <c r="A151" s="121" t="s">
        <v>116</v>
      </c>
      <c r="B151" s="110" t="s">
        <v>712</v>
      </c>
      <c r="C151" t="s">
        <v>2545</v>
      </c>
      <c r="D151" t="s">
        <v>2824</v>
      </c>
      <c r="E151" t="s">
        <v>2825</v>
      </c>
      <c r="F151" t="s">
        <v>1860</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108">
        <v>0.157</v>
      </c>
    </row>
    <row r="152" spans="1:38" ht="15" customHeight="1">
      <c r="A152" s="121" t="s">
        <v>116</v>
      </c>
      <c r="B152" s="110" t="s">
        <v>711</v>
      </c>
      <c r="C152" t="s">
        <v>2546</v>
      </c>
      <c r="D152" t="s">
        <v>2826</v>
      </c>
      <c r="E152" t="s">
        <v>2827</v>
      </c>
      <c r="F152" t="s">
        <v>1860</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108">
        <v>0.157</v>
      </c>
    </row>
    <row r="153" spans="1:38" ht="15" customHeight="1">
      <c r="A153" s="121" t="s">
        <v>854</v>
      </c>
      <c r="B153" s="110" t="s">
        <v>710</v>
      </c>
      <c r="C153" t="s">
        <v>1577</v>
      </c>
      <c r="D153" t="s">
        <v>2828</v>
      </c>
      <c r="E153" t="s">
        <v>2829</v>
      </c>
      <c r="F153" t="s">
        <v>1860</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108">
        <v>0.157</v>
      </c>
    </row>
    <row r="154" spans="1:38" ht="15" customHeight="1">
      <c r="B154" s="110" t="s">
        <v>709</v>
      </c>
      <c r="C154" t="s">
        <v>2548</v>
      </c>
      <c r="D154" t="s">
        <v>2830</v>
      </c>
      <c r="E154" t="s">
        <v>2831</v>
      </c>
      <c r="F154" t="s">
        <v>1860</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108">
        <v>0.02</v>
      </c>
    </row>
    <row r="155" spans="1:38" ht="15" customHeight="1">
      <c r="C155" t="s">
        <v>2549</v>
      </c>
      <c r="E155" t="s">
        <v>2832</v>
      </c>
    </row>
    <row r="156" spans="1:38" ht="15" customHeight="1">
      <c r="A156" s="121" t="s">
        <v>115</v>
      </c>
      <c r="B156" s="110" t="s">
        <v>708</v>
      </c>
      <c r="C156" t="s">
        <v>1262</v>
      </c>
      <c r="D156" t="s">
        <v>2833</v>
      </c>
      <c r="E156" t="s">
        <v>2834</v>
      </c>
      <c r="F156" t="s">
        <v>1860</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108">
        <v>8.0000000000000002E-3</v>
      </c>
    </row>
    <row r="157" spans="1:38" ht="15" customHeight="1">
      <c r="A157" s="121" t="s">
        <v>114</v>
      </c>
      <c r="B157" s="110" t="s">
        <v>707</v>
      </c>
      <c r="C157" t="s">
        <v>1348</v>
      </c>
      <c r="D157" t="s">
        <v>2835</v>
      </c>
      <c r="E157" t="s">
        <v>2836</v>
      </c>
      <c r="F157" t="s">
        <v>1860</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108">
        <v>-4.2000000000000003E-2</v>
      </c>
    </row>
    <row r="158" spans="1:38" ht="15" customHeight="1">
      <c r="A158" s="121" t="s">
        <v>853</v>
      </c>
      <c r="B158" s="110" t="s">
        <v>706</v>
      </c>
      <c r="C158" t="s">
        <v>1269</v>
      </c>
      <c r="D158" t="s">
        <v>2837</v>
      </c>
      <c r="E158" t="s">
        <v>2838</v>
      </c>
      <c r="F158" t="s">
        <v>1860</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108">
        <v>0.02</v>
      </c>
    </row>
    <row r="159" spans="1:38" ht="15" customHeight="1">
      <c r="A159" s="121" t="s">
        <v>113</v>
      </c>
      <c r="B159" s="110" t="s">
        <v>705</v>
      </c>
      <c r="C159" t="s">
        <v>1278</v>
      </c>
      <c r="D159" t="s">
        <v>2839</v>
      </c>
      <c r="E159" t="s">
        <v>2840</v>
      </c>
      <c r="F159" t="s">
        <v>1860</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108">
        <v>3.4000000000000002E-2</v>
      </c>
    </row>
    <row r="160" spans="1:38" ht="15" customHeight="1">
      <c r="A160" s="121" t="s">
        <v>114</v>
      </c>
      <c r="B160" s="110" t="s">
        <v>704</v>
      </c>
      <c r="C160" t="s">
        <v>2544</v>
      </c>
      <c r="D160" t="s">
        <v>2841</v>
      </c>
      <c r="E160" t="s">
        <v>2842</v>
      </c>
      <c r="F160" t="s">
        <v>1860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ht="15" customHeight="1">
      <c r="A161" s="121" t="s">
        <v>112</v>
      </c>
      <c r="B161" s="110" t="s">
        <v>703</v>
      </c>
      <c r="C161" t="s">
        <v>1573</v>
      </c>
      <c r="D161" t="s">
        <v>2843</v>
      </c>
      <c r="E161" t="s">
        <v>2844</v>
      </c>
      <c r="F161" t="s">
        <v>1860</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108">
        <v>0.13700000000000001</v>
      </c>
    </row>
    <row r="162" spans="1:38" ht="15" customHeight="1">
      <c r="A162" s="121" t="s">
        <v>116</v>
      </c>
      <c r="B162" s="110" t="s">
        <v>702</v>
      </c>
      <c r="C162" t="s">
        <v>2545</v>
      </c>
      <c r="D162" t="s">
        <v>2845</v>
      </c>
      <c r="E162" t="s">
        <v>2846</v>
      </c>
      <c r="F162" t="s">
        <v>1860</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108">
        <v>0.124</v>
      </c>
    </row>
    <row r="163" spans="1:38" ht="15" customHeight="1">
      <c r="A163" s="121" t="s">
        <v>116</v>
      </c>
      <c r="B163" s="110" t="s">
        <v>701</v>
      </c>
      <c r="C163" t="s">
        <v>2546</v>
      </c>
      <c r="D163" t="s">
        <v>2847</v>
      </c>
      <c r="E163" t="s">
        <v>2848</v>
      </c>
      <c r="F163" t="s">
        <v>1860</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108">
        <v>0.123</v>
      </c>
    </row>
    <row r="164" spans="1:38" ht="15" customHeight="1">
      <c r="A164" s="121" t="s">
        <v>854</v>
      </c>
      <c r="B164" s="110" t="s">
        <v>700</v>
      </c>
      <c r="C164" t="s">
        <v>1577</v>
      </c>
      <c r="D164" t="s">
        <v>2849</v>
      </c>
      <c r="E164" t="s">
        <v>2850</v>
      </c>
      <c r="F164" t="s">
        <v>1860</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108">
        <v>0.126</v>
      </c>
    </row>
    <row r="165" spans="1:38" ht="15" customHeight="1">
      <c r="B165" s="110" t="s">
        <v>699</v>
      </c>
      <c r="C165" t="s">
        <v>2550</v>
      </c>
      <c r="D165" t="s">
        <v>2851</v>
      </c>
      <c r="E165" t="s">
        <v>2852</v>
      </c>
      <c r="F165" t="s">
        <v>1860</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108">
        <v>8.9999999999999993E-3</v>
      </c>
    </row>
    <row r="166" spans="1:38" ht="15" customHeight="1">
      <c r="B166" s="110" t="s">
        <v>698</v>
      </c>
      <c r="C166" t="s">
        <v>2559</v>
      </c>
      <c r="D166" t="s">
        <v>2853</v>
      </c>
      <c r="E166" t="s">
        <v>2854</v>
      </c>
      <c r="F166" t="s">
        <v>1860</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108">
        <v>1.7999999999999999E-2</v>
      </c>
    </row>
    <row r="167" spans="1:38" ht="15" customHeight="1">
      <c r="C167" t="s">
        <v>697</v>
      </c>
      <c r="E167" t="s">
        <v>2855</v>
      </c>
    </row>
    <row r="168" spans="1:38" ht="15" customHeight="1">
      <c r="C168" t="s">
        <v>2553</v>
      </c>
      <c r="E168" t="s">
        <v>2856</v>
      </c>
    </row>
    <row r="169" spans="1:38" ht="15" customHeight="1">
      <c r="C169" t="s">
        <v>1217</v>
      </c>
      <c r="E169" t="s">
        <v>2857</v>
      </c>
    </row>
    <row r="170" spans="1:38" ht="15" customHeight="1">
      <c r="A170" s="121" t="s">
        <v>115</v>
      </c>
      <c r="B170" s="110" t="s">
        <v>696</v>
      </c>
      <c r="C170" t="s">
        <v>1262</v>
      </c>
      <c r="D170" t="s">
        <v>2858</v>
      </c>
      <c r="E170" t="s">
        <v>2859</v>
      </c>
      <c r="F170" t="s">
        <v>2725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108">
        <v>4.0000000000000001E-3</v>
      </c>
    </row>
    <row r="171" spans="1:38" ht="15" customHeight="1">
      <c r="A171" s="121" t="s">
        <v>114</v>
      </c>
      <c r="B171" s="110" t="s">
        <v>695</v>
      </c>
      <c r="C171" t="s">
        <v>1348</v>
      </c>
      <c r="D171" t="s">
        <v>2860</v>
      </c>
      <c r="E171" t="s">
        <v>2861</v>
      </c>
      <c r="F171" t="s">
        <v>1714</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108">
        <v>7.0000000000000001E-3</v>
      </c>
    </row>
    <row r="172" spans="1:38" ht="15" customHeight="1">
      <c r="A172" s="121" t="s">
        <v>853</v>
      </c>
      <c r="B172" s="110" t="s">
        <v>694</v>
      </c>
      <c r="C172" t="s">
        <v>1269</v>
      </c>
      <c r="D172" t="s">
        <v>2862</v>
      </c>
      <c r="E172" t="s">
        <v>2863</v>
      </c>
      <c r="F172" t="s">
        <v>1714</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108">
        <v>4.0000000000000001E-3</v>
      </c>
    </row>
    <row r="173" spans="1:38" ht="15" customHeight="1">
      <c r="A173" s="121" t="s">
        <v>113</v>
      </c>
      <c r="B173" s="110" t="s">
        <v>693</v>
      </c>
      <c r="C173" t="s">
        <v>1278</v>
      </c>
      <c r="D173" t="s">
        <v>2864</v>
      </c>
      <c r="E173" t="s">
        <v>2865</v>
      </c>
      <c r="F173" t="s">
        <v>1714</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108">
        <v>4.0000000000000001E-3</v>
      </c>
    </row>
    <row r="174" spans="1:38" ht="15" customHeight="1">
      <c r="A174" s="121" t="s">
        <v>114</v>
      </c>
      <c r="B174" s="110" t="s">
        <v>692</v>
      </c>
      <c r="C174" t="s">
        <v>2544</v>
      </c>
      <c r="D174" t="s">
        <v>2866</v>
      </c>
      <c r="E174" t="s">
        <v>2867</v>
      </c>
      <c r="F174" t="s">
        <v>1714</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108">
        <v>7.0000000000000001E-3</v>
      </c>
    </row>
    <row r="175" spans="1:38" ht="15" customHeight="1">
      <c r="A175" s="121" t="s">
        <v>112</v>
      </c>
      <c r="B175" s="110" t="s">
        <v>691</v>
      </c>
      <c r="C175" t="s">
        <v>1573</v>
      </c>
      <c r="D175" t="s">
        <v>2868</v>
      </c>
      <c r="E175" t="s">
        <v>2869</v>
      </c>
      <c r="F175" t="s">
        <v>2725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108">
        <v>3.0000000000000001E-3</v>
      </c>
    </row>
    <row r="176" spans="1:38" ht="15" customHeight="1">
      <c r="A176" s="121" t="s">
        <v>116</v>
      </c>
      <c r="B176" s="110" t="s">
        <v>690</v>
      </c>
      <c r="C176" t="s">
        <v>2545</v>
      </c>
      <c r="D176" t="s">
        <v>2870</v>
      </c>
      <c r="E176" t="s">
        <v>2871</v>
      </c>
      <c r="F176" t="s">
        <v>2725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108">
        <v>8.0000000000000002E-3</v>
      </c>
    </row>
    <row r="177" spans="1:38" ht="15" customHeight="1">
      <c r="A177" s="121" t="s">
        <v>116</v>
      </c>
      <c r="B177" s="110" t="s">
        <v>689</v>
      </c>
      <c r="C177" t="s">
        <v>2546</v>
      </c>
      <c r="D177" t="s">
        <v>2872</v>
      </c>
      <c r="E177" t="s">
        <v>2873</v>
      </c>
      <c r="F177" t="s">
        <v>1714</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108">
        <v>4.0000000000000001E-3</v>
      </c>
    </row>
    <row r="178" spans="1:38" ht="15" customHeight="1">
      <c r="A178" s="121" t="s">
        <v>854</v>
      </c>
      <c r="B178" s="110" t="s">
        <v>688</v>
      </c>
      <c r="C178" t="s">
        <v>1577</v>
      </c>
      <c r="D178" t="s">
        <v>2874</v>
      </c>
      <c r="E178" t="s">
        <v>2875</v>
      </c>
      <c r="F178" t="s">
        <v>2725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108">
        <v>-4.0000000000000001E-3</v>
      </c>
    </row>
    <row r="179" spans="1:38" ht="15" customHeight="1">
      <c r="B179" s="110" t="s">
        <v>687</v>
      </c>
      <c r="C179" t="s">
        <v>2554</v>
      </c>
      <c r="D179" t="s">
        <v>2876</v>
      </c>
      <c r="E179" t="s">
        <v>2877</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108">
        <v>4.0000000000000001E-3</v>
      </c>
    </row>
    <row r="180" spans="1:38" ht="15" customHeight="1">
      <c r="C180" t="s">
        <v>1219</v>
      </c>
      <c r="E180" t="s">
        <v>2878</v>
      </c>
    </row>
    <row r="181" spans="1:38" ht="15" customHeight="1">
      <c r="A181" s="121" t="s">
        <v>115</v>
      </c>
      <c r="B181" s="110" t="s">
        <v>686</v>
      </c>
      <c r="C181" t="s">
        <v>1262</v>
      </c>
      <c r="D181" t="s">
        <v>2879</v>
      </c>
      <c r="E181" t="s">
        <v>2880</v>
      </c>
      <c r="F181" t="s">
        <v>2725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108">
        <v>0.01</v>
      </c>
    </row>
    <row r="182" spans="1:38" ht="15" customHeight="1">
      <c r="A182" s="121" t="s">
        <v>114</v>
      </c>
      <c r="B182" s="110" t="s">
        <v>685</v>
      </c>
      <c r="C182" t="s">
        <v>1348</v>
      </c>
      <c r="D182" t="s">
        <v>2881</v>
      </c>
      <c r="E182" t="s">
        <v>2882</v>
      </c>
      <c r="F182" t="s">
        <v>1714</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108">
        <v>8.9999999999999993E-3</v>
      </c>
    </row>
    <row r="183" spans="1:38" ht="15" customHeight="1">
      <c r="A183" s="121" t="s">
        <v>853</v>
      </c>
      <c r="B183" s="110" t="s">
        <v>684</v>
      </c>
      <c r="C183" t="s">
        <v>1269</v>
      </c>
      <c r="D183" t="s">
        <v>2883</v>
      </c>
      <c r="E183" t="s">
        <v>2884</v>
      </c>
      <c r="F183" t="s">
        <v>1714</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108">
        <v>0.01</v>
      </c>
    </row>
    <row r="184" spans="1:38" ht="15" customHeight="1">
      <c r="A184" s="121" t="s">
        <v>113</v>
      </c>
      <c r="B184" s="110" t="s">
        <v>683</v>
      </c>
      <c r="C184" t="s">
        <v>1278</v>
      </c>
      <c r="D184" t="s">
        <v>2885</v>
      </c>
      <c r="E184" t="s">
        <v>2886</v>
      </c>
      <c r="F184" t="s">
        <v>1714</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108">
        <v>0.01</v>
      </c>
    </row>
    <row r="185" spans="1:38" ht="15" customHeight="1">
      <c r="A185" s="121" t="s">
        <v>114</v>
      </c>
      <c r="B185" s="110" t="s">
        <v>682</v>
      </c>
      <c r="C185" t="s">
        <v>2544</v>
      </c>
      <c r="D185" t="s">
        <v>2887</v>
      </c>
      <c r="E185" t="s">
        <v>2888</v>
      </c>
      <c r="F185" t="s">
        <v>2755</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108">
        <v>8.9999999999999993E-3</v>
      </c>
    </row>
    <row r="186" spans="1:38" ht="15" customHeight="1">
      <c r="A186" s="121" t="s">
        <v>112</v>
      </c>
      <c r="B186" s="110" t="s">
        <v>681</v>
      </c>
      <c r="C186" t="s">
        <v>1573</v>
      </c>
      <c r="D186" t="s">
        <v>2889</v>
      </c>
      <c r="E186" t="s">
        <v>2890</v>
      </c>
      <c r="F186" t="s">
        <v>1714</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108">
        <v>7.0000000000000001E-3</v>
      </c>
    </row>
    <row r="187" spans="1:38" ht="15" customHeight="1">
      <c r="A187" s="121" t="s">
        <v>116</v>
      </c>
      <c r="B187" s="110" t="s">
        <v>680</v>
      </c>
      <c r="C187" t="s">
        <v>2545</v>
      </c>
      <c r="D187" t="s">
        <v>2891</v>
      </c>
      <c r="E187" t="s">
        <v>2892</v>
      </c>
      <c r="F187" t="s">
        <v>1714</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108">
        <v>8.9999999999999993E-3</v>
      </c>
    </row>
    <row r="188" spans="1:38" ht="15" customHeight="1">
      <c r="A188" s="121" t="s">
        <v>116</v>
      </c>
      <c r="B188" s="110" t="s">
        <v>679</v>
      </c>
      <c r="C188" t="s">
        <v>2546</v>
      </c>
      <c r="D188" t="s">
        <v>2893</v>
      </c>
      <c r="E188" t="s">
        <v>2894</v>
      </c>
      <c r="F188" t="s">
        <v>1714</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108">
        <v>8.0000000000000002E-3</v>
      </c>
    </row>
    <row r="189" spans="1:38" ht="15" customHeight="1">
      <c r="A189" s="121" t="s">
        <v>854</v>
      </c>
      <c r="B189" s="110" t="s">
        <v>678</v>
      </c>
      <c r="C189" t="s">
        <v>1577</v>
      </c>
      <c r="D189" t="s">
        <v>2895</v>
      </c>
      <c r="E189" t="s">
        <v>2896</v>
      </c>
      <c r="F189" t="s">
        <v>1714</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108">
        <v>0</v>
      </c>
    </row>
    <row r="190" spans="1:38" ht="15" customHeight="1">
      <c r="B190" s="110" t="s">
        <v>677</v>
      </c>
      <c r="C190" t="s">
        <v>2555</v>
      </c>
      <c r="D190" t="s">
        <v>2897</v>
      </c>
      <c r="E190" t="s">
        <v>2898</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108">
        <v>8.9999999999999993E-3</v>
      </c>
    </row>
    <row r="191" spans="1:38" ht="15" customHeight="1">
      <c r="C191" t="s">
        <v>2549</v>
      </c>
      <c r="E191" t="s">
        <v>2899</v>
      </c>
    </row>
    <row r="192" spans="1:38" ht="15" customHeight="1">
      <c r="A192" s="121" t="s">
        <v>115</v>
      </c>
      <c r="B192" s="110" t="s">
        <v>676</v>
      </c>
      <c r="C192" t="s">
        <v>1262</v>
      </c>
      <c r="D192" t="s">
        <v>2900</v>
      </c>
      <c r="E192" t="s">
        <v>2901</v>
      </c>
      <c r="F192" t="s">
        <v>2725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108">
        <v>8.0000000000000002E-3</v>
      </c>
    </row>
    <row r="193" spans="1:38" ht="15" customHeight="1">
      <c r="A193" s="121" t="s">
        <v>114</v>
      </c>
      <c r="B193" s="110" t="s">
        <v>675</v>
      </c>
      <c r="C193" t="s">
        <v>1348</v>
      </c>
      <c r="D193" t="s">
        <v>2902</v>
      </c>
      <c r="E193" t="s">
        <v>2903</v>
      </c>
      <c r="F193" t="s">
        <v>1714</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108">
        <v>7.0000000000000001E-3</v>
      </c>
    </row>
    <row r="194" spans="1:38" ht="15" customHeight="1">
      <c r="A194" s="121" t="s">
        <v>853</v>
      </c>
      <c r="B194" s="110" t="s">
        <v>674</v>
      </c>
      <c r="C194" t="s">
        <v>1269</v>
      </c>
      <c r="D194" t="s">
        <v>2904</v>
      </c>
      <c r="E194" t="s">
        <v>2905</v>
      </c>
      <c r="F194" t="s">
        <v>1714</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108">
        <v>6.0000000000000001E-3</v>
      </c>
    </row>
    <row r="195" spans="1:38" ht="15" customHeight="1">
      <c r="A195" s="121" t="s">
        <v>113</v>
      </c>
      <c r="B195" s="110" t="s">
        <v>673</v>
      </c>
      <c r="C195" t="s">
        <v>1278</v>
      </c>
      <c r="D195" t="s">
        <v>2906</v>
      </c>
      <c r="E195" t="s">
        <v>2907</v>
      </c>
      <c r="F195" t="s">
        <v>2725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108">
        <v>8.9999999999999993E-3</v>
      </c>
    </row>
    <row r="196" spans="1:38" ht="15" customHeight="1">
      <c r="A196" s="121" t="s">
        <v>114</v>
      </c>
      <c r="B196" s="110" t="s">
        <v>672</v>
      </c>
      <c r="C196" t="s">
        <v>2544</v>
      </c>
      <c r="D196" t="s">
        <v>2908</v>
      </c>
      <c r="E196" t="s">
        <v>2909</v>
      </c>
      <c r="F196" t="s">
        <v>1714</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1:38" ht="15" customHeight="1">
      <c r="A197" s="121" t="s">
        <v>112</v>
      </c>
      <c r="B197" s="110" t="s">
        <v>671</v>
      </c>
      <c r="C197" t="s">
        <v>1573</v>
      </c>
      <c r="D197" t="s">
        <v>2910</v>
      </c>
      <c r="E197" t="s">
        <v>2911</v>
      </c>
      <c r="F197" t="s">
        <v>2725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108">
        <v>1.7000000000000001E-2</v>
      </c>
    </row>
    <row r="198" spans="1:38" ht="15" customHeight="1">
      <c r="A198" s="121" t="s">
        <v>116</v>
      </c>
      <c r="B198" s="110" t="s">
        <v>670</v>
      </c>
      <c r="C198" t="s">
        <v>2545</v>
      </c>
      <c r="D198" t="s">
        <v>2912</v>
      </c>
      <c r="E198" t="s">
        <v>2913</v>
      </c>
      <c r="F198" t="s">
        <v>2725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108">
        <v>0.01</v>
      </c>
    </row>
    <row r="199" spans="1:38" ht="15" customHeight="1">
      <c r="A199" s="121" t="s">
        <v>116</v>
      </c>
      <c r="B199" s="110" t="s">
        <v>669</v>
      </c>
      <c r="C199" t="s">
        <v>2546</v>
      </c>
      <c r="D199" t="s">
        <v>2914</v>
      </c>
      <c r="E199" t="s">
        <v>2915</v>
      </c>
      <c r="F199" t="s">
        <v>1714</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108">
        <v>7.0000000000000001E-3</v>
      </c>
    </row>
    <row r="200" spans="1:38" ht="15" customHeight="1">
      <c r="A200" s="121" t="s">
        <v>854</v>
      </c>
      <c r="B200" s="110" t="s">
        <v>668</v>
      </c>
      <c r="C200" t="s">
        <v>1577</v>
      </c>
      <c r="D200" t="s">
        <v>2916</v>
      </c>
      <c r="E200" t="s">
        <v>2917</v>
      </c>
      <c r="F200" t="s">
        <v>2725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108">
        <v>3.0000000000000001E-3</v>
      </c>
    </row>
    <row r="201" spans="1:38" ht="15" customHeight="1">
      <c r="B201" s="110" t="s">
        <v>667</v>
      </c>
      <c r="C201" t="s">
        <v>2556</v>
      </c>
      <c r="D201" t="s">
        <v>2918</v>
      </c>
      <c r="E201" t="s">
        <v>2919</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108">
        <v>8.0000000000000002E-3</v>
      </c>
    </row>
    <row r="202" spans="1:38" s="36" customFormat="1" ht="15" customHeight="1">
      <c r="A202" s="117"/>
      <c r="B202" s="35" t="s">
        <v>666</v>
      </c>
      <c r="C202" s="36" t="s">
        <v>2557</v>
      </c>
      <c r="D202" s="36" t="s">
        <v>2920</v>
      </c>
      <c r="E202" s="36" t="s">
        <v>2921</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112">
        <v>8.9999999999999993E-3</v>
      </c>
    </row>
    <row r="203" spans="1:38" ht="15" customHeight="1">
      <c r="C203" t="s">
        <v>2560</v>
      </c>
      <c r="E203" t="s">
        <v>2922</v>
      </c>
    </row>
    <row r="204" spans="1:38" ht="15" customHeight="1">
      <c r="C204" t="s">
        <v>1217</v>
      </c>
      <c r="E204" t="s">
        <v>2923</v>
      </c>
    </row>
    <row r="205" spans="1:38" ht="15" customHeight="1">
      <c r="A205" s="121" t="s">
        <v>115</v>
      </c>
      <c r="B205" s="110" t="s">
        <v>665</v>
      </c>
      <c r="C205" t="s">
        <v>1262</v>
      </c>
      <c r="D205" t="s">
        <v>2924</v>
      </c>
      <c r="E205" t="s">
        <v>2925</v>
      </c>
      <c r="F205" t="s">
        <v>1584</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108">
        <v>7.0000000000000001E-3</v>
      </c>
    </row>
    <row r="206" spans="1:38" ht="15" customHeight="1">
      <c r="A206" s="121" t="s">
        <v>114</v>
      </c>
      <c r="B206" s="110" t="s">
        <v>664</v>
      </c>
      <c r="C206" t="s">
        <v>1348</v>
      </c>
      <c r="D206" t="s">
        <v>2926</v>
      </c>
      <c r="E206" t="s">
        <v>2927</v>
      </c>
      <c r="F206" t="s">
        <v>1584</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108">
        <v>2.7E-2</v>
      </c>
    </row>
    <row r="207" spans="1:38" ht="15" customHeight="1">
      <c r="A207" s="121" t="s">
        <v>853</v>
      </c>
      <c r="B207" s="110" t="s">
        <v>663</v>
      </c>
      <c r="C207" t="s">
        <v>1269</v>
      </c>
      <c r="D207" t="s">
        <v>2928</v>
      </c>
      <c r="E207" t="s">
        <v>2929</v>
      </c>
      <c r="F207" t="s">
        <v>1584</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108">
        <v>4.9000000000000002E-2</v>
      </c>
    </row>
    <row r="208" spans="1:38" ht="15" customHeight="1">
      <c r="A208" s="121" t="s">
        <v>113</v>
      </c>
      <c r="B208" s="110" t="s">
        <v>662</v>
      </c>
      <c r="C208" t="s">
        <v>1278</v>
      </c>
      <c r="D208" t="s">
        <v>2930</v>
      </c>
      <c r="E208" t="s">
        <v>2931</v>
      </c>
      <c r="F208" t="s">
        <v>1584</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108">
        <v>2.4E-2</v>
      </c>
    </row>
    <row r="209" spans="1:38" ht="15" customHeight="1">
      <c r="A209" s="121" t="s">
        <v>114</v>
      </c>
      <c r="B209" s="110" t="s">
        <v>661</v>
      </c>
      <c r="C209" t="s">
        <v>2544</v>
      </c>
      <c r="D209" t="s">
        <v>2932</v>
      </c>
      <c r="E209" t="s">
        <v>2933</v>
      </c>
      <c r="F209" t="s">
        <v>1584</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108">
        <v>4.8000000000000001E-2</v>
      </c>
    </row>
    <row r="210" spans="1:38" ht="15" customHeight="1">
      <c r="A210" s="121" t="s">
        <v>112</v>
      </c>
      <c r="B210" s="110" t="s">
        <v>660</v>
      </c>
      <c r="C210" t="s">
        <v>1573</v>
      </c>
      <c r="D210" t="s">
        <v>2934</v>
      </c>
      <c r="E210" t="s">
        <v>2935</v>
      </c>
      <c r="F210" t="s">
        <v>1584</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108">
        <v>4.8000000000000001E-2</v>
      </c>
    </row>
    <row r="211" spans="1:38" ht="15" customHeight="1">
      <c r="A211" s="121" t="s">
        <v>116</v>
      </c>
      <c r="B211" s="110" t="s">
        <v>659</v>
      </c>
      <c r="C211" t="s">
        <v>2545</v>
      </c>
      <c r="D211" t="s">
        <v>2936</v>
      </c>
      <c r="E211" t="s">
        <v>2937</v>
      </c>
      <c r="F211" t="s">
        <v>1584</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108">
        <v>4.9000000000000002E-2</v>
      </c>
    </row>
    <row r="212" spans="1:38" ht="15" customHeight="1">
      <c r="A212" s="121" t="s">
        <v>116</v>
      </c>
      <c r="B212" s="110" t="s">
        <v>658</v>
      </c>
      <c r="C212" t="s">
        <v>2546</v>
      </c>
      <c r="D212" t="s">
        <v>2938</v>
      </c>
      <c r="E212" t="s">
        <v>2939</v>
      </c>
      <c r="F212" t="s">
        <v>1584</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108">
        <v>4.9000000000000002E-2</v>
      </c>
    </row>
    <row r="213" spans="1:38" ht="15" customHeight="1">
      <c r="A213" s="121" t="s">
        <v>854</v>
      </c>
      <c r="B213" s="110" t="s">
        <v>657</v>
      </c>
      <c r="C213" t="s">
        <v>1577</v>
      </c>
      <c r="D213" t="s">
        <v>2940</v>
      </c>
      <c r="E213" t="s">
        <v>2941</v>
      </c>
      <c r="F213" t="s">
        <v>1584</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108">
        <v>-4.0000000000000001E-3</v>
      </c>
    </row>
    <row r="214" spans="1:38" ht="15" customHeight="1">
      <c r="B214" s="110" t="s">
        <v>656</v>
      </c>
      <c r="C214" t="s">
        <v>2547</v>
      </c>
      <c r="D214" t="s">
        <v>2942</v>
      </c>
      <c r="E214" t="s">
        <v>2943</v>
      </c>
      <c r="F214" t="s">
        <v>1584</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108">
        <v>1.9E-2</v>
      </c>
    </row>
    <row r="215" spans="1:38" ht="15" customHeight="1">
      <c r="C215" t="s">
        <v>1219</v>
      </c>
      <c r="E215" t="s">
        <v>2944</v>
      </c>
    </row>
    <row r="216" spans="1:38" ht="15" customHeight="1">
      <c r="A216" s="121" t="s">
        <v>115</v>
      </c>
      <c r="B216" s="110" t="s">
        <v>655</v>
      </c>
      <c r="C216" t="s">
        <v>1262</v>
      </c>
      <c r="D216" t="s">
        <v>2945</v>
      </c>
      <c r="E216" t="s">
        <v>2946</v>
      </c>
      <c r="F216" t="s">
        <v>1584</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108">
        <v>2.9000000000000001E-2</v>
      </c>
    </row>
    <row r="217" spans="1:38" ht="15" customHeight="1">
      <c r="A217" s="121" t="s">
        <v>114</v>
      </c>
      <c r="B217" s="110" t="s">
        <v>654</v>
      </c>
      <c r="C217" t="s">
        <v>1348</v>
      </c>
      <c r="D217" t="s">
        <v>2947</v>
      </c>
      <c r="E217" t="s">
        <v>2948</v>
      </c>
      <c r="F217" t="s">
        <v>1584</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108">
        <v>2.5999999999999999E-2</v>
      </c>
    </row>
    <row r="218" spans="1:38" ht="15" customHeight="1">
      <c r="A218" s="121" t="s">
        <v>853</v>
      </c>
      <c r="B218" s="110" t="s">
        <v>653</v>
      </c>
      <c r="C218" t="s">
        <v>1269</v>
      </c>
      <c r="D218" t="s">
        <v>2949</v>
      </c>
      <c r="E218" t="s">
        <v>2950</v>
      </c>
      <c r="F218" t="s">
        <v>1584</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108">
        <v>0.06</v>
      </c>
    </row>
    <row r="219" spans="1:38" ht="15" customHeight="1">
      <c r="A219" s="121" t="s">
        <v>113</v>
      </c>
      <c r="B219" s="110" t="s">
        <v>652</v>
      </c>
      <c r="C219" t="s">
        <v>1278</v>
      </c>
      <c r="D219" t="s">
        <v>2951</v>
      </c>
      <c r="E219" t="s">
        <v>2952</v>
      </c>
      <c r="F219" t="s">
        <v>1584</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108">
        <v>3.2000000000000001E-2</v>
      </c>
    </row>
    <row r="220" spans="1:38" ht="15" customHeight="1">
      <c r="A220" s="121" t="s">
        <v>114</v>
      </c>
      <c r="B220" s="110" t="s">
        <v>651</v>
      </c>
      <c r="C220" t="s">
        <v>2544</v>
      </c>
      <c r="D220" t="s">
        <v>2953</v>
      </c>
      <c r="E220" t="s">
        <v>2954</v>
      </c>
      <c r="F220" t="s">
        <v>1584</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108">
        <v>5.3999999999999999E-2</v>
      </c>
    </row>
    <row r="221" spans="1:38" ht="15" customHeight="1">
      <c r="A221" s="121" t="s">
        <v>112</v>
      </c>
      <c r="B221" s="110" t="s">
        <v>650</v>
      </c>
      <c r="C221" t="s">
        <v>1573</v>
      </c>
      <c r="D221" t="s">
        <v>2955</v>
      </c>
      <c r="E221" t="s">
        <v>2956</v>
      </c>
      <c r="F221" t="s">
        <v>1584</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108">
        <v>0.06</v>
      </c>
    </row>
    <row r="222" spans="1:38" ht="15" customHeight="1">
      <c r="A222" s="121" t="s">
        <v>116</v>
      </c>
      <c r="B222" s="110" t="s">
        <v>649</v>
      </c>
      <c r="C222" t="s">
        <v>2545</v>
      </c>
      <c r="D222" t="s">
        <v>2957</v>
      </c>
      <c r="E222" t="s">
        <v>2958</v>
      </c>
      <c r="F222" t="s">
        <v>1584</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108">
        <v>0.06</v>
      </c>
    </row>
    <row r="223" spans="1:38" ht="15" customHeight="1">
      <c r="A223" s="121" t="s">
        <v>116</v>
      </c>
      <c r="B223" s="110" t="s">
        <v>648</v>
      </c>
      <c r="C223" t="s">
        <v>2546</v>
      </c>
      <c r="D223" t="s">
        <v>2959</v>
      </c>
      <c r="E223" t="s">
        <v>2960</v>
      </c>
      <c r="F223" t="s">
        <v>1584</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108">
        <v>0.06</v>
      </c>
    </row>
    <row r="224" spans="1:38" ht="15" customHeight="1">
      <c r="A224" s="121" t="s">
        <v>854</v>
      </c>
      <c r="B224" s="110" t="s">
        <v>647</v>
      </c>
      <c r="C224" t="s">
        <v>1577</v>
      </c>
      <c r="D224" t="s">
        <v>2961</v>
      </c>
      <c r="E224" t="s">
        <v>2962</v>
      </c>
      <c r="F224" t="s">
        <v>1584</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108">
        <v>0.06</v>
      </c>
    </row>
    <row r="225" spans="1:38" ht="15" customHeight="1">
      <c r="B225" s="110" t="s">
        <v>646</v>
      </c>
      <c r="C225" t="s">
        <v>2548</v>
      </c>
      <c r="D225" t="s">
        <v>2963</v>
      </c>
      <c r="E225" t="s">
        <v>2964</v>
      </c>
      <c r="F225" t="s">
        <v>1584</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108">
        <v>2.9000000000000001E-2</v>
      </c>
    </row>
    <row r="226" spans="1:38" ht="15" customHeight="1">
      <c r="C226" t="s">
        <v>2549</v>
      </c>
      <c r="E226" t="s">
        <v>2965</v>
      </c>
    </row>
    <row r="227" spans="1:38" ht="15" customHeight="1">
      <c r="A227" s="121" t="s">
        <v>115</v>
      </c>
      <c r="B227" s="110" t="s">
        <v>645</v>
      </c>
      <c r="C227" t="s">
        <v>1262</v>
      </c>
      <c r="D227" t="s">
        <v>2966</v>
      </c>
      <c r="E227" t="s">
        <v>2967</v>
      </c>
      <c r="F227" t="s">
        <v>1584</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108">
        <v>6.0000000000000001E-3</v>
      </c>
    </row>
    <row r="228" spans="1:38" ht="15" customHeight="1">
      <c r="A228" s="121" t="s">
        <v>114</v>
      </c>
      <c r="B228" s="110" t="s">
        <v>644</v>
      </c>
      <c r="C228" t="s">
        <v>1348</v>
      </c>
      <c r="D228" t="s">
        <v>2968</v>
      </c>
      <c r="E228" t="s">
        <v>2969</v>
      </c>
      <c r="F228" t="s">
        <v>1584</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108">
        <v>6.0000000000000001E-3</v>
      </c>
    </row>
    <row r="229" spans="1:38" ht="15" customHeight="1">
      <c r="A229" s="121" t="s">
        <v>853</v>
      </c>
      <c r="B229" s="110" t="s">
        <v>643</v>
      </c>
      <c r="C229" t="s">
        <v>1269</v>
      </c>
      <c r="D229" t="s">
        <v>2970</v>
      </c>
      <c r="E229" t="s">
        <v>2971</v>
      </c>
      <c r="F229" t="s">
        <v>1584</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108">
        <v>5.0000000000000001E-3</v>
      </c>
    </row>
    <row r="230" spans="1:38" ht="15" customHeight="1">
      <c r="A230" s="121" t="s">
        <v>113</v>
      </c>
      <c r="B230" s="110" t="s">
        <v>642</v>
      </c>
      <c r="C230" t="s">
        <v>1278</v>
      </c>
      <c r="D230" t="s">
        <v>2972</v>
      </c>
      <c r="E230" t="s">
        <v>2973</v>
      </c>
      <c r="F230" t="s">
        <v>1584</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108">
        <v>3.1E-2</v>
      </c>
    </row>
    <row r="231" spans="1:38" ht="15" customHeight="1">
      <c r="A231" s="121" t="s">
        <v>114</v>
      </c>
      <c r="B231" s="110" t="s">
        <v>641</v>
      </c>
      <c r="C231" t="s">
        <v>2544</v>
      </c>
      <c r="D231" t="s">
        <v>2974</v>
      </c>
      <c r="E231" t="s">
        <v>2975</v>
      </c>
      <c r="F231" t="s">
        <v>1584</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1:38" ht="15" customHeight="1">
      <c r="A232" s="121" t="s">
        <v>112</v>
      </c>
      <c r="B232" s="110" t="s">
        <v>640</v>
      </c>
      <c r="C232" t="s">
        <v>1573</v>
      </c>
      <c r="D232" t="s">
        <v>2976</v>
      </c>
      <c r="E232" t="s">
        <v>2977</v>
      </c>
      <c r="F232" t="s">
        <v>1584</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108">
        <v>3.5999999999999997E-2</v>
      </c>
    </row>
    <row r="233" spans="1:38" ht="15" customHeight="1">
      <c r="A233" s="121" t="s">
        <v>116</v>
      </c>
      <c r="B233" s="110" t="s">
        <v>639</v>
      </c>
      <c r="C233" t="s">
        <v>2545</v>
      </c>
      <c r="D233" t="s">
        <v>2978</v>
      </c>
      <c r="E233" t="s">
        <v>2979</v>
      </c>
      <c r="F233" t="s">
        <v>1584</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108">
        <v>3.6999999999999998E-2</v>
      </c>
    </row>
    <row r="234" spans="1:38" ht="15" customHeight="1">
      <c r="A234" s="121" t="s">
        <v>116</v>
      </c>
      <c r="B234" s="110" t="s">
        <v>638</v>
      </c>
      <c r="C234" t="s">
        <v>2546</v>
      </c>
      <c r="D234" t="s">
        <v>2980</v>
      </c>
      <c r="E234" t="s">
        <v>2981</v>
      </c>
      <c r="F234" t="s">
        <v>1584</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108">
        <v>3.6999999999999998E-2</v>
      </c>
    </row>
    <row r="235" spans="1:38" ht="15" customHeight="1">
      <c r="A235" s="121" t="s">
        <v>854</v>
      </c>
      <c r="B235" s="110" t="s">
        <v>637</v>
      </c>
      <c r="C235" t="s">
        <v>1577</v>
      </c>
      <c r="D235" t="s">
        <v>2982</v>
      </c>
      <c r="E235" t="s">
        <v>2983</v>
      </c>
      <c r="F235" t="s">
        <v>1584</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108">
        <v>3.6999999999999998E-2</v>
      </c>
    </row>
    <row r="236" spans="1:38" ht="15" customHeight="1">
      <c r="B236" s="110" t="s">
        <v>636</v>
      </c>
      <c r="C236" t="s">
        <v>2550</v>
      </c>
      <c r="D236" t="s">
        <v>2984</v>
      </c>
      <c r="E236" t="s">
        <v>2985</v>
      </c>
      <c r="F236" t="s">
        <v>1584</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108">
        <v>6.0000000000000001E-3</v>
      </c>
    </row>
    <row r="237" spans="1:38" ht="15" customHeight="1">
      <c r="B237" s="110" t="s">
        <v>635</v>
      </c>
      <c r="C237" t="s">
        <v>1569</v>
      </c>
      <c r="D237" t="s">
        <v>2986</v>
      </c>
      <c r="E237" t="s">
        <v>2987</v>
      </c>
      <c r="F237" t="s">
        <v>1584</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108">
        <v>1.7999999999999999E-2</v>
      </c>
    </row>
    <row r="238" spans="1:38" ht="15" customHeight="1">
      <c r="C238" t="s">
        <v>634</v>
      </c>
      <c r="E238" t="s">
        <v>2988</v>
      </c>
    </row>
    <row r="239" spans="1:38" ht="15" customHeight="1">
      <c r="B239" s="110" t="s">
        <v>633</v>
      </c>
      <c r="C239" t="s">
        <v>2561</v>
      </c>
      <c r="D239" t="s">
        <v>2989</v>
      </c>
      <c r="E239" t="s">
        <v>2990</v>
      </c>
      <c r="F239" t="s">
        <v>2991</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108">
        <v>8.0000000000000002E-3</v>
      </c>
    </row>
    <row r="240" spans="1:38" ht="15" customHeight="1">
      <c r="B240" s="110" t="s">
        <v>632</v>
      </c>
      <c r="C240" t="s">
        <v>2562</v>
      </c>
      <c r="D240" t="s">
        <v>2992</v>
      </c>
      <c r="E240" t="s">
        <v>2993</v>
      </c>
      <c r="F240" t="s">
        <v>2994</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8">
        <v>6.0000000000000001E-3</v>
      </c>
    </row>
    <row r="241" spans="2:38" ht="15" customHeight="1">
      <c r="C241" t="s">
        <v>133</v>
      </c>
      <c r="E241" t="s">
        <v>2995</v>
      </c>
    </row>
    <row r="242" spans="2:38" ht="15" customHeight="1">
      <c r="B242" s="110" t="s">
        <v>631</v>
      </c>
      <c r="C242" t="s">
        <v>1347</v>
      </c>
      <c r="D242" t="s">
        <v>2996</v>
      </c>
      <c r="E242" t="s">
        <v>2997</v>
      </c>
      <c r="F242" t="s">
        <v>1290</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108">
        <v>-1.7000000000000001E-2</v>
      </c>
    </row>
    <row r="243" spans="2:38" ht="15" customHeight="1">
      <c r="B243" s="110" t="s">
        <v>630</v>
      </c>
      <c r="C243" t="s">
        <v>1253</v>
      </c>
      <c r="D243" t="s">
        <v>2998</v>
      </c>
      <c r="E243" t="s">
        <v>2999</v>
      </c>
      <c r="F243" t="s">
        <v>1290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ht="15" customHeight="1">
      <c r="B244" s="110" t="s">
        <v>629</v>
      </c>
      <c r="C244" t="s">
        <v>1350</v>
      </c>
      <c r="D244" t="s">
        <v>3000</v>
      </c>
      <c r="E244" t="s">
        <v>3001</v>
      </c>
      <c r="F244" t="s">
        <v>1290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ht="15" customHeight="1">
      <c r="B245" s="110" t="s">
        <v>628</v>
      </c>
      <c r="C245" t="s">
        <v>1351</v>
      </c>
      <c r="D245" t="s">
        <v>3002</v>
      </c>
      <c r="E245" t="s">
        <v>3003</v>
      </c>
      <c r="F245" t="s">
        <v>1290</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108">
        <v>0.223</v>
      </c>
    </row>
    <row r="246" spans="2:38" ht="15" customHeight="1">
      <c r="C246" t="s">
        <v>627</v>
      </c>
      <c r="E246" t="s">
        <v>3004</v>
      </c>
    </row>
    <row r="247" spans="2:38" ht="15" customHeight="1">
      <c r="B247" s="110" t="s">
        <v>626</v>
      </c>
      <c r="C247" t="s">
        <v>2563</v>
      </c>
      <c r="D247" t="s">
        <v>3005</v>
      </c>
      <c r="E247" t="s">
        <v>3006</v>
      </c>
      <c r="F247" t="s">
        <v>2991</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108">
        <v>-8.0000000000000002E-3</v>
      </c>
    </row>
    <row r="248" spans="2:38" ht="15" customHeight="1">
      <c r="B248" s="110" t="s">
        <v>625</v>
      </c>
      <c r="C248" t="s">
        <v>2562</v>
      </c>
      <c r="D248" t="s">
        <v>3007</v>
      </c>
      <c r="E248" t="s">
        <v>3008</v>
      </c>
      <c r="F248" t="s">
        <v>2994</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8">
        <v>6.0000000000000001E-3</v>
      </c>
    </row>
    <row r="249" spans="2:38" ht="15" customHeight="1">
      <c r="C249" t="s">
        <v>133</v>
      </c>
      <c r="E249" t="s">
        <v>3009</v>
      </c>
    </row>
    <row r="250" spans="2:38" ht="15" customHeight="1">
      <c r="B250" s="110" t="s">
        <v>624</v>
      </c>
      <c r="C250" t="s">
        <v>1347</v>
      </c>
      <c r="D250" t="s">
        <v>3010</v>
      </c>
      <c r="E250" t="s">
        <v>3011</v>
      </c>
      <c r="F250" t="s">
        <v>1290</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108">
        <v>-1.4E-2</v>
      </c>
    </row>
    <row r="251" spans="2:38" ht="15" customHeight="1">
      <c r="B251" s="110" t="s">
        <v>623</v>
      </c>
      <c r="C251" t="s">
        <v>1253</v>
      </c>
      <c r="D251" t="s">
        <v>3012</v>
      </c>
      <c r="E251" t="s">
        <v>3013</v>
      </c>
      <c r="F251" t="s">
        <v>1290</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108">
        <v>-6.0999999999999999E-2</v>
      </c>
    </row>
    <row r="252" spans="2:38" ht="15" customHeight="1">
      <c r="B252" s="110" t="s">
        <v>622</v>
      </c>
      <c r="C252" t="s">
        <v>1350</v>
      </c>
      <c r="D252" t="s">
        <v>3014</v>
      </c>
      <c r="E252" t="s">
        <v>3015</v>
      </c>
      <c r="F252" t="s">
        <v>1290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ht="15" customHeight="1">
      <c r="B253" s="110" t="s">
        <v>621</v>
      </c>
      <c r="C253" t="s">
        <v>1351</v>
      </c>
      <c r="D253" t="s">
        <v>3016</v>
      </c>
      <c r="E253" t="s">
        <v>3017</v>
      </c>
      <c r="F253" t="s">
        <v>1290</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108">
        <v>4.8000000000000001E-2</v>
      </c>
    </row>
    <row r="254" spans="2:38" ht="15" customHeight="1">
      <c r="C254" t="s">
        <v>620</v>
      </c>
      <c r="E254" t="s">
        <v>3018</v>
      </c>
    </row>
    <row r="255" spans="2:38" ht="15" customHeight="1">
      <c r="B255" s="110" t="s">
        <v>619</v>
      </c>
      <c r="C255" t="s">
        <v>2564</v>
      </c>
      <c r="D255" t="s">
        <v>3019</v>
      </c>
      <c r="E255" t="s">
        <v>3020</v>
      </c>
      <c r="F255" t="s">
        <v>3021</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108">
        <v>0.04</v>
      </c>
    </row>
    <row r="256" spans="2:38" ht="15" customHeight="1">
      <c r="B256" s="110" t="s">
        <v>618</v>
      </c>
      <c r="C256" t="s">
        <v>2565</v>
      </c>
      <c r="D256" t="s">
        <v>3022</v>
      </c>
      <c r="E256" t="s">
        <v>3023</v>
      </c>
      <c r="F256" t="s">
        <v>3021</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108">
        <v>4.2000000000000003E-2</v>
      </c>
    </row>
    <row r="257" spans="2:38" ht="15" customHeight="1">
      <c r="B257" s="110" t="s">
        <v>617</v>
      </c>
      <c r="C257" t="s">
        <v>2566</v>
      </c>
      <c r="D257" t="s">
        <v>3024</v>
      </c>
      <c r="E257" t="s">
        <v>3025</v>
      </c>
      <c r="F257" t="s">
        <v>3021</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108">
        <v>3.7999999999999999E-2</v>
      </c>
    </row>
    <row r="258" spans="2:38" ht="15" customHeight="1">
      <c r="C258" t="s">
        <v>133</v>
      </c>
      <c r="E258" t="s">
        <v>3026</v>
      </c>
    </row>
    <row r="259" spans="2:38" ht="15" customHeight="1">
      <c r="B259" s="110" t="s">
        <v>616</v>
      </c>
      <c r="C259" t="s">
        <v>1347</v>
      </c>
      <c r="D259" t="s">
        <v>3027</v>
      </c>
      <c r="E259" t="s">
        <v>3028</v>
      </c>
      <c r="F259" t="s">
        <v>1290</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108">
        <v>-0.01</v>
      </c>
    </row>
    <row r="260" spans="2:38" ht="15" customHeight="1">
      <c r="B260" s="110" t="s">
        <v>615</v>
      </c>
      <c r="C260" t="s">
        <v>1253</v>
      </c>
      <c r="D260" t="s">
        <v>3029</v>
      </c>
      <c r="E260" t="s">
        <v>3030</v>
      </c>
      <c r="F260" t="s">
        <v>1290</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108">
        <v>5.0000000000000001E-3</v>
      </c>
    </row>
    <row r="261" spans="2:38" ht="15" customHeight="1">
      <c r="B261" s="110" t="s">
        <v>614</v>
      </c>
      <c r="C261" t="s">
        <v>1350</v>
      </c>
      <c r="D261" t="s">
        <v>3031</v>
      </c>
      <c r="E261" t="s">
        <v>3032</v>
      </c>
      <c r="F261" t="s">
        <v>1290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ht="15" customHeight="1">
      <c r="B262" s="110" t="s">
        <v>613</v>
      </c>
      <c r="C262" t="s">
        <v>1351</v>
      </c>
      <c r="D262" t="s">
        <v>3033</v>
      </c>
      <c r="E262" t="s">
        <v>3034</v>
      </c>
      <c r="F262" t="s">
        <v>1290</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108">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262"/>
  <sheetViews>
    <sheetView topLeftCell="A70" workbookViewId="0">
      <selection activeCell="C55" sqref="C1:C1048576"/>
    </sheetView>
  </sheetViews>
  <sheetFormatPr defaultColWidth="9.140625" defaultRowHeight="15"/>
  <cols>
    <col min="3" max="3" width="56.2851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3061</v>
      </c>
    </row>
    <row r="11" spans="2:38">
      <c r="B11" t="s">
        <v>2540</v>
      </c>
    </row>
    <row r="12" spans="2:38">
      <c r="B12" t="s">
        <v>3062</v>
      </c>
    </row>
    <row r="13" spans="2:38">
      <c r="B13" t="s">
        <v>3063</v>
      </c>
    </row>
    <row r="14" spans="2:38">
      <c r="B14" t="s">
        <v>1194</v>
      </c>
    </row>
    <row r="15" spans="2:38">
      <c r="C15" t="s">
        <v>1195</v>
      </c>
      <c r="D15" t="s">
        <v>1284</v>
      </c>
      <c r="E15" t="s">
        <v>1285</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3061</v>
      </c>
    </row>
    <row r="16" spans="2:38">
      <c r="B16" t="s">
        <v>831</v>
      </c>
      <c r="D16" t="s">
        <v>3064</v>
      </c>
    </row>
    <row r="17" spans="1:38">
      <c r="B17" t="s">
        <v>2543</v>
      </c>
      <c r="D17" t="s">
        <v>3065</v>
      </c>
    </row>
    <row r="18" spans="1:38">
      <c r="B18" t="s">
        <v>1217</v>
      </c>
      <c r="D18" t="s">
        <v>3066</v>
      </c>
    </row>
    <row r="19" spans="1:38">
      <c r="A19" s="13" t="s">
        <v>115</v>
      </c>
      <c r="B19" t="s">
        <v>1262</v>
      </c>
      <c r="C19" t="s">
        <v>2570</v>
      </c>
      <c r="D19" t="s">
        <v>3067</v>
      </c>
      <c r="E19" t="s">
        <v>1890</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108">
        <v>1.0999999999999999E-2</v>
      </c>
    </row>
    <row r="20" spans="1:38">
      <c r="A20" s="13" t="s">
        <v>114</v>
      </c>
      <c r="B20" t="s">
        <v>1348</v>
      </c>
      <c r="C20" t="s">
        <v>2572</v>
      </c>
      <c r="D20" t="s">
        <v>3068</v>
      </c>
      <c r="E20" t="s">
        <v>1890</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108">
        <v>2.4E-2</v>
      </c>
    </row>
    <row r="21" spans="1:38">
      <c r="A21" s="13" t="s">
        <v>853</v>
      </c>
      <c r="B21" t="s">
        <v>1269</v>
      </c>
      <c r="C21" t="s">
        <v>2574</v>
      </c>
      <c r="D21" t="s">
        <v>3069</v>
      </c>
      <c r="E21" t="s">
        <v>1890</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108">
        <v>9.4E-2</v>
      </c>
    </row>
    <row r="22" spans="1:38">
      <c r="A22" s="13" t="s">
        <v>113</v>
      </c>
      <c r="B22" t="s">
        <v>1278</v>
      </c>
      <c r="C22" t="s">
        <v>2576</v>
      </c>
      <c r="D22" t="s">
        <v>3070</v>
      </c>
      <c r="E22" t="s">
        <v>1890</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108">
        <v>8.3000000000000004E-2</v>
      </c>
    </row>
    <row r="23" spans="1:38">
      <c r="A23" s="13" t="s">
        <v>114</v>
      </c>
      <c r="B23" t="s">
        <v>2544</v>
      </c>
      <c r="C23" t="s">
        <v>2578</v>
      </c>
      <c r="D23" t="s">
        <v>3071</v>
      </c>
      <c r="E23" t="s">
        <v>1890</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108">
        <v>5.2999999999999999E-2</v>
      </c>
    </row>
    <row r="24" spans="1:38">
      <c r="A24" s="13" t="s">
        <v>112</v>
      </c>
      <c r="B24" t="s">
        <v>1573</v>
      </c>
      <c r="C24" t="s">
        <v>2580</v>
      </c>
      <c r="D24" t="s">
        <v>3072</v>
      </c>
      <c r="E24" t="s">
        <v>1890</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108">
        <v>0.184</v>
      </c>
    </row>
    <row r="25" spans="1:38">
      <c r="A25" s="13" t="s">
        <v>116</v>
      </c>
      <c r="B25" t="s">
        <v>2545</v>
      </c>
      <c r="C25" t="s">
        <v>2582</v>
      </c>
      <c r="D25" t="s">
        <v>3073</v>
      </c>
      <c r="E25" t="s">
        <v>1890</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146</v>
      </c>
    </row>
    <row r="26" spans="1:38">
      <c r="A26" s="13" t="s">
        <v>116</v>
      </c>
      <c r="B26" t="s">
        <v>2546</v>
      </c>
      <c r="C26" t="s">
        <v>2584</v>
      </c>
      <c r="D26" t="s">
        <v>3074</v>
      </c>
      <c r="E26" t="s">
        <v>1890</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146</v>
      </c>
    </row>
    <row r="27" spans="1:38">
      <c r="A27" s="13" t="s">
        <v>854</v>
      </c>
      <c r="B27" t="s">
        <v>1577</v>
      </c>
      <c r="C27" t="s">
        <v>2586</v>
      </c>
      <c r="D27" t="s">
        <v>3075</v>
      </c>
      <c r="E27" t="s">
        <v>1890</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146</v>
      </c>
    </row>
    <row r="28" spans="1:38">
      <c r="B28" t="s">
        <v>2547</v>
      </c>
      <c r="C28" t="s">
        <v>2588</v>
      </c>
      <c r="D28" t="s">
        <v>3076</v>
      </c>
      <c r="E28" t="s">
        <v>1890</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108">
        <v>1.9E-2</v>
      </c>
    </row>
    <row r="29" spans="1:38">
      <c r="B29" t="s">
        <v>1219</v>
      </c>
      <c r="D29" t="s">
        <v>3077</v>
      </c>
    </row>
    <row r="30" spans="1:38">
      <c r="A30" s="13" t="s">
        <v>115</v>
      </c>
      <c r="B30" t="s">
        <v>1262</v>
      </c>
      <c r="C30" t="s">
        <v>2591</v>
      </c>
      <c r="D30" t="s">
        <v>3078</v>
      </c>
      <c r="E30" t="s">
        <v>1890</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108">
        <v>2.3E-2</v>
      </c>
    </row>
    <row r="31" spans="1:38">
      <c r="A31" s="13" t="s">
        <v>114</v>
      </c>
      <c r="B31" t="s">
        <v>1348</v>
      </c>
      <c r="C31" t="s">
        <v>2593</v>
      </c>
      <c r="D31" t="s">
        <v>3079</v>
      </c>
      <c r="E31" t="s">
        <v>1890</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108">
        <v>1.9E-2</v>
      </c>
    </row>
    <row r="32" spans="1:38">
      <c r="A32" s="13" t="s">
        <v>853</v>
      </c>
      <c r="B32" t="s">
        <v>1269</v>
      </c>
      <c r="C32" t="s">
        <v>2595</v>
      </c>
      <c r="D32" t="s">
        <v>3080</v>
      </c>
      <c r="E32" t="s">
        <v>1890</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108">
        <v>4.3999999999999997E-2</v>
      </c>
    </row>
    <row r="33" spans="1:38">
      <c r="A33" s="13" t="s">
        <v>113</v>
      </c>
      <c r="B33" t="s">
        <v>1278</v>
      </c>
      <c r="C33" t="s">
        <v>2597</v>
      </c>
      <c r="D33" t="s">
        <v>3081</v>
      </c>
      <c r="E33" t="s">
        <v>1890</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108">
        <v>5.6000000000000001E-2</v>
      </c>
    </row>
    <row r="34" spans="1:38">
      <c r="A34" s="13" t="s">
        <v>114</v>
      </c>
      <c r="B34" t="s">
        <v>2544</v>
      </c>
      <c r="C34" t="s">
        <v>2599</v>
      </c>
      <c r="D34" t="s">
        <v>3082</v>
      </c>
      <c r="E34" t="s">
        <v>1890</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108">
        <v>6.0999999999999999E-2</v>
      </c>
    </row>
    <row r="35" spans="1:38">
      <c r="A35" s="13" t="s">
        <v>112</v>
      </c>
      <c r="B35" t="s">
        <v>1573</v>
      </c>
      <c r="C35" t="s">
        <v>2601</v>
      </c>
      <c r="D35" t="s">
        <v>3083</v>
      </c>
      <c r="E35" t="s">
        <v>1890</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108">
        <v>0.29299999999999998</v>
      </c>
    </row>
    <row r="36" spans="1:38">
      <c r="A36" s="13" t="s">
        <v>116</v>
      </c>
      <c r="B36" t="s">
        <v>2545</v>
      </c>
      <c r="C36" t="s">
        <v>2603</v>
      </c>
      <c r="D36" t="s">
        <v>3084</v>
      </c>
      <c r="E36" t="s">
        <v>1890</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146</v>
      </c>
    </row>
    <row r="37" spans="1:38">
      <c r="A37" s="13" t="s">
        <v>116</v>
      </c>
      <c r="B37" t="s">
        <v>2546</v>
      </c>
      <c r="C37" t="s">
        <v>2605</v>
      </c>
      <c r="D37" t="s">
        <v>3085</v>
      </c>
      <c r="E37" t="s">
        <v>1890</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146</v>
      </c>
    </row>
    <row r="38" spans="1:38">
      <c r="A38" s="13" t="s">
        <v>854</v>
      </c>
      <c r="B38" t="s">
        <v>1577</v>
      </c>
      <c r="C38" t="s">
        <v>2607</v>
      </c>
      <c r="D38" t="s">
        <v>3086</v>
      </c>
      <c r="E38" t="s">
        <v>1890</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146</v>
      </c>
    </row>
    <row r="39" spans="1:38">
      <c r="B39" t="s">
        <v>2548</v>
      </c>
      <c r="C39" t="s">
        <v>2609</v>
      </c>
      <c r="D39" t="s">
        <v>3087</v>
      </c>
      <c r="E39" t="s">
        <v>1890</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108">
        <v>2.3E-2</v>
      </c>
    </row>
    <row r="40" spans="1:38">
      <c r="B40" t="s">
        <v>2549</v>
      </c>
      <c r="D40" t="s">
        <v>3088</v>
      </c>
    </row>
    <row r="41" spans="1:38">
      <c r="A41" s="13" t="s">
        <v>115</v>
      </c>
      <c r="B41" t="s">
        <v>1262</v>
      </c>
      <c r="C41" t="s">
        <v>2612</v>
      </c>
      <c r="D41" t="s">
        <v>3089</v>
      </c>
      <c r="E41" t="s">
        <v>1890</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108">
        <v>6.0000000000000001E-3</v>
      </c>
    </row>
    <row r="42" spans="1:38">
      <c r="A42" s="13" t="s">
        <v>114</v>
      </c>
      <c r="B42" t="s">
        <v>1348</v>
      </c>
      <c r="C42" t="s">
        <v>2614</v>
      </c>
      <c r="D42" t="s">
        <v>3090</v>
      </c>
      <c r="E42" t="s">
        <v>1890</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108">
        <v>-2.9000000000000001E-2</v>
      </c>
    </row>
    <row r="43" spans="1:38">
      <c r="A43" s="13" t="s">
        <v>853</v>
      </c>
      <c r="B43" t="s">
        <v>1269</v>
      </c>
      <c r="C43" t="s">
        <v>2616</v>
      </c>
      <c r="D43" t="s">
        <v>3091</v>
      </c>
      <c r="E43" t="s">
        <v>1890</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108">
        <v>0.02</v>
      </c>
    </row>
    <row r="44" spans="1:38">
      <c r="A44" s="13" t="s">
        <v>113</v>
      </c>
      <c r="B44" t="s">
        <v>1278</v>
      </c>
      <c r="C44" t="s">
        <v>2618</v>
      </c>
      <c r="D44" t="s">
        <v>3092</v>
      </c>
      <c r="E44" t="s">
        <v>1890</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108">
        <v>3.5999999999999997E-2</v>
      </c>
    </row>
    <row r="45" spans="1:38">
      <c r="A45" s="13" t="s">
        <v>114</v>
      </c>
      <c r="B45" t="s">
        <v>2544</v>
      </c>
      <c r="C45" t="s">
        <v>2620</v>
      </c>
      <c r="D45" t="s">
        <v>3093</v>
      </c>
      <c r="E45" t="s">
        <v>1890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c r="A46" s="13" t="s">
        <v>112</v>
      </c>
      <c r="B46" t="s">
        <v>1573</v>
      </c>
      <c r="C46" t="s">
        <v>2622</v>
      </c>
      <c r="D46" t="s">
        <v>3094</v>
      </c>
      <c r="E46" t="s">
        <v>1890</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146</v>
      </c>
    </row>
    <row r="47" spans="1:38">
      <c r="A47" s="13" t="s">
        <v>116</v>
      </c>
      <c r="B47" t="s">
        <v>2545</v>
      </c>
      <c r="C47" t="s">
        <v>2624</v>
      </c>
      <c r="D47" t="s">
        <v>3095</v>
      </c>
      <c r="E47" t="s">
        <v>1890</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108">
        <v>0.13</v>
      </c>
    </row>
    <row r="48" spans="1:38">
      <c r="A48" s="13" t="s">
        <v>116</v>
      </c>
      <c r="B48" t="s">
        <v>2546</v>
      </c>
      <c r="C48" t="s">
        <v>2626</v>
      </c>
      <c r="D48" t="s">
        <v>3096</v>
      </c>
      <c r="E48" t="s">
        <v>1890</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108">
        <v>0.129</v>
      </c>
    </row>
    <row r="49" spans="1:38">
      <c r="A49" s="13" t="s">
        <v>854</v>
      </c>
      <c r="B49" t="s">
        <v>1577</v>
      </c>
      <c r="C49" t="s">
        <v>2628</v>
      </c>
      <c r="D49" t="s">
        <v>3097</v>
      </c>
      <c r="E49" t="s">
        <v>1890</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108">
        <v>0.13700000000000001</v>
      </c>
    </row>
    <row r="50" spans="1:38">
      <c r="B50" t="s">
        <v>2550</v>
      </c>
      <c r="C50" t="s">
        <v>2630</v>
      </c>
      <c r="D50" t="s">
        <v>3098</v>
      </c>
      <c r="E50" t="s">
        <v>1890</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108">
        <v>6.0000000000000001E-3</v>
      </c>
    </row>
    <row r="51" spans="1:38">
      <c r="B51" t="s">
        <v>2551</v>
      </c>
      <c r="C51" t="s">
        <v>2632</v>
      </c>
      <c r="D51" t="s">
        <v>3099</v>
      </c>
      <c r="E51" t="s">
        <v>1890</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108">
        <v>1.2999999999999999E-2</v>
      </c>
    </row>
    <row r="52" spans="1:38">
      <c r="B52" t="s">
        <v>2552</v>
      </c>
      <c r="D52" t="s">
        <v>3100</v>
      </c>
    </row>
    <row r="53" spans="1:38">
      <c r="B53" t="s">
        <v>1217</v>
      </c>
      <c r="D53" t="s">
        <v>3101</v>
      </c>
    </row>
    <row r="54" spans="1:38">
      <c r="A54" s="13" t="s">
        <v>115</v>
      </c>
      <c r="B54" t="s">
        <v>1262</v>
      </c>
      <c r="C54" t="s">
        <v>2636</v>
      </c>
      <c r="D54" t="s">
        <v>3102</v>
      </c>
      <c r="E54" t="s">
        <v>1290</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108">
        <v>3.0000000000000001E-3</v>
      </c>
    </row>
    <row r="55" spans="1:38">
      <c r="A55" s="13" t="s">
        <v>114</v>
      </c>
      <c r="B55" t="s">
        <v>1348</v>
      </c>
      <c r="C55" t="s">
        <v>2638</v>
      </c>
      <c r="D55" t="s">
        <v>3103</v>
      </c>
      <c r="E55" t="s">
        <v>1290</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108">
        <v>1.2999999999999999E-2</v>
      </c>
    </row>
    <row r="56" spans="1:38">
      <c r="A56" s="13" t="s">
        <v>853</v>
      </c>
      <c r="B56" t="s">
        <v>1269</v>
      </c>
      <c r="C56" t="s">
        <v>2640</v>
      </c>
      <c r="D56" t="s">
        <v>3104</v>
      </c>
      <c r="E56" t="s">
        <v>1290</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108">
        <v>8.6999999999999994E-2</v>
      </c>
    </row>
    <row r="57" spans="1:38">
      <c r="A57" s="13" t="s">
        <v>113</v>
      </c>
      <c r="B57" t="s">
        <v>1278</v>
      </c>
      <c r="C57" t="s">
        <v>2642</v>
      </c>
      <c r="D57" t="s">
        <v>3105</v>
      </c>
      <c r="E57" t="s">
        <v>1290</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108">
        <v>0.08</v>
      </c>
    </row>
    <row r="58" spans="1:38">
      <c r="A58" s="13" t="s">
        <v>114</v>
      </c>
      <c r="B58" t="s">
        <v>2544</v>
      </c>
      <c r="C58" t="s">
        <v>2644</v>
      </c>
      <c r="D58" t="s">
        <v>3106</v>
      </c>
      <c r="E58" t="s">
        <v>1290</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108">
        <v>4.3999999999999997E-2</v>
      </c>
    </row>
    <row r="59" spans="1:38">
      <c r="A59" s="13" t="s">
        <v>112</v>
      </c>
      <c r="B59" t="s">
        <v>1573</v>
      </c>
      <c r="C59" t="s">
        <v>2646</v>
      </c>
      <c r="D59" t="s">
        <v>3107</v>
      </c>
      <c r="E59" t="s">
        <v>1290</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108">
        <v>0.17599999999999999</v>
      </c>
    </row>
    <row r="60" spans="1:38">
      <c r="A60" s="13" t="s">
        <v>116</v>
      </c>
      <c r="B60" t="s">
        <v>2545</v>
      </c>
      <c r="C60" t="s">
        <v>2648</v>
      </c>
      <c r="D60" t="s">
        <v>3108</v>
      </c>
      <c r="E60" t="s">
        <v>1290</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146</v>
      </c>
    </row>
    <row r="61" spans="1:38">
      <c r="A61" s="13" t="s">
        <v>116</v>
      </c>
      <c r="B61" t="s">
        <v>2546</v>
      </c>
      <c r="C61" t="s">
        <v>2650</v>
      </c>
      <c r="D61" t="s">
        <v>3109</v>
      </c>
      <c r="E61" t="s">
        <v>1290</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146</v>
      </c>
    </row>
    <row r="62" spans="1:38">
      <c r="A62" s="13" t="s">
        <v>854</v>
      </c>
      <c r="B62" t="s">
        <v>1577</v>
      </c>
      <c r="C62" t="s">
        <v>2652</v>
      </c>
      <c r="D62" t="s">
        <v>3110</v>
      </c>
      <c r="E62" t="s">
        <v>1290</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146</v>
      </c>
    </row>
    <row r="63" spans="1:38">
      <c r="B63" t="s">
        <v>2547</v>
      </c>
      <c r="C63" t="s">
        <v>2654</v>
      </c>
      <c r="D63" t="s">
        <v>3111</v>
      </c>
      <c r="E63" t="s">
        <v>1290</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108">
        <v>1.0999999999999999E-2</v>
      </c>
    </row>
    <row r="64" spans="1:38">
      <c r="B64" t="s">
        <v>1219</v>
      </c>
      <c r="D64" t="s">
        <v>3112</v>
      </c>
    </row>
    <row r="65" spans="1:38">
      <c r="A65" s="13" t="s">
        <v>115</v>
      </c>
      <c r="B65" t="s">
        <v>1262</v>
      </c>
      <c r="C65" t="s">
        <v>2657</v>
      </c>
      <c r="D65" t="s">
        <v>3113</v>
      </c>
      <c r="E65" t="s">
        <v>1290</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108">
        <v>1.0999999999999999E-2</v>
      </c>
    </row>
    <row r="66" spans="1:38">
      <c r="A66" s="13" t="s">
        <v>114</v>
      </c>
      <c r="B66" t="s">
        <v>1348</v>
      </c>
      <c r="C66" t="s">
        <v>2659</v>
      </c>
      <c r="D66" t="s">
        <v>3114</v>
      </c>
      <c r="E66" t="s">
        <v>1290</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108">
        <v>8.9999999999999993E-3</v>
      </c>
    </row>
    <row r="67" spans="1:38">
      <c r="A67" s="13" t="s">
        <v>853</v>
      </c>
      <c r="B67" t="s">
        <v>1269</v>
      </c>
      <c r="C67" t="s">
        <v>2661</v>
      </c>
      <c r="D67" t="s">
        <v>3115</v>
      </c>
      <c r="E67" t="s">
        <v>1290</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108">
        <v>3.4000000000000002E-2</v>
      </c>
    </row>
    <row r="68" spans="1:38">
      <c r="A68" s="13" t="s">
        <v>113</v>
      </c>
      <c r="B68" t="s">
        <v>1278</v>
      </c>
      <c r="C68" t="s">
        <v>2663</v>
      </c>
      <c r="D68" t="s">
        <v>3116</v>
      </c>
      <c r="E68" t="s">
        <v>1290</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108">
        <v>4.4999999999999998E-2</v>
      </c>
    </row>
    <row r="69" spans="1:38">
      <c r="A69" s="13" t="s">
        <v>114</v>
      </c>
      <c r="B69" t="s">
        <v>2544</v>
      </c>
      <c r="C69" t="s">
        <v>2665</v>
      </c>
      <c r="D69" t="s">
        <v>3117</v>
      </c>
      <c r="E69" t="s">
        <v>1290</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108">
        <v>5.2999999999999999E-2</v>
      </c>
    </row>
    <row r="70" spans="1:38">
      <c r="A70" s="13" t="s">
        <v>112</v>
      </c>
      <c r="B70" t="s">
        <v>1573</v>
      </c>
      <c r="C70" t="s">
        <v>2667</v>
      </c>
      <c r="D70" t="s">
        <v>3118</v>
      </c>
      <c r="E70" t="s">
        <v>1290</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146</v>
      </c>
    </row>
    <row r="71" spans="1:38">
      <c r="A71" s="13" t="s">
        <v>116</v>
      </c>
      <c r="B71" t="s">
        <v>2545</v>
      </c>
      <c r="C71" t="s">
        <v>2669</v>
      </c>
      <c r="D71" t="s">
        <v>3119</v>
      </c>
      <c r="E71" t="s">
        <v>1290</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146</v>
      </c>
    </row>
    <row r="72" spans="1:38">
      <c r="A72" s="13" t="s">
        <v>116</v>
      </c>
      <c r="B72" t="s">
        <v>2546</v>
      </c>
      <c r="C72" t="s">
        <v>2671</v>
      </c>
      <c r="D72" t="s">
        <v>3120</v>
      </c>
      <c r="E72" t="s">
        <v>1290</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146</v>
      </c>
    </row>
    <row r="73" spans="1:38">
      <c r="A73" s="13" t="s">
        <v>854</v>
      </c>
      <c r="B73" t="s">
        <v>1577</v>
      </c>
      <c r="C73" t="s">
        <v>2673</v>
      </c>
      <c r="D73" t="s">
        <v>3121</v>
      </c>
      <c r="E73" t="s">
        <v>1290</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146</v>
      </c>
    </row>
    <row r="74" spans="1:38">
      <c r="B74" t="s">
        <v>2548</v>
      </c>
      <c r="C74" t="s">
        <v>2675</v>
      </c>
      <c r="D74" t="s">
        <v>3122</v>
      </c>
      <c r="E74" t="s">
        <v>1290</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108">
        <v>1.2E-2</v>
      </c>
    </row>
    <row r="75" spans="1:38">
      <c r="B75" t="s">
        <v>2549</v>
      </c>
      <c r="D75" t="s">
        <v>3123</v>
      </c>
    </row>
    <row r="76" spans="1:38">
      <c r="A76" s="13" t="s">
        <v>115</v>
      </c>
      <c r="B76" t="s">
        <v>1262</v>
      </c>
      <c r="C76" t="s">
        <v>2678</v>
      </c>
      <c r="D76" t="s">
        <v>3124</v>
      </c>
      <c r="E76" t="s">
        <v>1290</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108">
        <v>-3.0000000000000001E-3</v>
      </c>
    </row>
    <row r="77" spans="1:38">
      <c r="A77" s="13" t="s">
        <v>114</v>
      </c>
      <c r="B77" t="s">
        <v>1348</v>
      </c>
      <c r="C77" t="s">
        <v>2680</v>
      </c>
      <c r="D77" t="s">
        <v>3125</v>
      </c>
      <c r="E77" t="s">
        <v>1290</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108">
        <v>-3.9E-2</v>
      </c>
    </row>
    <row r="78" spans="1:38">
      <c r="A78" s="13" t="s">
        <v>853</v>
      </c>
      <c r="B78" t="s">
        <v>1269</v>
      </c>
      <c r="C78" t="s">
        <v>2682</v>
      </c>
      <c r="D78" t="s">
        <v>3126</v>
      </c>
      <c r="E78" t="s">
        <v>1290</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108">
        <v>1.0999999999999999E-2</v>
      </c>
    </row>
    <row r="79" spans="1:38">
      <c r="A79" s="13" t="s">
        <v>113</v>
      </c>
      <c r="B79" t="s">
        <v>1278</v>
      </c>
      <c r="C79" t="s">
        <v>2684</v>
      </c>
      <c r="D79" t="s">
        <v>3127</v>
      </c>
      <c r="E79" t="s">
        <v>1290</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108">
        <v>2.8000000000000001E-2</v>
      </c>
    </row>
    <row r="80" spans="1:38">
      <c r="A80" s="13" t="s">
        <v>114</v>
      </c>
      <c r="B80" t="s">
        <v>2544</v>
      </c>
      <c r="C80" t="s">
        <v>2686</v>
      </c>
      <c r="D80" t="s">
        <v>3128</v>
      </c>
      <c r="E80" t="s">
        <v>1290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c r="A81" s="13" t="s">
        <v>112</v>
      </c>
      <c r="B81" t="s">
        <v>1573</v>
      </c>
      <c r="C81" t="s">
        <v>2688</v>
      </c>
      <c r="D81" t="s">
        <v>3129</v>
      </c>
      <c r="E81" t="s">
        <v>1290</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146</v>
      </c>
    </row>
    <row r="82" spans="1:38">
      <c r="A82" s="13" t="s">
        <v>116</v>
      </c>
      <c r="B82" t="s">
        <v>2545</v>
      </c>
      <c r="C82" t="s">
        <v>2690</v>
      </c>
      <c r="D82" t="s">
        <v>3130</v>
      </c>
      <c r="E82" t="s">
        <v>1290</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108">
        <v>7.8E-2</v>
      </c>
    </row>
    <row r="83" spans="1:38">
      <c r="A83" s="13" t="s">
        <v>116</v>
      </c>
      <c r="B83" t="s">
        <v>2546</v>
      </c>
      <c r="C83" t="s">
        <v>2692</v>
      </c>
      <c r="D83" t="s">
        <v>3131</v>
      </c>
      <c r="E83" t="s">
        <v>1290</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108">
        <v>7.6999999999999999E-2</v>
      </c>
    </row>
    <row r="84" spans="1:38">
      <c r="A84" s="13" t="s">
        <v>854</v>
      </c>
      <c r="B84" t="s">
        <v>1577</v>
      </c>
      <c r="C84" t="s">
        <v>2694</v>
      </c>
      <c r="D84" t="s">
        <v>3132</v>
      </c>
      <c r="E84" t="s">
        <v>1290</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108">
        <v>0.13500000000000001</v>
      </c>
    </row>
    <row r="85" spans="1:38">
      <c r="B85" t="s">
        <v>2550</v>
      </c>
      <c r="C85" t="s">
        <v>2696</v>
      </c>
      <c r="D85" t="s">
        <v>3133</v>
      </c>
      <c r="E85" t="s">
        <v>1290</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108">
        <v>-2E-3</v>
      </c>
    </row>
    <row r="86" spans="1:38">
      <c r="B86" t="s">
        <v>1217</v>
      </c>
      <c r="C86" t="s">
        <v>2698</v>
      </c>
      <c r="D86" t="s">
        <v>2699</v>
      </c>
      <c r="F86" t="s">
        <v>3134</v>
      </c>
    </row>
    <row r="87" spans="1:38">
      <c r="A87" s="13" t="s">
        <v>115</v>
      </c>
      <c r="B87" t="s">
        <v>1262</v>
      </c>
      <c r="C87" t="s">
        <v>2701</v>
      </c>
      <c r="D87" t="s">
        <v>3135</v>
      </c>
      <c r="E87" t="s">
        <v>1290</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108">
        <v>0</v>
      </c>
    </row>
    <row r="88" spans="1:38">
      <c r="A88" s="13" t="s">
        <v>114</v>
      </c>
      <c r="B88" t="s">
        <v>1348</v>
      </c>
      <c r="C88" t="s">
        <v>2703</v>
      </c>
      <c r="D88" t="s">
        <v>3136</v>
      </c>
      <c r="E88" t="s">
        <v>1290</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108">
        <v>0.01</v>
      </c>
    </row>
    <row r="89" spans="1:38">
      <c r="A89" s="13" t="s">
        <v>853</v>
      </c>
      <c r="B89" t="s">
        <v>1269</v>
      </c>
      <c r="C89" t="s">
        <v>2705</v>
      </c>
      <c r="D89" t="s">
        <v>3137</v>
      </c>
      <c r="E89" t="s">
        <v>1290</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108">
        <v>3.4000000000000002E-2</v>
      </c>
    </row>
    <row r="90" spans="1:38">
      <c r="A90" s="13" t="s">
        <v>113</v>
      </c>
      <c r="B90" t="s">
        <v>1278</v>
      </c>
      <c r="C90" t="s">
        <v>2707</v>
      </c>
      <c r="D90" t="s">
        <v>3138</v>
      </c>
      <c r="E90" t="s">
        <v>1290</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108">
        <v>2.8000000000000001E-2</v>
      </c>
    </row>
    <row r="91" spans="1:38">
      <c r="A91" s="13" t="s">
        <v>114</v>
      </c>
      <c r="B91" t="s">
        <v>2544</v>
      </c>
      <c r="C91" t="s">
        <v>2709</v>
      </c>
      <c r="D91" t="s">
        <v>3139</v>
      </c>
      <c r="E91" t="s">
        <v>1290</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108">
        <v>4.5999999999999999E-2</v>
      </c>
    </row>
    <row r="92" spans="1:38">
      <c r="A92" s="13" t="s">
        <v>112</v>
      </c>
      <c r="B92" t="s">
        <v>1573</v>
      </c>
      <c r="C92" t="s">
        <v>2711</v>
      </c>
      <c r="D92" t="s">
        <v>3140</v>
      </c>
      <c r="E92" t="s">
        <v>1290</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108">
        <v>0.214</v>
      </c>
    </row>
    <row r="93" spans="1:38">
      <c r="A93" s="13" t="s">
        <v>116</v>
      </c>
      <c r="B93" t="s">
        <v>2545</v>
      </c>
      <c r="C93" t="s">
        <v>2713</v>
      </c>
      <c r="D93" t="s">
        <v>3141</v>
      </c>
      <c r="E93" t="s">
        <v>1290</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108">
        <v>0.14299999999999999</v>
      </c>
    </row>
    <row r="94" spans="1:38">
      <c r="A94" s="13" t="s">
        <v>116</v>
      </c>
      <c r="B94" t="s">
        <v>2546</v>
      </c>
      <c r="C94" t="s">
        <v>2715</v>
      </c>
      <c r="D94" t="s">
        <v>3142</v>
      </c>
      <c r="E94" t="s">
        <v>1290</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108">
        <v>0.14699999999999999</v>
      </c>
    </row>
    <row r="95" spans="1:38">
      <c r="A95" s="13" t="s">
        <v>854</v>
      </c>
      <c r="B95" t="s">
        <v>1577</v>
      </c>
      <c r="C95" t="s">
        <v>2717</v>
      </c>
      <c r="D95" t="s">
        <v>3143</v>
      </c>
      <c r="E95" t="s">
        <v>1290</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108">
        <v>0.19</v>
      </c>
    </row>
    <row r="96" spans="1:38">
      <c r="B96" t="s">
        <v>594</v>
      </c>
      <c r="C96" t="s">
        <v>2719</v>
      </c>
      <c r="D96" t="s">
        <v>3144</v>
      </c>
      <c r="E96" t="s">
        <v>1290</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108">
        <v>2E-3</v>
      </c>
    </row>
    <row r="97" spans="1:38">
      <c r="B97" t="s">
        <v>2553</v>
      </c>
      <c r="D97" t="s">
        <v>3145</v>
      </c>
    </row>
    <row r="98" spans="1:38">
      <c r="B98" t="s">
        <v>1217</v>
      </c>
      <c r="D98" t="s">
        <v>3146</v>
      </c>
    </row>
    <row r="99" spans="1:38">
      <c r="A99" s="13" t="s">
        <v>115</v>
      </c>
      <c r="B99" t="s">
        <v>1262</v>
      </c>
      <c r="C99" t="s">
        <v>2723</v>
      </c>
      <c r="D99" t="s">
        <v>3147</v>
      </c>
      <c r="E99" t="s">
        <v>2725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108">
        <v>8.0000000000000002E-3</v>
      </c>
    </row>
    <row r="100" spans="1:38">
      <c r="A100" s="13" t="s">
        <v>114</v>
      </c>
      <c r="B100" t="s">
        <v>1348</v>
      </c>
      <c r="C100" t="s">
        <v>2726</v>
      </c>
      <c r="D100" t="s">
        <v>3148</v>
      </c>
      <c r="E100" t="s">
        <v>1714</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108">
        <v>1.0999999999999999E-2</v>
      </c>
    </row>
    <row r="101" spans="1:38">
      <c r="A101" s="13" t="s">
        <v>853</v>
      </c>
      <c r="B101" t="s">
        <v>1269</v>
      </c>
      <c r="C101" t="s">
        <v>2728</v>
      </c>
      <c r="D101" t="s">
        <v>3149</v>
      </c>
      <c r="E101" t="s">
        <v>1714</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108">
        <v>6.0000000000000001E-3</v>
      </c>
    </row>
    <row r="102" spans="1:38">
      <c r="A102" s="13" t="s">
        <v>113</v>
      </c>
      <c r="B102" t="s">
        <v>1278</v>
      </c>
      <c r="C102" t="s">
        <v>2730</v>
      </c>
      <c r="D102" t="s">
        <v>3150</v>
      </c>
      <c r="E102" t="s">
        <v>1714</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108">
        <v>3.0000000000000001E-3</v>
      </c>
    </row>
    <row r="103" spans="1:38">
      <c r="A103" s="13" t="s">
        <v>114</v>
      </c>
      <c r="B103" t="s">
        <v>2544</v>
      </c>
      <c r="C103" t="s">
        <v>2732</v>
      </c>
      <c r="D103" t="s">
        <v>3151</v>
      </c>
      <c r="E103" t="s">
        <v>1714</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108">
        <v>8.9999999999999993E-3</v>
      </c>
    </row>
    <row r="104" spans="1:38">
      <c r="A104" s="13" t="s">
        <v>112</v>
      </c>
      <c r="B104" t="s">
        <v>1573</v>
      </c>
      <c r="C104" t="s">
        <v>2734</v>
      </c>
      <c r="D104" t="s">
        <v>3152</v>
      </c>
      <c r="E104" t="s">
        <v>2725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108">
        <v>6.0000000000000001E-3</v>
      </c>
    </row>
    <row r="105" spans="1:38">
      <c r="A105" s="13" t="s">
        <v>116</v>
      </c>
      <c r="B105" t="s">
        <v>2545</v>
      </c>
      <c r="C105" t="s">
        <v>2736</v>
      </c>
      <c r="D105" t="s">
        <v>3153</v>
      </c>
      <c r="E105" t="s">
        <v>2725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146</v>
      </c>
    </row>
    <row r="106" spans="1:38">
      <c r="A106" s="13" t="s">
        <v>116</v>
      </c>
      <c r="B106" t="s">
        <v>2546</v>
      </c>
      <c r="C106" t="s">
        <v>2738</v>
      </c>
      <c r="D106" t="s">
        <v>3154</v>
      </c>
      <c r="E106" t="s">
        <v>1714</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146</v>
      </c>
    </row>
    <row r="107" spans="1:38">
      <c r="A107" s="13" t="s">
        <v>854</v>
      </c>
      <c r="B107" t="s">
        <v>1577</v>
      </c>
      <c r="C107" t="s">
        <v>2740</v>
      </c>
      <c r="D107" t="s">
        <v>3155</v>
      </c>
      <c r="E107" t="s">
        <v>2725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146</v>
      </c>
    </row>
    <row r="108" spans="1:38">
      <c r="B108" t="s">
        <v>2554</v>
      </c>
      <c r="C108" t="s">
        <v>2742</v>
      </c>
      <c r="D108" t="s">
        <v>3156</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108">
        <v>8.0000000000000002E-3</v>
      </c>
    </row>
    <row r="109" spans="1:38">
      <c r="B109" t="s">
        <v>1219</v>
      </c>
      <c r="D109" t="s">
        <v>3157</v>
      </c>
    </row>
    <row r="110" spans="1:38">
      <c r="A110" s="13" t="s">
        <v>115</v>
      </c>
      <c r="B110" t="s">
        <v>1262</v>
      </c>
      <c r="C110" t="s">
        <v>2745</v>
      </c>
      <c r="D110" t="s">
        <v>3158</v>
      </c>
      <c r="E110" t="s">
        <v>2725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108">
        <v>1.0999999999999999E-2</v>
      </c>
    </row>
    <row r="111" spans="1:38">
      <c r="A111" s="13" t="s">
        <v>114</v>
      </c>
      <c r="B111" t="s">
        <v>1348</v>
      </c>
      <c r="C111" t="s">
        <v>2747</v>
      </c>
      <c r="D111" t="s">
        <v>3159</v>
      </c>
      <c r="E111" t="s">
        <v>1714</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108">
        <v>0.01</v>
      </c>
    </row>
    <row r="112" spans="1:38">
      <c r="A112" s="13" t="s">
        <v>853</v>
      </c>
      <c r="B112" t="s">
        <v>1269</v>
      </c>
      <c r="C112" t="s">
        <v>2749</v>
      </c>
      <c r="D112" t="s">
        <v>3160</v>
      </c>
      <c r="E112" t="s">
        <v>1714</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108">
        <v>0.01</v>
      </c>
    </row>
    <row r="113" spans="1:38">
      <c r="A113" s="13" t="s">
        <v>113</v>
      </c>
      <c r="B113" t="s">
        <v>1278</v>
      </c>
      <c r="C113" t="s">
        <v>2751</v>
      </c>
      <c r="D113" t="s">
        <v>3161</v>
      </c>
      <c r="E113" t="s">
        <v>1714</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108">
        <v>1.0999999999999999E-2</v>
      </c>
    </row>
    <row r="114" spans="1:38">
      <c r="A114" s="13" t="s">
        <v>114</v>
      </c>
      <c r="B114" t="s">
        <v>2544</v>
      </c>
      <c r="C114" t="s">
        <v>2753</v>
      </c>
      <c r="D114" t="s">
        <v>3162</v>
      </c>
      <c r="E114" t="s">
        <v>2755</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108">
        <v>8.0000000000000002E-3</v>
      </c>
    </row>
    <row r="115" spans="1:38">
      <c r="A115" s="13" t="s">
        <v>112</v>
      </c>
      <c r="B115" t="s">
        <v>1573</v>
      </c>
      <c r="C115" t="s">
        <v>2756</v>
      </c>
      <c r="D115" t="s">
        <v>3163</v>
      </c>
      <c r="E115" t="s">
        <v>1714</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146</v>
      </c>
    </row>
    <row r="116" spans="1:38">
      <c r="A116" s="13" t="s">
        <v>116</v>
      </c>
      <c r="B116" t="s">
        <v>2545</v>
      </c>
      <c r="C116" t="s">
        <v>2758</v>
      </c>
      <c r="D116" t="s">
        <v>3164</v>
      </c>
      <c r="E116" t="s">
        <v>1714</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146</v>
      </c>
    </row>
    <row r="117" spans="1:38">
      <c r="A117" s="13" t="s">
        <v>116</v>
      </c>
      <c r="B117" t="s">
        <v>2546</v>
      </c>
      <c r="C117" t="s">
        <v>2760</v>
      </c>
      <c r="D117" t="s">
        <v>3165</v>
      </c>
      <c r="E117" t="s">
        <v>1714</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146</v>
      </c>
    </row>
    <row r="118" spans="1:38">
      <c r="A118" s="13" t="s">
        <v>854</v>
      </c>
      <c r="B118" t="s">
        <v>1577</v>
      </c>
      <c r="C118" t="s">
        <v>2762</v>
      </c>
      <c r="D118" t="s">
        <v>3166</v>
      </c>
      <c r="E118" t="s">
        <v>1714</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146</v>
      </c>
    </row>
    <row r="119" spans="1:38">
      <c r="B119" t="s">
        <v>2555</v>
      </c>
      <c r="C119" t="s">
        <v>2764</v>
      </c>
      <c r="D119" t="s">
        <v>3167</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108">
        <v>1.0999999999999999E-2</v>
      </c>
    </row>
    <row r="120" spans="1:38">
      <c r="B120" t="s">
        <v>2549</v>
      </c>
      <c r="D120" t="s">
        <v>3168</v>
      </c>
    </row>
    <row r="121" spans="1:38">
      <c r="A121" s="13" t="s">
        <v>115</v>
      </c>
      <c r="B121" t="s">
        <v>1262</v>
      </c>
      <c r="C121" t="s">
        <v>2767</v>
      </c>
      <c r="D121" t="s">
        <v>3169</v>
      </c>
      <c r="E121" t="s">
        <v>2725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108">
        <v>8.0000000000000002E-3</v>
      </c>
    </row>
    <row r="122" spans="1:38">
      <c r="A122" s="13" t="s">
        <v>114</v>
      </c>
      <c r="B122" t="s">
        <v>1348</v>
      </c>
      <c r="C122" t="s">
        <v>2769</v>
      </c>
      <c r="D122" t="s">
        <v>3170</v>
      </c>
      <c r="E122" t="s">
        <v>1714</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108">
        <v>0.01</v>
      </c>
    </row>
    <row r="123" spans="1:38">
      <c r="A123" s="13" t="s">
        <v>853</v>
      </c>
      <c r="B123" t="s">
        <v>1269</v>
      </c>
      <c r="C123" t="s">
        <v>2771</v>
      </c>
      <c r="D123" t="s">
        <v>3171</v>
      </c>
      <c r="E123" t="s">
        <v>1714</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108">
        <v>8.0000000000000002E-3</v>
      </c>
    </row>
    <row r="124" spans="1:38">
      <c r="A124" s="13" t="s">
        <v>113</v>
      </c>
      <c r="B124" t="s">
        <v>1278</v>
      </c>
      <c r="C124" t="s">
        <v>2773</v>
      </c>
      <c r="D124" t="s">
        <v>3172</v>
      </c>
      <c r="E124" t="s">
        <v>2725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108">
        <v>8.0000000000000002E-3</v>
      </c>
    </row>
    <row r="125" spans="1:38">
      <c r="A125" s="13" t="s">
        <v>114</v>
      </c>
      <c r="B125" t="s">
        <v>2544</v>
      </c>
      <c r="C125" t="s">
        <v>2775</v>
      </c>
      <c r="D125" t="s">
        <v>3173</v>
      </c>
      <c r="E125" t="s">
        <v>1714</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c r="A126" s="13" t="s">
        <v>112</v>
      </c>
      <c r="B126" t="s">
        <v>1573</v>
      </c>
      <c r="C126" t="s">
        <v>2777</v>
      </c>
      <c r="D126" t="s">
        <v>3174</v>
      </c>
      <c r="E126" t="s">
        <v>2725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146</v>
      </c>
    </row>
    <row r="127" spans="1:38">
      <c r="A127" s="13" t="s">
        <v>116</v>
      </c>
      <c r="B127" t="s">
        <v>2545</v>
      </c>
      <c r="C127" t="s">
        <v>2779</v>
      </c>
      <c r="D127" t="s">
        <v>3175</v>
      </c>
      <c r="E127" t="s">
        <v>2725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108">
        <v>4.8000000000000001E-2</v>
      </c>
    </row>
    <row r="128" spans="1:38">
      <c r="A128" s="13" t="s">
        <v>116</v>
      </c>
      <c r="B128" t="s">
        <v>2546</v>
      </c>
      <c r="C128" t="s">
        <v>2781</v>
      </c>
      <c r="D128" t="s">
        <v>3176</v>
      </c>
      <c r="E128" t="s">
        <v>1714</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108">
        <v>4.8000000000000001E-2</v>
      </c>
    </row>
    <row r="129" spans="1:38">
      <c r="A129" s="13" t="s">
        <v>854</v>
      </c>
      <c r="B129" t="s">
        <v>1577</v>
      </c>
      <c r="C129" t="s">
        <v>2783</v>
      </c>
      <c r="D129" t="s">
        <v>3177</v>
      </c>
      <c r="E129" t="s">
        <v>2725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108">
        <v>1E-3</v>
      </c>
    </row>
    <row r="130" spans="1:38">
      <c r="B130" t="s">
        <v>2556</v>
      </c>
      <c r="C130" t="s">
        <v>2785</v>
      </c>
      <c r="D130" t="s">
        <v>3178</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108">
        <v>8.0000000000000002E-3</v>
      </c>
    </row>
    <row r="131" spans="1:38">
      <c r="B131" t="s">
        <v>2557</v>
      </c>
      <c r="C131" t="s">
        <v>2787</v>
      </c>
      <c r="D131" t="s">
        <v>3179</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108">
        <v>0.01</v>
      </c>
    </row>
    <row r="132" spans="1:38">
      <c r="B132" t="s">
        <v>2558</v>
      </c>
      <c r="D132" t="s">
        <v>3180</v>
      </c>
    </row>
    <row r="133" spans="1:38">
      <c r="B133" t="s">
        <v>1217</v>
      </c>
      <c r="D133" t="s">
        <v>3181</v>
      </c>
    </row>
    <row r="134" spans="1:38">
      <c r="A134" s="13" t="s">
        <v>115</v>
      </c>
      <c r="B134" t="s">
        <v>1262</v>
      </c>
      <c r="C134" t="s">
        <v>2791</v>
      </c>
      <c r="D134" t="s">
        <v>3182</v>
      </c>
      <c r="E134" t="s">
        <v>1860</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108">
        <v>1.9E-2</v>
      </c>
    </row>
    <row r="135" spans="1:38">
      <c r="A135" s="13" t="s">
        <v>114</v>
      </c>
      <c r="B135" t="s">
        <v>1348</v>
      </c>
      <c r="C135" t="s">
        <v>2793</v>
      </c>
      <c r="D135" t="s">
        <v>3183</v>
      </c>
      <c r="E135" t="s">
        <v>1860</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108">
        <v>2.5000000000000001E-2</v>
      </c>
    </row>
    <row r="136" spans="1:38">
      <c r="A136" s="13" t="s">
        <v>853</v>
      </c>
      <c r="B136" t="s">
        <v>1269</v>
      </c>
      <c r="C136" t="s">
        <v>2795</v>
      </c>
      <c r="D136" t="s">
        <v>3184</v>
      </c>
      <c r="E136" t="s">
        <v>1860</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108">
        <v>0.107</v>
      </c>
    </row>
    <row r="137" spans="1:38">
      <c r="A137" s="13" t="s">
        <v>113</v>
      </c>
      <c r="B137" t="s">
        <v>1278</v>
      </c>
      <c r="C137" t="s">
        <v>2797</v>
      </c>
      <c r="D137" t="s">
        <v>3185</v>
      </c>
      <c r="E137" t="s">
        <v>1860</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108">
        <v>0.104</v>
      </c>
    </row>
    <row r="138" spans="1:38">
      <c r="A138" s="13" t="s">
        <v>114</v>
      </c>
      <c r="B138" t="s">
        <v>2544</v>
      </c>
      <c r="C138" t="s">
        <v>2799</v>
      </c>
      <c r="D138" t="s">
        <v>3186</v>
      </c>
      <c r="E138" t="s">
        <v>1860</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108">
        <v>6.5000000000000002E-2</v>
      </c>
    </row>
    <row r="139" spans="1:38">
      <c r="A139" s="13" t="s">
        <v>112</v>
      </c>
      <c r="B139" t="s">
        <v>1573</v>
      </c>
      <c r="C139" t="s">
        <v>2801</v>
      </c>
      <c r="D139" t="s">
        <v>3187</v>
      </c>
      <c r="E139" t="s">
        <v>1860</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108">
        <v>0.188</v>
      </c>
    </row>
    <row r="140" spans="1:38">
      <c r="A140" s="13" t="s">
        <v>116</v>
      </c>
      <c r="B140" t="s">
        <v>2545</v>
      </c>
      <c r="C140" t="s">
        <v>2803</v>
      </c>
      <c r="D140" t="s">
        <v>3188</v>
      </c>
      <c r="E140" t="s">
        <v>1860</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146</v>
      </c>
    </row>
    <row r="141" spans="1:38">
      <c r="A141" s="13" t="s">
        <v>116</v>
      </c>
      <c r="B141" t="s">
        <v>2546</v>
      </c>
      <c r="C141" t="s">
        <v>2805</v>
      </c>
      <c r="D141" t="s">
        <v>3189</v>
      </c>
      <c r="E141" t="s">
        <v>1860</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146</v>
      </c>
    </row>
    <row r="142" spans="1:38">
      <c r="A142" s="13" t="s">
        <v>854</v>
      </c>
      <c r="B142" t="s">
        <v>1577</v>
      </c>
      <c r="C142" t="s">
        <v>2807</v>
      </c>
      <c r="D142" t="s">
        <v>3190</v>
      </c>
      <c r="E142" t="s">
        <v>1860</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146</v>
      </c>
    </row>
    <row r="143" spans="1:38">
      <c r="B143" t="s">
        <v>2547</v>
      </c>
      <c r="C143" t="s">
        <v>2809</v>
      </c>
      <c r="D143" t="s">
        <v>3191</v>
      </c>
      <c r="E143" t="s">
        <v>1860</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108">
        <v>2.5999999999999999E-2</v>
      </c>
    </row>
    <row r="144" spans="1:38">
      <c r="B144" t="s">
        <v>1219</v>
      </c>
      <c r="D144" t="s">
        <v>3192</v>
      </c>
    </row>
    <row r="145" spans="1:38">
      <c r="A145" s="13" t="s">
        <v>115</v>
      </c>
      <c r="B145" t="s">
        <v>1262</v>
      </c>
      <c r="C145" t="s">
        <v>2812</v>
      </c>
      <c r="D145" t="s">
        <v>3193</v>
      </c>
      <c r="E145" t="s">
        <v>1860</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108">
        <v>2.1000000000000001E-2</v>
      </c>
    </row>
    <row r="146" spans="1:38">
      <c r="A146" s="13" t="s">
        <v>114</v>
      </c>
      <c r="B146" t="s">
        <v>1348</v>
      </c>
      <c r="C146" t="s">
        <v>2814</v>
      </c>
      <c r="D146" t="s">
        <v>3194</v>
      </c>
      <c r="E146" t="s">
        <v>1860</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108">
        <v>1.7000000000000001E-2</v>
      </c>
    </row>
    <row r="147" spans="1:38">
      <c r="A147" s="13" t="s">
        <v>853</v>
      </c>
      <c r="B147" t="s">
        <v>1269</v>
      </c>
      <c r="C147" t="s">
        <v>2816</v>
      </c>
      <c r="D147" t="s">
        <v>3195</v>
      </c>
      <c r="E147" t="s">
        <v>1860</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108">
        <v>4.2999999999999997E-2</v>
      </c>
    </row>
    <row r="148" spans="1:38">
      <c r="A148" s="13" t="s">
        <v>113</v>
      </c>
      <c r="B148" t="s">
        <v>1278</v>
      </c>
      <c r="C148" t="s">
        <v>2818</v>
      </c>
      <c r="D148" t="s">
        <v>3196</v>
      </c>
      <c r="E148" t="s">
        <v>1860</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108">
        <v>6.4000000000000001E-2</v>
      </c>
    </row>
    <row r="149" spans="1:38">
      <c r="A149" s="13" t="s">
        <v>114</v>
      </c>
      <c r="B149" t="s">
        <v>2544</v>
      </c>
      <c r="C149" t="s">
        <v>2820</v>
      </c>
      <c r="D149" t="s">
        <v>3197</v>
      </c>
      <c r="E149" t="s">
        <v>1860</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108">
        <v>6.9000000000000006E-2</v>
      </c>
    </row>
    <row r="150" spans="1:38">
      <c r="A150" s="13" t="s">
        <v>112</v>
      </c>
      <c r="B150" t="s">
        <v>1573</v>
      </c>
      <c r="C150" t="s">
        <v>2822</v>
      </c>
      <c r="D150" t="s">
        <v>3198</v>
      </c>
      <c r="E150" t="s">
        <v>1860</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108">
        <v>0.30099999999999999</v>
      </c>
    </row>
    <row r="151" spans="1:38">
      <c r="A151" s="13" t="s">
        <v>116</v>
      </c>
      <c r="B151" t="s">
        <v>2545</v>
      </c>
      <c r="C151" t="s">
        <v>2824</v>
      </c>
      <c r="D151" t="s">
        <v>3199</v>
      </c>
      <c r="E151" t="s">
        <v>1860</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146</v>
      </c>
    </row>
    <row r="152" spans="1:38">
      <c r="A152" s="13" t="s">
        <v>116</v>
      </c>
      <c r="B152" t="s">
        <v>2546</v>
      </c>
      <c r="C152" t="s">
        <v>2826</v>
      </c>
      <c r="D152" t="s">
        <v>3200</v>
      </c>
      <c r="E152" t="s">
        <v>1860</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146</v>
      </c>
    </row>
    <row r="153" spans="1:38">
      <c r="A153" s="13" t="s">
        <v>854</v>
      </c>
      <c r="B153" t="s">
        <v>1577</v>
      </c>
      <c r="C153" t="s">
        <v>2828</v>
      </c>
      <c r="D153" t="s">
        <v>3201</v>
      </c>
      <c r="E153" t="s">
        <v>1860</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146</v>
      </c>
    </row>
    <row r="154" spans="1:38">
      <c r="B154" t="s">
        <v>2548</v>
      </c>
      <c r="C154" t="s">
        <v>2830</v>
      </c>
      <c r="D154" t="s">
        <v>3202</v>
      </c>
      <c r="E154" t="s">
        <v>1860</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108">
        <v>2.1000000000000001E-2</v>
      </c>
    </row>
    <row r="155" spans="1:38">
      <c r="B155" t="s">
        <v>2549</v>
      </c>
      <c r="D155" t="s">
        <v>3203</v>
      </c>
    </row>
    <row r="156" spans="1:38">
      <c r="A156" s="13" t="s">
        <v>115</v>
      </c>
      <c r="B156" t="s">
        <v>1262</v>
      </c>
      <c r="C156" t="s">
        <v>2833</v>
      </c>
      <c r="D156" t="s">
        <v>3204</v>
      </c>
      <c r="E156" t="s">
        <v>1860</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108">
        <v>8.9999999999999993E-3</v>
      </c>
    </row>
    <row r="157" spans="1:38">
      <c r="A157" s="13" t="s">
        <v>114</v>
      </c>
      <c r="B157" t="s">
        <v>1348</v>
      </c>
      <c r="C157" t="s">
        <v>2835</v>
      </c>
      <c r="D157" t="s">
        <v>3205</v>
      </c>
      <c r="E157" t="s">
        <v>1860</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108">
        <v>-4.8000000000000001E-2</v>
      </c>
    </row>
    <row r="158" spans="1:38">
      <c r="A158" s="13" t="s">
        <v>853</v>
      </c>
      <c r="B158" t="s">
        <v>1269</v>
      </c>
      <c r="C158" t="s">
        <v>2837</v>
      </c>
      <c r="D158" t="s">
        <v>3206</v>
      </c>
      <c r="E158" t="s">
        <v>1860</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108">
        <v>1.6E-2</v>
      </c>
    </row>
    <row r="159" spans="1:38">
      <c r="A159" s="13" t="s">
        <v>113</v>
      </c>
      <c r="B159" t="s">
        <v>1278</v>
      </c>
      <c r="C159" t="s">
        <v>2839</v>
      </c>
      <c r="D159" t="s">
        <v>3207</v>
      </c>
      <c r="E159" t="s">
        <v>1860</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108">
        <v>4.2000000000000003E-2</v>
      </c>
    </row>
    <row r="160" spans="1:38">
      <c r="A160" s="13" t="s">
        <v>114</v>
      </c>
      <c r="B160" t="s">
        <v>2544</v>
      </c>
      <c r="C160" t="s">
        <v>2841</v>
      </c>
      <c r="D160" t="s">
        <v>3208</v>
      </c>
      <c r="E160" t="s">
        <v>1860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c r="A161" s="13" t="s">
        <v>112</v>
      </c>
      <c r="B161" t="s">
        <v>1573</v>
      </c>
      <c r="C161" t="s">
        <v>2843</v>
      </c>
      <c r="D161" t="s">
        <v>3209</v>
      </c>
      <c r="E161" t="s">
        <v>1860</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146</v>
      </c>
    </row>
    <row r="162" spans="1:38">
      <c r="A162" s="13" t="s">
        <v>116</v>
      </c>
      <c r="B162" t="s">
        <v>2545</v>
      </c>
      <c r="C162" t="s">
        <v>2845</v>
      </c>
      <c r="D162" t="s">
        <v>3210</v>
      </c>
      <c r="E162" t="s">
        <v>1860</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108">
        <v>0.14099999999999999</v>
      </c>
    </row>
    <row r="163" spans="1:38">
      <c r="A163" s="13" t="s">
        <v>116</v>
      </c>
      <c r="B163" t="s">
        <v>2546</v>
      </c>
      <c r="C163" t="s">
        <v>2847</v>
      </c>
      <c r="D163" t="s">
        <v>3211</v>
      </c>
      <c r="E163" t="s">
        <v>1860</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108">
        <v>0.14000000000000001</v>
      </c>
    </row>
    <row r="164" spans="1:38">
      <c r="A164" s="13" t="s">
        <v>854</v>
      </c>
      <c r="B164" t="s">
        <v>1577</v>
      </c>
      <c r="C164" t="s">
        <v>2849</v>
      </c>
      <c r="D164" t="s">
        <v>3212</v>
      </c>
      <c r="E164" t="s">
        <v>1860</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108">
        <v>0.14799999999999999</v>
      </c>
    </row>
    <row r="165" spans="1:38">
      <c r="B165" t="s">
        <v>2550</v>
      </c>
      <c r="C165" t="s">
        <v>2851</v>
      </c>
      <c r="D165" t="s">
        <v>3213</v>
      </c>
      <c r="E165" t="s">
        <v>1860</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108">
        <v>8.9999999999999993E-3</v>
      </c>
    </row>
    <row r="166" spans="1:38">
      <c r="B166" t="s">
        <v>2559</v>
      </c>
      <c r="C166" t="s">
        <v>2853</v>
      </c>
      <c r="D166" t="s">
        <v>3214</v>
      </c>
      <c r="E166" t="s">
        <v>1860</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108">
        <v>1.7999999999999999E-2</v>
      </c>
    </row>
    <row r="167" spans="1:38">
      <c r="B167" t="s">
        <v>697</v>
      </c>
      <c r="D167" t="s">
        <v>3215</v>
      </c>
    </row>
    <row r="168" spans="1:38">
      <c r="B168" t="s">
        <v>2553</v>
      </c>
      <c r="D168" t="s">
        <v>3216</v>
      </c>
    </row>
    <row r="169" spans="1:38">
      <c r="B169" t="s">
        <v>1217</v>
      </c>
      <c r="D169" t="s">
        <v>3217</v>
      </c>
    </row>
    <row r="170" spans="1:38">
      <c r="B170" t="s">
        <v>1262</v>
      </c>
      <c r="C170" t="s">
        <v>2858</v>
      </c>
      <c r="D170" t="s">
        <v>3218</v>
      </c>
      <c r="E170" t="s">
        <v>2725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108">
        <v>5.0000000000000001E-3</v>
      </c>
    </row>
    <row r="171" spans="1:38">
      <c r="B171" t="s">
        <v>1348</v>
      </c>
      <c r="C171" t="s">
        <v>2860</v>
      </c>
      <c r="D171" t="s">
        <v>3219</v>
      </c>
      <c r="E171" t="s">
        <v>1714</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108">
        <v>8.9999999999999993E-3</v>
      </c>
    </row>
    <row r="172" spans="1:38">
      <c r="B172" t="s">
        <v>1269</v>
      </c>
      <c r="C172" t="s">
        <v>2862</v>
      </c>
      <c r="D172" t="s">
        <v>3220</v>
      </c>
      <c r="E172" t="s">
        <v>1714</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108">
        <v>5.0000000000000001E-3</v>
      </c>
    </row>
    <row r="173" spans="1:38">
      <c r="B173" t="s">
        <v>1278</v>
      </c>
      <c r="C173" t="s">
        <v>2864</v>
      </c>
      <c r="D173" t="s">
        <v>3221</v>
      </c>
      <c r="E173" t="s">
        <v>1714</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108">
        <v>3.0000000000000001E-3</v>
      </c>
    </row>
    <row r="174" spans="1:38">
      <c r="B174" t="s">
        <v>2544</v>
      </c>
      <c r="C174" t="s">
        <v>2866</v>
      </c>
      <c r="D174" t="s">
        <v>3222</v>
      </c>
      <c r="E174" t="s">
        <v>1714</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108">
        <v>8.0000000000000002E-3</v>
      </c>
    </row>
    <row r="175" spans="1:38">
      <c r="B175" t="s">
        <v>1573</v>
      </c>
      <c r="C175" t="s">
        <v>2868</v>
      </c>
      <c r="D175" t="s">
        <v>3223</v>
      </c>
      <c r="E175" t="s">
        <v>2725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108">
        <v>3.0000000000000001E-3</v>
      </c>
    </row>
    <row r="176" spans="1:38">
      <c r="B176" t="s">
        <v>2545</v>
      </c>
      <c r="C176" t="s">
        <v>2870</v>
      </c>
      <c r="D176" t="s">
        <v>3224</v>
      </c>
      <c r="E176" t="s">
        <v>2725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146</v>
      </c>
    </row>
    <row r="177" spans="2:38">
      <c r="B177" t="s">
        <v>2546</v>
      </c>
      <c r="C177" t="s">
        <v>2872</v>
      </c>
      <c r="D177" t="s">
        <v>3225</v>
      </c>
      <c r="E177" t="s">
        <v>1714</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146</v>
      </c>
    </row>
    <row r="178" spans="2:38">
      <c r="B178" t="s">
        <v>1577</v>
      </c>
      <c r="C178" t="s">
        <v>2874</v>
      </c>
      <c r="D178" t="s">
        <v>3226</v>
      </c>
      <c r="E178" t="s">
        <v>2725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146</v>
      </c>
    </row>
    <row r="179" spans="2:38">
      <c r="B179" t="s">
        <v>2554</v>
      </c>
      <c r="C179" t="s">
        <v>2876</v>
      </c>
      <c r="D179" t="s">
        <v>3227</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108">
        <v>5.0000000000000001E-3</v>
      </c>
    </row>
    <row r="180" spans="2:38">
      <c r="B180" t="s">
        <v>1219</v>
      </c>
      <c r="D180" t="s">
        <v>3228</v>
      </c>
    </row>
    <row r="181" spans="2:38">
      <c r="B181" t="s">
        <v>1262</v>
      </c>
      <c r="C181" t="s">
        <v>2879</v>
      </c>
      <c r="D181" t="s">
        <v>3229</v>
      </c>
      <c r="E181" t="s">
        <v>2725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108">
        <v>8.9999999999999993E-3</v>
      </c>
    </row>
    <row r="182" spans="2:38">
      <c r="B182" t="s">
        <v>1348</v>
      </c>
      <c r="C182" t="s">
        <v>2881</v>
      </c>
      <c r="D182" t="s">
        <v>3230</v>
      </c>
      <c r="E182" t="s">
        <v>1714</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108">
        <v>8.9999999999999993E-3</v>
      </c>
    </row>
    <row r="183" spans="2:38">
      <c r="B183" t="s">
        <v>1269</v>
      </c>
      <c r="C183" t="s">
        <v>2883</v>
      </c>
      <c r="D183" t="s">
        <v>3231</v>
      </c>
      <c r="E183" t="s">
        <v>1714</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108">
        <v>8.9999999999999993E-3</v>
      </c>
    </row>
    <row r="184" spans="2:38">
      <c r="B184" t="s">
        <v>1278</v>
      </c>
      <c r="C184" t="s">
        <v>2885</v>
      </c>
      <c r="D184" t="s">
        <v>3232</v>
      </c>
      <c r="E184" t="s">
        <v>1714</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108">
        <v>0.01</v>
      </c>
    </row>
    <row r="185" spans="2:38">
      <c r="B185" t="s">
        <v>2544</v>
      </c>
      <c r="C185" t="s">
        <v>2887</v>
      </c>
      <c r="D185" t="s">
        <v>3233</v>
      </c>
      <c r="E185" t="s">
        <v>2755</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108">
        <v>8.9999999999999993E-3</v>
      </c>
    </row>
    <row r="186" spans="2:38">
      <c r="B186" t="s">
        <v>1573</v>
      </c>
      <c r="C186" t="s">
        <v>2889</v>
      </c>
      <c r="D186" t="s">
        <v>3234</v>
      </c>
      <c r="E186" t="s">
        <v>1714</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108">
        <v>7.0000000000000001E-3</v>
      </c>
    </row>
    <row r="187" spans="2:38">
      <c r="B187" t="s">
        <v>2545</v>
      </c>
      <c r="C187" t="s">
        <v>2891</v>
      </c>
      <c r="D187" t="s">
        <v>3235</v>
      </c>
      <c r="E187" t="s">
        <v>1714</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146</v>
      </c>
    </row>
    <row r="188" spans="2:38">
      <c r="B188" t="s">
        <v>2546</v>
      </c>
      <c r="C188" t="s">
        <v>2893</v>
      </c>
      <c r="D188" t="s">
        <v>3236</v>
      </c>
      <c r="E188" t="s">
        <v>1714</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146</v>
      </c>
    </row>
    <row r="189" spans="2:38">
      <c r="B189" t="s">
        <v>1577</v>
      </c>
      <c r="C189" t="s">
        <v>2895</v>
      </c>
      <c r="D189" t="s">
        <v>3237</v>
      </c>
      <c r="E189" t="s">
        <v>1714</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146</v>
      </c>
    </row>
    <row r="190" spans="2:38">
      <c r="B190" t="s">
        <v>2555</v>
      </c>
      <c r="C190" t="s">
        <v>2897</v>
      </c>
      <c r="D190" t="s">
        <v>3238</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108">
        <v>8.9999999999999993E-3</v>
      </c>
    </row>
    <row r="191" spans="2:38">
      <c r="B191" t="s">
        <v>2549</v>
      </c>
      <c r="D191" t="s">
        <v>3239</v>
      </c>
    </row>
    <row r="192" spans="2:38">
      <c r="B192" t="s">
        <v>1262</v>
      </c>
      <c r="C192" t="s">
        <v>2900</v>
      </c>
      <c r="D192" t="s">
        <v>3240</v>
      </c>
      <c r="E192" t="s">
        <v>2725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108">
        <v>8.0000000000000002E-3</v>
      </c>
    </row>
    <row r="193" spans="2:38">
      <c r="B193" t="s">
        <v>1348</v>
      </c>
      <c r="C193" t="s">
        <v>2902</v>
      </c>
      <c r="D193" t="s">
        <v>3241</v>
      </c>
      <c r="E193" t="s">
        <v>1714</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108">
        <v>7.0000000000000001E-3</v>
      </c>
    </row>
    <row r="194" spans="2:38">
      <c r="B194" t="s">
        <v>1269</v>
      </c>
      <c r="C194" t="s">
        <v>2904</v>
      </c>
      <c r="D194" t="s">
        <v>3242</v>
      </c>
      <c r="E194" t="s">
        <v>1714</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108">
        <v>6.0000000000000001E-3</v>
      </c>
    </row>
    <row r="195" spans="2:38">
      <c r="B195" t="s">
        <v>1278</v>
      </c>
      <c r="C195" t="s">
        <v>2906</v>
      </c>
      <c r="D195" t="s">
        <v>3243</v>
      </c>
      <c r="E195" t="s">
        <v>2725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108">
        <v>8.9999999999999993E-3</v>
      </c>
    </row>
    <row r="196" spans="2:38">
      <c r="B196" t="s">
        <v>2544</v>
      </c>
      <c r="C196" t="s">
        <v>2908</v>
      </c>
      <c r="D196" t="s">
        <v>3244</v>
      </c>
      <c r="E196" t="s">
        <v>1714</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2:38">
      <c r="B197" t="s">
        <v>1573</v>
      </c>
      <c r="C197" t="s">
        <v>2910</v>
      </c>
      <c r="D197" t="s">
        <v>3245</v>
      </c>
      <c r="E197" t="s">
        <v>2725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146</v>
      </c>
    </row>
    <row r="198" spans="2:38">
      <c r="B198" t="s">
        <v>2545</v>
      </c>
      <c r="C198" t="s">
        <v>2912</v>
      </c>
      <c r="D198" t="s">
        <v>3246</v>
      </c>
      <c r="E198" t="s">
        <v>2725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108">
        <v>0.01</v>
      </c>
    </row>
    <row r="199" spans="2:38">
      <c r="B199" t="s">
        <v>2546</v>
      </c>
      <c r="C199" t="s">
        <v>2914</v>
      </c>
      <c r="D199" t="s">
        <v>3247</v>
      </c>
      <c r="E199" t="s">
        <v>1714</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108">
        <v>7.0000000000000001E-3</v>
      </c>
    </row>
    <row r="200" spans="2:38">
      <c r="B200" t="s">
        <v>1577</v>
      </c>
      <c r="C200" t="s">
        <v>2916</v>
      </c>
      <c r="D200" t="s">
        <v>3248</v>
      </c>
      <c r="E200" t="s">
        <v>2725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108">
        <v>3.0000000000000001E-3</v>
      </c>
    </row>
    <row r="201" spans="2:38">
      <c r="B201" t="s">
        <v>2556</v>
      </c>
      <c r="C201" t="s">
        <v>2918</v>
      </c>
      <c r="D201" t="s">
        <v>3249</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108">
        <v>8.0000000000000002E-3</v>
      </c>
    </row>
    <row r="202" spans="2:38">
      <c r="B202" t="s">
        <v>2557</v>
      </c>
      <c r="C202" t="s">
        <v>2920</v>
      </c>
      <c r="D202" t="s">
        <v>3250</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108">
        <v>0.01</v>
      </c>
    </row>
    <row r="203" spans="2:38">
      <c r="B203" t="s">
        <v>2560</v>
      </c>
      <c r="D203" t="s">
        <v>3251</v>
      </c>
    </row>
    <row r="204" spans="2:38">
      <c r="B204" t="s">
        <v>1217</v>
      </c>
      <c r="D204" t="s">
        <v>3252</v>
      </c>
    </row>
    <row r="205" spans="2:38">
      <c r="B205" t="s">
        <v>1262</v>
      </c>
      <c r="C205" t="s">
        <v>2924</v>
      </c>
      <c r="D205" t="s">
        <v>3253</v>
      </c>
      <c r="E205" t="s">
        <v>1584</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108">
        <v>2E-3</v>
      </c>
    </row>
    <row r="206" spans="2:38">
      <c r="B206" t="s">
        <v>1348</v>
      </c>
      <c r="C206" t="s">
        <v>2926</v>
      </c>
      <c r="D206" t="s">
        <v>3254</v>
      </c>
      <c r="E206" t="s">
        <v>1584</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108">
        <v>1.9E-2</v>
      </c>
    </row>
    <row r="207" spans="2:38">
      <c r="B207" t="s">
        <v>1269</v>
      </c>
      <c r="C207" t="s">
        <v>2928</v>
      </c>
      <c r="D207" t="s">
        <v>3255</v>
      </c>
      <c r="E207" t="s">
        <v>1584</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108">
        <v>4.2999999999999997E-2</v>
      </c>
    </row>
    <row r="208" spans="2:38">
      <c r="B208" t="s">
        <v>1278</v>
      </c>
      <c r="C208" t="s">
        <v>2930</v>
      </c>
      <c r="D208" t="s">
        <v>3256</v>
      </c>
      <c r="E208" t="s">
        <v>1584</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108">
        <v>3.5999999999999997E-2</v>
      </c>
    </row>
    <row r="209" spans="2:38">
      <c r="B209" t="s">
        <v>2544</v>
      </c>
      <c r="C209" t="s">
        <v>2932</v>
      </c>
      <c r="D209" t="s">
        <v>3257</v>
      </c>
      <c r="E209" t="s">
        <v>1584</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108">
        <v>4.2000000000000003E-2</v>
      </c>
    </row>
    <row r="210" spans="2:38">
      <c r="B210" t="s">
        <v>1573</v>
      </c>
      <c r="C210" t="s">
        <v>2934</v>
      </c>
      <c r="D210" t="s">
        <v>3258</v>
      </c>
      <c r="E210" t="s">
        <v>1584</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146</v>
      </c>
    </row>
    <row r="211" spans="2:38">
      <c r="B211" t="s">
        <v>2545</v>
      </c>
      <c r="C211" t="s">
        <v>2936</v>
      </c>
      <c r="D211" t="s">
        <v>3259</v>
      </c>
      <c r="E211" t="s">
        <v>1584</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146</v>
      </c>
    </row>
    <row r="212" spans="2:38">
      <c r="B212" t="s">
        <v>2546</v>
      </c>
      <c r="C212" t="s">
        <v>2938</v>
      </c>
      <c r="D212" t="s">
        <v>3260</v>
      </c>
      <c r="E212" t="s">
        <v>1584</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146</v>
      </c>
    </row>
    <row r="213" spans="2:38">
      <c r="B213" t="s">
        <v>1577</v>
      </c>
      <c r="C213" t="s">
        <v>2940</v>
      </c>
      <c r="D213" t="s">
        <v>3261</v>
      </c>
      <c r="E213" t="s">
        <v>1584</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146</v>
      </c>
    </row>
    <row r="214" spans="2:38">
      <c r="B214" t="s">
        <v>2547</v>
      </c>
      <c r="C214" t="s">
        <v>2942</v>
      </c>
      <c r="D214" t="s">
        <v>3262</v>
      </c>
      <c r="E214" t="s">
        <v>1584</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108">
        <v>1.2999999999999999E-2</v>
      </c>
    </row>
    <row r="215" spans="2:38">
      <c r="B215" t="s">
        <v>1219</v>
      </c>
      <c r="D215" t="s">
        <v>3263</v>
      </c>
    </row>
    <row r="216" spans="2:38">
      <c r="B216" t="s">
        <v>1262</v>
      </c>
      <c r="C216" t="s">
        <v>2945</v>
      </c>
      <c r="D216" t="s">
        <v>3264</v>
      </c>
      <c r="E216" t="s">
        <v>1584</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108">
        <v>1.7000000000000001E-2</v>
      </c>
    </row>
    <row r="217" spans="2:38">
      <c r="B217" t="s">
        <v>1348</v>
      </c>
      <c r="C217" t="s">
        <v>2947</v>
      </c>
      <c r="D217" t="s">
        <v>3265</v>
      </c>
      <c r="E217" t="s">
        <v>1584</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108">
        <v>1.6E-2</v>
      </c>
    </row>
    <row r="218" spans="2:38">
      <c r="B218" t="s">
        <v>1269</v>
      </c>
      <c r="C218" t="s">
        <v>2949</v>
      </c>
      <c r="D218" t="s">
        <v>3266</v>
      </c>
      <c r="E218" t="s">
        <v>1584</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108">
        <v>3.6999999999999998E-2</v>
      </c>
    </row>
    <row r="219" spans="2:38">
      <c r="B219" t="s">
        <v>1278</v>
      </c>
      <c r="C219" t="s">
        <v>2951</v>
      </c>
      <c r="D219" t="s">
        <v>3267</v>
      </c>
      <c r="E219" t="s">
        <v>1584</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108">
        <v>2.3E-2</v>
      </c>
    </row>
    <row r="220" spans="2:38">
      <c r="B220" t="s">
        <v>2544</v>
      </c>
      <c r="C220" t="s">
        <v>2953</v>
      </c>
      <c r="D220" t="s">
        <v>3268</v>
      </c>
      <c r="E220" t="s">
        <v>1584</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108">
        <v>4.2000000000000003E-2</v>
      </c>
    </row>
    <row r="221" spans="2:38">
      <c r="B221" t="s">
        <v>1573</v>
      </c>
      <c r="C221" t="s">
        <v>2955</v>
      </c>
      <c r="D221" t="s">
        <v>3269</v>
      </c>
      <c r="E221" t="s">
        <v>1584</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146</v>
      </c>
    </row>
    <row r="222" spans="2:38">
      <c r="B222" t="s">
        <v>2545</v>
      </c>
      <c r="C222" t="s">
        <v>2957</v>
      </c>
      <c r="D222" t="s">
        <v>3270</v>
      </c>
      <c r="E222" t="s">
        <v>1584</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146</v>
      </c>
    </row>
    <row r="223" spans="2:38">
      <c r="B223" t="s">
        <v>2546</v>
      </c>
      <c r="C223" t="s">
        <v>2959</v>
      </c>
      <c r="D223" t="s">
        <v>3271</v>
      </c>
      <c r="E223" t="s">
        <v>1584</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146</v>
      </c>
    </row>
    <row r="224" spans="2:38">
      <c r="B224" t="s">
        <v>1577</v>
      </c>
      <c r="C224" t="s">
        <v>2961</v>
      </c>
      <c r="D224" t="s">
        <v>3272</v>
      </c>
      <c r="E224" t="s">
        <v>1584</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146</v>
      </c>
    </row>
    <row r="225" spans="2:38">
      <c r="B225" t="s">
        <v>2548</v>
      </c>
      <c r="C225" t="s">
        <v>2963</v>
      </c>
      <c r="D225" t="s">
        <v>3273</v>
      </c>
      <c r="E225" t="s">
        <v>1584</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108">
        <v>1.7999999999999999E-2</v>
      </c>
    </row>
    <row r="226" spans="2:38">
      <c r="B226" t="s">
        <v>2549</v>
      </c>
      <c r="D226" t="s">
        <v>3274</v>
      </c>
    </row>
    <row r="227" spans="2:38">
      <c r="B227" t="s">
        <v>1262</v>
      </c>
      <c r="C227" t="s">
        <v>2966</v>
      </c>
      <c r="D227" t="s">
        <v>3275</v>
      </c>
      <c r="E227" t="s">
        <v>1584</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108">
        <v>-6.0000000000000001E-3</v>
      </c>
    </row>
    <row r="228" spans="2:38">
      <c r="B228" t="s">
        <v>1348</v>
      </c>
      <c r="C228" t="s">
        <v>2968</v>
      </c>
      <c r="D228" t="s">
        <v>3276</v>
      </c>
      <c r="E228" t="s">
        <v>1584</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108">
        <v>-4.0000000000000001E-3</v>
      </c>
    </row>
    <row r="229" spans="2:38">
      <c r="B229" t="s">
        <v>1269</v>
      </c>
      <c r="C229" t="s">
        <v>2970</v>
      </c>
      <c r="D229" t="s">
        <v>3277</v>
      </c>
      <c r="E229" t="s">
        <v>1584</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108">
        <v>-0.01</v>
      </c>
    </row>
    <row r="230" spans="2:38">
      <c r="B230" t="s">
        <v>1278</v>
      </c>
      <c r="C230" t="s">
        <v>2972</v>
      </c>
      <c r="D230" t="s">
        <v>3278</v>
      </c>
      <c r="E230" t="s">
        <v>1584</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108">
        <v>0.03</v>
      </c>
    </row>
    <row r="231" spans="2:38">
      <c r="B231" t="s">
        <v>2544</v>
      </c>
      <c r="C231" t="s">
        <v>2974</v>
      </c>
      <c r="D231" t="s">
        <v>3279</v>
      </c>
      <c r="E231" t="s">
        <v>1584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2:38">
      <c r="B232" t="s">
        <v>1573</v>
      </c>
      <c r="C232" t="s">
        <v>2976</v>
      </c>
      <c r="D232" t="s">
        <v>3280</v>
      </c>
      <c r="E232" t="s">
        <v>1584</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146</v>
      </c>
    </row>
    <row r="233" spans="2:38">
      <c r="B233" t="s">
        <v>2545</v>
      </c>
      <c r="C233" t="s">
        <v>2978</v>
      </c>
      <c r="D233" t="s">
        <v>3281</v>
      </c>
      <c r="E233" t="s">
        <v>1584</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108">
        <v>6.4000000000000001E-2</v>
      </c>
    </row>
    <row r="234" spans="2:38">
      <c r="B234" t="s">
        <v>2546</v>
      </c>
      <c r="C234" t="s">
        <v>2980</v>
      </c>
      <c r="D234" t="s">
        <v>3282</v>
      </c>
      <c r="E234" t="s">
        <v>1584</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108">
        <v>6.3E-2</v>
      </c>
    </row>
    <row r="235" spans="2:38">
      <c r="B235" t="s">
        <v>1577</v>
      </c>
      <c r="C235" t="s">
        <v>2982</v>
      </c>
      <c r="D235" t="s">
        <v>3283</v>
      </c>
      <c r="E235" t="s">
        <v>1584</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108">
        <v>7.0000000000000007E-2</v>
      </c>
    </row>
    <row r="236" spans="2:38">
      <c r="B236" t="s">
        <v>2550</v>
      </c>
      <c r="C236" t="s">
        <v>2984</v>
      </c>
      <c r="D236" t="s">
        <v>3284</v>
      </c>
      <c r="E236" t="s">
        <v>1584</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108">
        <v>-4.0000000000000001E-3</v>
      </c>
    </row>
    <row r="237" spans="2:38">
      <c r="B237" t="s">
        <v>1569</v>
      </c>
      <c r="C237" t="s">
        <v>2986</v>
      </c>
      <c r="D237" t="s">
        <v>3285</v>
      </c>
      <c r="E237" t="s">
        <v>1584</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108">
        <v>8.9999999999999993E-3</v>
      </c>
    </row>
    <row r="238" spans="2:38">
      <c r="B238" t="s">
        <v>634</v>
      </c>
      <c r="D238" t="s">
        <v>3286</v>
      </c>
    </row>
    <row r="239" spans="2:38">
      <c r="B239" t="s">
        <v>2561</v>
      </c>
      <c r="C239" t="s">
        <v>2989</v>
      </c>
      <c r="D239" t="s">
        <v>3287</v>
      </c>
      <c r="E239" t="s">
        <v>2991</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108">
        <v>1E-3</v>
      </c>
    </row>
    <row r="240" spans="2:38">
      <c r="B240" t="s">
        <v>2562</v>
      </c>
      <c r="C240" t="s">
        <v>2992</v>
      </c>
      <c r="D240" t="s">
        <v>3288</v>
      </c>
      <c r="E240" t="s">
        <v>2994</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8">
        <v>6.0000000000000001E-3</v>
      </c>
    </row>
    <row r="241" spans="2:38">
      <c r="B241" t="s">
        <v>133</v>
      </c>
      <c r="D241" t="s">
        <v>3289</v>
      </c>
    </row>
    <row r="242" spans="2:38">
      <c r="B242" t="s">
        <v>1347</v>
      </c>
      <c r="C242" t="s">
        <v>2996</v>
      </c>
      <c r="D242" t="s">
        <v>3290</v>
      </c>
      <c r="E242" t="s">
        <v>1290</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108">
        <v>-2.4E-2</v>
      </c>
    </row>
    <row r="243" spans="2:38">
      <c r="B243" t="s">
        <v>1253</v>
      </c>
      <c r="C243" t="s">
        <v>2998</v>
      </c>
      <c r="D243" t="s">
        <v>3291</v>
      </c>
      <c r="E243" t="s">
        <v>1290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c r="B244" t="s">
        <v>1350</v>
      </c>
      <c r="C244" t="s">
        <v>3000</v>
      </c>
      <c r="D244" t="s">
        <v>3292</v>
      </c>
      <c r="E244" t="s">
        <v>1290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c r="B245" t="s">
        <v>1351</v>
      </c>
      <c r="C245" t="s">
        <v>3002</v>
      </c>
      <c r="D245" t="s">
        <v>3293</v>
      </c>
      <c r="E245" t="s">
        <v>1290</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146</v>
      </c>
    </row>
    <row r="246" spans="2:38">
      <c r="B246" t="s">
        <v>627</v>
      </c>
      <c r="D246" t="s">
        <v>3294</v>
      </c>
    </row>
    <row r="247" spans="2:38">
      <c r="B247" t="s">
        <v>2563</v>
      </c>
      <c r="C247" t="s">
        <v>3005</v>
      </c>
      <c r="D247" t="s">
        <v>3295</v>
      </c>
      <c r="E247" t="s">
        <v>2991</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108">
        <v>-1.2999999999999999E-2</v>
      </c>
    </row>
    <row r="248" spans="2:38">
      <c r="B248" t="s">
        <v>2562</v>
      </c>
      <c r="C248" t="s">
        <v>3007</v>
      </c>
      <c r="D248" t="s">
        <v>3296</v>
      </c>
      <c r="E248" t="s">
        <v>2994</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8">
        <v>6.0000000000000001E-3</v>
      </c>
    </row>
    <row r="249" spans="2:38">
      <c r="B249" t="s">
        <v>133</v>
      </c>
      <c r="D249" t="s">
        <v>3297</v>
      </c>
    </row>
    <row r="250" spans="2:38">
      <c r="B250" t="s">
        <v>1347</v>
      </c>
      <c r="C250" t="s">
        <v>3010</v>
      </c>
      <c r="D250" t="s">
        <v>3298</v>
      </c>
      <c r="E250" t="s">
        <v>1290</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108">
        <v>-1.9E-2</v>
      </c>
    </row>
    <row r="251" spans="2:38">
      <c r="B251" t="s">
        <v>1253</v>
      </c>
      <c r="C251" t="s">
        <v>3012</v>
      </c>
      <c r="D251" t="s">
        <v>3299</v>
      </c>
      <c r="E251" t="s">
        <v>1290</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108">
        <v>-7.0999999999999994E-2</v>
      </c>
    </row>
    <row r="252" spans="2:38">
      <c r="B252" t="s">
        <v>1350</v>
      </c>
      <c r="C252" t="s">
        <v>3014</v>
      </c>
      <c r="D252" t="s">
        <v>3300</v>
      </c>
      <c r="E252" t="s">
        <v>1290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c r="B253" t="s">
        <v>1351</v>
      </c>
      <c r="C253" t="s">
        <v>3016</v>
      </c>
      <c r="D253" t="s">
        <v>3301</v>
      </c>
      <c r="E253" t="s">
        <v>1290</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108">
        <v>4.4999999999999998E-2</v>
      </c>
    </row>
    <row r="254" spans="2:38">
      <c r="B254" t="s">
        <v>620</v>
      </c>
      <c r="D254" t="s">
        <v>3302</v>
      </c>
    </row>
    <row r="255" spans="2:38">
      <c r="B255" t="s">
        <v>2564</v>
      </c>
      <c r="C255" t="s">
        <v>3019</v>
      </c>
      <c r="D255" t="s">
        <v>3303</v>
      </c>
      <c r="E255" t="s">
        <v>3021</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108">
        <v>3.1E-2</v>
      </c>
    </row>
    <row r="256" spans="2:38">
      <c r="B256" t="s">
        <v>2565</v>
      </c>
      <c r="C256" t="s">
        <v>3022</v>
      </c>
      <c r="D256" t="s">
        <v>3304</v>
      </c>
      <c r="E256" t="s">
        <v>3021</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108">
        <v>3.3000000000000002E-2</v>
      </c>
    </row>
    <row r="257" spans="2:38">
      <c r="B257" t="s">
        <v>2566</v>
      </c>
      <c r="C257" t="s">
        <v>3024</v>
      </c>
      <c r="D257" t="s">
        <v>3305</v>
      </c>
      <c r="E257" t="s">
        <v>3021</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108">
        <v>2.9000000000000001E-2</v>
      </c>
    </row>
    <row r="258" spans="2:38">
      <c r="B258" t="s">
        <v>133</v>
      </c>
      <c r="D258" t="s">
        <v>3306</v>
      </c>
    </row>
    <row r="259" spans="2:38">
      <c r="B259" t="s">
        <v>1347</v>
      </c>
      <c r="C259" t="s">
        <v>3027</v>
      </c>
      <c r="D259" t="s">
        <v>3307</v>
      </c>
      <c r="E259" t="s">
        <v>1290</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108">
        <v>-7.0000000000000001E-3</v>
      </c>
    </row>
    <row r="260" spans="2:38">
      <c r="B260" t="s">
        <v>1253</v>
      </c>
      <c r="C260" t="s">
        <v>3029</v>
      </c>
      <c r="D260" t="s">
        <v>3308</v>
      </c>
      <c r="E260" t="s">
        <v>1290</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108">
        <v>-0.01</v>
      </c>
    </row>
    <row r="261" spans="2:38">
      <c r="B261" t="s">
        <v>1350</v>
      </c>
      <c r="C261" t="s">
        <v>3031</v>
      </c>
      <c r="D261" t="s">
        <v>3309</v>
      </c>
      <c r="E261" t="s">
        <v>1290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c r="B262" t="s">
        <v>1351</v>
      </c>
      <c r="C262" t="s">
        <v>3033</v>
      </c>
      <c r="D262" t="s">
        <v>3310</v>
      </c>
      <c r="E262" t="s">
        <v>1290</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108">
        <v>7.8E-2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9D16-2147-4025-BF69-44334F956934}">
  <dimension ref="A1:BD2937"/>
  <sheetViews>
    <sheetView workbookViewId="0">
      <selection activeCell="E3" sqref="E3"/>
    </sheetView>
  </sheetViews>
  <sheetFormatPr defaultRowHeight="15"/>
  <cols>
    <col min="1" max="1" width="18.85546875" customWidth="1"/>
    <col min="5" max="5" width="15.140625" bestFit="1" customWidth="1"/>
    <col min="8" max="8" width="17" bestFit="1" customWidth="1"/>
    <col min="9" max="10" width="17" customWidth="1"/>
    <col min="11" max="11" width="21.140625" bestFit="1" customWidth="1"/>
    <col min="12" max="12" width="21.7109375" bestFit="1" customWidth="1"/>
    <col min="13" max="13" width="22.140625" bestFit="1" customWidth="1"/>
    <col min="14" max="14" width="26.28515625" bestFit="1" customWidth="1"/>
  </cols>
  <sheetData>
    <row r="1" spans="1:56" ht="45">
      <c r="A1" s="150" t="s">
        <v>6197</v>
      </c>
      <c r="B1" s="151">
        <f>SUMIF(C9:C2936,"2021",I9:I2936)</f>
        <v>26.744390217880003</v>
      </c>
    </row>
    <row r="2" spans="1:56" ht="30">
      <c r="A2" s="150" t="s">
        <v>6206</v>
      </c>
      <c r="B2" s="151">
        <f>SUMIF(C9:C2936,"2021",G9:G2936)</f>
        <v>34.688130807820002</v>
      </c>
    </row>
    <row r="3" spans="1:56">
      <c r="A3" s="150" t="s">
        <v>6207</v>
      </c>
      <c r="B3">
        <f>B1/B2</f>
        <v>0.77099542682336797</v>
      </c>
    </row>
    <row r="4" spans="1:56">
      <c r="A4" s="150" t="s">
        <v>6192</v>
      </c>
      <c r="B4" s="151">
        <f>'psgr LDVs'!B134</f>
        <v>0.70762756533137905</v>
      </c>
    </row>
    <row r="9" spans="1:56" s="126" customFormat="1" ht="90">
      <c r="A9" s="126" t="s">
        <v>6132</v>
      </c>
      <c r="B9" s="126" t="s">
        <v>6133</v>
      </c>
      <c r="C9" s="126" t="s">
        <v>6134</v>
      </c>
      <c r="D9" s="126" t="s">
        <v>6135</v>
      </c>
      <c r="E9" s="126" t="s">
        <v>6136</v>
      </c>
      <c r="F9" s="126" t="s">
        <v>6137</v>
      </c>
      <c r="G9" s="152" t="s">
        <v>6205</v>
      </c>
      <c r="H9" s="126" t="s">
        <v>6138</v>
      </c>
      <c r="I9" s="152" t="s">
        <v>6193</v>
      </c>
      <c r="J9" s="126" t="s">
        <v>6200</v>
      </c>
      <c r="K9" s="126" t="s">
        <v>6139</v>
      </c>
      <c r="L9" s="126" t="s">
        <v>6140</v>
      </c>
      <c r="M9" s="126" t="s">
        <v>6141</v>
      </c>
      <c r="N9" s="126" t="s">
        <v>6142</v>
      </c>
      <c r="O9" s="126" t="s">
        <v>6143</v>
      </c>
      <c r="P9" s="126" t="s">
        <v>6144</v>
      </c>
      <c r="Q9" s="126" t="s">
        <v>6145</v>
      </c>
      <c r="R9" s="126" t="s">
        <v>6146</v>
      </c>
      <c r="S9" s="126" t="s">
        <v>6147</v>
      </c>
      <c r="T9" s="126" t="s">
        <v>6148</v>
      </c>
      <c r="U9" s="126" t="s">
        <v>6149</v>
      </c>
      <c r="V9" s="126" t="s">
        <v>6150</v>
      </c>
      <c r="W9" s="126" t="s">
        <v>6151</v>
      </c>
      <c r="X9" s="126" t="s">
        <v>6152</v>
      </c>
      <c r="Y9" s="126" t="s">
        <v>6153</v>
      </c>
      <c r="Z9" s="126" t="s">
        <v>6154</v>
      </c>
      <c r="AA9" s="126" t="s">
        <v>6155</v>
      </c>
      <c r="AB9" s="126" t="s">
        <v>6156</v>
      </c>
      <c r="AC9" s="126" t="s">
        <v>6157</v>
      </c>
      <c r="AD9" s="126" t="s">
        <v>6158</v>
      </c>
      <c r="AE9" s="126" t="s">
        <v>6159</v>
      </c>
      <c r="AF9" s="126" t="s">
        <v>6160</v>
      </c>
      <c r="AG9" s="126" t="s">
        <v>6161</v>
      </c>
      <c r="AH9" s="126" t="s">
        <v>6162</v>
      </c>
      <c r="AI9" s="126" t="s">
        <v>6163</v>
      </c>
      <c r="AJ9" s="126" t="s">
        <v>6164</v>
      </c>
      <c r="AK9" s="126" t="s">
        <v>6165</v>
      </c>
      <c r="AL9" s="126" t="s">
        <v>6166</v>
      </c>
      <c r="AM9" s="126" t="s">
        <v>6167</v>
      </c>
      <c r="AN9" s="126" t="s">
        <v>6168</v>
      </c>
      <c r="AO9" s="126" t="s">
        <v>6169</v>
      </c>
      <c r="AP9" s="126" t="s">
        <v>6170</v>
      </c>
      <c r="AQ9" s="126" t="s">
        <v>6171</v>
      </c>
      <c r="AR9" s="126" t="s">
        <v>6172</v>
      </c>
      <c r="AS9" s="126" t="s">
        <v>6173</v>
      </c>
      <c r="AT9" s="126" t="s">
        <v>6174</v>
      </c>
      <c r="AU9" s="126" t="s">
        <v>6175</v>
      </c>
      <c r="AV9" s="126" t="s">
        <v>6176</v>
      </c>
      <c r="AW9" s="126" t="s">
        <v>6177</v>
      </c>
      <c r="AX9" s="126" t="s">
        <v>6178</v>
      </c>
      <c r="AY9" s="126" t="s">
        <v>6179</v>
      </c>
      <c r="AZ9" s="126" t="s">
        <v>6180</v>
      </c>
      <c r="BA9" s="126" t="s">
        <v>6181</v>
      </c>
      <c r="BB9" s="126" t="s">
        <v>6182</v>
      </c>
      <c r="BC9" s="126" t="s">
        <v>6183</v>
      </c>
      <c r="BD9" s="126" t="s">
        <v>6184</v>
      </c>
    </row>
    <row r="10" spans="1:56">
      <c r="A10" t="s">
        <v>6185</v>
      </c>
      <c r="B10">
        <v>1750</v>
      </c>
      <c r="C10">
        <v>1975</v>
      </c>
      <c r="D10" t="s">
        <v>6186</v>
      </c>
      <c r="E10" t="s">
        <v>6186</v>
      </c>
      <c r="F10" t="s">
        <v>6186</v>
      </c>
      <c r="G10" t="str">
        <f t="shared" ref="G10:G73" si="0">IFERROR(F10*E10,"")</f>
        <v/>
      </c>
      <c r="H10" t="s">
        <v>6186</v>
      </c>
      <c r="I10" t="str">
        <f>IFERROR(H10*E10,"")</f>
        <v/>
      </c>
      <c r="K10" t="s">
        <v>6186</v>
      </c>
      <c r="L10" t="s">
        <v>6186</v>
      </c>
      <c r="M10" t="s">
        <v>6186</v>
      </c>
      <c r="N10" t="s">
        <v>6186</v>
      </c>
      <c r="O10" t="s">
        <v>6186</v>
      </c>
      <c r="P10" t="s">
        <v>6186</v>
      </c>
      <c r="Q10" t="s">
        <v>6186</v>
      </c>
      <c r="R10" t="s">
        <v>6186</v>
      </c>
      <c r="S10" t="s">
        <v>6186</v>
      </c>
      <c r="T10" t="s">
        <v>6186</v>
      </c>
      <c r="U10" t="s">
        <v>6186</v>
      </c>
      <c r="V10" t="s">
        <v>6186</v>
      </c>
      <c r="W10" t="s">
        <v>6186</v>
      </c>
      <c r="X10" t="s">
        <v>6186</v>
      </c>
      <c r="Y10" t="s">
        <v>6186</v>
      </c>
      <c r="Z10" t="s">
        <v>6186</v>
      </c>
      <c r="AA10" t="s">
        <v>6186</v>
      </c>
      <c r="AB10" t="s">
        <v>6186</v>
      </c>
      <c r="AC10" t="s">
        <v>6186</v>
      </c>
      <c r="AD10" t="s">
        <v>6186</v>
      </c>
      <c r="AE10" t="s">
        <v>6186</v>
      </c>
      <c r="AF10" t="s">
        <v>6186</v>
      </c>
      <c r="AG10" t="s">
        <v>6186</v>
      </c>
      <c r="AH10" t="s">
        <v>6186</v>
      </c>
      <c r="AI10" t="s">
        <v>6186</v>
      </c>
      <c r="AJ10" t="s">
        <v>6186</v>
      </c>
      <c r="AK10" t="s">
        <v>6186</v>
      </c>
      <c r="AL10" t="s">
        <v>6186</v>
      </c>
      <c r="AM10" t="s">
        <v>6186</v>
      </c>
      <c r="AN10" t="s">
        <v>6186</v>
      </c>
      <c r="AO10" t="s">
        <v>6186</v>
      </c>
      <c r="AP10" t="s">
        <v>6186</v>
      </c>
      <c r="AQ10" t="s">
        <v>6186</v>
      </c>
      <c r="AR10" t="s">
        <v>6186</v>
      </c>
      <c r="AS10" t="s">
        <v>6186</v>
      </c>
      <c r="AT10" t="s">
        <v>6186</v>
      </c>
      <c r="AU10" t="s">
        <v>6186</v>
      </c>
      <c r="AV10" t="s">
        <v>6186</v>
      </c>
      <c r="AW10" t="s">
        <v>6186</v>
      </c>
      <c r="AX10" t="s">
        <v>6186</v>
      </c>
      <c r="AY10" t="s">
        <v>6186</v>
      </c>
      <c r="AZ10" t="s">
        <v>6186</v>
      </c>
      <c r="BA10" t="s">
        <v>6186</v>
      </c>
      <c r="BB10" t="s">
        <v>6186</v>
      </c>
      <c r="BC10" t="s">
        <v>6186</v>
      </c>
      <c r="BD10" t="s">
        <v>6186</v>
      </c>
    </row>
    <row r="11" spans="1:56">
      <c r="A11" t="s">
        <v>6185</v>
      </c>
      <c r="B11">
        <v>1750</v>
      </c>
      <c r="C11">
        <v>1976</v>
      </c>
      <c r="D11" t="s">
        <v>6186</v>
      </c>
      <c r="E11" t="s">
        <v>6186</v>
      </c>
      <c r="F11" t="s">
        <v>6186</v>
      </c>
      <c r="G11" t="str">
        <f t="shared" si="0"/>
        <v/>
      </c>
      <c r="H11" t="s">
        <v>6186</v>
      </c>
      <c r="I11" t="str">
        <f t="shared" ref="I11:I74" si="1">IFERROR(H11*E11,"")</f>
        <v/>
      </c>
      <c r="K11" t="s">
        <v>6186</v>
      </c>
      <c r="L11" t="s">
        <v>6186</v>
      </c>
      <c r="M11" t="s">
        <v>6186</v>
      </c>
      <c r="N11" t="s">
        <v>6186</v>
      </c>
      <c r="O11" t="s">
        <v>6186</v>
      </c>
      <c r="P11" t="s">
        <v>6186</v>
      </c>
      <c r="Q11" t="s">
        <v>6186</v>
      </c>
      <c r="R11" t="s">
        <v>6186</v>
      </c>
      <c r="S11" t="s">
        <v>6186</v>
      </c>
      <c r="T11" t="s">
        <v>6186</v>
      </c>
      <c r="U11" t="s">
        <v>6186</v>
      </c>
      <c r="V11" t="s">
        <v>6186</v>
      </c>
      <c r="W11" t="s">
        <v>6186</v>
      </c>
      <c r="X11" t="s">
        <v>6186</v>
      </c>
      <c r="Y11" t="s">
        <v>6186</v>
      </c>
      <c r="Z11" t="s">
        <v>6186</v>
      </c>
      <c r="AA11" t="s">
        <v>6186</v>
      </c>
      <c r="AB11" t="s">
        <v>6186</v>
      </c>
      <c r="AC11" t="s">
        <v>6186</v>
      </c>
      <c r="AD11" t="s">
        <v>6186</v>
      </c>
      <c r="AE11" t="s">
        <v>6186</v>
      </c>
      <c r="AF11" t="s">
        <v>6186</v>
      </c>
      <c r="AG11" t="s">
        <v>6186</v>
      </c>
      <c r="AH11" t="s">
        <v>6186</v>
      </c>
      <c r="AI11" t="s">
        <v>6186</v>
      </c>
      <c r="AJ11" t="s">
        <v>6186</v>
      </c>
      <c r="AK11" t="s">
        <v>6186</v>
      </c>
      <c r="AL11" t="s">
        <v>6186</v>
      </c>
      <c r="AM11" t="s">
        <v>6186</v>
      </c>
      <c r="AN11" t="s">
        <v>6186</v>
      </c>
      <c r="AO11" t="s">
        <v>6186</v>
      </c>
      <c r="AP11" t="s">
        <v>6186</v>
      </c>
      <c r="AQ11" t="s">
        <v>6186</v>
      </c>
      <c r="AR11" t="s">
        <v>6186</v>
      </c>
      <c r="AS11" t="s">
        <v>6186</v>
      </c>
      <c r="AT11" t="s">
        <v>6186</v>
      </c>
      <c r="AU11" t="s">
        <v>6186</v>
      </c>
      <c r="AV11" t="s">
        <v>6186</v>
      </c>
      <c r="AW11" t="s">
        <v>6186</v>
      </c>
      <c r="AX11" t="s">
        <v>6186</v>
      </c>
      <c r="AY11" t="s">
        <v>6186</v>
      </c>
      <c r="AZ11" t="s">
        <v>6186</v>
      </c>
      <c r="BA11" t="s">
        <v>6186</v>
      </c>
      <c r="BB11" t="s">
        <v>6186</v>
      </c>
      <c r="BC11" t="s">
        <v>6186</v>
      </c>
      <c r="BD11" t="s">
        <v>6186</v>
      </c>
    </row>
    <row r="12" spans="1:56">
      <c r="A12" t="s">
        <v>6185</v>
      </c>
      <c r="B12">
        <v>1750</v>
      </c>
      <c r="C12">
        <v>1977</v>
      </c>
      <c r="D12" t="s">
        <v>6186</v>
      </c>
      <c r="E12" t="s">
        <v>6186</v>
      </c>
      <c r="F12" t="s">
        <v>6186</v>
      </c>
      <c r="G12" t="str">
        <f t="shared" si="0"/>
        <v/>
      </c>
      <c r="H12" t="s">
        <v>6186</v>
      </c>
      <c r="I12" t="str">
        <f t="shared" si="1"/>
        <v/>
      </c>
      <c r="K12" t="s">
        <v>6186</v>
      </c>
      <c r="L12" t="s">
        <v>6186</v>
      </c>
      <c r="M12" t="s">
        <v>6186</v>
      </c>
      <c r="N12" t="s">
        <v>6186</v>
      </c>
      <c r="O12" t="s">
        <v>6186</v>
      </c>
      <c r="P12" t="s">
        <v>6186</v>
      </c>
      <c r="Q12" t="s">
        <v>6186</v>
      </c>
      <c r="R12" t="s">
        <v>6186</v>
      </c>
      <c r="S12" t="s">
        <v>6186</v>
      </c>
      <c r="T12" t="s">
        <v>6186</v>
      </c>
      <c r="U12" t="s">
        <v>6186</v>
      </c>
      <c r="V12" t="s">
        <v>6186</v>
      </c>
      <c r="W12" t="s">
        <v>6186</v>
      </c>
      <c r="X12" t="s">
        <v>6186</v>
      </c>
      <c r="Y12" t="s">
        <v>6186</v>
      </c>
      <c r="Z12" t="s">
        <v>6186</v>
      </c>
      <c r="AA12" t="s">
        <v>6186</v>
      </c>
      <c r="AB12" t="s">
        <v>6186</v>
      </c>
      <c r="AC12" t="s">
        <v>6186</v>
      </c>
      <c r="AD12" t="s">
        <v>6186</v>
      </c>
      <c r="AE12" t="s">
        <v>6186</v>
      </c>
      <c r="AF12" t="s">
        <v>6186</v>
      </c>
      <c r="AG12" t="s">
        <v>6186</v>
      </c>
      <c r="AH12" t="s">
        <v>6186</v>
      </c>
      <c r="AI12" t="s">
        <v>6186</v>
      </c>
      <c r="AJ12" t="s">
        <v>6186</v>
      </c>
      <c r="AK12" t="s">
        <v>6186</v>
      </c>
      <c r="AL12" t="s">
        <v>6186</v>
      </c>
      <c r="AM12" t="s">
        <v>6186</v>
      </c>
      <c r="AN12" t="s">
        <v>6186</v>
      </c>
      <c r="AO12" t="s">
        <v>6186</v>
      </c>
      <c r="AP12" t="s">
        <v>6186</v>
      </c>
      <c r="AQ12" t="s">
        <v>6186</v>
      </c>
      <c r="AR12" t="s">
        <v>6186</v>
      </c>
      <c r="AS12" t="s">
        <v>6186</v>
      </c>
      <c r="AT12" t="s">
        <v>6186</v>
      </c>
      <c r="AU12" t="s">
        <v>6186</v>
      </c>
      <c r="AV12" t="s">
        <v>6186</v>
      </c>
      <c r="AW12" t="s">
        <v>6186</v>
      </c>
      <c r="AX12" t="s">
        <v>6186</v>
      </c>
      <c r="AY12" t="s">
        <v>6186</v>
      </c>
      <c r="AZ12" t="s">
        <v>6186</v>
      </c>
      <c r="BA12" t="s">
        <v>6186</v>
      </c>
      <c r="BB12" t="s">
        <v>6186</v>
      </c>
      <c r="BC12" t="s">
        <v>6186</v>
      </c>
      <c r="BD12" t="s">
        <v>6186</v>
      </c>
    </row>
    <row r="13" spans="1:56">
      <c r="A13" t="s">
        <v>6185</v>
      </c>
      <c r="B13">
        <v>1750</v>
      </c>
      <c r="C13">
        <v>1978</v>
      </c>
      <c r="D13" t="s">
        <v>6186</v>
      </c>
      <c r="E13" t="s">
        <v>6186</v>
      </c>
      <c r="F13" t="s">
        <v>6186</v>
      </c>
      <c r="G13" t="str">
        <f t="shared" si="0"/>
        <v/>
      </c>
      <c r="H13" t="s">
        <v>6186</v>
      </c>
      <c r="I13" t="str">
        <f t="shared" si="1"/>
        <v/>
      </c>
      <c r="K13" t="s">
        <v>6186</v>
      </c>
      <c r="L13" t="s">
        <v>6186</v>
      </c>
      <c r="M13" t="s">
        <v>6186</v>
      </c>
      <c r="N13" t="s">
        <v>6186</v>
      </c>
      <c r="O13" t="s">
        <v>6186</v>
      </c>
      <c r="P13" t="s">
        <v>6186</v>
      </c>
      <c r="Q13" t="s">
        <v>6186</v>
      </c>
      <c r="R13" t="s">
        <v>6186</v>
      </c>
      <c r="S13" t="s">
        <v>6186</v>
      </c>
      <c r="T13" t="s">
        <v>6186</v>
      </c>
      <c r="U13" t="s">
        <v>6186</v>
      </c>
      <c r="V13" t="s">
        <v>6186</v>
      </c>
      <c r="W13" t="s">
        <v>6186</v>
      </c>
      <c r="X13" t="s">
        <v>6186</v>
      </c>
      <c r="Y13" t="s">
        <v>6186</v>
      </c>
      <c r="Z13" t="s">
        <v>6186</v>
      </c>
      <c r="AA13" t="s">
        <v>6186</v>
      </c>
      <c r="AB13" t="s">
        <v>6186</v>
      </c>
      <c r="AC13" t="s">
        <v>6186</v>
      </c>
      <c r="AD13" t="s">
        <v>6186</v>
      </c>
      <c r="AE13" t="s">
        <v>6186</v>
      </c>
      <c r="AF13" t="s">
        <v>6186</v>
      </c>
      <c r="AG13" t="s">
        <v>6186</v>
      </c>
      <c r="AH13" t="s">
        <v>6186</v>
      </c>
      <c r="AI13" t="s">
        <v>6186</v>
      </c>
      <c r="AJ13" t="s">
        <v>6186</v>
      </c>
      <c r="AK13" t="s">
        <v>6186</v>
      </c>
      <c r="AL13" t="s">
        <v>6186</v>
      </c>
      <c r="AM13" t="s">
        <v>6186</v>
      </c>
      <c r="AN13" t="s">
        <v>6186</v>
      </c>
      <c r="AO13" t="s">
        <v>6186</v>
      </c>
      <c r="AP13" t="s">
        <v>6186</v>
      </c>
      <c r="AQ13" t="s">
        <v>6186</v>
      </c>
      <c r="AR13" t="s">
        <v>6186</v>
      </c>
      <c r="AS13" t="s">
        <v>6186</v>
      </c>
      <c r="AT13" t="s">
        <v>6186</v>
      </c>
      <c r="AU13" t="s">
        <v>6186</v>
      </c>
      <c r="AV13" t="s">
        <v>6186</v>
      </c>
      <c r="AW13" t="s">
        <v>6186</v>
      </c>
      <c r="AX13" t="s">
        <v>6186</v>
      </c>
      <c r="AY13" t="s">
        <v>6186</v>
      </c>
      <c r="AZ13" t="s">
        <v>6186</v>
      </c>
      <c r="BA13" t="s">
        <v>6186</v>
      </c>
      <c r="BB13" t="s">
        <v>6186</v>
      </c>
      <c r="BC13" t="s">
        <v>6186</v>
      </c>
      <c r="BD13" t="s">
        <v>6186</v>
      </c>
    </row>
    <row r="14" spans="1:56">
      <c r="A14" t="s">
        <v>6185</v>
      </c>
      <c r="B14">
        <v>1750</v>
      </c>
      <c r="C14">
        <v>1979</v>
      </c>
      <c r="D14" t="s">
        <v>6186</v>
      </c>
      <c r="E14" t="s">
        <v>6186</v>
      </c>
      <c r="F14" t="s">
        <v>6186</v>
      </c>
      <c r="G14" t="str">
        <f t="shared" si="0"/>
        <v/>
      </c>
      <c r="H14" t="s">
        <v>6186</v>
      </c>
      <c r="I14" t="str">
        <f t="shared" si="1"/>
        <v/>
      </c>
      <c r="K14" t="s">
        <v>6186</v>
      </c>
      <c r="L14" t="s">
        <v>6186</v>
      </c>
      <c r="M14" t="s">
        <v>6186</v>
      </c>
      <c r="N14" t="s">
        <v>6186</v>
      </c>
      <c r="O14" t="s">
        <v>6186</v>
      </c>
      <c r="P14" t="s">
        <v>6186</v>
      </c>
      <c r="Q14" t="s">
        <v>6186</v>
      </c>
      <c r="R14" t="s">
        <v>6186</v>
      </c>
      <c r="S14" t="s">
        <v>6186</v>
      </c>
      <c r="T14" t="s">
        <v>6186</v>
      </c>
      <c r="U14" t="s">
        <v>6186</v>
      </c>
      <c r="V14" t="s">
        <v>6186</v>
      </c>
      <c r="W14" t="s">
        <v>6186</v>
      </c>
      <c r="X14" t="s">
        <v>6186</v>
      </c>
      <c r="Y14" t="s">
        <v>6186</v>
      </c>
      <c r="Z14" t="s">
        <v>6186</v>
      </c>
      <c r="AA14" t="s">
        <v>6186</v>
      </c>
      <c r="AB14" t="s">
        <v>6186</v>
      </c>
      <c r="AC14" t="s">
        <v>6186</v>
      </c>
      <c r="AD14" t="s">
        <v>6186</v>
      </c>
      <c r="AE14" t="s">
        <v>6186</v>
      </c>
      <c r="AF14" t="s">
        <v>6186</v>
      </c>
      <c r="AG14" t="s">
        <v>6186</v>
      </c>
      <c r="AH14" t="s">
        <v>6186</v>
      </c>
      <c r="AI14" t="s">
        <v>6186</v>
      </c>
      <c r="AJ14" t="s">
        <v>6186</v>
      </c>
      <c r="AK14" t="s">
        <v>6186</v>
      </c>
      <c r="AL14" t="s">
        <v>6186</v>
      </c>
      <c r="AM14" t="s">
        <v>6186</v>
      </c>
      <c r="AN14" t="s">
        <v>6186</v>
      </c>
      <c r="AO14" t="s">
        <v>6186</v>
      </c>
      <c r="AP14" t="s">
        <v>6186</v>
      </c>
      <c r="AQ14" t="s">
        <v>6186</v>
      </c>
      <c r="AR14" t="s">
        <v>6186</v>
      </c>
      <c r="AS14" t="s">
        <v>6186</v>
      </c>
      <c r="AT14" t="s">
        <v>6186</v>
      </c>
      <c r="AU14" t="s">
        <v>6186</v>
      </c>
      <c r="AV14" t="s">
        <v>6186</v>
      </c>
      <c r="AW14" t="s">
        <v>6186</v>
      </c>
      <c r="AX14" t="s">
        <v>6186</v>
      </c>
      <c r="AY14" t="s">
        <v>6186</v>
      </c>
      <c r="AZ14" t="s">
        <v>6186</v>
      </c>
      <c r="BA14" t="s">
        <v>6186</v>
      </c>
      <c r="BB14" t="s">
        <v>6186</v>
      </c>
      <c r="BC14" t="s">
        <v>6186</v>
      </c>
      <c r="BD14" t="s">
        <v>6186</v>
      </c>
    </row>
    <row r="15" spans="1:56">
      <c r="A15" t="s">
        <v>6185</v>
      </c>
      <c r="B15">
        <v>1750</v>
      </c>
      <c r="C15">
        <v>1980</v>
      </c>
      <c r="D15" t="s">
        <v>6186</v>
      </c>
      <c r="E15" t="s">
        <v>6186</v>
      </c>
      <c r="F15" t="s">
        <v>6186</v>
      </c>
      <c r="G15" t="str">
        <f t="shared" si="0"/>
        <v/>
      </c>
      <c r="H15" t="s">
        <v>6186</v>
      </c>
      <c r="I15" t="str">
        <f t="shared" si="1"/>
        <v/>
      </c>
      <c r="K15" t="s">
        <v>6186</v>
      </c>
      <c r="L15" t="s">
        <v>6186</v>
      </c>
      <c r="M15" t="s">
        <v>6186</v>
      </c>
      <c r="N15" t="s">
        <v>6186</v>
      </c>
      <c r="O15" t="s">
        <v>6186</v>
      </c>
      <c r="P15" t="s">
        <v>6186</v>
      </c>
      <c r="Q15" t="s">
        <v>6186</v>
      </c>
      <c r="R15" t="s">
        <v>6186</v>
      </c>
      <c r="S15" t="s">
        <v>6186</v>
      </c>
      <c r="T15" t="s">
        <v>6186</v>
      </c>
      <c r="U15" t="s">
        <v>6186</v>
      </c>
      <c r="V15" t="s">
        <v>6186</v>
      </c>
      <c r="W15" t="s">
        <v>6186</v>
      </c>
      <c r="X15" t="s">
        <v>6186</v>
      </c>
      <c r="Y15" t="s">
        <v>6186</v>
      </c>
      <c r="Z15" t="s">
        <v>6186</v>
      </c>
      <c r="AA15" t="s">
        <v>6186</v>
      </c>
      <c r="AB15" t="s">
        <v>6186</v>
      </c>
      <c r="AC15" t="s">
        <v>6186</v>
      </c>
      <c r="AD15" t="s">
        <v>6186</v>
      </c>
      <c r="AE15" t="s">
        <v>6186</v>
      </c>
      <c r="AF15" t="s">
        <v>6186</v>
      </c>
      <c r="AG15" t="s">
        <v>6186</v>
      </c>
      <c r="AH15" t="s">
        <v>6186</v>
      </c>
      <c r="AI15" t="s">
        <v>6186</v>
      </c>
      <c r="AJ15" t="s">
        <v>6186</v>
      </c>
      <c r="AK15" t="s">
        <v>6186</v>
      </c>
      <c r="AL15" t="s">
        <v>6186</v>
      </c>
      <c r="AM15" t="s">
        <v>6186</v>
      </c>
      <c r="AN15" t="s">
        <v>6186</v>
      </c>
      <c r="AO15" t="s">
        <v>6186</v>
      </c>
      <c r="AP15" t="s">
        <v>6186</v>
      </c>
      <c r="AQ15" t="s">
        <v>6186</v>
      </c>
      <c r="AR15" t="s">
        <v>6186</v>
      </c>
      <c r="AS15" t="s">
        <v>6186</v>
      </c>
      <c r="AT15" t="s">
        <v>6186</v>
      </c>
      <c r="AU15" t="s">
        <v>6186</v>
      </c>
      <c r="AV15" t="s">
        <v>6186</v>
      </c>
      <c r="AW15" t="s">
        <v>6186</v>
      </c>
      <c r="AX15" t="s">
        <v>6186</v>
      </c>
      <c r="AY15" t="s">
        <v>6186</v>
      </c>
      <c r="AZ15" t="s">
        <v>6186</v>
      </c>
      <c r="BA15" t="s">
        <v>6186</v>
      </c>
      <c r="BB15" t="s">
        <v>6186</v>
      </c>
      <c r="BC15" t="s">
        <v>6186</v>
      </c>
      <c r="BD15" t="s">
        <v>6186</v>
      </c>
    </row>
    <row r="16" spans="1:56">
      <c r="A16" t="s">
        <v>6185</v>
      </c>
      <c r="B16">
        <v>1750</v>
      </c>
      <c r="C16">
        <v>1981</v>
      </c>
      <c r="D16" t="s">
        <v>6186</v>
      </c>
      <c r="E16" t="s">
        <v>6186</v>
      </c>
      <c r="F16" t="s">
        <v>6186</v>
      </c>
      <c r="G16" t="str">
        <f t="shared" si="0"/>
        <v/>
      </c>
      <c r="H16" t="s">
        <v>6186</v>
      </c>
      <c r="I16" t="str">
        <f t="shared" si="1"/>
        <v/>
      </c>
      <c r="K16" t="s">
        <v>6186</v>
      </c>
      <c r="L16" t="s">
        <v>6186</v>
      </c>
      <c r="M16" t="s">
        <v>6186</v>
      </c>
      <c r="N16" t="s">
        <v>6186</v>
      </c>
      <c r="O16" t="s">
        <v>6186</v>
      </c>
      <c r="P16" t="s">
        <v>6186</v>
      </c>
      <c r="Q16" t="s">
        <v>6186</v>
      </c>
      <c r="R16" t="s">
        <v>6186</v>
      </c>
      <c r="S16" t="s">
        <v>6186</v>
      </c>
      <c r="T16" t="s">
        <v>6186</v>
      </c>
      <c r="U16" t="s">
        <v>6186</v>
      </c>
      <c r="V16" t="s">
        <v>6186</v>
      </c>
      <c r="W16" t="s">
        <v>6186</v>
      </c>
      <c r="X16" t="s">
        <v>6186</v>
      </c>
      <c r="Y16" t="s">
        <v>6186</v>
      </c>
      <c r="Z16" t="s">
        <v>6186</v>
      </c>
      <c r="AA16" t="s">
        <v>6186</v>
      </c>
      <c r="AB16" t="s">
        <v>6186</v>
      </c>
      <c r="AC16" t="s">
        <v>6186</v>
      </c>
      <c r="AD16" t="s">
        <v>6186</v>
      </c>
      <c r="AE16" t="s">
        <v>6186</v>
      </c>
      <c r="AF16" t="s">
        <v>6186</v>
      </c>
      <c r="AG16" t="s">
        <v>6186</v>
      </c>
      <c r="AH16" t="s">
        <v>6186</v>
      </c>
      <c r="AI16" t="s">
        <v>6186</v>
      </c>
      <c r="AJ16" t="s">
        <v>6186</v>
      </c>
      <c r="AK16" t="s">
        <v>6186</v>
      </c>
      <c r="AL16" t="s">
        <v>6186</v>
      </c>
      <c r="AM16" t="s">
        <v>6186</v>
      </c>
      <c r="AN16" t="s">
        <v>6186</v>
      </c>
      <c r="AO16" t="s">
        <v>6186</v>
      </c>
      <c r="AP16" t="s">
        <v>6186</v>
      </c>
      <c r="AQ16" t="s">
        <v>6186</v>
      </c>
      <c r="AR16" t="s">
        <v>6186</v>
      </c>
      <c r="AS16" t="s">
        <v>6186</v>
      </c>
      <c r="AT16" t="s">
        <v>6186</v>
      </c>
      <c r="AU16" t="s">
        <v>6186</v>
      </c>
      <c r="AV16" t="s">
        <v>6186</v>
      </c>
      <c r="AW16" t="s">
        <v>6186</v>
      </c>
      <c r="AX16" t="s">
        <v>6186</v>
      </c>
      <c r="AY16" t="s">
        <v>6186</v>
      </c>
      <c r="AZ16" t="s">
        <v>6186</v>
      </c>
      <c r="BA16" t="s">
        <v>6186</v>
      </c>
      <c r="BB16" t="s">
        <v>6186</v>
      </c>
      <c r="BC16" t="s">
        <v>6186</v>
      </c>
      <c r="BD16" t="s">
        <v>6186</v>
      </c>
    </row>
    <row r="17" spans="1:56">
      <c r="A17" t="s">
        <v>6185</v>
      </c>
      <c r="B17">
        <v>1750</v>
      </c>
      <c r="C17">
        <v>1982</v>
      </c>
      <c r="D17" t="s">
        <v>6186</v>
      </c>
      <c r="E17" t="s">
        <v>6186</v>
      </c>
      <c r="F17" t="s">
        <v>6186</v>
      </c>
      <c r="G17" t="str">
        <f t="shared" si="0"/>
        <v/>
      </c>
      <c r="H17" t="s">
        <v>6186</v>
      </c>
      <c r="I17" t="str">
        <f t="shared" si="1"/>
        <v/>
      </c>
      <c r="K17" t="s">
        <v>6186</v>
      </c>
      <c r="L17" t="s">
        <v>6186</v>
      </c>
      <c r="M17" t="s">
        <v>6186</v>
      </c>
      <c r="N17" t="s">
        <v>6186</v>
      </c>
      <c r="O17" t="s">
        <v>6186</v>
      </c>
      <c r="P17" t="s">
        <v>6186</v>
      </c>
      <c r="Q17" t="s">
        <v>6186</v>
      </c>
      <c r="R17" t="s">
        <v>6186</v>
      </c>
      <c r="S17" t="s">
        <v>6186</v>
      </c>
      <c r="T17" t="s">
        <v>6186</v>
      </c>
      <c r="U17" t="s">
        <v>6186</v>
      </c>
      <c r="V17" t="s">
        <v>6186</v>
      </c>
      <c r="W17" t="s">
        <v>6186</v>
      </c>
      <c r="X17" t="s">
        <v>6186</v>
      </c>
      <c r="Y17" t="s">
        <v>6186</v>
      </c>
      <c r="Z17" t="s">
        <v>6186</v>
      </c>
      <c r="AA17" t="s">
        <v>6186</v>
      </c>
      <c r="AB17" t="s">
        <v>6186</v>
      </c>
      <c r="AC17" t="s">
        <v>6186</v>
      </c>
      <c r="AD17" t="s">
        <v>6186</v>
      </c>
      <c r="AE17" t="s">
        <v>6186</v>
      </c>
      <c r="AF17" t="s">
        <v>6186</v>
      </c>
      <c r="AG17" t="s">
        <v>6186</v>
      </c>
      <c r="AH17" t="s">
        <v>6186</v>
      </c>
      <c r="AI17" t="s">
        <v>6186</v>
      </c>
      <c r="AJ17" t="s">
        <v>6186</v>
      </c>
      <c r="AK17" t="s">
        <v>6186</v>
      </c>
      <c r="AL17" t="s">
        <v>6186</v>
      </c>
      <c r="AM17" t="s">
        <v>6186</v>
      </c>
      <c r="AN17" t="s">
        <v>6186</v>
      </c>
      <c r="AO17" t="s">
        <v>6186</v>
      </c>
      <c r="AP17" t="s">
        <v>6186</v>
      </c>
      <c r="AQ17" t="s">
        <v>6186</v>
      </c>
      <c r="AR17" t="s">
        <v>6186</v>
      </c>
      <c r="AS17" t="s">
        <v>6186</v>
      </c>
      <c r="AT17" t="s">
        <v>6186</v>
      </c>
      <c r="AU17" t="s">
        <v>6186</v>
      </c>
      <c r="AV17" t="s">
        <v>6186</v>
      </c>
      <c r="AW17" t="s">
        <v>6186</v>
      </c>
      <c r="AX17" t="s">
        <v>6186</v>
      </c>
      <c r="AY17" t="s">
        <v>6186</v>
      </c>
      <c r="AZ17" t="s">
        <v>6186</v>
      </c>
      <c r="BA17" t="s">
        <v>6186</v>
      </c>
      <c r="BB17" t="s">
        <v>6186</v>
      </c>
      <c r="BC17" t="s">
        <v>6186</v>
      </c>
      <c r="BD17" t="s">
        <v>6186</v>
      </c>
    </row>
    <row r="18" spans="1:56">
      <c r="A18" t="s">
        <v>6185</v>
      </c>
      <c r="B18">
        <v>1750</v>
      </c>
      <c r="C18">
        <v>1983</v>
      </c>
      <c r="D18" t="s">
        <v>6186</v>
      </c>
      <c r="E18" t="s">
        <v>6186</v>
      </c>
      <c r="F18" t="s">
        <v>6186</v>
      </c>
      <c r="G18" t="str">
        <f t="shared" si="0"/>
        <v/>
      </c>
      <c r="H18" t="s">
        <v>6186</v>
      </c>
      <c r="I18" t="str">
        <f t="shared" si="1"/>
        <v/>
      </c>
      <c r="K18" t="s">
        <v>6186</v>
      </c>
      <c r="L18" t="s">
        <v>6186</v>
      </c>
      <c r="M18" t="s">
        <v>6186</v>
      </c>
      <c r="N18" t="s">
        <v>6186</v>
      </c>
      <c r="O18" t="s">
        <v>6186</v>
      </c>
      <c r="P18" t="s">
        <v>6186</v>
      </c>
      <c r="Q18" t="s">
        <v>6186</v>
      </c>
      <c r="R18" t="s">
        <v>6186</v>
      </c>
      <c r="S18" t="s">
        <v>6186</v>
      </c>
      <c r="T18" t="s">
        <v>6186</v>
      </c>
      <c r="U18" t="s">
        <v>6186</v>
      </c>
      <c r="V18" t="s">
        <v>6186</v>
      </c>
      <c r="W18" t="s">
        <v>6186</v>
      </c>
      <c r="X18" t="s">
        <v>6186</v>
      </c>
      <c r="Y18" t="s">
        <v>6186</v>
      </c>
      <c r="Z18" t="s">
        <v>6186</v>
      </c>
      <c r="AA18" t="s">
        <v>6186</v>
      </c>
      <c r="AB18" t="s">
        <v>6186</v>
      </c>
      <c r="AC18" t="s">
        <v>6186</v>
      </c>
      <c r="AD18" t="s">
        <v>6186</v>
      </c>
      <c r="AE18" t="s">
        <v>6186</v>
      </c>
      <c r="AF18" t="s">
        <v>6186</v>
      </c>
      <c r="AG18" t="s">
        <v>6186</v>
      </c>
      <c r="AH18" t="s">
        <v>6186</v>
      </c>
      <c r="AI18" t="s">
        <v>6186</v>
      </c>
      <c r="AJ18" t="s">
        <v>6186</v>
      </c>
      <c r="AK18" t="s">
        <v>6186</v>
      </c>
      <c r="AL18" t="s">
        <v>6186</v>
      </c>
      <c r="AM18" t="s">
        <v>6186</v>
      </c>
      <c r="AN18" t="s">
        <v>6186</v>
      </c>
      <c r="AO18" t="s">
        <v>6186</v>
      </c>
      <c r="AP18" t="s">
        <v>6186</v>
      </c>
      <c r="AQ18" t="s">
        <v>6186</v>
      </c>
      <c r="AR18" t="s">
        <v>6186</v>
      </c>
      <c r="AS18" t="s">
        <v>6186</v>
      </c>
      <c r="AT18" t="s">
        <v>6186</v>
      </c>
      <c r="AU18" t="s">
        <v>6186</v>
      </c>
      <c r="AV18" t="s">
        <v>6186</v>
      </c>
      <c r="AW18" t="s">
        <v>6186</v>
      </c>
      <c r="AX18" t="s">
        <v>6186</v>
      </c>
      <c r="AY18" t="s">
        <v>6186</v>
      </c>
      <c r="AZ18" t="s">
        <v>6186</v>
      </c>
      <c r="BA18" t="s">
        <v>6186</v>
      </c>
      <c r="BB18" t="s">
        <v>6186</v>
      </c>
      <c r="BC18" t="s">
        <v>6186</v>
      </c>
      <c r="BD18" t="s">
        <v>6186</v>
      </c>
    </row>
    <row r="19" spans="1:56">
      <c r="A19" t="s">
        <v>6185</v>
      </c>
      <c r="B19">
        <v>1750</v>
      </c>
      <c r="C19">
        <v>1984</v>
      </c>
      <c r="D19" t="s">
        <v>6186</v>
      </c>
      <c r="E19" t="s">
        <v>6186</v>
      </c>
      <c r="F19" t="s">
        <v>6186</v>
      </c>
      <c r="G19" t="str">
        <f t="shared" si="0"/>
        <v/>
      </c>
      <c r="H19" t="s">
        <v>6186</v>
      </c>
      <c r="I19" t="str">
        <f t="shared" si="1"/>
        <v/>
      </c>
      <c r="K19" t="s">
        <v>6186</v>
      </c>
      <c r="L19" t="s">
        <v>6186</v>
      </c>
      <c r="M19" t="s">
        <v>6186</v>
      </c>
      <c r="N19" t="s">
        <v>6186</v>
      </c>
      <c r="O19" t="s">
        <v>6186</v>
      </c>
      <c r="P19" t="s">
        <v>6186</v>
      </c>
      <c r="Q19" t="s">
        <v>6186</v>
      </c>
      <c r="R19" t="s">
        <v>6186</v>
      </c>
      <c r="S19" t="s">
        <v>6186</v>
      </c>
      <c r="T19" t="s">
        <v>6186</v>
      </c>
      <c r="U19" t="s">
        <v>6186</v>
      </c>
      <c r="V19" t="s">
        <v>6186</v>
      </c>
      <c r="W19" t="s">
        <v>6186</v>
      </c>
      <c r="X19" t="s">
        <v>6186</v>
      </c>
      <c r="Y19" t="s">
        <v>6186</v>
      </c>
      <c r="Z19" t="s">
        <v>6186</v>
      </c>
      <c r="AA19" t="s">
        <v>6186</v>
      </c>
      <c r="AB19" t="s">
        <v>6186</v>
      </c>
      <c r="AC19" t="s">
        <v>6186</v>
      </c>
      <c r="AD19" t="s">
        <v>6186</v>
      </c>
      <c r="AE19" t="s">
        <v>6186</v>
      </c>
      <c r="AF19" t="s">
        <v>6186</v>
      </c>
      <c r="AG19" t="s">
        <v>6186</v>
      </c>
      <c r="AH19" t="s">
        <v>6186</v>
      </c>
      <c r="AI19" t="s">
        <v>6186</v>
      </c>
      <c r="AJ19" t="s">
        <v>6186</v>
      </c>
      <c r="AK19" t="s">
        <v>6186</v>
      </c>
      <c r="AL19" t="s">
        <v>6186</v>
      </c>
      <c r="AM19" t="s">
        <v>6186</v>
      </c>
      <c r="AN19" t="s">
        <v>6186</v>
      </c>
      <c r="AO19" t="s">
        <v>6186</v>
      </c>
      <c r="AP19" t="s">
        <v>6186</v>
      </c>
      <c r="AQ19" t="s">
        <v>6186</v>
      </c>
      <c r="AR19" t="s">
        <v>6186</v>
      </c>
      <c r="AS19" t="s">
        <v>6186</v>
      </c>
      <c r="AT19" t="s">
        <v>6186</v>
      </c>
      <c r="AU19" t="s">
        <v>6186</v>
      </c>
      <c r="AV19" t="s">
        <v>6186</v>
      </c>
      <c r="AW19" t="s">
        <v>6186</v>
      </c>
      <c r="AX19" t="s">
        <v>6186</v>
      </c>
      <c r="AY19" t="s">
        <v>6186</v>
      </c>
      <c r="AZ19" t="s">
        <v>6186</v>
      </c>
      <c r="BA19" t="s">
        <v>6186</v>
      </c>
      <c r="BB19" t="s">
        <v>6186</v>
      </c>
      <c r="BC19" t="s">
        <v>6186</v>
      </c>
      <c r="BD19" t="s">
        <v>6186</v>
      </c>
    </row>
    <row r="20" spans="1:56">
      <c r="A20" t="s">
        <v>6185</v>
      </c>
      <c r="B20">
        <v>1750</v>
      </c>
      <c r="C20">
        <v>1985</v>
      </c>
      <c r="D20">
        <v>37</v>
      </c>
      <c r="E20">
        <v>2.532E-3</v>
      </c>
      <c r="F20">
        <v>57.433810000000001</v>
      </c>
      <c r="G20">
        <f t="shared" si="0"/>
        <v>0.14542240692</v>
      </c>
      <c r="H20">
        <v>48.754530000000003</v>
      </c>
      <c r="I20">
        <f>IFERROR(H20*E20,"")</f>
        <v>0.12344646996</v>
      </c>
      <c r="K20">
        <v>46.695099999999996</v>
      </c>
      <c r="L20">
        <v>51.532380000000003</v>
      </c>
      <c r="M20">
        <v>182.28048999999999</v>
      </c>
      <c r="N20">
        <v>190.31977000000001</v>
      </c>
      <c r="O20">
        <v>172.45469</v>
      </c>
      <c r="P20" t="s">
        <v>6186</v>
      </c>
      <c r="Q20">
        <v>61</v>
      </c>
      <c r="R20">
        <v>48</v>
      </c>
      <c r="S20">
        <v>17.572099999999999</v>
      </c>
      <c r="T20">
        <v>0.78688499999999995</v>
      </c>
      <c r="U20">
        <v>2.7428999999999999E-2</v>
      </c>
      <c r="V20">
        <v>42.76923</v>
      </c>
      <c r="W20">
        <v>1</v>
      </c>
      <c r="X20" t="s">
        <v>6186</v>
      </c>
      <c r="Y20" t="s">
        <v>6186</v>
      </c>
      <c r="Z20">
        <v>0.90100000000000002</v>
      </c>
      <c r="AA20">
        <v>9.9000000000000005E-2</v>
      </c>
      <c r="AB20" t="s">
        <v>6186</v>
      </c>
      <c r="AC20" t="s">
        <v>6186</v>
      </c>
      <c r="AD20" t="s">
        <v>6186</v>
      </c>
      <c r="AE20">
        <v>1</v>
      </c>
      <c r="AF20" t="s">
        <v>6186</v>
      </c>
      <c r="AG20" t="s">
        <v>6186</v>
      </c>
      <c r="AH20" t="s">
        <v>6186</v>
      </c>
      <c r="AI20" t="s">
        <v>6186</v>
      </c>
      <c r="AJ20" t="s">
        <v>6186</v>
      </c>
      <c r="AK20" t="s">
        <v>6186</v>
      </c>
      <c r="AL20" t="s">
        <v>6186</v>
      </c>
      <c r="AM20" t="s">
        <v>6186</v>
      </c>
      <c r="AN20" t="s">
        <v>6186</v>
      </c>
      <c r="AO20" t="s">
        <v>6186</v>
      </c>
      <c r="AP20">
        <v>1</v>
      </c>
      <c r="AQ20" t="s">
        <v>6186</v>
      </c>
      <c r="AR20" t="s">
        <v>6186</v>
      </c>
      <c r="AS20" t="s">
        <v>6186</v>
      </c>
      <c r="AT20" t="s">
        <v>6186</v>
      </c>
      <c r="AU20" t="s">
        <v>6186</v>
      </c>
      <c r="AV20">
        <v>4.8</v>
      </c>
      <c r="AW20" t="s">
        <v>6186</v>
      </c>
      <c r="AX20">
        <v>3</v>
      </c>
      <c r="AY20">
        <v>9.9000000000000005E-2</v>
      </c>
      <c r="AZ20">
        <v>0.90100000000000002</v>
      </c>
      <c r="BA20" t="s">
        <v>6186</v>
      </c>
      <c r="BB20" t="s">
        <v>6186</v>
      </c>
      <c r="BC20" t="s">
        <v>6186</v>
      </c>
      <c r="BD20" t="s">
        <v>6186</v>
      </c>
    </row>
    <row r="21" spans="1:56">
      <c r="A21" t="s">
        <v>6185</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6186</v>
      </c>
      <c r="Q21">
        <v>61</v>
      </c>
      <c r="R21">
        <v>46.271099999999997</v>
      </c>
      <c r="S21">
        <v>17.788900000000002</v>
      </c>
      <c r="T21">
        <v>0.75854299999999997</v>
      </c>
      <c r="U21">
        <v>2.6440999999999999E-2</v>
      </c>
      <c r="V21">
        <v>41.974690000000002</v>
      </c>
      <c r="W21">
        <v>1</v>
      </c>
      <c r="X21" t="s">
        <v>6186</v>
      </c>
      <c r="Y21" t="s">
        <v>6186</v>
      </c>
      <c r="Z21">
        <v>0.64700000000000002</v>
      </c>
      <c r="AA21">
        <v>0.35299999999999998</v>
      </c>
      <c r="AB21" t="s">
        <v>6186</v>
      </c>
      <c r="AC21" t="s">
        <v>6186</v>
      </c>
      <c r="AD21" t="s">
        <v>6186</v>
      </c>
      <c r="AE21">
        <v>1</v>
      </c>
      <c r="AF21" t="s">
        <v>6186</v>
      </c>
      <c r="AG21" t="s">
        <v>6186</v>
      </c>
      <c r="AH21" t="s">
        <v>6186</v>
      </c>
      <c r="AI21" t="s">
        <v>6186</v>
      </c>
      <c r="AJ21" t="s">
        <v>6186</v>
      </c>
      <c r="AK21" t="s">
        <v>6186</v>
      </c>
      <c r="AL21" t="s">
        <v>6186</v>
      </c>
      <c r="AM21" t="s">
        <v>6186</v>
      </c>
      <c r="AN21" t="s">
        <v>6186</v>
      </c>
      <c r="AO21" t="s">
        <v>6186</v>
      </c>
      <c r="AP21">
        <v>1</v>
      </c>
      <c r="AQ21" t="s">
        <v>6186</v>
      </c>
      <c r="AR21" t="s">
        <v>6186</v>
      </c>
      <c r="AS21" t="s">
        <v>6186</v>
      </c>
      <c r="AT21" t="s">
        <v>6186</v>
      </c>
      <c r="AU21" t="s">
        <v>6186</v>
      </c>
      <c r="AV21">
        <v>4.3</v>
      </c>
      <c r="AW21" t="s">
        <v>6186</v>
      </c>
      <c r="AX21">
        <v>3</v>
      </c>
      <c r="AY21">
        <v>0.35299999999999998</v>
      </c>
      <c r="AZ21">
        <v>0.64700000000000002</v>
      </c>
      <c r="BA21" t="s">
        <v>6186</v>
      </c>
      <c r="BB21" t="s">
        <v>6186</v>
      </c>
      <c r="BC21" t="s">
        <v>6186</v>
      </c>
      <c r="BD21" t="s">
        <v>6186</v>
      </c>
    </row>
    <row r="22" spans="1:56">
      <c r="A22" t="s">
        <v>6185</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6186</v>
      </c>
      <c r="Q22">
        <v>61</v>
      </c>
      <c r="R22">
        <v>46.117100000000001</v>
      </c>
      <c r="S22">
        <v>17.3462</v>
      </c>
      <c r="T22">
        <v>0.75601799999999997</v>
      </c>
      <c r="U22">
        <v>2.6353000000000001E-2</v>
      </c>
      <c r="V22">
        <v>41.955840000000002</v>
      </c>
      <c r="W22">
        <v>1</v>
      </c>
      <c r="X22" t="s">
        <v>6186</v>
      </c>
      <c r="Y22" t="s">
        <v>6186</v>
      </c>
      <c r="Z22">
        <v>1</v>
      </c>
      <c r="AA22" t="s">
        <v>6186</v>
      </c>
      <c r="AB22" t="s">
        <v>6186</v>
      </c>
      <c r="AC22" t="s">
        <v>6186</v>
      </c>
      <c r="AD22" t="s">
        <v>6186</v>
      </c>
      <c r="AE22">
        <v>1</v>
      </c>
      <c r="AF22" t="s">
        <v>6186</v>
      </c>
      <c r="AG22" t="s">
        <v>6186</v>
      </c>
      <c r="AH22" t="s">
        <v>6186</v>
      </c>
      <c r="AI22" t="s">
        <v>6186</v>
      </c>
      <c r="AJ22" t="s">
        <v>6186</v>
      </c>
      <c r="AK22" t="s">
        <v>6186</v>
      </c>
      <c r="AL22" t="s">
        <v>6186</v>
      </c>
      <c r="AM22" t="s">
        <v>6186</v>
      </c>
      <c r="AN22" t="s">
        <v>6186</v>
      </c>
      <c r="AO22" t="s">
        <v>6186</v>
      </c>
      <c r="AP22">
        <v>1</v>
      </c>
      <c r="AQ22" t="s">
        <v>6186</v>
      </c>
      <c r="AR22" t="s">
        <v>6186</v>
      </c>
      <c r="AS22" t="s">
        <v>6186</v>
      </c>
      <c r="AT22" t="s">
        <v>6186</v>
      </c>
      <c r="AU22" t="s">
        <v>6186</v>
      </c>
      <c r="AV22">
        <v>5</v>
      </c>
      <c r="AW22" t="s">
        <v>6186</v>
      </c>
      <c r="AX22">
        <v>3</v>
      </c>
      <c r="AY22" t="s">
        <v>6186</v>
      </c>
      <c r="AZ22">
        <v>1</v>
      </c>
      <c r="BA22" t="s">
        <v>6186</v>
      </c>
      <c r="BB22" t="s">
        <v>6186</v>
      </c>
      <c r="BC22" t="s">
        <v>6186</v>
      </c>
      <c r="BD22" t="s">
        <v>6186</v>
      </c>
    </row>
    <row r="23" spans="1:56">
      <c r="A23" t="s">
        <v>6185</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6186</v>
      </c>
      <c r="Q23">
        <v>61</v>
      </c>
      <c r="R23">
        <v>46.738700000000001</v>
      </c>
      <c r="S23">
        <v>18.327999999999999</v>
      </c>
      <c r="T23">
        <v>0.766208</v>
      </c>
      <c r="U23">
        <v>2.6707999999999999E-2</v>
      </c>
      <c r="V23">
        <v>38.277520000000003</v>
      </c>
      <c r="W23">
        <v>1</v>
      </c>
      <c r="X23" t="s">
        <v>6186</v>
      </c>
      <c r="Y23" t="s">
        <v>6186</v>
      </c>
      <c r="Z23">
        <v>0.59499999999999997</v>
      </c>
      <c r="AA23">
        <v>0.40500000000000003</v>
      </c>
      <c r="AB23" t="s">
        <v>6186</v>
      </c>
      <c r="AC23" t="s">
        <v>6186</v>
      </c>
      <c r="AD23" t="s">
        <v>6186</v>
      </c>
      <c r="AE23">
        <v>0.97199999999999998</v>
      </c>
      <c r="AF23" t="s">
        <v>6186</v>
      </c>
      <c r="AG23" t="s">
        <v>6186</v>
      </c>
      <c r="AH23">
        <v>2.8000000000000001E-2</v>
      </c>
      <c r="AI23" t="s">
        <v>6186</v>
      </c>
      <c r="AJ23" t="s">
        <v>6186</v>
      </c>
      <c r="AK23" t="s">
        <v>6186</v>
      </c>
      <c r="AL23" t="s">
        <v>6186</v>
      </c>
      <c r="AM23" t="s">
        <v>6186</v>
      </c>
      <c r="AN23" t="s">
        <v>6186</v>
      </c>
      <c r="AO23" t="s">
        <v>6186</v>
      </c>
      <c r="AP23">
        <v>1</v>
      </c>
      <c r="AQ23" t="s">
        <v>6186</v>
      </c>
      <c r="AR23" t="s">
        <v>6186</v>
      </c>
      <c r="AS23" t="s">
        <v>6186</v>
      </c>
      <c r="AT23" t="s">
        <v>6186</v>
      </c>
      <c r="AU23" t="s">
        <v>6186</v>
      </c>
      <c r="AV23">
        <v>4.2</v>
      </c>
      <c r="AW23" t="s">
        <v>6186</v>
      </c>
      <c r="AX23">
        <v>3</v>
      </c>
      <c r="AY23">
        <v>0.40500000000000003</v>
      </c>
      <c r="AZ23">
        <v>0.59499999999999997</v>
      </c>
      <c r="BA23" t="s">
        <v>6186</v>
      </c>
      <c r="BB23" t="s">
        <v>6186</v>
      </c>
      <c r="BC23" t="s">
        <v>6186</v>
      </c>
      <c r="BD23" t="s">
        <v>6186</v>
      </c>
    </row>
    <row r="24" spans="1:56">
      <c r="A24" t="s">
        <v>6185</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6186</v>
      </c>
      <c r="Q24">
        <v>61</v>
      </c>
      <c r="R24">
        <v>49.1937</v>
      </c>
      <c r="S24">
        <v>16.162199999999999</v>
      </c>
      <c r="T24">
        <v>0.806454</v>
      </c>
      <c r="U24">
        <v>2.8111000000000001E-2</v>
      </c>
      <c r="V24">
        <v>42.883690000000001</v>
      </c>
      <c r="W24">
        <v>1</v>
      </c>
      <c r="X24" t="s">
        <v>6186</v>
      </c>
      <c r="Y24" t="s">
        <v>6186</v>
      </c>
      <c r="Z24">
        <v>1</v>
      </c>
      <c r="AA24" t="s">
        <v>6186</v>
      </c>
      <c r="AB24" t="s">
        <v>6186</v>
      </c>
      <c r="AC24" t="s">
        <v>6186</v>
      </c>
      <c r="AD24" t="s">
        <v>6186</v>
      </c>
      <c r="AE24" t="s">
        <v>6186</v>
      </c>
      <c r="AF24" t="s">
        <v>6186</v>
      </c>
      <c r="AG24" t="s">
        <v>6186</v>
      </c>
      <c r="AH24">
        <v>1</v>
      </c>
      <c r="AI24" t="s">
        <v>6186</v>
      </c>
      <c r="AJ24" t="s">
        <v>6186</v>
      </c>
      <c r="AK24" t="s">
        <v>6186</v>
      </c>
      <c r="AL24" t="s">
        <v>6186</v>
      </c>
      <c r="AM24" t="s">
        <v>6186</v>
      </c>
      <c r="AN24" t="s">
        <v>6186</v>
      </c>
      <c r="AO24" t="s">
        <v>6186</v>
      </c>
      <c r="AP24">
        <v>1</v>
      </c>
      <c r="AQ24" t="s">
        <v>6186</v>
      </c>
      <c r="AR24" t="s">
        <v>6186</v>
      </c>
      <c r="AS24" t="s">
        <v>6186</v>
      </c>
      <c r="AT24" t="s">
        <v>6186</v>
      </c>
      <c r="AU24" t="s">
        <v>6186</v>
      </c>
      <c r="AV24">
        <v>5</v>
      </c>
      <c r="AW24" t="s">
        <v>6186</v>
      </c>
      <c r="AX24">
        <v>3</v>
      </c>
      <c r="AY24" t="s">
        <v>6186</v>
      </c>
      <c r="AZ24">
        <v>1</v>
      </c>
      <c r="BA24" t="s">
        <v>6186</v>
      </c>
      <c r="BB24" t="s">
        <v>6186</v>
      </c>
      <c r="BC24" t="s">
        <v>6186</v>
      </c>
      <c r="BD24" t="s">
        <v>6186</v>
      </c>
    </row>
    <row r="25" spans="1:56">
      <c r="A25" t="s">
        <v>6185</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6186</v>
      </c>
      <c r="Q25">
        <v>61</v>
      </c>
      <c r="R25">
        <v>49</v>
      </c>
      <c r="S25">
        <v>15.2094</v>
      </c>
      <c r="T25">
        <v>0.80327899999999997</v>
      </c>
      <c r="U25">
        <v>2.8000000000000001E-2</v>
      </c>
      <c r="V25">
        <v>46.749659999999999</v>
      </c>
      <c r="W25">
        <v>1</v>
      </c>
      <c r="X25" t="s">
        <v>6186</v>
      </c>
      <c r="Y25" t="s">
        <v>6186</v>
      </c>
      <c r="Z25">
        <v>1</v>
      </c>
      <c r="AA25" t="s">
        <v>6186</v>
      </c>
      <c r="AB25" t="s">
        <v>6186</v>
      </c>
      <c r="AC25" t="s">
        <v>6186</v>
      </c>
      <c r="AD25" t="s">
        <v>6186</v>
      </c>
      <c r="AE25" t="s">
        <v>6186</v>
      </c>
      <c r="AF25" t="s">
        <v>6186</v>
      </c>
      <c r="AG25" t="s">
        <v>6186</v>
      </c>
      <c r="AH25">
        <v>1</v>
      </c>
      <c r="AI25" t="s">
        <v>6186</v>
      </c>
      <c r="AJ25" t="s">
        <v>6186</v>
      </c>
      <c r="AK25" t="s">
        <v>6186</v>
      </c>
      <c r="AL25" t="s">
        <v>6186</v>
      </c>
      <c r="AM25" t="s">
        <v>6186</v>
      </c>
      <c r="AN25" t="s">
        <v>6186</v>
      </c>
      <c r="AO25" t="s">
        <v>6186</v>
      </c>
      <c r="AP25">
        <v>1</v>
      </c>
      <c r="AQ25" t="s">
        <v>6186</v>
      </c>
      <c r="AR25" t="s">
        <v>6186</v>
      </c>
      <c r="AS25" t="s">
        <v>6186</v>
      </c>
      <c r="AT25" t="s">
        <v>6186</v>
      </c>
      <c r="AU25" t="s">
        <v>6186</v>
      </c>
      <c r="AV25">
        <v>5</v>
      </c>
      <c r="AW25" t="s">
        <v>6186</v>
      </c>
      <c r="AX25">
        <v>3</v>
      </c>
      <c r="AY25" t="s">
        <v>6186</v>
      </c>
      <c r="AZ25">
        <v>1</v>
      </c>
      <c r="BA25" t="s">
        <v>6186</v>
      </c>
      <c r="BB25" t="s">
        <v>6186</v>
      </c>
      <c r="BC25" t="s">
        <v>6186</v>
      </c>
      <c r="BD25" t="s">
        <v>6186</v>
      </c>
    </row>
    <row r="26" spans="1:56">
      <c r="A26" t="s">
        <v>6185</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6186</v>
      </c>
      <c r="Q26">
        <v>61</v>
      </c>
      <c r="R26">
        <v>55</v>
      </c>
      <c r="S26">
        <v>14.1341</v>
      </c>
      <c r="T26">
        <v>0.90163899999999997</v>
      </c>
      <c r="U26">
        <v>3.1428999999999999E-2</v>
      </c>
      <c r="V26">
        <v>46.401940000000003</v>
      </c>
      <c r="W26">
        <v>1</v>
      </c>
      <c r="X26" t="s">
        <v>6186</v>
      </c>
      <c r="Y26" t="s">
        <v>6186</v>
      </c>
      <c r="Z26">
        <v>1</v>
      </c>
      <c r="AA26" t="s">
        <v>6186</v>
      </c>
      <c r="AB26" t="s">
        <v>6186</v>
      </c>
      <c r="AC26" t="s">
        <v>6186</v>
      </c>
      <c r="AD26" t="s">
        <v>6186</v>
      </c>
      <c r="AE26" t="s">
        <v>6186</v>
      </c>
      <c r="AF26" t="s">
        <v>6186</v>
      </c>
      <c r="AG26" t="s">
        <v>6186</v>
      </c>
      <c r="AH26">
        <v>1</v>
      </c>
      <c r="AI26" t="s">
        <v>6186</v>
      </c>
      <c r="AJ26" t="s">
        <v>6186</v>
      </c>
      <c r="AK26" t="s">
        <v>6186</v>
      </c>
      <c r="AL26" t="s">
        <v>6186</v>
      </c>
      <c r="AM26" t="s">
        <v>6186</v>
      </c>
      <c r="AN26" t="s">
        <v>6186</v>
      </c>
      <c r="AO26" t="s">
        <v>6186</v>
      </c>
      <c r="AP26">
        <v>1</v>
      </c>
      <c r="AQ26" t="s">
        <v>6186</v>
      </c>
      <c r="AR26" t="s">
        <v>6186</v>
      </c>
      <c r="AS26" t="s">
        <v>6186</v>
      </c>
      <c r="AT26" t="s">
        <v>6186</v>
      </c>
      <c r="AU26" t="s">
        <v>6186</v>
      </c>
      <c r="AV26">
        <v>5</v>
      </c>
      <c r="AW26" t="s">
        <v>6186</v>
      </c>
      <c r="AX26">
        <v>3</v>
      </c>
      <c r="AY26" t="s">
        <v>6186</v>
      </c>
      <c r="AZ26">
        <v>1</v>
      </c>
      <c r="BA26" t="s">
        <v>6186</v>
      </c>
      <c r="BB26" t="s">
        <v>6186</v>
      </c>
      <c r="BC26" t="s">
        <v>6186</v>
      </c>
      <c r="BD26" t="s">
        <v>6186</v>
      </c>
    </row>
    <row r="27" spans="1:56">
      <c r="A27" t="s">
        <v>6185</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6186</v>
      </c>
      <c r="Q27">
        <v>61</v>
      </c>
      <c r="R27">
        <v>55</v>
      </c>
      <c r="S27">
        <v>13.8291</v>
      </c>
      <c r="T27">
        <v>0.90163899999999997</v>
      </c>
      <c r="U27">
        <v>3.1428999999999999E-2</v>
      </c>
      <c r="V27">
        <v>46.062339999999999</v>
      </c>
      <c r="W27">
        <v>1</v>
      </c>
      <c r="X27" t="s">
        <v>6186</v>
      </c>
      <c r="Y27" t="s">
        <v>6186</v>
      </c>
      <c r="Z27">
        <v>1</v>
      </c>
      <c r="AA27" t="s">
        <v>6186</v>
      </c>
      <c r="AB27" t="s">
        <v>6186</v>
      </c>
      <c r="AC27" t="s">
        <v>6186</v>
      </c>
      <c r="AD27" t="s">
        <v>6186</v>
      </c>
      <c r="AE27" t="s">
        <v>6186</v>
      </c>
      <c r="AF27" t="s">
        <v>6186</v>
      </c>
      <c r="AG27" t="s">
        <v>6186</v>
      </c>
      <c r="AH27">
        <v>1</v>
      </c>
      <c r="AI27" t="s">
        <v>6186</v>
      </c>
      <c r="AJ27" t="s">
        <v>6186</v>
      </c>
      <c r="AK27" t="s">
        <v>6186</v>
      </c>
      <c r="AL27" t="s">
        <v>6186</v>
      </c>
      <c r="AM27" t="s">
        <v>6186</v>
      </c>
      <c r="AN27" t="s">
        <v>6186</v>
      </c>
      <c r="AO27" t="s">
        <v>6186</v>
      </c>
      <c r="AP27">
        <v>1</v>
      </c>
      <c r="AQ27" t="s">
        <v>6186</v>
      </c>
      <c r="AR27" t="s">
        <v>6186</v>
      </c>
      <c r="AS27" t="s">
        <v>6186</v>
      </c>
      <c r="AT27" t="s">
        <v>6186</v>
      </c>
      <c r="AU27" t="s">
        <v>6186</v>
      </c>
      <c r="AV27">
        <v>5</v>
      </c>
      <c r="AW27" t="s">
        <v>6186</v>
      </c>
      <c r="AX27">
        <v>3</v>
      </c>
      <c r="AY27" t="s">
        <v>6186</v>
      </c>
      <c r="AZ27">
        <v>1</v>
      </c>
      <c r="BA27" t="s">
        <v>6186</v>
      </c>
      <c r="BB27" t="s">
        <v>6186</v>
      </c>
      <c r="BC27" t="s">
        <v>6186</v>
      </c>
      <c r="BD27" t="s">
        <v>6186</v>
      </c>
    </row>
    <row r="28" spans="1:56">
      <c r="A28" t="s">
        <v>6185</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6186</v>
      </c>
      <c r="Q28">
        <v>61</v>
      </c>
      <c r="R28">
        <v>55</v>
      </c>
      <c r="S28">
        <v>12.957100000000001</v>
      </c>
      <c r="T28">
        <v>0.90163899999999997</v>
      </c>
      <c r="U28">
        <v>3.1428999999999999E-2</v>
      </c>
      <c r="V28">
        <v>45.718679999999999</v>
      </c>
      <c r="W28">
        <v>1</v>
      </c>
      <c r="X28" t="s">
        <v>6186</v>
      </c>
      <c r="Y28" t="s">
        <v>6186</v>
      </c>
      <c r="Z28">
        <v>1</v>
      </c>
      <c r="AA28" t="s">
        <v>6186</v>
      </c>
      <c r="AB28" t="s">
        <v>6186</v>
      </c>
      <c r="AC28" t="s">
        <v>6186</v>
      </c>
      <c r="AD28" t="s">
        <v>6186</v>
      </c>
      <c r="AE28" t="s">
        <v>6186</v>
      </c>
      <c r="AF28" t="s">
        <v>6186</v>
      </c>
      <c r="AG28" t="s">
        <v>6186</v>
      </c>
      <c r="AH28">
        <v>1</v>
      </c>
      <c r="AI28" t="s">
        <v>6186</v>
      </c>
      <c r="AJ28" t="s">
        <v>6186</v>
      </c>
      <c r="AK28" t="s">
        <v>6186</v>
      </c>
      <c r="AL28" t="s">
        <v>6186</v>
      </c>
      <c r="AM28" t="s">
        <v>6186</v>
      </c>
      <c r="AN28" t="s">
        <v>6186</v>
      </c>
      <c r="AO28" t="s">
        <v>6186</v>
      </c>
      <c r="AP28">
        <v>1</v>
      </c>
      <c r="AQ28" t="s">
        <v>6186</v>
      </c>
      <c r="AR28" t="s">
        <v>6186</v>
      </c>
      <c r="AS28" t="s">
        <v>6186</v>
      </c>
      <c r="AT28" t="s">
        <v>6186</v>
      </c>
      <c r="AU28" t="s">
        <v>6186</v>
      </c>
      <c r="AV28">
        <v>5</v>
      </c>
      <c r="AW28" t="s">
        <v>6186</v>
      </c>
      <c r="AX28">
        <v>3</v>
      </c>
      <c r="AY28" t="s">
        <v>6186</v>
      </c>
      <c r="AZ28">
        <v>1</v>
      </c>
      <c r="BA28" t="s">
        <v>6186</v>
      </c>
      <c r="BB28" t="s">
        <v>6186</v>
      </c>
      <c r="BC28" t="s">
        <v>6186</v>
      </c>
      <c r="BD28" t="s">
        <v>6186</v>
      </c>
    </row>
    <row r="29" spans="1:56">
      <c r="A29" t="s">
        <v>6185</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6186</v>
      </c>
      <c r="Q29">
        <v>61</v>
      </c>
      <c r="R29">
        <v>55</v>
      </c>
      <c r="S29">
        <v>12.8691</v>
      </c>
      <c r="T29">
        <v>0.90163899999999997</v>
      </c>
      <c r="U29">
        <v>3.1428999999999999E-2</v>
      </c>
      <c r="V29">
        <v>45.691450000000003</v>
      </c>
      <c r="W29">
        <v>1</v>
      </c>
      <c r="X29" t="s">
        <v>6186</v>
      </c>
      <c r="Y29" t="s">
        <v>6186</v>
      </c>
      <c r="Z29">
        <v>1</v>
      </c>
      <c r="AA29" t="s">
        <v>6186</v>
      </c>
      <c r="AB29" t="s">
        <v>6186</v>
      </c>
      <c r="AC29" t="s">
        <v>6186</v>
      </c>
      <c r="AD29" t="s">
        <v>6186</v>
      </c>
      <c r="AE29" t="s">
        <v>6186</v>
      </c>
      <c r="AF29" t="s">
        <v>6186</v>
      </c>
      <c r="AG29" t="s">
        <v>6186</v>
      </c>
      <c r="AH29">
        <v>1</v>
      </c>
      <c r="AI29" t="s">
        <v>6186</v>
      </c>
      <c r="AJ29" t="s">
        <v>6186</v>
      </c>
      <c r="AK29" t="s">
        <v>6186</v>
      </c>
      <c r="AL29" t="s">
        <v>6186</v>
      </c>
      <c r="AM29" t="s">
        <v>6186</v>
      </c>
      <c r="AN29" t="s">
        <v>6186</v>
      </c>
      <c r="AO29" t="s">
        <v>6186</v>
      </c>
      <c r="AP29">
        <v>1</v>
      </c>
      <c r="AQ29" t="s">
        <v>6186</v>
      </c>
      <c r="AR29" t="s">
        <v>6186</v>
      </c>
      <c r="AS29" t="s">
        <v>6186</v>
      </c>
      <c r="AT29" t="s">
        <v>6186</v>
      </c>
      <c r="AU29" t="s">
        <v>6186</v>
      </c>
      <c r="AV29">
        <v>5</v>
      </c>
      <c r="AW29" t="s">
        <v>6186</v>
      </c>
      <c r="AX29">
        <v>3</v>
      </c>
      <c r="AY29" t="s">
        <v>6186</v>
      </c>
      <c r="AZ29">
        <v>1</v>
      </c>
      <c r="BA29" t="s">
        <v>6186</v>
      </c>
      <c r="BB29" t="s">
        <v>6186</v>
      </c>
      <c r="BC29" t="s">
        <v>6186</v>
      </c>
      <c r="BD29" t="s">
        <v>6186</v>
      </c>
    </row>
    <row r="30" spans="1:56">
      <c r="A30" t="s">
        <v>6185</v>
      </c>
      <c r="B30">
        <v>1750</v>
      </c>
      <c r="C30">
        <v>1995</v>
      </c>
      <c r="D30" t="s">
        <v>6186</v>
      </c>
      <c r="E30" t="s">
        <v>6186</v>
      </c>
      <c r="F30" t="s">
        <v>6186</v>
      </c>
      <c r="G30" t="str">
        <f t="shared" si="0"/>
        <v/>
      </c>
      <c r="H30" t="s">
        <v>6186</v>
      </c>
      <c r="I30" t="str">
        <f t="shared" si="1"/>
        <v/>
      </c>
      <c r="K30" t="s">
        <v>6186</v>
      </c>
      <c r="L30" t="s">
        <v>6186</v>
      </c>
      <c r="M30" t="s">
        <v>6186</v>
      </c>
      <c r="N30" t="s">
        <v>6186</v>
      </c>
      <c r="O30" t="s">
        <v>6186</v>
      </c>
      <c r="P30" t="s">
        <v>6186</v>
      </c>
      <c r="Q30" t="s">
        <v>6186</v>
      </c>
      <c r="R30" t="s">
        <v>6186</v>
      </c>
      <c r="S30" t="s">
        <v>6186</v>
      </c>
      <c r="T30" t="s">
        <v>6186</v>
      </c>
      <c r="U30" t="s">
        <v>6186</v>
      </c>
      <c r="V30" t="s">
        <v>6186</v>
      </c>
      <c r="W30" t="s">
        <v>6186</v>
      </c>
      <c r="X30" t="s">
        <v>6186</v>
      </c>
      <c r="Y30" t="s">
        <v>6186</v>
      </c>
      <c r="Z30" t="s">
        <v>6186</v>
      </c>
      <c r="AA30" t="s">
        <v>6186</v>
      </c>
      <c r="AB30" t="s">
        <v>6186</v>
      </c>
      <c r="AC30" t="s">
        <v>6186</v>
      </c>
      <c r="AD30" t="s">
        <v>6186</v>
      </c>
      <c r="AE30" t="s">
        <v>6186</v>
      </c>
      <c r="AF30" t="s">
        <v>6186</v>
      </c>
      <c r="AG30" t="s">
        <v>6186</v>
      </c>
      <c r="AH30" t="s">
        <v>6186</v>
      </c>
      <c r="AI30" t="s">
        <v>6186</v>
      </c>
      <c r="AJ30" t="s">
        <v>6186</v>
      </c>
      <c r="AK30" t="s">
        <v>6186</v>
      </c>
      <c r="AL30" t="s">
        <v>6186</v>
      </c>
      <c r="AM30" t="s">
        <v>6186</v>
      </c>
      <c r="AN30" t="s">
        <v>6186</v>
      </c>
      <c r="AO30" t="s">
        <v>6186</v>
      </c>
      <c r="AP30" t="s">
        <v>6186</v>
      </c>
      <c r="AQ30" t="s">
        <v>6186</v>
      </c>
      <c r="AR30" t="s">
        <v>6186</v>
      </c>
      <c r="AS30" t="s">
        <v>6186</v>
      </c>
      <c r="AT30" t="s">
        <v>6186</v>
      </c>
      <c r="AU30" t="s">
        <v>6186</v>
      </c>
      <c r="AV30" t="s">
        <v>6186</v>
      </c>
      <c r="AW30" t="s">
        <v>6186</v>
      </c>
      <c r="AX30" t="s">
        <v>6186</v>
      </c>
      <c r="AY30" t="s">
        <v>6186</v>
      </c>
      <c r="AZ30" t="s">
        <v>6186</v>
      </c>
      <c r="BA30" t="s">
        <v>6186</v>
      </c>
      <c r="BB30" t="s">
        <v>6186</v>
      </c>
      <c r="BC30" t="s">
        <v>6186</v>
      </c>
      <c r="BD30" t="s">
        <v>6186</v>
      </c>
    </row>
    <row r="31" spans="1:56">
      <c r="A31" t="s">
        <v>6185</v>
      </c>
      <c r="B31">
        <v>1750</v>
      </c>
      <c r="C31">
        <v>1996</v>
      </c>
      <c r="D31" t="s">
        <v>6186</v>
      </c>
      <c r="E31" t="s">
        <v>6186</v>
      </c>
      <c r="F31" t="s">
        <v>6186</v>
      </c>
      <c r="G31" t="str">
        <f t="shared" si="0"/>
        <v/>
      </c>
      <c r="H31" t="s">
        <v>6186</v>
      </c>
      <c r="I31" t="str">
        <f t="shared" si="1"/>
        <v/>
      </c>
      <c r="K31" t="s">
        <v>6186</v>
      </c>
      <c r="L31" t="s">
        <v>6186</v>
      </c>
      <c r="M31" t="s">
        <v>6186</v>
      </c>
      <c r="N31" t="s">
        <v>6186</v>
      </c>
      <c r="O31" t="s">
        <v>6186</v>
      </c>
      <c r="P31" t="s">
        <v>6186</v>
      </c>
      <c r="Q31" t="s">
        <v>6186</v>
      </c>
      <c r="R31" t="s">
        <v>6186</v>
      </c>
      <c r="S31" t="s">
        <v>6186</v>
      </c>
      <c r="T31" t="s">
        <v>6186</v>
      </c>
      <c r="U31" t="s">
        <v>6186</v>
      </c>
      <c r="V31" t="s">
        <v>6186</v>
      </c>
      <c r="W31" t="s">
        <v>6186</v>
      </c>
      <c r="X31" t="s">
        <v>6186</v>
      </c>
      <c r="Y31" t="s">
        <v>6186</v>
      </c>
      <c r="Z31" t="s">
        <v>6186</v>
      </c>
      <c r="AA31" t="s">
        <v>6186</v>
      </c>
      <c r="AB31" t="s">
        <v>6186</v>
      </c>
      <c r="AC31" t="s">
        <v>6186</v>
      </c>
      <c r="AD31" t="s">
        <v>6186</v>
      </c>
      <c r="AE31" t="s">
        <v>6186</v>
      </c>
      <c r="AF31" t="s">
        <v>6186</v>
      </c>
      <c r="AG31" t="s">
        <v>6186</v>
      </c>
      <c r="AH31" t="s">
        <v>6186</v>
      </c>
      <c r="AI31" t="s">
        <v>6186</v>
      </c>
      <c r="AJ31" t="s">
        <v>6186</v>
      </c>
      <c r="AK31" t="s">
        <v>6186</v>
      </c>
      <c r="AL31" t="s">
        <v>6186</v>
      </c>
      <c r="AM31" t="s">
        <v>6186</v>
      </c>
      <c r="AN31" t="s">
        <v>6186</v>
      </c>
      <c r="AO31" t="s">
        <v>6186</v>
      </c>
      <c r="AP31" t="s">
        <v>6186</v>
      </c>
      <c r="AQ31" t="s">
        <v>6186</v>
      </c>
      <c r="AR31" t="s">
        <v>6186</v>
      </c>
      <c r="AS31" t="s">
        <v>6186</v>
      </c>
      <c r="AT31" t="s">
        <v>6186</v>
      </c>
      <c r="AU31" t="s">
        <v>6186</v>
      </c>
      <c r="AV31" t="s">
        <v>6186</v>
      </c>
      <c r="AW31" t="s">
        <v>6186</v>
      </c>
      <c r="AX31" t="s">
        <v>6186</v>
      </c>
      <c r="AY31" t="s">
        <v>6186</v>
      </c>
      <c r="AZ31" t="s">
        <v>6186</v>
      </c>
      <c r="BA31" t="s">
        <v>6186</v>
      </c>
      <c r="BB31" t="s">
        <v>6186</v>
      </c>
      <c r="BC31" t="s">
        <v>6186</v>
      </c>
      <c r="BD31" t="s">
        <v>6186</v>
      </c>
    </row>
    <row r="32" spans="1:56">
      <c r="A32" t="s">
        <v>6185</v>
      </c>
      <c r="B32">
        <v>1750</v>
      </c>
      <c r="C32">
        <v>1997</v>
      </c>
      <c r="D32" t="s">
        <v>6186</v>
      </c>
      <c r="E32" t="s">
        <v>6186</v>
      </c>
      <c r="F32" t="s">
        <v>6186</v>
      </c>
      <c r="G32" t="str">
        <f t="shared" si="0"/>
        <v/>
      </c>
      <c r="H32" t="s">
        <v>6186</v>
      </c>
      <c r="I32" t="str">
        <f t="shared" si="1"/>
        <v/>
      </c>
      <c r="K32" t="s">
        <v>6186</v>
      </c>
      <c r="L32" t="s">
        <v>6186</v>
      </c>
      <c r="M32" t="s">
        <v>6186</v>
      </c>
      <c r="N32" t="s">
        <v>6186</v>
      </c>
      <c r="O32" t="s">
        <v>6186</v>
      </c>
      <c r="P32" t="s">
        <v>6186</v>
      </c>
      <c r="Q32" t="s">
        <v>6186</v>
      </c>
      <c r="R32" t="s">
        <v>6186</v>
      </c>
      <c r="S32" t="s">
        <v>6186</v>
      </c>
      <c r="T32" t="s">
        <v>6186</v>
      </c>
      <c r="U32" t="s">
        <v>6186</v>
      </c>
      <c r="V32" t="s">
        <v>6186</v>
      </c>
      <c r="W32" t="s">
        <v>6186</v>
      </c>
      <c r="X32" t="s">
        <v>6186</v>
      </c>
      <c r="Y32" t="s">
        <v>6186</v>
      </c>
      <c r="Z32" t="s">
        <v>6186</v>
      </c>
      <c r="AA32" t="s">
        <v>6186</v>
      </c>
      <c r="AB32" t="s">
        <v>6186</v>
      </c>
      <c r="AC32" t="s">
        <v>6186</v>
      </c>
      <c r="AD32" t="s">
        <v>6186</v>
      </c>
      <c r="AE32" t="s">
        <v>6186</v>
      </c>
      <c r="AF32" t="s">
        <v>6186</v>
      </c>
      <c r="AG32" t="s">
        <v>6186</v>
      </c>
      <c r="AH32" t="s">
        <v>6186</v>
      </c>
      <c r="AI32" t="s">
        <v>6186</v>
      </c>
      <c r="AJ32" t="s">
        <v>6186</v>
      </c>
      <c r="AK32" t="s">
        <v>6186</v>
      </c>
      <c r="AL32" t="s">
        <v>6186</v>
      </c>
      <c r="AM32" t="s">
        <v>6186</v>
      </c>
      <c r="AN32" t="s">
        <v>6186</v>
      </c>
      <c r="AO32" t="s">
        <v>6186</v>
      </c>
      <c r="AP32" t="s">
        <v>6186</v>
      </c>
      <c r="AQ32" t="s">
        <v>6186</v>
      </c>
      <c r="AR32" t="s">
        <v>6186</v>
      </c>
      <c r="AS32" t="s">
        <v>6186</v>
      </c>
      <c r="AT32" t="s">
        <v>6186</v>
      </c>
      <c r="AU32" t="s">
        <v>6186</v>
      </c>
      <c r="AV32" t="s">
        <v>6186</v>
      </c>
      <c r="AW32" t="s">
        <v>6186</v>
      </c>
      <c r="AX32" t="s">
        <v>6186</v>
      </c>
      <c r="AY32" t="s">
        <v>6186</v>
      </c>
      <c r="AZ32" t="s">
        <v>6186</v>
      </c>
      <c r="BA32" t="s">
        <v>6186</v>
      </c>
      <c r="BB32" t="s">
        <v>6186</v>
      </c>
      <c r="BC32" t="s">
        <v>6186</v>
      </c>
      <c r="BD32" t="s">
        <v>6186</v>
      </c>
    </row>
    <row r="33" spans="1:56">
      <c r="A33" t="s">
        <v>6185</v>
      </c>
      <c r="B33">
        <v>1750</v>
      </c>
      <c r="C33">
        <v>1998</v>
      </c>
      <c r="D33" t="s">
        <v>6186</v>
      </c>
      <c r="E33" t="s">
        <v>6186</v>
      </c>
      <c r="F33" t="s">
        <v>6186</v>
      </c>
      <c r="G33" t="str">
        <f t="shared" si="0"/>
        <v/>
      </c>
      <c r="H33" t="s">
        <v>6186</v>
      </c>
      <c r="I33" t="str">
        <f t="shared" si="1"/>
        <v/>
      </c>
      <c r="K33" t="s">
        <v>6186</v>
      </c>
      <c r="L33" t="s">
        <v>6186</v>
      </c>
      <c r="M33" t="s">
        <v>6186</v>
      </c>
      <c r="N33" t="s">
        <v>6186</v>
      </c>
      <c r="O33" t="s">
        <v>6186</v>
      </c>
      <c r="P33" t="s">
        <v>6186</v>
      </c>
      <c r="Q33" t="s">
        <v>6186</v>
      </c>
      <c r="R33" t="s">
        <v>6186</v>
      </c>
      <c r="S33" t="s">
        <v>6186</v>
      </c>
      <c r="T33" t="s">
        <v>6186</v>
      </c>
      <c r="U33" t="s">
        <v>6186</v>
      </c>
      <c r="V33" t="s">
        <v>6186</v>
      </c>
      <c r="W33" t="s">
        <v>6186</v>
      </c>
      <c r="X33" t="s">
        <v>6186</v>
      </c>
      <c r="Y33" t="s">
        <v>6186</v>
      </c>
      <c r="Z33" t="s">
        <v>6186</v>
      </c>
      <c r="AA33" t="s">
        <v>6186</v>
      </c>
      <c r="AB33" t="s">
        <v>6186</v>
      </c>
      <c r="AC33" t="s">
        <v>6186</v>
      </c>
      <c r="AD33" t="s">
        <v>6186</v>
      </c>
      <c r="AE33" t="s">
        <v>6186</v>
      </c>
      <c r="AF33" t="s">
        <v>6186</v>
      </c>
      <c r="AG33" t="s">
        <v>6186</v>
      </c>
      <c r="AH33" t="s">
        <v>6186</v>
      </c>
      <c r="AI33" t="s">
        <v>6186</v>
      </c>
      <c r="AJ33" t="s">
        <v>6186</v>
      </c>
      <c r="AK33" t="s">
        <v>6186</v>
      </c>
      <c r="AL33" t="s">
        <v>6186</v>
      </c>
      <c r="AM33" t="s">
        <v>6186</v>
      </c>
      <c r="AN33" t="s">
        <v>6186</v>
      </c>
      <c r="AO33" t="s">
        <v>6186</v>
      </c>
      <c r="AP33" t="s">
        <v>6186</v>
      </c>
      <c r="AQ33" t="s">
        <v>6186</v>
      </c>
      <c r="AR33" t="s">
        <v>6186</v>
      </c>
      <c r="AS33" t="s">
        <v>6186</v>
      </c>
      <c r="AT33" t="s">
        <v>6186</v>
      </c>
      <c r="AU33" t="s">
        <v>6186</v>
      </c>
      <c r="AV33" t="s">
        <v>6186</v>
      </c>
      <c r="AW33" t="s">
        <v>6186</v>
      </c>
      <c r="AX33" t="s">
        <v>6186</v>
      </c>
      <c r="AY33" t="s">
        <v>6186</v>
      </c>
      <c r="AZ33" t="s">
        <v>6186</v>
      </c>
      <c r="BA33" t="s">
        <v>6186</v>
      </c>
      <c r="BB33" t="s">
        <v>6186</v>
      </c>
      <c r="BC33" t="s">
        <v>6186</v>
      </c>
      <c r="BD33" t="s">
        <v>6186</v>
      </c>
    </row>
    <row r="34" spans="1:56">
      <c r="A34" t="s">
        <v>6185</v>
      </c>
      <c r="B34">
        <v>1750</v>
      </c>
      <c r="C34">
        <v>1999</v>
      </c>
      <c r="D34" t="s">
        <v>6186</v>
      </c>
      <c r="E34" t="s">
        <v>6186</v>
      </c>
      <c r="F34" t="s">
        <v>6186</v>
      </c>
      <c r="G34" t="str">
        <f t="shared" si="0"/>
        <v/>
      </c>
      <c r="H34" t="s">
        <v>6186</v>
      </c>
      <c r="I34" t="str">
        <f t="shared" si="1"/>
        <v/>
      </c>
      <c r="K34" t="s">
        <v>6186</v>
      </c>
      <c r="L34" t="s">
        <v>6186</v>
      </c>
      <c r="M34" t="s">
        <v>6186</v>
      </c>
      <c r="N34" t="s">
        <v>6186</v>
      </c>
      <c r="O34" t="s">
        <v>6186</v>
      </c>
      <c r="P34" t="s">
        <v>6186</v>
      </c>
      <c r="Q34" t="s">
        <v>6186</v>
      </c>
      <c r="R34" t="s">
        <v>6186</v>
      </c>
      <c r="S34" t="s">
        <v>6186</v>
      </c>
      <c r="T34" t="s">
        <v>6186</v>
      </c>
      <c r="U34" t="s">
        <v>6186</v>
      </c>
      <c r="V34" t="s">
        <v>6186</v>
      </c>
      <c r="W34" t="s">
        <v>6186</v>
      </c>
      <c r="X34" t="s">
        <v>6186</v>
      </c>
      <c r="Y34" t="s">
        <v>6186</v>
      </c>
      <c r="Z34" t="s">
        <v>6186</v>
      </c>
      <c r="AA34" t="s">
        <v>6186</v>
      </c>
      <c r="AB34" t="s">
        <v>6186</v>
      </c>
      <c r="AC34" t="s">
        <v>6186</v>
      </c>
      <c r="AD34" t="s">
        <v>6186</v>
      </c>
      <c r="AE34" t="s">
        <v>6186</v>
      </c>
      <c r="AF34" t="s">
        <v>6186</v>
      </c>
      <c r="AG34" t="s">
        <v>6186</v>
      </c>
      <c r="AH34" t="s">
        <v>6186</v>
      </c>
      <c r="AI34" t="s">
        <v>6186</v>
      </c>
      <c r="AJ34" t="s">
        <v>6186</v>
      </c>
      <c r="AK34" t="s">
        <v>6186</v>
      </c>
      <c r="AL34" t="s">
        <v>6186</v>
      </c>
      <c r="AM34" t="s">
        <v>6186</v>
      </c>
      <c r="AN34" t="s">
        <v>6186</v>
      </c>
      <c r="AO34" t="s">
        <v>6186</v>
      </c>
      <c r="AP34" t="s">
        <v>6186</v>
      </c>
      <c r="AQ34" t="s">
        <v>6186</v>
      </c>
      <c r="AR34" t="s">
        <v>6186</v>
      </c>
      <c r="AS34" t="s">
        <v>6186</v>
      </c>
      <c r="AT34" t="s">
        <v>6186</v>
      </c>
      <c r="AU34" t="s">
        <v>6186</v>
      </c>
      <c r="AV34" t="s">
        <v>6186</v>
      </c>
      <c r="AW34" t="s">
        <v>6186</v>
      </c>
      <c r="AX34" t="s">
        <v>6186</v>
      </c>
      <c r="AY34" t="s">
        <v>6186</v>
      </c>
      <c r="AZ34" t="s">
        <v>6186</v>
      </c>
      <c r="BA34" t="s">
        <v>6186</v>
      </c>
      <c r="BB34" t="s">
        <v>6186</v>
      </c>
      <c r="BC34" t="s">
        <v>6186</v>
      </c>
      <c r="BD34" t="s">
        <v>6186</v>
      </c>
    </row>
    <row r="35" spans="1:56">
      <c r="A35" t="s">
        <v>6185</v>
      </c>
      <c r="B35">
        <v>1750</v>
      </c>
      <c r="C35">
        <v>2000</v>
      </c>
      <c r="D35" t="s">
        <v>6186</v>
      </c>
      <c r="E35" t="s">
        <v>6186</v>
      </c>
      <c r="F35" t="s">
        <v>6186</v>
      </c>
      <c r="G35" t="str">
        <f t="shared" si="0"/>
        <v/>
      </c>
      <c r="H35" t="s">
        <v>6186</v>
      </c>
      <c r="I35" t="str">
        <f t="shared" si="1"/>
        <v/>
      </c>
      <c r="K35" t="s">
        <v>6186</v>
      </c>
      <c r="L35" t="s">
        <v>6186</v>
      </c>
      <c r="M35" t="s">
        <v>6186</v>
      </c>
      <c r="N35" t="s">
        <v>6186</v>
      </c>
      <c r="O35" t="s">
        <v>6186</v>
      </c>
      <c r="P35" t="s">
        <v>6186</v>
      </c>
      <c r="Q35" t="s">
        <v>6186</v>
      </c>
      <c r="R35" t="s">
        <v>6186</v>
      </c>
      <c r="S35" t="s">
        <v>6186</v>
      </c>
      <c r="T35" t="s">
        <v>6186</v>
      </c>
      <c r="U35" t="s">
        <v>6186</v>
      </c>
      <c r="V35" t="s">
        <v>6186</v>
      </c>
      <c r="W35" t="s">
        <v>6186</v>
      </c>
      <c r="X35" t="s">
        <v>6186</v>
      </c>
      <c r="Y35" t="s">
        <v>6186</v>
      </c>
      <c r="Z35" t="s">
        <v>6186</v>
      </c>
      <c r="AA35" t="s">
        <v>6186</v>
      </c>
      <c r="AB35" t="s">
        <v>6186</v>
      </c>
      <c r="AC35" t="s">
        <v>6186</v>
      </c>
      <c r="AD35" t="s">
        <v>6186</v>
      </c>
      <c r="AE35" t="s">
        <v>6186</v>
      </c>
      <c r="AF35" t="s">
        <v>6186</v>
      </c>
      <c r="AG35" t="s">
        <v>6186</v>
      </c>
      <c r="AH35" t="s">
        <v>6186</v>
      </c>
      <c r="AI35" t="s">
        <v>6186</v>
      </c>
      <c r="AJ35" t="s">
        <v>6186</v>
      </c>
      <c r="AK35" t="s">
        <v>6186</v>
      </c>
      <c r="AL35" t="s">
        <v>6186</v>
      </c>
      <c r="AM35" t="s">
        <v>6186</v>
      </c>
      <c r="AN35" t="s">
        <v>6186</v>
      </c>
      <c r="AO35" t="s">
        <v>6186</v>
      </c>
      <c r="AP35" t="s">
        <v>6186</v>
      </c>
      <c r="AQ35" t="s">
        <v>6186</v>
      </c>
      <c r="AR35" t="s">
        <v>6186</v>
      </c>
      <c r="AS35" t="s">
        <v>6186</v>
      </c>
      <c r="AT35" t="s">
        <v>6186</v>
      </c>
      <c r="AU35" t="s">
        <v>6186</v>
      </c>
      <c r="AV35" t="s">
        <v>6186</v>
      </c>
      <c r="AW35" t="s">
        <v>6186</v>
      </c>
      <c r="AX35" t="s">
        <v>6186</v>
      </c>
      <c r="AY35" t="s">
        <v>6186</v>
      </c>
      <c r="AZ35" t="s">
        <v>6186</v>
      </c>
      <c r="BA35" t="s">
        <v>6186</v>
      </c>
      <c r="BB35" t="s">
        <v>6186</v>
      </c>
      <c r="BC35" t="s">
        <v>6186</v>
      </c>
      <c r="BD35" t="s">
        <v>6186</v>
      </c>
    </row>
    <row r="36" spans="1:56">
      <c r="A36" t="s">
        <v>6185</v>
      </c>
      <c r="B36">
        <v>1750</v>
      </c>
      <c r="C36">
        <v>2001</v>
      </c>
      <c r="D36" t="s">
        <v>6186</v>
      </c>
      <c r="E36" t="s">
        <v>6186</v>
      </c>
      <c r="F36" t="s">
        <v>6186</v>
      </c>
      <c r="G36" t="str">
        <f t="shared" si="0"/>
        <v/>
      </c>
      <c r="H36" t="s">
        <v>6186</v>
      </c>
      <c r="I36" t="str">
        <f t="shared" si="1"/>
        <v/>
      </c>
      <c r="K36" t="s">
        <v>6186</v>
      </c>
      <c r="L36" t="s">
        <v>6186</v>
      </c>
      <c r="M36" t="s">
        <v>6186</v>
      </c>
      <c r="N36" t="s">
        <v>6186</v>
      </c>
      <c r="O36" t="s">
        <v>6186</v>
      </c>
      <c r="P36" t="s">
        <v>6186</v>
      </c>
      <c r="Q36" t="s">
        <v>6186</v>
      </c>
      <c r="R36" t="s">
        <v>6186</v>
      </c>
      <c r="S36" t="s">
        <v>6186</v>
      </c>
      <c r="T36" t="s">
        <v>6186</v>
      </c>
      <c r="U36" t="s">
        <v>6186</v>
      </c>
      <c r="V36" t="s">
        <v>6186</v>
      </c>
      <c r="W36" t="s">
        <v>6186</v>
      </c>
      <c r="X36" t="s">
        <v>6186</v>
      </c>
      <c r="Y36" t="s">
        <v>6186</v>
      </c>
      <c r="Z36" t="s">
        <v>6186</v>
      </c>
      <c r="AA36" t="s">
        <v>6186</v>
      </c>
      <c r="AB36" t="s">
        <v>6186</v>
      </c>
      <c r="AC36" t="s">
        <v>6186</v>
      </c>
      <c r="AD36" t="s">
        <v>6186</v>
      </c>
      <c r="AE36" t="s">
        <v>6186</v>
      </c>
      <c r="AF36" t="s">
        <v>6186</v>
      </c>
      <c r="AG36" t="s">
        <v>6186</v>
      </c>
      <c r="AH36" t="s">
        <v>6186</v>
      </c>
      <c r="AI36" t="s">
        <v>6186</v>
      </c>
      <c r="AJ36" t="s">
        <v>6186</v>
      </c>
      <c r="AK36" t="s">
        <v>6186</v>
      </c>
      <c r="AL36" t="s">
        <v>6186</v>
      </c>
      <c r="AM36" t="s">
        <v>6186</v>
      </c>
      <c r="AN36" t="s">
        <v>6186</v>
      </c>
      <c r="AO36" t="s">
        <v>6186</v>
      </c>
      <c r="AP36" t="s">
        <v>6186</v>
      </c>
      <c r="AQ36" t="s">
        <v>6186</v>
      </c>
      <c r="AR36" t="s">
        <v>6186</v>
      </c>
      <c r="AS36" t="s">
        <v>6186</v>
      </c>
      <c r="AT36" t="s">
        <v>6186</v>
      </c>
      <c r="AU36" t="s">
        <v>6186</v>
      </c>
      <c r="AV36" t="s">
        <v>6186</v>
      </c>
      <c r="AW36" t="s">
        <v>6186</v>
      </c>
      <c r="AX36" t="s">
        <v>6186</v>
      </c>
      <c r="AY36" t="s">
        <v>6186</v>
      </c>
      <c r="AZ36" t="s">
        <v>6186</v>
      </c>
      <c r="BA36" t="s">
        <v>6186</v>
      </c>
      <c r="BB36" t="s">
        <v>6186</v>
      </c>
      <c r="BC36" t="s">
        <v>6186</v>
      </c>
      <c r="BD36" t="s">
        <v>6186</v>
      </c>
    </row>
    <row r="37" spans="1:56">
      <c r="A37" t="s">
        <v>6185</v>
      </c>
      <c r="B37">
        <v>1750</v>
      </c>
      <c r="C37">
        <v>2002</v>
      </c>
      <c r="D37" t="s">
        <v>6186</v>
      </c>
      <c r="E37" t="s">
        <v>6186</v>
      </c>
      <c r="F37" t="s">
        <v>6186</v>
      </c>
      <c r="G37" t="str">
        <f t="shared" si="0"/>
        <v/>
      </c>
      <c r="H37" t="s">
        <v>6186</v>
      </c>
      <c r="I37" t="str">
        <f t="shared" si="1"/>
        <v/>
      </c>
      <c r="K37" t="s">
        <v>6186</v>
      </c>
      <c r="L37" t="s">
        <v>6186</v>
      </c>
      <c r="M37" t="s">
        <v>6186</v>
      </c>
      <c r="N37" t="s">
        <v>6186</v>
      </c>
      <c r="O37" t="s">
        <v>6186</v>
      </c>
      <c r="P37" t="s">
        <v>6186</v>
      </c>
      <c r="Q37" t="s">
        <v>6186</v>
      </c>
      <c r="R37" t="s">
        <v>6186</v>
      </c>
      <c r="S37" t="s">
        <v>6186</v>
      </c>
      <c r="T37" t="s">
        <v>6186</v>
      </c>
      <c r="U37" t="s">
        <v>6186</v>
      </c>
      <c r="V37" t="s">
        <v>6186</v>
      </c>
      <c r="W37" t="s">
        <v>6186</v>
      </c>
      <c r="X37" t="s">
        <v>6186</v>
      </c>
      <c r="Y37" t="s">
        <v>6186</v>
      </c>
      <c r="Z37" t="s">
        <v>6186</v>
      </c>
      <c r="AA37" t="s">
        <v>6186</v>
      </c>
      <c r="AB37" t="s">
        <v>6186</v>
      </c>
      <c r="AC37" t="s">
        <v>6186</v>
      </c>
      <c r="AD37" t="s">
        <v>6186</v>
      </c>
      <c r="AE37" t="s">
        <v>6186</v>
      </c>
      <c r="AF37" t="s">
        <v>6186</v>
      </c>
      <c r="AG37" t="s">
        <v>6186</v>
      </c>
      <c r="AH37" t="s">
        <v>6186</v>
      </c>
      <c r="AI37" t="s">
        <v>6186</v>
      </c>
      <c r="AJ37" t="s">
        <v>6186</v>
      </c>
      <c r="AK37" t="s">
        <v>6186</v>
      </c>
      <c r="AL37" t="s">
        <v>6186</v>
      </c>
      <c r="AM37" t="s">
        <v>6186</v>
      </c>
      <c r="AN37" t="s">
        <v>6186</v>
      </c>
      <c r="AO37" t="s">
        <v>6186</v>
      </c>
      <c r="AP37" t="s">
        <v>6186</v>
      </c>
      <c r="AQ37" t="s">
        <v>6186</v>
      </c>
      <c r="AR37" t="s">
        <v>6186</v>
      </c>
      <c r="AS37" t="s">
        <v>6186</v>
      </c>
      <c r="AT37" t="s">
        <v>6186</v>
      </c>
      <c r="AU37" t="s">
        <v>6186</v>
      </c>
      <c r="AV37" t="s">
        <v>6186</v>
      </c>
      <c r="AW37" t="s">
        <v>6186</v>
      </c>
      <c r="AX37" t="s">
        <v>6186</v>
      </c>
      <c r="AY37" t="s">
        <v>6186</v>
      </c>
      <c r="AZ37" t="s">
        <v>6186</v>
      </c>
      <c r="BA37" t="s">
        <v>6186</v>
      </c>
      <c r="BB37" t="s">
        <v>6186</v>
      </c>
      <c r="BC37" t="s">
        <v>6186</v>
      </c>
      <c r="BD37" t="s">
        <v>6186</v>
      </c>
    </row>
    <row r="38" spans="1:56">
      <c r="A38" t="s">
        <v>6185</v>
      </c>
      <c r="B38">
        <v>1750</v>
      </c>
      <c r="C38">
        <v>2003</v>
      </c>
      <c r="D38" t="s">
        <v>6186</v>
      </c>
      <c r="E38" t="s">
        <v>6186</v>
      </c>
      <c r="F38" t="s">
        <v>6186</v>
      </c>
      <c r="G38" t="str">
        <f t="shared" si="0"/>
        <v/>
      </c>
      <c r="H38" t="s">
        <v>6186</v>
      </c>
      <c r="I38" t="str">
        <f t="shared" si="1"/>
        <v/>
      </c>
      <c r="K38" t="s">
        <v>6186</v>
      </c>
      <c r="L38" t="s">
        <v>6186</v>
      </c>
      <c r="M38" t="s">
        <v>6186</v>
      </c>
      <c r="N38" t="s">
        <v>6186</v>
      </c>
      <c r="O38" t="s">
        <v>6186</v>
      </c>
      <c r="P38" t="s">
        <v>6186</v>
      </c>
      <c r="Q38" t="s">
        <v>6186</v>
      </c>
      <c r="R38" t="s">
        <v>6186</v>
      </c>
      <c r="S38" t="s">
        <v>6186</v>
      </c>
      <c r="T38" t="s">
        <v>6186</v>
      </c>
      <c r="U38" t="s">
        <v>6186</v>
      </c>
      <c r="V38" t="s">
        <v>6186</v>
      </c>
      <c r="W38" t="s">
        <v>6186</v>
      </c>
      <c r="X38" t="s">
        <v>6186</v>
      </c>
      <c r="Y38" t="s">
        <v>6186</v>
      </c>
      <c r="Z38" t="s">
        <v>6186</v>
      </c>
      <c r="AA38" t="s">
        <v>6186</v>
      </c>
      <c r="AB38" t="s">
        <v>6186</v>
      </c>
      <c r="AC38" t="s">
        <v>6186</v>
      </c>
      <c r="AD38" t="s">
        <v>6186</v>
      </c>
      <c r="AE38" t="s">
        <v>6186</v>
      </c>
      <c r="AF38" t="s">
        <v>6186</v>
      </c>
      <c r="AG38" t="s">
        <v>6186</v>
      </c>
      <c r="AH38" t="s">
        <v>6186</v>
      </c>
      <c r="AI38" t="s">
        <v>6186</v>
      </c>
      <c r="AJ38" t="s">
        <v>6186</v>
      </c>
      <c r="AK38" t="s">
        <v>6186</v>
      </c>
      <c r="AL38" t="s">
        <v>6186</v>
      </c>
      <c r="AM38" t="s">
        <v>6186</v>
      </c>
      <c r="AN38" t="s">
        <v>6186</v>
      </c>
      <c r="AO38" t="s">
        <v>6186</v>
      </c>
      <c r="AP38" t="s">
        <v>6186</v>
      </c>
      <c r="AQ38" t="s">
        <v>6186</v>
      </c>
      <c r="AR38" t="s">
        <v>6186</v>
      </c>
      <c r="AS38" t="s">
        <v>6186</v>
      </c>
      <c r="AT38" t="s">
        <v>6186</v>
      </c>
      <c r="AU38" t="s">
        <v>6186</v>
      </c>
      <c r="AV38" t="s">
        <v>6186</v>
      </c>
      <c r="AW38" t="s">
        <v>6186</v>
      </c>
      <c r="AX38" t="s">
        <v>6186</v>
      </c>
      <c r="AY38" t="s">
        <v>6186</v>
      </c>
      <c r="AZ38" t="s">
        <v>6186</v>
      </c>
      <c r="BA38" t="s">
        <v>6186</v>
      </c>
      <c r="BB38" t="s">
        <v>6186</v>
      </c>
      <c r="BC38" t="s">
        <v>6186</v>
      </c>
      <c r="BD38" t="s">
        <v>6186</v>
      </c>
    </row>
    <row r="39" spans="1:56">
      <c r="A39" t="s">
        <v>6185</v>
      </c>
      <c r="B39">
        <v>1750</v>
      </c>
      <c r="C39">
        <v>2004</v>
      </c>
      <c r="D39" t="s">
        <v>6186</v>
      </c>
      <c r="E39" t="s">
        <v>6186</v>
      </c>
      <c r="F39" t="s">
        <v>6186</v>
      </c>
      <c r="G39" t="str">
        <f t="shared" si="0"/>
        <v/>
      </c>
      <c r="H39" t="s">
        <v>6186</v>
      </c>
      <c r="I39" t="str">
        <f t="shared" si="1"/>
        <v/>
      </c>
      <c r="K39" t="s">
        <v>6186</v>
      </c>
      <c r="L39" t="s">
        <v>6186</v>
      </c>
      <c r="M39" t="s">
        <v>6186</v>
      </c>
      <c r="N39" t="s">
        <v>6186</v>
      </c>
      <c r="O39" t="s">
        <v>6186</v>
      </c>
      <c r="P39" t="s">
        <v>6186</v>
      </c>
      <c r="Q39" t="s">
        <v>6186</v>
      </c>
      <c r="R39" t="s">
        <v>6186</v>
      </c>
      <c r="S39" t="s">
        <v>6186</v>
      </c>
      <c r="T39" t="s">
        <v>6186</v>
      </c>
      <c r="U39" t="s">
        <v>6186</v>
      </c>
      <c r="V39" t="s">
        <v>6186</v>
      </c>
      <c r="W39" t="s">
        <v>6186</v>
      </c>
      <c r="X39" t="s">
        <v>6186</v>
      </c>
      <c r="Y39" t="s">
        <v>6186</v>
      </c>
      <c r="Z39" t="s">
        <v>6186</v>
      </c>
      <c r="AA39" t="s">
        <v>6186</v>
      </c>
      <c r="AB39" t="s">
        <v>6186</v>
      </c>
      <c r="AC39" t="s">
        <v>6186</v>
      </c>
      <c r="AD39" t="s">
        <v>6186</v>
      </c>
      <c r="AE39" t="s">
        <v>6186</v>
      </c>
      <c r="AF39" t="s">
        <v>6186</v>
      </c>
      <c r="AG39" t="s">
        <v>6186</v>
      </c>
      <c r="AH39" t="s">
        <v>6186</v>
      </c>
      <c r="AI39" t="s">
        <v>6186</v>
      </c>
      <c r="AJ39" t="s">
        <v>6186</v>
      </c>
      <c r="AK39" t="s">
        <v>6186</v>
      </c>
      <c r="AL39" t="s">
        <v>6186</v>
      </c>
      <c r="AM39" t="s">
        <v>6186</v>
      </c>
      <c r="AN39" t="s">
        <v>6186</v>
      </c>
      <c r="AO39" t="s">
        <v>6186</v>
      </c>
      <c r="AP39" t="s">
        <v>6186</v>
      </c>
      <c r="AQ39" t="s">
        <v>6186</v>
      </c>
      <c r="AR39" t="s">
        <v>6186</v>
      </c>
      <c r="AS39" t="s">
        <v>6186</v>
      </c>
      <c r="AT39" t="s">
        <v>6186</v>
      </c>
      <c r="AU39" t="s">
        <v>6186</v>
      </c>
      <c r="AV39" t="s">
        <v>6186</v>
      </c>
      <c r="AW39" t="s">
        <v>6186</v>
      </c>
      <c r="AX39" t="s">
        <v>6186</v>
      </c>
      <c r="AY39" t="s">
        <v>6186</v>
      </c>
      <c r="AZ39" t="s">
        <v>6186</v>
      </c>
      <c r="BA39" t="s">
        <v>6186</v>
      </c>
      <c r="BB39" t="s">
        <v>6186</v>
      </c>
      <c r="BC39" t="s">
        <v>6186</v>
      </c>
      <c r="BD39" t="s">
        <v>6186</v>
      </c>
    </row>
    <row r="40" spans="1:56">
      <c r="A40" t="s">
        <v>6185</v>
      </c>
      <c r="B40">
        <v>1750</v>
      </c>
      <c r="C40">
        <v>2005</v>
      </c>
      <c r="D40" t="s">
        <v>6186</v>
      </c>
      <c r="E40" t="s">
        <v>6186</v>
      </c>
      <c r="F40" t="s">
        <v>6186</v>
      </c>
      <c r="G40" t="str">
        <f t="shared" si="0"/>
        <v/>
      </c>
      <c r="H40" t="s">
        <v>6186</v>
      </c>
      <c r="I40" t="str">
        <f t="shared" si="1"/>
        <v/>
      </c>
      <c r="K40" t="s">
        <v>6186</v>
      </c>
      <c r="L40" t="s">
        <v>6186</v>
      </c>
      <c r="M40" t="s">
        <v>6186</v>
      </c>
      <c r="N40" t="s">
        <v>6186</v>
      </c>
      <c r="O40" t="s">
        <v>6186</v>
      </c>
      <c r="P40" t="s">
        <v>6186</v>
      </c>
      <c r="Q40" t="s">
        <v>6186</v>
      </c>
      <c r="R40" t="s">
        <v>6186</v>
      </c>
      <c r="S40" t="s">
        <v>6186</v>
      </c>
      <c r="T40" t="s">
        <v>6186</v>
      </c>
      <c r="U40" t="s">
        <v>6186</v>
      </c>
      <c r="V40" t="s">
        <v>6186</v>
      </c>
      <c r="W40" t="s">
        <v>6186</v>
      </c>
      <c r="X40" t="s">
        <v>6186</v>
      </c>
      <c r="Y40" t="s">
        <v>6186</v>
      </c>
      <c r="Z40" t="s">
        <v>6186</v>
      </c>
      <c r="AA40" t="s">
        <v>6186</v>
      </c>
      <c r="AB40" t="s">
        <v>6186</v>
      </c>
      <c r="AC40" t="s">
        <v>6186</v>
      </c>
      <c r="AD40" t="s">
        <v>6186</v>
      </c>
      <c r="AE40" t="s">
        <v>6186</v>
      </c>
      <c r="AF40" t="s">
        <v>6186</v>
      </c>
      <c r="AG40" t="s">
        <v>6186</v>
      </c>
      <c r="AH40" t="s">
        <v>6186</v>
      </c>
      <c r="AI40" t="s">
        <v>6186</v>
      </c>
      <c r="AJ40" t="s">
        <v>6186</v>
      </c>
      <c r="AK40" t="s">
        <v>6186</v>
      </c>
      <c r="AL40" t="s">
        <v>6186</v>
      </c>
      <c r="AM40" t="s">
        <v>6186</v>
      </c>
      <c r="AN40" t="s">
        <v>6186</v>
      </c>
      <c r="AO40" t="s">
        <v>6186</v>
      </c>
      <c r="AP40" t="s">
        <v>6186</v>
      </c>
      <c r="AQ40" t="s">
        <v>6186</v>
      </c>
      <c r="AR40" t="s">
        <v>6186</v>
      </c>
      <c r="AS40" t="s">
        <v>6186</v>
      </c>
      <c r="AT40" t="s">
        <v>6186</v>
      </c>
      <c r="AU40" t="s">
        <v>6186</v>
      </c>
      <c r="AV40" t="s">
        <v>6186</v>
      </c>
      <c r="AW40" t="s">
        <v>6186</v>
      </c>
      <c r="AX40" t="s">
        <v>6186</v>
      </c>
      <c r="AY40" t="s">
        <v>6186</v>
      </c>
      <c r="AZ40" t="s">
        <v>6186</v>
      </c>
      <c r="BA40" t="s">
        <v>6186</v>
      </c>
      <c r="BB40" t="s">
        <v>6186</v>
      </c>
      <c r="BC40" t="s">
        <v>6186</v>
      </c>
      <c r="BD40" t="s">
        <v>6186</v>
      </c>
    </row>
    <row r="41" spans="1:56">
      <c r="A41" t="s">
        <v>6185</v>
      </c>
      <c r="B41">
        <v>1750</v>
      </c>
      <c r="C41">
        <v>2006</v>
      </c>
      <c r="D41" t="s">
        <v>6186</v>
      </c>
      <c r="E41" t="s">
        <v>6186</v>
      </c>
      <c r="F41" t="s">
        <v>6186</v>
      </c>
      <c r="G41" t="str">
        <f t="shared" si="0"/>
        <v/>
      </c>
      <c r="H41" t="s">
        <v>6186</v>
      </c>
      <c r="I41" t="str">
        <f t="shared" si="1"/>
        <v/>
      </c>
      <c r="K41" t="s">
        <v>6186</v>
      </c>
      <c r="L41" t="s">
        <v>6186</v>
      </c>
      <c r="M41" t="s">
        <v>6186</v>
      </c>
      <c r="N41" t="s">
        <v>6186</v>
      </c>
      <c r="O41" t="s">
        <v>6186</v>
      </c>
      <c r="P41" t="s">
        <v>6186</v>
      </c>
      <c r="Q41" t="s">
        <v>6186</v>
      </c>
      <c r="R41" t="s">
        <v>6186</v>
      </c>
      <c r="S41" t="s">
        <v>6186</v>
      </c>
      <c r="T41" t="s">
        <v>6186</v>
      </c>
      <c r="U41" t="s">
        <v>6186</v>
      </c>
      <c r="V41" t="s">
        <v>6186</v>
      </c>
      <c r="W41" t="s">
        <v>6186</v>
      </c>
      <c r="X41" t="s">
        <v>6186</v>
      </c>
      <c r="Y41" t="s">
        <v>6186</v>
      </c>
      <c r="Z41" t="s">
        <v>6186</v>
      </c>
      <c r="AA41" t="s">
        <v>6186</v>
      </c>
      <c r="AB41" t="s">
        <v>6186</v>
      </c>
      <c r="AC41" t="s">
        <v>6186</v>
      </c>
      <c r="AD41" t="s">
        <v>6186</v>
      </c>
      <c r="AE41" t="s">
        <v>6186</v>
      </c>
      <c r="AF41" t="s">
        <v>6186</v>
      </c>
      <c r="AG41" t="s">
        <v>6186</v>
      </c>
      <c r="AH41" t="s">
        <v>6186</v>
      </c>
      <c r="AI41" t="s">
        <v>6186</v>
      </c>
      <c r="AJ41" t="s">
        <v>6186</v>
      </c>
      <c r="AK41" t="s">
        <v>6186</v>
      </c>
      <c r="AL41" t="s">
        <v>6186</v>
      </c>
      <c r="AM41" t="s">
        <v>6186</v>
      </c>
      <c r="AN41" t="s">
        <v>6186</v>
      </c>
      <c r="AO41" t="s">
        <v>6186</v>
      </c>
      <c r="AP41" t="s">
        <v>6186</v>
      </c>
      <c r="AQ41" t="s">
        <v>6186</v>
      </c>
      <c r="AR41" t="s">
        <v>6186</v>
      </c>
      <c r="AS41" t="s">
        <v>6186</v>
      </c>
      <c r="AT41" t="s">
        <v>6186</v>
      </c>
      <c r="AU41" t="s">
        <v>6186</v>
      </c>
      <c r="AV41" t="s">
        <v>6186</v>
      </c>
      <c r="AW41" t="s">
        <v>6186</v>
      </c>
      <c r="AX41" t="s">
        <v>6186</v>
      </c>
      <c r="AY41" t="s">
        <v>6186</v>
      </c>
      <c r="AZ41" t="s">
        <v>6186</v>
      </c>
      <c r="BA41" t="s">
        <v>6186</v>
      </c>
      <c r="BB41" t="s">
        <v>6186</v>
      </c>
      <c r="BC41" t="s">
        <v>6186</v>
      </c>
      <c r="BD41" t="s">
        <v>6186</v>
      </c>
    </row>
    <row r="42" spans="1:56">
      <c r="A42" t="s">
        <v>6185</v>
      </c>
      <c r="B42">
        <v>1750</v>
      </c>
      <c r="C42">
        <v>2007</v>
      </c>
      <c r="D42" t="s">
        <v>6186</v>
      </c>
      <c r="E42" t="s">
        <v>6186</v>
      </c>
      <c r="F42" t="s">
        <v>6186</v>
      </c>
      <c r="G42" t="str">
        <f t="shared" si="0"/>
        <v/>
      </c>
      <c r="H42" t="s">
        <v>6186</v>
      </c>
      <c r="I42" t="str">
        <f t="shared" si="1"/>
        <v/>
      </c>
      <c r="K42" t="s">
        <v>6186</v>
      </c>
      <c r="L42" t="s">
        <v>6186</v>
      </c>
      <c r="M42" t="s">
        <v>6186</v>
      </c>
      <c r="N42" t="s">
        <v>6186</v>
      </c>
      <c r="O42" t="s">
        <v>6186</v>
      </c>
      <c r="P42" t="s">
        <v>6186</v>
      </c>
      <c r="Q42" t="s">
        <v>6186</v>
      </c>
      <c r="R42" t="s">
        <v>6186</v>
      </c>
      <c r="S42" t="s">
        <v>6186</v>
      </c>
      <c r="T42" t="s">
        <v>6186</v>
      </c>
      <c r="U42" t="s">
        <v>6186</v>
      </c>
      <c r="V42" t="s">
        <v>6186</v>
      </c>
      <c r="W42" t="s">
        <v>6186</v>
      </c>
      <c r="X42" t="s">
        <v>6186</v>
      </c>
      <c r="Y42" t="s">
        <v>6186</v>
      </c>
      <c r="Z42" t="s">
        <v>6186</v>
      </c>
      <c r="AA42" t="s">
        <v>6186</v>
      </c>
      <c r="AB42" t="s">
        <v>6186</v>
      </c>
      <c r="AC42" t="s">
        <v>6186</v>
      </c>
      <c r="AD42" t="s">
        <v>6186</v>
      </c>
      <c r="AE42" t="s">
        <v>6186</v>
      </c>
      <c r="AF42" t="s">
        <v>6186</v>
      </c>
      <c r="AG42" t="s">
        <v>6186</v>
      </c>
      <c r="AH42" t="s">
        <v>6186</v>
      </c>
      <c r="AI42" t="s">
        <v>6186</v>
      </c>
      <c r="AJ42" t="s">
        <v>6186</v>
      </c>
      <c r="AK42" t="s">
        <v>6186</v>
      </c>
      <c r="AL42" t="s">
        <v>6186</v>
      </c>
      <c r="AM42" t="s">
        <v>6186</v>
      </c>
      <c r="AN42" t="s">
        <v>6186</v>
      </c>
      <c r="AO42" t="s">
        <v>6186</v>
      </c>
      <c r="AP42" t="s">
        <v>6186</v>
      </c>
      <c r="AQ42" t="s">
        <v>6186</v>
      </c>
      <c r="AR42" t="s">
        <v>6186</v>
      </c>
      <c r="AS42" t="s">
        <v>6186</v>
      </c>
      <c r="AT42" t="s">
        <v>6186</v>
      </c>
      <c r="AU42" t="s">
        <v>6186</v>
      </c>
      <c r="AV42" t="s">
        <v>6186</v>
      </c>
      <c r="AW42" t="s">
        <v>6186</v>
      </c>
      <c r="AX42" t="s">
        <v>6186</v>
      </c>
      <c r="AY42" t="s">
        <v>6186</v>
      </c>
      <c r="AZ42" t="s">
        <v>6186</v>
      </c>
      <c r="BA42" t="s">
        <v>6186</v>
      </c>
      <c r="BB42" t="s">
        <v>6186</v>
      </c>
      <c r="BC42" t="s">
        <v>6186</v>
      </c>
      <c r="BD42" t="s">
        <v>6186</v>
      </c>
    </row>
    <row r="43" spans="1:56">
      <c r="A43" t="s">
        <v>6185</v>
      </c>
      <c r="B43">
        <v>1750</v>
      </c>
      <c r="C43">
        <v>2008</v>
      </c>
      <c r="D43" t="s">
        <v>6186</v>
      </c>
      <c r="E43" t="s">
        <v>6186</v>
      </c>
      <c r="F43" t="s">
        <v>6186</v>
      </c>
      <c r="G43" t="str">
        <f t="shared" si="0"/>
        <v/>
      </c>
      <c r="H43" t="s">
        <v>6186</v>
      </c>
      <c r="I43" t="str">
        <f t="shared" si="1"/>
        <v/>
      </c>
      <c r="K43" t="s">
        <v>6186</v>
      </c>
      <c r="L43" t="s">
        <v>6186</v>
      </c>
      <c r="M43" t="s">
        <v>6186</v>
      </c>
      <c r="N43" t="s">
        <v>6186</v>
      </c>
      <c r="O43" t="s">
        <v>6186</v>
      </c>
      <c r="P43" t="s">
        <v>6186</v>
      </c>
      <c r="Q43" t="s">
        <v>6186</v>
      </c>
      <c r="R43" t="s">
        <v>6186</v>
      </c>
      <c r="S43" t="s">
        <v>6186</v>
      </c>
      <c r="T43" t="s">
        <v>6186</v>
      </c>
      <c r="U43" t="s">
        <v>6186</v>
      </c>
      <c r="V43" t="s">
        <v>6186</v>
      </c>
      <c r="W43" t="s">
        <v>6186</v>
      </c>
      <c r="X43" t="s">
        <v>6186</v>
      </c>
      <c r="Y43" t="s">
        <v>6186</v>
      </c>
      <c r="Z43" t="s">
        <v>6186</v>
      </c>
      <c r="AA43" t="s">
        <v>6186</v>
      </c>
      <c r="AB43" t="s">
        <v>6186</v>
      </c>
      <c r="AC43" t="s">
        <v>6186</v>
      </c>
      <c r="AD43" t="s">
        <v>6186</v>
      </c>
      <c r="AE43" t="s">
        <v>6186</v>
      </c>
      <c r="AF43" t="s">
        <v>6186</v>
      </c>
      <c r="AG43" t="s">
        <v>6186</v>
      </c>
      <c r="AH43" t="s">
        <v>6186</v>
      </c>
      <c r="AI43" t="s">
        <v>6186</v>
      </c>
      <c r="AJ43" t="s">
        <v>6186</v>
      </c>
      <c r="AK43" t="s">
        <v>6186</v>
      </c>
      <c r="AL43" t="s">
        <v>6186</v>
      </c>
      <c r="AM43" t="s">
        <v>6186</v>
      </c>
      <c r="AN43" t="s">
        <v>6186</v>
      </c>
      <c r="AO43" t="s">
        <v>6186</v>
      </c>
      <c r="AP43" t="s">
        <v>6186</v>
      </c>
      <c r="AQ43" t="s">
        <v>6186</v>
      </c>
      <c r="AR43" t="s">
        <v>6186</v>
      </c>
      <c r="AS43" t="s">
        <v>6186</v>
      </c>
      <c r="AT43" t="s">
        <v>6186</v>
      </c>
      <c r="AU43" t="s">
        <v>6186</v>
      </c>
      <c r="AV43" t="s">
        <v>6186</v>
      </c>
      <c r="AW43" t="s">
        <v>6186</v>
      </c>
      <c r="AX43" t="s">
        <v>6186</v>
      </c>
      <c r="AY43" t="s">
        <v>6186</v>
      </c>
      <c r="AZ43" t="s">
        <v>6186</v>
      </c>
      <c r="BA43" t="s">
        <v>6186</v>
      </c>
      <c r="BB43" t="s">
        <v>6186</v>
      </c>
      <c r="BC43" t="s">
        <v>6186</v>
      </c>
      <c r="BD43" t="s">
        <v>6186</v>
      </c>
    </row>
    <row r="44" spans="1:56">
      <c r="A44" t="s">
        <v>6185</v>
      </c>
      <c r="B44">
        <v>1750</v>
      </c>
      <c r="C44">
        <v>2009</v>
      </c>
      <c r="D44" t="s">
        <v>6186</v>
      </c>
      <c r="E44" t="s">
        <v>6186</v>
      </c>
      <c r="F44" t="s">
        <v>6186</v>
      </c>
      <c r="G44" t="str">
        <f t="shared" si="0"/>
        <v/>
      </c>
      <c r="H44" t="s">
        <v>6186</v>
      </c>
      <c r="I44" t="str">
        <f t="shared" si="1"/>
        <v/>
      </c>
      <c r="K44" t="s">
        <v>6186</v>
      </c>
      <c r="L44" t="s">
        <v>6186</v>
      </c>
      <c r="M44" t="s">
        <v>6186</v>
      </c>
      <c r="N44" t="s">
        <v>6186</v>
      </c>
      <c r="O44" t="s">
        <v>6186</v>
      </c>
      <c r="P44" t="s">
        <v>6186</v>
      </c>
      <c r="Q44" t="s">
        <v>6186</v>
      </c>
      <c r="R44" t="s">
        <v>6186</v>
      </c>
      <c r="S44" t="s">
        <v>6186</v>
      </c>
      <c r="T44" t="s">
        <v>6186</v>
      </c>
      <c r="U44" t="s">
        <v>6186</v>
      </c>
      <c r="V44" t="s">
        <v>6186</v>
      </c>
      <c r="W44" t="s">
        <v>6186</v>
      </c>
      <c r="X44" t="s">
        <v>6186</v>
      </c>
      <c r="Y44" t="s">
        <v>6186</v>
      </c>
      <c r="Z44" t="s">
        <v>6186</v>
      </c>
      <c r="AA44" t="s">
        <v>6186</v>
      </c>
      <c r="AB44" t="s">
        <v>6186</v>
      </c>
      <c r="AC44" t="s">
        <v>6186</v>
      </c>
      <c r="AD44" t="s">
        <v>6186</v>
      </c>
      <c r="AE44" t="s">
        <v>6186</v>
      </c>
      <c r="AF44" t="s">
        <v>6186</v>
      </c>
      <c r="AG44" t="s">
        <v>6186</v>
      </c>
      <c r="AH44" t="s">
        <v>6186</v>
      </c>
      <c r="AI44" t="s">
        <v>6186</v>
      </c>
      <c r="AJ44" t="s">
        <v>6186</v>
      </c>
      <c r="AK44" t="s">
        <v>6186</v>
      </c>
      <c r="AL44" t="s">
        <v>6186</v>
      </c>
      <c r="AM44" t="s">
        <v>6186</v>
      </c>
      <c r="AN44" t="s">
        <v>6186</v>
      </c>
      <c r="AO44" t="s">
        <v>6186</v>
      </c>
      <c r="AP44" t="s">
        <v>6186</v>
      </c>
      <c r="AQ44" t="s">
        <v>6186</v>
      </c>
      <c r="AR44" t="s">
        <v>6186</v>
      </c>
      <c r="AS44" t="s">
        <v>6186</v>
      </c>
      <c r="AT44" t="s">
        <v>6186</v>
      </c>
      <c r="AU44" t="s">
        <v>6186</v>
      </c>
      <c r="AV44" t="s">
        <v>6186</v>
      </c>
      <c r="AW44" t="s">
        <v>6186</v>
      </c>
      <c r="AX44" t="s">
        <v>6186</v>
      </c>
      <c r="AY44" t="s">
        <v>6186</v>
      </c>
      <c r="AZ44" t="s">
        <v>6186</v>
      </c>
      <c r="BA44" t="s">
        <v>6186</v>
      </c>
      <c r="BB44" t="s">
        <v>6186</v>
      </c>
      <c r="BC44" t="s">
        <v>6186</v>
      </c>
      <c r="BD44" t="s">
        <v>6186</v>
      </c>
    </row>
    <row r="45" spans="1:56">
      <c r="A45" t="s">
        <v>6185</v>
      </c>
      <c r="B45">
        <v>1750</v>
      </c>
      <c r="C45">
        <v>2010</v>
      </c>
      <c r="D45" t="s">
        <v>6186</v>
      </c>
      <c r="E45" t="s">
        <v>6186</v>
      </c>
      <c r="F45" t="s">
        <v>6186</v>
      </c>
      <c r="G45" t="str">
        <f t="shared" si="0"/>
        <v/>
      </c>
      <c r="H45" t="s">
        <v>6186</v>
      </c>
      <c r="I45" t="str">
        <f t="shared" si="1"/>
        <v/>
      </c>
      <c r="K45" t="s">
        <v>6186</v>
      </c>
      <c r="L45" t="s">
        <v>6186</v>
      </c>
      <c r="M45" t="s">
        <v>6186</v>
      </c>
      <c r="N45" t="s">
        <v>6186</v>
      </c>
      <c r="O45" t="s">
        <v>6186</v>
      </c>
      <c r="P45" t="s">
        <v>6186</v>
      </c>
      <c r="Q45" t="s">
        <v>6186</v>
      </c>
      <c r="R45" t="s">
        <v>6186</v>
      </c>
      <c r="S45" t="s">
        <v>6186</v>
      </c>
      <c r="T45" t="s">
        <v>6186</v>
      </c>
      <c r="U45" t="s">
        <v>6186</v>
      </c>
      <c r="V45" t="s">
        <v>6186</v>
      </c>
      <c r="W45" t="s">
        <v>6186</v>
      </c>
      <c r="X45" t="s">
        <v>6186</v>
      </c>
      <c r="Y45" t="s">
        <v>6186</v>
      </c>
      <c r="Z45" t="s">
        <v>6186</v>
      </c>
      <c r="AA45" t="s">
        <v>6186</v>
      </c>
      <c r="AB45" t="s">
        <v>6186</v>
      </c>
      <c r="AC45" t="s">
        <v>6186</v>
      </c>
      <c r="AD45" t="s">
        <v>6186</v>
      </c>
      <c r="AE45" t="s">
        <v>6186</v>
      </c>
      <c r="AF45" t="s">
        <v>6186</v>
      </c>
      <c r="AG45" t="s">
        <v>6186</v>
      </c>
      <c r="AH45" t="s">
        <v>6186</v>
      </c>
      <c r="AI45" t="s">
        <v>6186</v>
      </c>
      <c r="AJ45" t="s">
        <v>6186</v>
      </c>
      <c r="AK45" t="s">
        <v>6186</v>
      </c>
      <c r="AL45" t="s">
        <v>6186</v>
      </c>
      <c r="AM45" t="s">
        <v>6186</v>
      </c>
      <c r="AN45" t="s">
        <v>6186</v>
      </c>
      <c r="AO45" t="s">
        <v>6186</v>
      </c>
      <c r="AP45" t="s">
        <v>6186</v>
      </c>
      <c r="AQ45" t="s">
        <v>6186</v>
      </c>
      <c r="AR45" t="s">
        <v>6186</v>
      </c>
      <c r="AS45" t="s">
        <v>6186</v>
      </c>
      <c r="AT45" t="s">
        <v>6186</v>
      </c>
      <c r="AU45" t="s">
        <v>6186</v>
      </c>
      <c r="AV45" t="s">
        <v>6186</v>
      </c>
      <c r="AW45" t="s">
        <v>6186</v>
      </c>
      <c r="AX45" t="s">
        <v>6186</v>
      </c>
      <c r="AY45" t="s">
        <v>6186</v>
      </c>
      <c r="AZ45" t="s">
        <v>6186</v>
      </c>
      <c r="BA45" t="s">
        <v>6186</v>
      </c>
      <c r="BB45" t="s">
        <v>6186</v>
      </c>
      <c r="BC45" t="s">
        <v>6186</v>
      </c>
      <c r="BD45" t="s">
        <v>6186</v>
      </c>
    </row>
    <row r="46" spans="1:56">
      <c r="A46" t="s">
        <v>6185</v>
      </c>
      <c r="B46">
        <v>1750</v>
      </c>
      <c r="C46">
        <v>2011</v>
      </c>
      <c r="D46" t="s">
        <v>6186</v>
      </c>
      <c r="E46" t="s">
        <v>6186</v>
      </c>
      <c r="F46" t="s">
        <v>6186</v>
      </c>
      <c r="G46" t="str">
        <f t="shared" si="0"/>
        <v/>
      </c>
      <c r="H46" t="s">
        <v>6186</v>
      </c>
      <c r="I46" t="str">
        <f t="shared" si="1"/>
        <v/>
      </c>
      <c r="K46" t="s">
        <v>6186</v>
      </c>
      <c r="L46" t="s">
        <v>6186</v>
      </c>
      <c r="M46" t="s">
        <v>6186</v>
      </c>
      <c r="N46" t="s">
        <v>6186</v>
      </c>
      <c r="O46" t="s">
        <v>6186</v>
      </c>
      <c r="P46" t="s">
        <v>6186</v>
      </c>
      <c r="Q46" t="s">
        <v>6186</v>
      </c>
      <c r="R46" t="s">
        <v>6186</v>
      </c>
      <c r="S46" t="s">
        <v>6186</v>
      </c>
      <c r="T46" t="s">
        <v>6186</v>
      </c>
      <c r="U46" t="s">
        <v>6186</v>
      </c>
      <c r="V46" t="s">
        <v>6186</v>
      </c>
      <c r="W46" t="s">
        <v>6186</v>
      </c>
      <c r="X46" t="s">
        <v>6186</v>
      </c>
      <c r="Y46" t="s">
        <v>6186</v>
      </c>
      <c r="Z46" t="s">
        <v>6186</v>
      </c>
      <c r="AA46" t="s">
        <v>6186</v>
      </c>
      <c r="AB46" t="s">
        <v>6186</v>
      </c>
      <c r="AC46" t="s">
        <v>6186</v>
      </c>
      <c r="AD46" t="s">
        <v>6186</v>
      </c>
      <c r="AE46" t="s">
        <v>6186</v>
      </c>
      <c r="AF46" t="s">
        <v>6186</v>
      </c>
      <c r="AG46" t="s">
        <v>6186</v>
      </c>
      <c r="AH46" t="s">
        <v>6186</v>
      </c>
      <c r="AI46" t="s">
        <v>6186</v>
      </c>
      <c r="AJ46" t="s">
        <v>6186</v>
      </c>
      <c r="AK46" t="s">
        <v>6186</v>
      </c>
      <c r="AL46" t="s">
        <v>6186</v>
      </c>
      <c r="AM46" t="s">
        <v>6186</v>
      </c>
      <c r="AN46" t="s">
        <v>6186</v>
      </c>
      <c r="AO46" t="s">
        <v>6186</v>
      </c>
      <c r="AP46" t="s">
        <v>6186</v>
      </c>
      <c r="AQ46" t="s">
        <v>6186</v>
      </c>
      <c r="AR46" t="s">
        <v>6186</v>
      </c>
      <c r="AS46" t="s">
        <v>6186</v>
      </c>
      <c r="AT46" t="s">
        <v>6186</v>
      </c>
      <c r="AU46" t="s">
        <v>6186</v>
      </c>
      <c r="AV46" t="s">
        <v>6186</v>
      </c>
      <c r="AW46" t="s">
        <v>6186</v>
      </c>
      <c r="AX46" t="s">
        <v>6186</v>
      </c>
      <c r="AY46" t="s">
        <v>6186</v>
      </c>
      <c r="AZ46" t="s">
        <v>6186</v>
      </c>
      <c r="BA46" t="s">
        <v>6186</v>
      </c>
      <c r="BB46" t="s">
        <v>6186</v>
      </c>
      <c r="BC46" t="s">
        <v>6186</v>
      </c>
      <c r="BD46" t="s">
        <v>6186</v>
      </c>
    </row>
    <row r="47" spans="1:56">
      <c r="A47" t="s">
        <v>6185</v>
      </c>
      <c r="B47">
        <v>1750</v>
      </c>
      <c r="C47">
        <v>2012</v>
      </c>
      <c r="D47" t="s">
        <v>6186</v>
      </c>
      <c r="E47" t="s">
        <v>6186</v>
      </c>
      <c r="F47" t="s">
        <v>6186</v>
      </c>
      <c r="G47" t="str">
        <f t="shared" si="0"/>
        <v/>
      </c>
      <c r="H47" t="s">
        <v>6186</v>
      </c>
      <c r="I47" t="str">
        <f t="shared" si="1"/>
        <v/>
      </c>
      <c r="K47" t="s">
        <v>6186</v>
      </c>
      <c r="L47" t="s">
        <v>6186</v>
      </c>
      <c r="M47" t="s">
        <v>6186</v>
      </c>
      <c r="N47" t="s">
        <v>6186</v>
      </c>
      <c r="O47" t="s">
        <v>6186</v>
      </c>
      <c r="P47" t="s">
        <v>6186</v>
      </c>
      <c r="Q47" t="s">
        <v>6186</v>
      </c>
      <c r="R47" t="s">
        <v>6186</v>
      </c>
      <c r="S47" t="s">
        <v>6186</v>
      </c>
      <c r="T47" t="s">
        <v>6186</v>
      </c>
      <c r="U47" t="s">
        <v>6186</v>
      </c>
      <c r="V47" t="s">
        <v>6186</v>
      </c>
      <c r="W47" t="s">
        <v>6186</v>
      </c>
      <c r="X47" t="s">
        <v>6186</v>
      </c>
      <c r="Y47" t="s">
        <v>6186</v>
      </c>
      <c r="Z47" t="s">
        <v>6186</v>
      </c>
      <c r="AA47" t="s">
        <v>6186</v>
      </c>
      <c r="AB47" t="s">
        <v>6186</v>
      </c>
      <c r="AC47" t="s">
        <v>6186</v>
      </c>
      <c r="AD47" t="s">
        <v>6186</v>
      </c>
      <c r="AE47" t="s">
        <v>6186</v>
      </c>
      <c r="AF47" t="s">
        <v>6186</v>
      </c>
      <c r="AG47" t="s">
        <v>6186</v>
      </c>
      <c r="AH47" t="s">
        <v>6186</v>
      </c>
      <c r="AI47" t="s">
        <v>6186</v>
      </c>
      <c r="AJ47" t="s">
        <v>6186</v>
      </c>
      <c r="AK47" t="s">
        <v>6186</v>
      </c>
      <c r="AL47" t="s">
        <v>6186</v>
      </c>
      <c r="AM47" t="s">
        <v>6186</v>
      </c>
      <c r="AN47" t="s">
        <v>6186</v>
      </c>
      <c r="AO47" t="s">
        <v>6186</v>
      </c>
      <c r="AP47" t="s">
        <v>6186</v>
      </c>
      <c r="AQ47" t="s">
        <v>6186</v>
      </c>
      <c r="AR47" t="s">
        <v>6186</v>
      </c>
      <c r="AS47" t="s">
        <v>6186</v>
      </c>
      <c r="AT47" t="s">
        <v>6186</v>
      </c>
      <c r="AU47" t="s">
        <v>6186</v>
      </c>
      <c r="AV47" t="s">
        <v>6186</v>
      </c>
      <c r="AW47" t="s">
        <v>6186</v>
      </c>
      <c r="AX47" t="s">
        <v>6186</v>
      </c>
      <c r="AY47" t="s">
        <v>6186</v>
      </c>
      <c r="AZ47" t="s">
        <v>6186</v>
      </c>
      <c r="BA47" t="s">
        <v>6186</v>
      </c>
      <c r="BB47" t="s">
        <v>6186</v>
      </c>
      <c r="BC47" t="s">
        <v>6186</v>
      </c>
      <c r="BD47" t="s">
        <v>6186</v>
      </c>
    </row>
    <row r="48" spans="1:56">
      <c r="A48" t="s">
        <v>6185</v>
      </c>
      <c r="B48">
        <v>1750</v>
      </c>
      <c r="C48">
        <v>2013</v>
      </c>
      <c r="D48" t="s">
        <v>6186</v>
      </c>
      <c r="E48" t="s">
        <v>6186</v>
      </c>
      <c r="F48" t="s">
        <v>6186</v>
      </c>
      <c r="G48" t="str">
        <f t="shared" si="0"/>
        <v/>
      </c>
      <c r="H48" t="s">
        <v>6186</v>
      </c>
      <c r="I48" t="str">
        <f t="shared" si="1"/>
        <v/>
      </c>
      <c r="K48" t="s">
        <v>6186</v>
      </c>
      <c r="L48" t="s">
        <v>6186</v>
      </c>
      <c r="M48" t="s">
        <v>6186</v>
      </c>
      <c r="N48" t="s">
        <v>6186</v>
      </c>
      <c r="O48" t="s">
        <v>6186</v>
      </c>
      <c r="P48" t="s">
        <v>6186</v>
      </c>
      <c r="Q48" t="s">
        <v>6186</v>
      </c>
      <c r="R48" t="s">
        <v>6186</v>
      </c>
      <c r="S48" t="s">
        <v>6186</v>
      </c>
      <c r="T48" t="s">
        <v>6186</v>
      </c>
      <c r="U48" t="s">
        <v>6186</v>
      </c>
      <c r="V48" t="s">
        <v>6186</v>
      </c>
      <c r="W48" t="s">
        <v>6186</v>
      </c>
      <c r="X48" t="s">
        <v>6186</v>
      </c>
      <c r="Y48" t="s">
        <v>6186</v>
      </c>
      <c r="Z48" t="s">
        <v>6186</v>
      </c>
      <c r="AA48" t="s">
        <v>6186</v>
      </c>
      <c r="AB48" t="s">
        <v>6186</v>
      </c>
      <c r="AC48" t="s">
        <v>6186</v>
      </c>
      <c r="AD48" t="s">
        <v>6186</v>
      </c>
      <c r="AE48" t="s">
        <v>6186</v>
      </c>
      <c r="AF48" t="s">
        <v>6186</v>
      </c>
      <c r="AG48" t="s">
        <v>6186</v>
      </c>
      <c r="AH48" t="s">
        <v>6186</v>
      </c>
      <c r="AI48" t="s">
        <v>6186</v>
      </c>
      <c r="AJ48" t="s">
        <v>6186</v>
      </c>
      <c r="AK48" t="s">
        <v>6186</v>
      </c>
      <c r="AL48" t="s">
        <v>6186</v>
      </c>
      <c r="AM48" t="s">
        <v>6186</v>
      </c>
      <c r="AN48" t="s">
        <v>6186</v>
      </c>
      <c r="AO48" t="s">
        <v>6186</v>
      </c>
      <c r="AP48" t="s">
        <v>6186</v>
      </c>
      <c r="AQ48" t="s">
        <v>6186</v>
      </c>
      <c r="AR48" t="s">
        <v>6186</v>
      </c>
      <c r="AS48" t="s">
        <v>6186</v>
      </c>
      <c r="AT48" t="s">
        <v>6186</v>
      </c>
      <c r="AU48" t="s">
        <v>6186</v>
      </c>
      <c r="AV48" t="s">
        <v>6186</v>
      </c>
      <c r="AW48" t="s">
        <v>6186</v>
      </c>
      <c r="AX48" t="s">
        <v>6186</v>
      </c>
      <c r="AY48" t="s">
        <v>6186</v>
      </c>
      <c r="AZ48" t="s">
        <v>6186</v>
      </c>
      <c r="BA48" t="s">
        <v>6186</v>
      </c>
      <c r="BB48" t="s">
        <v>6186</v>
      </c>
      <c r="BC48" t="s">
        <v>6186</v>
      </c>
      <c r="BD48" t="s">
        <v>6186</v>
      </c>
    </row>
    <row r="49" spans="1:56">
      <c r="A49" t="s">
        <v>6185</v>
      </c>
      <c r="B49">
        <v>1750</v>
      </c>
      <c r="C49">
        <v>2014</v>
      </c>
      <c r="D49" t="s">
        <v>6186</v>
      </c>
      <c r="E49" t="s">
        <v>6186</v>
      </c>
      <c r="F49" t="s">
        <v>6186</v>
      </c>
      <c r="G49" t="str">
        <f t="shared" si="0"/>
        <v/>
      </c>
      <c r="H49" t="s">
        <v>6186</v>
      </c>
      <c r="I49" t="str">
        <f t="shared" si="1"/>
        <v/>
      </c>
      <c r="K49" t="s">
        <v>6186</v>
      </c>
      <c r="L49" t="s">
        <v>6186</v>
      </c>
      <c r="M49" t="s">
        <v>6186</v>
      </c>
      <c r="N49" t="s">
        <v>6186</v>
      </c>
      <c r="O49" t="s">
        <v>6186</v>
      </c>
      <c r="P49" t="s">
        <v>6186</v>
      </c>
      <c r="Q49" t="s">
        <v>6186</v>
      </c>
      <c r="R49" t="s">
        <v>6186</v>
      </c>
      <c r="S49" t="s">
        <v>6186</v>
      </c>
      <c r="T49" t="s">
        <v>6186</v>
      </c>
      <c r="U49" t="s">
        <v>6186</v>
      </c>
      <c r="V49" t="s">
        <v>6186</v>
      </c>
      <c r="W49" t="s">
        <v>6186</v>
      </c>
      <c r="X49" t="s">
        <v>6186</v>
      </c>
      <c r="Y49" t="s">
        <v>6186</v>
      </c>
      <c r="Z49" t="s">
        <v>6186</v>
      </c>
      <c r="AA49" t="s">
        <v>6186</v>
      </c>
      <c r="AB49" t="s">
        <v>6186</v>
      </c>
      <c r="AC49" t="s">
        <v>6186</v>
      </c>
      <c r="AD49" t="s">
        <v>6186</v>
      </c>
      <c r="AE49" t="s">
        <v>6186</v>
      </c>
      <c r="AF49" t="s">
        <v>6186</v>
      </c>
      <c r="AG49" t="s">
        <v>6186</v>
      </c>
      <c r="AH49" t="s">
        <v>6186</v>
      </c>
      <c r="AI49" t="s">
        <v>6186</v>
      </c>
      <c r="AJ49" t="s">
        <v>6186</v>
      </c>
      <c r="AK49" t="s">
        <v>6186</v>
      </c>
      <c r="AL49" t="s">
        <v>6186</v>
      </c>
      <c r="AM49" t="s">
        <v>6186</v>
      </c>
      <c r="AN49" t="s">
        <v>6186</v>
      </c>
      <c r="AO49" t="s">
        <v>6186</v>
      </c>
      <c r="AP49" t="s">
        <v>6186</v>
      </c>
      <c r="AQ49" t="s">
        <v>6186</v>
      </c>
      <c r="AR49" t="s">
        <v>6186</v>
      </c>
      <c r="AS49" t="s">
        <v>6186</v>
      </c>
      <c r="AT49" t="s">
        <v>6186</v>
      </c>
      <c r="AU49" t="s">
        <v>6186</v>
      </c>
      <c r="AV49" t="s">
        <v>6186</v>
      </c>
      <c r="AW49" t="s">
        <v>6186</v>
      </c>
      <c r="AX49" t="s">
        <v>6186</v>
      </c>
      <c r="AY49" t="s">
        <v>6186</v>
      </c>
      <c r="AZ49" t="s">
        <v>6186</v>
      </c>
      <c r="BA49" t="s">
        <v>6186</v>
      </c>
      <c r="BB49" t="s">
        <v>6186</v>
      </c>
      <c r="BC49" t="s">
        <v>6186</v>
      </c>
      <c r="BD49" t="s">
        <v>6186</v>
      </c>
    </row>
    <row r="50" spans="1:56">
      <c r="A50" t="s">
        <v>6185</v>
      </c>
      <c r="B50">
        <v>1750</v>
      </c>
      <c r="C50">
        <v>2015</v>
      </c>
      <c r="D50" t="s">
        <v>6186</v>
      </c>
      <c r="E50" t="s">
        <v>6186</v>
      </c>
      <c r="F50" t="s">
        <v>6186</v>
      </c>
      <c r="G50" t="str">
        <f t="shared" si="0"/>
        <v/>
      </c>
      <c r="H50" t="s">
        <v>6186</v>
      </c>
      <c r="I50" t="str">
        <f t="shared" si="1"/>
        <v/>
      </c>
      <c r="K50" t="s">
        <v>6186</v>
      </c>
      <c r="L50" t="s">
        <v>6186</v>
      </c>
      <c r="M50" t="s">
        <v>6186</v>
      </c>
      <c r="N50" t="s">
        <v>6186</v>
      </c>
      <c r="O50" t="s">
        <v>6186</v>
      </c>
      <c r="P50" t="s">
        <v>6186</v>
      </c>
      <c r="Q50" t="s">
        <v>6186</v>
      </c>
      <c r="R50" t="s">
        <v>6186</v>
      </c>
      <c r="S50" t="s">
        <v>6186</v>
      </c>
      <c r="T50" t="s">
        <v>6186</v>
      </c>
      <c r="U50" t="s">
        <v>6186</v>
      </c>
      <c r="V50" t="s">
        <v>6186</v>
      </c>
      <c r="W50" t="s">
        <v>6186</v>
      </c>
      <c r="X50" t="s">
        <v>6186</v>
      </c>
      <c r="Y50" t="s">
        <v>6186</v>
      </c>
      <c r="Z50" t="s">
        <v>6186</v>
      </c>
      <c r="AA50" t="s">
        <v>6186</v>
      </c>
      <c r="AB50" t="s">
        <v>6186</v>
      </c>
      <c r="AC50" t="s">
        <v>6186</v>
      </c>
      <c r="AD50" t="s">
        <v>6186</v>
      </c>
      <c r="AE50" t="s">
        <v>6186</v>
      </c>
      <c r="AF50" t="s">
        <v>6186</v>
      </c>
      <c r="AG50" t="s">
        <v>6186</v>
      </c>
      <c r="AH50" t="s">
        <v>6186</v>
      </c>
      <c r="AI50" t="s">
        <v>6186</v>
      </c>
      <c r="AJ50" t="s">
        <v>6186</v>
      </c>
      <c r="AK50" t="s">
        <v>6186</v>
      </c>
      <c r="AL50" t="s">
        <v>6186</v>
      </c>
      <c r="AM50" t="s">
        <v>6186</v>
      </c>
      <c r="AN50" t="s">
        <v>6186</v>
      </c>
      <c r="AO50" t="s">
        <v>6186</v>
      </c>
      <c r="AP50" t="s">
        <v>6186</v>
      </c>
      <c r="AQ50" t="s">
        <v>6186</v>
      </c>
      <c r="AR50" t="s">
        <v>6186</v>
      </c>
      <c r="AS50" t="s">
        <v>6186</v>
      </c>
      <c r="AT50" t="s">
        <v>6186</v>
      </c>
      <c r="AU50" t="s">
        <v>6186</v>
      </c>
      <c r="AV50" t="s">
        <v>6186</v>
      </c>
      <c r="AW50" t="s">
        <v>6186</v>
      </c>
      <c r="AX50" t="s">
        <v>6186</v>
      </c>
      <c r="AY50" t="s">
        <v>6186</v>
      </c>
      <c r="AZ50" t="s">
        <v>6186</v>
      </c>
      <c r="BA50" t="s">
        <v>6186</v>
      </c>
      <c r="BB50" t="s">
        <v>6186</v>
      </c>
      <c r="BC50" t="s">
        <v>6186</v>
      </c>
      <c r="BD50" t="s">
        <v>6186</v>
      </c>
    </row>
    <row r="51" spans="1:56">
      <c r="A51" t="s">
        <v>6185</v>
      </c>
      <c r="B51">
        <v>1750</v>
      </c>
      <c r="C51">
        <v>2016</v>
      </c>
      <c r="D51" t="s">
        <v>6186</v>
      </c>
      <c r="E51" t="s">
        <v>6186</v>
      </c>
      <c r="F51" t="s">
        <v>6186</v>
      </c>
      <c r="G51" t="str">
        <f t="shared" si="0"/>
        <v/>
      </c>
      <c r="H51" t="s">
        <v>6186</v>
      </c>
      <c r="I51" t="str">
        <f t="shared" si="1"/>
        <v/>
      </c>
      <c r="K51" t="s">
        <v>6186</v>
      </c>
      <c r="L51" t="s">
        <v>6186</v>
      </c>
      <c r="M51" t="s">
        <v>6186</v>
      </c>
      <c r="N51" t="s">
        <v>6186</v>
      </c>
      <c r="O51" t="s">
        <v>6186</v>
      </c>
      <c r="P51" t="s">
        <v>6186</v>
      </c>
      <c r="Q51" t="s">
        <v>6186</v>
      </c>
      <c r="R51" t="s">
        <v>6186</v>
      </c>
      <c r="S51" t="s">
        <v>6186</v>
      </c>
      <c r="T51" t="s">
        <v>6186</v>
      </c>
      <c r="U51" t="s">
        <v>6186</v>
      </c>
      <c r="V51" t="s">
        <v>6186</v>
      </c>
      <c r="W51" t="s">
        <v>6186</v>
      </c>
      <c r="X51" t="s">
        <v>6186</v>
      </c>
      <c r="Y51" t="s">
        <v>6186</v>
      </c>
      <c r="Z51" t="s">
        <v>6186</v>
      </c>
      <c r="AA51" t="s">
        <v>6186</v>
      </c>
      <c r="AB51" t="s">
        <v>6186</v>
      </c>
      <c r="AC51" t="s">
        <v>6186</v>
      </c>
      <c r="AD51" t="s">
        <v>6186</v>
      </c>
      <c r="AE51" t="s">
        <v>6186</v>
      </c>
      <c r="AF51" t="s">
        <v>6186</v>
      </c>
      <c r="AG51" t="s">
        <v>6186</v>
      </c>
      <c r="AH51" t="s">
        <v>6186</v>
      </c>
      <c r="AI51" t="s">
        <v>6186</v>
      </c>
      <c r="AJ51" t="s">
        <v>6186</v>
      </c>
      <c r="AK51" t="s">
        <v>6186</v>
      </c>
      <c r="AL51" t="s">
        <v>6186</v>
      </c>
      <c r="AM51" t="s">
        <v>6186</v>
      </c>
      <c r="AN51" t="s">
        <v>6186</v>
      </c>
      <c r="AO51" t="s">
        <v>6186</v>
      </c>
      <c r="AP51" t="s">
        <v>6186</v>
      </c>
      <c r="AQ51" t="s">
        <v>6186</v>
      </c>
      <c r="AR51" t="s">
        <v>6186</v>
      </c>
      <c r="AS51" t="s">
        <v>6186</v>
      </c>
      <c r="AT51" t="s">
        <v>6186</v>
      </c>
      <c r="AU51" t="s">
        <v>6186</v>
      </c>
      <c r="AV51" t="s">
        <v>6186</v>
      </c>
      <c r="AW51" t="s">
        <v>6186</v>
      </c>
      <c r="AX51" t="s">
        <v>6186</v>
      </c>
      <c r="AY51" t="s">
        <v>6186</v>
      </c>
      <c r="AZ51" t="s">
        <v>6186</v>
      </c>
      <c r="BA51" t="s">
        <v>6186</v>
      </c>
      <c r="BB51" t="s">
        <v>6186</v>
      </c>
      <c r="BC51" t="s">
        <v>6186</v>
      </c>
      <c r="BD51" t="s">
        <v>6186</v>
      </c>
    </row>
    <row r="52" spans="1:56">
      <c r="A52" t="s">
        <v>6185</v>
      </c>
      <c r="B52">
        <v>1750</v>
      </c>
      <c r="C52">
        <v>2017</v>
      </c>
      <c r="D52" t="s">
        <v>6186</v>
      </c>
      <c r="E52" t="s">
        <v>6186</v>
      </c>
      <c r="F52" t="s">
        <v>6186</v>
      </c>
      <c r="G52" t="str">
        <f t="shared" si="0"/>
        <v/>
      </c>
      <c r="H52" t="s">
        <v>6186</v>
      </c>
      <c r="I52" t="str">
        <f t="shared" si="1"/>
        <v/>
      </c>
      <c r="K52" t="s">
        <v>6186</v>
      </c>
      <c r="L52" t="s">
        <v>6186</v>
      </c>
      <c r="M52" t="s">
        <v>6186</v>
      </c>
      <c r="N52" t="s">
        <v>6186</v>
      </c>
      <c r="O52" t="s">
        <v>6186</v>
      </c>
      <c r="P52" t="s">
        <v>6186</v>
      </c>
      <c r="Q52" t="s">
        <v>6186</v>
      </c>
      <c r="R52" t="s">
        <v>6186</v>
      </c>
      <c r="S52" t="s">
        <v>6186</v>
      </c>
      <c r="T52" t="s">
        <v>6186</v>
      </c>
      <c r="U52" t="s">
        <v>6186</v>
      </c>
      <c r="V52" t="s">
        <v>6186</v>
      </c>
      <c r="W52" t="s">
        <v>6186</v>
      </c>
      <c r="X52" t="s">
        <v>6186</v>
      </c>
      <c r="Y52" t="s">
        <v>6186</v>
      </c>
      <c r="Z52" t="s">
        <v>6186</v>
      </c>
      <c r="AA52" t="s">
        <v>6186</v>
      </c>
      <c r="AB52" t="s">
        <v>6186</v>
      </c>
      <c r="AC52" t="s">
        <v>6186</v>
      </c>
      <c r="AD52" t="s">
        <v>6186</v>
      </c>
      <c r="AE52" t="s">
        <v>6186</v>
      </c>
      <c r="AF52" t="s">
        <v>6186</v>
      </c>
      <c r="AG52" t="s">
        <v>6186</v>
      </c>
      <c r="AH52" t="s">
        <v>6186</v>
      </c>
      <c r="AI52" t="s">
        <v>6186</v>
      </c>
      <c r="AJ52" t="s">
        <v>6186</v>
      </c>
      <c r="AK52" t="s">
        <v>6186</v>
      </c>
      <c r="AL52" t="s">
        <v>6186</v>
      </c>
      <c r="AM52" t="s">
        <v>6186</v>
      </c>
      <c r="AN52" t="s">
        <v>6186</v>
      </c>
      <c r="AO52" t="s">
        <v>6186</v>
      </c>
      <c r="AP52" t="s">
        <v>6186</v>
      </c>
      <c r="AQ52" t="s">
        <v>6186</v>
      </c>
      <c r="AR52" t="s">
        <v>6186</v>
      </c>
      <c r="AS52" t="s">
        <v>6186</v>
      </c>
      <c r="AT52" t="s">
        <v>6186</v>
      </c>
      <c r="AU52" t="s">
        <v>6186</v>
      </c>
      <c r="AV52" t="s">
        <v>6186</v>
      </c>
      <c r="AW52" t="s">
        <v>6186</v>
      </c>
      <c r="AX52" t="s">
        <v>6186</v>
      </c>
      <c r="AY52" t="s">
        <v>6186</v>
      </c>
      <c r="AZ52" t="s">
        <v>6186</v>
      </c>
      <c r="BA52" t="s">
        <v>6186</v>
      </c>
      <c r="BB52" t="s">
        <v>6186</v>
      </c>
      <c r="BC52" t="s">
        <v>6186</v>
      </c>
      <c r="BD52" t="s">
        <v>6186</v>
      </c>
    </row>
    <row r="53" spans="1:56">
      <c r="A53" t="s">
        <v>6185</v>
      </c>
      <c r="B53">
        <v>1750</v>
      </c>
      <c r="C53">
        <v>2018</v>
      </c>
      <c r="D53" t="s">
        <v>6186</v>
      </c>
      <c r="E53" t="s">
        <v>6186</v>
      </c>
      <c r="F53" t="s">
        <v>6186</v>
      </c>
      <c r="G53" t="str">
        <f t="shared" si="0"/>
        <v/>
      </c>
      <c r="H53" t="s">
        <v>6186</v>
      </c>
      <c r="I53" t="str">
        <f t="shared" si="1"/>
        <v/>
      </c>
      <c r="K53" t="s">
        <v>6186</v>
      </c>
      <c r="L53" t="s">
        <v>6186</v>
      </c>
      <c r="M53" t="s">
        <v>6186</v>
      </c>
      <c r="N53" t="s">
        <v>6186</v>
      </c>
      <c r="O53" t="s">
        <v>6186</v>
      </c>
      <c r="P53" t="s">
        <v>6186</v>
      </c>
      <c r="Q53" t="s">
        <v>6186</v>
      </c>
      <c r="R53" t="s">
        <v>6186</v>
      </c>
      <c r="S53" t="s">
        <v>6186</v>
      </c>
      <c r="T53" t="s">
        <v>6186</v>
      </c>
      <c r="U53" t="s">
        <v>6186</v>
      </c>
      <c r="V53" t="s">
        <v>6186</v>
      </c>
      <c r="W53" t="s">
        <v>6186</v>
      </c>
      <c r="X53" t="s">
        <v>6186</v>
      </c>
      <c r="Y53" t="s">
        <v>6186</v>
      </c>
      <c r="Z53" t="s">
        <v>6186</v>
      </c>
      <c r="AA53" t="s">
        <v>6186</v>
      </c>
      <c r="AB53" t="s">
        <v>6186</v>
      </c>
      <c r="AC53" t="s">
        <v>6186</v>
      </c>
      <c r="AD53" t="s">
        <v>6186</v>
      </c>
      <c r="AE53" t="s">
        <v>6186</v>
      </c>
      <c r="AF53" t="s">
        <v>6186</v>
      </c>
      <c r="AG53" t="s">
        <v>6186</v>
      </c>
      <c r="AH53" t="s">
        <v>6186</v>
      </c>
      <c r="AI53" t="s">
        <v>6186</v>
      </c>
      <c r="AJ53" t="s">
        <v>6186</v>
      </c>
      <c r="AK53" t="s">
        <v>6186</v>
      </c>
      <c r="AL53" t="s">
        <v>6186</v>
      </c>
      <c r="AM53" t="s">
        <v>6186</v>
      </c>
      <c r="AN53" t="s">
        <v>6186</v>
      </c>
      <c r="AO53" t="s">
        <v>6186</v>
      </c>
      <c r="AP53" t="s">
        <v>6186</v>
      </c>
      <c r="AQ53" t="s">
        <v>6186</v>
      </c>
      <c r="AR53" t="s">
        <v>6186</v>
      </c>
      <c r="AS53" t="s">
        <v>6186</v>
      </c>
      <c r="AT53" t="s">
        <v>6186</v>
      </c>
      <c r="AU53" t="s">
        <v>6186</v>
      </c>
      <c r="AV53" t="s">
        <v>6186</v>
      </c>
      <c r="AW53" t="s">
        <v>6186</v>
      </c>
      <c r="AX53" t="s">
        <v>6186</v>
      </c>
      <c r="AY53" t="s">
        <v>6186</v>
      </c>
      <c r="AZ53" t="s">
        <v>6186</v>
      </c>
      <c r="BA53" t="s">
        <v>6186</v>
      </c>
      <c r="BB53" t="s">
        <v>6186</v>
      </c>
      <c r="BC53" t="s">
        <v>6186</v>
      </c>
      <c r="BD53" t="s">
        <v>6186</v>
      </c>
    </row>
    <row r="54" spans="1:56">
      <c r="A54" t="s">
        <v>6185</v>
      </c>
      <c r="B54">
        <v>1750</v>
      </c>
      <c r="C54">
        <v>2019</v>
      </c>
      <c r="D54" t="s">
        <v>6186</v>
      </c>
      <c r="E54" t="s">
        <v>6186</v>
      </c>
      <c r="F54" t="s">
        <v>6186</v>
      </c>
      <c r="G54" t="str">
        <f t="shared" si="0"/>
        <v/>
      </c>
      <c r="H54" t="s">
        <v>6186</v>
      </c>
      <c r="I54" t="str">
        <f t="shared" si="1"/>
        <v/>
      </c>
      <c r="K54" t="s">
        <v>6186</v>
      </c>
      <c r="L54" t="s">
        <v>6186</v>
      </c>
      <c r="M54" t="s">
        <v>6186</v>
      </c>
      <c r="N54" t="s">
        <v>6186</v>
      </c>
      <c r="O54" t="s">
        <v>6186</v>
      </c>
      <c r="P54" t="s">
        <v>6186</v>
      </c>
      <c r="Q54" t="s">
        <v>6186</v>
      </c>
      <c r="R54" t="s">
        <v>6186</v>
      </c>
      <c r="S54" t="s">
        <v>6186</v>
      </c>
      <c r="T54" t="s">
        <v>6186</v>
      </c>
      <c r="U54" t="s">
        <v>6186</v>
      </c>
      <c r="V54" t="s">
        <v>6186</v>
      </c>
      <c r="W54" t="s">
        <v>6186</v>
      </c>
      <c r="X54" t="s">
        <v>6186</v>
      </c>
      <c r="Y54" t="s">
        <v>6186</v>
      </c>
      <c r="Z54" t="s">
        <v>6186</v>
      </c>
      <c r="AA54" t="s">
        <v>6186</v>
      </c>
      <c r="AB54" t="s">
        <v>6186</v>
      </c>
      <c r="AC54" t="s">
        <v>6186</v>
      </c>
      <c r="AD54" t="s">
        <v>6186</v>
      </c>
      <c r="AE54" t="s">
        <v>6186</v>
      </c>
      <c r="AF54" t="s">
        <v>6186</v>
      </c>
      <c r="AG54" t="s">
        <v>6186</v>
      </c>
      <c r="AH54" t="s">
        <v>6186</v>
      </c>
      <c r="AI54" t="s">
        <v>6186</v>
      </c>
      <c r="AJ54" t="s">
        <v>6186</v>
      </c>
      <c r="AK54" t="s">
        <v>6186</v>
      </c>
      <c r="AL54" t="s">
        <v>6186</v>
      </c>
      <c r="AM54" t="s">
        <v>6186</v>
      </c>
      <c r="AN54" t="s">
        <v>6186</v>
      </c>
      <c r="AO54" t="s">
        <v>6186</v>
      </c>
      <c r="AP54" t="s">
        <v>6186</v>
      </c>
      <c r="AQ54" t="s">
        <v>6186</v>
      </c>
      <c r="AR54" t="s">
        <v>6186</v>
      </c>
      <c r="AS54" t="s">
        <v>6186</v>
      </c>
      <c r="AT54" t="s">
        <v>6186</v>
      </c>
      <c r="AU54" t="s">
        <v>6186</v>
      </c>
      <c r="AV54" t="s">
        <v>6186</v>
      </c>
      <c r="AW54" t="s">
        <v>6186</v>
      </c>
      <c r="AX54" t="s">
        <v>6186</v>
      </c>
      <c r="AY54" t="s">
        <v>6186</v>
      </c>
      <c r="AZ54" t="s">
        <v>6186</v>
      </c>
      <c r="BA54" t="s">
        <v>6186</v>
      </c>
      <c r="BB54" t="s">
        <v>6186</v>
      </c>
      <c r="BC54" t="s">
        <v>6186</v>
      </c>
      <c r="BD54" t="s">
        <v>6186</v>
      </c>
    </row>
    <row r="55" spans="1:56">
      <c r="A55" t="s">
        <v>6185</v>
      </c>
      <c r="B55">
        <v>1750</v>
      </c>
      <c r="C55">
        <v>2020</v>
      </c>
      <c r="D55" t="s">
        <v>6186</v>
      </c>
      <c r="E55" t="s">
        <v>6186</v>
      </c>
      <c r="F55" t="s">
        <v>6186</v>
      </c>
      <c r="G55" t="str">
        <f t="shared" si="0"/>
        <v/>
      </c>
      <c r="H55" t="s">
        <v>6186</v>
      </c>
      <c r="I55" t="str">
        <f t="shared" si="1"/>
        <v/>
      </c>
      <c r="K55" t="s">
        <v>6186</v>
      </c>
      <c r="L55" t="s">
        <v>6186</v>
      </c>
      <c r="M55" t="s">
        <v>6186</v>
      </c>
      <c r="N55" t="s">
        <v>6186</v>
      </c>
      <c r="O55" t="s">
        <v>6186</v>
      </c>
      <c r="P55" t="s">
        <v>6186</v>
      </c>
      <c r="Q55" t="s">
        <v>6186</v>
      </c>
      <c r="R55" t="s">
        <v>6186</v>
      </c>
      <c r="S55" t="s">
        <v>6186</v>
      </c>
      <c r="T55" t="s">
        <v>6186</v>
      </c>
      <c r="U55" t="s">
        <v>6186</v>
      </c>
      <c r="V55" t="s">
        <v>6186</v>
      </c>
      <c r="W55" t="s">
        <v>6186</v>
      </c>
      <c r="X55" t="s">
        <v>6186</v>
      </c>
      <c r="Y55" t="s">
        <v>6186</v>
      </c>
      <c r="Z55" t="s">
        <v>6186</v>
      </c>
      <c r="AA55" t="s">
        <v>6186</v>
      </c>
      <c r="AB55" t="s">
        <v>6186</v>
      </c>
      <c r="AC55" t="s">
        <v>6186</v>
      </c>
      <c r="AD55" t="s">
        <v>6186</v>
      </c>
      <c r="AE55" t="s">
        <v>6186</v>
      </c>
      <c r="AF55" t="s">
        <v>6186</v>
      </c>
      <c r="AG55" t="s">
        <v>6186</v>
      </c>
      <c r="AH55" t="s">
        <v>6186</v>
      </c>
      <c r="AI55" t="s">
        <v>6186</v>
      </c>
      <c r="AJ55" t="s">
        <v>6186</v>
      </c>
      <c r="AK55" t="s">
        <v>6186</v>
      </c>
      <c r="AL55" t="s">
        <v>6186</v>
      </c>
      <c r="AM55" t="s">
        <v>6186</v>
      </c>
      <c r="AN55" t="s">
        <v>6186</v>
      </c>
      <c r="AO55" t="s">
        <v>6186</v>
      </c>
      <c r="AP55" t="s">
        <v>6186</v>
      </c>
      <c r="AQ55" t="s">
        <v>6186</v>
      </c>
      <c r="AR55" t="s">
        <v>6186</v>
      </c>
      <c r="AS55" t="s">
        <v>6186</v>
      </c>
      <c r="AT55" t="s">
        <v>6186</v>
      </c>
      <c r="AU55" t="s">
        <v>6186</v>
      </c>
      <c r="AV55" t="s">
        <v>6186</v>
      </c>
      <c r="AW55" t="s">
        <v>6186</v>
      </c>
      <c r="AX55" t="s">
        <v>6186</v>
      </c>
      <c r="AY55" t="s">
        <v>6186</v>
      </c>
      <c r="AZ55" t="s">
        <v>6186</v>
      </c>
      <c r="BA55" t="s">
        <v>6186</v>
      </c>
      <c r="BB55" t="s">
        <v>6186</v>
      </c>
      <c r="BC55" t="s">
        <v>6186</v>
      </c>
      <c r="BD55" t="s">
        <v>6186</v>
      </c>
    </row>
    <row r="56" spans="1:56">
      <c r="A56" t="s">
        <v>6185</v>
      </c>
      <c r="B56">
        <v>1750</v>
      </c>
      <c r="C56">
        <v>2021</v>
      </c>
      <c r="D56" t="s">
        <v>6186</v>
      </c>
      <c r="E56" t="s">
        <v>6186</v>
      </c>
      <c r="F56" t="s">
        <v>6186</v>
      </c>
      <c r="G56" t="str">
        <f t="shared" si="0"/>
        <v/>
      </c>
      <c r="H56" t="s">
        <v>6186</v>
      </c>
      <c r="I56" t="str">
        <f>IFERROR(H56*E56,"")</f>
        <v/>
      </c>
      <c r="J56" t="str">
        <f>IFERROR(M56*E56,"")</f>
        <v/>
      </c>
      <c r="K56" t="s">
        <v>6186</v>
      </c>
      <c r="L56" t="s">
        <v>6186</v>
      </c>
      <c r="M56" t="s">
        <v>6186</v>
      </c>
      <c r="N56" t="s">
        <v>6186</v>
      </c>
      <c r="O56" t="s">
        <v>6186</v>
      </c>
      <c r="P56" t="s">
        <v>6186</v>
      </c>
      <c r="Q56" t="s">
        <v>6186</v>
      </c>
      <c r="R56" t="s">
        <v>6186</v>
      </c>
      <c r="S56" t="s">
        <v>6186</v>
      </c>
      <c r="T56" t="s">
        <v>6186</v>
      </c>
      <c r="U56" t="s">
        <v>6186</v>
      </c>
      <c r="V56" t="s">
        <v>6186</v>
      </c>
      <c r="W56" t="s">
        <v>6186</v>
      </c>
      <c r="X56" t="s">
        <v>6186</v>
      </c>
      <c r="Y56" t="s">
        <v>6186</v>
      </c>
      <c r="Z56" t="s">
        <v>6186</v>
      </c>
      <c r="AA56" t="s">
        <v>6186</v>
      </c>
      <c r="AB56" t="s">
        <v>6186</v>
      </c>
      <c r="AC56" t="s">
        <v>6186</v>
      </c>
      <c r="AD56" t="s">
        <v>6186</v>
      </c>
      <c r="AE56" t="s">
        <v>6186</v>
      </c>
      <c r="AF56" t="s">
        <v>6186</v>
      </c>
      <c r="AG56" t="s">
        <v>6186</v>
      </c>
      <c r="AH56" t="s">
        <v>6186</v>
      </c>
      <c r="AI56" t="s">
        <v>6186</v>
      </c>
      <c r="AJ56" t="s">
        <v>6186</v>
      </c>
      <c r="AK56" t="s">
        <v>6186</v>
      </c>
      <c r="AL56" t="s">
        <v>6186</v>
      </c>
      <c r="AM56" t="s">
        <v>6186</v>
      </c>
      <c r="AN56" t="s">
        <v>6186</v>
      </c>
      <c r="AO56" t="s">
        <v>6186</v>
      </c>
      <c r="AP56" t="s">
        <v>6186</v>
      </c>
      <c r="AQ56" t="s">
        <v>6186</v>
      </c>
      <c r="AR56" t="s">
        <v>6186</v>
      </c>
      <c r="AS56" t="s">
        <v>6186</v>
      </c>
      <c r="AT56" t="s">
        <v>6186</v>
      </c>
      <c r="AU56" t="s">
        <v>6186</v>
      </c>
      <c r="AV56" t="s">
        <v>6186</v>
      </c>
      <c r="AW56" t="s">
        <v>6186</v>
      </c>
      <c r="AX56" t="s">
        <v>6186</v>
      </c>
      <c r="AY56" t="s">
        <v>6186</v>
      </c>
      <c r="AZ56" t="s">
        <v>6186</v>
      </c>
      <c r="BA56" t="s">
        <v>6186</v>
      </c>
      <c r="BB56" t="s">
        <v>6186</v>
      </c>
      <c r="BC56" t="s">
        <v>6186</v>
      </c>
      <c r="BD56" t="s">
        <v>6186</v>
      </c>
    </row>
    <row r="57" spans="1:56">
      <c r="A57" t="s">
        <v>6185</v>
      </c>
      <c r="B57">
        <v>1750</v>
      </c>
      <c r="C57" t="s">
        <v>6187</v>
      </c>
      <c r="D57" t="s">
        <v>6186</v>
      </c>
      <c r="E57" t="s">
        <v>6186</v>
      </c>
      <c r="F57" t="s">
        <v>6186</v>
      </c>
      <c r="G57" t="str">
        <f t="shared" si="0"/>
        <v/>
      </c>
      <c r="H57" t="s">
        <v>6186</v>
      </c>
      <c r="I57" t="str">
        <f t="shared" si="1"/>
        <v/>
      </c>
      <c r="K57" t="s">
        <v>6186</v>
      </c>
      <c r="L57" t="s">
        <v>6186</v>
      </c>
      <c r="M57" t="s">
        <v>6186</v>
      </c>
      <c r="N57" t="s">
        <v>6186</v>
      </c>
      <c r="O57" t="s">
        <v>6186</v>
      </c>
      <c r="P57" t="s">
        <v>6186</v>
      </c>
      <c r="Q57" t="s">
        <v>6186</v>
      </c>
      <c r="R57" t="s">
        <v>6186</v>
      </c>
      <c r="S57" t="s">
        <v>6186</v>
      </c>
      <c r="T57" t="s">
        <v>6186</v>
      </c>
      <c r="U57" t="s">
        <v>6186</v>
      </c>
      <c r="V57" t="s">
        <v>6186</v>
      </c>
      <c r="W57" t="s">
        <v>6186</v>
      </c>
      <c r="X57" t="s">
        <v>6186</v>
      </c>
      <c r="Y57" t="s">
        <v>6186</v>
      </c>
      <c r="Z57" t="s">
        <v>6186</v>
      </c>
      <c r="AA57" t="s">
        <v>6186</v>
      </c>
      <c r="AB57" t="s">
        <v>6186</v>
      </c>
      <c r="AC57" t="s">
        <v>6186</v>
      </c>
      <c r="AD57" t="s">
        <v>6186</v>
      </c>
      <c r="AE57" t="s">
        <v>6186</v>
      </c>
      <c r="AF57" t="s">
        <v>6186</v>
      </c>
      <c r="AG57" t="s">
        <v>6186</v>
      </c>
      <c r="AH57" t="s">
        <v>6186</v>
      </c>
      <c r="AI57" t="s">
        <v>6186</v>
      </c>
      <c r="AJ57" t="s">
        <v>6186</v>
      </c>
      <c r="AK57" t="s">
        <v>6186</v>
      </c>
      <c r="AL57" t="s">
        <v>6186</v>
      </c>
      <c r="AM57" t="s">
        <v>6186</v>
      </c>
      <c r="AN57" t="s">
        <v>6186</v>
      </c>
      <c r="AO57" t="s">
        <v>6186</v>
      </c>
      <c r="AP57" t="s">
        <v>6186</v>
      </c>
      <c r="AQ57" t="s">
        <v>6186</v>
      </c>
      <c r="AR57" t="s">
        <v>6186</v>
      </c>
      <c r="AS57" t="s">
        <v>6186</v>
      </c>
      <c r="AT57" t="s">
        <v>6186</v>
      </c>
      <c r="AU57" t="s">
        <v>6186</v>
      </c>
      <c r="AV57" t="s">
        <v>6186</v>
      </c>
      <c r="AW57" t="s">
        <v>6186</v>
      </c>
      <c r="AX57" t="s">
        <v>6186</v>
      </c>
      <c r="AY57" t="s">
        <v>6186</v>
      </c>
      <c r="AZ57" t="s">
        <v>6186</v>
      </c>
      <c r="BA57" t="s">
        <v>6186</v>
      </c>
      <c r="BB57" t="s">
        <v>6186</v>
      </c>
      <c r="BC57" t="s">
        <v>6186</v>
      </c>
      <c r="BD57" t="s">
        <v>6186</v>
      </c>
    </row>
    <row r="58" spans="1:56">
      <c r="A58" t="s">
        <v>6185</v>
      </c>
      <c r="B58">
        <v>2000</v>
      </c>
      <c r="C58">
        <v>1975</v>
      </c>
      <c r="D58">
        <v>105</v>
      </c>
      <c r="E58">
        <v>1.0246E-2</v>
      </c>
      <c r="F58">
        <v>31.38843</v>
      </c>
      <c r="G58">
        <f t="shared" si="0"/>
        <v>0.32160585378000001</v>
      </c>
      <c r="H58">
        <v>26.742280000000001</v>
      </c>
      <c r="I58">
        <f t="shared" si="1"/>
        <v>0.27400140088000002</v>
      </c>
      <c r="K58">
        <v>24.524999999999999</v>
      </c>
      <c r="L58">
        <v>30.06439</v>
      </c>
      <c r="M58">
        <v>332.3202</v>
      </c>
      <c r="N58">
        <v>362.36488000000003</v>
      </c>
      <c r="O58">
        <v>295.59892000000002</v>
      </c>
      <c r="P58" t="s">
        <v>6186</v>
      </c>
      <c r="Q58">
        <v>83.336699999999993</v>
      </c>
      <c r="R58">
        <v>54.313200000000002</v>
      </c>
      <c r="S58" t="s">
        <v>6186</v>
      </c>
      <c r="T58">
        <v>0.65492600000000001</v>
      </c>
      <c r="U58">
        <v>2.7157000000000001E-2</v>
      </c>
      <c r="V58">
        <v>26.86121</v>
      </c>
      <c r="W58">
        <v>1</v>
      </c>
      <c r="X58" t="s">
        <v>6186</v>
      </c>
      <c r="Y58" t="s">
        <v>6186</v>
      </c>
      <c r="Z58">
        <v>0.88100000000000001</v>
      </c>
      <c r="AA58" t="s">
        <v>6186</v>
      </c>
      <c r="AB58">
        <v>0.11899999999999999</v>
      </c>
      <c r="AC58" t="s">
        <v>6186</v>
      </c>
      <c r="AD58" t="s">
        <v>6186</v>
      </c>
      <c r="AE58">
        <v>1</v>
      </c>
      <c r="AF58" t="s">
        <v>6186</v>
      </c>
      <c r="AG58" t="s">
        <v>6186</v>
      </c>
      <c r="AH58" t="s">
        <v>6186</v>
      </c>
      <c r="AI58" t="s">
        <v>6186</v>
      </c>
      <c r="AJ58" t="s">
        <v>6186</v>
      </c>
      <c r="AK58" t="s">
        <v>6186</v>
      </c>
      <c r="AL58" t="s">
        <v>6186</v>
      </c>
      <c r="AM58" t="s">
        <v>6186</v>
      </c>
      <c r="AN58" t="s">
        <v>6186</v>
      </c>
      <c r="AO58" t="s">
        <v>6186</v>
      </c>
      <c r="AP58">
        <v>1</v>
      </c>
      <c r="AQ58" t="s">
        <v>6186</v>
      </c>
      <c r="AR58" t="s">
        <v>6186</v>
      </c>
      <c r="AS58" t="s">
        <v>6186</v>
      </c>
      <c r="AT58" t="s">
        <v>6186</v>
      </c>
      <c r="AU58" t="s">
        <v>6186</v>
      </c>
      <c r="AV58" t="s">
        <v>6186</v>
      </c>
      <c r="AW58" t="s">
        <v>6186</v>
      </c>
      <c r="AX58">
        <v>4</v>
      </c>
      <c r="AY58">
        <v>0.66600000000000004</v>
      </c>
      <c r="AZ58">
        <v>0.192</v>
      </c>
      <c r="BA58" t="s">
        <v>6186</v>
      </c>
      <c r="BB58" t="s">
        <v>6186</v>
      </c>
      <c r="BC58" t="s">
        <v>6186</v>
      </c>
      <c r="BD58" t="s">
        <v>6186</v>
      </c>
    </row>
    <row r="59" spans="1:56">
      <c r="A59" t="s">
        <v>6185</v>
      </c>
      <c r="B59">
        <v>2000</v>
      </c>
      <c r="C59">
        <v>1976</v>
      </c>
      <c r="D59">
        <v>154</v>
      </c>
      <c r="E59">
        <v>1.2486000000000001E-2</v>
      </c>
      <c r="F59">
        <v>32.587829999999997</v>
      </c>
      <c r="G59">
        <f t="shared" si="0"/>
        <v>0.40689164538</v>
      </c>
      <c r="H59">
        <v>27.756489999999999</v>
      </c>
      <c r="I59">
        <f t="shared" si="1"/>
        <v>0.34656753414000002</v>
      </c>
      <c r="K59">
        <v>25.548459999999999</v>
      </c>
      <c r="L59">
        <v>31.03471</v>
      </c>
      <c r="M59">
        <v>320.17738000000003</v>
      </c>
      <c r="N59">
        <v>347.84875</v>
      </c>
      <c r="O59">
        <v>286.35682000000003</v>
      </c>
      <c r="P59" t="s">
        <v>6186</v>
      </c>
      <c r="Q59">
        <v>83.592399999999998</v>
      </c>
      <c r="R59">
        <v>55.860500000000002</v>
      </c>
      <c r="S59" t="s">
        <v>6186</v>
      </c>
      <c r="T59">
        <v>0.66971800000000004</v>
      </c>
      <c r="U59">
        <v>2.793E-2</v>
      </c>
      <c r="V59">
        <v>27.98113</v>
      </c>
      <c r="W59">
        <v>0.92500000000000004</v>
      </c>
      <c r="X59" t="s">
        <v>6186</v>
      </c>
      <c r="Y59">
        <v>7.4999999999999997E-2</v>
      </c>
      <c r="Z59">
        <v>0.89700000000000002</v>
      </c>
      <c r="AA59">
        <v>0.10299999999999999</v>
      </c>
      <c r="AB59" t="s">
        <v>6186</v>
      </c>
      <c r="AC59" t="s">
        <v>6186</v>
      </c>
      <c r="AD59" t="s">
        <v>6186</v>
      </c>
      <c r="AE59">
        <v>1</v>
      </c>
      <c r="AF59" t="s">
        <v>6186</v>
      </c>
      <c r="AG59" t="s">
        <v>6186</v>
      </c>
      <c r="AH59" t="s">
        <v>6186</v>
      </c>
      <c r="AI59" t="s">
        <v>6186</v>
      </c>
      <c r="AJ59" t="s">
        <v>6186</v>
      </c>
      <c r="AK59" t="s">
        <v>6186</v>
      </c>
      <c r="AL59" t="s">
        <v>6186</v>
      </c>
      <c r="AM59" t="s">
        <v>6186</v>
      </c>
      <c r="AN59" t="s">
        <v>6186</v>
      </c>
      <c r="AO59" t="s">
        <v>6186</v>
      </c>
      <c r="AP59">
        <v>1</v>
      </c>
      <c r="AQ59" t="s">
        <v>6186</v>
      </c>
      <c r="AR59" t="s">
        <v>6186</v>
      </c>
      <c r="AS59" t="s">
        <v>6186</v>
      </c>
      <c r="AT59" t="s">
        <v>6186</v>
      </c>
      <c r="AU59" t="s">
        <v>6186</v>
      </c>
      <c r="AV59">
        <v>3</v>
      </c>
      <c r="AW59" t="s">
        <v>6186</v>
      </c>
      <c r="AX59">
        <v>4</v>
      </c>
      <c r="AY59">
        <v>1</v>
      </c>
      <c r="AZ59" t="s">
        <v>6186</v>
      </c>
      <c r="BA59" t="s">
        <v>6186</v>
      </c>
      <c r="BB59" t="s">
        <v>6186</v>
      </c>
      <c r="BC59" t="s">
        <v>6186</v>
      </c>
      <c r="BD59" t="s">
        <v>6186</v>
      </c>
    </row>
    <row r="60" spans="1:56">
      <c r="A60" t="s">
        <v>6185</v>
      </c>
      <c r="B60">
        <v>2000</v>
      </c>
      <c r="C60">
        <v>1977</v>
      </c>
      <c r="D60">
        <v>157</v>
      </c>
      <c r="E60">
        <v>1.1117999999999999E-2</v>
      </c>
      <c r="F60">
        <v>35.986989999999999</v>
      </c>
      <c r="G60">
        <f t="shared" si="0"/>
        <v>0.40010335481999998</v>
      </c>
      <c r="H60">
        <v>30.654430000000001</v>
      </c>
      <c r="I60">
        <f t="shared" si="1"/>
        <v>0.34081595273999998</v>
      </c>
      <c r="K60">
        <v>28.18281</v>
      </c>
      <c r="L60">
        <v>34.33473</v>
      </c>
      <c r="M60">
        <v>289.90913999999998</v>
      </c>
      <c r="N60">
        <v>315.33411999999998</v>
      </c>
      <c r="O60">
        <v>258.83416</v>
      </c>
      <c r="P60" t="s">
        <v>6186</v>
      </c>
      <c r="Q60">
        <v>84.061899999999994</v>
      </c>
      <c r="R60">
        <v>61.489899999999999</v>
      </c>
      <c r="S60" t="s">
        <v>6186</v>
      </c>
      <c r="T60">
        <v>0.73891899999999999</v>
      </c>
      <c r="U60">
        <v>3.0745000000000001E-2</v>
      </c>
      <c r="V60">
        <v>31.36862</v>
      </c>
      <c r="W60">
        <v>1</v>
      </c>
      <c r="X60" t="s">
        <v>6186</v>
      </c>
      <c r="Y60" t="s">
        <v>6186</v>
      </c>
      <c r="Z60">
        <v>0.87</v>
      </c>
      <c r="AA60">
        <v>0.13</v>
      </c>
      <c r="AB60" t="s">
        <v>6186</v>
      </c>
      <c r="AC60" t="s">
        <v>6186</v>
      </c>
      <c r="AD60" t="s">
        <v>6186</v>
      </c>
      <c r="AE60">
        <v>1</v>
      </c>
      <c r="AF60" t="s">
        <v>6186</v>
      </c>
      <c r="AG60" t="s">
        <v>6186</v>
      </c>
      <c r="AH60" t="s">
        <v>6186</v>
      </c>
      <c r="AI60" t="s">
        <v>6186</v>
      </c>
      <c r="AJ60" t="s">
        <v>6186</v>
      </c>
      <c r="AK60" t="s">
        <v>6186</v>
      </c>
      <c r="AL60" t="s">
        <v>6186</v>
      </c>
      <c r="AM60" t="s">
        <v>6186</v>
      </c>
      <c r="AN60" t="s">
        <v>6186</v>
      </c>
      <c r="AO60" t="s">
        <v>6186</v>
      </c>
      <c r="AP60">
        <v>1</v>
      </c>
      <c r="AQ60" t="s">
        <v>6186</v>
      </c>
      <c r="AR60" t="s">
        <v>6186</v>
      </c>
      <c r="AS60" t="s">
        <v>6186</v>
      </c>
      <c r="AT60" t="s">
        <v>6186</v>
      </c>
      <c r="AU60" t="s">
        <v>6186</v>
      </c>
      <c r="AV60" t="s">
        <v>6186</v>
      </c>
      <c r="AW60" t="s">
        <v>6186</v>
      </c>
      <c r="AX60">
        <v>4</v>
      </c>
      <c r="AY60" t="s">
        <v>6186</v>
      </c>
      <c r="AZ60" t="s">
        <v>6186</v>
      </c>
      <c r="BA60" t="s">
        <v>6186</v>
      </c>
      <c r="BB60" t="s">
        <v>6186</v>
      </c>
      <c r="BC60" t="s">
        <v>6186</v>
      </c>
      <c r="BD60" t="s">
        <v>6186</v>
      </c>
    </row>
    <row r="61" spans="1:56">
      <c r="A61" t="s">
        <v>6185</v>
      </c>
      <c r="B61">
        <v>2000</v>
      </c>
      <c r="C61">
        <v>1978</v>
      </c>
      <c r="D61">
        <v>270</v>
      </c>
      <c r="E61">
        <v>1.8703000000000001E-2</v>
      </c>
      <c r="F61">
        <v>34.948920000000001</v>
      </c>
      <c r="G61">
        <f t="shared" si="0"/>
        <v>0.65364965076000003</v>
      </c>
      <c r="H61">
        <v>29.728370000000002</v>
      </c>
      <c r="I61">
        <f t="shared" si="1"/>
        <v>0.55600970411000006</v>
      </c>
      <c r="K61">
        <v>27.790949999999999</v>
      </c>
      <c r="L61">
        <v>32.497340000000001</v>
      </c>
      <c r="M61">
        <v>298.94002999999998</v>
      </c>
      <c r="N61">
        <v>319.78032999999999</v>
      </c>
      <c r="O61">
        <v>273.46856000000002</v>
      </c>
      <c r="P61" t="s">
        <v>6186</v>
      </c>
      <c r="Q61">
        <v>90.038200000000003</v>
      </c>
      <c r="R61">
        <v>62.364100000000001</v>
      </c>
      <c r="S61">
        <v>14.262600000000001</v>
      </c>
      <c r="T61">
        <v>0.69506400000000002</v>
      </c>
      <c r="U61">
        <v>3.1182000000000001E-2</v>
      </c>
      <c r="V61">
        <v>30.032509999999998</v>
      </c>
      <c r="W61">
        <v>1</v>
      </c>
      <c r="X61" t="s">
        <v>6186</v>
      </c>
      <c r="Y61" t="s">
        <v>6186</v>
      </c>
      <c r="Z61">
        <v>0.93400000000000005</v>
      </c>
      <c r="AA61" t="s">
        <v>6186</v>
      </c>
      <c r="AB61">
        <v>6.6000000000000003E-2</v>
      </c>
      <c r="AC61" t="s">
        <v>6186</v>
      </c>
      <c r="AD61" t="s">
        <v>6186</v>
      </c>
      <c r="AE61">
        <v>1</v>
      </c>
      <c r="AF61" t="s">
        <v>6186</v>
      </c>
      <c r="AG61" t="s">
        <v>6186</v>
      </c>
      <c r="AH61" t="s">
        <v>6186</v>
      </c>
      <c r="AI61" t="s">
        <v>6186</v>
      </c>
      <c r="AJ61" t="s">
        <v>6186</v>
      </c>
      <c r="AK61" t="s">
        <v>6186</v>
      </c>
      <c r="AL61" t="s">
        <v>6186</v>
      </c>
      <c r="AM61" t="s">
        <v>6186</v>
      </c>
      <c r="AN61" t="s">
        <v>6186</v>
      </c>
      <c r="AO61" t="s">
        <v>6186</v>
      </c>
      <c r="AP61">
        <v>1</v>
      </c>
      <c r="AQ61" t="s">
        <v>6186</v>
      </c>
      <c r="AR61" t="s">
        <v>6186</v>
      </c>
      <c r="AS61" t="s">
        <v>6186</v>
      </c>
      <c r="AT61" t="s">
        <v>6186</v>
      </c>
      <c r="AU61" t="s">
        <v>6186</v>
      </c>
      <c r="AV61">
        <v>4.0999999999999996</v>
      </c>
      <c r="AW61" t="s">
        <v>6186</v>
      </c>
      <c r="AX61">
        <v>4</v>
      </c>
      <c r="AY61">
        <v>0.80300000000000005</v>
      </c>
      <c r="AZ61">
        <v>0.19700000000000001</v>
      </c>
      <c r="BA61" t="s">
        <v>6186</v>
      </c>
      <c r="BB61" t="s">
        <v>6186</v>
      </c>
      <c r="BC61" t="s">
        <v>6186</v>
      </c>
      <c r="BD61" t="s">
        <v>6186</v>
      </c>
    </row>
    <row r="62" spans="1:56">
      <c r="A62" t="s">
        <v>6185</v>
      </c>
      <c r="B62">
        <v>2000</v>
      </c>
      <c r="C62">
        <v>1979</v>
      </c>
      <c r="D62">
        <v>234</v>
      </c>
      <c r="E62">
        <v>1.6857E-2</v>
      </c>
      <c r="F62">
        <v>32.021180000000001</v>
      </c>
      <c r="G62">
        <f t="shared" si="0"/>
        <v>0.53978103125999999</v>
      </c>
      <c r="H62">
        <v>27.243040000000001</v>
      </c>
      <c r="I62">
        <f t="shared" si="1"/>
        <v>0.45923592528000001</v>
      </c>
      <c r="K62">
        <v>25.391449999999999</v>
      </c>
      <c r="L62">
        <v>29.908719999999999</v>
      </c>
      <c r="M62">
        <v>326.21172000000001</v>
      </c>
      <c r="N62">
        <v>349.99975000000001</v>
      </c>
      <c r="O62">
        <v>297.13745999999998</v>
      </c>
      <c r="P62" t="s">
        <v>6186</v>
      </c>
      <c r="Q62">
        <v>87.7667</v>
      </c>
      <c r="R62">
        <v>62.306199999999997</v>
      </c>
      <c r="S62">
        <v>16.355399999999999</v>
      </c>
      <c r="T62">
        <v>0.71239699999999995</v>
      </c>
      <c r="U62">
        <v>3.1153E-2</v>
      </c>
      <c r="V62">
        <v>27.474969999999999</v>
      </c>
      <c r="W62">
        <v>1</v>
      </c>
      <c r="X62" t="s">
        <v>6186</v>
      </c>
      <c r="Y62" t="s">
        <v>6186</v>
      </c>
      <c r="Z62">
        <v>0.78800000000000003</v>
      </c>
      <c r="AA62" t="s">
        <v>6186</v>
      </c>
      <c r="AB62">
        <v>0.10299999999999999</v>
      </c>
      <c r="AC62" t="s">
        <v>6186</v>
      </c>
      <c r="AD62">
        <v>0.108</v>
      </c>
      <c r="AE62">
        <v>1</v>
      </c>
      <c r="AF62" t="s">
        <v>6186</v>
      </c>
      <c r="AG62" t="s">
        <v>6186</v>
      </c>
      <c r="AH62" t="s">
        <v>6186</v>
      </c>
      <c r="AI62" t="s">
        <v>6186</v>
      </c>
      <c r="AJ62" t="s">
        <v>6186</v>
      </c>
      <c r="AK62" t="s">
        <v>6186</v>
      </c>
      <c r="AL62" t="s">
        <v>6186</v>
      </c>
      <c r="AM62" t="s">
        <v>6186</v>
      </c>
      <c r="AN62" t="s">
        <v>6186</v>
      </c>
      <c r="AO62" t="s">
        <v>6186</v>
      </c>
      <c r="AP62">
        <v>1</v>
      </c>
      <c r="AQ62" t="s">
        <v>6186</v>
      </c>
      <c r="AR62" t="s">
        <v>6186</v>
      </c>
      <c r="AS62" t="s">
        <v>6186</v>
      </c>
      <c r="AT62" t="s">
        <v>6186</v>
      </c>
      <c r="AU62" t="s">
        <v>6186</v>
      </c>
      <c r="AV62">
        <v>3.8</v>
      </c>
      <c r="AW62" t="s">
        <v>6186</v>
      </c>
      <c r="AX62">
        <v>4</v>
      </c>
      <c r="AY62">
        <v>0.94799999999999995</v>
      </c>
      <c r="AZ62">
        <v>5.1999999999999998E-2</v>
      </c>
      <c r="BA62" t="s">
        <v>6186</v>
      </c>
      <c r="BB62" t="s">
        <v>6186</v>
      </c>
      <c r="BC62" t="s">
        <v>6186</v>
      </c>
      <c r="BD62" t="s">
        <v>6186</v>
      </c>
    </row>
    <row r="63" spans="1:56">
      <c r="A63" t="s">
        <v>6185</v>
      </c>
      <c r="B63">
        <v>2000</v>
      </c>
      <c r="C63">
        <v>1980</v>
      </c>
      <c r="D63">
        <v>280</v>
      </c>
      <c r="E63">
        <v>2.4802999999999999E-2</v>
      </c>
      <c r="F63">
        <v>32.951270000000001</v>
      </c>
      <c r="G63">
        <f t="shared" si="0"/>
        <v>0.81729034980999993</v>
      </c>
      <c r="H63">
        <v>28.04213</v>
      </c>
      <c r="I63">
        <f t="shared" si="1"/>
        <v>0.69552895038999996</v>
      </c>
      <c r="K63">
        <v>26.07704</v>
      </c>
      <c r="L63">
        <v>30.88692</v>
      </c>
      <c r="M63">
        <v>316.91601000000003</v>
      </c>
      <c r="N63">
        <v>340.79793000000001</v>
      </c>
      <c r="O63">
        <v>287.72699</v>
      </c>
      <c r="P63" t="s">
        <v>6186</v>
      </c>
      <c r="Q63">
        <v>90.275899999999993</v>
      </c>
      <c r="R63">
        <v>62.846699999999998</v>
      </c>
      <c r="S63">
        <v>16.722999999999999</v>
      </c>
      <c r="T63">
        <v>0.69648399999999999</v>
      </c>
      <c r="U63">
        <v>3.1423E-2</v>
      </c>
      <c r="V63">
        <v>28.396599999999999</v>
      </c>
      <c r="W63">
        <v>1</v>
      </c>
      <c r="X63" t="s">
        <v>6186</v>
      </c>
      <c r="Y63" t="s">
        <v>6186</v>
      </c>
      <c r="Z63">
        <v>0.68500000000000005</v>
      </c>
      <c r="AA63">
        <v>0.161</v>
      </c>
      <c r="AB63">
        <v>0.08</v>
      </c>
      <c r="AC63" t="s">
        <v>6186</v>
      </c>
      <c r="AD63">
        <v>7.3999999999999996E-2</v>
      </c>
      <c r="AE63">
        <v>1</v>
      </c>
      <c r="AF63" t="s">
        <v>6186</v>
      </c>
      <c r="AG63" t="s">
        <v>6186</v>
      </c>
      <c r="AH63" t="s">
        <v>6186</v>
      </c>
      <c r="AI63" t="s">
        <v>6186</v>
      </c>
      <c r="AJ63" t="s">
        <v>6186</v>
      </c>
      <c r="AK63" t="s">
        <v>6186</v>
      </c>
      <c r="AL63" t="s">
        <v>6186</v>
      </c>
      <c r="AM63" t="s">
        <v>6186</v>
      </c>
      <c r="AN63" t="s">
        <v>6186</v>
      </c>
      <c r="AO63" t="s">
        <v>6186</v>
      </c>
      <c r="AP63">
        <v>1</v>
      </c>
      <c r="AQ63" t="s">
        <v>6186</v>
      </c>
      <c r="AR63" t="s">
        <v>6186</v>
      </c>
      <c r="AS63" t="s">
        <v>6186</v>
      </c>
      <c r="AT63" t="s">
        <v>6186</v>
      </c>
      <c r="AU63" t="s">
        <v>6186</v>
      </c>
      <c r="AV63">
        <v>3.8</v>
      </c>
      <c r="AW63" t="s">
        <v>6186</v>
      </c>
      <c r="AX63">
        <v>4</v>
      </c>
      <c r="AY63">
        <v>0.879</v>
      </c>
      <c r="AZ63">
        <v>0.121</v>
      </c>
      <c r="BA63" t="s">
        <v>6186</v>
      </c>
      <c r="BB63" t="s">
        <v>6186</v>
      </c>
      <c r="BC63" t="s">
        <v>6186</v>
      </c>
      <c r="BD63" t="s">
        <v>6186</v>
      </c>
    </row>
    <row r="64" spans="1:56">
      <c r="A64" t="s">
        <v>6185</v>
      </c>
      <c r="B64">
        <v>2000</v>
      </c>
      <c r="C64">
        <v>1981</v>
      </c>
      <c r="D64">
        <v>209</v>
      </c>
      <c r="E64">
        <v>1.9768000000000001E-2</v>
      </c>
      <c r="F64">
        <v>38.353870000000001</v>
      </c>
      <c r="G64">
        <f t="shared" si="0"/>
        <v>0.75817930216000007</v>
      </c>
      <c r="H64">
        <v>32.593690000000002</v>
      </c>
      <c r="I64">
        <f t="shared" si="1"/>
        <v>0.64431206392000007</v>
      </c>
      <c r="K64">
        <v>30.828679999999999</v>
      </c>
      <c r="L64">
        <v>35.046039999999998</v>
      </c>
      <c r="M64">
        <v>272.66012000000001</v>
      </c>
      <c r="N64">
        <v>288.27055999999999</v>
      </c>
      <c r="O64">
        <v>253.58070000000001</v>
      </c>
      <c r="P64" t="s">
        <v>6186</v>
      </c>
      <c r="Q64">
        <v>86.144599999999997</v>
      </c>
      <c r="R64">
        <v>64.119500000000002</v>
      </c>
      <c r="S64">
        <v>15.928900000000001</v>
      </c>
      <c r="T64">
        <v>0.74415399999999998</v>
      </c>
      <c r="U64">
        <v>3.2059999999999998E-2</v>
      </c>
      <c r="V64">
        <v>32.95646</v>
      </c>
      <c r="W64">
        <v>0.82699999999999996</v>
      </c>
      <c r="X64" t="s">
        <v>6186</v>
      </c>
      <c r="Y64">
        <v>0.17299999999999999</v>
      </c>
      <c r="Z64">
        <v>0.90600000000000003</v>
      </c>
      <c r="AA64">
        <v>9.4E-2</v>
      </c>
      <c r="AB64" t="s">
        <v>6186</v>
      </c>
      <c r="AC64" t="s">
        <v>6186</v>
      </c>
      <c r="AD64" t="s">
        <v>6186</v>
      </c>
      <c r="AE64">
        <v>1</v>
      </c>
      <c r="AF64" t="s">
        <v>6186</v>
      </c>
      <c r="AG64" t="s">
        <v>6186</v>
      </c>
      <c r="AH64" t="s">
        <v>6186</v>
      </c>
      <c r="AI64" t="s">
        <v>6186</v>
      </c>
      <c r="AJ64" t="s">
        <v>6186</v>
      </c>
      <c r="AK64" t="s">
        <v>6186</v>
      </c>
      <c r="AL64" t="s">
        <v>6186</v>
      </c>
      <c r="AM64" t="s">
        <v>6186</v>
      </c>
      <c r="AN64" t="s">
        <v>6186</v>
      </c>
      <c r="AO64" t="s">
        <v>6186</v>
      </c>
      <c r="AP64">
        <v>1</v>
      </c>
      <c r="AQ64" t="s">
        <v>6186</v>
      </c>
      <c r="AR64" t="s">
        <v>6186</v>
      </c>
      <c r="AS64" t="s">
        <v>6186</v>
      </c>
      <c r="AT64" t="s">
        <v>6186</v>
      </c>
      <c r="AU64" t="s">
        <v>6186</v>
      </c>
      <c r="AV64">
        <v>4.5</v>
      </c>
      <c r="AW64" t="s">
        <v>6186</v>
      </c>
      <c r="AX64">
        <v>4</v>
      </c>
      <c r="AY64">
        <v>0.42</v>
      </c>
      <c r="AZ64">
        <v>0.57999999999999996</v>
      </c>
      <c r="BA64" t="s">
        <v>6186</v>
      </c>
      <c r="BB64" t="s">
        <v>6186</v>
      </c>
      <c r="BC64" t="s">
        <v>6186</v>
      </c>
      <c r="BD64" t="s">
        <v>6186</v>
      </c>
    </row>
    <row r="65" spans="1:56">
      <c r="A65" t="s">
        <v>6185</v>
      </c>
      <c r="B65">
        <v>2000</v>
      </c>
      <c r="C65">
        <v>1982</v>
      </c>
      <c r="D65">
        <v>157</v>
      </c>
      <c r="E65">
        <v>1.6114E-2</v>
      </c>
      <c r="F65">
        <v>40.291870000000003</v>
      </c>
      <c r="G65">
        <f t="shared" si="0"/>
        <v>0.64926319318000003</v>
      </c>
      <c r="H65">
        <v>34.243659999999998</v>
      </c>
      <c r="I65">
        <f t="shared" si="1"/>
        <v>0.55180233723999994</v>
      </c>
      <c r="K65">
        <v>32.348179999999999</v>
      </c>
      <c r="L65">
        <v>36.885300000000001</v>
      </c>
      <c r="M65">
        <v>259.52249</v>
      </c>
      <c r="N65">
        <v>274.72951999999998</v>
      </c>
      <c r="O65">
        <v>240.93611999999999</v>
      </c>
      <c r="P65" t="s">
        <v>6186</v>
      </c>
      <c r="Q65">
        <v>85.942999999999998</v>
      </c>
      <c r="R65">
        <v>61.507399999999997</v>
      </c>
      <c r="S65">
        <v>17.501999999999999</v>
      </c>
      <c r="T65">
        <v>0.71544600000000003</v>
      </c>
      <c r="U65">
        <v>3.0754E-2</v>
      </c>
      <c r="V65">
        <v>34.594940000000001</v>
      </c>
      <c r="W65">
        <v>0.85099999999999998</v>
      </c>
      <c r="X65" t="s">
        <v>6186</v>
      </c>
      <c r="Y65">
        <v>0.14899999999999999</v>
      </c>
      <c r="Z65">
        <v>0.88300000000000001</v>
      </c>
      <c r="AA65">
        <v>4.4999999999999998E-2</v>
      </c>
      <c r="AB65">
        <v>2.5000000000000001E-2</v>
      </c>
      <c r="AC65" t="s">
        <v>6186</v>
      </c>
      <c r="AD65">
        <v>4.7E-2</v>
      </c>
      <c r="AE65">
        <v>1</v>
      </c>
      <c r="AF65" t="s">
        <v>6186</v>
      </c>
      <c r="AG65" t="s">
        <v>6186</v>
      </c>
      <c r="AH65" t="s">
        <v>6186</v>
      </c>
      <c r="AI65" t="s">
        <v>6186</v>
      </c>
      <c r="AJ65" t="s">
        <v>6186</v>
      </c>
      <c r="AK65" t="s">
        <v>6186</v>
      </c>
      <c r="AL65" t="s">
        <v>6186</v>
      </c>
      <c r="AM65" t="s">
        <v>6186</v>
      </c>
      <c r="AN65" t="s">
        <v>6186</v>
      </c>
      <c r="AO65" t="s">
        <v>6186</v>
      </c>
      <c r="AP65">
        <v>1</v>
      </c>
      <c r="AQ65" t="s">
        <v>6186</v>
      </c>
      <c r="AR65" t="s">
        <v>6186</v>
      </c>
      <c r="AS65" t="s">
        <v>6186</v>
      </c>
      <c r="AT65" t="s">
        <v>6186</v>
      </c>
      <c r="AU65" t="s">
        <v>6186</v>
      </c>
      <c r="AV65">
        <v>4.5</v>
      </c>
      <c r="AW65" t="s">
        <v>6186</v>
      </c>
      <c r="AX65">
        <v>4</v>
      </c>
      <c r="AY65">
        <v>0.44400000000000001</v>
      </c>
      <c r="AZ65">
        <v>0.55600000000000005</v>
      </c>
      <c r="BA65" t="s">
        <v>6186</v>
      </c>
      <c r="BB65" t="s">
        <v>6186</v>
      </c>
      <c r="BC65" t="s">
        <v>6186</v>
      </c>
      <c r="BD65" t="s">
        <v>6186</v>
      </c>
    </row>
    <row r="66" spans="1:56">
      <c r="A66" t="s">
        <v>6185</v>
      </c>
      <c r="B66">
        <v>2000</v>
      </c>
      <c r="C66">
        <v>1983</v>
      </c>
      <c r="D66">
        <v>94</v>
      </c>
      <c r="E66">
        <v>9.1649999999999995E-3</v>
      </c>
      <c r="F66">
        <v>43.621200000000002</v>
      </c>
      <c r="G66">
        <f t="shared" si="0"/>
        <v>0.39978829799999999</v>
      </c>
      <c r="H66">
        <v>37.08661</v>
      </c>
      <c r="I66">
        <f t="shared" si="1"/>
        <v>0.33989878065000001</v>
      </c>
      <c r="K66">
        <v>34.861539999999998</v>
      </c>
      <c r="L66">
        <v>40.224510000000002</v>
      </c>
      <c r="M66">
        <v>239.62824000000001</v>
      </c>
      <c r="N66">
        <v>254.92277999999999</v>
      </c>
      <c r="O66">
        <v>220.93492000000001</v>
      </c>
      <c r="P66" t="s">
        <v>6186</v>
      </c>
      <c r="Q66">
        <v>84.452500000000001</v>
      </c>
      <c r="R66">
        <v>61.503799999999998</v>
      </c>
      <c r="S66">
        <v>16.087499999999999</v>
      </c>
      <c r="T66">
        <v>0.72837399999999997</v>
      </c>
      <c r="U66">
        <v>3.0752000000000002E-2</v>
      </c>
      <c r="V66">
        <v>37.374020000000002</v>
      </c>
      <c r="W66">
        <v>0.91900000000000004</v>
      </c>
      <c r="X66" t="s">
        <v>6186</v>
      </c>
      <c r="Y66">
        <v>8.1000000000000003E-2</v>
      </c>
      <c r="Z66">
        <v>0.93400000000000005</v>
      </c>
      <c r="AA66" t="s">
        <v>6186</v>
      </c>
      <c r="AB66" t="s">
        <v>6186</v>
      </c>
      <c r="AC66" t="s">
        <v>6186</v>
      </c>
      <c r="AD66">
        <v>6.6000000000000003E-2</v>
      </c>
      <c r="AE66">
        <v>0.91900000000000004</v>
      </c>
      <c r="AF66" t="s">
        <v>6186</v>
      </c>
      <c r="AG66">
        <v>8.1000000000000003E-2</v>
      </c>
      <c r="AH66" t="s">
        <v>6186</v>
      </c>
      <c r="AI66" t="s">
        <v>6186</v>
      </c>
      <c r="AJ66" t="s">
        <v>6186</v>
      </c>
      <c r="AK66" t="s">
        <v>6186</v>
      </c>
      <c r="AL66" t="s">
        <v>6186</v>
      </c>
      <c r="AM66" t="s">
        <v>6186</v>
      </c>
      <c r="AN66" t="s">
        <v>6186</v>
      </c>
      <c r="AO66" t="s">
        <v>6186</v>
      </c>
      <c r="AP66">
        <v>1</v>
      </c>
      <c r="AQ66" t="s">
        <v>6186</v>
      </c>
      <c r="AR66" t="s">
        <v>6186</v>
      </c>
      <c r="AS66" t="s">
        <v>6186</v>
      </c>
      <c r="AT66" t="s">
        <v>6186</v>
      </c>
      <c r="AU66" t="s">
        <v>6186</v>
      </c>
      <c r="AV66">
        <v>4.3</v>
      </c>
      <c r="AW66" t="s">
        <v>6186</v>
      </c>
      <c r="AX66">
        <v>4</v>
      </c>
      <c r="AY66">
        <v>0.70799999999999996</v>
      </c>
      <c r="AZ66">
        <v>0.29199999999999998</v>
      </c>
      <c r="BA66" t="s">
        <v>6186</v>
      </c>
      <c r="BB66" t="s">
        <v>6186</v>
      </c>
      <c r="BC66" t="s">
        <v>6186</v>
      </c>
      <c r="BD66" t="s">
        <v>6186</v>
      </c>
    </row>
    <row r="67" spans="1:56">
      <c r="A67" t="s">
        <v>6185</v>
      </c>
      <c r="B67">
        <v>2000</v>
      </c>
      <c r="C67">
        <v>1984</v>
      </c>
      <c r="D67">
        <v>92</v>
      </c>
      <c r="E67">
        <v>6.5599999999999999E-3</v>
      </c>
      <c r="F67">
        <v>44.323590000000003</v>
      </c>
      <c r="G67">
        <f t="shared" si="0"/>
        <v>0.29076275039999999</v>
      </c>
      <c r="H67">
        <v>37.682079999999999</v>
      </c>
      <c r="I67">
        <f t="shared" si="1"/>
        <v>0.2471944448</v>
      </c>
      <c r="K67">
        <v>35.444560000000003</v>
      </c>
      <c r="L67">
        <v>40.832520000000002</v>
      </c>
      <c r="M67">
        <v>235.84156999999999</v>
      </c>
      <c r="N67">
        <v>250.72957</v>
      </c>
      <c r="O67">
        <v>217.64512999999999</v>
      </c>
      <c r="P67" t="s">
        <v>6186</v>
      </c>
      <c r="Q67">
        <v>86.183300000000003</v>
      </c>
      <c r="R67">
        <v>67.034999999999997</v>
      </c>
      <c r="S67">
        <v>14.9457</v>
      </c>
      <c r="T67">
        <v>0.77580700000000002</v>
      </c>
      <c r="U67">
        <v>3.3517999999999999E-2</v>
      </c>
      <c r="V67">
        <v>38.244019999999999</v>
      </c>
      <c r="W67">
        <v>0.98699999999999999</v>
      </c>
      <c r="X67" t="s">
        <v>6186</v>
      </c>
      <c r="Y67">
        <v>1.2999999999999999E-2</v>
      </c>
      <c r="Z67">
        <v>0.96699999999999997</v>
      </c>
      <c r="AA67" t="s">
        <v>6186</v>
      </c>
      <c r="AB67">
        <v>3.1E-2</v>
      </c>
      <c r="AC67" t="s">
        <v>6186</v>
      </c>
      <c r="AD67">
        <v>2E-3</v>
      </c>
      <c r="AE67">
        <v>0.98699999999999999</v>
      </c>
      <c r="AF67" t="s">
        <v>6186</v>
      </c>
      <c r="AG67">
        <v>1.2999999999999999E-2</v>
      </c>
      <c r="AH67" t="s">
        <v>6186</v>
      </c>
      <c r="AI67" t="s">
        <v>6186</v>
      </c>
      <c r="AJ67" t="s">
        <v>6186</v>
      </c>
      <c r="AK67" t="s">
        <v>6186</v>
      </c>
      <c r="AL67" t="s">
        <v>6186</v>
      </c>
      <c r="AM67" t="s">
        <v>6186</v>
      </c>
      <c r="AN67" t="s">
        <v>6186</v>
      </c>
      <c r="AO67" t="s">
        <v>6186</v>
      </c>
      <c r="AP67">
        <v>1</v>
      </c>
      <c r="AQ67" t="s">
        <v>6186</v>
      </c>
      <c r="AR67" t="s">
        <v>6186</v>
      </c>
      <c r="AS67" t="s">
        <v>6186</v>
      </c>
      <c r="AT67" t="s">
        <v>6186</v>
      </c>
      <c r="AU67" t="s">
        <v>6186</v>
      </c>
      <c r="AV67">
        <v>4.5</v>
      </c>
      <c r="AW67" t="s">
        <v>6186</v>
      </c>
      <c r="AX67">
        <v>4</v>
      </c>
      <c r="AY67">
        <v>0.51600000000000001</v>
      </c>
      <c r="AZ67">
        <v>0.48399999999999999</v>
      </c>
      <c r="BA67" t="s">
        <v>6186</v>
      </c>
      <c r="BB67" t="s">
        <v>6186</v>
      </c>
      <c r="BC67" t="s">
        <v>6186</v>
      </c>
      <c r="BD67" t="s">
        <v>6186</v>
      </c>
    </row>
    <row r="68" spans="1:56">
      <c r="A68" t="s">
        <v>6185</v>
      </c>
      <c r="B68">
        <v>2000</v>
      </c>
      <c r="C68">
        <v>1985</v>
      </c>
      <c r="D68">
        <v>62</v>
      </c>
      <c r="E68">
        <v>4.3020000000000003E-3</v>
      </c>
      <c r="F68">
        <v>44.385429999999999</v>
      </c>
      <c r="G68">
        <f t="shared" si="0"/>
        <v>0.19094611986000001</v>
      </c>
      <c r="H68">
        <v>37.735720000000001</v>
      </c>
      <c r="I68">
        <f t="shared" si="1"/>
        <v>0.16233906744000001</v>
      </c>
      <c r="K68">
        <v>35.508929999999999</v>
      </c>
      <c r="L68">
        <v>40.868119999999998</v>
      </c>
      <c r="M68">
        <v>235.50628</v>
      </c>
      <c r="N68">
        <v>250.27503999999999</v>
      </c>
      <c r="O68">
        <v>217.45558</v>
      </c>
      <c r="P68" t="s">
        <v>6186</v>
      </c>
      <c r="Q68">
        <v>88.726500000000001</v>
      </c>
      <c r="R68">
        <v>69.539100000000005</v>
      </c>
      <c r="S68">
        <v>14.4115</v>
      </c>
      <c r="T68">
        <v>0.78244599999999997</v>
      </c>
      <c r="U68">
        <v>3.4770000000000002E-2</v>
      </c>
      <c r="V68">
        <v>38.666980000000002</v>
      </c>
      <c r="W68">
        <v>1</v>
      </c>
      <c r="X68" t="s">
        <v>6186</v>
      </c>
      <c r="Y68" t="s">
        <v>6186</v>
      </c>
      <c r="Z68">
        <v>0.94699999999999995</v>
      </c>
      <c r="AA68" t="s">
        <v>6186</v>
      </c>
      <c r="AB68">
        <v>5.2999999999999999E-2</v>
      </c>
      <c r="AC68" t="s">
        <v>6186</v>
      </c>
      <c r="AD68" t="s">
        <v>6186</v>
      </c>
      <c r="AE68">
        <v>0.88100000000000001</v>
      </c>
      <c r="AF68" t="s">
        <v>6186</v>
      </c>
      <c r="AG68">
        <v>0.11899999999999999</v>
      </c>
      <c r="AH68" t="s">
        <v>6186</v>
      </c>
      <c r="AI68" t="s">
        <v>6186</v>
      </c>
      <c r="AJ68" t="s">
        <v>6186</v>
      </c>
      <c r="AK68" t="s">
        <v>6186</v>
      </c>
      <c r="AL68" t="s">
        <v>6186</v>
      </c>
      <c r="AM68" t="s">
        <v>6186</v>
      </c>
      <c r="AN68" t="s">
        <v>6186</v>
      </c>
      <c r="AO68" t="s">
        <v>6186</v>
      </c>
      <c r="AP68">
        <v>1</v>
      </c>
      <c r="AQ68" t="s">
        <v>6186</v>
      </c>
      <c r="AR68" t="s">
        <v>6186</v>
      </c>
      <c r="AS68" t="s">
        <v>6186</v>
      </c>
      <c r="AT68" t="s">
        <v>6186</v>
      </c>
      <c r="AU68" t="s">
        <v>6186</v>
      </c>
      <c r="AV68">
        <v>4.5999999999999996</v>
      </c>
      <c r="AW68" t="s">
        <v>6186</v>
      </c>
      <c r="AX68">
        <v>4</v>
      </c>
      <c r="AY68">
        <v>0.30599999999999999</v>
      </c>
      <c r="AZ68">
        <v>0.69399999999999995</v>
      </c>
      <c r="BA68" t="s">
        <v>6186</v>
      </c>
      <c r="BB68" t="s">
        <v>6186</v>
      </c>
      <c r="BC68" t="s">
        <v>6186</v>
      </c>
      <c r="BD68" t="s">
        <v>6186</v>
      </c>
    </row>
    <row r="69" spans="1:56">
      <c r="A69" t="s">
        <v>6185</v>
      </c>
      <c r="B69">
        <v>2000</v>
      </c>
      <c r="C69">
        <v>1986</v>
      </c>
      <c r="D69">
        <v>58</v>
      </c>
      <c r="E69">
        <v>3.7910000000000001E-3</v>
      </c>
      <c r="F69">
        <v>36.574339999999999</v>
      </c>
      <c r="G69">
        <f t="shared" si="0"/>
        <v>0.13865332293999999</v>
      </c>
      <c r="H69">
        <v>31.026540000000001</v>
      </c>
      <c r="I69">
        <f t="shared" si="1"/>
        <v>0.11762161314000001</v>
      </c>
      <c r="K69">
        <v>28.354230000000001</v>
      </c>
      <c r="L69">
        <v>34.946019999999997</v>
      </c>
      <c r="M69">
        <v>286.43218999999999</v>
      </c>
      <c r="N69">
        <v>313.42768000000001</v>
      </c>
      <c r="O69">
        <v>254.30649</v>
      </c>
      <c r="P69" t="s">
        <v>6186</v>
      </c>
      <c r="Q69">
        <v>76.304400000000001</v>
      </c>
      <c r="R69">
        <v>56.1631</v>
      </c>
      <c r="S69">
        <v>16.046199999999999</v>
      </c>
      <c r="T69">
        <v>0.74974300000000005</v>
      </c>
      <c r="U69">
        <v>2.8081999999999999E-2</v>
      </c>
      <c r="V69">
        <v>32.985909999999997</v>
      </c>
      <c r="W69">
        <v>1</v>
      </c>
      <c r="X69" t="s">
        <v>6186</v>
      </c>
      <c r="Y69" t="s">
        <v>6186</v>
      </c>
      <c r="Z69">
        <v>1</v>
      </c>
      <c r="AA69" t="s">
        <v>6186</v>
      </c>
      <c r="AB69" t="s">
        <v>6186</v>
      </c>
      <c r="AC69" t="s">
        <v>6186</v>
      </c>
      <c r="AD69" t="s">
        <v>6186</v>
      </c>
      <c r="AE69">
        <v>1</v>
      </c>
      <c r="AF69" t="s">
        <v>6186</v>
      </c>
      <c r="AG69" t="s">
        <v>6186</v>
      </c>
      <c r="AH69" t="s">
        <v>6186</v>
      </c>
      <c r="AI69" t="s">
        <v>6186</v>
      </c>
      <c r="AJ69" t="s">
        <v>6186</v>
      </c>
      <c r="AK69" t="s">
        <v>6186</v>
      </c>
      <c r="AL69" t="s">
        <v>6186</v>
      </c>
      <c r="AM69" t="s">
        <v>6186</v>
      </c>
      <c r="AN69" t="s">
        <v>6186</v>
      </c>
      <c r="AO69" t="s">
        <v>6186</v>
      </c>
      <c r="AP69">
        <v>1</v>
      </c>
      <c r="AQ69" t="s">
        <v>6186</v>
      </c>
      <c r="AR69" t="s">
        <v>6186</v>
      </c>
      <c r="AS69" t="s">
        <v>6186</v>
      </c>
      <c r="AT69" t="s">
        <v>6186</v>
      </c>
      <c r="AU69" t="s">
        <v>6186</v>
      </c>
      <c r="AV69">
        <v>4.4000000000000004</v>
      </c>
      <c r="AW69" t="s">
        <v>6186</v>
      </c>
      <c r="AX69">
        <v>4</v>
      </c>
      <c r="AY69">
        <v>0.61199999999999999</v>
      </c>
      <c r="AZ69">
        <v>0.38800000000000001</v>
      </c>
      <c r="BA69" t="s">
        <v>6186</v>
      </c>
      <c r="BB69" t="s">
        <v>6186</v>
      </c>
      <c r="BC69" t="s">
        <v>6186</v>
      </c>
      <c r="BD69" t="s">
        <v>6186</v>
      </c>
    </row>
    <row r="70" spans="1:56">
      <c r="A70" t="s">
        <v>6185</v>
      </c>
      <c r="B70">
        <v>2000</v>
      </c>
      <c r="C70">
        <v>1987</v>
      </c>
      <c r="D70">
        <v>106</v>
      </c>
      <c r="E70">
        <v>7.1440000000000002E-3</v>
      </c>
      <c r="F70">
        <v>39.977370000000001</v>
      </c>
      <c r="G70">
        <f t="shared" si="0"/>
        <v>0.28559833128000001</v>
      </c>
      <c r="H70">
        <v>33.626220000000004</v>
      </c>
      <c r="I70">
        <f t="shared" si="1"/>
        <v>0.24022571568000003</v>
      </c>
      <c r="K70">
        <v>31.683260000000001</v>
      </c>
      <c r="L70">
        <v>36.182000000000002</v>
      </c>
      <c r="M70">
        <v>264.28782999999999</v>
      </c>
      <c r="N70">
        <v>280.49515000000002</v>
      </c>
      <c r="O70">
        <v>245.61933999999999</v>
      </c>
      <c r="P70" t="s">
        <v>6186</v>
      </c>
      <c r="Q70">
        <v>69.896199999999993</v>
      </c>
      <c r="R70">
        <v>55.2057</v>
      </c>
      <c r="S70">
        <v>17.098500000000001</v>
      </c>
      <c r="T70">
        <v>0.79922000000000004</v>
      </c>
      <c r="U70">
        <v>2.7602999999999999E-2</v>
      </c>
      <c r="V70">
        <v>35.042909999999999</v>
      </c>
      <c r="W70">
        <v>1</v>
      </c>
      <c r="X70" t="s">
        <v>6186</v>
      </c>
      <c r="Y70" t="s">
        <v>6186</v>
      </c>
      <c r="Z70">
        <v>0.80500000000000005</v>
      </c>
      <c r="AA70">
        <v>0.19500000000000001</v>
      </c>
      <c r="AB70" t="s">
        <v>6186</v>
      </c>
      <c r="AC70" t="s">
        <v>6186</v>
      </c>
      <c r="AD70" t="s">
        <v>6186</v>
      </c>
      <c r="AE70">
        <v>0.93700000000000006</v>
      </c>
      <c r="AF70" t="s">
        <v>6186</v>
      </c>
      <c r="AG70">
        <v>6.3E-2</v>
      </c>
      <c r="AH70" t="s">
        <v>6186</v>
      </c>
      <c r="AI70" t="s">
        <v>6186</v>
      </c>
      <c r="AJ70" t="s">
        <v>6186</v>
      </c>
      <c r="AK70" t="s">
        <v>6186</v>
      </c>
      <c r="AL70" t="s">
        <v>6186</v>
      </c>
      <c r="AM70" t="s">
        <v>6186</v>
      </c>
      <c r="AN70" t="s">
        <v>6186</v>
      </c>
      <c r="AO70" t="s">
        <v>6186</v>
      </c>
      <c r="AP70">
        <v>1</v>
      </c>
      <c r="AQ70" t="s">
        <v>6186</v>
      </c>
      <c r="AR70" t="s">
        <v>6186</v>
      </c>
      <c r="AS70" t="s">
        <v>6186</v>
      </c>
      <c r="AT70">
        <v>0.26400000000000001</v>
      </c>
      <c r="AU70" t="s">
        <v>6186</v>
      </c>
      <c r="AV70">
        <v>4.2</v>
      </c>
      <c r="AW70" t="s">
        <v>6186</v>
      </c>
      <c r="AX70">
        <v>3.6</v>
      </c>
      <c r="AY70">
        <v>0.65400000000000003</v>
      </c>
      <c r="AZ70">
        <v>0.34599999999999997</v>
      </c>
      <c r="BA70" t="s">
        <v>6186</v>
      </c>
      <c r="BB70" t="s">
        <v>6186</v>
      </c>
      <c r="BC70" t="s">
        <v>6186</v>
      </c>
      <c r="BD70" t="s">
        <v>6186</v>
      </c>
    </row>
    <row r="71" spans="1:56">
      <c r="A71" t="s">
        <v>6185</v>
      </c>
      <c r="B71">
        <v>2000</v>
      </c>
      <c r="C71">
        <v>1988</v>
      </c>
      <c r="D71">
        <v>186</v>
      </c>
      <c r="E71">
        <v>1.2137E-2</v>
      </c>
      <c r="F71">
        <v>43.606900000000003</v>
      </c>
      <c r="G71">
        <f t="shared" si="0"/>
        <v>0.5292569453</v>
      </c>
      <c r="H71">
        <v>36.373330000000003</v>
      </c>
      <c r="I71">
        <f t="shared" si="1"/>
        <v>0.44146310621000007</v>
      </c>
      <c r="K71">
        <v>34.777630000000002</v>
      </c>
      <c r="L71">
        <v>38.321289999999998</v>
      </c>
      <c r="M71">
        <v>244.32737</v>
      </c>
      <c r="N71">
        <v>255.53779</v>
      </c>
      <c r="O71">
        <v>231.90765999999999</v>
      </c>
      <c r="P71" t="s">
        <v>6186</v>
      </c>
      <c r="Q71">
        <v>76.688900000000004</v>
      </c>
      <c r="R71">
        <v>58.608699999999999</v>
      </c>
      <c r="S71">
        <v>16.019400000000001</v>
      </c>
      <c r="T71">
        <v>0.77000199999999996</v>
      </c>
      <c r="U71">
        <v>2.9304E-2</v>
      </c>
      <c r="V71">
        <v>37.031610000000001</v>
      </c>
      <c r="W71">
        <v>0.93899999999999995</v>
      </c>
      <c r="X71">
        <v>6.0999999999999999E-2</v>
      </c>
      <c r="Y71" t="s">
        <v>6186</v>
      </c>
      <c r="Z71">
        <v>0.99</v>
      </c>
      <c r="AA71">
        <v>0.01</v>
      </c>
      <c r="AB71" t="s">
        <v>6186</v>
      </c>
      <c r="AC71" t="s">
        <v>6186</v>
      </c>
      <c r="AD71" t="s">
        <v>6186</v>
      </c>
      <c r="AE71">
        <v>0.86</v>
      </c>
      <c r="AF71" t="s">
        <v>6186</v>
      </c>
      <c r="AG71">
        <v>0.14000000000000001</v>
      </c>
      <c r="AH71">
        <v>0</v>
      </c>
      <c r="AI71" t="s">
        <v>6186</v>
      </c>
      <c r="AJ71" t="s">
        <v>6186</v>
      </c>
      <c r="AK71" t="s">
        <v>6186</v>
      </c>
      <c r="AL71" t="s">
        <v>6186</v>
      </c>
      <c r="AM71" t="s">
        <v>6186</v>
      </c>
      <c r="AN71" t="s">
        <v>6186</v>
      </c>
      <c r="AO71" t="s">
        <v>6186</v>
      </c>
      <c r="AP71">
        <v>1</v>
      </c>
      <c r="AQ71" t="s">
        <v>6186</v>
      </c>
      <c r="AR71" t="s">
        <v>6186</v>
      </c>
      <c r="AS71" t="s">
        <v>6186</v>
      </c>
      <c r="AT71">
        <v>0.17499999999999999</v>
      </c>
      <c r="AU71" t="s">
        <v>6186</v>
      </c>
      <c r="AV71">
        <v>4.5</v>
      </c>
      <c r="AW71" t="s">
        <v>6186</v>
      </c>
      <c r="AX71">
        <v>3.7</v>
      </c>
      <c r="AY71">
        <v>0.51200000000000001</v>
      </c>
      <c r="AZ71">
        <v>0.48799999999999999</v>
      </c>
      <c r="BA71" t="s">
        <v>6186</v>
      </c>
      <c r="BB71" t="s">
        <v>6186</v>
      </c>
      <c r="BC71" t="s">
        <v>6186</v>
      </c>
      <c r="BD71" t="s">
        <v>6186</v>
      </c>
    </row>
    <row r="72" spans="1:56">
      <c r="A72" t="s">
        <v>6185</v>
      </c>
      <c r="B72">
        <v>2000</v>
      </c>
      <c r="C72">
        <v>1989</v>
      </c>
      <c r="D72">
        <v>135</v>
      </c>
      <c r="E72">
        <v>9.3229999999999997E-3</v>
      </c>
      <c r="F72">
        <v>43.508719999999997</v>
      </c>
      <c r="G72">
        <f t="shared" si="0"/>
        <v>0.40563179655999998</v>
      </c>
      <c r="H72">
        <v>36.057130000000001</v>
      </c>
      <c r="I72">
        <f t="shared" si="1"/>
        <v>0.33616062298999999</v>
      </c>
      <c r="K72">
        <v>34.730629999999998</v>
      </c>
      <c r="L72">
        <v>37.583480000000002</v>
      </c>
      <c r="M72">
        <v>246.46994000000001</v>
      </c>
      <c r="N72">
        <v>255.8836</v>
      </c>
      <c r="O72">
        <v>236.46026000000001</v>
      </c>
      <c r="P72" t="s">
        <v>6186</v>
      </c>
      <c r="Q72">
        <v>75.735500000000002</v>
      </c>
      <c r="R72">
        <v>58.865900000000003</v>
      </c>
      <c r="S72">
        <v>16.063199999999998</v>
      </c>
      <c r="T72">
        <v>0.782281</v>
      </c>
      <c r="U72">
        <v>2.9433000000000001E-2</v>
      </c>
      <c r="V72">
        <v>36.826659999999997</v>
      </c>
      <c r="W72">
        <v>1</v>
      </c>
      <c r="X72" t="s">
        <v>6186</v>
      </c>
      <c r="Y72" t="s">
        <v>6186</v>
      </c>
      <c r="Z72">
        <v>0.65</v>
      </c>
      <c r="AA72">
        <v>0.35</v>
      </c>
      <c r="AB72" t="s">
        <v>6186</v>
      </c>
      <c r="AC72" t="s">
        <v>6186</v>
      </c>
      <c r="AD72" t="s">
        <v>6186</v>
      </c>
      <c r="AE72">
        <v>0.42799999999999999</v>
      </c>
      <c r="AF72" t="s">
        <v>6186</v>
      </c>
      <c r="AG72">
        <v>0.379</v>
      </c>
      <c r="AH72">
        <v>0.193</v>
      </c>
      <c r="AI72" t="s">
        <v>6186</v>
      </c>
      <c r="AJ72" t="s">
        <v>6186</v>
      </c>
      <c r="AK72" t="s">
        <v>6186</v>
      </c>
      <c r="AL72" t="s">
        <v>6186</v>
      </c>
      <c r="AM72" t="s">
        <v>6186</v>
      </c>
      <c r="AN72" t="s">
        <v>6186</v>
      </c>
      <c r="AO72" t="s">
        <v>6186</v>
      </c>
      <c r="AP72">
        <v>1</v>
      </c>
      <c r="AQ72" t="s">
        <v>6186</v>
      </c>
      <c r="AR72" t="s">
        <v>6186</v>
      </c>
      <c r="AS72" t="s">
        <v>6186</v>
      </c>
      <c r="AT72">
        <v>8.3000000000000004E-2</v>
      </c>
      <c r="AU72" t="s">
        <v>6186</v>
      </c>
      <c r="AV72">
        <v>4</v>
      </c>
      <c r="AW72" t="s">
        <v>6186</v>
      </c>
      <c r="AX72">
        <v>3.7</v>
      </c>
      <c r="AY72">
        <v>0.69299999999999995</v>
      </c>
      <c r="AZ72">
        <v>0.307</v>
      </c>
      <c r="BA72" t="s">
        <v>6186</v>
      </c>
      <c r="BB72" t="s">
        <v>6186</v>
      </c>
      <c r="BC72" t="s">
        <v>6186</v>
      </c>
      <c r="BD72" t="s">
        <v>6186</v>
      </c>
    </row>
    <row r="73" spans="1:56">
      <c r="A73" t="s">
        <v>6185</v>
      </c>
      <c r="B73">
        <v>2000</v>
      </c>
      <c r="C73">
        <v>1990</v>
      </c>
      <c r="D73">
        <v>71</v>
      </c>
      <c r="E73">
        <v>5.6670000000000002E-3</v>
      </c>
      <c r="F73">
        <v>47.52937</v>
      </c>
      <c r="G73">
        <f t="shared" si="0"/>
        <v>0.26934893979000002</v>
      </c>
      <c r="H73">
        <v>39.227490000000003</v>
      </c>
      <c r="I73">
        <f t="shared" si="1"/>
        <v>0.22230218583000003</v>
      </c>
      <c r="K73">
        <v>36.80048</v>
      </c>
      <c r="L73">
        <v>42.16433</v>
      </c>
      <c r="M73">
        <v>226.55028999999999</v>
      </c>
      <c r="N73">
        <v>241.49143000000001</v>
      </c>
      <c r="O73">
        <v>210.77054999999999</v>
      </c>
      <c r="P73" t="s">
        <v>6186</v>
      </c>
      <c r="Q73">
        <v>71.635599999999997</v>
      </c>
      <c r="R73">
        <v>58.076900000000002</v>
      </c>
      <c r="S73">
        <v>14.725899999999999</v>
      </c>
      <c r="T73">
        <v>0.81278099999999998</v>
      </c>
      <c r="U73">
        <v>2.9038000000000001E-2</v>
      </c>
      <c r="V73">
        <v>39.627139999999997</v>
      </c>
      <c r="W73">
        <v>1</v>
      </c>
      <c r="X73" t="s">
        <v>6186</v>
      </c>
      <c r="Y73" t="s">
        <v>6186</v>
      </c>
      <c r="Z73">
        <v>0.89800000000000002</v>
      </c>
      <c r="AA73">
        <v>0.10199999999999999</v>
      </c>
      <c r="AB73" t="s">
        <v>6186</v>
      </c>
      <c r="AC73" t="s">
        <v>6186</v>
      </c>
      <c r="AD73" t="s">
        <v>6186</v>
      </c>
      <c r="AE73">
        <v>2.5999999999999999E-2</v>
      </c>
      <c r="AF73" t="s">
        <v>6186</v>
      </c>
      <c r="AG73">
        <v>0.505</v>
      </c>
      <c r="AH73">
        <v>0.46899999999999997</v>
      </c>
      <c r="AI73" t="s">
        <v>6186</v>
      </c>
      <c r="AJ73" t="s">
        <v>6186</v>
      </c>
      <c r="AK73" t="s">
        <v>6186</v>
      </c>
      <c r="AL73" t="s">
        <v>6186</v>
      </c>
      <c r="AM73" t="s">
        <v>6186</v>
      </c>
      <c r="AN73" t="s">
        <v>6186</v>
      </c>
      <c r="AO73" t="s">
        <v>6186</v>
      </c>
      <c r="AP73">
        <v>1</v>
      </c>
      <c r="AQ73" t="s">
        <v>6186</v>
      </c>
      <c r="AR73" t="s">
        <v>6186</v>
      </c>
      <c r="AS73" t="s">
        <v>6186</v>
      </c>
      <c r="AT73">
        <v>0.03</v>
      </c>
      <c r="AU73" t="s">
        <v>6186</v>
      </c>
      <c r="AV73">
        <v>4.8</v>
      </c>
      <c r="AW73" t="s">
        <v>6186</v>
      </c>
      <c r="AX73">
        <v>3.5</v>
      </c>
      <c r="AY73">
        <v>0.10199999999999999</v>
      </c>
      <c r="AZ73">
        <v>0.89800000000000002</v>
      </c>
      <c r="BA73" t="s">
        <v>6186</v>
      </c>
      <c r="BB73" t="s">
        <v>6186</v>
      </c>
      <c r="BC73" t="s">
        <v>6186</v>
      </c>
      <c r="BD73" t="s">
        <v>6186</v>
      </c>
    </row>
    <row r="74" spans="1:56">
      <c r="A74" t="s">
        <v>6185</v>
      </c>
      <c r="B74">
        <v>2000</v>
      </c>
      <c r="C74">
        <v>1991</v>
      </c>
      <c r="D74">
        <v>142</v>
      </c>
      <c r="E74">
        <v>1.1310000000000001E-2</v>
      </c>
      <c r="F74">
        <v>47.086489999999998</v>
      </c>
      <c r="G74">
        <f t="shared" ref="G74:G137" si="2">IFERROR(F74*E74,"")</f>
        <v>0.53254820189999996</v>
      </c>
      <c r="H74">
        <v>38.627200000000002</v>
      </c>
      <c r="I74">
        <f t="shared" si="1"/>
        <v>0.43687363200000007</v>
      </c>
      <c r="K74">
        <v>36.245399999999997</v>
      </c>
      <c r="L74">
        <v>41.422539999999998</v>
      </c>
      <c r="M74">
        <v>230.07105999999999</v>
      </c>
      <c r="N74">
        <v>245.18969999999999</v>
      </c>
      <c r="O74">
        <v>214.54501999999999</v>
      </c>
      <c r="P74" t="s">
        <v>6186</v>
      </c>
      <c r="Q74">
        <v>67.073300000000003</v>
      </c>
      <c r="R74">
        <v>57.643999999999998</v>
      </c>
      <c r="S74">
        <v>15.2766</v>
      </c>
      <c r="T74">
        <v>0.86647799999999997</v>
      </c>
      <c r="U74">
        <v>2.8822E-2</v>
      </c>
      <c r="V74">
        <v>39.145139999999998</v>
      </c>
      <c r="W74">
        <v>1</v>
      </c>
      <c r="X74" t="s">
        <v>6186</v>
      </c>
      <c r="Y74" t="s">
        <v>6186</v>
      </c>
      <c r="Z74">
        <v>0.68400000000000005</v>
      </c>
      <c r="AA74">
        <v>0.316</v>
      </c>
      <c r="AB74" t="s">
        <v>6186</v>
      </c>
      <c r="AC74" t="s">
        <v>6186</v>
      </c>
      <c r="AD74" t="s">
        <v>6186</v>
      </c>
      <c r="AE74">
        <v>1.7000000000000001E-2</v>
      </c>
      <c r="AF74" t="s">
        <v>6186</v>
      </c>
      <c r="AG74">
        <v>0.29099999999999998</v>
      </c>
      <c r="AH74">
        <v>0.69199999999999995</v>
      </c>
      <c r="AI74" t="s">
        <v>6186</v>
      </c>
      <c r="AJ74" t="s">
        <v>6186</v>
      </c>
      <c r="AK74" t="s">
        <v>6186</v>
      </c>
      <c r="AL74" t="s">
        <v>6186</v>
      </c>
      <c r="AM74" t="s">
        <v>6186</v>
      </c>
      <c r="AN74" t="s">
        <v>6186</v>
      </c>
      <c r="AO74" t="s">
        <v>6186</v>
      </c>
      <c r="AP74">
        <v>1</v>
      </c>
      <c r="AQ74" t="s">
        <v>6186</v>
      </c>
      <c r="AR74" t="s">
        <v>6186</v>
      </c>
      <c r="AS74" t="s">
        <v>6186</v>
      </c>
      <c r="AT74">
        <v>1.2999999999999999E-2</v>
      </c>
      <c r="AU74" t="s">
        <v>6186</v>
      </c>
      <c r="AV74">
        <v>4.4000000000000004</v>
      </c>
      <c r="AW74" t="s">
        <v>6186</v>
      </c>
      <c r="AX74">
        <v>3.3</v>
      </c>
      <c r="AY74">
        <v>0.32</v>
      </c>
      <c r="AZ74">
        <v>0.68</v>
      </c>
      <c r="BA74" t="s">
        <v>6186</v>
      </c>
      <c r="BB74" t="s">
        <v>6186</v>
      </c>
      <c r="BC74" t="s">
        <v>6186</v>
      </c>
      <c r="BD74" t="s">
        <v>6186</v>
      </c>
    </row>
    <row r="75" spans="1:56">
      <c r="A75" t="s">
        <v>6185</v>
      </c>
      <c r="B75">
        <v>2000</v>
      </c>
      <c r="C75">
        <v>1992</v>
      </c>
      <c r="D75">
        <v>120</v>
      </c>
      <c r="E75">
        <v>9.8490000000000001E-3</v>
      </c>
      <c r="F75">
        <v>47.280479999999997</v>
      </c>
      <c r="G75">
        <f t="shared" si="2"/>
        <v>0.46566544752</v>
      </c>
      <c r="H75">
        <v>38.53613</v>
      </c>
      <c r="I75">
        <f t="shared" ref="I75:I138" si="3">IFERROR(H75*E75,"")</f>
        <v>0.37954234437000001</v>
      </c>
      <c r="K75">
        <v>36.167909999999999</v>
      </c>
      <c r="L75">
        <v>41.231940000000002</v>
      </c>
      <c r="M75">
        <v>230.61474999999999</v>
      </c>
      <c r="N75">
        <v>245.71503000000001</v>
      </c>
      <c r="O75">
        <v>215.5368</v>
      </c>
      <c r="P75" t="s">
        <v>6186</v>
      </c>
      <c r="Q75">
        <v>63.910499999999999</v>
      </c>
      <c r="R75">
        <v>56.386899999999997</v>
      </c>
      <c r="S75">
        <v>15.482699999999999</v>
      </c>
      <c r="T75">
        <v>0.88624999999999998</v>
      </c>
      <c r="U75">
        <v>2.8192999999999999E-2</v>
      </c>
      <c r="V75">
        <v>38.960470000000001</v>
      </c>
      <c r="W75">
        <v>1</v>
      </c>
      <c r="X75" t="s">
        <v>6186</v>
      </c>
      <c r="Y75" t="s">
        <v>6186</v>
      </c>
      <c r="Z75">
        <v>0.53400000000000003</v>
      </c>
      <c r="AA75">
        <v>0.46600000000000003</v>
      </c>
      <c r="AB75" t="s">
        <v>6186</v>
      </c>
      <c r="AC75" t="s">
        <v>6186</v>
      </c>
      <c r="AD75" t="s">
        <v>6186</v>
      </c>
      <c r="AE75">
        <v>4.0000000000000001E-3</v>
      </c>
      <c r="AF75" t="s">
        <v>6186</v>
      </c>
      <c r="AG75">
        <v>0.13</v>
      </c>
      <c r="AH75">
        <v>0.86599999999999999</v>
      </c>
      <c r="AI75" t="s">
        <v>6186</v>
      </c>
      <c r="AJ75" t="s">
        <v>6186</v>
      </c>
      <c r="AK75" t="s">
        <v>6186</v>
      </c>
      <c r="AL75" t="s">
        <v>6186</v>
      </c>
      <c r="AM75" t="s">
        <v>6186</v>
      </c>
      <c r="AN75" t="s">
        <v>6186</v>
      </c>
      <c r="AO75" t="s">
        <v>6186</v>
      </c>
      <c r="AP75">
        <v>1</v>
      </c>
      <c r="AQ75" t="s">
        <v>6186</v>
      </c>
      <c r="AR75" t="s">
        <v>6186</v>
      </c>
      <c r="AS75" t="s">
        <v>6186</v>
      </c>
      <c r="AT75">
        <v>4.0000000000000001E-3</v>
      </c>
      <c r="AU75" t="s">
        <v>6186</v>
      </c>
      <c r="AV75">
        <v>4.0999999999999996</v>
      </c>
      <c r="AW75" t="s">
        <v>6186</v>
      </c>
      <c r="AX75">
        <v>3.1</v>
      </c>
      <c r="AY75">
        <v>0.46600000000000003</v>
      </c>
      <c r="AZ75">
        <v>0.53400000000000003</v>
      </c>
      <c r="BA75" t="s">
        <v>6186</v>
      </c>
      <c r="BB75" t="s">
        <v>6186</v>
      </c>
      <c r="BC75" t="s">
        <v>6186</v>
      </c>
      <c r="BD75" t="s">
        <v>6186</v>
      </c>
    </row>
    <row r="76" spans="1:56">
      <c r="A76" t="s">
        <v>6185</v>
      </c>
      <c r="B76">
        <v>2000</v>
      </c>
      <c r="C76">
        <v>1993</v>
      </c>
      <c r="D76">
        <v>111</v>
      </c>
      <c r="E76">
        <v>8.397E-3</v>
      </c>
      <c r="F76">
        <v>48.595379999999999</v>
      </c>
      <c r="G76">
        <f t="shared" si="2"/>
        <v>0.40805540586</v>
      </c>
      <c r="H76">
        <v>39.363520000000001</v>
      </c>
      <c r="I76">
        <f t="shared" si="3"/>
        <v>0.33053547744</v>
      </c>
      <c r="K76">
        <v>36.73057</v>
      </c>
      <c r="L76">
        <v>42.323480000000004</v>
      </c>
      <c r="M76">
        <v>225.76742999999999</v>
      </c>
      <c r="N76">
        <v>241.95106999999999</v>
      </c>
      <c r="O76">
        <v>209.97799000000001</v>
      </c>
      <c r="P76" t="s">
        <v>6186</v>
      </c>
      <c r="Q76">
        <v>67.349299999999999</v>
      </c>
      <c r="R76">
        <v>58.11</v>
      </c>
      <c r="S76">
        <v>13.807600000000001</v>
      </c>
      <c r="T76">
        <v>0.86951900000000004</v>
      </c>
      <c r="U76">
        <v>2.9055000000000001E-2</v>
      </c>
      <c r="V76">
        <v>39.827060000000003</v>
      </c>
      <c r="W76">
        <v>1</v>
      </c>
      <c r="X76" t="s">
        <v>6186</v>
      </c>
      <c r="Y76" t="s">
        <v>6186</v>
      </c>
      <c r="Z76">
        <v>0.76200000000000001</v>
      </c>
      <c r="AA76">
        <v>0.23799999999999999</v>
      </c>
      <c r="AB76" t="s">
        <v>6186</v>
      </c>
      <c r="AC76" t="s">
        <v>6186</v>
      </c>
      <c r="AD76" t="s">
        <v>6186</v>
      </c>
      <c r="AE76" t="s">
        <v>6186</v>
      </c>
      <c r="AF76" t="s">
        <v>6186</v>
      </c>
      <c r="AG76">
        <v>0.28699999999999998</v>
      </c>
      <c r="AH76">
        <v>0.71299999999999997</v>
      </c>
      <c r="AI76" t="s">
        <v>6186</v>
      </c>
      <c r="AJ76" t="s">
        <v>6186</v>
      </c>
      <c r="AK76" t="s">
        <v>6186</v>
      </c>
      <c r="AL76" t="s">
        <v>6186</v>
      </c>
      <c r="AM76" t="s">
        <v>6186</v>
      </c>
      <c r="AN76" t="s">
        <v>6186</v>
      </c>
      <c r="AO76" t="s">
        <v>6186</v>
      </c>
      <c r="AP76">
        <v>1</v>
      </c>
      <c r="AQ76" t="s">
        <v>6186</v>
      </c>
      <c r="AR76" t="s">
        <v>6186</v>
      </c>
      <c r="AS76" t="s">
        <v>6186</v>
      </c>
      <c r="AT76">
        <v>1.7999999999999999E-2</v>
      </c>
      <c r="AU76" t="s">
        <v>6186</v>
      </c>
      <c r="AV76">
        <v>4.5</v>
      </c>
      <c r="AW76" t="s">
        <v>6186</v>
      </c>
      <c r="AX76">
        <v>3.3</v>
      </c>
      <c r="AY76">
        <v>0.23799999999999999</v>
      </c>
      <c r="AZ76">
        <v>0.76200000000000001</v>
      </c>
      <c r="BA76" t="s">
        <v>6186</v>
      </c>
      <c r="BB76" t="s">
        <v>6186</v>
      </c>
      <c r="BC76" t="s">
        <v>6186</v>
      </c>
      <c r="BD76" t="s">
        <v>6186</v>
      </c>
    </row>
    <row r="77" spans="1:56">
      <c r="A77" t="s">
        <v>6185</v>
      </c>
      <c r="B77">
        <v>2000</v>
      </c>
      <c r="C77">
        <v>1994</v>
      </c>
      <c r="D77">
        <v>97</v>
      </c>
      <c r="E77">
        <v>6.8799999999999998E-3</v>
      </c>
      <c r="F77">
        <v>48.918729999999996</v>
      </c>
      <c r="G77">
        <f t="shared" si="2"/>
        <v>0.33656086239999999</v>
      </c>
      <c r="H77">
        <v>39.312579999999997</v>
      </c>
      <c r="I77">
        <f t="shared" si="3"/>
        <v>0.27047055039999995</v>
      </c>
      <c r="K77">
        <v>36.923229999999997</v>
      </c>
      <c r="L77">
        <v>41.871690000000001</v>
      </c>
      <c r="M77">
        <v>226.05993000000001</v>
      </c>
      <c r="N77">
        <v>240.68858</v>
      </c>
      <c r="O77">
        <v>212.24363</v>
      </c>
      <c r="P77" t="s">
        <v>6186</v>
      </c>
      <c r="Q77">
        <v>62.313499999999998</v>
      </c>
      <c r="R77">
        <v>56.217700000000001</v>
      </c>
      <c r="S77">
        <v>14.4885</v>
      </c>
      <c r="T77">
        <v>0.90217800000000004</v>
      </c>
      <c r="U77">
        <v>2.8108999999999999E-2</v>
      </c>
      <c r="V77">
        <v>39.815840000000001</v>
      </c>
      <c r="W77">
        <v>1</v>
      </c>
      <c r="X77" t="s">
        <v>6186</v>
      </c>
      <c r="Y77" t="s">
        <v>6186</v>
      </c>
      <c r="Z77">
        <v>0.52300000000000002</v>
      </c>
      <c r="AA77">
        <v>0.47699999999999998</v>
      </c>
      <c r="AB77" t="s">
        <v>6186</v>
      </c>
      <c r="AC77" t="s">
        <v>6186</v>
      </c>
      <c r="AD77" t="s">
        <v>6186</v>
      </c>
      <c r="AE77" t="s">
        <v>6186</v>
      </c>
      <c r="AF77" t="s">
        <v>6186</v>
      </c>
      <c r="AG77">
        <v>1.4999999999999999E-2</v>
      </c>
      <c r="AH77">
        <v>0.98499999999999999</v>
      </c>
      <c r="AI77" t="s">
        <v>6186</v>
      </c>
      <c r="AJ77" t="s">
        <v>6186</v>
      </c>
      <c r="AK77" t="s">
        <v>6186</v>
      </c>
      <c r="AL77" t="s">
        <v>6186</v>
      </c>
      <c r="AM77" t="s">
        <v>6186</v>
      </c>
      <c r="AN77" t="s">
        <v>6186</v>
      </c>
      <c r="AO77" t="s">
        <v>6186</v>
      </c>
      <c r="AP77">
        <v>1</v>
      </c>
      <c r="AQ77" t="s">
        <v>6186</v>
      </c>
      <c r="AR77" t="s">
        <v>6186</v>
      </c>
      <c r="AS77" t="s">
        <v>6186</v>
      </c>
      <c r="AT77">
        <v>1.4999999999999999E-2</v>
      </c>
      <c r="AU77" t="s">
        <v>6186</v>
      </c>
      <c r="AV77">
        <v>4</v>
      </c>
      <c r="AW77" t="s">
        <v>6186</v>
      </c>
      <c r="AX77">
        <v>3.1</v>
      </c>
      <c r="AY77">
        <v>0.47699999999999998</v>
      </c>
      <c r="AZ77">
        <v>0.52300000000000002</v>
      </c>
      <c r="BA77" t="s">
        <v>6186</v>
      </c>
      <c r="BB77" t="s">
        <v>6186</v>
      </c>
      <c r="BC77" t="s">
        <v>6186</v>
      </c>
      <c r="BD77" t="s">
        <v>6186</v>
      </c>
    </row>
    <row r="78" spans="1:56">
      <c r="A78" t="s">
        <v>6185</v>
      </c>
      <c r="B78">
        <v>2000</v>
      </c>
      <c r="C78">
        <v>1995</v>
      </c>
      <c r="D78">
        <v>33</v>
      </c>
      <c r="E78">
        <v>2.1779999999999998E-3</v>
      </c>
      <c r="F78">
        <v>53.6691</v>
      </c>
      <c r="G78">
        <f t="shared" si="2"/>
        <v>0.11689129979999999</v>
      </c>
      <c r="H78">
        <v>42.756140000000002</v>
      </c>
      <c r="I78">
        <f t="shared" si="3"/>
        <v>9.3122872920000002E-2</v>
      </c>
      <c r="K78">
        <v>39.720640000000003</v>
      </c>
      <c r="L78">
        <v>46.017899999999997</v>
      </c>
      <c r="M78">
        <v>207.85317000000001</v>
      </c>
      <c r="N78">
        <v>223.73758000000001</v>
      </c>
      <c r="O78">
        <v>193.12048999999999</v>
      </c>
      <c r="P78" t="s">
        <v>6186</v>
      </c>
      <c r="Q78">
        <v>63.090400000000002</v>
      </c>
      <c r="R78">
        <v>56.741999999999997</v>
      </c>
      <c r="S78">
        <v>13.9284</v>
      </c>
      <c r="T78">
        <v>0.89983199999999997</v>
      </c>
      <c r="U78">
        <v>2.8371E-2</v>
      </c>
      <c r="V78">
        <v>42.82244</v>
      </c>
      <c r="W78">
        <v>1</v>
      </c>
      <c r="X78" t="s">
        <v>6186</v>
      </c>
      <c r="Y78" t="s">
        <v>6186</v>
      </c>
      <c r="Z78">
        <v>1</v>
      </c>
      <c r="AA78" t="s">
        <v>6186</v>
      </c>
      <c r="AB78" t="s">
        <v>6186</v>
      </c>
      <c r="AC78" t="s">
        <v>6186</v>
      </c>
      <c r="AD78" t="s">
        <v>6186</v>
      </c>
      <c r="AE78" t="s">
        <v>6186</v>
      </c>
      <c r="AF78" t="s">
        <v>6186</v>
      </c>
      <c r="AG78" t="s">
        <v>6186</v>
      </c>
      <c r="AH78">
        <v>1</v>
      </c>
      <c r="AI78" t="s">
        <v>6186</v>
      </c>
      <c r="AJ78" t="s">
        <v>6186</v>
      </c>
      <c r="AK78" t="s">
        <v>6186</v>
      </c>
      <c r="AL78" t="s">
        <v>6186</v>
      </c>
      <c r="AM78" t="s">
        <v>6186</v>
      </c>
      <c r="AN78" t="s">
        <v>6186</v>
      </c>
      <c r="AO78" t="s">
        <v>6186</v>
      </c>
      <c r="AP78">
        <v>1</v>
      </c>
      <c r="AQ78" t="s">
        <v>6186</v>
      </c>
      <c r="AR78" t="s">
        <v>6186</v>
      </c>
      <c r="AS78" t="s">
        <v>6186</v>
      </c>
      <c r="AT78" t="s">
        <v>6186</v>
      </c>
      <c r="AU78" t="s">
        <v>6186</v>
      </c>
      <c r="AV78">
        <v>5</v>
      </c>
      <c r="AW78" t="s">
        <v>6186</v>
      </c>
      <c r="AX78">
        <v>3.1</v>
      </c>
      <c r="AY78" t="s">
        <v>6186</v>
      </c>
      <c r="AZ78">
        <v>1</v>
      </c>
      <c r="BA78" t="s">
        <v>6186</v>
      </c>
      <c r="BB78" t="s">
        <v>6186</v>
      </c>
      <c r="BC78" t="s">
        <v>6186</v>
      </c>
      <c r="BD78" t="s">
        <v>6186</v>
      </c>
    </row>
    <row r="79" spans="1:56">
      <c r="A79" t="s">
        <v>6185</v>
      </c>
      <c r="B79">
        <v>2000</v>
      </c>
      <c r="C79">
        <v>1996</v>
      </c>
      <c r="D79">
        <v>37</v>
      </c>
      <c r="E79">
        <v>2.797E-3</v>
      </c>
      <c r="F79">
        <v>52.332169999999998</v>
      </c>
      <c r="G79">
        <f t="shared" si="2"/>
        <v>0.14637307949</v>
      </c>
      <c r="H79">
        <v>41.42304</v>
      </c>
      <c r="I79">
        <f t="shared" si="3"/>
        <v>0.11586024288000001</v>
      </c>
      <c r="K79">
        <v>38.59986</v>
      </c>
      <c r="L79">
        <v>44.35087</v>
      </c>
      <c r="M79">
        <v>214.54246000000001</v>
      </c>
      <c r="N79">
        <v>230.23400000000001</v>
      </c>
      <c r="O79">
        <v>200.37936999999999</v>
      </c>
      <c r="P79" t="s">
        <v>6186</v>
      </c>
      <c r="Q79">
        <v>72.1524</v>
      </c>
      <c r="R79">
        <v>59.646799999999999</v>
      </c>
      <c r="S79">
        <v>13.9962</v>
      </c>
      <c r="T79">
        <v>0.84588099999999999</v>
      </c>
      <c r="U79">
        <v>2.9822999999999999E-2</v>
      </c>
      <c r="V79">
        <v>41.586849999999998</v>
      </c>
      <c r="W79">
        <v>1</v>
      </c>
      <c r="X79" t="s">
        <v>6186</v>
      </c>
      <c r="Y79" t="s">
        <v>6186</v>
      </c>
      <c r="Z79">
        <v>1</v>
      </c>
      <c r="AA79" t="s">
        <v>6186</v>
      </c>
      <c r="AB79" t="s">
        <v>6186</v>
      </c>
      <c r="AC79" t="s">
        <v>6186</v>
      </c>
      <c r="AD79" t="s">
        <v>6186</v>
      </c>
      <c r="AE79" t="s">
        <v>6186</v>
      </c>
      <c r="AF79" t="s">
        <v>6186</v>
      </c>
      <c r="AG79" t="s">
        <v>6186</v>
      </c>
      <c r="AH79">
        <v>1</v>
      </c>
      <c r="AI79" t="s">
        <v>6186</v>
      </c>
      <c r="AJ79" t="s">
        <v>6186</v>
      </c>
      <c r="AK79" t="s">
        <v>6186</v>
      </c>
      <c r="AL79" t="s">
        <v>6186</v>
      </c>
      <c r="AM79" t="s">
        <v>6186</v>
      </c>
      <c r="AN79" t="s">
        <v>6186</v>
      </c>
      <c r="AO79" t="s">
        <v>6186</v>
      </c>
      <c r="AP79">
        <v>1</v>
      </c>
      <c r="AQ79" t="s">
        <v>6186</v>
      </c>
      <c r="AR79" t="s">
        <v>6186</v>
      </c>
      <c r="AS79" t="s">
        <v>6186</v>
      </c>
      <c r="AT79" t="s">
        <v>6186</v>
      </c>
      <c r="AU79" t="s">
        <v>6186</v>
      </c>
      <c r="AV79">
        <v>5</v>
      </c>
      <c r="AW79" t="s">
        <v>6186</v>
      </c>
      <c r="AX79">
        <v>3.3</v>
      </c>
      <c r="AY79" t="s">
        <v>6186</v>
      </c>
      <c r="AZ79">
        <v>1</v>
      </c>
      <c r="BA79" t="s">
        <v>6186</v>
      </c>
      <c r="BB79" t="s">
        <v>6186</v>
      </c>
      <c r="BC79" t="s">
        <v>6186</v>
      </c>
      <c r="BD79" t="s">
        <v>6186</v>
      </c>
    </row>
    <row r="80" spans="1:56">
      <c r="A80" t="s">
        <v>6185</v>
      </c>
      <c r="B80">
        <v>2000</v>
      </c>
      <c r="C80">
        <v>1997</v>
      </c>
      <c r="D80">
        <v>13</v>
      </c>
      <c r="E80">
        <v>8.9400000000000005E-4</v>
      </c>
      <c r="F80">
        <v>54.448500000000003</v>
      </c>
      <c r="G80">
        <f t="shared" si="2"/>
        <v>4.8676959000000006E-2</v>
      </c>
      <c r="H80">
        <v>42.776490000000003</v>
      </c>
      <c r="I80">
        <f t="shared" si="3"/>
        <v>3.8242182060000005E-2</v>
      </c>
      <c r="K80">
        <v>39.520209999999999</v>
      </c>
      <c r="L80">
        <v>46.145499999999998</v>
      </c>
      <c r="M80">
        <v>207.75429</v>
      </c>
      <c r="N80">
        <v>224.87226999999999</v>
      </c>
      <c r="O80">
        <v>192.58647999999999</v>
      </c>
      <c r="P80" t="s">
        <v>6186</v>
      </c>
      <c r="Q80">
        <v>61</v>
      </c>
      <c r="R80">
        <v>55</v>
      </c>
      <c r="S80">
        <v>14.8024</v>
      </c>
      <c r="T80">
        <v>0.90163899999999997</v>
      </c>
      <c r="U80">
        <v>2.75E-2</v>
      </c>
      <c r="V80">
        <v>42.776490000000003</v>
      </c>
      <c r="W80">
        <v>1</v>
      </c>
      <c r="X80" t="s">
        <v>6186</v>
      </c>
      <c r="Y80" t="s">
        <v>6186</v>
      </c>
      <c r="Z80">
        <v>1</v>
      </c>
      <c r="AA80" t="s">
        <v>6186</v>
      </c>
      <c r="AB80" t="s">
        <v>6186</v>
      </c>
      <c r="AC80" t="s">
        <v>6186</v>
      </c>
      <c r="AD80" t="s">
        <v>6186</v>
      </c>
      <c r="AE80" t="s">
        <v>6186</v>
      </c>
      <c r="AF80" t="s">
        <v>6186</v>
      </c>
      <c r="AG80" t="s">
        <v>6186</v>
      </c>
      <c r="AH80">
        <v>1</v>
      </c>
      <c r="AI80" t="s">
        <v>6186</v>
      </c>
      <c r="AJ80" t="s">
        <v>6186</v>
      </c>
      <c r="AK80" t="s">
        <v>6186</v>
      </c>
      <c r="AL80" t="s">
        <v>6186</v>
      </c>
      <c r="AM80" t="s">
        <v>6186</v>
      </c>
      <c r="AN80" t="s">
        <v>6186</v>
      </c>
      <c r="AO80" t="s">
        <v>6186</v>
      </c>
      <c r="AP80">
        <v>1</v>
      </c>
      <c r="AQ80" t="s">
        <v>6186</v>
      </c>
      <c r="AR80" t="s">
        <v>6186</v>
      </c>
      <c r="AS80" t="s">
        <v>6186</v>
      </c>
      <c r="AT80" t="s">
        <v>6186</v>
      </c>
      <c r="AU80" t="s">
        <v>6186</v>
      </c>
      <c r="AV80">
        <v>5</v>
      </c>
      <c r="AW80" t="s">
        <v>6186</v>
      </c>
      <c r="AX80">
        <v>3</v>
      </c>
      <c r="AY80" t="s">
        <v>6186</v>
      </c>
      <c r="AZ80">
        <v>1</v>
      </c>
      <c r="BA80" t="s">
        <v>6186</v>
      </c>
      <c r="BB80" t="s">
        <v>6186</v>
      </c>
      <c r="BC80" t="s">
        <v>6186</v>
      </c>
      <c r="BD80" t="s">
        <v>6186</v>
      </c>
    </row>
    <row r="81" spans="1:56">
      <c r="A81" t="s">
        <v>6185</v>
      </c>
      <c r="B81">
        <v>2000</v>
      </c>
      <c r="C81">
        <v>1998</v>
      </c>
      <c r="D81">
        <v>12</v>
      </c>
      <c r="E81">
        <v>7.9900000000000001E-4</v>
      </c>
      <c r="F81">
        <v>53.574599999999997</v>
      </c>
      <c r="G81">
        <f t="shared" si="2"/>
        <v>4.2806105399999995E-2</v>
      </c>
      <c r="H81">
        <v>41.986440000000002</v>
      </c>
      <c r="I81">
        <f t="shared" si="3"/>
        <v>3.3547165560000002E-2</v>
      </c>
      <c r="K81">
        <v>38.084600000000002</v>
      </c>
      <c r="L81">
        <v>46.119109999999999</v>
      </c>
      <c r="M81">
        <v>211.6636</v>
      </c>
      <c r="N81">
        <v>233.34889999999999</v>
      </c>
      <c r="O81">
        <v>192.69671</v>
      </c>
      <c r="P81" t="s">
        <v>6186</v>
      </c>
      <c r="Q81">
        <v>60</v>
      </c>
      <c r="R81">
        <v>55</v>
      </c>
      <c r="S81">
        <v>15.252800000000001</v>
      </c>
      <c r="T81">
        <v>0.91666700000000001</v>
      </c>
      <c r="U81">
        <v>2.75E-2</v>
      </c>
      <c r="V81">
        <v>41.986440000000002</v>
      </c>
      <c r="W81">
        <v>1</v>
      </c>
      <c r="X81" t="s">
        <v>6186</v>
      </c>
      <c r="Y81" t="s">
        <v>6186</v>
      </c>
      <c r="Z81">
        <v>1</v>
      </c>
      <c r="AA81" t="s">
        <v>6186</v>
      </c>
      <c r="AB81" t="s">
        <v>6186</v>
      </c>
      <c r="AC81" t="s">
        <v>6186</v>
      </c>
      <c r="AD81" t="s">
        <v>6186</v>
      </c>
      <c r="AE81" t="s">
        <v>6186</v>
      </c>
      <c r="AF81" t="s">
        <v>6186</v>
      </c>
      <c r="AG81" t="s">
        <v>6186</v>
      </c>
      <c r="AH81">
        <v>1</v>
      </c>
      <c r="AI81" t="s">
        <v>6186</v>
      </c>
      <c r="AJ81" t="s">
        <v>6186</v>
      </c>
      <c r="AK81" t="s">
        <v>6186</v>
      </c>
      <c r="AL81" t="s">
        <v>6186</v>
      </c>
      <c r="AM81" t="s">
        <v>6186</v>
      </c>
      <c r="AN81" t="s">
        <v>6186</v>
      </c>
      <c r="AO81" t="s">
        <v>6186</v>
      </c>
      <c r="AP81">
        <v>1</v>
      </c>
      <c r="AQ81" t="s">
        <v>6186</v>
      </c>
      <c r="AR81" t="s">
        <v>6186</v>
      </c>
      <c r="AS81" t="s">
        <v>6186</v>
      </c>
      <c r="AT81" t="s">
        <v>6186</v>
      </c>
      <c r="AU81" t="s">
        <v>6186</v>
      </c>
      <c r="AV81">
        <v>5</v>
      </c>
      <c r="AW81" t="s">
        <v>6186</v>
      </c>
      <c r="AX81">
        <v>3</v>
      </c>
      <c r="AY81" t="s">
        <v>6186</v>
      </c>
      <c r="AZ81">
        <v>1</v>
      </c>
      <c r="BA81" t="s">
        <v>6186</v>
      </c>
      <c r="BB81" t="s">
        <v>6186</v>
      </c>
      <c r="BC81" t="s">
        <v>6186</v>
      </c>
      <c r="BD81" t="s">
        <v>6186</v>
      </c>
    </row>
    <row r="82" spans="1:56">
      <c r="A82" t="s">
        <v>6185</v>
      </c>
      <c r="B82">
        <v>2000</v>
      </c>
      <c r="C82">
        <v>1999</v>
      </c>
      <c r="D82">
        <v>8</v>
      </c>
      <c r="E82">
        <v>5.1500000000000005E-4</v>
      </c>
      <c r="F82">
        <v>50.267000000000003</v>
      </c>
      <c r="G82">
        <f t="shared" si="2"/>
        <v>2.5887505000000005E-2</v>
      </c>
      <c r="H82">
        <v>39.342590000000001</v>
      </c>
      <c r="I82">
        <f t="shared" si="3"/>
        <v>2.0261433850000003E-2</v>
      </c>
      <c r="K82">
        <v>35.374339999999997</v>
      </c>
      <c r="L82">
        <v>43.532690000000002</v>
      </c>
      <c r="M82">
        <v>225.88749999999999</v>
      </c>
      <c r="N82">
        <v>251.22731999999999</v>
      </c>
      <c r="O82">
        <v>204.14542</v>
      </c>
      <c r="P82" t="s">
        <v>6186</v>
      </c>
      <c r="Q82">
        <v>61</v>
      </c>
      <c r="R82">
        <v>55</v>
      </c>
      <c r="S82">
        <v>15.182399999999999</v>
      </c>
      <c r="T82">
        <v>0.90163899999999997</v>
      </c>
      <c r="U82">
        <v>2.75E-2</v>
      </c>
      <c r="V82">
        <v>39.342590000000001</v>
      </c>
      <c r="W82">
        <v>1</v>
      </c>
      <c r="X82" t="s">
        <v>6186</v>
      </c>
      <c r="Y82" t="s">
        <v>6186</v>
      </c>
      <c r="Z82">
        <v>1</v>
      </c>
      <c r="AA82" t="s">
        <v>6186</v>
      </c>
      <c r="AB82" t="s">
        <v>6186</v>
      </c>
      <c r="AC82" t="s">
        <v>6186</v>
      </c>
      <c r="AD82" t="s">
        <v>6186</v>
      </c>
      <c r="AE82" t="s">
        <v>6186</v>
      </c>
      <c r="AF82" t="s">
        <v>6186</v>
      </c>
      <c r="AG82" t="s">
        <v>6186</v>
      </c>
      <c r="AH82">
        <v>1</v>
      </c>
      <c r="AI82" t="s">
        <v>6186</v>
      </c>
      <c r="AJ82" t="s">
        <v>6186</v>
      </c>
      <c r="AK82" t="s">
        <v>6186</v>
      </c>
      <c r="AL82" t="s">
        <v>6186</v>
      </c>
      <c r="AM82" t="s">
        <v>6186</v>
      </c>
      <c r="AN82" t="s">
        <v>6186</v>
      </c>
      <c r="AO82" t="s">
        <v>6186</v>
      </c>
      <c r="AP82">
        <v>1</v>
      </c>
      <c r="AQ82" t="s">
        <v>6186</v>
      </c>
      <c r="AR82" t="s">
        <v>6186</v>
      </c>
      <c r="AS82" t="s">
        <v>6186</v>
      </c>
      <c r="AT82" t="s">
        <v>6186</v>
      </c>
      <c r="AU82" t="s">
        <v>6186</v>
      </c>
      <c r="AV82">
        <v>5</v>
      </c>
      <c r="AW82" t="s">
        <v>6186</v>
      </c>
      <c r="AX82">
        <v>4</v>
      </c>
      <c r="AY82" t="s">
        <v>6186</v>
      </c>
      <c r="AZ82">
        <v>1</v>
      </c>
      <c r="BA82" t="s">
        <v>6186</v>
      </c>
      <c r="BB82" t="s">
        <v>6186</v>
      </c>
      <c r="BC82" t="s">
        <v>6186</v>
      </c>
      <c r="BD82" t="s">
        <v>6186</v>
      </c>
    </row>
    <row r="83" spans="1:56">
      <c r="A83" t="s">
        <v>6185</v>
      </c>
      <c r="B83">
        <v>2000</v>
      </c>
      <c r="C83">
        <v>2000</v>
      </c>
      <c r="D83">
        <v>11</v>
      </c>
      <c r="E83">
        <v>6.4599999999999998E-4</v>
      </c>
      <c r="F83">
        <v>61.610819999999997</v>
      </c>
      <c r="G83">
        <f t="shared" si="2"/>
        <v>3.9800589719999994E-2</v>
      </c>
      <c r="H83">
        <v>47.121940000000002</v>
      </c>
      <c r="I83">
        <f t="shared" si="3"/>
        <v>3.044077324E-2</v>
      </c>
      <c r="K83">
        <v>42.705530000000003</v>
      </c>
      <c r="L83">
        <v>51.569789999999998</v>
      </c>
      <c r="M83">
        <v>188.5958</v>
      </c>
      <c r="N83">
        <v>208.09952999999999</v>
      </c>
      <c r="O83">
        <v>172.32956999999999</v>
      </c>
      <c r="P83" t="s">
        <v>6186</v>
      </c>
      <c r="Q83">
        <v>61</v>
      </c>
      <c r="R83">
        <v>61.282600000000002</v>
      </c>
      <c r="S83">
        <v>12.7202</v>
      </c>
      <c r="T83">
        <v>1.004632</v>
      </c>
      <c r="U83">
        <v>3.0641000000000002E-2</v>
      </c>
      <c r="V83">
        <v>48.813949999999998</v>
      </c>
      <c r="W83">
        <v>0.52400000000000002</v>
      </c>
      <c r="X83" t="s">
        <v>6186</v>
      </c>
      <c r="Y83">
        <v>0.47599999999999998</v>
      </c>
      <c r="Z83">
        <v>1</v>
      </c>
      <c r="AA83" t="s">
        <v>6186</v>
      </c>
      <c r="AB83" t="s">
        <v>6186</v>
      </c>
      <c r="AC83" t="s">
        <v>6186</v>
      </c>
      <c r="AD83" t="s">
        <v>6186</v>
      </c>
      <c r="AE83" t="s">
        <v>6186</v>
      </c>
      <c r="AF83" t="s">
        <v>6186</v>
      </c>
      <c r="AG83">
        <v>0.52400000000000002</v>
      </c>
      <c r="AH83">
        <v>0.47599999999999998</v>
      </c>
      <c r="AI83" t="s">
        <v>6186</v>
      </c>
      <c r="AJ83" t="s">
        <v>6186</v>
      </c>
      <c r="AK83" t="s">
        <v>6186</v>
      </c>
      <c r="AL83" t="s">
        <v>6186</v>
      </c>
      <c r="AM83" t="s">
        <v>6186</v>
      </c>
      <c r="AN83" t="s">
        <v>6186</v>
      </c>
      <c r="AO83">
        <v>0.52400000000000002</v>
      </c>
      <c r="AP83">
        <v>0.47599999999999998</v>
      </c>
      <c r="AQ83" t="s">
        <v>6186</v>
      </c>
      <c r="AR83" t="s">
        <v>6186</v>
      </c>
      <c r="AS83" t="s">
        <v>6186</v>
      </c>
      <c r="AT83">
        <v>0.52400000000000002</v>
      </c>
      <c r="AU83">
        <v>0.52400000000000002</v>
      </c>
      <c r="AV83">
        <v>5</v>
      </c>
      <c r="AW83" t="s">
        <v>6186</v>
      </c>
      <c r="AX83">
        <v>3</v>
      </c>
      <c r="AY83" t="s">
        <v>6186</v>
      </c>
      <c r="AZ83">
        <v>1</v>
      </c>
      <c r="BA83" t="s">
        <v>6186</v>
      </c>
      <c r="BB83" t="s">
        <v>6186</v>
      </c>
      <c r="BC83" t="s">
        <v>6186</v>
      </c>
      <c r="BD83" t="s">
        <v>6186</v>
      </c>
    </row>
    <row r="84" spans="1:56">
      <c r="A84" t="s">
        <v>6185</v>
      </c>
      <c r="B84">
        <v>2000</v>
      </c>
      <c r="C84">
        <v>2001</v>
      </c>
      <c r="D84">
        <v>2</v>
      </c>
      <c r="E84">
        <v>1.22E-4</v>
      </c>
      <c r="F84">
        <v>75.589699999999993</v>
      </c>
      <c r="G84">
        <f t="shared" si="2"/>
        <v>9.2219433999999982E-3</v>
      </c>
      <c r="H84">
        <v>56.33896</v>
      </c>
      <c r="I84">
        <f t="shared" si="3"/>
        <v>6.87335312E-3</v>
      </c>
      <c r="K84">
        <v>50.847670000000001</v>
      </c>
      <c r="L84">
        <v>61.774639999999998</v>
      </c>
      <c r="M84">
        <v>157.74163999999999</v>
      </c>
      <c r="N84">
        <v>174.77695</v>
      </c>
      <c r="O84">
        <v>143.86162999999999</v>
      </c>
      <c r="P84" t="s">
        <v>6186</v>
      </c>
      <c r="Q84">
        <v>61</v>
      </c>
      <c r="R84">
        <v>67</v>
      </c>
      <c r="S84">
        <v>11</v>
      </c>
      <c r="T84">
        <v>1.0983609999999999</v>
      </c>
      <c r="U84">
        <v>3.3500000000000002E-2</v>
      </c>
      <c r="V84">
        <v>56.33896</v>
      </c>
      <c r="W84">
        <v>1</v>
      </c>
      <c r="X84" t="s">
        <v>6186</v>
      </c>
      <c r="Y84" t="s">
        <v>6186</v>
      </c>
      <c r="Z84">
        <v>1</v>
      </c>
      <c r="AA84" t="s">
        <v>6186</v>
      </c>
      <c r="AB84" t="s">
        <v>6186</v>
      </c>
      <c r="AC84" t="s">
        <v>6186</v>
      </c>
      <c r="AD84" t="s">
        <v>6186</v>
      </c>
      <c r="AE84" t="s">
        <v>6186</v>
      </c>
      <c r="AF84" t="s">
        <v>6186</v>
      </c>
      <c r="AG84">
        <v>1</v>
      </c>
      <c r="AH84" t="s">
        <v>6186</v>
      </c>
      <c r="AI84" t="s">
        <v>6186</v>
      </c>
      <c r="AJ84" t="s">
        <v>6186</v>
      </c>
      <c r="AK84" t="s">
        <v>6186</v>
      </c>
      <c r="AL84" t="s">
        <v>6186</v>
      </c>
      <c r="AM84" t="s">
        <v>6186</v>
      </c>
      <c r="AN84" t="s">
        <v>6186</v>
      </c>
      <c r="AO84">
        <v>1</v>
      </c>
      <c r="AP84" t="s">
        <v>6186</v>
      </c>
      <c r="AQ84" t="s">
        <v>6186</v>
      </c>
      <c r="AR84" t="s">
        <v>6186</v>
      </c>
      <c r="AS84" t="s">
        <v>6186</v>
      </c>
      <c r="AT84">
        <v>1</v>
      </c>
      <c r="AU84">
        <v>1</v>
      </c>
      <c r="AV84">
        <v>5</v>
      </c>
      <c r="AW84" t="s">
        <v>6186</v>
      </c>
      <c r="AX84">
        <v>3</v>
      </c>
      <c r="AY84" t="s">
        <v>6186</v>
      </c>
      <c r="AZ84">
        <v>1</v>
      </c>
      <c r="BA84" t="s">
        <v>6186</v>
      </c>
      <c r="BB84" t="s">
        <v>6186</v>
      </c>
      <c r="BC84" t="s">
        <v>6186</v>
      </c>
      <c r="BD84" t="s">
        <v>6186</v>
      </c>
    </row>
    <row r="85" spans="1:56">
      <c r="A85" t="s">
        <v>6185</v>
      </c>
      <c r="B85">
        <v>2000</v>
      </c>
      <c r="C85">
        <v>2002</v>
      </c>
      <c r="D85">
        <v>1</v>
      </c>
      <c r="E85">
        <v>4.0000000000000003E-5</v>
      </c>
      <c r="F85">
        <v>75.2547</v>
      </c>
      <c r="G85">
        <f t="shared" si="2"/>
        <v>3.0101880000000004E-3</v>
      </c>
      <c r="H85">
        <v>55.55932</v>
      </c>
      <c r="I85">
        <f t="shared" si="3"/>
        <v>2.2223728000000001E-3</v>
      </c>
      <c r="K85">
        <v>50.189889999999998</v>
      </c>
      <c r="L85">
        <v>60.742739999999998</v>
      </c>
      <c r="M85">
        <v>159.95516000000001</v>
      </c>
      <c r="N85">
        <v>177.06752</v>
      </c>
      <c r="O85">
        <v>146.30556000000001</v>
      </c>
      <c r="P85" t="s">
        <v>6186</v>
      </c>
      <c r="Q85">
        <v>61</v>
      </c>
      <c r="R85">
        <v>67</v>
      </c>
      <c r="S85">
        <v>11</v>
      </c>
      <c r="T85">
        <v>1.0983609999999999</v>
      </c>
      <c r="U85">
        <v>3.3500000000000002E-2</v>
      </c>
      <c r="V85">
        <v>55.55932</v>
      </c>
      <c r="W85">
        <v>1</v>
      </c>
      <c r="X85" t="s">
        <v>6186</v>
      </c>
      <c r="Y85" t="s">
        <v>6186</v>
      </c>
      <c r="Z85">
        <v>1</v>
      </c>
      <c r="AA85" t="s">
        <v>6186</v>
      </c>
      <c r="AB85" t="s">
        <v>6186</v>
      </c>
      <c r="AC85" t="s">
        <v>6186</v>
      </c>
      <c r="AD85" t="s">
        <v>6186</v>
      </c>
      <c r="AE85" t="s">
        <v>6186</v>
      </c>
      <c r="AF85" t="s">
        <v>6186</v>
      </c>
      <c r="AG85">
        <v>1</v>
      </c>
      <c r="AH85" t="s">
        <v>6186</v>
      </c>
      <c r="AI85" t="s">
        <v>6186</v>
      </c>
      <c r="AJ85" t="s">
        <v>6186</v>
      </c>
      <c r="AK85" t="s">
        <v>6186</v>
      </c>
      <c r="AL85" t="s">
        <v>6186</v>
      </c>
      <c r="AM85" t="s">
        <v>6186</v>
      </c>
      <c r="AN85" t="s">
        <v>6186</v>
      </c>
      <c r="AO85">
        <v>1</v>
      </c>
      <c r="AP85" t="s">
        <v>6186</v>
      </c>
      <c r="AQ85" t="s">
        <v>6186</v>
      </c>
      <c r="AR85" t="s">
        <v>6186</v>
      </c>
      <c r="AS85" t="s">
        <v>6186</v>
      </c>
      <c r="AT85">
        <v>1</v>
      </c>
      <c r="AU85">
        <v>1</v>
      </c>
      <c r="AV85">
        <v>5</v>
      </c>
      <c r="AW85" t="s">
        <v>6186</v>
      </c>
      <c r="AX85">
        <v>4</v>
      </c>
      <c r="AY85" t="s">
        <v>6186</v>
      </c>
      <c r="AZ85">
        <v>1</v>
      </c>
      <c r="BA85" t="s">
        <v>6186</v>
      </c>
      <c r="BB85" t="s">
        <v>6186</v>
      </c>
      <c r="BC85" t="s">
        <v>6186</v>
      </c>
      <c r="BD85" t="s">
        <v>6186</v>
      </c>
    </row>
    <row r="86" spans="1:56">
      <c r="A86" t="s">
        <v>6185</v>
      </c>
      <c r="B86">
        <v>2000</v>
      </c>
      <c r="C86">
        <v>2003</v>
      </c>
      <c r="D86">
        <v>0</v>
      </c>
      <c r="E86">
        <v>2.0999999999999999E-5</v>
      </c>
      <c r="F86">
        <v>75.069699999999997</v>
      </c>
      <c r="G86">
        <f t="shared" si="2"/>
        <v>1.5764636999999998E-3</v>
      </c>
      <c r="H86">
        <v>54.975940000000001</v>
      </c>
      <c r="I86">
        <f t="shared" si="3"/>
        <v>1.1544947399999999E-3</v>
      </c>
      <c r="K86">
        <v>49.382959999999997</v>
      </c>
      <c r="L86">
        <v>60.325780000000002</v>
      </c>
      <c r="M86">
        <v>161.65253000000001</v>
      </c>
      <c r="N86">
        <v>179.96084999999999</v>
      </c>
      <c r="O86">
        <v>147.31679</v>
      </c>
      <c r="P86" t="s">
        <v>6186</v>
      </c>
      <c r="Q86">
        <v>61</v>
      </c>
      <c r="R86">
        <v>67</v>
      </c>
      <c r="S86">
        <v>11</v>
      </c>
      <c r="T86">
        <v>1.0983609999999999</v>
      </c>
      <c r="U86">
        <v>3.3500000000000002E-2</v>
      </c>
      <c r="V86">
        <v>54.975940000000001</v>
      </c>
      <c r="W86">
        <v>1</v>
      </c>
      <c r="X86" t="s">
        <v>6186</v>
      </c>
      <c r="Y86" t="s">
        <v>6186</v>
      </c>
      <c r="Z86">
        <v>1</v>
      </c>
      <c r="AA86" t="s">
        <v>6186</v>
      </c>
      <c r="AB86" t="s">
        <v>6186</v>
      </c>
      <c r="AC86" t="s">
        <v>6186</v>
      </c>
      <c r="AD86" t="s">
        <v>6186</v>
      </c>
      <c r="AE86" t="s">
        <v>6186</v>
      </c>
      <c r="AF86" t="s">
        <v>6186</v>
      </c>
      <c r="AG86">
        <v>1</v>
      </c>
      <c r="AH86" t="s">
        <v>6186</v>
      </c>
      <c r="AI86" t="s">
        <v>6186</v>
      </c>
      <c r="AJ86" t="s">
        <v>6186</v>
      </c>
      <c r="AK86" t="s">
        <v>6186</v>
      </c>
      <c r="AL86" t="s">
        <v>6186</v>
      </c>
      <c r="AM86" t="s">
        <v>6186</v>
      </c>
      <c r="AN86" t="s">
        <v>6186</v>
      </c>
      <c r="AO86">
        <v>1</v>
      </c>
      <c r="AP86" t="s">
        <v>6186</v>
      </c>
      <c r="AQ86" t="s">
        <v>6186</v>
      </c>
      <c r="AR86" t="s">
        <v>6186</v>
      </c>
      <c r="AS86" t="s">
        <v>6186</v>
      </c>
      <c r="AT86">
        <v>1</v>
      </c>
      <c r="AU86">
        <v>1</v>
      </c>
      <c r="AV86">
        <v>5</v>
      </c>
      <c r="AW86" t="s">
        <v>6186</v>
      </c>
      <c r="AX86">
        <v>3</v>
      </c>
      <c r="AY86" t="s">
        <v>6186</v>
      </c>
      <c r="AZ86">
        <v>1</v>
      </c>
      <c r="BA86" t="s">
        <v>6186</v>
      </c>
      <c r="BB86" t="s">
        <v>6186</v>
      </c>
      <c r="BC86" t="s">
        <v>6186</v>
      </c>
      <c r="BD86" t="s">
        <v>6186</v>
      </c>
    </row>
    <row r="87" spans="1:56">
      <c r="A87" t="s">
        <v>6185</v>
      </c>
      <c r="B87">
        <v>2000</v>
      </c>
      <c r="C87">
        <v>2004</v>
      </c>
      <c r="D87">
        <v>0</v>
      </c>
      <c r="E87">
        <v>1.0000000000000001E-5</v>
      </c>
      <c r="F87">
        <v>73.814400000000006</v>
      </c>
      <c r="G87">
        <f t="shared" si="2"/>
        <v>7.3814400000000015E-4</v>
      </c>
      <c r="H87">
        <v>53.455779999999997</v>
      </c>
      <c r="I87">
        <f t="shared" si="3"/>
        <v>5.3455780000000001E-4</v>
      </c>
      <c r="K87">
        <v>48.578360000000004</v>
      </c>
      <c r="L87">
        <v>57.915619999999997</v>
      </c>
      <c r="M87">
        <v>166.24956</v>
      </c>
      <c r="N87">
        <v>182.94153</v>
      </c>
      <c r="O87">
        <v>153.44737000000001</v>
      </c>
      <c r="P87" t="s">
        <v>6186</v>
      </c>
      <c r="Q87">
        <v>61</v>
      </c>
      <c r="R87">
        <v>67</v>
      </c>
      <c r="S87">
        <v>11</v>
      </c>
      <c r="T87">
        <v>1.0983609999999999</v>
      </c>
      <c r="U87">
        <v>3.3500000000000002E-2</v>
      </c>
      <c r="V87">
        <v>53.455779999999997</v>
      </c>
      <c r="W87">
        <v>1</v>
      </c>
      <c r="X87" t="s">
        <v>6186</v>
      </c>
      <c r="Y87" t="s">
        <v>6186</v>
      </c>
      <c r="Z87">
        <v>1</v>
      </c>
      <c r="AA87" t="s">
        <v>6186</v>
      </c>
      <c r="AB87" t="s">
        <v>6186</v>
      </c>
      <c r="AC87" t="s">
        <v>6186</v>
      </c>
      <c r="AD87" t="s">
        <v>6186</v>
      </c>
      <c r="AE87" t="s">
        <v>6186</v>
      </c>
      <c r="AF87" t="s">
        <v>6186</v>
      </c>
      <c r="AG87">
        <v>1</v>
      </c>
      <c r="AH87" t="s">
        <v>6186</v>
      </c>
      <c r="AI87" t="s">
        <v>6186</v>
      </c>
      <c r="AJ87" t="s">
        <v>6186</v>
      </c>
      <c r="AK87" t="s">
        <v>6186</v>
      </c>
      <c r="AL87" t="s">
        <v>6186</v>
      </c>
      <c r="AM87" t="s">
        <v>6186</v>
      </c>
      <c r="AN87" t="s">
        <v>6186</v>
      </c>
      <c r="AO87">
        <v>1</v>
      </c>
      <c r="AP87" t="s">
        <v>6186</v>
      </c>
      <c r="AQ87" t="s">
        <v>6186</v>
      </c>
      <c r="AR87" t="s">
        <v>6186</v>
      </c>
      <c r="AS87" t="s">
        <v>6186</v>
      </c>
      <c r="AT87">
        <v>1</v>
      </c>
      <c r="AU87">
        <v>1</v>
      </c>
      <c r="AV87">
        <v>5</v>
      </c>
      <c r="AW87" t="s">
        <v>6186</v>
      </c>
      <c r="AX87">
        <v>3</v>
      </c>
      <c r="AY87" t="s">
        <v>6186</v>
      </c>
      <c r="AZ87">
        <v>1</v>
      </c>
      <c r="BA87" t="s">
        <v>6186</v>
      </c>
      <c r="BB87" t="s">
        <v>6186</v>
      </c>
      <c r="BC87" t="s">
        <v>6186</v>
      </c>
      <c r="BD87" t="s">
        <v>6186</v>
      </c>
    </row>
    <row r="88" spans="1:56">
      <c r="A88" t="s">
        <v>6185</v>
      </c>
      <c r="B88">
        <v>2000</v>
      </c>
      <c r="C88">
        <v>2005</v>
      </c>
      <c r="D88">
        <v>0</v>
      </c>
      <c r="E88">
        <v>1.5999999999999999E-5</v>
      </c>
      <c r="F88">
        <v>74.3172</v>
      </c>
      <c r="G88">
        <f t="shared" si="2"/>
        <v>1.1890752E-3</v>
      </c>
      <c r="H88">
        <v>53.253720000000001</v>
      </c>
      <c r="I88">
        <f t="shared" si="3"/>
        <v>8.5205951999999994E-4</v>
      </c>
      <c r="K88">
        <v>48.317999999999998</v>
      </c>
      <c r="L88">
        <v>57.700150000000001</v>
      </c>
      <c r="M88">
        <v>166.88037</v>
      </c>
      <c r="N88">
        <v>183.92733000000001</v>
      </c>
      <c r="O88">
        <v>154.02038999999999</v>
      </c>
      <c r="P88" t="s">
        <v>6186</v>
      </c>
      <c r="Q88">
        <v>61</v>
      </c>
      <c r="R88">
        <v>73</v>
      </c>
      <c r="S88">
        <v>11.2</v>
      </c>
      <c r="T88">
        <v>1.1967209999999999</v>
      </c>
      <c r="U88">
        <v>3.6499999999999998E-2</v>
      </c>
      <c r="V88">
        <v>53.253720000000001</v>
      </c>
      <c r="W88">
        <v>1</v>
      </c>
      <c r="X88" t="s">
        <v>6186</v>
      </c>
      <c r="Y88" t="s">
        <v>6186</v>
      </c>
      <c r="Z88">
        <v>1</v>
      </c>
      <c r="AA88" t="s">
        <v>6186</v>
      </c>
      <c r="AB88" t="s">
        <v>6186</v>
      </c>
      <c r="AC88" t="s">
        <v>6186</v>
      </c>
      <c r="AD88" t="s">
        <v>6186</v>
      </c>
      <c r="AE88" t="s">
        <v>6186</v>
      </c>
      <c r="AF88" t="s">
        <v>6186</v>
      </c>
      <c r="AG88">
        <v>1</v>
      </c>
      <c r="AH88" t="s">
        <v>6186</v>
      </c>
      <c r="AI88" t="s">
        <v>6186</v>
      </c>
      <c r="AJ88" t="s">
        <v>6186</v>
      </c>
      <c r="AK88" t="s">
        <v>6186</v>
      </c>
      <c r="AL88" t="s">
        <v>6186</v>
      </c>
      <c r="AM88" t="s">
        <v>6186</v>
      </c>
      <c r="AN88" t="s">
        <v>6186</v>
      </c>
      <c r="AO88">
        <v>1</v>
      </c>
      <c r="AP88" t="s">
        <v>6186</v>
      </c>
      <c r="AQ88" t="s">
        <v>6186</v>
      </c>
      <c r="AR88" t="s">
        <v>6186</v>
      </c>
      <c r="AS88" t="s">
        <v>6186</v>
      </c>
      <c r="AT88">
        <v>1</v>
      </c>
      <c r="AU88">
        <v>1</v>
      </c>
      <c r="AV88">
        <v>5</v>
      </c>
      <c r="AW88" t="s">
        <v>6186</v>
      </c>
      <c r="AX88">
        <v>3</v>
      </c>
      <c r="AY88" t="s">
        <v>6186</v>
      </c>
      <c r="AZ88">
        <v>1</v>
      </c>
      <c r="BA88" t="s">
        <v>6186</v>
      </c>
      <c r="BB88" t="s">
        <v>6186</v>
      </c>
      <c r="BC88" t="s">
        <v>6186</v>
      </c>
      <c r="BD88" t="s">
        <v>6186</v>
      </c>
    </row>
    <row r="89" spans="1:56">
      <c r="A89" t="s">
        <v>6185</v>
      </c>
      <c r="B89">
        <v>2000</v>
      </c>
      <c r="C89">
        <v>2006</v>
      </c>
      <c r="D89">
        <v>0</v>
      </c>
      <c r="E89">
        <v>3.0000000000000001E-5</v>
      </c>
      <c r="F89">
        <v>73.782399999999996</v>
      </c>
      <c r="G89">
        <f t="shared" si="2"/>
        <v>2.2134719999999997E-3</v>
      </c>
      <c r="H89">
        <v>52.971789999999999</v>
      </c>
      <c r="I89">
        <f t="shared" si="3"/>
        <v>1.5891537000000001E-3</v>
      </c>
      <c r="K89">
        <v>47.896380000000001</v>
      </c>
      <c r="L89">
        <v>57.574260000000002</v>
      </c>
      <c r="M89">
        <v>167.76853</v>
      </c>
      <c r="N89">
        <v>185.54637</v>
      </c>
      <c r="O89">
        <v>154.35718</v>
      </c>
      <c r="P89" t="s">
        <v>6186</v>
      </c>
      <c r="Q89">
        <v>61</v>
      </c>
      <c r="R89">
        <v>73</v>
      </c>
      <c r="S89">
        <v>11</v>
      </c>
      <c r="T89">
        <v>1.1967209999999999</v>
      </c>
      <c r="U89">
        <v>3.6499999999999998E-2</v>
      </c>
      <c r="V89">
        <v>52.971789999999999</v>
      </c>
      <c r="W89">
        <v>1</v>
      </c>
      <c r="X89" t="s">
        <v>6186</v>
      </c>
      <c r="Y89" t="s">
        <v>6186</v>
      </c>
      <c r="Z89">
        <v>1</v>
      </c>
      <c r="AA89" t="s">
        <v>6186</v>
      </c>
      <c r="AB89" t="s">
        <v>6186</v>
      </c>
      <c r="AC89" t="s">
        <v>6186</v>
      </c>
      <c r="AD89" t="s">
        <v>6186</v>
      </c>
      <c r="AE89" t="s">
        <v>6186</v>
      </c>
      <c r="AF89" t="s">
        <v>6186</v>
      </c>
      <c r="AG89">
        <v>1</v>
      </c>
      <c r="AH89" t="s">
        <v>6186</v>
      </c>
      <c r="AI89" t="s">
        <v>6186</v>
      </c>
      <c r="AJ89" t="s">
        <v>6186</v>
      </c>
      <c r="AK89" t="s">
        <v>6186</v>
      </c>
      <c r="AL89" t="s">
        <v>6186</v>
      </c>
      <c r="AM89" t="s">
        <v>6186</v>
      </c>
      <c r="AN89" t="s">
        <v>6186</v>
      </c>
      <c r="AO89">
        <v>1</v>
      </c>
      <c r="AP89" t="s">
        <v>6186</v>
      </c>
      <c r="AQ89" t="s">
        <v>6186</v>
      </c>
      <c r="AR89" t="s">
        <v>6186</v>
      </c>
      <c r="AS89" t="s">
        <v>6186</v>
      </c>
      <c r="AT89">
        <v>1</v>
      </c>
      <c r="AU89">
        <v>1</v>
      </c>
      <c r="AV89">
        <v>5</v>
      </c>
      <c r="AW89" t="s">
        <v>6186</v>
      </c>
      <c r="AX89">
        <v>3</v>
      </c>
      <c r="AY89" t="s">
        <v>6186</v>
      </c>
      <c r="AZ89">
        <v>1</v>
      </c>
      <c r="BA89" t="s">
        <v>6186</v>
      </c>
      <c r="BB89" t="s">
        <v>6186</v>
      </c>
      <c r="BC89" t="s">
        <v>6186</v>
      </c>
      <c r="BD89" t="s">
        <v>6186</v>
      </c>
    </row>
    <row r="90" spans="1:56">
      <c r="A90" t="s">
        <v>6185</v>
      </c>
      <c r="B90">
        <v>2000</v>
      </c>
      <c r="C90">
        <v>2007</v>
      </c>
      <c r="D90" t="s">
        <v>6186</v>
      </c>
      <c r="E90" t="s">
        <v>6186</v>
      </c>
      <c r="F90" t="s">
        <v>6186</v>
      </c>
      <c r="G90" t="str">
        <f t="shared" si="2"/>
        <v/>
      </c>
      <c r="H90" t="s">
        <v>6186</v>
      </c>
      <c r="I90" t="str">
        <f t="shared" si="3"/>
        <v/>
      </c>
      <c r="K90" t="s">
        <v>6186</v>
      </c>
      <c r="L90" t="s">
        <v>6186</v>
      </c>
      <c r="M90" t="s">
        <v>6186</v>
      </c>
      <c r="N90" t="s">
        <v>6186</v>
      </c>
      <c r="O90" t="s">
        <v>6186</v>
      </c>
      <c r="P90" t="s">
        <v>6186</v>
      </c>
      <c r="Q90" t="s">
        <v>6186</v>
      </c>
      <c r="R90" t="s">
        <v>6186</v>
      </c>
      <c r="S90" t="s">
        <v>6186</v>
      </c>
      <c r="T90" t="s">
        <v>6186</v>
      </c>
      <c r="U90" t="s">
        <v>6186</v>
      </c>
      <c r="V90" t="s">
        <v>6186</v>
      </c>
      <c r="W90" t="s">
        <v>6186</v>
      </c>
      <c r="X90" t="s">
        <v>6186</v>
      </c>
      <c r="Y90" t="s">
        <v>6186</v>
      </c>
      <c r="Z90" t="s">
        <v>6186</v>
      </c>
      <c r="AA90" t="s">
        <v>6186</v>
      </c>
      <c r="AB90" t="s">
        <v>6186</v>
      </c>
      <c r="AC90" t="s">
        <v>6186</v>
      </c>
      <c r="AD90" t="s">
        <v>6186</v>
      </c>
      <c r="AE90" t="s">
        <v>6186</v>
      </c>
      <c r="AF90" t="s">
        <v>6186</v>
      </c>
      <c r="AG90" t="s">
        <v>6186</v>
      </c>
      <c r="AH90" t="s">
        <v>6186</v>
      </c>
      <c r="AI90" t="s">
        <v>6186</v>
      </c>
      <c r="AJ90" t="s">
        <v>6186</v>
      </c>
      <c r="AK90" t="s">
        <v>6186</v>
      </c>
      <c r="AL90" t="s">
        <v>6186</v>
      </c>
      <c r="AM90" t="s">
        <v>6186</v>
      </c>
      <c r="AN90" t="s">
        <v>6186</v>
      </c>
      <c r="AO90" t="s">
        <v>6186</v>
      </c>
      <c r="AP90" t="s">
        <v>6186</v>
      </c>
      <c r="AQ90" t="s">
        <v>6186</v>
      </c>
      <c r="AR90" t="s">
        <v>6186</v>
      </c>
      <c r="AS90" t="s">
        <v>6186</v>
      </c>
      <c r="AT90" t="s">
        <v>6186</v>
      </c>
      <c r="AU90" t="s">
        <v>6186</v>
      </c>
      <c r="AV90" t="s">
        <v>6186</v>
      </c>
      <c r="AW90" t="s">
        <v>6186</v>
      </c>
      <c r="AX90" t="s">
        <v>6186</v>
      </c>
      <c r="AY90" t="s">
        <v>6186</v>
      </c>
      <c r="AZ90" t="s">
        <v>6186</v>
      </c>
      <c r="BA90" t="s">
        <v>6186</v>
      </c>
      <c r="BB90" t="s">
        <v>6186</v>
      </c>
      <c r="BC90" t="s">
        <v>6186</v>
      </c>
      <c r="BD90" t="s">
        <v>6186</v>
      </c>
    </row>
    <row r="91" spans="1:56">
      <c r="A91" t="s">
        <v>6185</v>
      </c>
      <c r="B91">
        <v>2000</v>
      </c>
      <c r="C91">
        <v>2008</v>
      </c>
      <c r="D91">
        <v>22</v>
      </c>
      <c r="E91">
        <v>1.5560000000000001E-3</v>
      </c>
      <c r="F91">
        <v>49.502899999999997</v>
      </c>
      <c r="G91">
        <f t="shared" si="2"/>
        <v>7.7026512399999997E-2</v>
      </c>
      <c r="H91">
        <v>37.141739999999999</v>
      </c>
      <c r="I91">
        <f t="shared" si="3"/>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6186</v>
      </c>
      <c r="X91" t="s">
        <v>6186</v>
      </c>
      <c r="Y91">
        <v>1</v>
      </c>
      <c r="Z91" t="s">
        <v>6186</v>
      </c>
      <c r="AA91">
        <v>1</v>
      </c>
      <c r="AB91" t="s">
        <v>6186</v>
      </c>
      <c r="AC91" t="s">
        <v>6186</v>
      </c>
      <c r="AD91" t="s">
        <v>6186</v>
      </c>
      <c r="AE91" t="s">
        <v>6186</v>
      </c>
      <c r="AF91" t="s">
        <v>6186</v>
      </c>
      <c r="AG91">
        <v>1</v>
      </c>
      <c r="AH91" t="s">
        <v>6186</v>
      </c>
      <c r="AI91" t="s">
        <v>6186</v>
      </c>
      <c r="AJ91" t="s">
        <v>6186</v>
      </c>
      <c r="AK91" t="s">
        <v>6186</v>
      </c>
      <c r="AL91" t="s">
        <v>6186</v>
      </c>
      <c r="AM91" t="s">
        <v>6186</v>
      </c>
      <c r="AN91" t="s">
        <v>6186</v>
      </c>
      <c r="AO91" t="s">
        <v>6186</v>
      </c>
      <c r="AP91">
        <v>1</v>
      </c>
      <c r="AQ91" t="s">
        <v>6186</v>
      </c>
      <c r="AR91" t="s">
        <v>6186</v>
      </c>
      <c r="AS91" t="s">
        <v>6186</v>
      </c>
      <c r="AT91">
        <v>1</v>
      </c>
      <c r="AU91">
        <v>1</v>
      </c>
      <c r="AV91">
        <v>5</v>
      </c>
      <c r="AW91" t="s">
        <v>6186</v>
      </c>
      <c r="AX91">
        <v>3</v>
      </c>
      <c r="AY91" t="s">
        <v>6186</v>
      </c>
      <c r="AZ91">
        <v>1</v>
      </c>
      <c r="BA91" t="s">
        <v>6186</v>
      </c>
      <c r="BB91" t="s">
        <v>6186</v>
      </c>
      <c r="BC91" t="s">
        <v>6186</v>
      </c>
      <c r="BD91" t="s">
        <v>6186</v>
      </c>
    </row>
    <row r="92" spans="1:56">
      <c r="A92" t="s">
        <v>6185</v>
      </c>
      <c r="B92">
        <v>2000</v>
      </c>
      <c r="C92">
        <v>2009</v>
      </c>
      <c r="D92">
        <v>14</v>
      </c>
      <c r="E92">
        <v>1.521E-3</v>
      </c>
      <c r="F92">
        <v>49.502899999999997</v>
      </c>
      <c r="G92">
        <f t="shared" si="2"/>
        <v>7.5293910899999997E-2</v>
      </c>
      <c r="H92">
        <v>37.141739999999999</v>
      </c>
      <c r="I92">
        <f t="shared" si="3"/>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6186</v>
      </c>
      <c r="X92" t="s">
        <v>6186</v>
      </c>
      <c r="Y92">
        <v>1</v>
      </c>
      <c r="Z92" t="s">
        <v>6186</v>
      </c>
      <c r="AA92">
        <v>1</v>
      </c>
      <c r="AB92" t="s">
        <v>6186</v>
      </c>
      <c r="AC92" t="s">
        <v>6186</v>
      </c>
      <c r="AD92" t="s">
        <v>6186</v>
      </c>
      <c r="AE92" t="s">
        <v>6186</v>
      </c>
      <c r="AF92" t="s">
        <v>6186</v>
      </c>
      <c r="AG92">
        <v>1</v>
      </c>
      <c r="AH92" t="s">
        <v>6186</v>
      </c>
      <c r="AI92" t="s">
        <v>6186</v>
      </c>
      <c r="AJ92" t="s">
        <v>6186</v>
      </c>
      <c r="AK92" t="s">
        <v>6186</v>
      </c>
      <c r="AL92" t="s">
        <v>6186</v>
      </c>
      <c r="AM92" t="s">
        <v>6186</v>
      </c>
      <c r="AN92" t="s">
        <v>6186</v>
      </c>
      <c r="AO92" t="s">
        <v>6186</v>
      </c>
      <c r="AP92">
        <v>1</v>
      </c>
      <c r="AQ92" t="s">
        <v>6186</v>
      </c>
      <c r="AR92" t="s">
        <v>6186</v>
      </c>
      <c r="AS92" t="s">
        <v>6186</v>
      </c>
      <c r="AT92">
        <v>1</v>
      </c>
      <c r="AU92">
        <v>1</v>
      </c>
      <c r="AV92">
        <v>5</v>
      </c>
      <c r="AW92" t="s">
        <v>6186</v>
      </c>
      <c r="AX92">
        <v>3</v>
      </c>
      <c r="AY92" t="s">
        <v>6186</v>
      </c>
      <c r="AZ92">
        <v>1</v>
      </c>
      <c r="BA92" t="s">
        <v>6186</v>
      </c>
      <c r="BB92" t="s">
        <v>6186</v>
      </c>
      <c r="BC92" t="s">
        <v>6186</v>
      </c>
      <c r="BD92" t="s">
        <v>6186</v>
      </c>
    </row>
    <row r="93" spans="1:56">
      <c r="A93" t="s">
        <v>6185</v>
      </c>
      <c r="B93">
        <v>2000</v>
      </c>
      <c r="C93">
        <v>2010</v>
      </c>
      <c r="D93">
        <v>3</v>
      </c>
      <c r="E93">
        <v>2.9300000000000002E-4</v>
      </c>
      <c r="F93">
        <v>49.106699999999996</v>
      </c>
      <c r="G93">
        <f t="shared" si="2"/>
        <v>1.43882631E-2</v>
      </c>
      <c r="H93">
        <v>36.826180000000001</v>
      </c>
      <c r="I93">
        <f t="shared" si="3"/>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6186</v>
      </c>
      <c r="X93" t="s">
        <v>6186</v>
      </c>
      <c r="Y93">
        <v>1</v>
      </c>
      <c r="Z93" t="s">
        <v>6186</v>
      </c>
      <c r="AA93">
        <v>1</v>
      </c>
      <c r="AB93" t="s">
        <v>6186</v>
      </c>
      <c r="AC93" t="s">
        <v>6186</v>
      </c>
      <c r="AD93" t="s">
        <v>6186</v>
      </c>
      <c r="AE93" t="s">
        <v>6186</v>
      </c>
      <c r="AF93" t="s">
        <v>6186</v>
      </c>
      <c r="AG93">
        <v>1</v>
      </c>
      <c r="AH93" t="s">
        <v>6186</v>
      </c>
      <c r="AI93" t="s">
        <v>6186</v>
      </c>
      <c r="AJ93" t="s">
        <v>6186</v>
      </c>
      <c r="AK93" t="s">
        <v>6186</v>
      </c>
      <c r="AL93" t="s">
        <v>6186</v>
      </c>
      <c r="AM93" t="s">
        <v>6186</v>
      </c>
      <c r="AN93" t="s">
        <v>6186</v>
      </c>
      <c r="AO93" t="s">
        <v>6186</v>
      </c>
      <c r="AP93">
        <v>1</v>
      </c>
      <c r="AQ93" t="s">
        <v>6186</v>
      </c>
      <c r="AR93" t="s">
        <v>6186</v>
      </c>
      <c r="AS93" t="s">
        <v>6186</v>
      </c>
      <c r="AT93">
        <v>1</v>
      </c>
      <c r="AU93">
        <v>1</v>
      </c>
      <c r="AV93">
        <v>5</v>
      </c>
      <c r="AW93" t="s">
        <v>6186</v>
      </c>
      <c r="AX93">
        <v>3</v>
      </c>
      <c r="AY93" t="s">
        <v>6186</v>
      </c>
      <c r="AZ93">
        <v>1</v>
      </c>
      <c r="BA93" t="s">
        <v>6186</v>
      </c>
      <c r="BB93" t="s">
        <v>6186</v>
      </c>
      <c r="BC93" t="s">
        <v>6186</v>
      </c>
      <c r="BD93" t="s">
        <v>6186</v>
      </c>
    </row>
    <row r="94" spans="1:56">
      <c r="A94" t="s">
        <v>6185</v>
      </c>
      <c r="B94">
        <v>2000</v>
      </c>
      <c r="C94">
        <v>2011</v>
      </c>
      <c r="D94">
        <v>4</v>
      </c>
      <c r="E94">
        <v>2.9500000000000001E-4</v>
      </c>
      <c r="F94">
        <v>53.227739999999997</v>
      </c>
      <c r="G94">
        <f t="shared" si="2"/>
        <v>1.5702183299999999E-2</v>
      </c>
      <c r="H94">
        <v>38.838430000000002</v>
      </c>
      <c r="I94">
        <f t="shared" si="3"/>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6186</v>
      </c>
      <c r="X94" t="s">
        <v>6186</v>
      </c>
      <c r="Y94">
        <v>1</v>
      </c>
      <c r="Z94" t="s">
        <v>6186</v>
      </c>
      <c r="AA94">
        <v>1</v>
      </c>
      <c r="AB94" t="s">
        <v>6186</v>
      </c>
      <c r="AC94" t="s">
        <v>6186</v>
      </c>
      <c r="AD94" t="s">
        <v>6186</v>
      </c>
      <c r="AE94" t="s">
        <v>6186</v>
      </c>
      <c r="AF94" t="s">
        <v>6186</v>
      </c>
      <c r="AG94">
        <v>0.85799999999999998</v>
      </c>
      <c r="AH94" t="s">
        <v>6186</v>
      </c>
      <c r="AI94">
        <v>0.14199999999999999</v>
      </c>
      <c r="AJ94" t="s">
        <v>6186</v>
      </c>
      <c r="AK94">
        <v>0.14199999999999999</v>
      </c>
      <c r="AL94" t="s">
        <v>6186</v>
      </c>
      <c r="AM94" t="s">
        <v>6186</v>
      </c>
      <c r="AN94" t="s">
        <v>6186</v>
      </c>
      <c r="AO94" t="s">
        <v>6186</v>
      </c>
      <c r="AP94">
        <v>0.85799999999999998</v>
      </c>
      <c r="AQ94" t="s">
        <v>6186</v>
      </c>
      <c r="AR94" t="s">
        <v>6186</v>
      </c>
      <c r="AS94" t="s">
        <v>6186</v>
      </c>
      <c r="AT94">
        <v>0.85799999999999998</v>
      </c>
      <c r="AU94">
        <v>0.85799999999999998</v>
      </c>
      <c r="AV94">
        <v>4.4000000000000004</v>
      </c>
      <c r="AW94" t="s">
        <v>6186</v>
      </c>
      <c r="AX94">
        <v>3</v>
      </c>
      <c r="AY94">
        <v>0.14199999999999999</v>
      </c>
      <c r="AZ94">
        <v>0.85799999999999998</v>
      </c>
      <c r="BA94" t="s">
        <v>6186</v>
      </c>
      <c r="BB94" t="s">
        <v>6186</v>
      </c>
      <c r="BC94" t="s">
        <v>6186</v>
      </c>
      <c r="BD94" t="s">
        <v>6186</v>
      </c>
    </row>
    <row r="95" spans="1:56">
      <c r="A95" t="s">
        <v>6185</v>
      </c>
      <c r="B95">
        <v>2000</v>
      </c>
      <c r="C95">
        <v>2012</v>
      </c>
      <c r="D95">
        <v>5</v>
      </c>
      <c r="E95">
        <v>3.7399999999999998E-4</v>
      </c>
      <c r="F95">
        <v>49.502899999999997</v>
      </c>
      <c r="G95">
        <f t="shared" si="2"/>
        <v>1.8514084599999998E-2</v>
      </c>
      <c r="H95">
        <v>35.927210000000002</v>
      </c>
      <c r="I95">
        <f t="shared" si="3"/>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6186</v>
      </c>
      <c r="X95" t="s">
        <v>6186</v>
      </c>
      <c r="Y95">
        <v>1</v>
      </c>
      <c r="Z95" t="s">
        <v>6186</v>
      </c>
      <c r="AA95">
        <v>1</v>
      </c>
      <c r="AB95" t="s">
        <v>6186</v>
      </c>
      <c r="AC95" t="s">
        <v>6186</v>
      </c>
      <c r="AD95" t="s">
        <v>6186</v>
      </c>
      <c r="AE95" t="s">
        <v>6186</v>
      </c>
      <c r="AF95" t="s">
        <v>6186</v>
      </c>
      <c r="AG95">
        <v>1</v>
      </c>
      <c r="AH95" t="s">
        <v>6186</v>
      </c>
      <c r="AI95" t="s">
        <v>6186</v>
      </c>
      <c r="AJ95" t="s">
        <v>6186</v>
      </c>
      <c r="AK95" t="s">
        <v>6186</v>
      </c>
      <c r="AL95" t="s">
        <v>6186</v>
      </c>
      <c r="AM95" t="s">
        <v>6186</v>
      </c>
      <c r="AN95" t="s">
        <v>6186</v>
      </c>
      <c r="AO95" t="s">
        <v>6186</v>
      </c>
      <c r="AP95">
        <v>1</v>
      </c>
      <c r="AQ95" t="s">
        <v>6186</v>
      </c>
      <c r="AR95" t="s">
        <v>6186</v>
      </c>
      <c r="AS95" t="s">
        <v>6186</v>
      </c>
      <c r="AT95">
        <v>1</v>
      </c>
      <c r="AU95">
        <v>1</v>
      </c>
      <c r="AV95">
        <v>5</v>
      </c>
      <c r="AW95" t="s">
        <v>6186</v>
      </c>
      <c r="AX95">
        <v>3</v>
      </c>
      <c r="AY95" t="s">
        <v>6186</v>
      </c>
      <c r="AZ95">
        <v>1</v>
      </c>
      <c r="BA95" t="s">
        <v>6186</v>
      </c>
      <c r="BB95" t="s">
        <v>6186</v>
      </c>
      <c r="BC95" t="s">
        <v>6186</v>
      </c>
      <c r="BD95" t="s">
        <v>6186</v>
      </c>
    </row>
    <row r="96" spans="1:56">
      <c r="A96" t="s">
        <v>6185</v>
      </c>
      <c r="B96">
        <v>2000</v>
      </c>
      <c r="C96">
        <v>2013</v>
      </c>
      <c r="D96">
        <v>13</v>
      </c>
      <c r="E96">
        <v>8.7500000000000002E-4</v>
      </c>
      <c r="F96">
        <v>49.829430000000002</v>
      </c>
      <c r="G96">
        <f t="shared" si="2"/>
        <v>4.360075125E-2</v>
      </c>
      <c r="H96">
        <v>36.151490000000003</v>
      </c>
      <c r="I96">
        <f t="shared" si="3"/>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6186</v>
      </c>
      <c r="X96" t="s">
        <v>6186</v>
      </c>
      <c r="Y96">
        <v>1</v>
      </c>
      <c r="Z96" t="s">
        <v>6186</v>
      </c>
      <c r="AA96">
        <v>1</v>
      </c>
      <c r="AB96" t="s">
        <v>6186</v>
      </c>
      <c r="AC96" t="s">
        <v>6186</v>
      </c>
      <c r="AD96" t="s">
        <v>6186</v>
      </c>
      <c r="AE96" t="s">
        <v>6186</v>
      </c>
      <c r="AF96" t="s">
        <v>6186</v>
      </c>
      <c r="AG96">
        <v>1</v>
      </c>
      <c r="AH96" t="s">
        <v>6186</v>
      </c>
      <c r="AI96" t="s">
        <v>6186</v>
      </c>
      <c r="AJ96" t="s">
        <v>6186</v>
      </c>
      <c r="AK96" t="s">
        <v>6186</v>
      </c>
      <c r="AL96" t="s">
        <v>6186</v>
      </c>
      <c r="AM96" t="s">
        <v>6186</v>
      </c>
      <c r="AN96" t="s">
        <v>6186</v>
      </c>
      <c r="AO96" t="s">
        <v>6186</v>
      </c>
      <c r="AP96">
        <v>1</v>
      </c>
      <c r="AQ96" t="s">
        <v>6186</v>
      </c>
      <c r="AR96" t="s">
        <v>6186</v>
      </c>
      <c r="AS96" t="s">
        <v>6186</v>
      </c>
      <c r="AT96">
        <v>1</v>
      </c>
      <c r="AU96">
        <v>1</v>
      </c>
      <c r="AV96">
        <v>5</v>
      </c>
      <c r="AW96" t="s">
        <v>6186</v>
      </c>
      <c r="AX96">
        <v>3</v>
      </c>
      <c r="AY96" t="s">
        <v>6186</v>
      </c>
      <c r="AZ96">
        <v>1</v>
      </c>
      <c r="BA96" t="s">
        <v>6186</v>
      </c>
      <c r="BB96" t="s">
        <v>6186</v>
      </c>
      <c r="BC96" t="s">
        <v>6186</v>
      </c>
      <c r="BD96" t="s">
        <v>6186</v>
      </c>
    </row>
    <row r="97" spans="1:56">
      <c r="A97" t="s">
        <v>6185</v>
      </c>
      <c r="B97">
        <v>2000</v>
      </c>
      <c r="C97">
        <v>2014</v>
      </c>
      <c r="D97">
        <v>5</v>
      </c>
      <c r="E97">
        <v>3.48E-4</v>
      </c>
      <c r="F97">
        <v>49.740699999999997</v>
      </c>
      <c r="G97">
        <f t="shared" si="2"/>
        <v>1.73097636E-2</v>
      </c>
      <c r="H97">
        <v>36.111789999999999</v>
      </c>
      <c r="I97">
        <f t="shared" si="3"/>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6186</v>
      </c>
      <c r="X97" t="s">
        <v>6186</v>
      </c>
      <c r="Y97">
        <v>1</v>
      </c>
      <c r="Z97" t="s">
        <v>6186</v>
      </c>
      <c r="AA97">
        <v>1</v>
      </c>
      <c r="AB97" t="s">
        <v>6186</v>
      </c>
      <c r="AC97" t="s">
        <v>6186</v>
      </c>
      <c r="AD97" t="s">
        <v>6186</v>
      </c>
      <c r="AE97" t="s">
        <v>6186</v>
      </c>
      <c r="AF97" t="s">
        <v>6186</v>
      </c>
      <c r="AG97">
        <v>1</v>
      </c>
      <c r="AH97" t="s">
        <v>6186</v>
      </c>
      <c r="AI97" t="s">
        <v>6186</v>
      </c>
      <c r="AJ97" t="s">
        <v>6186</v>
      </c>
      <c r="AK97" t="s">
        <v>6186</v>
      </c>
      <c r="AL97" t="s">
        <v>6186</v>
      </c>
      <c r="AM97" t="s">
        <v>6186</v>
      </c>
      <c r="AN97" t="s">
        <v>6186</v>
      </c>
      <c r="AO97" t="s">
        <v>6186</v>
      </c>
      <c r="AP97">
        <v>1</v>
      </c>
      <c r="AQ97" t="s">
        <v>6186</v>
      </c>
      <c r="AR97" t="s">
        <v>6186</v>
      </c>
      <c r="AS97" t="s">
        <v>6186</v>
      </c>
      <c r="AT97">
        <v>1</v>
      </c>
      <c r="AU97">
        <v>1</v>
      </c>
      <c r="AV97">
        <v>5</v>
      </c>
      <c r="AW97" t="s">
        <v>6186</v>
      </c>
      <c r="AX97">
        <v>3</v>
      </c>
      <c r="AY97" t="s">
        <v>6186</v>
      </c>
      <c r="AZ97">
        <v>1</v>
      </c>
      <c r="BA97" t="s">
        <v>6186</v>
      </c>
      <c r="BB97" t="s">
        <v>6186</v>
      </c>
      <c r="BC97" t="s">
        <v>6186</v>
      </c>
      <c r="BD97" t="s">
        <v>6186</v>
      </c>
    </row>
    <row r="98" spans="1:56">
      <c r="A98" t="s">
        <v>6185</v>
      </c>
      <c r="B98">
        <v>2000</v>
      </c>
      <c r="C98">
        <v>2015</v>
      </c>
      <c r="D98">
        <v>8</v>
      </c>
      <c r="E98">
        <v>4.6500000000000003E-4</v>
      </c>
      <c r="F98">
        <v>49.702660000000002</v>
      </c>
      <c r="G98">
        <f t="shared" si="2"/>
        <v>2.3111736900000002E-2</v>
      </c>
      <c r="H98">
        <v>36.075189999999999</v>
      </c>
      <c r="I98">
        <f t="shared" si="3"/>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6186</v>
      </c>
      <c r="X98" t="s">
        <v>6186</v>
      </c>
      <c r="Y98">
        <v>1</v>
      </c>
      <c r="Z98" t="s">
        <v>6186</v>
      </c>
      <c r="AA98">
        <v>1</v>
      </c>
      <c r="AB98" t="s">
        <v>6186</v>
      </c>
      <c r="AC98" t="s">
        <v>6186</v>
      </c>
      <c r="AD98" t="s">
        <v>6186</v>
      </c>
      <c r="AE98" t="s">
        <v>6186</v>
      </c>
      <c r="AF98" t="s">
        <v>6186</v>
      </c>
      <c r="AG98">
        <v>1</v>
      </c>
      <c r="AH98" t="s">
        <v>6186</v>
      </c>
      <c r="AI98" t="s">
        <v>6186</v>
      </c>
      <c r="AJ98" t="s">
        <v>6186</v>
      </c>
      <c r="AK98" t="s">
        <v>6186</v>
      </c>
      <c r="AL98" t="s">
        <v>6186</v>
      </c>
      <c r="AM98" t="s">
        <v>6186</v>
      </c>
      <c r="AN98" t="s">
        <v>6186</v>
      </c>
      <c r="AO98" t="s">
        <v>6186</v>
      </c>
      <c r="AP98">
        <v>1</v>
      </c>
      <c r="AQ98" t="s">
        <v>6186</v>
      </c>
      <c r="AR98" t="s">
        <v>6186</v>
      </c>
      <c r="AS98" t="s">
        <v>6186</v>
      </c>
      <c r="AT98">
        <v>1</v>
      </c>
      <c r="AU98">
        <v>1</v>
      </c>
      <c r="AV98">
        <v>5</v>
      </c>
      <c r="AW98" t="s">
        <v>6186</v>
      </c>
      <c r="AX98">
        <v>3</v>
      </c>
      <c r="AY98" t="s">
        <v>6186</v>
      </c>
      <c r="AZ98">
        <v>1</v>
      </c>
      <c r="BA98" t="s">
        <v>6186</v>
      </c>
      <c r="BB98" t="s">
        <v>6186</v>
      </c>
      <c r="BC98" t="s">
        <v>6186</v>
      </c>
      <c r="BD98" t="s">
        <v>6186</v>
      </c>
    </row>
    <row r="99" spans="1:56">
      <c r="A99" t="s">
        <v>6185</v>
      </c>
      <c r="B99">
        <v>2000</v>
      </c>
      <c r="C99">
        <v>2016</v>
      </c>
      <c r="D99" t="s">
        <v>6186</v>
      </c>
      <c r="E99" t="s">
        <v>6186</v>
      </c>
      <c r="F99" t="s">
        <v>6186</v>
      </c>
      <c r="G99" t="str">
        <f t="shared" si="2"/>
        <v/>
      </c>
      <c r="H99" t="s">
        <v>6186</v>
      </c>
      <c r="I99" t="str">
        <f t="shared" si="3"/>
        <v/>
      </c>
      <c r="K99" t="s">
        <v>6186</v>
      </c>
      <c r="L99" t="s">
        <v>6186</v>
      </c>
      <c r="M99" t="s">
        <v>6186</v>
      </c>
      <c r="N99" t="s">
        <v>6186</v>
      </c>
      <c r="O99" t="s">
        <v>6186</v>
      </c>
      <c r="P99" t="s">
        <v>6186</v>
      </c>
      <c r="Q99" t="s">
        <v>6186</v>
      </c>
      <c r="R99" t="s">
        <v>6186</v>
      </c>
      <c r="S99" t="s">
        <v>6186</v>
      </c>
      <c r="T99" t="s">
        <v>6186</v>
      </c>
      <c r="U99" t="s">
        <v>6186</v>
      </c>
      <c r="V99" t="s">
        <v>6186</v>
      </c>
      <c r="W99" t="s">
        <v>6186</v>
      </c>
      <c r="X99" t="s">
        <v>6186</v>
      </c>
      <c r="Y99" t="s">
        <v>6186</v>
      </c>
      <c r="Z99" t="s">
        <v>6186</v>
      </c>
      <c r="AA99" t="s">
        <v>6186</v>
      </c>
      <c r="AB99" t="s">
        <v>6186</v>
      </c>
      <c r="AC99" t="s">
        <v>6186</v>
      </c>
      <c r="AD99" t="s">
        <v>6186</v>
      </c>
      <c r="AE99" t="s">
        <v>6186</v>
      </c>
      <c r="AF99" t="s">
        <v>6186</v>
      </c>
      <c r="AG99" t="s">
        <v>6186</v>
      </c>
      <c r="AH99" t="s">
        <v>6186</v>
      </c>
      <c r="AI99" t="s">
        <v>6186</v>
      </c>
      <c r="AJ99" t="s">
        <v>6186</v>
      </c>
      <c r="AK99" t="s">
        <v>6186</v>
      </c>
      <c r="AL99" t="s">
        <v>6186</v>
      </c>
      <c r="AM99" t="s">
        <v>6186</v>
      </c>
      <c r="AN99" t="s">
        <v>6186</v>
      </c>
      <c r="AO99" t="s">
        <v>6186</v>
      </c>
      <c r="AP99" t="s">
        <v>6186</v>
      </c>
      <c r="AQ99" t="s">
        <v>6186</v>
      </c>
      <c r="AR99" t="s">
        <v>6186</v>
      </c>
      <c r="AS99" t="s">
        <v>6186</v>
      </c>
      <c r="AT99" t="s">
        <v>6186</v>
      </c>
      <c r="AU99" t="s">
        <v>6186</v>
      </c>
      <c r="AV99" t="s">
        <v>6186</v>
      </c>
      <c r="AW99" t="s">
        <v>6186</v>
      </c>
      <c r="AX99" t="s">
        <v>6186</v>
      </c>
      <c r="AY99" t="s">
        <v>6186</v>
      </c>
      <c r="AZ99" t="s">
        <v>6186</v>
      </c>
      <c r="BA99" t="s">
        <v>6186</v>
      </c>
      <c r="BB99" t="s">
        <v>6186</v>
      </c>
      <c r="BC99" t="s">
        <v>6186</v>
      </c>
      <c r="BD99" t="s">
        <v>6186</v>
      </c>
    </row>
    <row r="100" spans="1:56">
      <c r="A100" t="s">
        <v>6185</v>
      </c>
      <c r="B100">
        <v>2000</v>
      </c>
      <c r="C100">
        <v>2017</v>
      </c>
      <c r="D100" t="s">
        <v>6186</v>
      </c>
      <c r="E100" t="s">
        <v>6186</v>
      </c>
      <c r="F100" t="s">
        <v>6186</v>
      </c>
      <c r="G100" t="str">
        <f t="shared" si="2"/>
        <v/>
      </c>
      <c r="H100" t="s">
        <v>6186</v>
      </c>
      <c r="I100" t="str">
        <f t="shared" si="3"/>
        <v/>
      </c>
      <c r="K100" t="s">
        <v>6186</v>
      </c>
      <c r="L100" t="s">
        <v>6186</v>
      </c>
      <c r="M100" t="s">
        <v>6186</v>
      </c>
      <c r="N100" t="s">
        <v>6186</v>
      </c>
      <c r="O100" t="s">
        <v>6186</v>
      </c>
      <c r="P100" t="s">
        <v>6186</v>
      </c>
      <c r="Q100" t="s">
        <v>6186</v>
      </c>
      <c r="R100" t="s">
        <v>6186</v>
      </c>
      <c r="S100" t="s">
        <v>6186</v>
      </c>
      <c r="T100" t="s">
        <v>6186</v>
      </c>
      <c r="U100" t="s">
        <v>6186</v>
      </c>
      <c r="V100" t="s">
        <v>6186</v>
      </c>
      <c r="W100" t="s">
        <v>6186</v>
      </c>
      <c r="X100" t="s">
        <v>6186</v>
      </c>
      <c r="Y100" t="s">
        <v>6186</v>
      </c>
      <c r="Z100" t="s">
        <v>6186</v>
      </c>
      <c r="AA100" t="s">
        <v>6186</v>
      </c>
      <c r="AB100" t="s">
        <v>6186</v>
      </c>
      <c r="AC100" t="s">
        <v>6186</v>
      </c>
      <c r="AD100" t="s">
        <v>6186</v>
      </c>
      <c r="AE100" t="s">
        <v>6186</v>
      </c>
      <c r="AF100" t="s">
        <v>6186</v>
      </c>
      <c r="AG100" t="s">
        <v>6186</v>
      </c>
      <c r="AH100" t="s">
        <v>6186</v>
      </c>
      <c r="AI100" t="s">
        <v>6186</v>
      </c>
      <c r="AJ100" t="s">
        <v>6186</v>
      </c>
      <c r="AK100" t="s">
        <v>6186</v>
      </c>
      <c r="AL100" t="s">
        <v>6186</v>
      </c>
      <c r="AM100" t="s">
        <v>6186</v>
      </c>
      <c r="AN100" t="s">
        <v>6186</v>
      </c>
      <c r="AO100" t="s">
        <v>6186</v>
      </c>
      <c r="AP100" t="s">
        <v>6186</v>
      </c>
      <c r="AQ100" t="s">
        <v>6186</v>
      </c>
      <c r="AR100" t="s">
        <v>6186</v>
      </c>
      <c r="AS100" t="s">
        <v>6186</v>
      </c>
      <c r="AT100" t="s">
        <v>6186</v>
      </c>
      <c r="AU100" t="s">
        <v>6186</v>
      </c>
      <c r="AV100" t="s">
        <v>6186</v>
      </c>
      <c r="AW100" t="s">
        <v>6186</v>
      </c>
      <c r="AX100" t="s">
        <v>6186</v>
      </c>
      <c r="AY100" t="s">
        <v>6186</v>
      </c>
      <c r="AZ100" t="s">
        <v>6186</v>
      </c>
      <c r="BA100" t="s">
        <v>6186</v>
      </c>
      <c r="BB100" t="s">
        <v>6186</v>
      </c>
      <c r="BC100" t="s">
        <v>6186</v>
      </c>
      <c r="BD100" t="s">
        <v>6186</v>
      </c>
    </row>
    <row r="101" spans="1:56">
      <c r="A101" t="s">
        <v>6185</v>
      </c>
      <c r="B101">
        <v>2000</v>
      </c>
      <c r="C101">
        <v>2018</v>
      </c>
      <c r="D101" t="s">
        <v>6186</v>
      </c>
      <c r="E101" t="s">
        <v>6186</v>
      </c>
      <c r="F101" t="s">
        <v>6186</v>
      </c>
      <c r="G101" t="str">
        <f t="shared" si="2"/>
        <v/>
      </c>
      <c r="H101" t="s">
        <v>6186</v>
      </c>
      <c r="I101" t="str">
        <f t="shared" si="3"/>
        <v/>
      </c>
      <c r="K101" t="s">
        <v>6186</v>
      </c>
      <c r="L101" t="s">
        <v>6186</v>
      </c>
      <c r="M101" t="s">
        <v>6186</v>
      </c>
      <c r="N101" t="s">
        <v>6186</v>
      </c>
      <c r="O101" t="s">
        <v>6186</v>
      </c>
      <c r="P101" t="s">
        <v>6186</v>
      </c>
      <c r="Q101" t="s">
        <v>6186</v>
      </c>
      <c r="R101" t="s">
        <v>6186</v>
      </c>
      <c r="S101" t="s">
        <v>6186</v>
      </c>
      <c r="T101" t="s">
        <v>6186</v>
      </c>
      <c r="U101" t="s">
        <v>6186</v>
      </c>
      <c r="V101" t="s">
        <v>6186</v>
      </c>
      <c r="W101" t="s">
        <v>6186</v>
      </c>
      <c r="X101" t="s">
        <v>6186</v>
      </c>
      <c r="Y101" t="s">
        <v>6186</v>
      </c>
      <c r="Z101" t="s">
        <v>6186</v>
      </c>
      <c r="AA101" t="s">
        <v>6186</v>
      </c>
      <c r="AB101" t="s">
        <v>6186</v>
      </c>
      <c r="AC101" t="s">
        <v>6186</v>
      </c>
      <c r="AD101" t="s">
        <v>6186</v>
      </c>
      <c r="AE101" t="s">
        <v>6186</v>
      </c>
      <c r="AF101" t="s">
        <v>6186</v>
      </c>
      <c r="AG101" t="s">
        <v>6186</v>
      </c>
      <c r="AH101" t="s">
        <v>6186</v>
      </c>
      <c r="AI101" t="s">
        <v>6186</v>
      </c>
      <c r="AJ101" t="s">
        <v>6186</v>
      </c>
      <c r="AK101" t="s">
        <v>6186</v>
      </c>
      <c r="AL101" t="s">
        <v>6186</v>
      </c>
      <c r="AM101" t="s">
        <v>6186</v>
      </c>
      <c r="AN101" t="s">
        <v>6186</v>
      </c>
      <c r="AO101" t="s">
        <v>6186</v>
      </c>
      <c r="AP101" t="s">
        <v>6186</v>
      </c>
      <c r="AQ101" t="s">
        <v>6186</v>
      </c>
      <c r="AR101" t="s">
        <v>6186</v>
      </c>
      <c r="AS101" t="s">
        <v>6186</v>
      </c>
      <c r="AT101" t="s">
        <v>6186</v>
      </c>
      <c r="AU101" t="s">
        <v>6186</v>
      </c>
      <c r="AV101" t="s">
        <v>6186</v>
      </c>
      <c r="AW101" t="s">
        <v>6186</v>
      </c>
      <c r="AX101" t="s">
        <v>6186</v>
      </c>
      <c r="AY101" t="s">
        <v>6186</v>
      </c>
      <c r="AZ101" t="s">
        <v>6186</v>
      </c>
      <c r="BA101" t="s">
        <v>6186</v>
      </c>
      <c r="BB101" t="s">
        <v>6186</v>
      </c>
      <c r="BC101" t="s">
        <v>6186</v>
      </c>
      <c r="BD101" t="s">
        <v>6186</v>
      </c>
    </row>
    <row r="102" spans="1:56">
      <c r="A102" t="s">
        <v>6185</v>
      </c>
      <c r="B102">
        <v>2000</v>
      </c>
      <c r="C102">
        <v>2019</v>
      </c>
      <c r="D102" t="s">
        <v>6186</v>
      </c>
      <c r="E102" t="s">
        <v>6186</v>
      </c>
      <c r="F102" t="s">
        <v>6186</v>
      </c>
      <c r="G102" t="str">
        <f t="shared" si="2"/>
        <v/>
      </c>
      <c r="H102" t="s">
        <v>6186</v>
      </c>
      <c r="I102" t="str">
        <f t="shared" si="3"/>
        <v/>
      </c>
      <c r="K102" t="s">
        <v>6186</v>
      </c>
      <c r="L102" t="s">
        <v>6186</v>
      </c>
      <c r="M102" t="s">
        <v>6186</v>
      </c>
      <c r="N102" t="s">
        <v>6186</v>
      </c>
      <c r="O102" t="s">
        <v>6186</v>
      </c>
      <c r="P102" t="s">
        <v>6186</v>
      </c>
      <c r="Q102" t="s">
        <v>6186</v>
      </c>
      <c r="R102" t="s">
        <v>6186</v>
      </c>
      <c r="S102" t="s">
        <v>6186</v>
      </c>
      <c r="T102" t="s">
        <v>6186</v>
      </c>
      <c r="U102" t="s">
        <v>6186</v>
      </c>
      <c r="V102" t="s">
        <v>6186</v>
      </c>
      <c r="W102" t="s">
        <v>6186</v>
      </c>
      <c r="X102" t="s">
        <v>6186</v>
      </c>
      <c r="Y102" t="s">
        <v>6186</v>
      </c>
      <c r="Z102" t="s">
        <v>6186</v>
      </c>
      <c r="AA102" t="s">
        <v>6186</v>
      </c>
      <c r="AB102" t="s">
        <v>6186</v>
      </c>
      <c r="AC102" t="s">
        <v>6186</v>
      </c>
      <c r="AD102" t="s">
        <v>6186</v>
      </c>
      <c r="AE102" t="s">
        <v>6186</v>
      </c>
      <c r="AF102" t="s">
        <v>6186</v>
      </c>
      <c r="AG102" t="s">
        <v>6186</v>
      </c>
      <c r="AH102" t="s">
        <v>6186</v>
      </c>
      <c r="AI102" t="s">
        <v>6186</v>
      </c>
      <c r="AJ102" t="s">
        <v>6186</v>
      </c>
      <c r="AK102" t="s">
        <v>6186</v>
      </c>
      <c r="AL102" t="s">
        <v>6186</v>
      </c>
      <c r="AM102" t="s">
        <v>6186</v>
      </c>
      <c r="AN102" t="s">
        <v>6186</v>
      </c>
      <c r="AO102" t="s">
        <v>6186</v>
      </c>
      <c r="AP102" t="s">
        <v>6186</v>
      </c>
      <c r="AQ102" t="s">
        <v>6186</v>
      </c>
      <c r="AR102" t="s">
        <v>6186</v>
      </c>
      <c r="AS102" t="s">
        <v>6186</v>
      </c>
      <c r="AT102" t="s">
        <v>6186</v>
      </c>
      <c r="AU102" t="s">
        <v>6186</v>
      </c>
      <c r="AV102" t="s">
        <v>6186</v>
      </c>
      <c r="AW102" t="s">
        <v>6186</v>
      </c>
      <c r="AX102" t="s">
        <v>6186</v>
      </c>
      <c r="AY102" t="s">
        <v>6186</v>
      </c>
      <c r="AZ102" t="s">
        <v>6186</v>
      </c>
      <c r="BA102" t="s">
        <v>6186</v>
      </c>
      <c r="BB102" t="s">
        <v>6186</v>
      </c>
      <c r="BC102" t="s">
        <v>6186</v>
      </c>
      <c r="BD102" t="s">
        <v>6186</v>
      </c>
    </row>
    <row r="103" spans="1:56">
      <c r="A103" t="s">
        <v>6185</v>
      </c>
      <c r="B103">
        <v>2000</v>
      </c>
      <c r="C103">
        <v>2020</v>
      </c>
      <c r="D103" t="s">
        <v>6186</v>
      </c>
      <c r="E103" t="s">
        <v>6186</v>
      </c>
      <c r="F103" t="s">
        <v>6186</v>
      </c>
      <c r="G103" t="str">
        <f t="shared" si="2"/>
        <v/>
      </c>
      <c r="H103" t="s">
        <v>6186</v>
      </c>
      <c r="I103" t="str">
        <f t="shared" si="3"/>
        <v/>
      </c>
      <c r="K103" t="s">
        <v>6186</v>
      </c>
      <c r="L103" t="s">
        <v>6186</v>
      </c>
      <c r="M103" t="s">
        <v>6186</v>
      </c>
      <c r="N103" t="s">
        <v>6186</v>
      </c>
      <c r="O103" t="s">
        <v>6186</v>
      </c>
      <c r="P103" t="s">
        <v>6186</v>
      </c>
      <c r="Q103" t="s">
        <v>6186</v>
      </c>
      <c r="R103" t="s">
        <v>6186</v>
      </c>
      <c r="S103" t="s">
        <v>6186</v>
      </c>
      <c r="T103" t="s">
        <v>6186</v>
      </c>
      <c r="U103" t="s">
        <v>6186</v>
      </c>
      <c r="V103" t="s">
        <v>6186</v>
      </c>
      <c r="W103" t="s">
        <v>6186</v>
      </c>
      <c r="X103" t="s">
        <v>6186</v>
      </c>
      <c r="Y103" t="s">
        <v>6186</v>
      </c>
      <c r="Z103" t="s">
        <v>6186</v>
      </c>
      <c r="AA103" t="s">
        <v>6186</v>
      </c>
      <c r="AB103" t="s">
        <v>6186</v>
      </c>
      <c r="AC103" t="s">
        <v>6186</v>
      </c>
      <c r="AD103" t="s">
        <v>6186</v>
      </c>
      <c r="AE103" t="s">
        <v>6186</v>
      </c>
      <c r="AF103" t="s">
        <v>6186</v>
      </c>
      <c r="AG103" t="s">
        <v>6186</v>
      </c>
      <c r="AH103" t="s">
        <v>6186</v>
      </c>
      <c r="AI103" t="s">
        <v>6186</v>
      </c>
      <c r="AJ103" t="s">
        <v>6186</v>
      </c>
      <c r="AK103" t="s">
        <v>6186</v>
      </c>
      <c r="AL103" t="s">
        <v>6186</v>
      </c>
      <c r="AM103" t="s">
        <v>6186</v>
      </c>
      <c r="AN103" t="s">
        <v>6186</v>
      </c>
      <c r="AO103" t="s">
        <v>6186</v>
      </c>
      <c r="AP103" t="s">
        <v>6186</v>
      </c>
      <c r="AQ103" t="s">
        <v>6186</v>
      </c>
      <c r="AR103" t="s">
        <v>6186</v>
      </c>
      <c r="AS103" t="s">
        <v>6186</v>
      </c>
      <c r="AT103" t="s">
        <v>6186</v>
      </c>
      <c r="AU103" t="s">
        <v>6186</v>
      </c>
      <c r="AV103" t="s">
        <v>6186</v>
      </c>
      <c r="AW103" t="s">
        <v>6186</v>
      </c>
      <c r="AX103" t="s">
        <v>6186</v>
      </c>
      <c r="AY103" t="s">
        <v>6186</v>
      </c>
      <c r="AZ103" t="s">
        <v>6186</v>
      </c>
      <c r="BA103" t="s">
        <v>6186</v>
      </c>
      <c r="BB103" t="s">
        <v>6186</v>
      </c>
      <c r="BC103" t="s">
        <v>6186</v>
      </c>
      <c r="BD103" t="s">
        <v>6186</v>
      </c>
    </row>
    <row r="104" spans="1:56">
      <c r="A104" t="s">
        <v>6185</v>
      </c>
      <c r="B104">
        <v>2000</v>
      </c>
      <c r="C104">
        <v>2021</v>
      </c>
      <c r="D104" t="s">
        <v>6186</v>
      </c>
      <c r="E104" t="s">
        <v>6186</v>
      </c>
      <c r="F104" t="s">
        <v>6186</v>
      </c>
      <c r="G104" t="str">
        <f t="shared" si="2"/>
        <v/>
      </c>
      <c r="H104" t="s">
        <v>6186</v>
      </c>
      <c r="I104" t="str">
        <f t="shared" si="3"/>
        <v/>
      </c>
      <c r="J104" t="str">
        <f>IFERROR(M104*E104,"")</f>
        <v/>
      </c>
      <c r="K104" t="s">
        <v>6186</v>
      </c>
      <c r="L104" t="s">
        <v>6186</v>
      </c>
      <c r="M104" t="s">
        <v>6186</v>
      </c>
      <c r="N104" t="s">
        <v>6186</v>
      </c>
      <c r="O104" t="s">
        <v>6186</v>
      </c>
      <c r="P104" t="s">
        <v>6186</v>
      </c>
      <c r="Q104" t="s">
        <v>6186</v>
      </c>
      <c r="R104" t="s">
        <v>6186</v>
      </c>
      <c r="S104" t="s">
        <v>6186</v>
      </c>
      <c r="T104" t="s">
        <v>6186</v>
      </c>
      <c r="U104" t="s">
        <v>6186</v>
      </c>
      <c r="V104" t="s">
        <v>6186</v>
      </c>
      <c r="W104" t="s">
        <v>6186</v>
      </c>
      <c r="X104" t="s">
        <v>6186</v>
      </c>
      <c r="Y104" t="s">
        <v>6186</v>
      </c>
      <c r="Z104" t="s">
        <v>6186</v>
      </c>
      <c r="AA104" t="s">
        <v>6186</v>
      </c>
      <c r="AB104" t="s">
        <v>6186</v>
      </c>
      <c r="AC104" t="s">
        <v>6186</v>
      </c>
      <c r="AD104" t="s">
        <v>6186</v>
      </c>
      <c r="AE104" t="s">
        <v>6186</v>
      </c>
      <c r="AF104" t="s">
        <v>6186</v>
      </c>
      <c r="AG104" t="s">
        <v>6186</v>
      </c>
      <c r="AH104" t="s">
        <v>6186</v>
      </c>
      <c r="AI104" t="s">
        <v>6186</v>
      </c>
      <c r="AJ104" t="s">
        <v>6186</v>
      </c>
      <c r="AK104" t="s">
        <v>6186</v>
      </c>
      <c r="AL104" t="s">
        <v>6186</v>
      </c>
      <c r="AM104" t="s">
        <v>6186</v>
      </c>
      <c r="AN104" t="s">
        <v>6186</v>
      </c>
      <c r="AO104" t="s">
        <v>6186</v>
      </c>
      <c r="AP104" t="s">
        <v>6186</v>
      </c>
      <c r="AQ104" t="s">
        <v>6186</v>
      </c>
      <c r="AR104" t="s">
        <v>6186</v>
      </c>
      <c r="AS104" t="s">
        <v>6186</v>
      </c>
      <c r="AT104" t="s">
        <v>6186</v>
      </c>
      <c r="AU104" t="s">
        <v>6186</v>
      </c>
      <c r="AV104" t="s">
        <v>6186</v>
      </c>
      <c r="AW104" t="s">
        <v>6186</v>
      </c>
      <c r="AX104" t="s">
        <v>6186</v>
      </c>
      <c r="AY104" t="s">
        <v>6186</v>
      </c>
      <c r="AZ104" t="s">
        <v>6186</v>
      </c>
      <c r="BA104" t="s">
        <v>6186</v>
      </c>
      <c r="BB104" t="s">
        <v>6186</v>
      </c>
      <c r="BC104" t="s">
        <v>6186</v>
      </c>
      <c r="BD104" t="s">
        <v>6186</v>
      </c>
    </row>
    <row r="105" spans="1:56">
      <c r="A105" t="s">
        <v>6185</v>
      </c>
      <c r="B105">
        <v>2000</v>
      </c>
      <c r="C105" t="s">
        <v>6187</v>
      </c>
      <c r="D105" t="s">
        <v>6186</v>
      </c>
      <c r="E105" t="s">
        <v>6186</v>
      </c>
      <c r="F105" t="s">
        <v>6186</v>
      </c>
      <c r="G105" t="str">
        <f t="shared" si="2"/>
        <v/>
      </c>
      <c r="H105" t="s">
        <v>6186</v>
      </c>
      <c r="I105" t="str">
        <f t="shared" si="3"/>
        <v/>
      </c>
      <c r="K105" t="s">
        <v>6186</v>
      </c>
      <c r="L105" t="s">
        <v>6186</v>
      </c>
      <c r="M105" t="s">
        <v>6186</v>
      </c>
      <c r="N105" t="s">
        <v>6186</v>
      </c>
      <c r="O105" t="s">
        <v>6186</v>
      </c>
      <c r="P105" t="s">
        <v>6186</v>
      </c>
      <c r="Q105" t="s">
        <v>6186</v>
      </c>
      <c r="R105" t="s">
        <v>6186</v>
      </c>
      <c r="S105" t="s">
        <v>6186</v>
      </c>
      <c r="T105" t="s">
        <v>6186</v>
      </c>
      <c r="U105" t="s">
        <v>6186</v>
      </c>
      <c r="V105" t="s">
        <v>6186</v>
      </c>
      <c r="W105" t="s">
        <v>6186</v>
      </c>
      <c r="X105" t="s">
        <v>6186</v>
      </c>
      <c r="Y105" t="s">
        <v>6186</v>
      </c>
      <c r="Z105" t="s">
        <v>6186</v>
      </c>
      <c r="AA105" t="s">
        <v>6186</v>
      </c>
      <c r="AB105" t="s">
        <v>6186</v>
      </c>
      <c r="AC105" t="s">
        <v>6186</v>
      </c>
      <c r="AD105" t="s">
        <v>6186</v>
      </c>
      <c r="AE105" t="s">
        <v>6186</v>
      </c>
      <c r="AF105" t="s">
        <v>6186</v>
      </c>
      <c r="AG105" t="s">
        <v>6186</v>
      </c>
      <c r="AH105" t="s">
        <v>6186</v>
      </c>
      <c r="AI105" t="s">
        <v>6186</v>
      </c>
      <c r="AJ105" t="s">
        <v>6186</v>
      </c>
      <c r="AK105" t="s">
        <v>6186</v>
      </c>
      <c r="AL105" t="s">
        <v>6186</v>
      </c>
      <c r="AM105" t="s">
        <v>6186</v>
      </c>
      <c r="AN105" t="s">
        <v>6186</v>
      </c>
      <c r="AO105" t="s">
        <v>6186</v>
      </c>
      <c r="AP105" t="s">
        <v>6186</v>
      </c>
      <c r="AQ105" t="s">
        <v>6186</v>
      </c>
      <c r="AR105" t="s">
        <v>6186</v>
      </c>
      <c r="AS105" t="s">
        <v>6186</v>
      </c>
      <c r="AT105" t="s">
        <v>6186</v>
      </c>
      <c r="AU105" t="s">
        <v>6186</v>
      </c>
      <c r="AV105" t="s">
        <v>6186</v>
      </c>
      <c r="AW105" t="s">
        <v>6186</v>
      </c>
      <c r="AX105" t="s">
        <v>6186</v>
      </c>
      <c r="AY105" t="s">
        <v>6186</v>
      </c>
      <c r="AZ105" t="s">
        <v>6186</v>
      </c>
      <c r="BA105" t="s">
        <v>6186</v>
      </c>
      <c r="BB105" t="s">
        <v>6186</v>
      </c>
      <c r="BC105" t="s">
        <v>6186</v>
      </c>
      <c r="BD105" t="s">
        <v>6186</v>
      </c>
    </row>
    <row r="106" spans="1:56">
      <c r="A106" t="s">
        <v>6188</v>
      </c>
      <c r="B106">
        <v>2000</v>
      </c>
      <c r="C106">
        <v>1975</v>
      </c>
      <c r="D106" t="s">
        <v>6186</v>
      </c>
      <c r="E106" t="s">
        <v>6186</v>
      </c>
      <c r="F106" t="s">
        <v>6186</v>
      </c>
      <c r="G106" t="str">
        <f t="shared" si="2"/>
        <v/>
      </c>
      <c r="H106" t="s">
        <v>6186</v>
      </c>
      <c r="I106" t="str">
        <f t="shared" si="3"/>
        <v/>
      </c>
      <c r="K106" t="s">
        <v>6186</v>
      </c>
      <c r="L106" t="s">
        <v>6186</v>
      </c>
      <c r="M106" t="s">
        <v>6186</v>
      </c>
      <c r="N106" t="s">
        <v>6186</v>
      </c>
      <c r="O106" t="s">
        <v>6186</v>
      </c>
      <c r="P106" t="s">
        <v>6186</v>
      </c>
      <c r="Q106" t="s">
        <v>6186</v>
      </c>
      <c r="R106" t="s">
        <v>6186</v>
      </c>
      <c r="S106" t="s">
        <v>6186</v>
      </c>
      <c r="T106" t="s">
        <v>6186</v>
      </c>
      <c r="U106" t="s">
        <v>6186</v>
      </c>
      <c r="V106" t="s">
        <v>6186</v>
      </c>
      <c r="W106" t="s">
        <v>6186</v>
      </c>
      <c r="X106" t="s">
        <v>6186</v>
      </c>
      <c r="Y106" t="s">
        <v>6186</v>
      </c>
      <c r="Z106" t="s">
        <v>6186</v>
      </c>
      <c r="AA106" t="s">
        <v>6186</v>
      </c>
      <c r="AB106" t="s">
        <v>6186</v>
      </c>
      <c r="AC106" t="s">
        <v>6186</v>
      </c>
      <c r="AD106" t="s">
        <v>6186</v>
      </c>
      <c r="AE106" t="s">
        <v>6186</v>
      </c>
      <c r="AF106" t="s">
        <v>6186</v>
      </c>
      <c r="AG106" t="s">
        <v>6186</v>
      </c>
      <c r="AH106" t="s">
        <v>6186</v>
      </c>
      <c r="AI106" t="s">
        <v>6186</v>
      </c>
      <c r="AJ106" t="s">
        <v>6186</v>
      </c>
      <c r="AK106" t="s">
        <v>6186</v>
      </c>
      <c r="AL106" t="s">
        <v>6186</v>
      </c>
      <c r="AM106" t="s">
        <v>6186</v>
      </c>
      <c r="AN106" t="s">
        <v>6186</v>
      </c>
      <c r="AO106" t="s">
        <v>6186</v>
      </c>
      <c r="AP106" t="s">
        <v>6186</v>
      </c>
      <c r="AQ106" t="s">
        <v>6186</v>
      </c>
      <c r="AR106" t="s">
        <v>6186</v>
      </c>
      <c r="AS106" t="s">
        <v>6186</v>
      </c>
      <c r="AT106" t="s">
        <v>6186</v>
      </c>
      <c r="AU106" t="s">
        <v>6186</v>
      </c>
      <c r="AV106" t="s">
        <v>6186</v>
      </c>
      <c r="AW106" t="s">
        <v>6186</v>
      </c>
      <c r="AX106" t="s">
        <v>6186</v>
      </c>
      <c r="AY106" t="s">
        <v>6186</v>
      </c>
      <c r="AZ106" t="s">
        <v>6186</v>
      </c>
      <c r="BA106" t="s">
        <v>6186</v>
      </c>
      <c r="BB106" t="s">
        <v>6186</v>
      </c>
      <c r="BC106" t="s">
        <v>6186</v>
      </c>
      <c r="BD106" t="s">
        <v>6186</v>
      </c>
    </row>
    <row r="107" spans="1:56">
      <c r="A107" t="s">
        <v>6188</v>
      </c>
      <c r="B107">
        <v>2000</v>
      </c>
      <c r="C107">
        <v>1976</v>
      </c>
      <c r="D107" t="s">
        <v>6186</v>
      </c>
      <c r="E107" t="s">
        <v>6186</v>
      </c>
      <c r="F107" t="s">
        <v>6186</v>
      </c>
      <c r="G107" t="str">
        <f t="shared" si="2"/>
        <v/>
      </c>
      <c r="H107" t="s">
        <v>6186</v>
      </c>
      <c r="I107" t="str">
        <f t="shared" si="3"/>
        <v/>
      </c>
      <c r="K107" t="s">
        <v>6186</v>
      </c>
      <c r="L107" t="s">
        <v>6186</v>
      </c>
      <c r="M107" t="s">
        <v>6186</v>
      </c>
      <c r="N107" t="s">
        <v>6186</v>
      </c>
      <c r="O107" t="s">
        <v>6186</v>
      </c>
      <c r="P107" t="s">
        <v>6186</v>
      </c>
      <c r="Q107" t="s">
        <v>6186</v>
      </c>
      <c r="R107" t="s">
        <v>6186</v>
      </c>
      <c r="S107" t="s">
        <v>6186</v>
      </c>
      <c r="T107" t="s">
        <v>6186</v>
      </c>
      <c r="U107" t="s">
        <v>6186</v>
      </c>
      <c r="V107" t="s">
        <v>6186</v>
      </c>
      <c r="W107" t="s">
        <v>6186</v>
      </c>
      <c r="X107" t="s">
        <v>6186</v>
      </c>
      <c r="Y107" t="s">
        <v>6186</v>
      </c>
      <c r="Z107" t="s">
        <v>6186</v>
      </c>
      <c r="AA107" t="s">
        <v>6186</v>
      </c>
      <c r="AB107" t="s">
        <v>6186</v>
      </c>
      <c r="AC107" t="s">
        <v>6186</v>
      </c>
      <c r="AD107" t="s">
        <v>6186</v>
      </c>
      <c r="AE107" t="s">
        <v>6186</v>
      </c>
      <c r="AF107" t="s">
        <v>6186</v>
      </c>
      <c r="AG107" t="s">
        <v>6186</v>
      </c>
      <c r="AH107" t="s">
        <v>6186</v>
      </c>
      <c r="AI107" t="s">
        <v>6186</v>
      </c>
      <c r="AJ107" t="s">
        <v>6186</v>
      </c>
      <c r="AK107" t="s">
        <v>6186</v>
      </c>
      <c r="AL107" t="s">
        <v>6186</v>
      </c>
      <c r="AM107" t="s">
        <v>6186</v>
      </c>
      <c r="AN107" t="s">
        <v>6186</v>
      </c>
      <c r="AO107" t="s">
        <v>6186</v>
      </c>
      <c r="AP107" t="s">
        <v>6186</v>
      </c>
      <c r="AQ107" t="s">
        <v>6186</v>
      </c>
      <c r="AR107" t="s">
        <v>6186</v>
      </c>
      <c r="AS107" t="s">
        <v>6186</v>
      </c>
      <c r="AT107" t="s">
        <v>6186</v>
      </c>
      <c r="AU107" t="s">
        <v>6186</v>
      </c>
      <c r="AV107" t="s">
        <v>6186</v>
      </c>
      <c r="AW107" t="s">
        <v>6186</v>
      </c>
      <c r="AX107" t="s">
        <v>6186</v>
      </c>
      <c r="AY107" t="s">
        <v>6186</v>
      </c>
      <c r="AZ107" t="s">
        <v>6186</v>
      </c>
      <c r="BA107" t="s">
        <v>6186</v>
      </c>
      <c r="BB107" t="s">
        <v>6186</v>
      </c>
      <c r="BC107" t="s">
        <v>6186</v>
      </c>
      <c r="BD107" t="s">
        <v>6186</v>
      </c>
    </row>
    <row r="108" spans="1:56">
      <c r="A108" t="s">
        <v>6188</v>
      </c>
      <c r="B108">
        <v>2000</v>
      </c>
      <c r="C108">
        <v>1977</v>
      </c>
      <c r="D108" t="s">
        <v>6186</v>
      </c>
      <c r="E108" t="s">
        <v>6186</v>
      </c>
      <c r="F108" t="s">
        <v>6186</v>
      </c>
      <c r="G108" t="str">
        <f t="shared" si="2"/>
        <v/>
      </c>
      <c r="H108" t="s">
        <v>6186</v>
      </c>
      <c r="I108" t="str">
        <f t="shared" si="3"/>
        <v/>
      </c>
      <c r="K108" t="s">
        <v>6186</v>
      </c>
      <c r="L108" t="s">
        <v>6186</v>
      </c>
      <c r="M108" t="s">
        <v>6186</v>
      </c>
      <c r="N108" t="s">
        <v>6186</v>
      </c>
      <c r="O108" t="s">
        <v>6186</v>
      </c>
      <c r="P108" t="s">
        <v>6186</v>
      </c>
      <c r="Q108" t="s">
        <v>6186</v>
      </c>
      <c r="R108" t="s">
        <v>6186</v>
      </c>
      <c r="S108" t="s">
        <v>6186</v>
      </c>
      <c r="T108" t="s">
        <v>6186</v>
      </c>
      <c r="U108" t="s">
        <v>6186</v>
      </c>
      <c r="V108" t="s">
        <v>6186</v>
      </c>
      <c r="W108" t="s">
        <v>6186</v>
      </c>
      <c r="X108" t="s">
        <v>6186</v>
      </c>
      <c r="Y108" t="s">
        <v>6186</v>
      </c>
      <c r="Z108" t="s">
        <v>6186</v>
      </c>
      <c r="AA108" t="s">
        <v>6186</v>
      </c>
      <c r="AB108" t="s">
        <v>6186</v>
      </c>
      <c r="AC108" t="s">
        <v>6186</v>
      </c>
      <c r="AD108" t="s">
        <v>6186</v>
      </c>
      <c r="AE108" t="s">
        <v>6186</v>
      </c>
      <c r="AF108" t="s">
        <v>6186</v>
      </c>
      <c r="AG108" t="s">
        <v>6186</v>
      </c>
      <c r="AH108" t="s">
        <v>6186</v>
      </c>
      <c r="AI108" t="s">
        <v>6186</v>
      </c>
      <c r="AJ108" t="s">
        <v>6186</v>
      </c>
      <c r="AK108" t="s">
        <v>6186</v>
      </c>
      <c r="AL108" t="s">
        <v>6186</v>
      </c>
      <c r="AM108" t="s">
        <v>6186</v>
      </c>
      <c r="AN108" t="s">
        <v>6186</v>
      </c>
      <c r="AO108" t="s">
        <v>6186</v>
      </c>
      <c r="AP108" t="s">
        <v>6186</v>
      </c>
      <c r="AQ108" t="s">
        <v>6186</v>
      </c>
      <c r="AR108" t="s">
        <v>6186</v>
      </c>
      <c r="AS108" t="s">
        <v>6186</v>
      </c>
      <c r="AT108" t="s">
        <v>6186</v>
      </c>
      <c r="AU108" t="s">
        <v>6186</v>
      </c>
      <c r="AV108" t="s">
        <v>6186</v>
      </c>
      <c r="AW108" t="s">
        <v>6186</v>
      </c>
      <c r="AX108" t="s">
        <v>6186</v>
      </c>
      <c r="AY108" t="s">
        <v>6186</v>
      </c>
      <c r="AZ108" t="s">
        <v>6186</v>
      </c>
      <c r="BA108" t="s">
        <v>6186</v>
      </c>
      <c r="BB108" t="s">
        <v>6186</v>
      </c>
      <c r="BC108" t="s">
        <v>6186</v>
      </c>
      <c r="BD108" t="s">
        <v>6186</v>
      </c>
    </row>
    <row r="109" spans="1:56">
      <c r="A109" t="s">
        <v>6188</v>
      </c>
      <c r="B109">
        <v>2000</v>
      </c>
      <c r="C109">
        <v>1978</v>
      </c>
      <c r="D109" t="s">
        <v>6186</v>
      </c>
      <c r="E109" t="s">
        <v>6186</v>
      </c>
      <c r="F109" t="s">
        <v>6186</v>
      </c>
      <c r="G109" t="str">
        <f t="shared" si="2"/>
        <v/>
      </c>
      <c r="H109" t="s">
        <v>6186</v>
      </c>
      <c r="I109" t="str">
        <f t="shared" si="3"/>
        <v/>
      </c>
      <c r="K109" t="s">
        <v>6186</v>
      </c>
      <c r="L109" t="s">
        <v>6186</v>
      </c>
      <c r="M109" t="s">
        <v>6186</v>
      </c>
      <c r="N109" t="s">
        <v>6186</v>
      </c>
      <c r="O109" t="s">
        <v>6186</v>
      </c>
      <c r="P109" t="s">
        <v>6186</v>
      </c>
      <c r="Q109" t="s">
        <v>6186</v>
      </c>
      <c r="R109" t="s">
        <v>6186</v>
      </c>
      <c r="S109" t="s">
        <v>6186</v>
      </c>
      <c r="T109" t="s">
        <v>6186</v>
      </c>
      <c r="U109" t="s">
        <v>6186</v>
      </c>
      <c r="V109" t="s">
        <v>6186</v>
      </c>
      <c r="W109" t="s">
        <v>6186</v>
      </c>
      <c r="X109" t="s">
        <v>6186</v>
      </c>
      <c r="Y109" t="s">
        <v>6186</v>
      </c>
      <c r="Z109" t="s">
        <v>6186</v>
      </c>
      <c r="AA109" t="s">
        <v>6186</v>
      </c>
      <c r="AB109" t="s">
        <v>6186</v>
      </c>
      <c r="AC109" t="s">
        <v>6186</v>
      </c>
      <c r="AD109" t="s">
        <v>6186</v>
      </c>
      <c r="AE109" t="s">
        <v>6186</v>
      </c>
      <c r="AF109" t="s">
        <v>6186</v>
      </c>
      <c r="AG109" t="s">
        <v>6186</v>
      </c>
      <c r="AH109" t="s">
        <v>6186</v>
      </c>
      <c r="AI109" t="s">
        <v>6186</v>
      </c>
      <c r="AJ109" t="s">
        <v>6186</v>
      </c>
      <c r="AK109" t="s">
        <v>6186</v>
      </c>
      <c r="AL109" t="s">
        <v>6186</v>
      </c>
      <c r="AM109" t="s">
        <v>6186</v>
      </c>
      <c r="AN109" t="s">
        <v>6186</v>
      </c>
      <c r="AO109" t="s">
        <v>6186</v>
      </c>
      <c r="AP109" t="s">
        <v>6186</v>
      </c>
      <c r="AQ109" t="s">
        <v>6186</v>
      </c>
      <c r="AR109" t="s">
        <v>6186</v>
      </c>
      <c r="AS109" t="s">
        <v>6186</v>
      </c>
      <c r="AT109" t="s">
        <v>6186</v>
      </c>
      <c r="AU109" t="s">
        <v>6186</v>
      </c>
      <c r="AV109" t="s">
        <v>6186</v>
      </c>
      <c r="AW109" t="s">
        <v>6186</v>
      </c>
      <c r="AX109" t="s">
        <v>6186</v>
      </c>
      <c r="AY109" t="s">
        <v>6186</v>
      </c>
      <c r="AZ109" t="s">
        <v>6186</v>
      </c>
      <c r="BA109" t="s">
        <v>6186</v>
      </c>
      <c r="BB109" t="s">
        <v>6186</v>
      </c>
      <c r="BC109" t="s">
        <v>6186</v>
      </c>
      <c r="BD109" t="s">
        <v>6186</v>
      </c>
    </row>
    <row r="110" spans="1:56">
      <c r="A110" t="s">
        <v>6188</v>
      </c>
      <c r="B110">
        <v>2000</v>
      </c>
      <c r="C110">
        <v>1979</v>
      </c>
      <c r="D110">
        <v>1</v>
      </c>
      <c r="E110">
        <v>6.0999999999999999E-5</v>
      </c>
      <c r="F110">
        <v>25.67</v>
      </c>
      <c r="G110">
        <f t="shared" si="2"/>
        <v>1.56587E-3</v>
      </c>
      <c r="H110">
        <v>21.787579999999998</v>
      </c>
      <c r="I110">
        <f t="shared" si="3"/>
        <v>1.3290423799999999E-3</v>
      </c>
      <c r="K110">
        <v>20.88</v>
      </c>
      <c r="L110">
        <v>23.01</v>
      </c>
      <c r="M110">
        <v>407.89294999999998</v>
      </c>
      <c r="N110">
        <v>425.62261000000001</v>
      </c>
      <c r="O110">
        <v>386.22338000000002</v>
      </c>
      <c r="P110" t="s">
        <v>6186</v>
      </c>
      <c r="Q110">
        <v>49</v>
      </c>
      <c r="R110">
        <v>41</v>
      </c>
      <c r="S110">
        <v>23.972300000000001</v>
      </c>
      <c r="T110">
        <v>0.83673500000000001</v>
      </c>
      <c r="U110">
        <v>2.0500000000000001E-2</v>
      </c>
      <c r="V110">
        <v>21.787579999999998</v>
      </c>
      <c r="W110" t="s">
        <v>6186</v>
      </c>
      <c r="X110">
        <v>1</v>
      </c>
      <c r="Y110" t="s">
        <v>6186</v>
      </c>
      <c r="Z110">
        <v>1</v>
      </c>
      <c r="AA110" t="s">
        <v>6186</v>
      </c>
      <c r="AB110" t="s">
        <v>6186</v>
      </c>
      <c r="AC110" t="s">
        <v>6186</v>
      </c>
      <c r="AD110" t="s">
        <v>6186</v>
      </c>
      <c r="AE110">
        <v>1</v>
      </c>
      <c r="AF110" t="s">
        <v>6186</v>
      </c>
      <c r="AG110" t="s">
        <v>6186</v>
      </c>
      <c r="AH110" t="s">
        <v>6186</v>
      </c>
      <c r="AI110" t="s">
        <v>6186</v>
      </c>
      <c r="AJ110" t="s">
        <v>6186</v>
      </c>
      <c r="AK110" t="s">
        <v>6186</v>
      </c>
      <c r="AL110" t="s">
        <v>6186</v>
      </c>
      <c r="AM110" t="s">
        <v>6186</v>
      </c>
      <c r="AN110" t="s">
        <v>6186</v>
      </c>
      <c r="AO110" t="s">
        <v>6186</v>
      </c>
      <c r="AP110">
        <v>1</v>
      </c>
      <c r="AQ110" t="s">
        <v>6186</v>
      </c>
      <c r="AR110" t="s">
        <v>6186</v>
      </c>
      <c r="AS110" t="s">
        <v>6186</v>
      </c>
      <c r="AT110" t="s">
        <v>6186</v>
      </c>
      <c r="AU110" t="s">
        <v>6186</v>
      </c>
      <c r="AV110">
        <v>4</v>
      </c>
      <c r="AW110" t="s">
        <v>6186</v>
      </c>
      <c r="AX110">
        <v>4</v>
      </c>
      <c r="AY110">
        <v>1</v>
      </c>
      <c r="AZ110" t="s">
        <v>6186</v>
      </c>
      <c r="BA110" t="s">
        <v>6186</v>
      </c>
      <c r="BB110" t="s">
        <v>6186</v>
      </c>
      <c r="BC110" t="s">
        <v>6186</v>
      </c>
      <c r="BD110" t="s">
        <v>6186</v>
      </c>
    </row>
    <row r="111" spans="1:56">
      <c r="A111" t="s">
        <v>6188</v>
      </c>
      <c r="B111">
        <v>2000</v>
      </c>
      <c r="C111">
        <v>1980</v>
      </c>
      <c r="D111">
        <v>3</v>
      </c>
      <c r="E111">
        <v>2.72E-4</v>
      </c>
      <c r="F111">
        <v>25.16</v>
      </c>
      <c r="G111">
        <f t="shared" si="2"/>
        <v>6.8435199999999996E-3</v>
      </c>
      <c r="H111">
        <v>21.374949999999998</v>
      </c>
      <c r="I111">
        <f t="shared" si="3"/>
        <v>5.8139863999999994E-3</v>
      </c>
      <c r="K111">
        <v>20.25</v>
      </c>
      <c r="L111">
        <v>22.931999999999999</v>
      </c>
      <c r="M111">
        <v>415.76699000000002</v>
      </c>
      <c r="N111">
        <v>438.86419999999998</v>
      </c>
      <c r="O111">
        <v>387.53707000000003</v>
      </c>
      <c r="P111" t="s">
        <v>6186</v>
      </c>
      <c r="Q111">
        <v>49</v>
      </c>
      <c r="R111">
        <v>41</v>
      </c>
      <c r="S111">
        <v>24.473500000000001</v>
      </c>
      <c r="T111">
        <v>0.83673500000000001</v>
      </c>
      <c r="U111">
        <v>2.0500000000000001E-2</v>
      </c>
      <c r="V111">
        <v>21.374949999999998</v>
      </c>
      <c r="W111" t="s">
        <v>6186</v>
      </c>
      <c r="X111">
        <v>1</v>
      </c>
      <c r="Y111" t="s">
        <v>6186</v>
      </c>
      <c r="Z111">
        <v>1</v>
      </c>
      <c r="AA111" t="s">
        <v>6186</v>
      </c>
      <c r="AB111" t="s">
        <v>6186</v>
      </c>
      <c r="AC111" t="s">
        <v>6186</v>
      </c>
      <c r="AD111" t="s">
        <v>6186</v>
      </c>
      <c r="AE111">
        <v>1</v>
      </c>
      <c r="AF111" t="s">
        <v>6186</v>
      </c>
      <c r="AG111" t="s">
        <v>6186</v>
      </c>
      <c r="AH111" t="s">
        <v>6186</v>
      </c>
      <c r="AI111" t="s">
        <v>6186</v>
      </c>
      <c r="AJ111" t="s">
        <v>6186</v>
      </c>
      <c r="AK111" t="s">
        <v>6186</v>
      </c>
      <c r="AL111" t="s">
        <v>6186</v>
      </c>
      <c r="AM111" t="s">
        <v>6186</v>
      </c>
      <c r="AN111" t="s">
        <v>6186</v>
      </c>
      <c r="AO111" t="s">
        <v>6186</v>
      </c>
      <c r="AP111">
        <v>1</v>
      </c>
      <c r="AQ111" t="s">
        <v>6186</v>
      </c>
      <c r="AR111" t="s">
        <v>6186</v>
      </c>
      <c r="AS111" t="s">
        <v>6186</v>
      </c>
      <c r="AT111" t="s">
        <v>6186</v>
      </c>
      <c r="AU111" t="s">
        <v>6186</v>
      </c>
      <c r="AV111">
        <v>4</v>
      </c>
      <c r="AW111" t="s">
        <v>6186</v>
      </c>
      <c r="AX111">
        <v>4</v>
      </c>
      <c r="AY111">
        <v>1</v>
      </c>
      <c r="AZ111" t="s">
        <v>6186</v>
      </c>
      <c r="BA111" t="s">
        <v>6186</v>
      </c>
      <c r="BB111" t="s">
        <v>6186</v>
      </c>
      <c r="BC111" t="s">
        <v>6186</v>
      </c>
      <c r="BD111" t="s">
        <v>6186</v>
      </c>
    </row>
    <row r="112" spans="1:56">
      <c r="A112" t="s">
        <v>6188</v>
      </c>
      <c r="B112">
        <v>2000</v>
      </c>
      <c r="C112">
        <v>1981</v>
      </c>
      <c r="D112">
        <v>1</v>
      </c>
      <c r="E112">
        <v>7.4999999999999993E-5</v>
      </c>
      <c r="F112">
        <v>25.16</v>
      </c>
      <c r="G112">
        <f t="shared" si="2"/>
        <v>1.8869999999999998E-3</v>
      </c>
      <c r="H112">
        <v>21.374949999999998</v>
      </c>
      <c r="I112">
        <f t="shared" si="3"/>
        <v>1.6031212499999998E-3</v>
      </c>
      <c r="K112">
        <v>20.25</v>
      </c>
      <c r="L112">
        <v>22.931999999999999</v>
      </c>
      <c r="M112">
        <v>415.76699000000002</v>
      </c>
      <c r="N112">
        <v>438.86419999999998</v>
      </c>
      <c r="O112">
        <v>387.53707000000003</v>
      </c>
      <c r="P112" t="s">
        <v>6186</v>
      </c>
      <c r="Q112">
        <v>49</v>
      </c>
      <c r="R112">
        <v>41</v>
      </c>
      <c r="S112">
        <v>24.4068</v>
      </c>
      <c r="T112">
        <v>0.83673500000000001</v>
      </c>
      <c r="U112">
        <v>2.0500000000000001E-2</v>
      </c>
      <c r="V112">
        <v>21.374949999999998</v>
      </c>
      <c r="W112" t="s">
        <v>6186</v>
      </c>
      <c r="X112">
        <v>1</v>
      </c>
      <c r="Y112" t="s">
        <v>6186</v>
      </c>
      <c r="Z112">
        <v>1</v>
      </c>
      <c r="AA112" t="s">
        <v>6186</v>
      </c>
      <c r="AB112" t="s">
        <v>6186</v>
      </c>
      <c r="AC112" t="s">
        <v>6186</v>
      </c>
      <c r="AD112" t="s">
        <v>6186</v>
      </c>
      <c r="AE112">
        <v>1</v>
      </c>
      <c r="AF112" t="s">
        <v>6186</v>
      </c>
      <c r="AG112" t="s">
        <v>6186</v>
      </c>
      <c r="AH112" t="s">
        <v>6186</v>
      </c>
      <c r="AI112" t="s">
        <v>6186</v>
      </c>
      <c r="AJ112" t="s">
        <v>6186</v>
      </c>
      <c r="AK112" t="s">
        <v>6186</v>
      </c>
      <c r="AL112" t="s">
        <v>6186</v>
      </c>
      <c r="AM112" t="s">
        <v>6186</v>
      </c>
      <c r="AN112" t="s">
        <v>6186</v>
      </c>
      <c r="AO112" t="s">
        <v>6186</v>
      </c>
      <c r="AP112">
        <v>1</v>
      </c>
      <c r="AQ112" t="s">
        <v>6186</v>
      </c>
      <c r="AR112" t="s">
        <v>6186</v>
      </c>
      <c r="AS112" t="s">
        <v>6186</v>
      </c>
      <c r="AT112" t="s">
        <v>6186</v>
      </c>
      <c r="AU112" t="s">
        <v>6186</v>
      </c>
      <c r="AV112">
        <v>4</v>
      </c>
      <c r="AW112" t="s">
        <v>6186</v>
      </c>
      <c r="AX112">
        <v>4</v>
      </c>
      <c r="AY112">
        <v>1</v>
      </c>
      <c r="AZ112" t="s">
        <v>6186</v>
      </c>
      <c r="BA112" t="s">
        <v>6186</v>
      </c>
      <c r="BB112" t="s">
        <v>6186</v>
      </c>
      <c r="BC112" t="s">
        <v>6186</v>
      </c>
      <c r="BD112" t="s">
        <v>6186</v>
      </c>
    </row>
    <row r="113" spans="1:56">
      <c r="A113" t="s">
        <v>6188</v>
      </c>
      <c r="B113">
        <v>2000</v>
      </c>
      <c r="C113">
        <v>1982</v>
      </c>
      <c r="D113">
        <v>1</v>
      </c>
      <c r="E113">
        <v>1.08E-4</v>
      </c>
      <c r="F113">
        <v>25.2</v>
      </c>
      <c r="G113">
        <f t="shared" si="2"/>
        <v>2.7215999999999998E-3</v>
      </c>
      <c r="H113">
        <v>21.313780000000001</v>
      </c>
      <c r="I113">
        <f t="shared" si="3"/>
        <v>2.3018882400000001E-3</v>
      </c>
      <c r="K113">
        <v>21.33</v>
      </c>
      <c r="L113">
        <v>21.294</v>
      </c>
      <c r="M113">
        <v>416.96019999999999</v>
      </c>
      <c r="N113">
        <v>416.64323000000002</v>
      </c>
      <c r="O113">
        <v>417.34760999999997</v>
      </c>
      <c r="P113" t="s">
        <v>6186</v>
      </c>
      <c r="Q113">
        <v>59</v>
      </c>
      <c r="R113">
        <v>45</v>
      </c>
      <c r="S113">
        <v>23.9879</v>
      </c>
      <c r="T113">
        <v>0.76271199999999995</v>
      </c>
      <c r="U113">
        <v>2.2499999999999999E-2</v>
      </c>
      <c r="V113">
        <v>21.313780000000001</v>
      </c>
      <c r="W113" t="s">
        <v>6186</v>
      </c>
      <c r="X113">
        <v>1</v>
      </c>
      <c r="Y113" t="s">
        <v>6186</v>
      </c>
      <c r="Z113">
        <v>1</v>
      </c>
      <c r="AA113" t="s">
        <v>6186</v>
      </c>
      <c r="AB113" t="s">
        <v>6186</v>
      </c>
      <c r="AC113" t="s">
        <v>6186</v>
      </c>
      <c r="AD113" t="s">
        <v>6186</v>
      </c>
      <c r="AE113">
        <v>1</v>
      </c>
      <c r="AF113" t="s">
        <v>6186</v>
      </c>
      <c r="AG113" t="s">
        <v>6186</v>
      </c>
      <c r="AH113" t="s">
        <v>6186</v>
      </c>
      <c r="AI113" t="s">
        <v>6186</v>
      </c>
      <c r="AJ113" t="s">
        <v>6186</v>
      </c>
      <c r="AK113" t="s">
        <v>6186</v>
      </c>
      <c r="AL113" t="s">
        <v>6186</v>
      </c>
      <c r="AM113" t="s">
        <v>6186</v>
      </c>
      <c r="AN113" t="s">
        <v>6186</v>
      </c>
      <c r="AO113" t="s">
        <v>6186</v>
      </c>
      <c r="AP113">
        <v>1</v>
      </c>
      <c r="AQ113" t="s">
        <v>6186</v>
      </c>
      <c r="AR113" t="s">
        <v>6186</v>
      </c>
      <c r="AS113" t="s">
        <v>6186</v>
      </c>
      <c r="AT113" t="s">
        <v>6186</v>
      </c>
      <c r="AU113" t="s">
        <v>6186</v>
      </c>
      <c r="AV113">
        <v>4</v>
      </c>
      <c r="AW113" t="s">
        <v>6186</v>
      </c>
      <c r="AX113">
        <v>4</v>
      </c>
      <c r="AY113">
        <v>1</v>
      </c>
      <c r="AZ113" t="s">
        <v>6186</v>
      </c>
      <c r="BA113" t="s">
        <v>6186</v>
      </c>
      <c r="BB113" t="s">
        <v>6186</v>
      </c>
      <c r="BC113" t="s">
        <v>6186</v>
      </c>
      <c r="BD113" t="s">
        <v>6186</v>
      </c>
    </row>
    <row r="114" spans="1:56">
      <c r="A114" t="s">
        <v>6188</v>
      </c>
      <c r="B114">
        <v>2000</v>
      </c>
      <c r="C114">
        <v>1983</v>
      </c>
      <c r="D114">
        <v>1</v>
      </c>
      <c r="E114">
        <v>1.4100000000000001E-4</v>
      </c>
      <c r="F114">
        <v>25.2</v>
      </c>
      <c r="G114">
        <f t="shared" si="2"/>
        <v>3.5532000000000003E-3</v>
      </c>
      <c r="H114">
        <v>21.313780000000001</v>
      </c>
      <c r="I114">
        <f t="shared" si="3"/>
        <v>3.0052429800000004E-3</v>
      </c>
      <c r="K114">
        <v>21.33</v>
      </c>
      <c r="L114">
        <v>21.294</v>
      </c>
      <c r="M114">
        <v>416.96019999999999</v>
      </c>
      <c r="N114">
        <v>416.64323000000002</v>
      </c>
      <c r="O114">
        <v>417.34760999999997</v>
      </c>
      <c r="P114" t="s">
        <v>6186</v>
      </c>
      <c r="Q114">
        <v>59</v>
      </c>
      <c r="R114">
        <v>45</v>
      </c>
      <c r="S114">
        <v>21.976800000000001</v>
      </c>
      <c r="T114">
        <v>0.76271199999999995</v>
      </c>
      <c r="U114">
        <v>2.2499999999999999E-2</v>
      </c>
      <c r="V114">
        <v>21.313780000000001</v>
      </c>
      <c r="W114" t="s">
        <v>6186</v>
      </c>
      <c r="X114">
        <v>1</v>
      </c>
      <c r="Y114" t="s">
        <v>6186</v>
      </c>
      <c r="Z114">
        <v>1</v>
      </c>
      <c r="AA114" t="s">
        <v>6186</v>
      </c>
      <c r="AB114" t="s">
        <v>6186</v>
      </c>
      <c r="AC114" t="s">
        <v>6186</v>
      </c>
      <c r="AD114" t="s">
        <v>6186</v>
      </c>
      <c r="AE114">
        <v>1</v>
      </c>
      <c r="AF114" t="s">
        <v>6186</v>
      </c>
      <c r="AG114" t="s">
        <v>6186</v>
      </c>
      <c r="AH114" t="s">
        <v>6186</v>
      </c>
      <c r="AI114" t="s">
        <v>6186</v>
      </c>
      <c r="AJ114" t="s">
        <v>6186</v>
      </c>
      <c r="AK114" t="s">
        <v>6186</v>
      </c>
      <c r="AL114" t="s">
        <v>6186</v>
      </c>
      <c r="AM114" t="s">
        <v>6186</v>
      </c>
      <c r="AN114" t="s">
        <v>6186</v>
      </c>
      <c r="AO114" t="s">
        <v>6186</v>
      </c>
      <c r="AP114">
        <v>1</v>
      </c>
      <c r="AQ114" t="s">
        <v>6186</v>
      </c>
      <c r="AR114" t="s">
        <v>6186</v>
      </c>
      <c r="AS114" t="s">
        <v>6186</v>
      </c>
      <c r="AT114" t="s">
        <v>6186</v>
      </c>
      <c r="AU114" t="s">
        <v>6186</v>
      </c>
      <c r="AV114">
        <v>4</v>
      </c>
      <c r="AW114" t="s">
        <v>6186</v>
      </c>
      <c r="AX114">
        <v>4</v>
      </c>
      <c r="AY114">
        <v>1</v>
      </c>
      <c r="AZ114" t="s">
        <v>6186</v>
      </c>
      <c r="BA114" t="s">
        <v>6186</v>
      </c>
      <c r="BB114" t="s">
        <v>6186</v>
      </c>
      <c r="BC114" t="s">
        <v>6186</v>
      </c>
      <c r="BD114" t="s">
        <v>6186</v>
      </c>
    </row>
    <row r="115" spans="1:56">
      <c r="A115" t="s">
        <v>6188</v>
      </c>
      <c r="B115">
        <v>2000</v>
      </c>
      <c r="C115">
        <v>1984</v>
      </c>
      <c r="D115" t="s">
        <v>6186</v>
      </c>
      <c r="E115" t="s">
        <v>6186</v>
      </c>
      <c r="F115" t="s">
        <v>6186</v>
      </c>
      <c r="G115" t="str">
        <f t="shared" si="2"/>
        <v/>
      </c>
      <c r="H115" t="s">
        <v>6186</v>
      </c>
      <c r="I115" t="str">
        <f t="shared" si="3"/>
        <v/>
      </c>
      <c r="K115" t="s">
        <v>6186</v>
      </c>
      <c r="L115" t="s">
        <v>6186</v>
      </c>
      <c r="M115" t="s">
        <v>6186</v>
      </c>
      <c r="N115" t="s">
        <v>6186</v>
      </c>
      <c r="O115" t="s">
        <v>6186</v>
      </c>
      <c r="P115" t="s">
        <v>6186</v>
      </c>
      <c r="Q115" t="s">
        <v>6186</v>
      </c>
      <c r="R115" t="s">
        <v>6186</v>
      </c>
      <c r="S115" t="s">
        <v>6186</v>
      </c>
      <c r="T115" t="s">
        <v>6186</v>
      </c>
      <c r="U115" t="s">
        <v>6186</v>
      </c>
      <c r="V115" t="s">
        <v>6186</v>
      </c>
      <c r="W115" t="s">
        <v>6186</v>
      </c>
      <c r="X115" t="s">
        <v>6186</v>
      </c>
      <c r="Y115" t="s">
        <v>6186</v>
      </c>
      <c r="Z115" t="s">
        <v>6186</v>
      </c>
      <c r="AA115" t="s">
        <v>6186</v>
      </c>
      <c r="AB115" t="s">
        <v>6186</v>
      </c>
      <c r="AC115" t="s">
        <v>6186</v>
      </c>
      <c r="AD115" t="s">
        <v>6186</v>
      </c>
      <c r="AE115" t="s">
        <v>6186</v>
      </c>
      <c r="AF115" t="s">
        <v>6186</v>
      </c>
      <c r="AG115" t="s">
        <v>6186</v>
      </c>
      <c r="AH115" t="s">
        <v>6186</v>
      </c>
      <c r="AI115" t="s">
        <v>6186</v>
      </c>
      <c r="AJ115" t="s">
        <v>6186</v>
      </c>
      <c r="AK115" t="s">
        <v>6186</v>
      </c>
      <c r="AL115" t="s">
        <v>6186</v>
      </c>
      <c r="AM115" t="s">
        <v>6186</v>
      </c>
      <c r="AN115" t="s">
        <v>6186</v>
      </c>
      <c r="AO115" t="s">
        <v>6186</v>
      </c>
      <c r="AP115" t="s">
        <v>6186</v>
      </c>
      <c r="AQ115" t="s">
        <v>6186</v>
      </c>
      <c r="AR115" t="s">
        <v>6186</v>
      </c>
      <c r="AS115" t="s">
        <v>6186</v>
      </c>
      <c r="AT115" t="s">
        <v>6186</v>
      </c>
      <c r="AU115" t="s">
        <v>6186</v>
      </c>
      <c r="AV115" t="s">
        <v>6186</v>
      </c>
      <c r="AW115" t="s">
        <v>6186</v>
      </c>
      <c r="AX115" t="s">
        <v>6186</v>
      </c>
      <c r="AY115" t="s">
        <v>6186</v>
      </c>
      <c r="AZ115" t="s">
        <v>6186</v>
      </c>
      <c r="BA115" t="s">
        <v>6186</v>
      </c>
      <c r="BB115" t="s">
        <v>6186</v>
      </c>
      <c r="BC115" t="s">
        <v>6186</v>
      </c>
      <c r="BD115" t="s">
        <v>6186</v>
      </c>
    </row>
    <row r="116" spans="1:56">
      <c r="A116" t="s">
        <v>6188</v>
      </c>
      <c r="B116">
        <v>2000</v>
      </c>
      <c r="C116">
        <v>1985</v>
      </c>
      <c r="D116" t="s">
        <v>6186</v>
      </c>
      <c r="E116" t="s">
        <v>6186</v>
      </c>
      <c r="F116" t="s">
        <v>6186</v>
      </c>
      <c r="G116" t="str">
        <f t="shared" si="2"/>
        <v/>
      </c>
      <c r="H116" t="s">
        <v>6186</v>
      </c>
      <c r="I116" t="str">
        <f t="shared" si="3"/>
        <v/>
      </c>
      <c r="K116" t="s">
        <v>6186</v>
      </c>
      <c r="L116" t="s">
        <v>6186</v>
      </c>
      <c r="M116" t="s">
        <v>6186</v>
      </c>
      <c r="N116" t="s">
        <v>6186</v>
      </c>
      <c r="O116" t="s">
        <v>6186</v>
      </c>
      <c r="P116" t="s">
        <v>6186</v>
      </c>
      <c r="Q116" t="s">
        <v>6186</v>
      </c>
      <c r="R116" t="s">
        <v>6186</v>
      </c>
      <c r="S116" t="s">
        <v>6186</v>
      </c>
      <c r="T116" t="s">
        <v>6186</v>
      </c>
      <c r="U116" t="s">
        <v>6186</v>
      </c>
      <c r="V116" t="s">
        <v>6186</v>
      </c>
      <c r="W116" t="s">
        <v>6186</v>
      </c>
      <c r="X116" t="s">
        <v>6186</v>
      </c>
      <c r="Y116" t="s">
        <v>6186</v>
      </c>
      <c r="Z116" t="s">
        <v>6186</v>
      </c>
      <c r="AA116" t="s">
        <v>6186</v>
      </c>
      <c r="AB116" t="s">
        <v>6186</v>
      </c>
      <c r="AC116" t="s">
        <v>6186</v>
      </c>
      <c r="AD116" t="s">
        <v>6186</v>
      </c>
      <c r="AE116" t="s">
        <v>6186</v>
      </c>
      <c r="AF116" t="s">
        <v>6186</v>
      </c>
      <c r="AG116" t="s">
        <v>6186</v>
      </c>
      <c r="AH116" t="s">
        <v>6186</v>
      </c>
      <c r="AI116" t="s">
        <v>6186</v>
      </c>
      <c r="AJ116" t="s">
        <v>6186</v>
      </c>
      <c r="AK116" t="s">
        <v>6186</v>
      </c>
      <c r="AL116" t="s">
        <v>6186</v>
      </c>
      <c r="AM116" t="s">
        <v>6186</v>
      </c>
      <c r="AN116" t="s">
        <v>6186</v>
      </c>
      <c r="AO116" t="s">
        <v>6186</v>
      </c>
      <c r="AP116" t="s">
        <v>6186</v>
      </c>
      <c r="AQ116" t="s">
        <v>6186</v>
      </c>
      <c r="AR116" t="s">
        <v>6186</v>
      </c>
      <c r="AS116" t="s">
        <v>6186</v>
      </c>
      <c r="AT116" t="s">
        <v>6186</v>
      </c>
      <c r="AU116" t="s">
        <v>6186</v>
      </c>
      <c r="AV116" t="s">
        <v>6186</v>
      </c>
      <c r="AW116" t="s">
        <v>6186</v>
      </c>
      <c r="AX116" t="s">
        <v>6186</v>
      </c>
      <c r="AY116" t="s">
        <v>6186</v>
      </c>
      <c r="AZ116" t="s">
        <v>6186</v>
      </c>
      <c r="BA116" t="s">
        <v>6186</v>
      </c>
      <c r="BB116" t="s">
        <v>6186</v>
      </c>
      <c r="BC116" t="s">
        <v>6186</v>
      </c>
      <c r="BD116" t="s">
        <v>6186</v>
      </c>
    </row>
    <row r="117" spans="1:56">
      <c r="A117" t="s">
        <v>6188</v>
      </c>
      <c r="B117">
        <v>2000</v>
      </c>
      <c r="C117">
        <v>1986</v>
      </c>
      <c r="D117" t="s">
        <v>6186</v>
      </c>
      <c r="E117" t="s">
        <v>6186</v>
      </c>
      <c r="F117" t="s">
        <v>6186</v>
      </c>
      <c r="G117" t="str">
        <f t="shared" si="2"/>
        <v/>
      </c>
      <c r="H117" t="s">
        <v>6186</v>
      </c>
      <c r="I117" t="str">
        <f t="shared" si="3"/>
        <v/>
      </c>
      <c r="K117" t="s">
        <v>6186</v>
      </c>
      <c r="L117" t="s">
        <v>6186</v>
      </c>
      <c r="M117" t="s">
        <v>6186</v>
      </c>
      <c r="N117" t="s">
        <v>6186</v>
      </c>
      <c r="O117" t="s">
        <v>6186</v>
      </c>
      <c r="P117" t="s">
        <v>6186</v>
      </c>
      <c r="Q117" t="s">
        <v>6186</v>
      </c>
      <c r="R117" t="s">
        <v>6186</v>
      </c>
      <c r="S117" t="s">
        <v>6186</v>
      </c>
      <c r="T117" t="s">
        <v>6186</v>
      </c>
      <c r="U117" t="s">
        <v>6186</v>
      </c>
      <c r="V117" t="s">
        <v>6186</v>
      </c>
      <c r="W117" t="s">
        <v>6186</v>
      </c>
      <c r="X117" t="s">
        <v>6186</v>
      </c>
      <c r="Y117" t="s">
        <v>6186</v>
      </c>
      <c r="Z117" t="s">
        <v>6186</v>
      </c>
      <c r="AA117" t="s">
        <v>6186</v>
      </c>
      <c r="AB117" t="s">
        <v>6186</v>
      </c>
      <c r="AC117" t="s">
        <v>6186</v>
      </c>
      <c r="AD117" t="s">
        <v>6186</v>
      </c>
      <c r="AE117" t="s">
        <v>6186</v>
      </c>
      <c r="AF117" t="s">
        <v>6186</v>
      </c>
      <c r="AG117" t="s">
        <v>6186</v>
      </c>
      <c r="AH117" t="s">
        <v>6186</v>
      </c>
      <c r="AI117" t="s">
        <v>6186</v>
      </c>
      <c r="AJ117" t="s">
        <v>6186</v>
      </c>
      <c r="AK117" t="s">
        <v>6186</v>
      </c>
      <c r="AL117" t="s">
        <v>6186</v>
      </c>
      <c r="AM117" t="s">
        <v>6186</v>
      </c>
      <c r="AN117" t="s">
        <v>6186</v>
      </c>
      <c r="AO117" t="s">
        <v>6186</v>
      </c>
      <c r="AP117" t="s">
        <v>6186</v>
      </c>
      <c r="AQ117" t="s">
        <v>6186</v>
      </c>
      <c r="AR117" t="s">
        <v>6186</v>
      </c>
      <c r="AS117" t="s">
        <v>6186</v>
      </c>
      <c r="AT117" t="s">
        <v>6186</v>
      </c>
      <c r="AU117" t="s">
        <v>6186</v>
      </c>
      <c r="AV117" t="s">
        <v>6186</v>
      </c>
      <c r="AW117" t="s">
        <v>6186</v>
      </c>
      <c r="AX117" t="s">
        <v>6186</v>
      </c>
      <c r="AY117" t="s">
        <v>6186</v>
      </c>
      <c r="AZ117" t="s">
        <v>6186</v>
      </c>
      <c r="BA117" t="s">
        <v>6186</v>
      </c>
      <c r="BB117" t="s">
        <v>6186</v>
      </c>
      <c r="BC117" t="s">
        <v>6186</v>
      </c>
      <c r="BD117" t="s">
        <v>6186</v>
      </c>
    </row>
    <row r="118" spans="1:56">
      <c r="A118" t="s">
        <v>6188</v>
      </c>
      <c r="B118">
        <v>2000</v>
      </c>
      <c r="C118">
        <v>1987</v>
      </c>
      <c r="D118" t="s">
        <v>6186</v>
      </c>
      <c r="E118" t="s">
        <v>6186</v>
      </c>
      <c r="F118" t="s">
        <v>6186</v>
      </c>
      <c r="G118" t="str">
        <f t="shared" si="2"/>
        <v/>
      </c>
      <c r="H118" t="s">
        <v>6186</v>
      </c>
      <c r="I118" t="str">
        <f t="shared" si="3"/>
        <v/>
      </c>
      <c r="K118" t="s">
        <v>6186</v>
      </c>
      <c r="L118" t="s">
        <v>6186</v>
      </c>
      <c r="M118" t="s">
        <v>6186</v>
      </c>
      <c r="N118" t="s">
        <v>6186</v>
      </c>
      <c r="O118" t="s">
        <v>6186</v>
      </c>
      <c r="P118" t="s">
        <v>6186</v>
      </c>
      <c r="Q118" t="s">
        <v>6186</v>
      </c>
      <c r="R118" t="s">
        <v>6186</v>
      </c>
      <c r="S118" t="s">
        <v>6186</v>
      </c>
      <c r="T118" t="s">
        <v>6186</v>
      </c>
      <c r="U118" t="s">
        <v>6186</v>
      </c>
      <c r="V118" t="s">
        <v>6186</v>
      </c>
      <c r="W118" t="s">
        <v>6186</v>
      </c>
      <c r="X118" t="s">
        <v>6186</v>
      </c>
      <c r="Y118" t="s">
        <v>6186</v>
      </c>
      <c r="Z118" t="s">
        <v>6186</v>
      </c>
      <c r="AA118" t="s">
        <v>6186</v>
      </c>
      <c r="AB118" t="s">
        <v>6186</v>
      </c>
      <c r="AC118" t="s">
        <v>6186</v>
      </c>
      <c r="AD118" t="s">
        <v>6186</v>
      </c>
      <c r="AE118" t="s">
        <v>6186</v>
      </c>
      <c r="AF118" t="s">
        <v>6186</v>
      </c>
      <c r="AG118" t="s">
        <v>6186</v>
      </c>
      <c r="AH118" t="s">
        <v>6186</v>
      </c>
      <c r="AI118" t="s">
        <v>6186</v>
      </c>
      <c r="AJ118" t="s">
        <v>6186</v>
      </c>
      <c r="AK118" t="s">
        <v>6186</v>
      </c>
      <c r="AL118" t="s">
        <v>6186</v>
      </c>
      <c r="AM118" t="s">
        <v>6186</v>
      </c>
      <c r="AN118" t="s">
        <v>6186</v>
      </c>
      <c r="AO118" t="s">
        <v>6186</v>
      </c>
      <c r="AP118" t="s">
        <v>6186</v>
      </c>
      <c r="AQ118" t="s">
        <v>6186</v>
      </c>
      <c r="AR118" t="s">
        <v>6186</v>
      </c>
      <c r="AS118" t="s">
        <v>6186</v>
      </c>
      <c r="AT118" t="s">
        <v>6186</v>
      </c>
      <c r="AU118" t="s">
        <v>6186</v>
      </c>
      <c r="AV118" t="s">
        <v>6186</v>
      </c>
      <c r="AW118" t="s">
        <v>6186</v>
      </c>
      <c r="AX118" t="s">
        <v>6186</v>
      </c>
      <c r="AY118" t="s">
        <v>6186</v>
      </c>
      <c r="AZ118" t="s">
        <v>6186</v>
      </c>
      <c r="BA118" t="s">
        <v>6186</v>
      </c>
      <c r="BB118" t="s">
        <v>6186</v>
      </c>
      <c r="BC118" t="s">
        <v>6186</v>
      </c>
      <c r="BD118" t="s">
        <v>6186</v>
      </c>
    </row>
    <row r="119" spans="1:56">
      <c r="A119" t="s">
        <v>6188</v>
      </c>
      <c r="B119">
        <v>2000</v>
      </c>
      <c r="C119">
        <v>1988</v>
      </c>
      <c r="D119" t="s">
        <v>6186</v>
      </c>
      <c r="E119" t="s">
        <v>6186</v>
      </c>
      <c r="F119" t="s">
        <v>6186</v>
      </c>
      <c r="G119" t="str">
        <f t="shared" si="2"/>
        <v/>
      </c>
      <c r="H119" t="s">
        <v>6186</v>
      </c>
      <c r="I119" t="str">
        <f t="shared" si="3"/>
        <v/>
      </c>
      <c r="K119" t="s">
        <v>6186</v>
      </c>
      <c r="L119" t="s">
        <v>6186</v>
      </c>
      <c r="M119" t="s">
        <v>6186</v>
      </c>
      <c r="N119" t="s">
        <v>6186</v>
      </c>
      <c r="O119" t="s">
        <v>6186</v>
      </c>
      <c r="P119" t="s">
        <v>6186</v>
      </c>
      <c r="Q119" t="s">
        <v>6186</v>
      </c>
      <c r="R119" t="s">
        <v>6186</v>
      </c>
      <c r="S119" t="s">
        <v>6186</v>
      </c>
      <c r="T119" t="s">
        <v>6186</v>
      </c>
      <c r="U119" t="s">
        <v>6186</v>
      </c>
      <c r="V119" t="s">
        <v>6186</v>
      </c>
      <c r="W119" t="s">
        <v>6186</v>
      </c>
      <c r="X119" t="s">
        <v>6186</v>
      </c>
      <c r="Y119" t="s">
        <v>6186</v>
      </c>
      <c r="Z119" t="s">
        <v>6186</v>
      </c>
      <c r="AA119" t="s">
        <v>6186</v>
      </c>
      <c r="AB119" t="s">
        <v>6186</v>
      </c>
      <c r="AC119" t="s">
        <v>6186</v>
      </c>
      <c r="AD119" t="s">
        <v>6186</v>
      </c>
      <c r="AE119" t="s">
        <v>6186</v>
      </c>
      <c r="AF119" t="s">
        <v>6186</v>
      </c>
      <c r="AG119" t="s">
        <v>6186</v>
      </c>
      <c r="AH119" t="s">
        <v>6186</v>
      </c>
      <c r="AI119" t="s">
        <v>6186</v>
      </c>
      <c r="AJ119" t="s">
        <v>6186</v>
      </c>
      <c r="AK119" t="s">
        <v>6186</v>
      </c>
      <c r="AL119" t="s">
        <v>6186</v>
      </c>
      <c r="AM119" t="s">
        <v>6186</v>
      </c>
      <c r="AN119" t="s">
        <v>6186</v>
      </c>
      <c r="AO119" t="s">
        <v>6186</v>
      </c>
      <c r="AP119" t="s">
        <v>6186</v>
      </c>
      <c r="AQ119" t="s">
        <v>6186</v>
      </c>
      <c r="AR119" t="s">
        <v>6186</v>
      </c>
      <c r="AS119" t="s">
        <v>6186</v>
      </c>
      <c r="AT119" t="s">
        <v>6186</v>
      </c>
      <c r="AU119" t="s">
        <v>6186</v>
      </c>
      <c r="AV119" t="s">
        <v>6186</v>
      </c>
      <c r="AW119" t="s">
        <v>6186</v>
      </c>
      <c r="AX119" t="s">
        <v>6186</v>
      </c>
      <c r="AY119" t="s">
        <v>6186</v>
      </c>
      <c r="AZ119" t="s">
        <v>6186</v>
      </c>
      <c r="BA119" t="s">
        <v>6186</v>
      </c>
      <c r="BB119" t="s">
        <v>6186</v>
      </c>
      <c r="BC119" t="s">
        <v>6186</v>
      </c>
      <c r="BD119" t="s">
        <v>6186</v>
      </c>
    </row>
    <row r="120" spans="1:56">
      <c r="A120" t="s">
        <v>6188</v>
      </c>
      <c r="B120">
        <v>2000</v>
      </c>
      <c r="C120">
        <v>1989</v>
      </c>
      <c r="D120" t="s">
        <v>6186</v>
      </c>
      <c r="E120" t="s">
        <v>6186</v>
      </c>
      <c r="F120" t="s">
        <v>6186</v>
      </c>
      <c r="G120" t="str">
        <f t="shared" si="2"/>
        <v/>
      </c>
      <c r="H120" t="s">
        <v>6186</v>
      </c>
      <c r="I120" t="str">
        <f t="shared" si="3"/>
        <v/>
      </c>
      <c r="K120" t="s">
        <v>6186</v>
      </c>
      <c r="L120" t="s">
        <v>6186</v>
      </c>
      <c r="M120" t="s">
        <v>6186</v>
      </c>
      <c r="N120" t="s">
        <v>6186</v>
      </c>
      <c r="O120" t="s">
        <v>6186</v>
      </c>
      <c r="P120" t="s">
        <v>6186</v>
      </c>
      <c r="Q120" t="s">
        <v>6186</v>
      </c>
      <c r="R120" t="s">
        <v>6186</v>
      </c>
      <c r="S120" t="s">
        <v>6186</v>
      </c>
      <c r="T120" t="s">
        <v>6186</v>
      </c>
      <c r="U120" t="s">
        <v>6186</v>
      </c>
      <c r="V120" t="s">
        <v>6186</v>
      </c>
      <c r="W120" t="s">
        <v>6186</v>
      </c>
      <c r="X120" t="s">
        <v>6186</v>
      </c>
      <c r="Y120" t="s">
        <v>6186</v>
      </c>
      <c r="Z120" t="s">
        <v>6186</v>
      </c>
      <c r="AA120" t="s">
        <v>6186</v>
      </c>
      <c r="AB120" t="s">
        <v>6186</v>
      </c>
      <c r="AC120" t="s">
        <v>6186</v>
      </c>
      <c r="AD120" t="s">
        <v>6186</v>
      </c>
      <c r="AE120" t="s">
        <v>6186</v>
      </c>
      <c r="AF120" t="s">
        <v>6186</v>
      </c>
      <c r="AG120" t="s">
        <v>6186</v>
      </c>
      <c r="AH120" t="s">
        <v>6186</v>
      </c>
      <c r="AI120" t="s">
        <v>6186</v>
      </c>
      <c r="AJ120" t="s">
        <v>6186</v>
      </c>
      <c r="AK120" t="s">
        <v>6186</v>
      </c>
      <c r="AL120" t="s">
        <v>6186</v>
      </c>
      <c r="AM120" t="s">
        <v>6186</v>
      </c>
      <c r="AN120" t="s">
        <v>6186</v>
      </c>
      <c r="AO120" t="s">
        <v>6186</v>
      </c>
      <c r="AP120" t="s">
        <v>6186</v>
      </c>
      <c r="AQ120" t="s">
        <v>6186</v>
      </c>
      <c r="AR120" t="s">
        <v>6186</v>
      </c>
      <c r="AS120" t="s">
        <v>6186</v>
      </c>
      <c r="AT120" t="s">
        <v>6186</v>
      </c>
      <c r="AU120" t="s">
        <v>6186</v>
      </c>
      <c r="AV120" t="s">
        <v>6186</v>
      </c>
      <c r="AW120" t="s">
        <v>6186</v>
      </c>
      <c r="AX120" t="s">
        <v>6186</v>
      </c>
      <c r="AY120" t="s">
        <v>6186</v>
      </c>
      <c r="AZ120" t="s">
        <v>6186</v>
      </c>
      <c r="BA120" t="s">
        <v>6186</v>
      </c>
      <c r="BB120" t="s">
        <v>6186</v>
      </c>
      <c r="BC120" t="s">
        <v>6186</v>
      </c>
      <c r="BD120" t="s">
        <v>6186</v>
      </c>
    </row>
    <row r="121" spans="1:56">
      <c r="A121" t="s">
        <v>6188</v>
      </c>
      <c r="B121">
        <v>2000</v>
      </c>
      <c r="C121">
        <v>1990</v>
      </c>
      <c r="D121" t="s">
        <v>6186</v>
      </c>
      <c r="E121" t="s">
        <v>6186</v>
      </c>
      <c r="F121" t="s">
        <v>6186</v>
      </c>
      <c r="G121" t="str">
        <f t="shared" si="2"/>
        <v/>
      </c>
      <c r="H121" t="s">
        <v>6186</v>
      </c>
      <c r="I121" t="str">
        <f t="shared" si="3"/>
        <v/>
      </c>
      <c r="K121" t="s">
        <v>6186</v>
      </c>
      <c r="L121" t="s">
        <v>6186</v>
      </c>
      <c r="M121" t="s">
        <v>6186</v>
      </c>
      <c r="N121" t="s">
        <v>6186</v>
      </c>
      <c r="O121" t="s">
        <v>6186</v>
      </c>
      <c r="P121" t="s">
        <v>6186</v>
      </c>
      <c r="Q121" t="s">
        <v>6186</v>
      </c>
      <c r="R121" t="s">
        <v>6186</v>
      </c>
      <c r="S121" t="s">
        <v>6186</v>
      </c>
      <c r="T121" t="s">
        <v>6186</v>
      </c>
      <c r="U121" t="s">
        <v>6186</v>
      </c>
      <c r="V121" t="s">
        <v>6186</v>
      </c>
      <c r="W121" t="s">
        <v>6186</v>
      </c>
      <c r="X121" t="s">
        <v>6186</v>
      </c>
      <c r="Y121" t="s">
        <v>6186</v>
      </c>
      <c r="Z121" t="s">
        <v>6186</v>
      </c>
      <c r="AA121" t="s">
        <v>6186</v>
      </c>
      <c r="AB121" t="s">
        <v>6186</v>
      </c>
      <c r="AC121" t="s">
        <v>6186</v>
      </c>
      <c r="AD121" t="s">
        <v>6186</v>
      </c>
      <c r="AE121" t="s">
        <v>6186</v>
      </c>
      <c r="AF121" t="s">
        <v>6186</v>
      </c>
      <c r="AG121" t="s">
        <v>6186</v>
      </c>
      <c r="AH121" t="s">
        <v>6186</v>
      </c>
      <c r="AI121" t="s">
        <v>6186</v>
      </c>
      <c r="AJ121" t="s">
        <v>6186</v>
      </c>
      <c r="AK121" t="s">
        <v>6186</v>
      </c>
      <c r="AL121" t="s">
        <v>6186</v>
      </c>
      <c r="AM121" t="s">
        <v>6186</v>
      </c>
      <c r="AN121" t="s">
        <v>6186</v>
      </c>
      <c r="AO121" t="s">
        <v>6186</v>
      </c>
      <c r="AP121" t="s">
        <v>6186</v>
      </c>
      <c r="AQ121" t="s">
        <v>6186</v>
      </c>
      <c r="AR121" t="s">
        <v>6186</v>
      </c>
      <c r="AS121" t="s">
        <v>6186</v>
      </c>
      <c r="AT121" t="s">
        <v>6186</v>
      </c>
      <c r="AU121" t="s">
        <v>6186</v>
      </c>
      <c r="AV121" t="s">
        <v>6186</v>
      </c>
      <c r="AW121" t="s">
        <v>6186</v>
      </c>
      <c r="AX121" t="s">
        <v>6186</v>
      </c>
      <c r="AY121" t="s">
        <v>6186</v>
      </c>
      <c r="AZ121" t="s">
        <v>6186</v>
      </c>
      <c r="BA121" t="s">
        <v>6186</v>
      </c>
      <c r="BB121" t="s">
        <v>6186</v>
      </c>
      <c r="BC121" t="s">
        <v>6186</v>
      </c>
      <c r="BD121" t="s">
        <v>6186</v>
      </c>
    </row>
    <row r="122" spans="1:56">
      <c r="A122" t="s">
        <v>6188</v>
      </c>
      <c r="B122">
        <v>2000</v>
      </c>
      <c r="C122">
        <v>1991</v>
      </c>
      <c r="D122" t="s">
        <v>6186</v>
      </c>
      <c r="E122" t="s">
        <v>6186</v>
      </c>
      <c r="F122" t="s">
        <v>6186</v>
      </c>
      <c r="G122" t="str">
        <f t="shared" si="2"/>
        <v/>
      </c>
      <c r="H122" t="s">
        <v>6186</v>
      </c>
      <c r="I122" t="str">
        <f t="shared" si="3"/>
        <v/>
      </c>
      <c r="K122" t="s">
        <v>6186</v>
      </c>
      <c r="L122" t="s">
        <v>6186</v>
      </c>
      <c r="M122" t="s">
        <v>6186</v>
      </c>
      <c r="N122" t="s">
        <v>6186</v>
      </c>
      <c r="O122" t="s">
        <v>6186</v>
      </c>
      <c r="P122" t="s">
        <v>6186</v>
      </c>
      <c r="Q122" t="s">
        <v>6186</v>
      </c>
      <c r="R122" t="s">
        <v>6186</v>
      </c>
      <c r="S122" t="s">
        <v>6186</v>
      </c>
      <c r="T122" t="s">
        <v>6186</v>
      </c>
      <c r="U122" t="s">
        <v>6186</v>
      </c>
      <c r="V122" t="s">
        <v>6186</v>
      </c>
      <c r="W122" t="s">
        <v>6186</v>
      </c>
      <c r="X122" t="s">
        <v>6186</v>
      </c>
      <c r="Y122" t="s">
        <v>6186</v>
      </c>
      <c r="Z122" t="s">
        <v>6186</v>
      </c>
      <c r="AA122" t="s">
        <v>6186</v>
      </c>
      <c r="AB122" t="s">
        <v>6186</v>
      </c>
      <c r="AC122" t="s">
        <v>6186</v>
      </c>
      <c r="AD122" t="s">
        <v>6186</v>
      </c>
      <c r="AE122" t="s">
        <v>6186</v>
      </c>
      <c r="AF122" t="s">
        <v>6186</v>
      </c>
      <c r="AG122" t="s">
        <v>6186</v>
      </c>
      <c r="AH122" t="s">
        <v>6186</v>
      </c>
      <c r="AI122" t="s">
        <v>6186</v>
      </c>
      <c r="AJ122" t="s">
        <v>6186</v>
      </c>
      <c r="AK122" t="s">
        <v>6186</v>
      </c>
      <c r="AL122" t="s">
        <v>6186</v>
      </c>
      <c r="AM122" t="s">
        <v>6186</v>
      </c>
      <c r="AN122" t="s">
        <v>6186</v>
      </c>
      <c r="AO122" t="s">
        <v>6186</v>
      </c>
      <c r="AP122" t="s">
        <v>6186</v>
      </c>
      <c r="AQ122" t="s">
        <v>6186</v>
      </c>
      <c r="AR122" t="s">
        <v>6186</v>
      </c>
      <c r="AS122" t="s">
        <v>6186</v>
      </c>
      <c r="AT122" t="s">
        <v>6186</v>
      </c>
      <c r="AU122" t="s">
        <v>6186</v>
      </c>
      <c r="AV122" t="s">
        <v>6186</v>
      </c>
      <c r="AW122" t="s">
        <v>6186</v>
      </c>
      <c r="AX122" t="s">
        <v>6186</v>
      </c>
      <c r="AY122" t="s">
        <v>6186</v>
      </c>
      <c r="AZ122" t="s">
        <v>6186</v>
      </c>
      <c r="BA122" t="s">
        <v>6186</v>
      </c>
      <c r="BB122" t="s">
        <v>6186</v>
      </c>
      <c r="BC122" t="s">
        <v>6186</v>
      </c>
      <c r="BD122" t="s">
        <v>6186</v>
      </c>
    </row>
    <row r="123" spans="1:56">
      <c r="A123" t="s">
        <v>6188</v>
      </c>
      <c r="B123">
        <v>2000</v>
      </c>
      <c r="C123">
        <v>1992</v>
      </c>
      <c r="D123" t="s">
        <v>6186</v>
      </c>
      <c r="E123" t="s">
        <v>6186</v>
      </c>
      <c r="F123" t="s">
        <v>6186</v>
      </c>
      <c r="G123" t="str">
        <f t="shared" si="2"/>
        <v/>
      </c>
      <c r="H123" t="s">
        <v>6186</v>
      </c>
      <c r="I123" t="str">
        <f t="shared" si="3"/>
        <v/>
      </c>
      <c r="K123" t="s">
        <v>6186</v>
      </c>
      <c r="L123" t="s">
        <v>6186</v>
      </c>
      <c r="M123" t="s">
        <v>6186</v>
      </c>
      <c r="N123" t="s">
        <v>6186</v>
      </c>
      <c r="O123" t="s">
        <v>6186</v>
      </c>
      <c r="P123" t="s">
        <v>6186</v>
      </c>
      <c r="Q123" t="s">
        <v>6186</v>
      </c>
      <c r="R123" t="s">
        <v>6186</v>
      </c>
      <c r="S123" t="s">
        <v>6186</v>
      </c>
      <c r="T123" t="s">
        <v>6186</v>
      </c>
      <c r="U123" t="s">
        <v>6186</v>
      </c>
      <c r="V123" t="s">
        <v>6186</v>
      </c>
      <c r="W123" t="s">
        <v>6186</v>
      </c>
      <c r="X123" t="s">
        <v>6186</v>
      </c>
      <c r="Y123" t="s">
        <v>6186</v>
      </c>
      <c r="Z123" t="s">
        <v>6186</v>
      </c>
      <c r="AA123" t="s">
        <v>6186</v>
      </c>
      <c r="AB123" t="s">
        <v>6186</v>
      </c>
      <c r="AC123" t="s">
        <v>6186</v>
      </c>
      <c r="AD123" t="s">
        <v>6186</v>
      </c>
      <c r="AE123" t="s">
        <v>6186</v>
      </c>
      <c r="AF123" t="s">
        <v>6186</v>
      </c>
      <c r="AG123" t="s">
        <v>6186</v>
      </c>
      <c r="AH123" t="s">
        <v>6186</v>
      </c>
      <c r="AI123" t="s">
        <v>6186</v>
      </c>
      <c r="AJ123" t="s">
        <v>6186</v>
      </c>
      <c r="AK123" t="s">
        <v>6186</v>
      </c>
      <c r="AL123" t="s">
        <v>6186</v>
      </c>
      <c r="AM123" t="s">
        <v>6186</v>
      </c>
      <c r="AN123" t="s">
        <v>6186</v>
      </c>
      <c r="AO123" t="s">
        <v>6186</v>
      </c>
      <c r="AP123" t="s">
        <v>6186</v>
      </c>
      <c r="AQ123" t="s">
        <v>6186</v>
      </c>
      <c r="AR123" t="s">
        <v>6186</v>
      </c>
      <c r="AS123" t="s">
        <v>6186</v>
      </c>
      <c r="AT123" t="s">
        <v>6186</v>
      </c>
      <c r="AU123" t="s">
        <v>6186</v>
      </c>
      <c r="AV123" t="s">
        <v>6186</v>
      </c>
      <c r="AW123" t="s">
        <v>6186</v>
      </c>
      <c r="AX123" t="s">
        <v>6186</v>
      </c>
      <c r="AY123" t="s">
        <v>6186</v>
      </c>
      <c r="AZ123" t="s">
        <v>6186</v>
      </c>
      <c r="BA123" t="s">
        <v>6186</v>
      </c>
      <c r="BB123" t="s">
        <v>6186</v>
      </c>
      <c r="BC123" t="s">
        <v>6186</v>
      </c>
      <c r="BD123" t="s">
        <v>6186</v>
      </c>
    </row>
    <row r="124" spans="1:56">
      <c r="A124" t="s">
        <v>6188</v>
      </c>
      <c r="B124">
        <v>2000</v>
      </c>
      <c r="C124">
        <v>1993</v>
      </c>
      <c r="D124" t="s">
        <v>6186</v>
      </c>
      <c r="E124" t="s">
        <v>6186</v>
      </c>
      <c r="F124" t="s">
        <v>6186</v>
      </c>
      <c r="G124" t="str">
        <f t="shared" si="2"/>
        <v/>
      </c>
      <c r="H124" t="s">
        <v>6186</v>
      </c>
      <c r="I124" t="str">
        <f t="shared" si="3"/>
        <v/>
      </c>
      <c r="K124" t="s">
        <v>6186</v>
      </c>
      <c r="L124" t="s">
        <v>6186</v>
      </c>
      <c r="M124" t="s">
        <v>6186</v>
      </c>
      <c r="N124" t="s">
        <v>6186</v>
      </c>
      <c r="O124" t="s">
        <v>6186</v>
      </c>
      <c r="P124" t="s">
        <v>6186</v>
      </c>
      <c r="Q124" t="s">
        <v>6186</v>
      </c>
      <c r="R124" t="s">
        <v>6186</v>
      </c>
      <c r="S124" t="s">
        <v>6186</v>
      </c>
      <c r="T124" t="s">
        <v>6186</v>
      </c>
      <c r="U124" t="s">
        <v>6186</v>
      </c>
      <c r="V124" t="s">
        <v>6186</v>
      </c>
      <c r="W124" t="s">
        <v>6186</v>
      </c>
      <c r="X124" t="s">
        <v>6186</v>
      </c>
      <c r="Y124" t="s">
        <v>6186</v>
      </c>
      <c r="Z124" t="s">
        <v>6186</v>
      </c>
      <c r="AA124" t="s">
        <v>6186</v>
      </c>
      <c r="AB124" t="s">
        <v>6186</v>
      </c>
      <c r="AC124" t="s">
        <v>6186</v>
      </c>
      <c r="AD124" t="s">
        <v>6186</v>
      </c>
      <c r="AE124" t="s">
        <v>6186</v>
      </c>
      <c r="AF124" t="s">
        <v>6186</v>
      </c>
      <c r="AG124" t="s">
        <v>6186</v>
      </c>
      <c r="AH124" t="s">
        <v>6186</v>
      </c>
      <c r="AI124" t="s">
        <v>6186</v>
      </c>
      <c r="AJ124" t="s">
        <v>6186</v>
      </c>
      <c r="AK124" t="s">
        <v>6186</v>
      </c>
      <c r="AL124" t="s">
        <v>6186</v>
      </c>
      <c r="AM124" t="s">
        <v>6186</v>
      </c>
      <c r="AN124" t="s">
        <v>6186</v>
      </c>
      <c r="AO124" t="s">
        <v>6186</v>
      </c>
      <c r="AP124" t="s">
        <v>6186</v>
      </c>
      <c r="AQ124" t="s">
        <v>6186</v>
      </c>
      <c r="AR124" t="s">
        <v>6186</v>
      </c>
      <c r="AS124" t="s">
        <v>6186</v>
      </c>
      <c r="AT124" t="s">
        <v>6186</v>
      </c>
      <c r="AU124" t="s">
        <v>6186</v>
      </c>
      <c r="AV124" t="s">
        <v>6186</v>
      </c>
      <c r="AW124" t="s">
        <v>6186</v>
      </c>
      <c r="AX124" t="s">
        <v>6186</v>
      </c>
      <c r="AY124" t="s">
        <v>6186</v>
      </c>
      <c r="AZ124" t="s">
        <v>6186</v>
      </c>
      <c r="BA124" t="s">
        <v>6186</v>
      </c>
      <c r="BB124" t="s">
        <v>6186</v>
      </c>
      <c r="BC124" t="s">
        <v>6186</v>
      </c>
      <c r="BD124" t="s">
        <v>6186</v>
      </c>
    </row>
    <row r="125" spans="1:56">
      <c r="A125" t="s">
        <v>6188</v>
      </c>
      <c r="B125">
        <v>2000</v>
      </c>
      <c r="C125">
        <v>1994</v>
      </c>
      <c r="D125" t="s">
        <v>6186</v>
      </c>
      <c r="E125" t="s">
        <v>6186</v>
      </c>
      <c r="F125" t="s">
        <v>6186</v>
      </c>
      <c r="G125" t="str">
        <f t="shared" si="2"/>
        <v/>
      </c>
      <c r="H125" t="s">
        <v>6186</v>
      </c>
      <c r="I125" t="str">
        <f t="shared" si="3"/>
        <v/>
      </c>
      <c r="K125" t="s">
        <v>6186</v>
      </c>
      <c r="L125" t="s">
        <v>6186</v>
      </c>
      <c r="M125" t="s">
        <v>6186</v>
      </c>
      <c r="N125" t="s">
        <v>6186</v>
      </c>
      <c r="O125" t="s">
        <v>6186</v>
      </c>
      <c r="P125" t="s">
        <v>6186</v>
      </c>
      <c r="Q125" t="s">
        <v>6186</v>
      </c>
      <c r="R125" t="s">
        <v>6186</v>
      </c>
      <c r="S125" t="s">
        <v>6186</v>
      </c>
      <c r="T125" t="s">
        <v>6186</v>
      </c>
      <c r="U125" t="s">
        <v>6186</v>
      </c>
      <c r="V125" t="s">
        <v>6186</v>
      </c>
      <c r="W125" t="s">
        <v>6186</v>
      </c>
      <c r="X125" t="s">
        <v>6186</v>
      </c>
      <c r="Y125" t="s">
        <v>6186</v>
      </c>
      <c r="Z125" t="s">
        <v>6186</v>
      </c>
      <c r="AA125" t="s">
        <v>6186</v>
      </c>
      <c r="AB125" t="s">
        <v>6186</v>
      </c>
      <c r="AC125" t="s">
        <v>6186</v>
      </c>
      <c r="AD125" t="s">
        <v>6186</v>
      </c>
      <c r="AE125" t="s">
        <v>6186</v>
      </c>
      <c r="AF125" t="s">
        <v>6186</v>
      </c>
      <c r="AG125" t="s">
        <v>6186</v>
      </c>
      <c r="AH125" t="s">
        <v>6186</v>
      </c>
      <c r="AI125" t="s">
        <v>6186</v>
      </c>
      <c r="AJ125" t="s">
        <v>6186</v>
      </c>
      <c r="AK125" t="s">
        <v>6186</v>
      </c>
      <c r="AL125" t="s">
        <v>6186</v>
      </c>
      <c r="AM125" t="s">
        <v>6186</v>
      </c>
      <c r="AN125" t="s">
        <v>6186</v>
      </c>
      <c r="AO125" t="s">
        <v>6186</v>
      </c>
      <c r="AP125" t="s">
        <v>6186</v>
      </c>
      <c r="AQ125" t="s">
        <v>6186</v>
      </c>
      <c r="AR125" t="s">
        <v>6186</v>
      </c>
      <c r="AS125" t="s">
        <v>6186</v>
      </c>
      <c r="AT125" t="s">
        <v>6186</v>
      </c>
      <c r="AU125" t="s">
        <v>6186</v>
      </c>
      <c r="AV125" t="s">
        <v>6186</v>
      </c>
      <c r="AW125" t="s">
        <v>6186</v>
      </c>
      <c r="AX125" t="s">
        <v>6186</v>
      </c>
      <c r="AY125" t="s">
        <v>6186</v>
      </c>
      <c r="AZ125" t="s">
        <v>6186</v>
      </c>
      <c r="BA125" t="s">
        <v>6186</v>
      </c>
      <c r="BB125" t="s">
        <v>6186</v>
      </c>
      <c r="BC125" t="s">
        <v>6186</v>
      </c>
      <c r="BD125" t="s">
        <v>6186</v>
      </c>
    </row>
    <row r="126" spans="1:56">
      <c r="A126" t="s">
        <v>6188</v>
      </c>
      <c r="B126">
        <v>2000</v>
      </c>
      <c r="C126">
        <v>1995</v>
      </c>
      <c r="D126" t="s">
        <v>6186</v>
      </c>
      <c r="E126" t="s">
        <v>6186</v>
      </c>
      <c r="F126" t="s">
        <v>6186</v>
      </c>
      <c r="G126" t="str">
        <f t="shared" si="2"/>
        <v/>
      </c>
      <c r="H126" t="s">
        <v>6186</v>
      </c>
      <c r="I126" t="str">
        <f t="shared" si="3"/>
        <v/>
      </c>
      <c r="K126" t="s">
        <v>6186</v>
      </c>
      <c r="L126" t="s">
        <v>6186</v>
      </c>
      <c r="M126" t="s">
        <v>6186</v>
      </c>
      <c r="N126" t="s">
        <v>6186</v>
      </c>
      <c r="O126" t="s">
        <v>6186</v>
      </c>
      <c r="P126" t="s">
        <v>6186</v>
      </c>
      <c r="Q126" t="s">
        <v>6186</v>
      </c>
      <c r="R126" t="s">
        <v>6186</v>
      </c>
      <c r="S126" t="s">
        <v>6186</v>
      </c>
      <c r="T126" t="s">
        <v>6186</v>
      </c>
      <c r="U126" t="s">
        <v>6186</v>
      </c>
      <c r="V126" t="s">
        <v>6186</v>
      </c>
      <c r="W126" t="s">
        <v>6186</v>
      </c>
      <c r="X126" t="s">
        <v>6186</v>
      </c>
      <c r="Y126" t="s">
        <v>6186</v>
      </c>
      <c r="Z126" t="s">
        <v>6186</v>
      </c>
      <c r="AA126" t="s">
        <v>6186</v>
      </c>
      <c r="AB126" t="s">
        <v>6186</v>
      </c>
      <c r="AC126" t="s">
        <v>6186</v>
      </c>
      <c r="AD126" t="s">
        <v>6186</v>
      </c>
      <c r="AE126" t="s">
        <v>6186</v>
      </c>
      <c r="AF126" t="s">
        <v>6186</v>
      </c>
      <c r="AG126" t="s">
        <v>6186</v>
      </c>
      <c r="AH126" t="s">
        <v>6186</v>
      </c>
      <c r="AI126" t="s">
        <v>6186</v>
      </c>
      <c r="AJ126" t="s">
        <v>6186</v>
      </c>
      <c r="AK126" t="s">
        <v>6186</v>
      </c>
      <c r="AL126" t="s">
        <v>6186</v>
      </c>
      <c r="AM126" t="s">
        <v>6186</v>
      </c>
      <c r="AN126" t="s">
        <v>6186</v>
      </c>
      <c r="AO126" t="s">
        <v>6186</v>
      </c>
      <c r="AP126" t="s">
        <v>6186</v>
      </c>
      <c r="AQ126" t="s">
        <v>6186</v>
      </c>
      <c r="AR126" t="s">
        <v>6186</v>
      </c>
      <c r="AS126" t="s">
        <v>6186</v>
      </c>
      <c r="AT126" t="s">
        <v>6186</v>
      </c>
      <c r="AU126" t="s">
        <v>6186</v>
      </c>
      <c r="AV126" t="s">
        <v>6186</v>
      </c>
      <c r="AW126" t="s">
        <v>6186</v>
      </c>
      <c r="AX126" t="s">
        <v>6186</v>
      </c>
      <c r="AY126" t="s">
        <v>6186</v>
      </c>
      <c r="AZ126" t="s">
        <v>6186</v>
      </c>
      <c r="BA126" t="s">
        <v>6186</v>
      </c>
      <c r="BB126" t="s">
        <v>6186</v>
      </c>
      <c r="BC126" t="s">
        <v>6186</v>
      </c>
      <c r="BD126" t="s">
        <v>6186</v>
      </c>
    </row>
    <row r="127" spans="1:56">
      <c r="A127" t="s">
        <v>6188</v>
      </c>
      <c r="B127">
        <v>2000</v>
      </c>
      <c r="C127">
        <v>1996</v>
      </c>
      <c r="D127" t="s">
        <v>6186</v>
      </c>
      <c r="E127" t="s">
        <v>6186</v>
      </c>
      <c r="F127" t="s">
        <v>6186</v>
      </c>
      <c r="G127" t="str">
        <f t="shared" si="2"/>
        <v/>
      </c>
      <c r="H127" t="s">
        <v>6186</v>
      </c>
      <c r="I127" t="str">
        <f t="shared" si="3"/>
        <v/>
      </c>
      <c r="K127" t="s">
        <v>6186</v>
      </c>
      <c r="L127" t="s">
        <v>6186</v>
      </c>
      <c r="M127" t="s">
        <v>6186</v>
      </c>
      <c r="N127" t="s">
        <v>6186</v>
      </c>
      <c r="O127" t="s">
        <v>6186</v>
      </c>
      <c r="P127" t="s">
        <v>6186</v>
      </c>
      <c r="Q127" t="s">
        <v>6186</v>
      </c>
      <c r="R127" t="s">
        <v>6186</v>
      </c>
      <c r="S127" t="s">
        <v>6186</v>
      </c>
      <c r="T127" t="s">
        <v>6186</v>
      </c>
      <c r="U127" t="s">
        <v>6186</v>
      </c>
      <c r="V127" t="s">
        <v>6186</v>
      </c>
      <c r="W127" t="s">
        <v>6186</v>
      </c>
      <c r="X127" t="s">
        <v>6186</v>
      </c>
      <c r="Y127" t="s">
        <v>6186</v>
      </c>
      <c r="Z127" t="s">
        <v>6186</v>
      </c>
      <c r="AA127" t="s">
        <v>6186</v>
      </c>
      <c r="AB127" t="s">
        <v>6186</v>
      </c>
      <c r="AC127" t="s">
        <v>6186</v>
      </c>
      <c r="AD127" t="s">
        <v>6186</v>
      </c>
      <c r="AE127" t="s">
        <v>6186</v>
      </c>
      <c r="AF127" t="s">
        <v>6186</v>
      </c>
      <c r="AG127" t="s">
        <v>6186</v>
      </c>
      <c r="AH127" t="s">
        <v>6186</v>
      </c>
      <c r="AI127" t="s">
        <v>6186</v>
      </c>
      <c r="AJ127" t="s">
        <v>6186</v>
      </c>
      <c r="AK127" t="s">
        <v>6186</v>
      </c>
      <c r="AL127" t="s">
        <v>6186</v>
      </c>
      <c r="AM127" t="s">
        <v>6186</v>
      </c>
      <c r="AN127" t="s">
        <v>6186</v>
      </c>
      <c r="AO127" t="s">
        <v>6186</v>
      </c>
      <c r="AP127" t="s">
        <v>6186</v>
      </c>
      <c r="AQ127" t="s">
        <v>6186</v>
      </c>
      <c r="AR127" t="s">
        <v>6186</v>
      </c>
      <c r="AS127" t="s">
        <v>6186</v>
      </c>
      <c r="AT127" t="s">
        <v>6186</v>
      </c>
      <c r="AU127" t="s">
        <v>6186</v>
      </c>
      <c r="AV127" t="s">
        <v>6186</v>
      </c>
      <c r="AW127" t="s">
        <v>6186</v>
      </c>
      <c r="AX127" t="s">
        <v>6186</v>
      </c>
      <c r="AY127" t="s">
        <v>6186</v>
      </c>
      <c r="AZ127" t="s">
        <v>6186</v>
      </c>
      <c r="BA127" t="s">
        <v>6186</v>
      </c>
      <c r="BB127" t="s">
        <v>6186</v>
      </c>
      <c r="BC127" t="s">
        <v>6186</v>
      </c>
      <c r="BD127" t="s">
        <v>6186</v>
      </c>
    </row>
    <row r="128" spans="1:56">
      <c r="A128" t="s">
        <v>6188</v>
      </c>
      <c r="B128">
        <v>2000</v>
      </c>
      <c r="C128">
        <v>1997</v>
      </c>
      <c r="D128" t="s">
        <v>6186</v>
      </c>
      <c r="E128" t="s">
        <v>6186</v>
      </c>
      <c r="F128" t="s">
        <v>6186</v>
      </c>
      <c r="G128" t="str">
        <f t="shared" si="2"/>
        <v/>
      </c>
      <c r="H128" t="s">
        <v>6186</v>
      </c>
      <c r="I128" t="str">
        <f t="shared" si="3"/>
        <v/>
      </c>
      <c r="K128" t="s">
        <v>6186</v>
      </c>
      <c r="L128" t="s">
        <v>6186</v>
      </c>
      <c r="M128" t="s">
        <v>6186</v>
      </c>
      <c r="N128" t="s">
        <v>6186</v>
      </c>
      <c r="O128" t="s">
        <v>6186</v>
      </c>
      <c r="P128" t="s">
        <v>6186</v>
      </c>
      <c r="Q128" t="s">
        <v>6186</v>
      </c>
      <c r="R128" t="s">
        <v>6186</v>
      </c>
      <c r="S128" t="s">
        <v>6186</v>
      </c>
      <c r="T128" t="s">
        <v>6186</v>
      </c>
      <c r="U128" t="s">
        <v>6186</v>
      </c>
      <c r="V128" t="s">
        <v>6186</v>
      </c>
      <c r="W128" t="s">
        <v>6186</v>
      </c>
      <c r="X128" t="s">
        <v>6186</v>
      </c>
      <c r="Y128" t="s">
        <v>6186</v>
      </c>
      <c r="Z128" t="s">
        <v>6186</v>
      </c>
      <c r="AA128" t="s">
        <v>6186</v>
      </c>
      <c r="AB128" t="s">
        <v>6186</v>
      </c>
      <c r="AC128" t="s">
        <v>6186</v>
      </c>
      <c r="AD128" t="s">
        <v>6186</v>
      </c>
      <c r="AE128" t="s">
        <v>6186</v>
      </c>
      <c r="AF128" t="s">
        <v>6186</v>
      </c>
      <c r="AG128" t="s">
        <v>6186</v>
      </c>
      <c r="AH128" t="s">
        <v>6186</v>
      </c>
      <c r="AI128" t="s">
        <v>6186</v>
      </c>
      <c r="AJ128" t="s">
        <v>6186</v>
      </c>
      <c r="AK128" t="s">
        <v>6186</v>
      </c>
      <c r="AL128" t="s">
        <v>6186</v>
      </c>
      <c r="AM128" t="s">
        <v>6186</v>
      </c>
      <c r="AN128" t="s">
        <v>6186</v>
      </c>
      <c r="AO128" t="s">
        <v>6186</v>
      </c>
      <c r="AP128" t="s">
        <v>6186</v>
      </c>
      <c r="AQ128" t="s">
        <v>6186</v>
      </c>
      <c r="AR128" t="s">
        <v>6186</v>
      </c>
      <c r="AS128" t="s">
        <v>6186</v>
      </c>
      <c r="AT128" t="s">
        <v>6186</v>
      </c>
      <c r="AU128" t="s">
        <v>6186</v>
      </c>
      <c r="AV128" t="s">
        <v>6186</v>
      </c>
      <c r="AW128" t="s">
        <v>6186</v>
      </c>
      <c r="AX128" t="s">
        <v>6186</v>
      </c>
      <c r="AY128" t="s">
        <v>6186</v>
      </c>
      <c r="AZ128" t="s">
        <v>6186</v>
      </c>
      <c r="BA128" t="s">
        <v>6186</v>
      </c>
      <c r="BB128" t="s">
        <v>6186</v>
      </c>
      <c r="BC128" t="s">
        <v>6186</v>
      </c>
      <c r="BD128" t="s">
        <v>6186</v>
      </c>
    </row>
    <row r="129" spans="1:56">
      <c r="A129" t="s">
        <v>6188</v>
      </c>
      <c r="B129">
        <v>2000</v>
      </c>
      <c r="C129">
        <v>1998</v>
      </c>
      <c r="D129" t="s">
        <v>6186</v>
      </c>
      <c r="E129" t="s">
        <v>6186</v>
      </c>
      <c r="F129" t="s">
        <v>6186</v>
      </c>
      <c r="G129" t="str">
        <f t="shared" si="2"/>
        <v/>
      </c>
      <c r="H129" t="s">
        <v>6186</v>
      </c>
      <c r="I129" t="str">
        <f t="shared" si="3"/>
        <v/>
      </c>
      <c r="K129" t="s">
        <v>6186</v>
      </c>
      <c r="L129" t="s">
        <v>6186</v>
      </c>
      <c r="M129" t="s">
        <v>6186</v>
      </c>
      <c r="N129" t="s">
        <v>6186</v>
      </c>
      <c r="O129" t="s">
        <v>6186</v>
      </c>
      <c r="P129" t="s">
        <v>6186</v>
      </c>
      <c r="Q129" t="s">
        <v>6186</v>
      </c>
      <c r="R129" t="s">
        <v>6186</v>
      </c>
      <c r="S129" t="s">
        <v>6186</v>
      </c>
      <c r="T129" t="s">
        <v>6186</v>
      </c>
      <c r="U129" t="s">
        <v>6186</v>
      </c>
      <c r="V129" t="s">
        <v>6186</v>
      </c>
      <c r="W129" t="s">
        <v>6186</v>
      </c>
      <c r="X129" t="s">
        <v>6186</v>
      </c>
      <c r="Y129" t="s">
        <v>6186</v>
      </c>
      <c r="Z129" t="s">
        <v>6186</v>
      </c>
      <c r="AA129" t="s">
        <v>6186</v>
      </c>
      <c r="AB129" t="s">
        <v>6186</v>
      </c>
      <c r="AC129" t="s">
        <v>6186</v>
      </c>
      <c r="AD129" t="s">
        <v>6186</v>
      </c>
      <c r="AE129" t="s">
        <v>6186</v>
      </c>
      <c r="AF129" t="s">
        <v>6186</v>
      </c>
      <c r="AG129" t="s">
        <v>6186</v>
      </c>
      <c r="AH129" t="s">
        <v>6186</v>
      </c>
      <c r="AI129" t="s">
        <v>6186</v>
      </c>
      <c r="AJ129" t="s">
        <v>6186</v>
      </c>
      <c r="AK129" t="s">
        <v>6186</v>
      </c>
      <c r="AL129" t="s">
        <v>6186</v>
      </c>
      <c r="AM129" t="s">
        <v>6186</v>
      </c>
      <c r="AN129" t="s">
        <v>6186</v>
      </c>
      <c r="AO129" t="s">
        <v>6186</v>
      </c>
      <c r="AP129" t="s">
        <v>6186</v>
      </c>
      <c r="AQ129" t="s">
        <v>6186</v>
      </c>
      <c r="AR129" t="s">
        <v>6186</v>
      </c>
      <c r="AS129" t="s">
        <v>6186</v>
      </c>
      <c r="AT129" t="s">
        <v>6186</v>
      </c>
      <c r="AU129" t="s">
        <v>6186</v>
      </c>
      <c r="AV129" t="s">
        <v>6186</v>
      </c>
      <c r="AW129" t="s">
        <v>6186</v>
      </c>
      <c r="AX129" t="s">
        <v>6186</v>
      </c>
      <c r="AY129" t="s">
        <v>6186</v>
      </c>
      <c r="AZ129" t="s">
        <v>6186</v>
      </c>
      <c r="BA129" t="s">
        <v>6186</v>
      </c>
      <c r="BB129" t="s">
        <v>6186</v>
      </c>
      <c r="BC129" t="s">
        <v>6186</v>
      </c>
      <c r="BD129" t="s">
        <v>6186</v>
      </c>
    </row>
    <row r="130" spans="1:56">
      <c r="A130" t="s">
        <v>6188</v>
      </c>
      <c r="B130">
        <v>2000</v>
      </c>
      <c r="C130">
        <v>1999</v>
      </c>
      <c r="D130" t="s">
        <v>6186</v>
      </c>
      <c r="E130" t="s">
        <v>6186</v>
      </c>
      <c r="F130" t="s">
        <v>6186</v>
      </c>
      <c r="G130" t="str">
        <f t="shared" si="2"/>
        <v/>
      </c>
      <c r="H130" t="s">
        <v>6186</v>
      </c>
      <c r="I130" t="str">
        <f t="shared" si="3"/>
        <v/>
      </c>
      <c r="K130" t="s">
        <v>6186</v>
      </c>
      <c r="L130" t="s">
        <v>6186</v>
      </c>
      <c r="M130" t="s">
        <v>6186</v>
      </c>
      <c r="N130" t="s">
        <v>6186</v>
      </c>
      <c r="O130" t="s">
        <v>6186</v>
      </c>
      <c r="P130" t="s">
        <v>6186</v>
      </c>
      <c r="Q130" t="s">
        <v>6186</v>
      </c>
      <c r="R130" t="s">
        <v>6186</v>
      </c>
      <c r="S130" t="s">
        <v>6186</v>
      </c>
      <c r="T130" t="s">
        <v>6186</v>
      </c>
      <c r="U130" t="s">
        <v>6186</v>
      </c>
      <c r="V130" t="s">
        <v>6186</v>
      </c>
      <c r="W130" t="s">
        <v>6186</v>
      </c>
      <c r="X130" t="s">
        <v>6186</v>
      </c>
      <c r="Y130" t="s">
        <v>6186</v>
      </c>
      <c r="Z130" t="s">
        <v>6186</v>
      </c>
      <c r="AA130" t="s">
        <v>6186</v>
      </c>
      <c r="AB130" t="s">
        <v>6186</v>
      </c>
      <c r="AC130" t="s">
        <v>6186</v>
      </c>
      <c r="AD130" t="s">
        <v>6186</v>
      </c>
      <c r="AE130" t="s">
        <v>6186</v>
      </c>
      <c r="AF130" t="s">
        <v>6186</v>
      </c>
      <c r="AG130" t="s">
        <v>6186</v>
      </c>
      <c r="AH130" t="s">
        <v>6186</v>
      </c>
      <c r="AI130" t="s">
        <v>6186</v>
      </c>
      <c r="AJ130" t="s">
        <v>6186</v>
      </c>
      <c r="AK130" t="s">
        <v>6186</v>
      </c>
      <c r="AL130" t="s">
        <v>6186</v>
      </c>
      <c r="AM130" t="s">
        <v>6186</v>
      </c>
      <c r="AN130" t="s">
        <v>6186</v>
      </c>
      <c r="AO130" t="s">
        <v>6186</v>
      </c>
      <c r="AP130" t="s">
        <v>6186</v>
      </c>
      <c r="AQ130" t="s">
        <v>6186</v>
      </c>
      <c r="AR130" t="s">
        <v>6186</v>
      </c>
      <c r="AS130" t="s">
        <v>6186</v>
      </c>
      <c r="AT130" t="s">
        <v>6186</v>
      </c>
      <c r="AU130" t="s">
        <v>6186</v>
      </c>
      <c r="AV130" t="s">
        <v>6186</v>
      </c>
      <c r="AW130" t="s">
        <v>6186</v>
      </c>
      <c r="AX130" t="s">
        <v>6186</v>
      </c>
      <c r="AY130" t="s">
        <v>6186</v>
      </c>
      <c r="AZ130" t="s">
        <v>6186</v>
      </c>
      <c r="BA130" t="s">
        <v>6186</v>
      </c>
      <c r="BB130" t="s">
        <v>6186</v>
      </c>
      <c r="BC130" t="s">
        <v>6186</v>
      </c>
      <c r="BD130" t="s">
        <v>6186</v>
      </c>
    </row>
    <row r="131" spans="1:56">
      <c r="A131" t="s">
        <v>6188</v>
      </c>
      <c r="B131">
        <v>2000</v>
      </c>
      <c r="C131">
        <v>2000</v>
      </c>
      <c r="D131" t="s">
        <v>6186</v>
      </c>
      <c r="E131" t="s">
        <v>6186</v>
      </c>
      <c r="F131" t="s">
        <v>6186</v>
      </c>
      <c r="G131" t="str">
        <f t="shared" si="2"/>
        <v/>
      </c>
      <c r="H131" t="s">
        <v>6186</v>
      </c>
      <c r="I131" t="str">
        <f t="shared" si="3"/>
        <v/>
      </c>
      <c r="K131" t="s">
        <v>6186</v>
      </c>
      <c r="L131" t="s">
        <v>6186</v>
      </c>
      <c r="M131" t="s">
        <v>6186</v>
      </c>
      <c r="N131" t="s">
        <v>6186</v>
      </c>
      <c r="O131" t="s">
        <v>6186</v>
      </c>
      <c r="P131" t="s">
        <v>6186</v>
      </c>
      <c r="Q131" t="s">
        <v>6186</v>
      </c>
      <c r="R131" t="s">
        <v>6186</v>
      </c>
      <c r="S131" t="s">
        <v>6186</v>
      </c>
      <c r="T131" t="s">
        <v>6186</v>
      </c>
      <c r="U131" t="s">
        <v>6186</v>
      </c>
      <c r="V131" t="s">
        <v>6186</v>
      </c>
      <c r="W131" t="s">
        <v>6186</v>
      </c>
      <c r="X131" t="s">
        <v>6186</v>
      </c>
      <c r="Y131" t="s">
        <v>6186</v>
      </c>
      <c r="Z131" t="s">
        <v>6186</v>
      </c>
      <c r="AA131" t="s">
        <v>6186</v>
      </c>
      <c r="AB131" t="s">
        <v>6186</v>
      </c>
      <c r="AC131" t="s">
        <v>6186</v>
      </c>
      <c r="AD131" t="s">
        <v>6186</v>
      </c>
      <c r="AE131" t="s">
        <v>6186</v>
      </c>
      <c r="AF131" t="s">
        <v>6186</v>
      </c>
      <c r="AG131" t="s">
        <v>6186</v>
      </c>
      <c r="AH131" t="s">
        <v>6186</v>
      </c>
      <c r="AI131" t="s">
        <v>6186</v>
      </c>
      <c r="AJ131" t="s">
        <v>6186</v>
      </c>
      <c r="AK131" t="s">
        <v>6186</v>
      </c>
      <c r="AL131" t="s">
        <v>6186</v>
      </c>
      <c r="AM131" t="s">
        <v>6186</v>
      </c>
      <c r="AN131" t="s">
        <v>6186</v>
      </c>
      <c r="AO131" t="s">
        <v>6186</v>
      </c>
      <c r="AP131" t="s">
        <v>6186</v>
      </c>
      <c r="AQ131" t="s">
        <v>6186</v>
      </c>
      <c r="AR131" t="s">
        <v>6186</v>
      </c>
      <c r="AS131" t="s">
        <v>6186</v>
      </c>
      <c r="AT131" t="s">
        <v>6186</v>
      </c>
      <c r="AU131" t="s">
        <v>6186</v>
      </c>
      <c r="AV131" t="s">
        <v>6186</v>
      </c>
      <c r="AW131" t="s">
        <v>6186</v>
      </c>
      <c r="AX131" t="s">
        <v>6186</v>
      </c>
      <c r="AY131" t="s">
        <v>6186</v>
      </c>
      <c r="AZ131" t="s">
        <v>6186</v>
      </c>
      <c r="BA131" t="s">
        <v>6186</v>
      </c>
      <c r="BB131" t="s">
        <v>6186</v>
      </c>
      <c r="BC131" t="s">
        <v>6186</v>
      </c>
      <c r="BD131" t="s">
        <v>6186</v>
      </c>
    </row>
    <row r="132" spans="1:56">
      <c r="A132" t="s">
        <v>6188</v>
      </c>
      <c r="B132">
        <v>2000</v>
      </c>
      <c r="C132">
        <v>2001</v>
      </c>
      <c r="D132" t="s">
        <v>6186</v>
      </c>
      <c r="E132" t="s">
        <v>6186</v>
      </c>
      <c r="F132" t="s">
        <v>6186</v>
      </c>
      <c r="G132" t="str">
        <f t="shared" si="2"/>
        <v/>
      </c>
      <c r="H132" t="s">
        <v>6186</v>
      </c>
      <c r="I132" t="str">
        <f t="shared" si="3"/>
        <v/>
      </c>
      <c r="K132" t="s">
        <v>6186</v>
      </c>
      <c r="L132" t="s">
        <v>6186</v>
      </c>
      <c r="M132" t="s">
        <v>6186</v>
      </c>
      <c r="N132" t="s">
        <v>6186</v>
      </c>
      <c r="O132" t="s">
        <v>6186</v>
      </c>
      <c r="P132" t="s">
        <v>6186</v>
      </c>
      <c r="Q132" t="s">
        <v>6186</v>
      </c>
      <c r="R132" t="s">
        <v>6186</v>
      </c>
      <c r="S132" t="s">
        <v>6186</v>
      </c>
      <c r="T132" t="s">
        <v>6186</v>
      </c>
      <c r="U132" t="s">
        <v>6186</v>
      </c>
      <c r="V132" t="s">
        <v>6186</v>
      </c>
      <c r="W132" t="s">
        <v>6186</v>
      </c>
      <c r="X132" t="s">
        <v>6186</v>
      </c>
      <c r="Y132" t="s">
        <v>6186</v>
      </c>
      <c r="Z132" t="s">
        <v>6186</v>
      </c>
      <c r="AA132" t="s">
        <v>6186</v>
      </c>
      <c r="AB132" t="s">
        <v>6186</v>
      </c>
      <c r="AC132" t="s">
        <v>6186</v>
      </c>
      <c r="AD132" t="s">
        <v>6186</v>
      </c>
      <c r="AE132" t="s">
        <v>6186</v>
      </c>
      <c r="AF132" t="s">
        <v>6186</v>
      </c>
      <c r="AG132" t="s">
        <v>6186</v>
      </c>
      <c r="AH132" t="s">
        <v>6186</v>
      </c>
      <c r="AI132" t="s">
        <v>6186</v>
      </c>
      <c r="AJ132" t="s">
        <v>6186</v>
      </c>
      <c r="AK132" t="s">
        <v>6186</v>
      </c>
      <c r="AL132" t="s">
        <v>6186</v>
      </c>
      <c r="AM132" t="s">
        <v>6186</v>
      </c>
      <c r="AN132" t="s">
        <v>6186</v>
      </c>
      <c r="AO132" t="s">
        <v>6186</v>
      </c>
      <c r="AP132" t="s">
        <v>6186</v>
      </c>
      <c r="AQ132" t="s">
        <v>6186</v>
      </c>
      <c r="AR132" t="s">
        <v>6186</v>
      </c>
      <c r="AS132" t="s">
        <v>6186</v>
      </c>
      <c r="AT132" t="s">
        <v>6186</v>
      </c>
      <c r="AU132" t="s">
        <v>6186</v>
      </c>
      <c r="AV132" t="s">
        <v>6186</v>
      </c>
      <c r="AW132" t="s">
        <v>6186</v>
      </c>
      <c r="AX132" t="s">
        <v>6186</v>
      </c>
      <c r="AY132" t="s">
        <v>6186</v>
      </c>
      <c r="AZ132" t="s">
        <v>6186</v>
      </c>
      <c r="BA132" t="s">
        <v>6186</v>
      </c>
      <c r="BB132" t="s">
        <v>6186</v>
      </c>
      <c r="BC132" t="s">
        <v>6186</v>
      </c>
      <c r="BD132" t="s">
        <v>6186</v>
      </c>
    </row>
    <row r="133" spans="1:56">
      <c r="A133" t="s">
        <v>6188</v>
      </c>
      <c r="B133">
        <v>2000</v>
      </c>
      <c r="C133">
        <v>2002</v>
      </c>
      <c r="D133" t="s">
        <v>6186</v>
      </c>
      <c r="E133" t="s">
        <v>6186</v>
      </c>
      <c r="F133" t="s">
        <v>6186</v>
      </c>
      <c r="G133" t="str">
        <f t="shared" si="2"/>
        <v/>
      </c>
      <c r="H133" t="s">
        <v>6186</v>
      </c>
      <c r="I133" t="str">
        <f t="shared" si="3"/>
        <v/>
      </c>
      <c r="K133" t="s">
        <v>6186</v>
      </c>
      <c r="L133" t="s">
        <v>6186</v>
      </c>
      <c r="M133" t="s">
        <v>6186</v>
      </c>
      <c r="N133" t="s">
        <v>6186</v>
      </c>
      <c r="O133" t="s">
        <v>6186</v>
      </c>
      <c r="P133" t="s">
        <v>6186</v>
      </c>
      <c r="Q133" t="s">
        <v>6186</v>
      </c>
      <c r="R133" t="s">
        <v>6186</v>
      </c>
      <c r="S133" t="s">
        <v>6186</v>
      </c>
      <c r="T133" t="s">
        <v>6186</v>
      </c>
      <c r="U133" t="s">
        <v>6186</v>
      </c>
      <c r="V133" t="s">
        <v>6186</v>
      </c>
      <c r="W133" t="s">
        <v>6186</v>
      </c>
      <c r="X133" t="s">
        <v>6186</v>
      </c>
      <c r="Y133" t="s">
        <v>6186</v>
      </c>
      <c r="Z133" t="s">
        <v>6186</v>
      </c>
      <c r="AA133" t="s">
        <v>6186</v>
      </c>
      <c r="AB133" t="s">
        <v>6186</v>
      </c>
      <c r="AC133" t="s">
        <v>6186</v>
      </c>
      <c r="AD133" t="s">
        <v>6186</v>
      </c>
      <c r="AE133" t="s">
        <v>6186</v>
      </c>
      <c r="AF133" t="s">
        <v>6186</v>
      </c>
      <c r="AG133" t="s">
        <v>6186</v>
      </c>
      <c r="AH133" t="s">
        <v>6186</v>
      </c>
      <c r="AI133" t="s">
        <v>6186</v>
      </c>
      <c r="AJ133" t="s">
        <v>6186</v>
      </c>
      <c r="AK133" t="s">
        <v>6186</v>
      </c>
      <c r="AL133" t="s">
        <v>6186</v>
      </c>
      <c r="AM133" t="s">
        <v>6186</v>
      </c>
      <c r="AN133" t="s">
        <v>6186</v>
      </c>
      <c r="AO133" t="s">
        <v>6186</v>
      </c>
      <c r="AP133" t="s">
        <v>6186</v>
      </c>
      <c r="AQ133" t="s">
        <v>6186</v>
      </c>
      <c r="AR133" t="s">
        <v>6186</v>
      </c>
      <c r="AS133" t="s">
        <v>6186</v>
      </c>
      <c r="AT133" t="s">
        <v>6186</v>
      </c>
      <c r="AU133" t="s">
        <v>6186</v>
      </c>
      <c r="AV133" t="s">
        <v>6186</v>
      </c>
      <c r="AW133" t="s">
        <v>6186</v>
      </c>
      <c r="AX133" t="s">
        <v>6186</v>
      </c>
      <c r="AY133" t="s">
        <v>6186</v>
      </c>
      <c r="AZ133" t="s">
        <v>6186</v>
      </c>
      <c r="BA133" t="s">
        <v>6186</v>
      </c>
      <c r="BB133" t="s">
        <v>6186</v>
      </c>
      <c r="BC133" t="s">
        <v>6186</v>
      </c>
      <c r="BD133" t="s">
        <v>6186</v>
      </c>
    </row>
    <row r="134" spans="1:56">
      <c r="A134" t="s">
        <v>6188</v>
      </c>
      <c r="B134">
        <v>2000</v>
      </c>
      <c r="C134">
        <v>2003</v>
      </c>
      <c r="D134" t="s">
        <v>6186</v>
      </c>
      <c r="E134" t="s">
        <v>6186</v>
      </c>
      <c r="F134" t="s">
        <v>6186</v>
      </c>
      <c r="G134" t="str">
        <f t="shared" si="2"/>
        <v/>
      </c>
      <c r="H134" t="s">
        <v>6186</v>
      </c>
      <c r="I134" t="str">
        <f t="shared" si="3"/>
        <v/>
      </c>
      <c r="K134" t="s">
        <v>6186</v>
      </c>
      <c r="L134" t="s">
        <v>6186</v>
      </c>
      <c r="M134" t="s">
        <v>6186</v>
      </c>
      <c r="N134" t="s">
        <v>6186</v>
      </c>
      <c r="O134" t="s">
        <v>6186</v>
      </c>
      <c r="P134" t="s">
        <v>6186</v>
      </c>
      <c r="Q134" t="s">
        <v>6186</v>
      </c>
      <c r="R134" t="s">
        <v>6186</v>
      </c>
      <c r="S134" t="s">
        <v>6186</v>
      </c>
      <c r="T134" t="s">
        <v>6186</v>
      </c>
      <c r="U134" t="s">
        <v>6186</v>
      </c>
      <c r="V134" t="s">
        <v>6186</v>
      </c>
      <c r="W134" t="s">
        <v>6186</v>
      </c>
      <c r="X134" t="s">
        <v>6186</v>
      </c>
      <c r="Y134" t="s">
        <v>6186</v>
      </c>
      <c r="Z134" t="s">
        <v>6186</v>
      </c>
      <c r="AA134" t="s">
        <v>6186</v>
      </c>
      <c r="AB134" t="s">
        <v>6186</v>
      </c>
      <c r="AC134" t="s">
        <v>6186</v>
      </c>
      <c r="AD134" t="s">
        <v>6186</v>
      </c>
      <c r="AE134" t="s">
        <v>6186</v>
      </c>
      <c r="AF134" t="s">
        <v>6186</v>
      </c>
      <c r="AG134" t="s">
        <v>6186</v>
      </c>
      <c r="AH134" t="s">
        <v>6186</v>
      </c>
      <c r="AI134" t="s">
        <v>6186</v>
      </c>
      <c r="AJ134" t="s">
        <v>6186</v>
      </c>
      <c r="AK134" t="s">
        <v>6186</v>
      </c>
      <c r="AL134" t="s">
        <v>6186</v>
      </c>
      <c r="AM134" t="s">
        <v>6186</v>
      </c>
      <c r="AN134" t="s">
        <v>6186</v>
      </c>
      <c r="AO134" t="s">
        <v>6186</v>
      </c>
      <c r="AP134" t="s">
        <v>6186</v>
      </c>
      <c r="AQ134" t="s">
        <v>6186</v>
      </c>
      <c r="AR134" t="s">
        <v>6186</v>
      </c>
      <c r="AS134" t="s">
        <v>6186</v>
      </c>
      <c r="AT134" t="s">
        <v>6186</v>
      </c>
      <c r="AU134" t="s">
        <v>6186</v>
      </c>
      <c r="AV134" t="s">
        <v>6186</v>
      </c>
      <c r="AW134" t="s">
        <v>6186</v>
      </c>
      <c r="AX134" t="s">
        <v>6186</v>
      </c>
      <c r="AY134" t="s">
        <v>6186</v>
      </c>
      <c r="AZ134" t="s">
        <v>6186</v>
      </c>
      <c r="BA134" t="s">
        <v>6186</v>
      </c>
      <c r="BB134" t="s">
        <v>6186</v>
      </c>
      <c r="BC134" t="s">
        <v>6186</v>
      </c>
      <c r="BD134" t="s">
        <v>6186</v>
      </c>
    </row>
    <row r="135" spans="1:56">
      <c r="A135" t="s">
        <v>6188</v>
      </c>
      <c r="B135">
        <v>2000</v>
      </c>
      <c r="C135">
        <v>2004</v>
      </c>
      <c r="D135" t="s">
        <v>6186</v>
      </c>
      <c r="E135" t="s">
        <v>6186</v>
      </c>
      <c r="F135" t="s">
        <v>6186</v>
      </c>
      <c r="G135" t="str">
        <f t="shared" si="2"/>
        <v/>
      </c>
      <c r="H135" t="s">
        <v>6186</v>
      </c>
      <c r="I135" t="str">
        <f t="shared" si="3"/>
        <v/>
      </c>
      <c r="K135" t="s">
        <v>6186</v>
      </c>
      <c r="L135" t="s">
        <v>6186</v>
      </c>
      <c r="M135" t="s">
        <v>6186</v>
      </c>
      <c r="N135" t="s">
        <v>6186</v>
      </c>
      <c r="O135" t="s">
        <v>6186</v>
      </c>
      <c r="P135" t="s">
        <v>6186</v>
      </c>
      <c r="Q135" t="s">
        <v>6186</v>
      </c>
      <c r="R135" t="s">
        <v>6186</v>
      </c>
      <c r="S135" t="s">
        <v>6186</v>
      </c>
      <c r="T135" t="s">
        <v>6186</v>
      </c>
      <c r="U135" t="s">
        <v>6186</v>
      </c>
      <c r="V135" t="s">
        <v>6186</v>
      </c>
      <c r="W135" t="s">
        <v>6186</v>
      </c>
      <c r="X135" t="s">
        <v>6186</v>
      </c>
      <c r="Y135" t="s">
        <v>6186</v>
      </c>
      <c r="Z135" t="s">
        <v>6186</v>
      </c>
      <c r="AA135" t="s">
        <v>6186</v>
      </c>
      <c r="AB135" t="s">
        <v>6186</v>
      </c>
      <c r="AC135" t="s">
        <v>6186</v>
      </c>
      <c r="AD135" t="s">
        <v>6186</v>
      </c>
      <c r="AE135" t="s">
        <v>6186</v>
      </c>
      <c r="AF135" t="s">
        <v>6186</v>
      </c>
      <c r="AG135" t="s">
        <v>6186</v>
      </c>
      <c r="AH135" t="s">
        <v>6186</v>
      </c>
      <c r="AI135" t="s">
        <v>6186</v>
      </c>
      <c r="AJ135" t="s">
        <v>6186</v>
      </c>
      <c r="AK135" t="s">
        <v>6186</v>
      </c>
      <c r="AL135" t="s">
        <v>6186</v>
      </c>
      <c r="AM135" t="s">
        <v>6186</v>
      </c>
      <c r="AN135" t="s">
        <v>6186</v>
      </c>
      <c r="AO135" t="s">
        <v>6186</v>
      </c>
      <c r="AP135" t="s">
        <v>6186</v>
      </c>
      <c r="AQ135" t="s">
        <v>6186</v>
      </c>
      <c r="AR135" t="s">
        <v>6186</v>
      </c>
      <c r="AS135" t="s">
        <v>6186</v>
      </c>
      <c r="AT135" t="s">
        <v>6186</v>
      </c>
      <c r="AU135" t="s">
        <v>6186</v>
      </c>
      <c r="AV135" t="s">
        <v>6186</v>
      </c>
      <c r="AW135" t="s">
        <v>6186</v>
      </c>
      <c r="AX135" t="s">
        <v>6186</v>
      </c>
      <c r="AY135" t="s">
        <v>6186</v>
      </c>
      <c r="AZ135" t="s">
        <v>6186</v>
      </c>
      <c r="BA135" t="s">
        <v>6186</v>
      </c>
      <c r="BB135" t="s">
        <v>6186</v>
      </c>
      <c r="BC135" t="s">
        <v>6186</v>
      </c>
      <c r="BD135" t="s">
        <v>6186</v>
      </c>
    </row>
    <row r="136" spans="1:56">
      <c r="A136" t="s">
        <v>6188</v>
      </c>
      <c r="B136">
        <v>2000</v>
      </c>
      <c r="C136">
        <v>2005</v>
      </c>
      <c r="D136" t="s">
        <v>6186</v>
      </c>
      <c r="E136" t="s">
        <v>6186</v>
      </c>
      <c r="F136" t="s">
        <v>6186</v>
      </c>
      <c r="G136" t="str">
        <f t="shared" si="2"/>
        <v/>
      </c>
      <c r="H136" t="s">
        <v>6186</v>
      </c>
      <c r="I136" t="str">
        <f t="shared" si="3"/>
        <v/>
      </c>
      <c r="K136" t="s">
        <v>6186</v>
      </c>
      <c r="L136" t="s">
        <v>6186</v>
      </c>
      <c r="M136" t="s">
        <v>6186</v>
      </c>
      <c r="N136" t="s">
        <v>6186</v>
      </c>
      <c r="O136" t="s">
        <v>6186</v>
      </c>
      <c r="P136" t="s">
        <v>6186</v>
      </c>
      <c r="Q136" t="s">
        <v>6186</v>
      </c>
      <c r="R136" t="s">
        <v>6186</v>
      </c>
      <c r="S136" t="s">
        <v>6186</v>
      </c>
      <c r="T136" t="s">
        <v>6186</v>
      </c>
      <c r="U136" t="s">
        <v>6186</v>
      </c>
      <c r="V136" t="s">
        <v>6186</v>
      </c>
      <c r="W136" t="s">
        <v>6186</v>
      </c>
      <c r="X136" t="s">
        <v>6186</v>
      </c>
      <c r="Y136" t="s">
        <v>6186</v>
      </c>
      <c r="Z136" t="s">
        <v>6186</v>
      </c>
      <c r="AA136" t="s">
        <v>6186</v>
      </c>
      <c r="AB136" t="s">
        <v>6186</v>
      </c>
      <c r="AC136" t="s">
        <v>6186</v>
      </c>
      <c r="AD136" t="s">
        <v>6186</v>
      </c>
      <c r="AE136" t="s">
        <v>6186</v>
      </c>
      <c r="AF136" t="s">
        <v>6186</v>
      </c>
      <c r="AG136" t="s">
        <v>6186</v>
      </c>
      <c r="AH136" t="s">
        <v>6186</v>
      </c>
      <c r="AI136" t="s">
        <v>6186</v>
      </c>
      <c r="AJ136" t="s">
        <v>6186</v>
      </c>
      <c r="AK136" t="s">
        <v>6186</v>
      </c>
      <c r="AL136" t="s">
        <v>6186</v>
      </c>
      <c r="AM136" t="s">
        <v>6186</v>
      </c>
      <c r="AN136" t="s">
        <v>6186</v>
      </c>
      <c r="AO136" t="s">
        <v>6186</v>
      </c>
      <c r="AP136" t="s">
        <v>6186</v>
      </c>
      <c r="AQ136" t="s">
        <v>6186</v>
      </c>
      <c r="AR136" t="s">
        <v>6186</v>
      </c>
      <c r="AS136" t="s">
        <v>6186</v>
      </c>
      <c r="AT136" t="s">
        <v>6186</v>
      </c>
      <c r="AU136" t="s">
        <v>6186</v>
      </c>
      <c r="AV136" t="s">
        <v>6186</v>
      </c>
      <c r="AW136" t="s">
        <v>6186</v>
      </c>
      <c r="AX136" t="s">
        <v>6186</v>
      </c>
      <c r="AY136" t="s">
        <v>6186</v>
      </c>
      <c r="AZ136" t="s">
        <v>6186</v>
      </c>
      <c r="BA136" t="s">
        <v>6186</v>
      </c>
      <c r="BB136" t="s">
        <v>6186</v>
      </c>
      <c r="BC136" t="s">
        <v>6186</v>
      </c>
      <c r="BD136" t="s">
        <v>6186</v>
      </c>
    </row>
    <row r="137" spans="1:56">
      <c r="A137" t="s">
        <v>6188</v>
      </c>
      <c r="B137">
        <v>2000</v>
      </c>
      <c r="C137">
        <v>2006</v>
      </c>
      <c r="D137" t="s">
        <v>6186</v>
      </c>
      <c r="E137" t="s">
        <v>6186</v>
      </c>
      <c r="F137" t="s">
        <v>6186</v>
      </c>
      <c r="G137" t="str">
        <f t="shared" si="2"/>
        <v/>
      </c>
      <c r="H137" t="s">
        <v>6186</v>
      </c>
      <c r="I137" t="str">
        <f t="shared" si="3"/>
        <v/>
      </c>
      <c r="K137" t="s">
        <v>6186</v>
      </c>
      <c r="L137" t="s">
        <v>6186</v>
      </c>
      <c r="M137" t="s">
        <v>6186</v>
      </c>
      <c r="N137" t="s">
        <v>6186</v>
      </c>
      <c r="O137" t="s">
        <v>6186</v>
      </c>
      <c r="P137" t="s">
        <v>6186</v>
      </c>
      <c r="Q137" t="s">
        <v>6186</v>
      </c>
      <c r="R137" t="s">
        <v>6186</v>
      </c>
      <c r="S137" t="s">
        <v>6186</v>
      </c>
      <c r="T137" t="s">
        <v>6186</v>
      </c>
      <c r="U137" t="s">
        <v>6186</v>
      </c>
      <c r="V137" t="s">
        <v>6186</v>
      </c>
      <c r="W137" t="s">
        <v>6186</v>
      </c>
      <c r="X137" t="s">
        <v>6186</v>
      </c>
      <c r="Y137" t="s">
        <v>6186</v>
      </c>
      <c r="Z137" t="s">
        <v>6186</v>
      </c>
      <c r="AA137" t="s">
        <v>6186</v>
      </c>
      <c r="AB137" t="s">
        <v>6186</v>
      </c>
      <c r="AC137" t="s">
        <v>6186</v>
      </c>
      <c r="AD137" t="s">
        <v>6186</v>
      </c>
      <c r="AE137" t="s">
        <v>6186</v>
      </c>
      <c r="AF137" t="s">
        <v>6186</v>
      </c>
      <c r="AG137" t="s">
        <v>6186</v>
      </c>
      <c r="AH137" t="s">
        <v>6186</v>
      </c>
      <c r="AI137" t="s">
        <v>6186</v>
      </c>
      <c r="AJ137" t="s">
        <v>6186</v>
      </c>
      <c r="AK137" t="s">
        <v>6186</v>
      </c>
      <c r="AL137" t="s">
        <v>6186</v>
      </c>
      <c r="AM137" t="s">
        <v>6186</v>
      </c>
      <c r="AN137" t="s">
        <v>6186</v>
      </c>
      <c r="AO137" t="s">
        <v>6186</v>
      </c>
      <c r="AP137" t="s">
        <v>6186</v>
      </c>
      <c r="AQ137" t="s">
        <v>6186</v>
      </c>
      <c r="AR137" t="s">
        <v>6186</v>
      </c>
      <c r="AS137" t="s">
        <v>6186</v>
      </c>
      <c r="AT137" t="s">
        <v>6186</v>
      </c>
      <c r="AU137" t="s">
        <v>6186</v>
      </c>
      <c r="AV137" t="s">
        <v>6186</v>
      </c>
      <c r="AW137" t="s">
        <v>6186</v>
      </c>
      <c r="AX137" t="s">
        <v>6186</v>
      </c>
      <c r="AY137" t="s">
        <v>6186</v>
      </c>
      <c r="AZ137" t="s">
        <v>6186</v>
      </c>
      <c r="BA137" t="s">
        <v>6186</v>
      </c>
      <c r="BB137" t="s">
        <v>6186</v>
      </c>
      <c r="BC137" t="s">
        <v>6186</v>
      </c>
      <c r="BD137" t="s">
        <v>6186</v>
      </c>
    </row>
    <row r="138" spans="1:56">
      <c r="A138" t="s">
        <v>6188</v>
      </c>
      <c r="B138">
        <v>2000</v>
      </c>
      <c r="C138">
        <v>2007</v>
      </c>
      <c r="D138" t="s">
        <v>6186</v>
      </c>
      <c r="E138" t="s">
        <v>6186</v>
      </c>
      <c r="F138" t="s">
        <v>6186</v>
      </c>
      <c r="G138" t="str">
        <f t="shared" ref="G138:G201" si="4">IFERROR(F138*E138,"")</f>
        <v/>
      </c>
      <c r="H138" t="s">
        <v>6186</v>
      </c>
      <c r="I138" t="str">
        <f t="shared" si="3"/>
        <v/>
      </c>
      <c r="K138" t="s">
        <v>6186</v>
      </c>
      <c r="L138" t="s">
        <v>6186</v>
      </c>
      <c r="M138" t="s">
        <v>6186</v>
      </c>
      <c r="N138" t="s">
        <v>6186</v>
      </c>
      <c r="O138" t="s">
        <v>6186</v>
      </c>
      <c r="P138" t="s">
        <v>6186</v>
      </c>
      <c r="Q138" t="s">
        <v>6186</v>
      </c>
      <c r="R138" t="s">
        <v>6186</v>
      </c>
      <c r="S138" t="s">
        <v>6186</v>
      </c>
      <c r="T138" t="s">
        <v>6186</v>
      </c>
      <c r="U138" t="s">
        <v>6186</v>
      </c>
      <c r="V138" t="s">
        <v>6186</v>
      </c>
      <c r="W138" t="s">
        <v>6186</v>
      </c>
      <c r="X138" t="s">
        <v>6186</v>
      </c>
      <c r="Y138" t="s">
        <v>6186</v>
      </c>
      <c r="Z138" t="s">
        <v>6186</v>
      </c>
      <c r="AA138" t="s">
        <v>6186</v>
      </c>
      <c r="AB138" t="s">
        <v>6186</v>
      </c>
      <c r="AC138" t="s">
        <v>6186</v>
      </c>
      <c r="AD138" t="s">
        <v>6186</v>
      </c>
      <c r="AE138" t="s">
        <v>6186</v>
      </c>
      <c r="AF138" t="s">
        <v>6186</v>
      </c>
      <c r="AG138" t="s">
        <v>6186</v>
      </c>
      <c r="AH138" t="s">
        <v>6186</v>
      </c>
      <c r="AI138" t="s">
        <v>6186</v>
      </c>
      <c r="AJ138" t="s">
        <v>6186</v>
      </c>
      <c r="AK138" t="s">
        <v>6186</v>
      </c>
      <c r="AL138" t="s">
        <v>6186</v>
      </c>
      <c r="AM138" t="s">
        <v>6186</v>
      </c>
      <c r="AN138" t="s">
        <v>6186</v>
      </c>
      <c r="AO138" t="s">
        <v>6186</v>
      </c>
      <c r="AP138" t="s">
        <v>6186</v>
      </c>
      <c r="AQ138" t="s">
        <v>6186</v>
      </c>
      <c r="AR138" t="s">
        <v>6186</v>
      </c>
      <c r="AS138" t="s">
        <v>6186</v>
      </c>
      <c r="AT138" t="s">
        <v>6186</v>
      </c>
      <c r="AU138" t="s">
        <v>6186</v>
      </c>
      <c r="AV138" t="s">
        <v>6186</v>
      </c>
      <c r="AW138" t="s">
        <v>6186</v>
      </c>
      <c r="AX138" t="s">
        <v>6186</v>
      </c>
      <c r="AY138" t="s">
        <v>6186</v>
      </c>
      <c r="AZ138" t="s">
        <v>6186</v>
      </c>
      <c r="BA138" t="s">
        <v>6186</v>
      </c>
      <c r="BB138" t="s">
        <v>6186</v>
      </c>
      <c r="BC138" t="s">
        <v>6186</v>
      </c>
      <c r="BD138" t="s">
        <v>6186</v>
      </c>
    </row>
    <row r="139" spans="1:56">
      <c r="A139" t="s">
        <v>6188</v>
      </c>
      <c r="B139">
        <v>2000</v>
      </c>
      <c r="C139">
        <v>2008</v>
      </c>
      <c r="D139" t="s">
        <v>6186</v>
      </c>
      <c r="E139" t="s">
        <v>6186</v>
      </c>
      <c r="F139" t="s">
        <v>6186</v>
      </c>
      <c r="G139" t="str">
        <f t="shared" si="4"/>
        <v/>
      </c>
      <c r="H139" t="s">
        <v>6186</v>
      </c>
      <c r="I139" t="str">
        <f t="shared" ref="I139:I202" si="5">IFERROR(H139*E139,"")</f>
        <v/>
      </c>
      <c r="K139" t="s">
        <v>6186</v>
      </c>
      <c r="L139" t="s">
        <v>6186</v>
      </c>
      <c r="M139" t="s">
        <v>6186</v>
      </c>
      <c r="N139" t="s">
        <v>6186</v>
      </c>
      <c r="O139" t="s">
        <v>6186</v>
      </c>
      <c r="P139" t="s">
        <v>6186</v>
      </c>
      <c r="Q139" t="s">
        <v>6186</v>
      </c>
      <c r="R139" t="s">
        <v>6186</v>
      </c>
      <c r="S139" t="s">
        <v>6186</v>
      </c>
      <c r="T139" t="s">
        <v>6186</v>
      </c>
      <c r="U139" t="s">
        <v>6186</v>
      </c>
      <c r="V139" t="s">
        <v>6186</v>
      </c>
      <c r="W139" t="s">
        <v>6186</v>
      </c>
      <c r="X139" t="s">
        <v>6186</v>
      </c>
      <c r="Y139" t="s">
        <v>6186</v>
      </c>
      <c r="Z139" t="s">
        <v>6186</v>
      </c>
      <c r="AA139" t="s">
        <v>6186</v>
      </c>
      <c r="AB139" t="s">
        <v>6186</v>
      </c>
      <c r="AC139" t="s">
        <v>6186</v>
      </c>
      <c r="AD139" t="s">
        <v>6186</v>
      </c>
      <c r="AE139" t="s">
        <v>6186</v>
      </c>
      <c r="AF139" t="s">
        <v>6186</v>
      </c>
      <c r="AG139" t="s">
        <v>6186</v>
      </c>
      <c r="AH139" t="s">
        <v>6186</v>
      </c>
      <c r="AI139" t="s">
        <v>6186</v>
      </c>
      <c r="AJ139" t="s">
        <v>6186</v>
      </c>
      <c r="AK139" t="s">
        <v>6186</v>
      </c>
      <c r="AL139" t="s">
        <v>6186</v>
      </c>
      <c r="AM139" t="s">
        <v>6186</v>
      </c>
      <c r="AN139" t="s">
        <v>6186</v>
      </c>
      <c r="AO139" t="s">
        <v>6186</v>
      </c>
      <c r="AP139" t="s">
        <v>6186</v>
      </c>
      <c r="AQ139" t="s">
        <v>6186</v>
      </c>
      <c r="AR139" t="s">
        <v>6186</v>
      </c>
      <c r="AS139" t="s">
        <v>6186</v>
      </c>
      <c r="AT139" t="s">
        <v>6186</v>
      </c>
      <c r="AU139" t="s">
        <v>6186</v>
      </c>
      <c r="AV139" t="s">
        <v>6186</v>
      </c>
      <c r="AW139" t="s">
        <v>6186</v>
      </c>
      <c r="AX139" t="s">
        <v>6186</v>
      </c>
      <c r="AY139" t="s">
        <v>6186</v>
      </c>
      <c r="AZ139" t="s">
        <v>6186</v>
      </c>
      <c r="BA139" t="s">
        <v>6186</v>
      </c>
      <c r="BB139" t="s">
        <v>6186</v>
      </c>
      <c r="BC139" t="s">
        <v>6186</v>
      </c>
      <c r="BD139" t="s">
        <v>6186</v>
      </c>
    </row>
    <row r="140" spans="1:56">
      <c r="A140" t="s">
        <v>6188</v>
      </c>
      <c r="B140">
        <v>2000</v>
      </c>
      <c r="C140">
        <v>2009</v>
      </c>
      <c r="D140" t="s">
        <v>6186</v>
      </c>
      <c r="E140" t="s">
        <v>6186</v>
      </c>
      <c r="F140" t="s">
        <v>6186</v>
      </c>
      <c r="G140" t="str">
        <f t="shared" si="4"/>
        <v/>
      </c>
      <c r="H140" t="s">
        <v>6186</v>
      </c>
      <c r="I140" t="str">
        <f t="shared" si="5"/>
        <v/>
      </c>
      <c r="K140" t="s">
        <v>6186</v>
      </c>
      <c r="L140" t="s">
        <v>6186</v>
      </c>
      <c r="M140" t="s">
        <v>6186</v>
      </c>
      <c r="N140" t="s">
        <v>6186</v>
      </c>
      <c r="O140" t="s">
        <v>6186</v>
      </c>
      <c r="P140" t="s">
        <v>6186</v>
      </c>
      <c r="Q140" t="s">
        <v>6186</v>
      </c>
      <c r="R140" t="s">
        <v>6186</v>
      </c>
      <c r="S140" t="s">
        <v>6186</v>
      </c>
      <c r="T140" t="s">
        <v>6186</v>
      </c>
      <c r="U140" t="s">
        <v>6186</v>
      </c>
      <c r="V140" t="s">
        <v>6186</v>
      </c>
      <c r="W140" t="s">
        <v>6186</v>
      </c>
      <c r="X140" t="s">
        <v>6186</v>
      </c>
      <c r="Y140" t="s">
        <v>6186</v>
      </c>
      <c r="Z140" t="s">
        <v>6186</v>
      </c>
      <c r="AA140" t="s">
        <v>6186</v>
      </c>
      <c r="AB140" t="s">
        <v>6186</v>
      </c>
      <c r="AC140" t="s">
        <v>6186</v>
      </c>
      <c r="AD140" t="s">
        <v>6186</v>
      </c>
      <c r="AE140" t="s">
        <v>6186</v>
      </c>
      <c r="AF140" t="s">
        <v>6186</v>
      </c>
      <c r="AG140" t="s">
        <v>6186</v>
      </c>
      <c r="AH140" t="s">
        <v>6186</v>
      </c>
      <c r="AI140" t="s">
        <v>6186</v>
      </c>
      <c r="AJ140" t="s">
        <v>6186</v>
      </c>
      <c r="AK140" t="s">
        <v>6186</v>
      </c>
      <c r="AL140" t="s">
        <v>6186</v>
      </c>
      <c r="AM140" t="s">
        <v>6186</v>
      </c>
      <c r="AN140" t="s">
        <v>6186</v>
      </c>
      <c r="AO140" t="s">
        <v>6186</v>
      </c>
      <c r="AP140" t="s">
        <v>6186</v>
      </c>
      <c r="AQ140" t="s">
        <v>6186</v>
      </c>
      <c r="AR140" t="s">
        <v>6186</v>
      </c>
      <c r="AS140" t="s">
        <v>6186</v>
      </c>
      <c r="AT140" t="s">
        <v>6186</v>
      </c>
      <c r="AU140" t="s">
        <v>6186</v>
      </c>
      <c r="AV140" t="s">
        <v>6186</v>
      </c>
      <c r="AW140" t="s">
        <v>6186</v>
      </c>
      <c r="AX140" t="s">
        <v>6186</v>
      </c>
      <c r="AY140" t="s">
        <v>6186</v>
      </c>
      <c r="AZ140" t="s">
        <v>6186</v>
      </c>
      <c r="BA140" t="s">
        <v>6186</v>
      </c>
      <c r="BB140" t="s">
        <v>6186</v>
      </c>
      <c r="BC140" t="s">
        <v>6186</v>
      </c>
      <c r="BD140" t="s">
        <v>6186</v>
      </c>
    </row>
    <row r="141" spans="1:56">
      <c r="A141" t="s">
        <v>6188</v>
      </c>
      <c r="B141">
        <v>2000</v>
      </c>
      <c r="C141">
        <v>2010</v>
      </c>
      <c r="D141" t="s">
        <v>6186</v>
      </c>
      <c r="E141" t="s">
        <v>6186</v>
      </c>
      <c r="F141" t="s">
        <v>6186</v>
      </c>
      <c r="G141" t="str">
        <f t="shared" si="4"/>
        <v/>
      </c>
      <c r="H141" t="s">
        <v>6186</v>
      </c>
      <c r="I141" t="str">
        <f t="shared" si="5"/>
        <v/>
      </c>
      <c r="K141" t="s">
        <v>6186</v>
      </c>
      <c r="L141" t="s">
        <v>6186</v>
      </c>
      <c r="M141" t="s">
        <v>6186</v>
      </c>
      <c r="N141" t="s">
        <v>6186</v>
      </c>
      <c r="O141" t="s">
        <v>6186</v>
      </c>
      <c r="P141" t="s">
        <v>6186</v>
      </c>
      <c r="Q141" t="s">
        <v>6186</v>
      </c>
      <c r="R141" t="s">
        <v>6186</v>
      </c>
      <c r="S141" t="s">
        <v>6186</v>
      </c>
      <c r="T141" t="s">
        <v>6186</v>
      </c>
      <c r="U141" t="s">
        <v>6186</v>
      </c>
      <c r="V141" t="s">
        <v>6186</v>
      </c>
      <c r="W141" t="s">
        <v>6186</v>
      </c>
      <c r="X141" t="s">
        <v>6186</v>
      </c>
      <c r="Y141" t="s">
        <v>6186</v>
      </c>
      <c r="Z141" t="s">
        <v>6186</v>
      </c>
      <c r="AA141" t="s">
        <v>6186</v>
      </c>
      <c r="AB141" t="s">
        <v>6186</v>
      </c>
      <c r="AC141" t="s">
        <v>6186</v>
      </c>
      <c r="AD141" t="s">
        <v>6186</v>
      </c>
      <c r="AE141" t="s">
        <v>6186</v>
      </c>
      <c r="AF141" t="s">
        <v>6186</v>
      </c>
      <c r="AG141" t="s">
        <v>6186</v>
      </c>
      <c r="AH141" t="s">
        <v>6186</v>
      </c>
      <c r="AI141" t="s">
        <v>6186</v>
      </c>
      <c r="AJ141" t="s">
        <v>6186</v>
      </c>
      <c r="AK141" t="s">
        <v>6186</v>
      </c>
      <c r="AL141" t="s">
        <v>6186</v>
      </c>
      <c r="AM141" t="s">
        <v>6186</v>
      </c>
      <c r="AN141" t="s">
        <v>6186</v>
      </c>
      <c r="AO141" t="s">
        <v>6186</v>
      </c>
      <c r="AP141" t="s">
        <v>6186</v>
      </c>
      <c r="AQ141" t="s">
        <v>6186</v>
      </c>
      <c r="AR141" t="s">
        <v>6186</v>
      </c>
      <c r="AS141" t="s">
        <v>6186</v>
      </c>
      <c r="AT141" t="s">
        <v>6186</v>
      </c>
      <c r="AU141" t="s">
        <v>6186</v>
      </c>
      <c r="AV141" t="s">
        <v>6186</v>
      </c>
      <c r="AW141" t="s">
        <v>6186</v>
      </c>
      <c r="AX141" t="s">
        <v>6186</v>
      </c>
      <c r="AY141" t="s">
        <v>6186</v>
      </c>
      <c r="AZ141" t="s">
        <v>6186</v>
      </c>
      <c r="BA141" t="s">
        <v>6186</v>
      </c>
      <c r="BB141" t="s">
        <v>6186</v>
      </c>
      <c r="BC141" t="s">
        <v>6186</v>
      </c>
      <c r="BD141" t="s">
        <v>6186</v>
      </c>
    </row>
    <row r="142" spans="1:56">
      <c r="A142" t="s">
        <v>6188</v>
      </c>
      <c r="B142">
        <v>2000</v>
      </c>
      <c r="C142">
        <v>2011</v>
      </c>
      <c r="D142" t="s">
        <v>6186</v>
      </c>
      <c r="E142" t="s">
        <v>6186</v>
      </c>
      <c r="F142" t="s">
        <v>6186</v>
      </c>
      <c r="G142" t="str">
        <f t="shared" si="4"/>
        <v/>
      </c>
      <c r="H142" t="s">
        <v>6186</v>
      </c>
      <c r="I142" t="str">
        <f t="shared" si="5"/>
        <v/>
      </c>
      <c r="K142" t="s">
        <v>6186</v>
      </c>
      <c r="L142" t="s">
        <v>6186</v>
      </c>
      <c r="M142" t="s">
        <v>6186</v>
      </c>
      <c r="N142" t="s">
        <v>6186</v>
      </c>
      <c r="O142" t="s">
        <v>6186</v>
      </c>
      <c r="P142" t="s">
        <v>6186</v>
      </c>
      <c r="Q142" t="s">
        <v>6186</v>
      </c>
      <c r="R142" t="s">
        <v>6186</v>
      </c>
      <c r="S142" t="s">
        <v>6186</v>
      </c>
      <c r="T142" t="s">
        <v>6186</v>
      </c>
      <c r="U142" t="s">
        <v>6186</v>
      </c>
      <c r="V142" t="s">
        <v>6186</v>
      </c>
      <c r="W142" t="s">
        <v>6186</v>
      </c>
      <c r="X142" t="s">
        <v>6186</v>
      </c>
      <c r="Y142" t="s">
        <v>6186</v>
      </c>
      <c r="Z142" t="s">
        <v>6186</v>
      </c>
      <c r="AA142" t="s">
        <v>6186</v>
      </c>
      <c r="AB142" t="s">
        <v>6186</v>
      </c>
      <c r="AC142" t="s">
        <v>6186</v>
      </c>
      <c r="AD142" t="s">
        <v>6186</v>
      </c>
      <c r="AE142" t="s">
        <v>6186</v>
      </c>
      <c r="AF142" t="s">
        <v>6186</v>
      </c>
      <c r="AG142" t="s">
        <v>6186</v>
      </c>
      <c r="AH142" t="s">
        <v>6186</v>
      </c>
      <c r="AI142" t="s">
        <v>6186</v>
      </c>
      <c r="AJ142" t="s">
        <v>6186</v>
      </c>
      <c r="AK142" t="s">
        <v>6186</v>
      </c>
      <c r="AL142" t="s">
        <v>6186</v>
      </c>
      <c r="AM142" t="s">
        <v>6186</v>
      </c>
      <c r="AN142" t="s">
        <v>6186</v>
      </c>
      <c r="AO142" t="s">
        <v>6186</v>
      </c>
      <c r="AP142" t="s">
        <v>6186</v>
      </c>
      <c r="AQ142" t="s">
        <v>6186</v>
      </c>
      <c r="AR142" t="s">
        <v>6186</v>
      </c>
      <c r="AS142" t="s">
        <v>6186</v>
      </c>
      <c r="AT142" t="s">
        <v>6186</v>
      </c>
      <c r="AU142" t="s">
        <v>6186</v>
      </c>
      <c r="AV142" t="s">
        <v>6186</v>
      </c>
      <c r="AW142" t="s">
        <v>6186</v>
      </c>
      <c r="AX142" t="s">
        <v>6186</v>
      </c>
      <c r="AY142" t="s">
        <v>6186</v>
      </c>
      <c r="AZ142" t="s">
        <v>6186</v>
      </c>
      <c r="BA142" t="s">
        <v>6186</v>
      </c>
      <c r="BB142" t="s">
        <v>6186</v>
      </c>
      <c r="BC142" t="s">
        <v>6186</v>
      </c>
      <c r="BD142" t="s">
        <v>6186</v>
      </c>
    </row>
    <row r="143" spans="1:56">
      <c r="A143" t="s">
        <v>6188</v>
      </c>
      <c r="B143">
        <v>2000</v>
      </c>
      <c r="C143">
        <v>2012</v>
      </c>
      <c r="D143" t="s">
        <v>6186</v>
      </c>
      <c r="E143" t="s">
        <v>6186</v>
      </c>
      <c r="F143" t="s">
        <v>6186</v>
      </c>
      <c r="G143" t="str">
        <f t="shared" si="4"/>
        <v/>
      </c>
      <c r="H143" t="s">
        <v>6186</v>
      </c>
      <c r="I143" t="str">
        <f t="shared" si="5"/>
        <v/>
      </c>
      <c r="K143" t="s">
        <v>6186</v>
      </c>
      <c r="L143" t="s">
        <v>6186</v>
      </c>
      <c r="M143" t="s">
        <v>6186</v>
      </c>
      <c r="N143" t="s">
        <v>6186</v>
      </c>
      <c r="O143" t="s">
        <v>6186</v>
      </c>
      <c r="P143" t="s">
        <v>6186</v>
      </c>
      <c r="Q143" t="s">
        <v>6186</v>
      </c>
      <c r="R143" t="s">
        <v>6186</v>
      </c>
      <c r="S143" t="s">
        <v>6186</v>
      </c>
      <c r="T143" t="s">
        <v>6186</v>
      </c>
      <c r="U143" t="s">
        <v>6186</v>
      </c>
      <c r="V143" t="s">
        <v>6186</v>
      </c>
      <c r="W143" t="s">
        <v>6186</v>
      </c>
      <c r="X143" t="s">
        <v>6186</v>
      </c>
      <c r="Y143" t="s">
        <v>6186</v>
      </c>
      <c r="Z143" t="s">
        <v>6186</v>
      </c>
      <c r="AA143" t="s">
        <v>6186</v>
      </c>
      <c r="AB143" t="s">
        <v>6186</v>
      </c>
      <c r="AC143" t="s">
        <v>6186</v>
      </c>
      <c r="AD143" t="s">
        <v>6186</v>
      </c>
      <c r="AE143" t="s">
        <v>6186</v>
      </c>
      <c r="AF143" t="s">
        <v>6186</v>
      </c>
      <c r="AG143" t="s">
        <v>6186</v>
      </c>
      <c r="AH143" t="s">
        <v>6186</v>
      </c>
      <c r="AI143" t="s">
        <v>6186</v>
      </c>
      <c r="AJ143" t="s">
        <v>6186</v>
      </c>
      <c r="AK143" t="s">
        <v>6186</v>
      </c>
      <c r="AL143" t="s">
        <v>6186</v>
      </c>
      <c r="AM143" t="s">
        <v>6186</v>
      </c>
      <c r="AN143" t="s">
        <v>6186</v>
      </c>
      <c r="AO143" t="s">
        <v>6186</v>
      </c>
      <c r="AP143" t="s">
        <v>6186</v>
      </c>
      <c r="AQ143" t="s">
        <v>6186</v>
      </c>
      <c r="AR143" t="s">
        <v>6186</v>
      </c>
      <c r="AS143" t="s">
        <v>6186</v>
      </c>
      <c r="AT143" t="s">
        <v>6186</v>
      </c>
      <c r="AU143" t="s">
        <v>6186</v>
      </c>
      <c r="AV143" t="s">
        <v>6186</v>
      </c>
      <c r="AW143" t="s">
        <v>6186</v>
      </c>
      <c r="AX143" t="s">
        <v>6186</v>
      </c>
      <c r="AY143" t="s">
        <v>6186</v>
      </c>
      <c r="AZ143" t="s">
        <v>6186</v>
      </c>
      <c r="BA143" t="s">
        <v>6186</v>
      </c>
      <c r="BB143" t="s">
        <v>6186</v>
      </c>
      <c r="BC143" t="s">
        <v>6186</v>
      </c>
      <c r="BD143" t="s">
        <v>6186</v>
      </c>
    </row>
    <row r="144" spans="1:56">
      <c r="A144" t="s">
        <v>6188</v>
      </c>
      <c r="B144">
        <v>2000</v>
      </c>
      <c r="C144">
        <v>2013</v>
      </c>
      <c r="D144" t="s">
        <v>6186</v>
      </c>
      <c r="E144" t="s">
        <v>6186</v>
      </c>
      <c r="F144" t="s">
        <v>6186</v>
      </c>
      <c r="G144" t="str">
        <f t="shared" si="4"/>
        <v/>
      </c>
      <c r="H144" t="s">
        <v>6186</v>
      </c>
      <c r="I144" t="str">
        <f t="shared" si="5"/>
        <v/>
      </c>
      <c r="K144" t="s">
        <v>6186</v>
      </c>
      <c r="L144" t="s">
        <v>6186</v>
      </c>
      <c r="M144" t="s">
        <v>6186</v>
      </c>
      <c r="N144" t="s">
        <v>6186</v>
      </c>
      <c r="O144" t="s">
        <v>6186</v>
      </c>
      <c r="P144" t="s">
        <v>6186</v>
      </c>
      <c r="Q144" t="s">
        <v>6186</v>
      </c>
      <c r="R144" t="s">
        <v>6186</v>
      </c>
      <c r="S144" t="s">
        <v>6186</v>
      </c>
      <c r="T144" t="s">
        <v>6186</v>
      </c>
      <c r="U144" t="s">
        <v>6186</v>
      </c>
      <c r="V144" t="s">
        <v>6186</v>
      </c>
      <c r="W144" t="s">
        <v>6186</v>
      </c>
      <c r="X144" t="s">
        <v>6186</v>
      </c>
      <c r="Y144" t="s">
        <v>6186</v>
      </c>
      <c r="Z144" t="s">
        <v>6186</v>
      </c>
      <c r="AA144" t="s">
        <v>6186</v>
      </c>
      <c r="AB144" t="s">
        <v>6186</v>
      </c>
      <c r="AC144" t="s">
        <v>6186</v>
      </c>
      <c r="AD144" t="s">
        <v>6186</v>
      </c>
      <c r="AE144" t="s">
        <v>6186</v>
      </c>
      <c r="AF144" t="s">
        <v>6186</v>
      </c>
      <c r="AG144" t="s">
        <v>6186</v>
      </c>
      <c r="AH144" t="s">
        <v>6186</v>
      </c>
      <c r="AI144" t="s">
        <v>6186</v>
      </c>
      <c r="AJ144" t="s">
        <v>6186</v>
      </c>
      <c r="AK144" t="s">
        <v>6186</v>
      </c>
      <c r="AL144" t="s">
        <v>6186</v>
      </c>
      <c r="AM144" t="s">
        <v>6186</v>
      </c>
      <c r="AN144" t="s">
        <v>6186</v>
      </c>
      <c r="AO144" t="s">
        <v>6186</v>
      </c>
      <c r="AP144" t="s">
        <v>6186</v>
      </c>
      <c r="AQ144" t="s">
        <v>6186</v>
      </c>
      <c r="AR144" t="s">
        <v>6186</v>
      </c>
      <c r="AS144" t="s">
        <v>6186</v>
      </c>
      <c r="AT144" t="s">
        <v>6186</v>
      </c>
      <c r="AU144" t="s">
        <v>6186</v>
      </c>
      <c r="AV144" t="s">
        <v>6186</v>
      </c>
      <c r="AW144" t="s">
        <v>6186</v>
      </c>
      <c r="AX144" t="s">
        <v>6186</v>
      </c>
      <c r="AY144" t="s">
        <v>6186</v>
      </c>
      <c r="AZ144" t="s">
        <v>6186</v>
      </c>
      <c r="BA144" t="s">
        <v>6186</v>
      </c>
      <c r="BB144" t="s">
        <v>6186</v>
      </c>
      <c r="BC144" t="s">
        <v>6186</v>
      </c>
      <c r="BD144" t="s">
        <v>6186</v>
      </c>
    </row>
    <row r="145" spans="1:56">
      <c r="A145" t="s">
        <v>6188</v>
      </c>
      <c r="B145">
        <v>2000</v>
      </c>
      <c r="C145">
        <v>2014</v>
      </c>
      <c r="D145" t="s">
        <v>6186</v>
      </c>
      <c r="E145" t="s">
        <v>6186</v>
      </c>
      <c r="F145" t="s">
        <v>6186</v>
      </c>
      <c r="G145" t="str">
        <f t="shared" si="4"/>
        <v/>
      </c>
      <c r="H145" t="s">
        <v>6186</v>
      </c>
      <c r="I145" t="str">
        <f t="shared" si="5"/>
        <v/>
      </c>
      <c r="K145" t="s">
        <v>6186</v>
      </c>
      <c r="L145" t="s">
        <v>6186</v>
      </c>
      <c r="M145" t="s">
        <v>6186</v>
      </c>
      <c r="N145" t="s">
        <v>6186</v>
      </c>
      <c r="O145" t="s">
        <v>6186</v>
      </c>
      <c r="P145" t="s">
        <v>6186</v>
      </c>
      <c r="Q145" t="s">
        <v>6186</v>
      </c>
      <c r="R145" t="s">
        <v>6186</v>
      </c>
      <c r="S145" t="s">
        <v>6186</v>
      </c>
      <c r="T145" t="s">
        <v>6186</v>
      </c>
      <c r="U145" t="s">
        <v>6186</v>
      </c>
      <c r="V145" t="s">
        <v>6186</v>
      </c>
      <c r="W145" t="s">
        <v>6186</v>
      </c>
      <c r="X145" t="s">
        <v>6186</v>
      </c>
      <c r="Y145" t="s">
        <v>6186</v>
      </c>
      <c r="Z145" t="s">
        <v>6186</v>
      </c>
      <c r="AA145" t="s">
        <v>6186</v>
      </c>
      <c r="AB145" t="s">
        <v>6186</v>
      </c>
      <c r="AC145" t="s">
        <v>6186</v>
      </c>
      <c r="AD145" t="s">
        <v>6186</v>
      </c>
      <c r="AE145" t="s">
        <v>6186</v>
      </c>
      <c r="AF145" t="s">
        <v>6186</v>
      </c>
      <c r="AG145" t="s">
        <v>6186</v>
      </c>
      <c r="AH145" t="s">
        <v>6186</v>
      </c>
      <c r="AI145" t="s">
        <v>6186</v>
      </c>
      <c r="AJ145" t="s">
        <v>6186</v>
      </c>
      <c r="AK145" t="s">
        <v>6186</v>
      </c>
      <c r="AL145" t="s">
        <v>6186</v>
      </c>
      <c r="AM145" t="s">
        <v>6186</v>
      </c>
      <c r="AN145" t="s">
        <v>6186</v>
      </c>
      <c r="AO145" t="s">
        <v>6186</v>
      </c>
      <c r="AP145" t="s">
        <v>6186</v>
      </c>
      <c r="AQ145" t="s">
        <v>6186</v>
      </c>
      <c r="AR145" t="s">
        <v>6186</v>
      </c>
      <c r="AS145" t="s">
        <v>6186</v>
      </c>
      <c r="AT145" t="s">
        <v>6186</v>
      </c>
      <c r="AU145" t="s">
        <v>6186</v>
      </c>
      <c r="AV145" t="s">
        <v>6186</v>
      </c>
      <c r="AW145" t="s">
        <v>6186</v>
      </c>
      <c r="AX145" t="s">
        <v>6186</v>
      </c>
      <c r="AY145" t="s">
        <v>6186</v>
      </c>
      <c r="AZ145" t="s">
        <v>6186</v>
      </c>
      <c r="BA145" t="s">
        <v>6186</v>
      </c>
      <c r="BB145" t="s">
        <v>6186</v>
      </c>
      <c r="BC145" t="s">
        <v>6186</v>
      </c>
      <c r="BD145" t="s">
        <v>6186</v>
      </c>
    </row>
    <row r="146" spans="1:56">
      <c r="A146" t="s">
        <v>6188</v>
      </c>
      <c r="B146">
        <v>2000</v>
      </c>
      <c r="C146">
        <v>2015</v>
      </c>
      <c r="D146" t="s">
        <v>6186</v>
      </c>
      <c r="E146" t="s">
        <v>6186</v>
      </c>
      <c r="F146" t="s">
        <v>6186</v>
      </c>
      <c r="G146" t="str">
        <f t="shared" si="4"/>
        <v/>
      </c>
      <c r="H146" t="s">
        <v>6186</v>
      </c>
      <c r="I146" t="str">
        <f t="shared" si="5"/>
        <v/>
      </c>
      <c r="K146" t="s">
        <v>6186</v>
      </c>
      <c r="L146" t="s">
        <v>6186</v>
      </c>
      <c r="M146" t="s">
        <v>6186</v>
      </c>
      <c r="N146" t="s">
        <v>6186</v>
      </c>
      <c r="O146" t="s">
        <v>6186</v>
      </c>
      <c r="P146" t="s">
        <v>6186</v>
      </c>
      <c r="Q146" t="s">
        <v>6186</v>
      </c>
      <c r="R146" t="s">
        <v>6186</v>
      </c>
      <c r="S146" t="s">
        <v>6186</v>
      </c>
      <c r="T146" t="s">
        <v>6186</v>
      </c>
      <c r="U146" t="s">
        <v>6186</v>
      </c>
      <c r="V146" t="s">
        <v>6186</v>
      </c>
      <c r="W146" t="s">
        <v>6186</v>
      </c>
      <c r="X146" t="s">
        <v>6186</v>
      </c>
      <c r="Y146" t="s">
        <v>6186</v>
      </c>
      <c r="Z146" t="s">
        <v>6186</v>
      </c>
      <c r="AA146" t="s">
        <v>6186</v>
      </c>
      <c r="AB146" t="s">
        <v>6186</v>
      </c>
      <c r="AC146" t="s">
        <v>6186</v>
      </c>
      <c r="AD146" t="s">
        <v>6186</v>
      </c>
      <c r="AE146" t="s">
        <v>6186</v>
      </c>
      <c r="AF146" t="s">
        <v>6186</v>
      </c>
      <c r="AG146" t="s">
        <v>6186</v>
      </c>
      <c r="AH146" t="s">
        <v>6186</v>
      </c>
      <c r="AI146" t="s">
        <v>6186</v>
      </c>
      <c r="AJ146" t="s">
        <v>6186</v>
      </c>
      <c r="AK146" t="s">
        <v>6186</v>
      </c>
      <c r="AL146" t="s">
        <v>6186</v>
      </c>
      <c r="AM146" t="s">
        <v>6186</v>
      </c>
      <c r="AN146" t="s">
        <v>6186</v>
      </c>
      <c r="AO146" t="s">
        <v>6186</v>
      </c>
      <c r="AP146" t="s">
        <v>6186</v>
      </c>
      <c r="AQ146" t="s">
        <v>6186</v>
      </c>
      <c r="AR146" t="s">
        <v>6186</v>
      </c>
      <c r="AS146" t="s">
        <v>6186</v>
      </c>
      <c r="AT146" t="s">
        <v>6186</v>
      </c>
      <c r="AU146" t="s">
        <v>6186</v>
      </c>
      <c r="AV146" t="s">
        <v>6186</v>
      </c>
      <c r="AW146" t="s">
        <v>6186</v>
      </c>
      <c r="AX146" t="s">
        <v>6186</v>
      </c>
      <c r="AY146" t="s">
        <v>6186</v>
      </c>
      <c r="AZ146" t="s">
        <v>6186</v>
      </c>
      <c r="BA146" t="s">
        <v>6186</v>
      </c>
      <c r="BB146" t="s">
        <v>6186</v>
      </c>
      <c r="BC146" t="s">
        <v>6186</v>
      </c>
      <c r="BD146" t="s">
        <v>6186</v>
      </c>
    </row>
    <row r="147" spans="1:56">
      <c r="A147" t="s">
        <v>6188</v>
      </c>
      <c r="B147">
        <v>2000</v>
      </c>
      <c r="C147">
        <v>2016</v>
      </c>
      <c r="D147" t="s">
        <v>6186</v>
      </c>
      <c r="E147" t="s">
        <v>6186</v>
      </c>
      <c r="F147" t="s">
        <v>6186</v>
      </c>
      <c r="G147" t="str">
        <f t="shared" si="4"/>
        <v/>
      </c>
      <c r="H147" t="s">
        <v>6186</v>
      </c>
      <c r="I147" t="str">
        <f t="shared" si="5"/>
        <v/>
      </c>
      <c r="K147" t="s">
        <v>6186</v>
      </c>
      <c r="L147" t="s">
        <v>6186</v>
      </c>
      <c r="M147" t="s">
        <v>6186</v>
      </c>
      <c r="N147" t="s">
        <v>6186</v>
      </c>
      <c r="O147" t="s">
        <v>6186</v>
      </c>
      <c r="P147" t="s">
        <v>6186</v>
      </c>
      <c r="Q147" t="s">
        <v>6186</v>
      </c>
      <c r="R147" t="s">
        <v>6186</v>
      </c>
      <c r="S147" t="s">
        <v>6186</v>
      </c>
      <c r="T147" t="s">
        <v>6186</v>
      </c>
      <c r="U147" t="s">
        <v>6186</v>
      </c>
      <c r="V147" t="s">
        <v>6186</v>
      </c>
      <c r="W147" t="s">
        <v>6186</v>
      </c>
      <c r="X147" t="s">
        <v>6186</v>
      </c>
      <c r="Y147" t="s">
        <v>6186</v>
      </c>
      <c r="Z147" t="s">
        <v>6186</v>
      </c>
      <c r="AA147" t="s">
        <v>6186</v>
      </c>
      <c r="AB147" t="s">
        <v>6186</v>
      </c>
      <c r="AC147" t="s">
        <v>6186</v>
      </c>
      <c r="AD147" t="s">
        <v>6186</v>
      </c>
      <c r="AE147" t="s">
        <v>6186</v>
      </c>
      <c r="AF147" t="s">
        <v>6186</v>
      </c>
      <c r="AG147" t="s">
        <v>6186</v>
      </c>
      <c r="AH147" t="s">
        <v>6186</v>
      </c>
      <c r="AI147" t="s">
        <v>6186</v>
      </c>
      <c r="AJ147" t="s">
        <v>6186</v>
      </c>
      <c r="AK147" t="s">
        <v>6186</v>
      </c>
      <c r="AL147" t="s">
        <v>6186</v>
      </c>
      <c r="AM147" t="s">
        <v>6186</v>
      </c>
      <c r="AN147" t="s">
        <v>6186</v>
      </c>
      <c r="AO147" t="s">
        <v>6186</v>
      </c>
      <c r="AP147" t="s">
        <v>6186</v>
      </c>
      <c r="AQ147" t="s">
        <v>6186</v>
      </c>
      <c r="AR147" t="s">
        <v>6186</v>
      </c>
      <c r="AS147" t="s">
        <v>6186</v>
      </c>
      <c r="AT147" t="s">
        <v>6186</v>
      </c>
      <c r="AU147" t="s">
        <v>6186</v>
      </c>
      <c r="AV147" t="s">
        <v>6186</v>
      </c>
      <c r="AW147" t="s">
        <v>6186</v>
      </c>
      <c r="AX147" t="s">
        <v>6186</v>
      </c>
      <c r="AY147" t="s">
        <v>6186</v>
      </c>
      <c r="AZ147" t="s">
        <v>6186</v>
      </c>
      <c r="BA147" t="s">
        <v>6186</v>
      </c>
      <c r="BB147" t="s">
        <v>6186</v>
      </c>
      <c r="BC147" t="s">
        <v>6186</v>
      </c>
      <c r="BD147" t="s">
        <v>6186</v>
      </c>
    </row>
    <row r="148" spans="1:56">
      <c r="A148" t="s">
        <v>6188</v>
      </c>
      <c r="B148">
        <v>2000</v>
      </c>
      <c r="C148">
        <v>2017</v>
      </c>
      <c r="D148" t="s">
        <v>6186</v>
      </c>
      <c r="E148" t="s">
        <v>6186</v>
      </c>
      <c r="F148" t="s">
        <v>6186</v>
      </c>
      <c r="G148" t="str">
        <f t="shared" si="4"/>
        <v/>
      </c>
      <c r="H148" t="s">
        <v>6186</v>
      </c>
      <c r="I148" t="str">
        <f t="shared" si="5"/>
        <v/>
      </c>
      <c r="K148" t="s">
        <v>6186</v>
      </c>
      <c r="L148" t="s">
        <v>6186</v>
      </c>
      <c r="M148" t="s">
        <v>6186</v>
      </c>
      <c r="N148" t="s">
        <v>6186</v>
      </c>
      <c r="O148" t="s">
        <v>6186</v>
      </c>
      <c r="P148" t="s">
        <v>6186</v>
      </c>
      <c r="Q148" t="s">
        <v>6186</v>
      </c>
      <c r="R148" t="s">
        <v>6186</v>
      </c>
      <c r="S148" t="s">
        <v>6186</v>
      </c>
      <c r="T148" t="s">
        <v>6186</v>
      </c>
      <c r="U148" t="s">
        <v>6186</v>
      </c>
      <c r="V148" t="s">
        <v>6186</v>
      </c>
      <c r="W148" t="s">
        <v>6186</v>
      </c>
      <c r="X148" t="s">
        <v>6186</v>
      </c>
      <c r="Y148" t="s">
        <v>6186</v>
      </c>
      <c r="Z148" t="s">
        <v>6186</v>
      </c>
      <c r="AA148" t="s">
        <v>6186</v>
      </c>
      <c r="AB148" t="s">
        <v>6186</v>
      </c>
      <c r="AC148" t="s">
        <v>6186</v>
      </c>
      <c r="AD148" t="s">
        <v>6186</v>
      </c>
      <c r="AE148" t="s">
        <v>6186</v>
      </c>
      <c r="AF148" t="s">
        <v>6186</v>
      </c>
      <c r="AG148" t="s">
        <v>6186</v>
      </c>
      <c r="AH148" t="s">
        <v>6186</v>
      </c>
      <c r="AI148" t="s">
        <v>6186</v>
      </c>
      <c r="AJ148" t="s">
        <v>6186</v>
      </c>
      <c r="AK148" t="s">
        <v>6186</v>
      </c>
      <c r="AL148" t="s">
        <v>6186</v>
      </c>
      <c r="AM148" t="s">
        <v>6186</v>
      </c>
      <c r="AN148" t="s">
        <v>6186</v>
      </c>
      <c r="AO148" t="s">
        <v>6186</v>
      </c>
      <c r="AP148" t="s">
        <v>6186</v>
      </c>
      <c r="AQ148" t="s">
        <v>6186</v>
      </c>
      <c r="AR148" t="s">
        <v>6186</v>
      </c>
      <c r="AS148" t="s">
        <v>6186</v>
      </c>
      <c r="AT148" t="s">
        <v>6186</v>
      </c>
      <c r="AU148" t="s">
        <v>6186</v>
      </c>
      <c r="AV148" t="s">
        <v>6186</v>
      </c>
      <c r="AW148" t="s">
        <v>6186</v>
      </c>
      <c r="AX148" t="s">
        <v>6186</v>
      </c>
      <c r="AY148" t="s">
        <v>6186</v>
      </c>
      <c r="AZ148" t="s">
        <v>6186</v>
      </c>
      <c r="BA148" t="s">
        <v>6186</v>
      </c>
      <c r="BB148" t="s">
        <v>6186</v>
      </c>
      <c r="BC148" t="s">
        <v>6186</v>
      </c>
      <c r="BD148" t="s">
        <v>6186</v>
      </c>
    </row>
    <row r="149" spans="1:56">
      <c r="A149" t="s">
        <v>6188</v>
      </c>
      <c r="B149">
        <v>2000</v>
      </c>
      <c r="C149">
        <v>2018</v>
      </c>
      <c r="D149" t="s">
        <v>6186</v>
      </c>
      <c r="E149" t="s">
        <v>6186</v>
      </c>
      <c r="F149" t="s">
        <v>6186</v>
      </c>
      <c r="G149" t="str">
        <f t="shared" si="4"/>
        <v/>
      </c>
      <c r="H149" t="s">
        <v>6186</v>
      </c>
      <c r="I149" t="str">
        <f t="shared" si="5"/>
        <v/>
      </c>
      <c r="K149" t="s">
        <v>6186</v>
      </c>
      <c r="L149" t="s">
        <v>6186</v>
      </c>
      <c r="M149" t="s">
        <v>6186</v>
      </c>
      <c r="N149" t="s">
        <v>6186</v>
      </c>
      <c r="O149" t="s">
        <v>6186</v>
      </c>
      <c r="P149" t="s">
        <v>6186</v>
      </c>
      <c r="Q149" t="s">
        <v>6186</v>
      </c>
      <c r="R149" t="s">
        <v>6186</v>
      </c>
      <c r="S149" t="s">
        <v>6186</v>
      </c>
      <c r="T149" t="s">
        <v>6186</v>
      </c>
      <c r="U149" t="s">
        <v>6186</v>
      </c>
      <c r="V149" t="s">
        <v>6186</v>
      </c>
      <c r="W149" t="s">
        <v>6186</v>
      </c>
      <c r="X149" t="s">
        <v>6186</v>
      </c>
      <c r="Y149" t="s">
        <v>6186</v>
      </c>
      <c r="Z149" t="s">
        <v>6186</v>
      </c>
      <c r="AA149" t="s">
        <v>6186</v>
      </c>
      <c r="AB149" t="s">
        <v>6186</v>
      </c>
      <c r="AC149" t="s">
        <v>6186</v>
      </c>
      <c r="AD149" t="s">
        <v>6186</v>
      </c>
      <c r="AE149" t="s">
        <v>6186</v>
      </c>
      <c r="AF149" t="s">
        <v>6186</v>
      </c>
      <c r="AG149" t="s">
        <v>6186</v>
      </c>
      <c r="AH149" t="s">
        <v>6186</v>
      </c>
      <c r="AI149" t="s">
        <v>6186</v>
      </c>
      <c r="AJ149" t="s">
        <v>6186</v>
      </c>
      <c r="AK149" t="s">
        <v>6186</v>
      </c>
      <c r="AL149" t="s">
        <v>6186</v>
      </c>
      <c r="AM149" t="s">
        <v>6186</v>
      </c>
      <c r="AN149" t="s">
        <v>6186</v>
      </c>
      <c r="AO149" t="s">
        <v>6186</v>
      </c>
      <c r="AP149" t="s">
        <v>6186</v>
      </c>
      <c r="AQ149" t="s">
        <v>6186</v>
      </c>
      <c r="AR149" t="s">
        <v>6186</v>
      </c>
      <c r="AS149" t="s">
        <v>6186</v>
      </c>
      <c r="AT149" t="s">
        <v>6186</v>
      </c>
      <c r="AU149" t="s">
        <v>6186</v>
      </c>
      <c r="AV149" t="s">
        <v>6186</v>
      </c>
      <c r="AW149" t="s">
        <v>6186</v>
      </c>
      <c r="AX149" t="s">
        <v>6186</v>
      </c>
      <c r="AY149" t="s">
        <v>6186</v>
      </c>
      <c r="AZ149" t="s">
        <v>6186</v>
      </c>
      <c r="BA149" t="s">
        <v>6186</v>
      </c>
      <c r="BB149" t="s">
        <v>6186</v>
      </c>
      <c r="BC149" t="s">
        <v>6186</v>
      </c>
      <c r="BD149" t="s">
        <v>6186</v>
      </c>
    </row>
    <row r="150" spans="1:56">
      <c r="A150" t="s">
        <v>6188</v>
      </c>
      <c r="B150">
        <v>2000</v>
      </c>
      <c r="C150">
        <v>2019</v>
      </c>
      <c r="D150" t="s">
        <v>6186</v>
      </c>
      <c r="E150" t="s">
        <v>6186</v>
      </c>
      <c r="F150" t="s">
        <v>6186</v>
      </c>
      <c r="G150" t="str">
        <f t="shared" si="4"/>
        <v/>
      </c>
      <c r="H150" t="s">
        <v>6186</v>
      </c>
      <c r="I150" t="str">
        <f t="shared" si="5"/>
        <v/>
      </c>
      <c r="K150" t="s">
        <v>6186</v>
      </c>
      <c r="L150" t="s">
        <v>6186</v>
      </c>
      <c r="M150" t="s">
        <v>6186</v>
      </c>
      <c r="N150" t="s">
        <v>6186</v>
      </c>
      <c r="O150" t="s">
        <v>6186</v>
      </c>
      <c r="P150" t="s">
        <v>6186</v>
      </c>
      <c r="Q150" t="s">
        <v>6186</v>
      </c>
      <c r="R150" t="s">
        <v>6186</v>
      </c>
      <c r="S150" t="s">
        <v>6186</v>
      </c>
      <c r="T150" t="s">
        <v>6186</v>
      </c>
      <c r="U150" t="s">
        <v>6186</v>
      </c>
      <c r="V150" t="s">
        <v>6186</v>
      </c>
      <c r="W150" t="s">
        <v>6186</v>
      </c>
      <c r="X150" t="s">
        <v>6186</v>
      </c>
      <c r="Y150" t="s">
        <v>6186</v>
      </c>
      <c r="Z150" t="s">
        <v>6186</v>
      </c>
      <c r="AA150" t="s">
        <v>6186</v>
      </c>
      <c r="AB150" t="s">
        <v>6186</v>
      </c>
      <c r="AC150" t="s">
        <v>6186</v>
      </c>
      <c r="AD150" t="s">
        <v>6186</v>
      </c>
      <c r="AE150" t="s">
        <v>6186</v>
      </c>
      <c r="AF150" t="s">
        <v>6186</v>
      </c>
      <c r="AG150" t="s">
        <v>6186</v>
      </c>
      <c r="AH150" t="s">
        <v>6186</v>
      </c>
      <c r="AI150" t="s">
        <v>6186</v>
      </c>
      <c r="AJ150" t="s">
        <v>6186</v>
      </c>
      <c r="AK150" t="s">
        <v>6186</v>
      </c>
      <c r="AL150" t="s">
        <v>6186</v>
      </c>
      <c r="AM150" t="s">
        <v>6186</v>
      </c>
      <c r="AN150" t="s">
        <v>6186</v>
      </c>
      <c r="AO150" t="s">
        <v>6186</v>
      </c>
      <c r="AP150" t="s">
        <v>6186</v>
      </c>
      <c r="AQ150" t="s">
        <v>6186</v>
      </c>
      <c r="AR150" t="s">
        <v>6186</v>
      </c>
      <c r="AS150" t="s">
        <v>6186</v>
      </c>
      <c r="AT150" t="s">
        <v>6186</v>
      </c>
      <c r="AU150" t="s">
        <v>6186</v>
      </c>
      <c r="AV150" t="s">
        <v>6186</v>
      </c>
      <c r="AW150" t="s">
        <v>6186</v>
      </c>
      <c r="AX150" t="s">
        <v>6186</v>
      </c>
      <c r="AY150" t="s">
        <v>6186</v>
      </c>
      <c r="AZ150" t="s">
        <v>6186</v>
      </c>
      <c r="BA150" t="s">
        <v>6186</v>
      </c>
      <c r="BB150" t="s">
        <v>6186</v>
      </c>
      <c r="BC150" t="s">
        <v>6186</v>
      </c>
      <c r="BD150" t="s">
        <v>6186</v>
      </c>
    </row>
    <row r="151" spans="1:56">
      <c r="A151" t="s">
        <v>6188</v>
      </c>
      <c r="B151">
        <v>2000</v>
      </c>
      <c r="C151">
        <v>2020</v>
      </c>
      <c r="D151" t="s">
        <v>6186</v>
      </c>
      <c r="E151" t="s">
        <v>6186</v>
      </c>
      <c r="F151" t="s">
        <v>6186</v>
      </c>
      <c r="G151" t="str">
        <f t="shared" si="4"/>
        <v/>
      </c>
      <c r="H151" t="s">
        <v>6186</v>
      </c>
      <c r="I151" t="str">
        <f t="shared" si="5"/>
        <v/>
      </c>
      <c r="K151" t="s">
        <v>6186</v>
      </c>
      <c r="L151" t="s">
        <v>6186</v>
      </c>
      <c r="M151" t="s">
        <v>6186</v>
      </c>
      <c r="N151" t="s">
        <v>6186</v>
      </c>
      <c r="O151" t="s">
        <v>6186</v>
      </c>
      <c r="P151" t="s">
        <v>6186</v>
      </c>
      <c r="Q151" t="s">
        <v>6186</v>
      </c>
      <c r="R151" t="s">
        <v>6186</v>
      </c>
      <c r="S151" t="s">
        <v>6186</v>
      </c>
      <c r="T151" t="s">
        <v>6186</v>
      </c>
      <c r="U151" t="s">
        <v>6186</v>
      </c>
      <c r="V151" t="s">
        <v>6186</v>
      </c>
      <c r="W151" t="s">
        <v>6186</v>
      </c>
      <c r="X151" t="s">
        <v>6186</v>
      </c>
      <c r="Y151" t="s">
        <v>6186</v>
      </c>
      <c r="Z151" t="s">
        <v>6186</v>
      </c>
      <c r="AA151" t="s">
        <v>6186</v>
      </c>
      <c r="AB151" t="s">
        <v>6186</v>
      </c>
      <c r="AC151" t="s">
        <v>6186</v>
      </c>
      <c r="AD151" t="s">
        <v>6186</v>
      </c>
      <c r="AE151" t="s">
        <v>6186</v>
      </c>
      <c r="AF151" t="s">
        <v>6186</v>
      </c>
      <c r="AG151" t="s">
        <v>6186</v>
      </c>
      <c r="AH151" t="s">
        <v>6186</v>
      </c>
      <c r="AI151" t="s">
        <v>6186</v>
      </c>
      <c r="AJ151" t="s">
        <v>6186</v>
      </c>
      <c r="AK151" t="s">
        <v>6186</v>
      </c>
      <c r="AL151" t="s">
        <v>6186</v>
      </c>
      <c r="AM151" t="s">
        <v>6186</v>
      </c>
      <c r="AN151" t="s">
        <v>6186</v>
      </c>
      <c r="AO151" t="s">
        <v>6186</v>
      </c>
      <c r="AP151" t="s">
        <v>6186</v>
      </c>
      <c r="AQ151" t="s">
        <v>6186</v>
      </c>
      <c r="AR151" t="s">
        <v>6186</v>
      </c>
      <c r="AS151" t="s">
        <v>6186</v>
      </c>
      <c r="AT151" t="s">
        <v>6186</v>
      </c>
      <c r="AU151" t="s">
        <v>6186</v>
      </c>
      <c r="AV151" t="s">
        <v>6186</v>
      </c>
      <c r="AW151" t="s">
        <v>6186</v>
      </c>
      <c r="AX151" t="s">
        <v>6186</v>
      </c>
      <c r="AY151" t="s">
        <v>6186</v>
      </c>
      <c r="AZ151" t="s">
        <v>6186</v>
      </c>
      <c r="BA151" t="s">
        <v>6186</v>
      </c>
      <c r="BB151" t="s">
        <v>6186</v>
      </c>
      <c r="BC151" t="s">
        <v>6186</v>
      </c>
      <c r="BD151" t="s">
        <v>6186</v>
      </c>
    </row>
    <row r="152" spans="1:56">
      <c r="A152" t="s">
        <v>6188</v>
      </c>
      <c r="B152">
        <v>2000</v>
      </c>
      <c r="C152">
        <v>2021</v>
      </c>
      <c r="D152" t="s">
        <v>6186</v>
      </c>
      <c r="E152" t="s">
        <v>6186</v>
      </c>
      <c r="F152" t="s">
        <v>6186</v>
      </c>
      <c r="G152" t="str">
        <f t="shared" si="4"/>
        <v/>
      </c>
      <c r="H152" t="s">
        <v>6186</v>
      </c>
      <c r="I152" t="str">
        <f t="shared" si="5"/>
        <v/>
      </c>
      <c r="J152" t="str">
        <f>IFERROR(M152*E152,"")</f>
        <v/>
      </c>
      <c r="K152" t="s">
        <v>6186</v>
      </c>
      <c r="L152" t="s">
        <v>6186</v>
      </c>
      <c r="M152" t="s">
        <v>6186</v>
      </c>
      <c r="N152" t="s">
        <v>6186</v>
      </c>
      <c r="O152" t="s">
        <v>6186</v>
      </c>
      <c r="P152" t="s">
        <v>6186</v>
      </c>
      <c r="Q152" t="s">
        <v>6186</v>
      </c>
      <c r="R152" t="s">
        <v>6186</v>
      </c>
      <c r="S152" t="s">
        <v>6186</v>
      </c>
      <c r="T152" t="s">
        <v>6186</v>
      </c>
      <c r="U152" t="s">
        <v>6186</v>
      </c>
      <c r="V152" t="s">
        <v>6186</v>
      </c>
      <c r="W152" t="s">
        <v>6186</v>
      </c>
      <c r="X152" t="s">
        <v>6186</v>
      </c>
      <c r="Y152" t="s">
        <v>6186</v>
      </c>
      <c r="Z152" t="s">
        <v>6186</v>
      </c>
      <c r="AA152" t="s">
        <v>6186</v>
      </c>
      <c r="AB152" t="s">
        <v>6186</v>
      </c>
      <c r="AC152" t="s">
        <v>6186</v>
      </c>
      <c r="AD152" t="s">
        <v>6186</v>
      </c>
      <c r="AE152" t="s">
        <v>6186</v>
      </c>
      <c r="AF152" t="s">
        <v>6186</v>
      </c>
      <c r="AG152" t="s">
        <v>6186</v>
      </c>
      <c r="AH152" t="s">
        <v>6186</v>
      </c>
      <c r="AI152" t="s">
        <v>6186</v>
      </c>
      <c r="AJ152" t="s">
        <v>6186</v>
      </c>
      <c r="AK152" t="s">
        <v>6186</v>
      </c>
      <c r="AL152" t="s">
        <v>6186</v>
      </c>
      <c r="AM152" t="s">
        <v>6186</v>
      </c>
      <c r="AN152" t="s">
        <v>6186</v>
      </c>
      <c r="AO152" t="s">
        <v>6186</v>
      </c>
      <c r="AP152" t="s">
        <v>6186</v>
      </c>
      <c r="AQ152" t="s">
        <v>6186</v>
      </c>
      <c r="AR152" t="s">
        <v>6186</v>
      </c>
      <c r="AS152" t="s">
        <v>6186</v>
      </c>
      <c r="AT152" t="s">
        <v>6186</v>
      </c>
      <c r="AU152" t="s">
        <v>6186</v>
      </c>
      <c r="AV152" t="s">
        <v>6186</v>
      </c>
      <c r="AW152" t="s">
        <v>6186</v>
      </c>
      <c r="AX152" t="s">
        <v>6186</v>
      </c>
      <c r="AY152" t="s">
        <v>6186</v>
      </c>
      <c r="AZ152" t="s">
        <v>6186</v>
      </c>
      <c r="BA152" t="s">
        <v>6186</v>
      </c>
      <c r="BB152" t="s">
        <v>6186</v>
      </c>
      <c r="BC152" t="s">
        <v>6186</v>
      </c>
      <c r="BD152" t="s">
        <v>6186</v>
      </c>
    </row>
    <row r="153" spans="1:56">
      <c r="A153" t="s">
        <v>6188</v>
      </c>
      <c r="B153">
        <v>2000</v>
      </c>
      <c r="C153" t="s">
        <v>6187</v>
      </c>
      <c r="D153" t="s">
        <v>6186</v>
      </c>
      <c r="E153" t="s">
        <v>6186</v>
      </c>
      <c r="F153" t="s">
        <v>6186</v>
      </c>
      <c r="G153" t="str">
        <f t="shared" si="4"/>
        <v/>
      </c>
      <c r="H153" t="s">
        <v>6186</v>
      </c>
      <c r="I153" t="str">
        <f t="shared" si="5"/>
        <v/>
      </c>
      <c r="K153" t="s">
        <v>6186</v>
      </c>
      <c r="L153" t="s">
        <v>6186</v>
      </c>
      <c r="M153" t="s">
        <v>6186</v>
      </c>
      <c r="N153" t="s">
        <v>6186</v>
      </c>
      <c r="O153" t="s">
        <v>6186</v>
      </c>
      <c r="P153" t="s">
        <v>6186</v>
      </c>
      <c r="Q153" t="s">
        <v>6186</v>
      </c>
      <c r="R153" t="s">
        <v>6186</v>
      </c>
      <c r="S153" t="s">
        <v>6186</v>
      </c>
      <c r="T153" t="s">
        <v>6186</v>
      </c>
      <c r="U153" t="s">
        <v>6186</v>
      </c>
      <c r="V153" t="s">
        <v>6186</v>
      </c>
      <c r="W153" t="s">
        <v>6186</v>
      </c>
      <c r="X153" t="s">
        <v>6186</v>
      </c>
      <c r="Y153" t="s">
        <v>6186</v>
      </c>
      <c r="Z153" t="s">
        <v>6186</v>
      </c>
      <c r="AA153" t="s">
        <v>6186</v>
      </c>
      <c r="AB153" t="s">
        <v>6186</v>
      </c>
      <c r="AC153" t="s">
        <v>6186</v>
      </c>
      <c r="AD153" t="s">
        <v>6186</v>
      </c>
      <c r="AE153" t="s">
        <v>6186</v>
      </c>
      <c r="AF153" t="s">
        <v>6186</v>
      </c>
      <c r="AG153" t="s">
        <v>6186</v>
      </c>
      <c r="AH153" t="s">
        <v>6186</v>
      </c>
      <c r="AI153" t="s">
        <v>6186</v>
      </c>
      <c r="AJ153" t="s">
        <v>6186</v>
      </c>
      <c r="AK153" t="s">
        <v>6186</v>
      </c>
      <c r="AL153" t="s">
        <v>6186</v>
      </c>
      <c r="AM153" t="s">
        <v>6186</v>
      </c>
      <c r="AN153" t="s">
        <v>6186</v>
      </c>
      <c r="AO153" t="s">
        <v>6186</v>
      </c>
      <c r="AP153" t="s">
        <v>6186</v>
      </c>
      <c r="AQ153" t="s">
        <v>6186</v>
      </c>
      <c r="AR153" t="s">
        <v>6186</v>
      </c>
      <c r="AS153" t="s">
        <v>6186</v>
      </c>
      <c r="AT153" t="s">
        <v>6186</v>
      </c>
      <c r="AU153" t="s">
        <v>6186</v>
      </c>
      <c r="AV153" t="s">
        <v>6186</v>
      </c>
      <c r="AW153" t="s">
        <v>6186</v>
      </c>
      <c r="AX153" t="s">
        <v>6186</v>
      </c>
      <c r="AY153" t="s">
        <v>6186</v>
      </c>
      <c r="AZ153" t="s">
        <v>6186</v>
      </c>
      <c r="BA153" t="s">
        <v>6186</v>
      </c>
      <c r="BB153" t="s">
        <v>6186</v>
      </c>
      <c r="BC153" t="s">
        <v>6186</v>
      </c>
      <c r="BD153" t="s">
        <v>6186</v>
      </c>
    </row>
    <row r="154" spans="1:56">
      <c r="A154" t="s">
        <v>6189</v>
      </c>
      <c r="B154">
        <v>2000</v>
      </c>
      <c r="C154">
        <v>1975</v>
      </c>
      <c r="D154" t="s">
        <v>6186</v>
      </c>
      <c r="E154" t="s">
        <v>6186</v>
      </c>
      <c r="F154" t="s">
        <v>6186</v>
      </c>
      <c r="G154" t="str">
        <f t="shared" si="4"/>
        <v/>
      </c>
      <c r="H154" t="s">
        <v>6186</v>
      </c>
      <c r="I154" t="str">
        <f t="shared" si="5"/>
        <v/>
      </c>
      <c r="K154" t="s">
        <v>6186</v>
      </c>
      <c r="L154" t="s">
        <v>6186</v>
      </c>
      <c r="M154" t="s">
        <v>6186</v>
      </c>
      <c r="N154" t="s">
        <v>6186</v>
      </c>
      <c r="O154" t="s">
        <v>6186</v>
      </c>
      <c r="P154" t="s">
        <v>6186</v>
      </c>
      <c r="Q154" t="s">
        <v>6186</v>
      </c>
      <c r="R154" t="s">
        <v>6186</v>
      </c>
      <c r="S154" t="s">
        <v>6186</v>
      </c>
      <c r="T154" t="s">
        <v>6186</v>
      </c>
      <c r="U154" t="s">
        <v>6186</v>
      </c>
      <c r="V154" t="s">
        <v>6186</v>
      </c>
      <c r="W154" t="s">
        <v>6186</v>
      </c>
      <c r="X154" t="s">
        <v>6186</v>
      </c>
      <c r="Y154" t="s">
        <v>6186</v>
      </c>
      <c r="Z154" t="s">
        <v>6186</v>
      </c>
      <c r="AA154" t="s">
        <v>6186</v>
      </c>
      <c r="AB154" t="s">
        <v>6186</v>
      </c>
      <c r="AC154" t="s">
        <v>6186</v>
      </c>
      <c r="AD154" t="s">
        <v>6186</v>
      </c>
      <c r="AE154" t="s">
        <v>6186</v>
      </c>
      <c r="AF154" t="s">
        <v>6186</v>
      </c>
      <c r="AG154" t="s">
        <v>6186</v>
      </c>
      <c r="AH154" t="s">
        <v>6186</v>
      </c>
      <c r="AI154" t="s">
        <v>6186</v>
      </c>
      <c r="AJ154" t="s">
        <v>6186</v>
      </c>
      <c r="AK154" t="s">
        <v>6186</v>
      </c>
      <c r="AL154" t="s">
        <v>6186</v>
      </c>
      <c r="AM154" t="s">
        <v>6186</v>
      </c>
      <c r="AN154" t="s">
        <v>6186</v>
      </c>
      <c r="AO154" t="s">
        <v>6186</v>
      </c>
      <c r="AP154" t="s">
        <v>6186</v>
      </c>
      <c r="AQ154" t="s">
        <v>6186</v>
      </c>
      <c r="AR154" t="s">
        <v>6186</v>
      </c>
      <c r="AS154" t="s">
        <v>6186</v>
      </c>
      <c r="AT154" t="s">
        <v>6186</v>
      </c>
      <c r="AU154" t="s">
        <v>6186</v>
      </c>
      <c r="AV154" t="s">
        <v>6186</v>
      </c>
      <c r="AW154" t="s">
        <v>6186</v>
      </c>
      <c r="AX154" t="s">
        <v>6186</v>
      </c>
      <c r="AY154" t="s">
        <v>6186</v>
      </c>
      <c r="AZ154" t="s">
        <v>6186</v>
      </c>
      <c r="BA154" t="s">
        <v>6186</v>
      </c>
      <c r="BB154" t="s">
        <v>6186</v>
      </c>
      <c r="BC154" t="s">
        <v>6186</v>
      </c>
      <c r="BD154" t="s">
        <v>6186</v>
      </c>
    </row>
    <row r="155" spans="1:56">
      <c r="A155" t="s">
        <v>6189</v>
      </c>
      <c r="B155">
        <v>2000</v>
      </c>
      <c r="C155">
        <v>1976</v>
      </c>
      <c r="D155" t="s">
        <v>6186</v>
      </c>
      <c r="E155" t="s">
        <v>6186</v>
      </c>
      <c r="F155" t="s">
        <v>6186</v>
      </c>
      <c r="G155" t="str">
        <f t="shared" si="4"/>
        <v/>
      </c>
      <c r="H155" t="s">
        <v>6186</v>
      </c>
      <c r="I155" t="str">
        <f t="shared" si="5"/>
        <v/>
      </c>
      <c r="K155" t="s">
        <v>6186</v>
      </c>
      <c r="L155" t="s">
        <v>6186</v>
      </c>
      <c r="M155" t="s">
        <v>6186</v>
      </c>
      <c r="N155" t="s">
        <v>6186</v>
      </c>
      <c r="O155" t="s">
        <v>6186</v>
      </c>
      <c r="P155" t="s">
        <v>6186</v>
      </c>
      <c r="Q155" t="s">
        <v>6186</v>
      </c>
      <c r="R155" t="s">
        <v>6186</v>
      </c>
      <c r="S155" t="s">
        <v>6186</v>
      </c>
      <c r="T155" t="s">
        <v>6186</v>
      </c>
      <c r="U155" t="s">
        <v>6186</v>
      </c>
      <c r="V155" t="s">
        <v>6186</v>
      </c>
      <c r="W155" t="s">
        <v>6186</v>
      </c>
      <c r="X155" t="s">
        <v>6186</v>
      </c>
      <c r="Y155" t="s">
        <v>6186</v>
      </c>
      <c r="Z155" t="s">
        <v>6186</v>
      </c>
      <c r="AA155" t="s">
        <v>6186</v>
      </c>
      <c r="AB155" t="s">
        <v>6186</v>
      </c>
      <c r="AC155" t="s">
        <v>6186</v>
      </c>
      <c r="AD155" t="s">
        <v>6186</v>
      </c>
      <c r="AE155" t="s">
        <v>6186</v>
      </c>
      <c r="AF155" t="s">
        <v>6186</v>
      </c>
      <c r="AG155" t="s">
        <v>6186</v>
      </c>
      <c r="AH155" t="s">
        <v>6186</v>
      </c>
      <c r="AI155" t="s">
        <v>6186</v>
      </c>
      <c r="AJ155" t="s">
        <v>6186</v>
      </c>
      <c r="AK155" t="s">
        <v>6186</v>
      </c>
      <c r="AL155" t="s">
        <v>6186</v>
      </c>
      <c r="AM155" t="s">
        <v>6186</v>
      </c>
      <c r="AN155" t="s">
        <v>6186</v>
      </c>
      <c r="AO155" t="s">
        <v>6186</v>
      </c>
      <c r="AP155" t="s">
        <v>6186</v>
      </c>
      <c r="AQ155" t="s">
        <v>6186</v>
      </c>
      <c r="AR155" t="s">
        <v>6186</v>
      </c>
      <c r="AS155" t="s">
        <v>6186</v>
      </c>
      <c r="AT155" t="s">
        <v>6186</v>
      </c>
      <c r="AU155" t="s">
        <v>6186</v>
      </c>
      <c r="AV155" t="s">
        <v>6186</v>
      </c>
      <c r="AW155" t="s">
        <v>6186</v>
      </c>
      <c r="AX155" t="s">
        <v>6186</v>
      </c>
      <c r="AY155" t="s">
        <v>6186</v>
      </c>
      <c r="AZ155" t="s">
        <v>6186</v>
      </c>
      <c r="BA155" t="s">
        <v>6186</v>
      </c>
      <c r="BB155" t="s">
        <v>6186</v>
      </c>
      <c r="BC155" t="s">
        <v>6186</v>
      </c>
      <c r="BD155" t="s">
        <v>6186</v>
      </c>
    </row>
    <row r="156" spans="1:56">
      <c r="A156" t="s">
        <v>6189</v>
      </c>
      <c r="B156">
        <v>2000</v>
      </c>
      <c r="C156">
        <v>1977</v>
      </c>
      <c r="D156" t="s">
        <v>6186</v>
      </c>
      <c r="E156" t="s">
        <v>6186</v>
      </c>
      <c r="F156" t="s">
        <v>6186</v>
      </c>
      <c r="G156" t="str">
        <f t="shared" si="4"/>
        <v/>
      </c>
      <c r="H156" t="s">
        <v>6186</v>
      </c>
      <c r="I156" t="str">
        <f t="shared" si="5"/>
        <v/>
      </c>
      <c r="K156" t="s">
        <v>6186</v>
      </c>
      <c r="L156" t="s">
        <v>6186</v>
      </c>
      <c r="M156" t="s">
        <v>6186</v>
      </c>
      <c r="N156" t="s">
        <v>6186</v>
      </c>
      <c r="O156" t="s">
        <v>6186</v>
      </c>
      <c r="P156" t="s">
        <v>6186</v>
      </c>
      <c r="Q156" t="s">
        <v>6186</v>
      </c>
      <c r="R156" t="s">
        <v>6186</v>
      </c>
      <c r="S156" t="s">
        <v>6186</v>
      </c>
      <c r="T156" t="s">
        <v>6186</v>
      </c>
      <c r="U156" t="s">
        <v>6186</v>
      </c>
      <c r="V156" t="s">
        <v>6186</v>
      </c>
      <c r="W156" t="s">
        <v>6186</v>
      </c>
      <c r="X156" t="s">
        <v>6186</v>
      </c>
      <c r="Y156" t="s">
        <v>6186</v>
      </c>
      <c r="Z156" t="s">
        <v>6186</v>
      </c>
      <c r="AA156" t="s">
        <v>6186</v>
      </c>
      <c r="AB156" t="s">
        <v>6186</v>
      </c>
      <c r="AC156" t="s">
        <v>6186</v>
      </c>
      <c r="AD156" t="s">
        <v>6186</v>
      </c>
      <c r="AE156" t="s">
        <v>6186</v>
      </c>
      <c r="AF156" t="s">
        <v>6186</v>
      </c>
      <c r="AG156" t="s">
        <v>6186</v>
      </c>
      <c r="AH156" t="s">
        <v>6186</v>
      </c>
      <c r="AI156" t="s">
        <v>6186</v>
      </c>
      <c r="AJ156" t="s">
        <v>6186</v>
      </c>
      <c r="AK156" t="s">
        <v>6186</v>
      </c>
      <c r="AL156" t="s">
        <v>6186</v>
      </c>
      <c r="AM156" t="s">
        <v>6186</v>
      </c>
      <c r="AN156" t="s">
        <v>6186</v>
      </c>
      <c r="AO156" t="s">
        <v>6186</v>
      </c>
      <c r="AP156" t="s">
        <v>6186</v>
      </c>
      <c r="AQ156" t="s">
        <v>6186</v>
      </c>
      <c r="AR156" t="s">
        <v>6186</v>
      </c>
      <c r="AS156" t="s">
        <v>6186</v>
      </c>
      <c r="AT156" t="s">
        <v>6186</v>
      </c>
      <c r="AU156" t="s">
        <v>6186</v>
      </c>
      <c r="AV156" t="s">
        <v>6186</v>
      </c>
      <c r="AW156" t="s">
        <v>6186</v>
      </c>
      <c r="AX156" t="s">
        <v>6186</v>
      </c>
      <c r="AY156" t="s">
        <v>6186</v>
      </c>
      <c r="AZ156" t="s">
        <v>6186</v>
      </c>
      <c r="BA156" t="s">
        <v>6186</v>
      </c>
      <c r="BB156" t="s">
        <v>6186</v>
      </c>
      <c r="BC156" t="s">
        <v>6186</v>
      </c>
      <c r="BD156" t="s">
        <v>6186</v>
      </c>
    </row>
    <row r="157" spans="1:56">
      <c r="A157" t="s">
        <v>6189</v>
      </c>
      <c r="B157">
        <v>2000</v>
      </c>
      <c r="C157">
        <v>1978</v>
      </c>
      <c r="D157" t="s">
        <v>6186</v>
      </c>
      <c r="E157" t="s">
        <v>6186</v>
      </c>
      <c r="F157" t="s">
        <v>6186</v>
      </c>
      <c r="G157" t="str">
        <f t="shared" si="4"/>
        <v/>
      </c>
      <c r="H157" t="s">
        <v>6186</v>
      </c>
      <c r="I157" t="str">
        <f t="shared" si="5"/>
        <v/>
      </c>
      <c r="K157" t="s">
        <v>6186</v>
      </c>
      <c r="L157" t="s">
        <v>6186</v>
      </c>
      <c r="M157" t="s">
        <v>6186</v>
      </c>
      <c r="N157" t="s">
        <v>6186</v>
      </c>
      <c r="O157" t="s">
        <v>6186</v>
      </c>
      <c r="P157" t="s">
        <v>6186</v>
      </c>
      <c r="Q157" t="s">
        <v>6186</v>
      </c>
      <c r="R157" t="s">
        <v>6186</v>
      </c>
      <c r="S157" t="s">
        <v>6186</v>
      </c>
      <c r="T157" t="s">
        <v>6186</v>
      </c>
      <c r="U157" t="s">
        <v>6186</v>
      </c>
      <c r="V157" t="s">
        <v>6186</v>
      </c>
      <c r="W157" t="s">
        <v>6186</v>
      </c>
      <c r="X157" t="s">
        <v>6186</v>
      </c>
      <c r="Y157" t="s">
        <v>6186</v>
      </c>
      <c r="Z157" t="s">
        <v>6186</v>
      </c>
      <c r="AA157" t="s">
        <v>6186</v>
      </c>
      <c r="AB157" t="s">
        <v>6186</v>
      </c>
      <c r="AC157" t="s">
        <v>6186</v>
      </c>
      <c r="AD157" t="s">
        <v>6186</v>
      </c>
      <c r="AE157" t="s">
        <v>6186</v>
      </c>
      <c r="AF157" t="s">
        <v>6186</v>
      </c>
      <c r="AG157" t="s">
        <v>6186</v>
      </c>
      <c r="AH157" t="s">
        <v>6186</v>
      </c>
      <c r="AI157" t="s">
        <v>6186</v>
      </c>
      <c r="AJ157" t="s">
        <v>6186</v>
      </c>
      <c r="AK157" t="s">
        <v>6186</v>
      </c>
      <c r="AL157" t="s">
        <v>6186</v>
      </c>
      <c r="AM157" t="s">
        <v>6186</v>
      </c>
      <c r="AN157" t="s">
        <v>6186</v>
      </c>
      <c r="AO157" t="s">
        <v>6186</v>
      </c>
      <c r="AP157" t="s">
        <v>6186</v>
      </c>
      <c r="AQ157" t="s">
        <v>6186</v>
      </c>
      <c r="AR157" t="s">
        <v>6186</v>
      </c>
      <c r="AS157" t="s">
        <v>6186</v>
      </c>
      <c r="AT157" t="s">
        <v>6186</v>
      </c>
      <c r="AU157" t="s">
        <v>6186</v>
      </c>
      <c r="AV157" t="s">
        <v>6186</v>
      </c>
      <c r="AW157" t="s">
        <v>6186</v>
      </c>
      <c r="AX157" t="s">
        <v>6186</v>
      </c>
      <c r="AY157" t="s">
        <v>6186</v>
      </c>
      <c r="AZ157" t="s">
        <v>6186</v>
      </c>
      <c r="BA157" t="s">
        <v>6186</v>
      </c>
      <c r="BB157" t="s">
        <v>6186</v>
      </c>
      <c r="BC157" t="s">
        <v>6186</v>
      </c>
      <c r="BD157" t="s">
        <v>6186</v>
      </c>
    </row>
    <row r="158" spans="1:56">
      <c r="A158" t="s">
        <v>6189</v>
      </c>
      <c r="B158">
        <v>2000</v>
      </c>
      <c r="C158">
        <v>1979</v>
      </c>
      <c r="D158" t="s">
        <v>6186</v>
      </c>
      <c r="E158" t="s">
        <v>6186</v>
      </c>
      <c r="F158" t="s">
        <v>6186</v>
      </c>
      <c r="G158" t="str">
        <f t="shared" si="4"/>
        <v/>
      </c>
      <c r="H158" t="s">
        <v>6186</v>
      </c>
      <c r="I158" t="str">
        <f t="shared" si="5"/>
        <v/>
      </c>
      <c r="K158" t="s">
        <v>6186</v>
      </c>
      <c r="L158" t="s">
        <v>6186</v>
      </c>
      <c r="M158" t="s">
        <v>6186</v>
      </c>
      <c r="N158" t="s">
        <v>6186</v>
      </c>
      <c r="O158" t="s">
        <v>6186</v>
      </c>
      <c r="P158" t="s">
        <v>6186</v>
      </c>
      <c r="Q158" t="s">
        <v>6186</v>
      </c>
      <c r="R158" t="s">
        <v>6186</v>
      </c>
      <c r="S158" t="s">
        <v>6186</v>
      </c>
      <c r="T158" t="s">
        <v>6186</v>
      </c>
      <c r="U158" t="s">
        <v>6186</v>
      </c>
      <c r="V158" t="s">
        <v>6186</v>
      </c>
      <c r="W158" t="s">
        <v>6186</v>
      </c>
      <c r="X158" t="s">
        <v>6186</v>
      </c>
      <c r="Y158" t="s">
        <v>6186</v>
      </c>
      <c r="Z158" t="s">
        <v>6186</v>
      </c>
      <c r="AA158" t="s">
        <v>6186</v>
      </c>
      <c r="AB158" t="s">
        <v>6186</v>
      </c>
      <c r="AC158" t="s">
        <v>6186</v>
      </c>
      <c r="AD158" t="s">
        <v>6186</v>
      </c>
      <c r="AE158" t="s">
        <v>6186</v>
      </c>
      <c r="AF158" t="s">
        <v>6186</v>
      </c>
      <c r="AG158" t="s">
        <v>6186</v>
      </c>
      <c r="AH158" t="s">
        <v>6186</v>
      </c>
      <c r="AI158" t="s">
        <v>6186</v>
      </c>
      <c r="AJ158" t="s">
        <v>6186</v>
      </c>
      <c r="AK158" t="s">
        <v>6186</v>
      </c>
      <c r="AL158" t="s">
        <v>6186</v>
      </c>
      <c r="AM158" t="s">
        <v>6186</v>
      </c>
      <c r="AN158" t="s">
        <v>6186</v>
      </c>
      <c r="AO158" t="s">
        <v>6186</v>
      </c>
      <c r="AP158" t="s">
        <v>6186</v>
      </c>
      <c r="AQ158" t="s">
        <v>6186</v>
      </c>
      <c r="AR158" t="s">
        <v>6186</v>
      </c>
      <c r="AS158" t="s">
        <v>6186</v>
      </c>
      <c r="AT158" t="s">
        <v>6186</v>
      </c>
      <c r="AU158" t="s">
        <v>6186</v>
      </c>
      <c r="AV158" t="s">
        <v>6186</v>
      </c>
      <c r="AW158" t="s">
        <v>6186</v>
      </c>
      <c r="AX158" t="s">
        <v>6186</v>
      </c>
      <c r="AY158" t="s">
        <v>6186</v>
      </c>
      <c r="AZ158" t="s">
        <v>6186</v>
      </c>
      <c r="BA158" t="s">
        <v>6186</v>
      </c>
      <c r="BB158" t="s">
        <v>6186</v>
      </c>
      <c r="BC158" t="s">
        <v>6186</v>
      </c>
      <c r="BD158" t="s">
        <v>6186</v>
      </c>
    </row>
    <row r="159" spans="1:56">
      <c r="A159" t="s">
        <v>6189</v>
      </c>
      <c r="B159">
        <v>2000</v>
      </c>
      <c r="C159">
        <v>1980</v>
      </c>
      <c r="D159">
        <v>0</v>
      </c>
      <c r="E159">
        <v>7.9999999999999996E-6</v>
      </c>
      <c r="F159">
        <v>25.16</v>
      </c>
      <c r="G159">
        <f t="shared" si="4"/>
        <v>2.0128E-4</v>
      </c>
      <c r="H159">
        <v>21.374949999999998</v>
      </c>
      <c r="I159">
        <f t="shared" si="5"/>
        <v>1.7099959999999998E-4</v>
      </c>
      <c r="K159">
        <v>20.25</v>
      </c>
      <c r="L159">
        <v>22.931999999999999</v>
      </c>
      <c r="M159">
        <v>415.76699000000002</v>
      </c>
      <c r="N159">
        <v>438.86419999999998</v>
      </c>
      <c r="O159">
        <v>387.53707000000003</v>
      </c>
      <c r="P159" t="s">
        <v>6186</v>
      </c>
      <c r="Q159">
        <v>49</v>
      </c>
      <c r="R159">
        <v>41</v>
      </c>
      <c r="S159">
        <v>24.623999999999999</v>
      </c>
      <c r="T159">
        <v>0.83673500000000001</v>
      </c>
      <c r="U159">
        <v>2.0500000000000001E-2</v>
      </c>
      <c r="V159">
        <v>21.374949999999998</v>
      </c>
      <c r="W159" t="s">
        <v>6186</v>
      </c>
      <c r="X159">
        <v>1</v>
      </c>
      <c r="Y159" t="s">
        <v>6186</v>
      </c>
      <c r="Z159">
        <v>1</v>
      </c>
      <c r="AA159" t="s">
        <v>6186</v>
      </c>
      <c r="AB159" t="s">
        <v>6186</v>
      </c>
      <c r="AC159" t="s">
        <v>6186</v>
      </c>
      <c r="AD159" t="s">
        <v>6186</v>
      </c>
      <c r="AE159">
        <v>1</v>
      </c>
      <c r="AF159" t="s">
        <v>6186</v>
      </c>
      <c r="AG159" t="s">
        <v>6186</v>
      </c>
      <c r="AH159" t="s">
        <v>6186</v>
      </c>
      <c r="AI159" t="s">
        <v>6186</v>
      </c>
      <c r="AJ159" t="s">
        <v>6186</v>
      </c>
      <c r="AK159" t="s">
        <v>6186</v>
      </c>
      <c r="AL159" t="s">
        <v>6186</v>
      </c>
      <c r="AM159" t="s">
        <v>6186</v>
      </c>
      <c r="AN159" t="s">
        <v>6186</v>
      </c>
      <c r="AO159" t="s">
        <v>6186</v>
      </c>
      <c r="AP159">
        <v>1</v>
      </c>
      <c r="AQ159" t="s">
        <v>6186</v>
      </c>
      <c r="AR159" t="s">
        <v>6186</v>
      </c>
      <c r="AS159" t="s">
        <v>6186</v>
      </c>
      <c r="AT159" t="s">
        <v>6186</v>
      </c>
      <c r="AU159" t="s">
        <v>6186</v>
      </c>
      <c r="AV159">
        <v>4</v>
      </c>
      <c r="AW159" t="s">
        <v>6186</v>
      </c>
      <c r="AX159">
        <v>4</v>
      </c>
      <c r="AY159">
        <v>1</v>
      </c>
      <c r="AZ159" t="s">
        <v>6186</v>
      </c>
      <c r="BA159" t="s">
        <v>6186</v>
      </c>
      <c r="BB159" t="s">
        <v>6186</v>
      </c>
      <c r="BC159" t="s">
        <v>6186</v>
      </c>
      <c r="BD159" t="s">
        <v>6186</v>
      </c>
    </row>
    <row r="160" spans="1:56">
      <c r="A160" t="s">
        <v>6189</v>
      </c>
      <c r="B160">
        <v>2000</v>
      </c>
      <c r="C160">
        <v>1981</v>
      </c>
      <c r="D160">
        <v>0</v>
      </c>
      <c r="E160">
        <v>1.9999999999999999E-6</v>
      </c>
      <c r="F160">
        <v>25.16</v>
      </c>
      <c r="G160">
        <f t="shared" si="4"/>
        <v>5.0319999999999999E-5</v>
      </c>
      <c r="H160">
        <v>21.374949999999998</v>
      </c>
      <c r="I160">
        <f t="shared" si="5"/>
        <v>4.2749899999999995E-5</v>
      </c>
      <c r="K160">
        <v>20.25</v>
      </c>
      <c r="L160">
        <v>22.931999999999999</v>
      </c>
      <c r="M160">
        <v>415.76699000000002</v>
      </c>
      <c r="N160">
        <v>438.86419999999998</v>
      </c>
      <c r="O160">
        <v>387.53707000000003</v>
      </c>
      <c r="P160" t="s">
        <v>6186</v>
      </c>
      <c r="Q160">
        <v>49</v>
      </c>
      <c r="R160">
        <v>41</v>
      </c>
      <c r="S160">
        <v>24.556899999999999</v>
      </c>
      <c r="T160">
        <v>0.83673500000000001</v>
      </c>
      <c r="U160">
        <v>2.0500000000000001E-2</v>
      </c>
      <c r="V160">
        <v>21.374949999999998</v>
      </c>
      <c r="W160" t="s">
        <v>6186</v>
      </c>
      <c r="X160">
        <v>1</v>
      </c>
      <c r="Y160" t="s">
        <v>6186</v>
      </c>
      <c r="Z160">
        <v>1</v>
      </c>
      <c r="AA160" t="s">
        <v>6186</v>
      </c>
      <c r="AB160" t="s">
        <v>6186</v>
      </c>
      <c r="AC160" t="s">
        <v>6186</v>
      </c>
      <c r="AD160" t="s">
        <v>6186</v>
      </c>
      <c r="AE160">
        <v>1</v>
      </c>
      <c r="AF160" t="s">
        <v>6186</v>
      </c>
      <c r="AG160" t="s">
        <v>6186</v>
      </c>
      <c r="AH160" t="s">
        <v>6186</v>
      </c>
      <c r="AI160" t="s">
        <v>6186</v>
      </c>
      <c r="AJ160" t="s">
        <v>6186</v>
      </c>
      <c r="AK160" t="s">
        <v>6186</v>
      </c>
      <c r="AL160" t="s">
        <v>6186</v>
      </c>
      <c r="AM160" t="s">
        <v>6186</v>
      </c>
      <c r="AN160" t="s">
        <v>6186</v>
      </c>
      <c r="AO160" t="s">
        <v>6186</v>
      </c>
      <c r="AP160">
        <v>1</v>
      </c>
      <c r="AQ160" t="s">
        <v>6186</v>
      </c>
      <c r="AR160" t="s">
        <v>6186</v>
      </c>
      <c r="AS160" t="s">
        <v>6186</v>
      </c>
      <c r="AT160" t="s">
        <v>6186</v>
      </c>
      <c r="AU160" t="s">
        <v>6186</v>
      </c>
      <c r="AV160">
        <v>4</v>
      </c>
      <c r="AW160" t="s">
        <v>6186</v>
      </c>
      <c r="AX160">
        <v>4</v>
      </c>
      <c r="AY160">
        <v>1</v>
      </c>
      <c r="AZ160" t="s">
        <v>6186</v>
      </c>
      <c r="BA160" t="s">
        <v>6186</v>
      </c>
      <c r="BB160" t="s">
        <v>6186</v>
      </c>
      <c r="BC160" t="s">
        <v>6186</v>
      </c>
      <c r="BD160" t="s">
        <v>6186</v>
      </c>
    </row>
    <row r="161" spans="1:56">
      <c r="A161" t="s">
        <v>6189</v>
      </c>
      <c r="B161">
        <v>2000</v>
      </c>
      <c r="C161">
        <v>1982</v>
      </c>
      <c r="D161" t="s">
        <v>6186</v>
      </c>
      <c r="E161" t="s">
        <v>6186</v>
      </c>
      <c r="F161" t="s">
        <v>6186</v>
      </c>
      <c r="G161" t="str">
        <f t="shared" si="4"/>
        <v/>
      </c>
      <c r="H161" t="s">
        <v>6186</v>
      </c>
      <c r="I161" t="str">
        <f t="shared" si="5"/>
        <v/>
      </c>
      <c r="K161" t="s">
        <v>6186</v>
      </c>
      <c r="L161" t="s">
        <v>6186</v>
      </c>
      <c r="M161" t="s">
        <v>6186</v>
      </c>
      <c r="N161" t="s">
        <v>6186</v>
      </c>
      <c r="O161" t="s">
        <v>6186</v>
      </c>
      <c r="P161" t="s">
        <v>6186</v>
      </c>
      <c r="Q161" t="s">
        <v>6186</v>
      </c>
      <c r="R161" t="s">
        <v>6186</v>
      </c>
      <c r="S161" t="s">
        <v>6186</v>
      </c>
      <c r="T161" t="s">
        <v>6186</v>
      </c>
      <c r="U161" t="s">
        <v>6186</v>
      </c>
      <c r="V161" t="s">
        <v>6186</v>
      </c>
      <c r="W161" t="s">
        <v>6186</v>
      </c>
      <c r="X161" t="s">
        <v>6186</v>
      </c>
      <c r="Y161" t="s">
        <v>6186</v>
      </c>
      <c r="Z161" t="s">
        <v>6186</v>
      </c>
      <c r="AA161" t="s">
        <v>6186</v>
      </c>
      <c r="AB161" t="s">
        <v>6186</v>
      </c>
      <c r="AC161" t="s">
        <v>6186</v>
      </c>
      <c r="AD161" t="s">
        <v>6186</v>
      </c>
      <c r="AE161" t="s">
        <v>6186</v>
      </c>
      <c r="AF161" t="s">
        <v>6186</v>
      </c>
      <c r="AG161" t="s">
        <v>6186</v>
      </c>
      <c r="AH161" t="s">
        <v>6186</v>
      </c>
      <c r="AI161" t="s">
        <v>6186</v>
      </c>
      <c r="AJ161" t="s">
        <v>6186</v>
      </c>
      <c r="AK161" t="s">
        <v>6186</v>
      </c>
      <c r="AL161" t="s">
        <v>6186</v>
      </c>
      <c r="AM161" t="s">
        <v>6186</v>
      </c>
      <c r="AN161" t="s">
        <v>6186</v>
      </c>
      <c r="AO161" t="s">
        <v>6186</v>
      </c>
      <c r="AP161" t="s">
        <v>6186</v>
      </c>
      <c r="AQ161" t="s">
        <v>6186</v>
      </c>
      <c r="AR161" t="s">
        <v>6186</v>
      </c>
      <c r="AS161" t="s">
        <v>6186</v>
      </c>
      <c r="AT161" t="s">
        <v>6186</v>
      </c>
      <c r="AU161" t="s">
        <v>6186</v>
      </c>
      <c r="AV161" t="s">
        <v>6186</v>
      </c>
      <c r="AW161" t="s">
        <v>6186</v>
      </c>
      <c r="AX161" t="s">
        <v>6186</v>
      </c>
      <c r="AY161" t="s">
        <v>6186</v>
      </c>
      <c r="AZ161" t="s">
        <v>6186</v>
      </c>
      <c r="BA161" t="s">
        <v>6186</v>
      </c>
      <c r="BB161" t="s">
        <v>6186</v>
      </c>
      <c r="BC161" t="s">
        <v>6186</v>
      </c>
      <c r="BD161" t="s">
        <v>6186</v>
      </c>
    </row>
    <row r="162" spans="1:56">
      <c r="A162" t="s">
        <v>6189</v>
      </c>
      <c r="B162">
        <v>2000</v>
      </c>
      <c r="C162">
        <v>1983</v>
      </c>
      <c r="D162" t="s">
        <v>6186</v>
      </c>
      <c r="E162" t="s">
        <v>6186</v>
      </c>
      <c r="F162" t="s">
        <v>6186</v>
      </c>
      <c r="G162" t="str">
        <f t="shared" si="4"/>
        <v/>
      </c>
      <c r="H162" t="s">
        <v>6186</v>
      </c>
      <c r="I162" t="str">
        <f t="shared" si="5"/>
        <v/>
      </c>
      <c r="K162" t="s">
        <v>6186</v>
      </c>
      <c r="L162" t="s">
        <v>6186</v>
      </c>
      <c r="M162" t="s">
        <v>6186</v>
      </c>
      <c r="N162" t="s">
        <v>6186</v>
      </c>
      <c r="O162" t="s">
        <v>6186</v>
      </c>
      <c r="P162" t="s">
        <v>6186</v>
      </c>
      <c r="Q162" t="s">
        <v>6186</v>
      </c>
      <c r="R162" t="s">
        <v>6186</v>
      </c>
      <c r="S162" t="s">
        <v>6186</v>
      </c>
      <c r="T162" t="s">
        <v>6186</v>
      </c>
      <c r="U162" t="s">
        <v>6186</v>
      </c>
      <c r="V162" t="s">
        <v>6186</v>
      </c>
      <c r="W162" t="s">
        <v>6186</v>
      </c>
      <c r="X162" t="s">
        <v>6186</v>
      </c>
      <c r="Y162" t="s">
        <v>6186</v>
      </c>
      <c r="Z162" t="s">
        <v>6186</v>
      </c>
      <c r="AA162" t="s">
        <v>6186</v>
      </c>
      <c r="AB162" t="s">
        <v>6186</v>
      </c>
      <c r="AC162" t="s">
        <v>6186</v>
      </c>
      <c r="AD162" t="s">
        <v>6186</v>
      </c>
      <c r="AE162" t="s">
        <v>6186</v>
      </c>
      <c r="AF162" t="s">
        <v>6186</v>
      </c>
      <c r="AG162" t="s">
        <v>6186</v>
      </c>
      <c r="AH162" t="s">
        <v>6186</v>
      </c>
      <c r="AI162" t="s">
        <v>6186</v>
      </c>
      <c r="AJ162" t="s">
        <v>6186</v>
      </c>
      <c r="AK162" t="s">
        <v>6186</v>
      </c>
      <c r="AL162" t="s">
        <v>6186</v>
      </c>
      <c r="AM162" t="s">
        <v>6186</v>
      </c>
      <c r="AN162" t="s">
        <v>6186</v>
      </c>
      <c r="AO162" t="s">
        <v>6186</v>
      </c>
      <c r="AP162" t="s">
        <v>6186</v>
      </c>
      <c r="AQ162" t="s">
        <v>6186</v>
      </c>
      <c r="AR162" t="s">
        <v>6186</v>
      </c>
      <c r="AS162" t="s">
        <v>6186</v>
      </c>
      <c r="AT162" t="s">
        <v>6186</v>
      </c>
      <c r="AU162" t="s">
        <v>6186</v>
      </c>
      <c r="AV162" t="s">
        <v>6186</v>
      </c>
      <c r="AW162" t="s">
        <v>6186</v>
      </c>
      <c r="AX162" t="s">
        <v>6186</v>
      </c>
      <c r="AY162" t="s">
        <v>6186</v>
      </c>
      <c r="AZ162" t="s">
        <v>6186</v>
      </c>
      <c r="BA162" t="s">
        <v>6186</v>
      </c>
      <c r="BB162" t="s">
        <v>6186</v>
      </c>
      <c r="BC162" t="s">
        <v>6186</v>
      </c>
      <c r="BD162" t="s">
        <v>6186</v>
      </c>
    </row>
    <row r="163" spans="1:56">
      <c r="A163" t="s">
        <v>6189</v>
      </c>
      <c r="B163">
        <v>2000</v>
      </c>
      <c r="C163">
        <v>1984</v>
      </c>
      <c r="D163" t="s">
        <v>6186</v>
      </c>
      <c r="E163" t="s">
        <v>6186</v>
      </c>
      <c r="F163" t="s">
        <v>6186</v>
      </c>
      <c r="G163" t="str">
        <f t="shared" si="4"/>
        <v/>
      </c>
      <c r="H163" t="s">
        <v>6186</v>
      </c>
      <c r="I163" t="str">
        <f t="shared" si="5"/>
        <v/>
      </c>
      <c r="K163" t="s">
        <v>6186</v>
      </c>
      <c r="L163" t="s">
        <v>6186</v>
      </c>
      <c r="M163" t="s">
        <v>6186</v>
      </c>
      <c r="N163" t="s">
        <v>6186</v>
      </c>
      <c r="O163" t="s">
        <v>6186</v>
      </c>
      <c r="P163" t="s">
        <v>6186</v>
      </c>
      <c r="Q163" t="s">
        <v>6186</v>
      </c>
      <c r="R163" t="s">
        <v>6186</v>
      </c>
      <c r="S163" t="s">
        <v>6186</v>
      </c>
      <c r="T163" t="s">
        <v>6186</v>
      </c>
      <c r="U163" t="s">
        <v>6186</v>
      </c>
      <c r="V163" t="s">
        <v>6186</v>
      </c>
      <c r="W163" t="s">
        <v>6186</v>
      </c>
      <c r="X163" t="s">
        <v>6186</v>
      </c>
      <c r="Y163" t="s">
        <v>6186</v>
      </c>
      <c r="Z163" t="s">
        <v>6186</v>
      </c>
      <c r="AA163" t="s">
        <v>6186</v>
      </c>
      <c r="AB163" t="s">
        <v>6186</v>
      </c>
      <c r="AC163" t="s">
        <v>6186</v>
      </c>
      <c r="AD163" t="s">
        <v>6186</v>
      </c>
      <c r="AE163" t="s">
        <v>6186</v>
      </c>
      <c r="AF163" t="s">
        <v>6186</v>
      </c>
      <c r="AG163" t="s">
        <v>6186</v>
      </c>
      <c r="AH163" t="s">
        <v>6186</v>
      </c>
      <c r="AI163" t="s">
        <v>6186</v>
      </c>
      <c r="AJ163" t="s">
        <v>6186</v>
      </c>
      <c r="AK163" t="s">
        <v>6186</v>
      </c>
      <c r="AL163" t="s">
        <v>6186</v>
      </c>
      <c r="AM163" t="s">
        <v>6186</v>
      </c>
      <c r="AN163" t="s">
        <v>6186</v>
      </c>
      <c r="AO163" t="s">
        <v>6186</v>
      </c>
      <c r="AP163" t="s">
        <v>6186</v>
      </c>
      <c r="AQ163" t="s">
        <v>6186</v>
      </c>
      <c r="AR163" t="s">
        <v>6186</v>
      </c>
      <c r="AS163" t="s">
        <v>6186</v>
      </c>
      <c r="AT163" t="s">
        <v>6186</v>
      </c>
      <c r="AU163" t="s">
        <v>6186</v>
      </c>
      <c r="AV163" t="s">
        <v>6186</v>
      </c>
      <c r="AW163" t="s">
        <v>6186</v>
      </c>
      <c r="AX163" t="s">
        <v>6186</v>
      </c>
      <c r="AY163" t="s">
        <v>6186</v>
      </c>
      <c r="AZ163" t="s">
        <v>6186</v>
      </c>
      <c r="BA163" t="s">
        <v>6186</v>
      </c>
      <c r="BB163" t="s">
        <v>6186</v>
      </c>
      <c r="BC163" t="s">
        <v>6186</v>
      </c>
      <c r="BD163" t="s">
        <v>6186</v>
      </c>
    </row>
    <row r="164" spans="1:56">
      <c r="A164" t="s">
        <v>6189</v>
      </c>
      <c r="B164">
        <v>2000</v>
      </c>
      <c r="C164">
        <v>1985</v>
      </c>
      <c r="D164" t="s">
        <v>6186</v>
      </c>
      <c r="E164" t="s">
        <v>6186</v>
      </c>
      <c r="F164" t="s">
        <v>6186</v>
      </c>
      <c r="G164" t="str">
        <f t="shared" si="4"/>
        <v/>
      </c>
      <c r="H164" t="s">
        <v>6186</v>
      </c>
      <c r="I164" t="str">
        <f t="shared" si="5"/>
        <v/>
      </c>
      <c r="K164" t="s">
        <v>6186</v>
      </c>
      <c r="L164" t="s">
        <v>6186</v>
      </c>
      <c r="M164" t="s">
        <v>6186</v>
      </c>
      <c r="N164" t="s">
        <v>6186</v>
      </c>
      <c r="O164" t="s">
        <v>6186</v>
      </c>
      <c r="P164" t="s">
        <v>6186</v>
      </c>
      <c r="Q164" t="s">
        <v>6186</v>
      </c>
      <c r="R164" t="s">
        <v>6186</v>
      </c>
      <c r="S164" t="s">
        <v>6186</v>
      </c>
      <c r="T164" t="s">
        <v>6186</v>
      </c>
      <c r="U164" t="s">
        <v>6186</v>
      </c>
      <c r="V164" t="s">
        <v>6186</v>
      </c>
      <c r="W164" t="s">
        <v>6186</v>
      </c>
      <c r="X164" t="s">
        <v>6186</v>
      </c>
      <c r="Y164" t="s">
        <v>6186</v>
      </c>
      <c r="Z164" t="s">
        <v>6186</v>
      </c>
      <c r="AA164" t="s">
        <v>6186</v>
      </c>
      <c r="AB164" t="s">
        <v>6186</v>
      </c>
      <c r="AC164" t="s">
        <v>6186</v>
      </c>
      <c r="AD164" t="s">
        <v>6186</v>
      </c>
      <c r="AE164" t="s">
        <v>6186</v>
      </c>
      <c r="AF164" t="s">
        <v>6186</v>
      </c>
      <c r="AG164" t="s">
        <v>6186</v>
      </c>
      <c r="AH164" t="s">
        <v>6186</v>
      </c>
      <c r="AI164" t="s">
        <v>6186</v>
      </c>
      <c r="AJ164" t="s">
        <v>6186</v>
      </c>
      <c r="AK164" t="s">
        <v>6186</v>
      </c>
      <c r="AL164" t="s">
        <v>6186</v>
      </c>
      <c r="AM164" t="s">
        <v>6186</v>
      </c>
      <c r="AN164" t="s">
        <v>6186</v>
      </c>
      <c r="AO164" t="s">
        <v>6186</v>
      </c>
      <c r="AP164" t="s">
        <v>6186</v>
      </c>
      <c r="AQ164" t="s">
        <v>6186</v>
      </c>
      <c r="AR164" t="s">
        <v>6186</v>
      </c>
      <c r="AS164" t="s">
        <v>6186</v>
      </c>
      <c r="AT164" t="s">
        <v>6186</v>
      </c>
      <c r="AU164" t="s">
        <v>6186</v>
      </c>
      <c r="AV164" t="s">
        <v>6186</v>
      </c>
      <c r="AW164" t="s">
        <v>6186</v>
      </c>
      <c r="AX164" t="s">
        <v>6186</v>
      </c>
      <c r="AY164" t="s">
        <v>6186</v>
      </c>
      <c r="AZ164" t="s">
        <v>6186</v>
      </c>
      <c r="BA164" t="s">
        <v>6186</v>
      </c>
      <c r="BB164" t="s">
        <v>6186</v>
      </c>
      <c r="BC164" t="s">
        <v>6186</v>
      </c>
      <c r="BD164" t="s">
        <v>6186</v>
      </c>
    </row>
    <row r="165" spans="1:56">
      <c r="A165" t="s">
        <v>6189</v>
      </c>
      <c r="B165">
        <v>2000</v>
      </c>
      <c r="C165">
        <v>1986</v>
      </c>
      <c r="D165" t="s">
        <v>6186</v>
      </c>
      <c r="E165" t="s">
        <v>6186</v>
      </c>
      <c r="F165" t="s">
        <v>6186</v>
      </c>
      <c r="G165" t="str">
        <f t="shared" si="4"/>
        <v/>
      </c>
      <c r="H165" t="s">
        <v>6186</v>
      </c>
      <c r="I165" t="str">
        <f t="shared" si="5"/>
        <v/>
      </c>
      <c r="K165" t="s">
        <v>6186</v>
      </c>
      <c r="L165" t="s">
        <v>6186</v>
      </c>
      <c r="M165" t="s">
        <v>6186</v>
      </c>
      <c r="N165" t="s">
        <v>6186</v>
      </c>
      <c r="O165" t="s">
        <v>6186</v>
      </c>
      <c r="P165" t="s">
        <v>6186</v>
      </c>
      <c r="Q165" t="s">
        <v>6186</v>
      </c>
      <c r="R165" t="s">
        <v>6186</v>
      </c>
      <c r="S165" t="s">
        <v>6186</v>
      </c>
      <c r="T165" t="s">
        <v>6186</v>
      </c>
      <c r="U165" t="s">
        <v>6186</v>
      </c>
      <c r="V165" t="s">
        <v>6186</v>
      </c>
      <c r="W165" t="s">
        <v>6186</v>
      </c>
      <c r="X165" t="s">
        <v>6186</v>
      </c>
      <c r="Y165" t="s">
        <v>6186</v>
      </c>
      <c r="Z165" t="s">
        <v>6186</v>
      </c>
      <c r="AA165" t="s">
        <v>6186</v>
      </c>
      <c r="AB165" t="s">
        <v>6186</v>
      </c>
      <c r="AC165" t="s">
        <v>6186</v>
      </c>
      <c r="AD165" t="s">
        <v>6186</v>
      </c>
      <c r="AE165" t="s">
        <v>6186</v>
      </c>
      <c r="AF165" t="s">
        <v>6186</v>
      </c>
      <c r="AG165" t="s">
        <v>6186</v>
      </c>
      <c r="AH165" t="s">
        <v>6186</v>
      </c>
      <c r="AI165" t="s">
        <v>6186</v>
      </c>
      <c r="AJ165" t="s">
        <v>6186</v>
      </c>
      <c r="AK165" t="s">
        <v>6186</v>
      </c>
      <c r="AL165" t="s">
        <v>6186</v>
      </c>
      <c r="AM165" t="s">
        <v>6186</v>
      </c>
      <c r="AN165" t="s">
        <v>6186</v>
      </c>
      <c r="AO165" t="s">
        <v>6186</v>
      </c>
      <c r="AP165" t="s">
        <v>6186</v>
      </c>
      <c r="AQ165" t="s">
        <v>6186</v>
      </c>
      <c r="AR165" t="s">
        <v>6186</v>
      </c>
      <c r="AS165" t="s">
        <v>6186</v>
      </c>
      <c r="AT165" t="s">
        <v>6186</v>
      </c>
      <c r="AU165" t="s">
        <v>6186</v>
      </c>
      <c r="AV165" t="s">
        <v>6186</v>
      </c>
      <c r="AW165" t="s">
        <v>6186</v>
      </c>
      <c r="AX165" t="s">
        <v>6186</v>
      </c>
      <c r="AY165" t="s">
        <v>6186</v>
      </c>
      <c r="AZ165" t="s">
        <v>6186</v>
      </c>
      <c r="BA165" t="s">
        <v>6186</v>
      </c>
      <c r="BB165" t="s">
        <v>6186</v>
      </c>
      <c r="BC165" t="s">
        <v>6186</v>
      </c>
      <c r="BD165" t="s">
        <v>6186</v>
      </c>
    </row>
    <row r="166" spans="1:56">
      <c r="A166" t="s">
        <v>6189</v>
      </c>
      <c r="B166">
        <v>2000</v>
      </c>
      <c r="C166">
        <v>1987</v>
      </c>
      <c r="D166" t="s">
        <v>6186</v>
      </c>
      <c r="E166" t="s">
        <v>6186</v>
      </c>
      <c r="F166" t="s">
        <v>6186</v>
      </c>
      <c r="G166" t="str">
        <f t="shared" si="4"/>
        <v/>
      </c>
      <c r="H166" t="s">
        <v>6186</v>
      </c>
      <c r="I166" t="str">
        <f t="shared" si="5"/>
        <v/>
      </c>
      <c r="K166" t="s">
        <v>6186</v>
      </c>
      <c r="L166" t="s">
        <v>6186</v>
      </c>
      <c r="M166" t="s">
        <v>6186</v>
      </c>
      <c r="N166" t="s">
        <v>6186</v>
      </c>
      <c r="O166" t="s">
        <v>6186</v>
      </c>
      <c r="P166" t="s">
        <v>6186</v>
      </c>
      <c r="Q166" t="s">
        <v>6186</v>
      </c>
      <c r="R166" t="s">
        <v>6186</v>
      </c>
      <c r="S166" t="s">
        <v>6186</v>
      </c>
      <c r="T166" t="s">
        <v>6186</v>
      </c>
      <c r="U166" t="s">
        <v>6186</v>
      </c>
      <c r="V166" t="s">
        <v>6186</v>
      </c>
      <c r="W166" t="s">
        <v>6186</v>
      </c>
      <c r="X166" t="s">
        <v>6186</v>
      </c>
      <c r="Y166" t="s">
        <v>6186</v>
      </c>
      <c r="Z166" t="s">
        <v>6186</v>
      </c>
      <c r="AA166" t="s">
        <v>6186</v>
      </c>
      <c r="AB166" t="s">
        <v>6186</v>
      </c>
      <c r="AC166" t="s">
        <v>6186</v>
      </c>
      <c r="AD166" t="s">
        <v>6186</v>
      </c>
      <c r="AE166" t="s">
        <v>6186</v>
      </c>
      <c r="AF166" t="s">
        <v>6186</v>
      </c>
      <c r="AG166" t="s">
        <v>6186</v>
      </c>
      <c r="AH166" t="s">
        <v>6186</v>
      </c>
      <c r="AI166" t="s">
        <v>6186</v>
      </c>
      <c r="AJ166" t="s">
        <v>6186</v>
      </c>
      <c r="AK166" t="s">
        <v>6186</v>
      </c>
      <c r="AL166" t="s">
        <v>6186</v>
      </c>
      <c r="AM166" t="s">
        <v>6186</v>
      </c>
      <c r="AN166" t="s">
        <v>6186</v>
      </c>
      <c r="AO166" t="s">
        <v>6186</v>
      </c>
      <c r="AP166" t="s">
        <v>6186</v>
      </c>
      <c r="AQ166" t="s">
        <v>6186</v>
      </c>
      <c r="AR166" t="s">
        <v>6186</v>
      </c>
      <c r="AS166" t="s">
        <v>6186</v>
      </c>
      <c r="AT166" t="s">
        <v>6186</v>
      </c>
      <c r="AU166" t="s">
        <v>6186</v>
      </c>
      <c r="AV166" t="s">
        <v>6186</v>
      </c>
      <c r="AW166" t="s">
        <v>6186</v>
      </c>
      <c r="AX166" t="s">
        <v>6186</v>
      </c>
      <c r="AY166" t="s">
        <v>6186</v>
      </c>
      <c r="AZ166" t="s">
        <v>6186</v>
      </c>
      <c r="BA166" t="s">
        <v>6186</v>
      </c>
      <c r="BB166" t="s">
        <v>6186</v>
      </c>
      <c r="BC166" t="s">
        <v>6186</v>
      </c>
      <c r="BD166" t="s">
        <v>6186</v>
      </c>
    </row>
    <row r="167" spans="1:56">
      <c r="A167" t="s">
        <v>6189</v>
      </c>
      <c r="B167">
        <v>2000</v>
      </c>
      <c r="C167">
        <v>1988</v>
      </c>
      <c r="D167" t="s">
        <v>6186</v>
      </c>
      <c r="E167" t="s">
        <v>6186</v>
      </c>
      <c r="F167" t="s">
        <v>6186</v>
      </c>
      <c r="G167" t="str">
        <f t="shared" si="4"/>
        <v/>
      </c>
      <c r="H167" t="s">
        <v>6186</v>
      </c>
      <c r="I167" t="str">
        <f t="shared" si="5"/>
        <v/>
      </c>
      <c r="K167" t="s">
        <v>6186</v>
      </c>
      <c r="L167" t="s">
        <v>6186</v>
      </c>
      <c r="M167" t="s">
        <v>6186</v>
      </c>
      <c r="N167" t="s">
        <v>6186</v>
      </c>
      <c r="O167" t="s">
        <v>6186</v>
      </c>
      <c r="P167" t="s">
        <v>6186</v>
      </c>
      <c r="Q167" t="s">
        <v>6186</v>
      </c>
      <c r="R167" t="s">
        <v>6186</v>
      </c>
      <c r="S167" t="s">
        <v>6186</v>
      </c>
      <c r="T167" t="s">
        <v>6186</v>
      </c>
      <c r="U167" t="s">
        <v>6186</v>
      </c>
      <c r="V167" t="s">
        <v>6186</v>
      </c>
      <c r="W167" t="s">
        <v>6186</v>
      </c>
      <c r="X167" t="s">
        <v>6186</v>
      </c>
      <c r="Y167" t="s">
        <v>6186</v>
      </c>
      <c r="Z167" t="s">
        <v>6186</v>
      </c>
      <c r="AA167" t="s">
        <v>6186</v>
      </c>
      <c r="AB167" t="s">
        <v>6186</v>
      </c>
      <c r="AC167" t="s">
        <v>6186</v>
      </c>
      <c r="AD167" t="s">
        <v>6186</v>
      </c>
      <c r="AE167" t="s">
        <v>6186</v>
      </c>
      <c r="AF167" t="s">
        <v>6186</v>
      </c>
      <c r="AG167" t="s">
        <v>6186</v>
      </c>
      <c r="AH167" t="s">
        <v>6186</v>
      </c>
      <c r="AI167" t="s">
        <v>6186</v>
      </c>
      <c r="AJ167" t="s">
        <v>6186</v>
      </c>
      <c r="AK167" t="s">
        <v>6186</v>
      </c>
      <c r="AL167" t="s">
        <v>6186</v>
      </c>
      <c r="AM167" t="s">
        <v>6186</v>
      </c>
      <c r="AN167" t="s">
        <v>6186</v>
      </c>
      <c r="AO167" t="s">
        <v>6186</v>
      </c>
      <c r="AP167" t="s">
        <v>6186</v>
      </c>
      <c r="AQ167" t="s">
        <v>6186</v>
      </c>
      <c r="AR167" t="s">
        <v>6186</v>
      </c>
      <c r="AS167" t="s">
        <v>6186</v>
      </c>
      <c r="AT167" t="s">
        <v>6186</v>
      </c>
      <c r="AU167" t="s">
        <v>6186</v>
      </c>
      <c r="AV167" t="s">
        <v>6186</v>
      </c>
      <c r="AW167" t="s">
        <v>6186</v>
      </c>
      <c r="AX167" t="s">
        <v>6186</v>
      </c>
      <c r="AY167" t="s">
        <v>6186</v>
      </c>
      <c r="AZ167" t="s">
        <v>6186</v>
      </c>
      <c r="BA167" t="s">
        <v>6186</v>
      </c>
      <c r="BB167" t="s">
        <v>6186</v>
      </c>
      <c r="BC167" t="s">
        <v>6186</v>
      </c>
      <c r="BD167" t="s">
        <v>6186</v>
      </c>
    </row>
    <row r="168" spans="1:56">
      <c r="A168" t="s">
        <v>6189</v>
      </c>
      <c r="B168">
        <v>2000</v>
      </c>
      <c r="C168">
        <v>1989</v>
      </c>
      <c r="D168" t="s">
        <v>6186</v>
      </c>
      <c r="E168" t="s">
        <v>6186</v>
      </c>
      <c r="F168" t="s">
        <v>6186</v>
      </c>
      <c r="G168" t="str">
        <f t="shared" si="4"/>
        <v/>
      </c>
      <c r="H168" t="s">
        <v>6186</v>
      </c>
      <c r="I168" t="str">
        <f t="shared" si="5"/>
        <v/>
      </c>
      <c r="K168" t="s">
        <v>6186</v>
      </c>
      <c r="L168" t="s">
        <v>6186</v>
      </c>
      <c r="M168" t="s">
        <v>6186</v>
      </c>
      <c r="N168" t="s">
        <v>6186</v>
      </c>
      <c r="O168" t="s">
        <v>6186</v>
      </c>
      <c r="P168" t="s">
        <v>6186</v>
      </c>
      <c r="Q168" t="s">
        <v>6186</v>
      </c>
      <c r="R168" t="s">
        <v>6186</v>
      </c>
      <c r="S168" t="s">
        <v>6186</v>
      </c>
      <c r="T168" t="s">
        <v>6186</v>
      </c>
      <c r="U168" t="s">
        <v>6186</v>
      </c>
      <c r="V168" t="s">
        <v>6186</v>
      </c>
      <c r="W168" t="s">
        <v>6186</v>
      </c>
      <c r="X168" t="s">
        <v>6186</v>
      </c>
      <c r="Y168" t="s">
        <v>6186</v>
      </c>
      <c r="Z168" t="s">
        <v>6186</v>
      </c>
      <c r="AA168" t="s">
        <v>6186</v>
      </c>
      <c r="AB168" t="s">
        <v>6186</v>
      </c>
      <c r="AC168" t="s">
        <v>6186</v>
      </c>
      <c r="AD168" t="s">
        <v>6186</v>
      </c>
      <c r="AE168" t="s">
        <v>6186</v>
      </c>
      <c r="AF168" t="s">
        <v>6186</v>
      </c>
      <c r="AG168" t="s">
        <v>6186</v>
      </c>
      <c r="AH168" t="s">
        <v>6186</v>
      </c>
      <c r="AI168" t="s">
        <v>6186</v>
      </c>
      <c r="AJ168" t="s">
        <v>6186</v>
      </c>
      <c r="AK168" t="s">
        <v>6186</v>
      </c>
      <c r="AL168" t="s">
        <v>6186</v>
      </c>
      <c r="AM168" t="s">
        <v>6186</v>
      </c>
      <c r="AN168" t="s">
        <v>6186</v>
      </c>
      <c r="AO168" t="s">
        <v>6186</v>
      </c>
      <c r="AP168" t="s">
        <v>6186</v>
      </c>
      <c r="AQ168" t="s">
        <v>6186</v>
      </c>
      <c r="AR168" t="s">
        <v>6186</v>
      </c>
      <c r="AS168" t="s">
        <v>6186</v>
      </c>
      <c r="AT168" t="s">
        <v>6186</v>
      </c>
      <c r="AU168" t="s">
        <v>6186</v>
      </c>
      <c r="AV168" t="s">
        <v>6186</v>
      </c>
      <c r="AW168" t="s">
        <v>6186</v>
      </c>
      <c r="AX168" t="s">
        <v>6186</v>
      </c>
      <c r="AY168" t="s">
        <v>6186</v>
      </c>
      <c r="AZ168" t="s">
        <v>6186</v>
      </c>
      <c r="BA168" t="s">
        <v>6186</v>
      </c>
      <c r="BB168" t="s">
        <v>6186</v>
      </c>
      <c r="BC168" t="s">
        <v>6186</v>
      </c>
      <c r="BD168" t="s">
        <v>6186</v>
      </c>
    </row>
    <row r="169" spans="1:56">
      <c r="A169" t="s">
        <v>6189</v>
      </c>
      <c r="B169">
        <v>2000</v>
      </c>
      <c r="C169">
        <v>1990</v>
      </c>
      <c r="D169" t="s">
        <v>6186</v>
      </c>
      <c r="E169" t="s">
        <v>6186</v>
      </c>
      <c r="F169" t="s">
        <v>6186</v>
      </c>
      <c r="G169" t="str">
        <f t="shared" si="4"/>
        <v/>
      </c>
      <c r="H169" t="s">
        <v>6186</v>
      </c>
      <c r="I169" t="str">
        <f t="shared" si="5"/>
        <v/>
      </c>
      <c r="K169" t="s">
        <v>6186</v>
      </c>
      <c r="L169" t="s">
        <v>6186</v>
      </c>
      <c r="M169" t="s">
        <v>6186</v>
      </c>
      <c r="N169" t="s">
        <v>6186</v>
      </c>
      <c r="O169" t="s">
        <v>6186</v>
      </c>
      <c r="P169" t="s">
        <v>6186</v>
      </c>
      <c r="Q169" t="s">
        <v>6186</v>
      </c>
      <c r="R169" t="s">
        <v>6186</v>
      </c>
      <c r="S169" t="s">
        <v>6186</v>
      </c>
      <c r="T169" t="s">
        <v>6186</v>
      </c>
      <c r="U169" t="s">
        <v>6186</v>
      </c>
      <c r="V169" t="s">
        <v>6186</v>
      </c>
      <c r="W169" t="s">
        <v>6186</v>
      </c>
      <c r="X169" t="s">
        <v>6186</v>
      </c>
      <c r="Y169" t="s">
        <v>6186</v>
      </c>
      <c r="Z169" t="s">
        <v>6186</v>
      </c>
      <c r="AA169" t="s">
        <v>6186</v>
      </c>
      <c r="AB169" t="s">
        <v>6186</v>
      </c>
      <c r="AC169" t="s">
        <v>6186</v>
      </c>
      <c r="AD169" t="s">
        <v>6186</v>
      </c>
      <c r="AE169" t="s">
        <v>6186</v>
      </c>
      <c r="AF169" t="s">
        <v>6186</v>
      </c>
      <c r="AG169" t="s">
        <v>6186</v>
      </c>
      <c r="AH169" t="s">
        <v>6186</v>
      </c>
      <c r="AI169" t="s">
        <v>6186</v>
      </c>
      <c r="AJ169" t="s">
        <v>6186</v>
      </c>
      <c r="AK169" t="s">
        <v>6186</v>
      </c>
      <c r="AL169" t="s">
        <v>6186</v>
      </c>
      <c r="AM169" t="s">
        <v>6186</v>
      </c>
      <c r="AN169" t="s">
        <v>6186</v>
      </c>
      <c r="AO169" t="s">
        <v>6186</v>
      </c>
      <c r="AP169" t="s">
        <v>6186</v>
      </c>
      <c r="AQ169" t="s">
        <v>6186</v>
      </c>
      <c r="AR169" t="s">
        <v>6186</v>
      </c>
      <c r="AS169" t="s">
        <v>6186</v>
      </c>
      <c r="AT169" t="s">
        <v>6186</v>
      </c>
      <c r="AU169" t="s">
        <v>6186</v>
      </c>
      <c r="AV169" t="s">
        <v>6186</v>
      </c>
      <c r="AW169" t="s">
        <v>6186</v>
      </c>
      <c r="AX169" t="s">
        <v>6186</v>
      </c>
      <c r="AY169" t="s">
        <v>6186</v>
      </c>
      <c r="AZ169" t="s">
        <v>6186</v>
      </c>
      <c r="BA169" t="s">
        <v>6186</v>
      </c>
      <c r="BB169" t="s">
        <v>6186</v>
      </c>
      <c r="BC169" t="s">
        <v>6186</v>
      </c>
      <c r="BD169" t="s">
        <v>6186</v>
      </c>
    </row>
    <row r="170" spans="1:56">
      <c r="A170" t="s">
        <v>6189</v>
      </c>
      <c r="B170">
        <v>2000</v>
      </c>
      <c r="C170">
        <v>1991</v>
      </c>
      <c r="D170" t="s">
        <v>6186</v>
      </c>
      <c r="E170" t="s">
        <v>6186</v>
      </c>
      <c r="F170" t="s">
        <v>6186</v>
      </c>
      <c r="G170" t="str">
        <f t="shared" si="4"/>
        <v/>
      </c>
      <c r="H170" t="s">
        <v>6186</v>
      </c>
      <c r="I170" t="str">
        <f t="shared" si="5"/>
        <v/>
      </c>
      <c r="K170" t="s">
        <v>6186</v>
      </c>
      <c r="L170" t="s">
        <v>6186</v>
      </c>
      <c r="M170" t="s">
        <v>6186</v>
      </c>
      <c r="N170" t="s">
        <v>6186</v>
      </c>
      <c r="O170" t="s">
        <v>6186</v>
      </c>
      <c r="P170" t="s">
        <v>6186</v>
      </c>
      <c r="Q170" t="s">
        <v>6186</v>
      </c>
      <c r="R170" t="s">
        <v>6186</v>
      </c>
      <c r="S170" t="s">
        <v>6186</v>
      </c>
      <c r="T170" t="s">
        <v>6186</v>
      </c>
      <c r="U170" t="s">
        <v>6186</v>
      </c>
      <c r="V170" t="s">
        <v>6186</v>
      </c>
      <c r="W170" t="s">
        <v>6186</v>
      </c>
      <c r="X170" t="s">
        <v>6186</v>
      </c>
      <c r="Y170" t="s">
        <v>6186</v>
      </c>
      <c r="Z170" t="s">
        <v>6186</v>
      </c>
      <c r="AA170" t="s">
        <v>6186</v>
      </c>
      <c r="AB170" t="s">
        <v>6186</v>
      </c>
      <c r="AC170" t="s">
        <v>6186</v>
      </c>
      <c r="AD170" t="s">
        <v>6186</v>
      </c>
      <c r="AE170" t="s">
        <v>6186</v>
      </c>
      <c r="AF170" t="s">
        <v>6186</v>
      </c>
      <c r="AG170" t="s">
        <v>6186</v>
      </c>
      <c r="AH170" t="s">
        <v>6186</v>
      </c>
      <c r="AI170" t="s">
        <v>6186</v>
      </c>
      <c r="AJ170" t="s">
        <v>6186</v>
      </c>
      <c r="AK170" t="s">
        <v>6186</v>
      </c>
      <c r="AL170" t="s">
        <v>6186</v>
      </c>
      <c r="AM170" t="s">
        <v>6186</v>
      </c>
      <c r="AN170" t="s">
        <v>6186</v>
      </c>
      <c r="AO170" t="s">
        <v>6186</v>
      </c>
      <c r="AP170" t="s">
        <v>6186</v>
      </c>
      <c r="AQ170" t="s">
        <v>6186</v>
      </c>
      <c r="AR170" t="s">
        <v>6186</v>
      </c>
      <c r="AS170" t="s">
        <v>6186</v>
      </c>
      <c r="AT170" t="s">
        <v>6186</v>
      </c>
      <c r="AU170" t="s">
        <v>6186</v>
      </c>
      <c r="AV170" t="s">
        <v>6186</v>
      </c>
      <c r="AW170" t="s">
        <v>6186</v>
      </c>
      <c r="AX170" t="s">
        <v>6186</v>
      </c>
      <c r="AY170" t="s">
        <v>6186</v>
      </c>
      <c r="AZ170" t="s">
        <v>6186</v>
      </c>
      <c r="BA170" t="s">
        <v>6186</v>
      </c>
      <c r="BB170" t="s">
        <v>6186</v>
      </c>
      <c r="BC170" t="s">
        <v>6186</v>
      </c>
      <c r="BD170" t="s">
        <v>6186</v>
      </c>
    </row>
    <row r="171" spans="1:56">
      <c r="A171" t="s">
        <v>6189</v>
      </c>
      <c r="B171">
        <v>2000</v>
      </c>
      <c r="C171">
        <v>1992</v>
      </c>
      <c r="D171" t="s">
        <v>6186</v>
      </c>
      <c r="E171" t="s">
        <v>6186</v>
      </c>
      <c r="F171" t="s">
        <v>6186</v>
      </c>
      <c r="G171" t="str">
        <f t="shared" si="4"/>
        <v/>
      </c>
      <c r="H171" t="s">
        <v>6186</v>
      </c>
      <c r="I171" t="str">
        <f t="shared" si="5"/>
        <v/>
      </c>
      <c r="K171" t="s">
        <v>6186</v>
      </c>
      <c r="L171" t="s">
        <v>6186</v>
      </c>
      <c r="M171" t="s">
        <v>6186</v>
      </c>
      <c r="N171" t="s">
        <v>6186</v>
      </c>
      <c r="O171" t="s">
        <v>6186</v>
      </c>
      <c r="P171" t="s">
        <v>6186</v>
      </c>
      <c r="Q171" t="s">
        <v>6186</v>
      </c>
      <c r="R171" t="s">
        <v>6186</v>
      </c>
      <c r="S171" t="s">
        <v>6186</v>
      </c>
      <c r="T171" t="s">
        <v>6186</v>
      </c>
      <c r="U171" t="s">
        <v>6186</v>
      </c>
      <c r="V171" t="s">
        <v>6186</v>
      </c>
      <c r="W171" t="s">
        <v>6186</v>
      </c>
      <c r="X171" t="s">
        <v>6186</v>
      </c>
      <c r="Y171" t="s">
        <v>6186</v>
      </c>
      <c r="Z171" t="s">
        <v>6186</v>
      </c>
      <c r="AA171" t="s">
        <v>6186</v>
      </c>
      <c r="AB171" t="s">
        <v>6186</v>
      </c>
      <c r="AC171" t="s">
        <v>6186</v>
      </c>
      <c r="AD171" t="s">
        <v>6186</v>
      </c>
      <c r="AE171" t="s">
        <v>6186</v>
      </c>
      <c r="AF171" t="s">
        <v>6186</v>
      </c>
      <c r="AG171" t="s">
        <v>6186</v>
      </c>
      <c r="AH171" t="s">
        <v>6186</v>
      </c>
      <c r="AI171" t="s">
        <v>6186</v>
      </c>
      <c r="AJ171" t="s">
        <v>6186</v>
      </c>
      <c r="AK171" t="s">
        <v>6186</v>
      </c>
      <c r="AL171" t="s">
        <v>6186</v>
      </c>
      <c r="AM171" t="s">
        <v>6186</v>
      </c>
      <c r="AN171" t="s">
        <v>6186</v>
      </c>
      <c r="AO171" t="s">
        <v>6186</v>
      </c>
      <c r="AP171" t="s">
        <v>6186</v>
      </c>
      <c r="AQ171" t="s">
        <v>6186</v>
      </c>
      <c r="AR171" t="s">
        <v>6186</v>
      </c>
      <c r="AS171" t="s">
        <v>6186</v>
      </c>
      <c r="AT171" t="s">
        <v>6186</v>
      </c>
      <c r="AU171" t="s">
        <v>6186</v>
      </c>
      <c r="AV171" t="s">
        <v>6186</v>
      </c>
      <c r="AW171" t="s">
        <v>6186</v>
      </c>
      <c r="AX171" t="s">
        <v>6186</v>
      </c>
      <c r="AY171" t="s">
        <v>6186</v>
      </c>
      <c r="AZ171" t="s">
        <v>6186</v>
      </c>
      <c r="BA171" t="s">
        <v>6186</v>
      </c>
      <c r="BB171" t="s">
        <v>6186</v>
      </c>
      <c r="BC171" t="s">
        <v>6186</v>
      </c>
      <c r="BD171" t="s">
        <v>6186</v>
      </c>
    </row>
    <row r="172" spans="1:56">
      <c r="A172" t="s">
        <v>6189</v>
      </c>
      <c r="B172">
        <v>2000</v>
      </c>
      <c r="C172">
        <v>1993</v>
      </c>
      <c r="D172" t="s">
        <v>6186</v>
      </c>
      <c r="E172" t="s">
        <v>6186</v>
      </c>
      <c r="F172" t="s">
        <v>6186</v>
      </c>
      <c r="G172" t="str">
        <f t="shared" si="4"/>
        <v/>
      </c>
      <c r="H172" t="s">
        <v>6186</v>
      </c>
      <c r="I172" t="str">
        <f t="shared" si="5"/>
        <v/>
      </c>
      <c r="K172" t="s">
        <v>6186</v>
      </c>
      <c r="L172" t="s">
        <v>6186</v>
      </c>
      <c r="M172" t="s">
        <v>6186</v>
      </c>
      <c r="N172" t="s">
        <v>6186</v>
      </c>
      <c r="O172" t="s">
        <v>6186</v>
      </c>
      <c r="P172" t="s">
        <v>6186</v>
      </c>
      <c r="Q172" t="s">
        <v>6186</v>
      </c>
      <c r="R172" t="s">
        <v>6186</v>
      </c>
      <c r="S172" t="s">
        <v>6186</v>
      </c>
      <c r="T172" t="s">
        <v>6186</v>
      </c>
      <c r="U172" t="s">
        <v>6186</v>
      </c>
      <c r="V172" t="s">
        <v>6186</v>
      </c>
      <c r="W172" t="s">
        <v>6186</v>
      </c>
      <c r="X172" t="s">
        <v>6186</v>
      </c>
      <c r="Y172" t="s">
        <v>6186</v>
      </c>
      <c r="Z172" t="s">
        <v>6186</v>
      </c>
      <c r="AA172" t="s">
        <v>6186</v>
      </c>
      <c r="AB172" t="s">
        <v>6186</v>
      </c>
      <c r="AC172" t="s">
        <v>6186</v>
      </c>
      <c r="AD172" t="s">
        <v>6186</v>
      </c>
      <c r="AE172" t="s">
        <v>6186</v>
      </c>
      <c r="AF172" t="s">
        <v>6186</v>
      </c>
      <c r="AG172" t="s">
        <v>6186</v>
      </c>
      <c r="AH172" t="s">
        <v>6186</v>
      </c>
      <c r="AI172" t="s">
        <v>6186</v>
      </c>
      <c r="AJ172" t="s">
        <v>6186</v>
      </c>
      <c r="AK172" t="s">
        <v>6186</v>
      </c>
      <c r="AL172" t="s">
        <v>6186</v>
      </c>
      <c r="AM172" t="s">
        <v>6186</v>
      </c>
      <c r="AN172" t="s">
        <v>6186</v>
      </c>
      <c r="AO172" t="s">
        <v>6186</v>
      </c>
      <c r="AP172" t="s">
        <v>6186</v>
      </c>
      <c r="AQ172" t="s">
        <v>6186</v>
      </c>
      <c r="AR172" t="s">
        <v>6186</v>
      </c>
      <c r="AS172" t="s">
        <v>6186</v>
      </c>
      <c r="AT172" t="s">
        <v>6186</v>
      </c>
      <c r="AU172" t="s">
        <v>6186</v>
      </c>
      <c r="AV172" t="s">
        <v>6186</v>
      </c>
      <c r="AW172" t="s">
        <v>6186</v>
      </c>
      <c r="AX172" t="s">
        <v>6186</v>
      </c>
      <c r="AY172" t="s">
        <v>6186</v>
      </c>
      <c r="AZ172" t="s">
        <v>6186</v>
      </c>
      <c r="BA172" t="s">
        <v>6186</v>
      </c>
      <c r="BB172" t="s">
        <v>6186</v>
      </c>
      <c r="BC172" t="s">
        <v>6186</v>
      </c>
      <c r="BD172" t="s">
        <v>6186</v>
      </c>
    </row>
    <row r="173" spans="1:56">
      <c r="A173" t="s">
        <v>6189</v>
      </c>
      <c r="B173">
        <v>2000</v>
      </c>
      <c r="C173">
        <v>1994</v>
      </c>
      <c r="D173" t="s">
        <v>6186</v>
      </c>
      <c r="E173" t="s">
        <v>6186</v>
      </c>
      <c r="F173" t="s">
        <v>6186</v>
      </c>
      <c r="G173" t="str">
        <f t="shared" si="4"/>
        <v/>
      </c>
      <c r="H173" t="s">
        <v>6186</v>
      </c>
      <c r="I173" t="str">
        <f t="shared" si="5"/>
        <v/>
      </c>
      <c r="K173" t="s">
        <v>6186</v>
      </c>
      <c r="L173" t="s">
        <v>6186</v>
      </c>
      <c r="M173" t="s">
        <v>6186</v>
      </c>
      <c r="N173" t="s">
        <v>6186</v>
      </c>
      <c r="O173" t="s">
        <v>6186</v>
      </c>
      <c r="P173" t="s">
        <v>6186</v>
      </c>
      <c r="Q173" t="s">
        <v>6186</v>
      </c>
      <c r="R173" t="s">
        <v>6186</v>
      </c>
      <c r="S173" t="s">
        <v>6186</v>
      </c>
      <c r="T173" t="s">
        <v>6186</v>
      </c>
      <c r="U173" t="s">
        <v>6186</v>
      </c>
      <c r="V173" t="s">
        <v>6186</v>
      </c>
      <c r="W173" t="s">
        <v>6186</v>
      </c>
      <c r="X173" t="s">
        <v>6186</v>
      </c>
      <c r="Y173" t="s">
        <v>6186</v>
      </c>
      <c r="Z173" t="s">
        <v>6186</v>
      </c>
      <c r="AA173" t="s">
        <v>6186</v>
      </c>
      <c r="AB173" t="s">
        <v>6186</v>
      </c>
      <c r="AC173" t="s">
        <v>6186</v>
      </c>
      <c r="AD173" t="s">
        <v>6186</v>
      </c>
      <c r="AE173" t="s">
        <v>6186</v>
      </c>
      <c r="AF173" t="s">
        <v>6186</v>
      </c>
      <c r="AG173" t="s">
        <v>6186</v>
      </c>
      <c r="AH173" t="s">
        <v>6186</v>
      </c>
      <c r="AI173" t="s">
        <v>6186</v>
      </c>
      <c r="AJ173" t="s">
        <v>6186</v>
      </c>
      <c r="AK173" t="s">
        <v>6186</v>
      </c>
      <c r="AL173" t="s">
        <v>6186</v>
      </c>
      <c r="AM173" t="s">
        <v>6186</v>
      </c>
      <c r="AN173" t="s">
        <v>6186</v>
      </c>
      <c r="AO173" t="s">
        <v>6186</v>
      </c>
      <c r="AP173" t="s">
        <v>6186</v>
      </c>
      <c r="AQ173" t="s">
        <v>6186</v>
      </c>
      <c r="AR173" t="s">
        <v>6186</v>
      </c>
      <c r="AS173" t="s">
        <v>6186</v>
      </c>
      <c r="AT173" t="s">
        <v>6186</v>
      </c>
      <c r="AU173" t="s">
        <v>6186</v>
      </c>
      <c r="AV173" t="s">
        <v>6186</v>
      </c>
      <c r="AW173" t="s">
        <v>6186</v>
      </c>
      <c r="AX173" t="s">
        <v>6186</v>
      </c>
      <c r="AY173" t="s">
        <v>6186</v>
      </c>
      <c r="AZ173" t="s">
        <v>6186</v>
      </c>
      <c r="BA173" t="s">
        <v>6186</v>
      </c>
      <c r="BB173" t="s">
        <v>6186</v>
      </c>
      <c r="BC173" t="s">
        <v>6186</v>
      </c>
      <c r="BD173" t="s">
        <v>6186</v>
      </c>
    </row>
    <row r="174" spans="1:56">
      <c r="A174" t="s">
        <v>6189</v>
      </c>
      <c r="B174">
        <v>2000</v>
      </c>
      <c r="C174">
        <v>1995</v>
      </c>
      <c r="D174" t="s">
        <v>6186</v>
      </c>
      <c r="E174" t="s">
        <v>6186</v>
      </c>
      <c r="F174" t="s">
        <v>6186</v>
      </c>
      <c r="G174" t="str">
        <f t="shared" si="4"/>
        <v/>
      </c>
      <c r="H174" t="s">
        <v>6186</v>
      </c>
      <c r="I174" t="str">
        <f t="shared" si="5"/>
        <v/>
      </c>
      <c r="K174" t="s">
        <v>6186</v>
      </c>
      <c r="L174" t="s">
        <v>6186</v>
      </c>
      <c r="M174" t="s">
        <v>6186</v>
      </c>
      <c r="N174" t="s">
        <v>6186</v>
      </c>
      <c r="O174" t="s">
        <v>6186</v>
      </c>
      <c r="P174" t="s">
        <v>6186</v>
      </c>
      <c r="Q174" t="s">
        <v>6186</v>
      </c>
      <c r="R174" t="s">
        <v>6186</v>
      </c>
      <c r="S174" t="s">
        <v>6186</v>
      </c>
      <c r="T174" t="s">
        <v>6186</v>
      </c>
      <c r="U174" t="s">
        <v>6186</v>
      </c>
      <c r="V174" t="s">
        <v>6186</v>
      </c>
      <c r="W174" t="s">
        <v>6186</v>
      </c>
      <c r="X174" t="s">
        <v>6186</v>
      </c>
      <c r="Y174" t="s">
        <v>6186</v>
      </c>
      <c r="Z174" t="s">
        <v>6186</v>
      </c>
      <c r="AA174" t="s">
        <v>6186</v>
      </c>
      <c r="AB174" t="s">
        <v>6186</v>
      </c>
      <c r="AC174" t="s">
        <v>6186</v>
      </c>
      <c r="AD174" t="s">
        <v>6186</v>
      </c>
      <c r="AE174" t="s">
        <v>6186</v>
      </c>
      <c r="AF174" t="s">
        <v>6186</v>
      </c>
      <c r="AG174" t="s">
        <v>6186</v>
      </c>
      <c r="AH174" t="s">
        <v>6186</v>
      </c>
      <c r="AI174" t="s">
        <v>6186</v>
      </c>
      <c r="AJ174" t="s">
        <v>6186</v>
      </c>
      <c r="AK174" t="s">
        <v>6186</v>
      </c>
      <c r="AL174" t="s">
        <v>6186</v>
      </c>
      <c r="AM174" t="s">
        <v>6186</v>
      </c>
      <c r="AN174" t="s">
        <v>6186</v>
      </c>
      <c r="AO174" t="s">
        <v>6186</v>
      </c>
      <c r="AP174" t="s">
        <v>6186</v>
      </c>
      <c r="AQ174" t="s">
        <v>6186</v>
      </c>
      <c r="AR174" t="s">
        <v>6186</v>
      </c>
      <c r="AS174" t="s">
        <v>6186</v>
      </c>
      <c r="AT174" t="s">
        <v>6186</v>
      </c>
      <c r="AU174" t="s">
        <v>6186</v>
      </c>
      <c r="AV174" t="s">
        <v>6186</v>
      </c>
      <c r="AW174" t="s">
        <v>6186</v>
      </c>
      <c r="AX174" t="s">
        <v>6186</v>
      </c>
      <c r="AY174" t="s">
        <v>6186</v>
      </c>
      <c r="AZ174" t="s">
        <v>6186</v>
      </c>
      <c r="BA174" t="s">
        <v>6186</v>
      </c>
      <c r="BB174" t="s">
        <v>6186</v>
      </c>
      <c r="BC174" t="s">
        <v>6186</v>
      </c>
      <c r="BD174" t="s">
        <v>6186</v>
      </c>
    </row>
    <row r="175" spans="1:56">
      <c r="A175" t="s">
        <v>6189</v>
      </c>
      <c r="B175">
        <v>2000</v>
      </c>
      <c r="C175">
        <v>1996</v>
      </c>
      <c r="D175" t="s">
        <v>6186</v>
      </c>
      <c r="E175" t="s">
        <v>6186</v>
      </c>
      <c r="F175" t="s">
        <v>6186</v>
      </c>
      <c r="G175" t="str">
        <f t="shared" si="4"/>
        <v/>
      </c>
      <c r="H175" t="s">
        <v>6186</v>
      </c>
      <c r="I175" t="str">
        <f t="shared" si="5"/>
        <v/>
      </c>
      <c r="K175" t="s">
        <v>6186</v>
      </c>
      <c r="L175" t="s">
        <v>6186</v>
      </c>
      <c r="M175" t="s">
        <v>6186</v>
      </c>
      <c r="N175" t="s">
        <v>6186</v>
      </c>
      <c r="O175" t="s">
        <v>6186</v>
      </c>
      <c r="P175" t="s">
        <v>6186</v>
      </c>
      <c r="Q175" t="s">
        <v>6186</v>
      </c>
      <c r="R175" t="s">
        <v>6186</v>
      </c>
      <c r="S175" t="s">
        <v>6186</v>
      </c>
      <c r="T175" t="s">
        <v>6186</v>
      </c>
      <c r="U175" t="s">
        <v>6186</v>
      </c>
      <c r="V175" t="s">
        <v>6186</v>
      </c>
      <c r="W175" t="s">
        <v>6186</v>
      </c>
      <c r="X175" t="s">
        <v>6186</v>
      </c>
      <c r="Y175" t="s">
        <v>6186</v>
      </c>
      <c r="Z175" t="s">
        <v>6186</v>
      </c>
      <c r="AA175" t="s">
        <v>6186</v>
      </c>
      <c r="AB175" t="s">
        <v>6186</v>
      </c>
      <c r="AC175" t="s">
        <v>6186</v>
      </c>
      <c r="AD175" t="s">
        <v>6186</v>
      </c>
      <c r="AE175" t="s">
        <v>6186</v>
      </c>
      <c r="AF175" t="s">
        <v>6186</v>
      </c>
      <c r="AG175" t="s">
        <v>6186</v>
      </c>
      <c r="AH175" t="s">
        <v>6186</v>
      </c>
      <c r="AI175" t="s">
        <v>6186</v>
      </c>
      <c r="AJ175" t="s">
        <v>6186</v>
      </c>
      <c r="AK175" t="s">
        <v>6186</v>
      </c>
      <c r="AL175" t="s">
        <v>6186</v>
      </c>
      <c r="AM175" t="s">
        <v>6186</v>
      </c>
      <c r="AN175" t="s">
        <v>6186</v>
      </c>
      <c r="AO175" t="s">
        <v>6186</v>
      </c>
      <c r="AP175" t="s">
        <v>6186</v>
      </c>
      <c r="AQ175" t="s">
        <v>6186</v>
      </c>
      <c r="AR175" t="s">
        <v>6186</v>
      </c>
      <c r="AS175" t="s">
        <v>6186</v>
      </c>
      <c r="AT175" t="s">
        <v>6186</v>
      </c>
      <c r="AU175" t="s">
        <v>6186</v>
      </c>
      <c r="AV175" t="s">
        <v>6186</v>
      </c>
      <c r="AW175" t="s">
        <v>6186</v>
      </c>
      <c r="AX175" t="s">
        <v>6186</v>
      </c>
      <c r="AY175" t="s">
        <v>6186</v>
      </c>
      <c r="AZ175" t="s">
        <v>6186</v>
      </c>
      <c r="BA175" t="s">
        <v>6186</v>
      </c>
      <c r="BB175" t="s">
        <v>6186</v>
      </c>
      <c r="BC175" t="s">
        <v>6186</v>
      </c>
      <c r="BD175" t="s">
        <v>6186</v>
      </c>
    </row>
    <row r="176" spans="1:56">
      <c r="A176" t="s">
        <v>6189</v>
      </c>
      <c r="B176">
        <v>2000</v>
      </c>
      <c r="C176">
        <v>1997</v>
      </c>
      <c r="D176" t="s">
        <v>6186</v>
      </c>
      <c r="E176" t="s">
        <v>6186</v>
      </c>
      <c r="F176" t="s">
        <v>6186</v>
      </c>
      <c r="G176" t="str">
        <f t="shared" si="4"/>
        <v/>
      </c>
      <c r="H176" t="s">
        <v>6186</v>
      </c>
      <c r="I176" t="str">
        <f t="shared" si="5"/>
        <v/>
      </c>
      <c r="K176" t="s">
        <v>6186</v>
      </c>
      <c r="L176" t="s">
        <v>6186</v>
      </c>
      <c r="M176" t="s">
        <v>6186</v>
      </c>
      <c r="N176" t="s">
        <v>6186</v>
      </c>
      <c r="O176" t="s">
        <v>6186</v>
      </c>
      <c r="P176" t="s">
        <v>6186</v>
      </c>
      <c r="Q176" t="s">
        <v>6186</v>
      </c>
      <c r="R176" t="s">
        <v>6186</v>
      </c>
      <c r="S176" t="s">
        <v>6186</v>
      </c>
      <c r="T176" t="s">
        <v>6186</v>
      </c>
      <c r="U176" t="s">
        <v>6186</v>
      </c>
      <c r="V176" t="s">
        <v>6186</v>
      </c>
      <c r="W176" t="s">
        <v>6186</v>
      </c>
      <c r="X176" t="s">
        <v>6186</v>
      </c>
      <c r="Y176" t="s">
        <v>6186</v>
      </c>
      <c r="Z176" t="s">
        <v>6186</v>
      </c>
      <c r="AA176" t="s">
        <v>6186</v>
      </c>
      <c r="AB176" t="s">
        <v>6186</v>
      </c>
      <c r="AC176" t="s">
        <v>6186</v>
      </c>
      <c r="AD176" t="s">
        <v>6186</v>
      </c>
      <c r="AE176" t="s">
        <v>6186</v>
      </c>
      <c r="AF176" t="s">
        <v>6186</v>
      </c>
      <c r="AG176" t="s">
        <v>6186</v>
      </c>
      <c r="AH176" t="s">
        <v>6186</v>
      </c>
      <c r="AI176" t="s">
        <v>6186</v>
      </c>
      <c r="AJ176" t="s">
        <v>6186</v>
      </c>
      <c r="AK176" t="s">
        <v>6186</v>
      </c>
      <c r="AL176" t="s">
        <v>6186</v>
      </c>
      <c r="AM176" t="s">
        <v>6186</v>
      </c>
      <c r="AN176" t="s">
        <v>6186</v>
      </c>
      <c r="AO176" t="s">
        <v>6186</v>
      </c>
      <c r="AP176" t="s">
        <v>6186</v>
      </c>
      <c r="AQ176" t="s">
        <v>6186</v>
      </c>
      <c r="AR176" t="s">
        <v>6186</v>
      </c>
      <c r="AS176" t="s">
        <v>6186</v>
      </c>
      <c r="AT176" t="s">
        <v>6186</v>
      </c>
      <c r="AU176" t="s">
        <v>6186</v>
      </c>
      <c r="AV176" t="s">
        <v>6186</v>
      </c>
      <c r="AW176" t="s">
        <v>6186</v>
      </c>
      <c r="AX176" t="s">
        <v>6186</v>
      </c>
      <c r="AY176" t="s">
        <v>6186</v>
      </c>
      <c r="AZ176" t="s">
        <v>6186</v>
      </c>
      <c r="BA176" t="s">
        <v>6186</v>
      </c>
      <c r="BB176" t="s">
        <v>6186</v>
      </c>
      <c r="BC176" t="s">
        <v>6186</v>
      </c>
      <c r="BD176" t="s">
        <v>6186</v>
      </c>
    </row>
    <row r="177" spans="1:56">
      <c r="A177" t="s">
        <v>6189</v>
      </c>
      <c r="B177">
        <v>2000</v>
      </c>
      <c r="C177">
        <v>1998</v>
      </c>
      <c r="D177" t="s">
        <v>6186</v>
      </c>
      <c r="E177" t="s">
        <v>6186</v>
      </c>
      <c r="F177" t="s">
        <v>6186</v>
      </c>
      <c r="G177" t="str">
        <f t="shared" si="4"/>
        <v/>
      </c>
      <c r="H177" t="s">
        <v>6186</v>
      </c>
      <c r="I177" t="str">
        <f t="shared" si="5"/>
        <v/>
      </c>
      <c r="K177" t="s">
        <v>6186</v>
      </c>
      <c r="L177" t="s">
        <v>6186</v>
      </c>
      <c r="M177" t="s">
        <v>6186</v>
      </c>
      <c r="N177" t="s">
        <v>6186</v>
      </c>
      <c r="O177" t="s">
        <v>6186</v>
      </c>
      <c r="P177" t="s">
        <v>6186</v>
      </c>
      <c r="Q177" t="s">
        <v>6186</v>
      </c>
      <c r="R177" t="s">
        <v>6186</v>
      </c>
      <c r="S177" t="s">
        <v>6186</v>
      </c>
      <c r="T177" t="s">
        <v>6186</v>
      </c>
      <c r="U177" t="s">
        <v>6186</v>
      </c>
      <c r="V177" t="s">
        <v>6186</v>
      </c>
      <c r="W177" t="s">
        <v>6186</v>
      </c>
      <c r="X177" t="s">
        <v>6186</v>
      </c>
      <c r="Y177" t="s">
        <v>6186</v>
      </c>
      <c r="Z177" t="s">
        <v>6186</v>
      </c>
      <c r="AA177" t="s">
        <v>6186</v>
      </c>
      <c r="AB177" t="s">
        <v>6186</v>
      </c>
      <c r="AC177" t="s">
        <v>6186</v>
      </c>
      <c r="AD177" t="s">
        <v>6186</v>
      </c>
      <c r="AE177" t="s">
        <v>6186</v>
      </c>
      <c r="AF177" t="s">
        <v>6186</v>
      </c>
      <c r="AG177" t="s">
        <v>6186</v>
      </c>
      <c r="AH177" t="s">
        <v>6186</v>
      </c>
      <c r="AI177" t="s">
        <v>6186</v>
      </c>
      <c r="AJ177" t="s">
        <v>6186</v>
      </c>
      <c r="AK177" t="s">
        <v>6186</v>
      </c>
      <c r="AL177" t="s">
        <v>6186</v>
      </c>
      <c r="AM177" t="s">
        <v>6186</v>
      </c>
      <c r="AN177" t="s">
        <v>6186</v>
      </c>
      <c r="AO177" t="s">
        <v>6186</v>
      </c>
      <c r="AP177" t="s">
        <v>6186</v>
      </c>
      <c r="AQ177" t="s">
        <v>6186</v>
      </c>
      <c r="AR177" t="s">
        <v>6186</v>
      </c>
      <c r="AS177" t="s">
        <v>6186</v>
      </c>
      <c r="AT177" t="s">
        <v>6186</v>
      </c>
      <c r="AU177" t="s">
        <v>6186</v>
      </c>
      <c r="AV177" t="s">
        <v>6186</v>
      </c>
      <c r="AW177" t="s">
        <v>6186</v>
      </c>
      <c r="AX177" t="s">
        <v>6186</v>
      </c>
      <c r="AY177" t="s">
        <v>6186</v>
      </c>
      <c r="AZ177" t="s">
        <v>6186</v>
      </c>
      <c r="BA177" t="s">
        <v>6186</v>
      </c>
      <c r="BB177" t="s">
        <v>6186</v>
      </c>
      <c r="BC177" t="s">
        <v>6186</v>
      </c>
      <c r="BD177" t="s">
        <v>6186</v>
      </c>
    </row>
    <row r="178" spans="1:56">
      <c r="A178" t="s">
        <v>6189</v>
      </c>
      <c r="B178">
        <v>2000</v>
      </c>
      <c r="C178">
        <v>1999</v>
      </c>
      <c r="D178" t="s">
        <v>6186</v>
      </c>
      <c r="E178" t="s">
        <v>6186</v>
      </c>
      <c r="F178" t="s">
        <v>6186</v>
      </c>
      <c r="G178" t="str">
        <f t="shared" si="4"/>
        <v/>
      </c>
      <c r="H178" t="s">
        <v>6186</v>
      </c>
      <c r="I178" t="str">
        <f t="shared" si="5"/>
        <v/>
      </c>
      <c r="K178" t="s">
        <v>6186</v>
      </c>
      <c r="L178" t="s">
        <v>6186</v>
      </c>
      <c r="M178" t="s">
        <v>6186</v>
      </c>
      <c r="N178" t="s">
        <v>6186</v>
      </c>
      <c r="O178" t="s">
        <v>6186</v>
      </c>
      <c r="P178" t="s">
        <v>6186</v>
      </c>
      <c r="Q178" t="s">
        <v>6186</v>
      </c>
      <c r="R178" t="s">
        <v>6186</v>
      </c>
      <c r="S178" t="s">
        <v>6186</v>
      </c>
      <c r="T178" t="s">
        <v>6186</v>
      </c>
      <c r="U178" t="s">
        <v>6186</v>
      </c>
      <c r="V178" t="s">
        <v>6186</v>
      </c>
      <c r="W178" t="s">
        <v>6186</v>
      </c>
      <c r="X178" t="s">
        <v>6186</v>
      </c>
      <c r="Y178" t="s">
        <v>6186</v>
      </c>
      <c r="Z178" t="s">
        <v>6186</v>
      </c>
      <c r="AA178" t="s">
        <v>6186</v>
      </c>
      <c r="AB178" t="s">
        <v>6186</v>
      </c>
      <c r="AC178" t="s">
        <v>6186</v>
      </c>
      <c r="AD178" t="s">
        <v>6186</v>
      </c>
      <c r="AE178" t="s">
        <v>6186</v>
      </c>
      <c r="AF178" t="s">
        <v>6186</v>
      </c>
      <c r="AG178" t="s">
        <v>6186</v>
      </c>
      <c r="AH178" t="s">
        <v>6186</v>
      </c>
      <c r="AI178" t="s">
        <v>6186</v>
      </c>
      <c r="AJ178" t="s">
        <v>6186</v>
      </c>
      <c r="AK178" t="s">
        <v>6186</v>
      </c>
      <c r="AL178" t="s">
        <v>6186</v>
      </c>
      <c r="AM178" t="s">
        <v>6186</v>
      </c>
      <c r="AN178" t="s">
        <v>6186</v>
      </c>
      <c r="AO178" t="s">
        <v>6186</v>
      </c>
      <c r="AP178" t="s">
        <v>6186</v>
      </c>
      <c r="AQ178" t="s">
        <v>6186</v>
      </c>
      <c r="AR178" t="s">
        <v>6186</v>
      </c>
      <c r="AS178" t="s">
        <v>6186</v>
      </c>
      <c r="AT178" t="s">
        <v>6186</v>
      </c>
      <c r="AU178" t="s">
        <v>6186</v>
      </c>
      <c r="AV178" t="s">
        <v>6186</v>
      </c>
      <c r="AW178" t="s">
        <v>6186</v>
      </c>
      <c r="AX178" t="s">
        <v>6186</v>
      </c>
      <c r="AY178" t="s">
        <v>6186</v>
      </c>
      <c r="AZ178" t="s">
        <v>6186</v>
      </c>
      <c r="BA178" t="s">
        <v>6186</v>
      </c>
      <c r="BB178" t="s">
        <v>6186</v>
      </c>
      <c r="BC178" t="s">
        <v>6186</v>
      </c>
      <c r="BD178" t="s">
        <v>6186</v>
      </c>
    </row>
    <row r="179" spans="1:56">
      <c r="A179" t="s">
        <v>6189</v>
      </c>
      <c r="B179">
        <v>2000</v>
      </c>
      <c r="C179">
        <v>2000</v>
      </c>
      <c r="D179" t="s">
        <v>6186</v>
      </c>
      <c r="E179" t="s">
        <v>6186</v>
      </c>
      <c r="F179" t="s">
        <v>6186</v>
      </c>
      <c r="G179" t="str">
        <f t="shared" si="4"/>
        <v/>
      </c>
      <c r="H179" t="s">
        <v>6186</v>
      </c>
      <c r="I179" t="str">
        <f t="shared" si="5"/>
        <v/>
      </c>
      <c r="K179" t="s">
        <v>6186</v>
      </c>
      <c r="L179" t="s">
        <v>6186</v>
      </c>
      <c r="M179" t="s">
        <v>6186</v>
      </c>
      <c r="N179" t="s">
        <v>6186</v>
      </c>
      <c r="O179" t="s">
        <v>6186</v>
      </c>
      <c r="P179" t="s">
        <v>6186</v>
      </c>
      <c r="Q179" t="s">
        <v>6186</v>
      </c>
      <c r="R179" t="s">
        <v>6186</v>
      </c>
      <c r="S179" t="s">
        <v>6186</v>
      </c>
      <c r="T179" t="s">
        <v>6186</v>
      </c>
      <c r="U179" t="s">
        <v>6186</v>
      </c>
      <c r="V179" t="s">
        <v>6186</v>
      </c>
      <c r="W179" t="s">
        <v>6186</v>
      </c>
      <c r="X179" t="s">
        <v>6186</v>
      </c>
      <c r="Y179" t="s">
        <v>6186</v>
      </c>
      <c r="Z179" t="s">
        <v>6186</v>
      </c>
      <c r="AA179" t="s">
        <v>6186</v>
      </c>
      <c r="AB179" t="s">
        <v>6186</v>
      </c>
      <c r="AC179" t="s">
        <v>6186</v>
      </c>
      <c r="AD179" t="s">
        <v>6186</v>
      </c>
      <c r="AE179" t="s">
        <v>6186</v>
      </c>
      <c r="AF179" t="s">
        <v>6186</v>
      </c>
      <c r="AG179" t="s">
        <v>6186</v>
      </c>
      <c r="AH179" t="s">
        <v>6186</v>
      </c>
      <c r="AI179" t="s">
        <v>6186</v>
      </c>
      <c r="AJ179" t="s">
        <v>6186</v>
      </c>
      <c r="AK179" t="s">
        <v>6186</v>
      </c>
      <c r="AL179" t="s">
        <v>6186</v>
      </c>
      <c r="AM179" t="s">
        <v>6186</v>
      </c>
      <c r="AN179" t="s">
        <v>6186</v>
      </c>
      <c r="AO179" t="s">
        <v>6186</v>
      </c>
      <c r="AP179" t="s">
        <v>6186</v>
      </c>
      <c r="AQ179" t="s">
        <v>6186</v>
      </c>
      <c r="AR179" t="s">
        <v>6186</v>
      </c>
      <c r="AS179" t="s">
        <v>6186</v>
      </c>
      <c r="AT179" t="s">
        <v>6186</v>
      </c>
      <c r="AU179" t="s">
        <v>6186</v>
      </c>
      <c r="AV179" t="s">
        <v>6186</v>
      </c>
      <c r="AW179" t="s">
        <v>6186</v>
      </c>
      <c r="AX179" t="s">
        <v>6186</v>
      </c>
      <c r="AY179" t="s">
        <v>6186</v>
      </c>
      <c r="AZ179" t="s">
        <v>6186</v>
      </c>
      <c r="BA179" t="s">
        <v>6186</v>
      </c>
      <c r="BB179" t="s">
        <v>6186</v>
      </c>
      <c r="BC179" t="s">
        <v>6186</v>
      </c>
      <c r="BD179" t="s">
        <v>6186</v>
      </c>
    </row>
    <row r="180" spans="1:56">
      <c r="A180" t="s">
        <v>6189</v>
      </c>
      <c r="B180">
        <v>2000</v>
      </c>
      <c r="C180">
        <v>2001</v>
      </c>
      <c r="D180" t="s">
        <v>6186</v>
      </c>
      <c r="E180" t="s">
        <v>6186</v>
      </c>
      <c r="F180" t="s">
        <v>6186</v>
      </c>
      <c r="G180" t="str">
        <f t="shared" si="4"/>
        <v/>
      </c>
      <c r="H180" t="s">
        <v>6186</v>
      </c>
      <c r="I180" t="str">
        <f t="shared" si="5"/>
        <v/>
      </c>
      <c r="K180" t="s">
        <v>6186</v>
      </c>
      <c r="L180" t="s">
        <v>6186</v>
      </c>
      <c r="M180" t="s">
        <v>6186</v>
      </c>
      <c r="N180" t="s">
        <v>6186</v>
      </c>
      <c r="O180" t="s">
        <v>6186</v>
      </c>
      <c r="P180" t="s">
        <v>6186</v>
      </c>
      <c r="Q180" t="s">
        <v>6186</v>
      </c>
      <c r="R180" t="s">
        <v>6186</v>
      </c>
      <c r="S180" t="s">
        <v>6186</v>
      </c>
      <c r="T180" t="s">
        <v>6186</v>
      </c>
      <c r="U180" t="s">
        <v>6186</v>
      </c>
      <c r="V180" t="s">
        <v>6186</v>
      </c>
      <c r="W180" t="s">
        <v>6186</v>
      </c>
      <c r="X180" t="s">
        <v>6186</v>
      </c>
      <c r="Y180" t="s">
        <v>6186</v>
      </c>
      <c r="Z180" t="s">
        <v>6186</v>
      </c>
      <c r="AA180" t="s">
        <v>6186</v>
      </c>
      <c r="AB180" t="s">
        <v>6186</v>
      </c>
      <c r="AC180" t="s">
        <v>6186</v>
      </c>
      <c r="AD180" t="s">
        <v>6186</v>
      </c>
      <c r="AE180" t="s">
        <v>6186</v>
      </c>
      <c r="AF180" t="s">
        <v>6186</v>
      </c>
      <c r="AG180" t="s">
        <v>6186</v>
      </c>
      <c r="AH180" t="s">
        <v>6186</v>
      </c>
      <c r="AI180" t="s">
        <v>6186</v>
      </c>
      <c r="AJ180" t="s">
        <v>6186</v>
      </c>
      <c r="AK180" t="s">
        <v>6186</v>
      </c>
      <c r="AL180" t="s">
        <v>6186</v>
      </c>
      <c r="AM180" t="s">
        <v>6186</v>
      </c>
      <c r="AN180" t="s">
        <v>6186</v>
      </c>
      <c r="AO180" t="s">
        <v>6186</v>
      </c>
      <c r="AP180" t="s">
        <v>6186</v>
      </c>
      <c r="AQ180" t="s">
        <v>6186</v>
      </c>
      <c r="AR180" t="s">
        <v>6186</v>
      </c>
      <c r="AS180" t="s">
        <v>6186</v>
      </c>
      <c r="AT180" t="s">
        <v>6186</v>
      </c>
      <c r="AU180" t="s">
        <v>6186</v>
      </c>
      <c r="AV180" t="s">
        <v>6186</v>
      </c>
      <c r="AW180" t="s">
        <v>6186</v>
      </c>
      <c r="AX180" t="s">
        <v>6186</v>
      </c>
      <c r="AY180" t="s">
        <v>6186</v>
      </c>
      <c r="AZ180" t="s">
        <v>6186</v>
      </c>
      <c r="BA180" t="s">
        <v>6186</v>
      </c>
      <c r="BB180" t="s">
        <v>6186</v>
      </c>
      <c r="BC180" t="s">
        <v>6186</v>
      </c>
      <c r="BD180" t="s">
        <v>6186</v>
      </c>
    </row>
    <row r="181" spans="1:56">
      <c r="A181" t="s">
        <v>6189</v>
      </c>
      <c r="B181">
        <v>2000</v>
      </c>
      <c r="C181">
        <v>2002</v>
      </c>
      <c r="D181" t="s">
        <v>6186</v>
      </c>
      <c r="E181" t="s">
        <v>6186</v>
      </c>
      <c r="F181" t="s">
        <v>6186</v>
      </c>
      <c r="G181" t="str">
        <f t="shared" si="4"/>
        <v/>
      </c>
      <c r="H181" t="s">
        <v>6186</v>
      </c>
      <c r="I181" t="str">
        <f t="shared" si="5"/>
        <v/>
      </c>
      <c r="K181" t="s">
        <v>6186</v>
      </c>
      <c r="L181" t="s">
        <v>6186</v>
      </c>
      <c r="M181" t="s">
        <v>6186</v>
      </c>
      <c r="N181" t="s">
        <v>6186</v>
      </c>
      <c r="O181" t="s">
        <v>6186</v>
      </c>
      <c r="P181" t="s">
        <v>6186</v>
      </c>
      <c r="Q181" t="s">
        <v>6186</v>
      </c>
      <c r="R181" t="s">
        <v>6186</v>
      </c>
      <c r="S181" t="s">
        <v>6186</v>
      </c>
      <c r="T181" t="s">
        <v>6186</v>
      </c>
      <c r="U181" t="s">
        <v>6186</v>
      </c>
      <c r="V181" t="s">
        <v>6186</v>
      </c>
      <c r="W181" t="s">
        <v>6186</v>
      </c>
      <c r="X181" t="s">
        <v>6186</v>
      </c>
      <c r="Y181" t="s">
        <v>6186</v>
      </c>
      <c r="Z181" t="s">
        <v>6186</v>
      </c>
      <c r="AA181" t="s">
        <v>6186</v>
      </c>
      <c r="AB181" t="s">
        <v>6186</v>
      </c>
      <c r="AC181" t="s">
        <v>6186</v>
      </c>
      <c r="AD181" t="s">
        <v>6186</v>
      </c>
      <c r="AE181" t="s">
        <v>6186</v>
      </c>
      <c r="AF181" t="s">
        <v>6186</v>
      </c>
      <c r="AG181" t="s">
        <v>6186</v>
      </c>
      <c r="AH181" t="s">
        <v>6186</v>
      </c>
      <c r="AI181" t="s">
        <v>6186</v>
      </c>
      <c r="AJ181" t="s">
        <v>6186</v>
      </c>
      <c r="AK181" t="s">
        <v>6186</v>
      </c>
      <c r="AL181" t="s">
        <v>6186</v>
      </c>
      <c r="AM181" t="s">
        <v>6186</v>
      </c>
      <c r="AN181" t="s">
        <v>6186</v>
      </c>
      <c r="AO181" t="s">
        <v>6186</v>
      </c>
      <c r="AP181" t="s">
        <v>6186</v>
      </c>
      <c r="AQ181" t="s">
        <v>6186</v>
      </c>
      <c r="AR181" t="s">
        <v>6186</v>
      </c>
      <c r="AS181" t="s">
        <v>6186</v>
      </c>
      <c r="AT181" t="s">
        <v>6186</v>
      </c>
      <c r="AU181" t="s">
        <v>6186</v>
      </c>
      <c r="AV181" t="s">
        <v>6186</v>
      </c>
      <c r="AW181" t="s">
        <v>6186</v>
      </c>
      <c r="AX181" t="s">
        <v>6186</v>
      </c>
      <c r="AY181" t="s">
        <v>6186</v>
      </c>
      <c r="AZ181" t="s">
        <v>6186</v>
      </c>
      <c r="BA181" t="s">
        <v>6186</v>
      </c>
      <c r="BB181" t="s">
        <v>6186</v>
      </c>
      <c r="BC181" t="s">
        <v>6186</v>
      </c>
      <c r="BD181" t="s">
        <v>6186</v>
      </c>
    </row>
    <row r="182" spans="1:56">
      <c r="A182" t="s">
        <v>6189</v>
      </c>
      <c r="B182">
        <v>2000</v>
      </c>
      <c r="C182">
        <v>2003</v>
      </c>
      <c r="D182" t="s">
        <v>6186</v>
      </c>
      <c r="E182" t="s">
        <v>6186</v>
      </c>
      <c r="F182" t="s">
        <v>6186</v>
      </c>
      <c r="G182" t="str">
        <f t="shared" si="4"/>
        <v/>
      </c>
      <c r="H182" t="s">
        <v>6186</v>
      </c>
      <c r="I182" t="str">
        <f t="shared" si="5"/>
        <v/>
      </c>
      <c r="K182" t="s">
        <v>6186</v>
      </c>
      <c r="L182" t="s">
        <v>6186</v>
      </c>
      <c r="M182" t="s">
        <v>6186</v>
      </c>
      <c r="N182" t="s">
        <v>6186</v>
      </c>
      <c r="O182" t="s">
        <v>6186</v>
      </c>
      <c r="P182" t="s">
        <v>6186</v>
      </c>
      <c r="Q182" t="s">
        <v>6186</v>
      </c>
      <c r="R182" t="s">
        <v>6186</v>
      </c>
      <c r="S182" t="s">
        <v>6186</v>
      </c>
      <c r="T182" t="s">
        <v>6186</v>
      </c>
      <c r="U182" t="s">
        <v>6186</v>
      </c>
      <c r="V182" t="s">
        <v>6186</v>
      </c>
      <c r="W182" t="s">
        <v>6186</v>
      </c>
      <c r="X182" t="s">
        <v>6186</v>
      </c>
      <c r="Y182" t="s">
        <v>6186</v>
      </c>
      <c r="Z182" t="s">
        <v>6186</v>
      </c>
      <c r="AA182" t="s">
        <v>6186</v>
      </c>
      <c r="AB182" t="s">
        <v>6186</v>
      </c>
      <c r="AC182" t="s">
        <v>6186</v>
      </c>
      <c r="AD182" t="s">
        <v>6186</v>
      </c>
      <c r="AE182" t="s">
        <v>6186</v>
      </c>
      <c r="AF182" t="s">
        <v>6186</v>
      </c>
      <c r="AG182" t="s">
        <v>6186</v>
      </c>
      <c r="AH182" t="s">
        <v>6186</v>
      </c>
      <c r="AI182" t="s">
        <v>6186</v>
      </c>
      <c r="AJ182" t="s">
        <v>6186</v>
      </c>
      <c r="AK182" t="s">
        <v>6186</v>
      </c>
      <c r="AL182" t="s">
        <v>6186</v>
      </c>
      <c r="AM182" t="s">
        <v>6186</v>
      </c>
      <c r="AN182" t="s">
        <v>6186</v>
      </c>
      <c r="AO182" t="s">
        <v>6186</v>
      </c>
      <c r="AP182" t="s">
        <v>6186</v>
      </c>
      <c r="AQ182" t="s">
        <v>6186</v>
      </c>
      <c r="AR182" t="s">
        <v>6186</v>
      </c>
      <c r="AS182" t="s">
        <v>6186</v>
      </c>
      <c r="AT182" t="s">
        <v>6186</v>
      </c>
      <c r="AU182" t="s">
        <v>6186</v>
      </c>
      <c r="AV182" t="s">
        <v>6186</v>
      </c>
      <c r="AW182" t="s">
        <v>6186</v>
      </c>
      <c r="AX182" t="s">
        <v>6186</v>
      </c>
      <c r="AY182" t="s">
        <v>6186</v>
      </c>
      <c r="AZ182" t="s">
        <v>6186</v>
      </c>
      <c r="BA182" t="s">
        <v>6186</v>
      </c>
      <c r="BB182" t="s">
        <v>6186</v>
      </c>
      <c r="BC182" t="s">
        <v>6186</v>
      </c>
      <c r="BD182" t="s">
        <v>6186</v>
      </c>
    </row>
    <row r="183" spans="1:56">
      <c r="A183" t="s">
        <v>6189</v>
      </c>
      <c r="B183">
        <v>2000</v>
      </c>
      <c r="C183">
        <v>2004</v>
      </c>
      <c r="D183" t="s">
        <v>6186</v>
      </c>
      <c r="E183" t="s">
        <v>6186</v>
      </c>
      <c r="F183" t="s">
        <v>6186</v>
      </c>
      <c r="G183" t="str">
        <f t="shared" si="4"/>
        <v/>
      </c>
      <c r="H183" t="s">
        <v>6186</v>
      </c>
      <c r="I183" t="str">
        <f t="shared" si="5"/>
        <v/>
      </c>
      <c r="K183" t="s">
        <v>6186</v>
      </c>
      <c r="L183" t="s">
        <v>6186</v>
      </c>
      <c r="M183" t="s">
        <v>6186</v>
      </c>
      <c r="N183" t="s">
        <v>6186</v>
      </c>
      <c r="O183" t="s">
        <v>6186</v>
      </c>
      <c r="P183" t="s">
        <v>6186</v>
      </c>
      <c r="Q183" t="s">
        <v>6186</v>
      </c>
      <c r="R183" t="s">
        <v>6186</v>
      </c>
      <c r="S183" t="s">
        <v>6186</v>
      </c>
      <c r="T183" t="s">
        <v>6186</v>
      </c>
      <c r="U183" t="s">
        <v>6186</v>
      </c>
      <c r="V183" t="s">
        <v>6186</v>
      </c>
      <c r="W183" t="s">
        <v>6186</v>
      </c>
      <c r="X183" t="s">
        <v>6186</v>
      </c>
      <c r="Y183" t="s">
        <v>6186</v>
      </c>
      <c r="Z183" t="s">
        <v>6186</v>
      </c>
      <c r="AA183" t="s">
        <v>6186</v>
      </c>
      <c r="AB183" t="s">
        <v>6186</v>
      </c>
      <c r="AC183" t="s">
        <v>6186</v>
      </c>
      <c r="AD183" t="s">
        <v>6186</v>
      </c>
      <c r="AE183" t="s">
        <v>6186</v>
      </c>
      <c r="AF183" t="s">
        <v>6186</v>
      </c>
      <c r="AG183" t="s">
        <v>6186</v>
      </c>
      <c r="AH183" t="s">
        <v>6186</v>
      </c>
      <c r="AI183" t="s">
        <v>6186</v>
      </c>
      <c r="AJ183" t="s">
        <v>6186</v>
      </c>
      <c r="AK183" t="s">
        <v>6186</v>
      </c>
      <c r="AL183" t="s">
        <v>6186</v>
      </c>
      <c r="AM183" t="s">
        <v>6186</v>
      </c>
      <c r="AN183" t="s">
        <v>6186</v>
      </c>
      <c r="AO183" t="s">
        <v>6186</v>
      </c>
      <c r="AP183" t="s">
        <v>6186</v>
      </c>
      <c r="AQ183" t="s">
        <v>6186</v>
      </c>
      <c r="AR183" t="s">
        <v>6186</v>
      </c>
      <c r="AS183" t="s">
        <v>6186</v>
      </c>
      <c r="AT183" t="s">
        <v>6186</v>
      </c>
      <c r="AU183" t="s">
        <v>6186</v>
      </c>
      <c r="AV183" t="s">
        <v>6186</v>
      </c>
      <c r="AW183" t="s">
        <v>6186</v>
      </c>
      <c r="AX183" t="s">
        <v>6186</v>
      </c>
      <c r="AY183" t="s">
        <v>6186</v>
      </c>
      <c r="AZ183" t="s">
        <v>6186</v>
      </c>
      <c r="BA183" t="s">
        <v>6186</v>
      </c>
      <c r="BB183" t="s">
        <v>6186</v>
      </c>
      <c r="BC183" t="s">
        <v>6186</v>
      </c>
      <c r="BD183" t="s">
        <v>6186</v>
      </c>
    </row>
    <row r="184" spans="1:56">
      <c r="A184" t="s">
        <v>6189</v>
      </c>
      <c r="B184">
        <v>2000</v>
      </c>
      <c r="C184">
        <v>2005</v>
      </c>
      <c r="D184" t="s">
        <v>6186</v>
      </c>
      <c r="E184" t="s">
        <v>6186</v>
      </c>
      <c r="F184" t="s">
        <v>6186</v>
      </c>
      <c r="G184" t="str">
        <f t="shared" si="4"/>
        <v/>
      </c>
      <c r="H184" t="s">
        <v>6186</v>
      </c>
      <c r="I184" t="str">
        <f t="shared" si="5"/>
        <v/>
      </c>
      <c r="K184" t="s">
        <v>6186</v>
      </c>
      <c r="L184" t="s">
        <v>6186</v>
      </c>
      <c r="M184" t="s">
        <v>6186</v>
      </c>
      <c r="N184" t="s">
        <v>6186</v>
      </c>
      <c r="O184" t="s">
        <v>6186</v>
      </c>
      <c r="P184" t="s">
        <v>6186</v>
      </c>
      <c r="Q184" t="s">
        <v>6186</v>
      </c>
      <c r="R184" t="s">
        <v>6186</v>
      </c>
      <c r="S184" t="s">
        <v>6186</v>
      </c>
      <c r="T184" t="s">
        <v>6186</v>
      </c>
      <c r="U184" t="s">
        <v>6186</v>
      </c>
      <c r="V184" t="s">
        <v>6186</v>
      </c>
      <c r="W184" t="s">
        <v>6186</v>
      </c>
      <c r="X184" t="s">
        <v>6186</v>
      </c>
      <c r="Y184" t="s">
        <v>6186</v>
      </c>
      <c r="Z184" t="s">
        <v>6186</v>
      </c>
      <c r="AA184" t="s">
        <v>6186</v>
      </c>
      <c r="AB184" t="s">
        <v>6186</v>
      </c>
      <c r="AC184" t="s">
        <v>6186</v>
      </c>
      <c r="AD184" t="s">
        <v>6186</v>
      </c>
      <c r="AE184" t="s">
        <v>6186</v>
      </c>
      <c r="AF184" t="s">
        <v>6186</v>
      </c>
      <c r="AG184" t="s">
        <v>6186</v>
      </c>
      <c r="AH184" t="s">
        <v>6186</v>
      </c>
      <c r="AI184" t="s">
        <v>6186</v>
      </c>
      <c r="AJ184" t="s">
        <v>6186</v>
      </c>
      <c r="AK184" t="s">
        <v>6186</v>
      </c>
      <c r="AL184" t="s">
        <v>6186</v>
      </c>
      <c r="AM184" t="s">
        <v>6186</v>
      </c>
      <c r="AN184" t="s">
        <v>6186</v>
      </c>
      <c r="AO184" t="s">
        <v>6186</v>
      </c>
      <c r="AP184" t="s">
        <v>6186</v>
      </c>
      <c r="AQ184" t="s">
        <v>6186</v>
      </c>
      <c r="AR184" t="s">
        <v>6186</v>
      </c>
      <c r="AS184" t="s">
        <v>6186</v>
      </c>
      <c r="AT184" t="s">
        <v>6186</v>
      </c>
      <c r="AU184" t="s">
        <v>6186</v>
      </c>
      <c r="AV184" t="s">
        <v>6186</v>
      </c>
      <c r="AW184" t="s">
        <v>6186</v>
      </c>
      <c r="AX184" t="s">
        <v>6186</v>
      </c>
      <c r="AY184" t="s">
        <v>6186</v>
      </c>
      <c r="AZ184" t="s">
        <v>6186</v>
      </c>
      <c r="BA184" t="s">
        <v>6186</v>
      </c>
      <c r="BB184" t="s">
        <v>6186</v>
      </c>
      <c r="BC184" t="s">
        <v>6186</v>
      </c>
      <c r="BD184" t="s">
        <v>6186</v>
      </c>
    </row>
    <row r="185" spans="1:56">
      <c r="A185" t="s">
        <v>6189</v>
      </c>
      <c r="B185">
        <v>2000</v>
      </c>
      <c r="C185">
        <v>2006</v>
      </c>
      <c r="D185" t="s">
        <v>6186</v>
      </c>
      <c r="E185" t="s">
        <v>6186</v>
      </c>
      <c r="F185" t="s">
        <v>6186</v>
      </c>
      <c r="G185" t="str">
        <f t="shared" si="4"/>
        <v/>
      </c>
      <c r="H185" t="s">
        <v>6186</v>
      </c>
      <c r="I185" t="str">
        <f t="shared" si="5"/>
        <v/>
      </c>
      <c r="K185" t="s">
        <v>6186</v>
      </c>
      <c r="L185" t="s">
        <v>6186</v>
      </c>
      <c r="M185" t="s">
        <v>6186</v>
      </c>
      <c r="N185" t="s">
        <v>6186</v>
      </c>
      <c r="O185" t="s">
        <v>6186</v>
      </c>
      <c r="P185" t="s">
        <v>6186</v>
      </c>
      <c r="Q185" t="s">
        <v>6186</v>
      </c>
      <c r="R185" t="s">
        <v>6186</v>
      </c>
      <c r="S185" t="s">
        <v>6186</v>
      </c>
      <c r="T185" t="s">
        <v>6186</v>
      </c>
      <c r="U185" t="s">
        <v>6186</v>
      </c>
      <c r="V185" t="s">
        <v>6186</v>
      </c>
      <c r="W185" t="s">
        <v>6186</v>
      </c>
      <c r="X185" t="s">
        <v>6186</v>
      </c>
      <c r="Y185" t="s">
        <v>6186</v>
      </c>
      <c r="Z185" t="s">
        <v>6186</v>
      </c>
      <c r="AA185" t="s">
        <v>6186</v>
      </c>
      <c r="AB185" t="s">
        <v>6186</v>
      </c>
      <c r="AC185" t="s">
        <v>6186</v>
      </c>
      <c r="AD185" t="s">
        <v>6186</v>
      </c>
      <c r="AE185" t="s">
        <v>6186</v>
      </c>
      <c r="AF185" t="s">
        <v>6186</v>
      </c>
      <c r="AG185" t="s">
        <v>6186</v>
      </c>
      <c r="AH185" t="s">
        <v>6186</v>
      </c>
      <c r="AI185" t="s">
        <v>6186</v>
      </c>
      <c r="AJ185" t="s">
        <v>6186</v>
      </c>
      <c r="AK185" t="s">
        <v>6186</v>
      </c>
      <c r="AL185" t="s">
        <v>6186</v>
      </c>
      <c r="AM185" t="s">
        <v>6186</v>
      </c>
      <c r="AN185" t="s">
        <v>6186</v>
      </c>
      <c r="AO185" t="s">
        <v>6186</v>
      </c>
      <c r="AP185" t="s">
        <v>6186</v>
      </c>
      <c r="AQ185" t="s">
        <v>6186</v>
      </c>
      <c r="AR185" t="s">
        <v>6186</v>
      </c>
      <c r="AS185" t="s">
        <v>6186</v>
      </c>
      <c r="AT185" t="s">
        <v>6186</v>
      </c>
      <c r="AU185" t="s">
        <v>6186</v>
      </c>
      <c r="AV185" t="s">
        <v>6186</v>
      </c>
      <c r="AW185" t="s">
        <v>6186</v>
      </c>
      <c r="AX185" t="s">
        <v>6186</v>
      </c>
      <c r="AY185" t="s">
        <v>6186</v>
      </c>
      <c r="AZ185" t="s">
        <v>6186</v>
      </c>
      <c r="BA185" t="s">
        <v>6186</v>
      </c>
      <c r="BB185" t="s">
        <v>6186</v>
      </c>
      <c r="BC185" t="s">
        <v>6186</v>
      </c>
      <c r="BD185" t="s">
        <v>6186</v>
      </c>
    </row>
    <row r="186" spans="1:56">
      <c r="A186" t="s">
        <v>6189</v>
      </c>
      <c r="B186">
        <v>2000</v>
      </c>
      <c r="C186">
        <v>2007</v>
      </c>
      <c r="D186" t="s">
        <v>6186</v>
      </c>
      <c r="E186" t="s">
        <v>6186</v>
      </c>
      <c r="F186" t="s">
        <v>6186</v>
      </c>
      <c r="G186" t="str">
        <f t="shared" si="4"/>
        <v/>
      </c>
      <c r="H186" t="s">
        <v>6186</v>
      </c>
      <c r="I186" t="str">
        <f t="shared" si="5"/>
        <v/>
      </c>
      <c r="K186" t="s">
        <v>6186</v>
      </c>
      <c r="L186" t="s">
        <v>6186</v>
      </c>
      <c r="M186" t="s">
        <v>6186</v>
      </c>
      <c r="N186" t="s">
        <v>6186</v>
      </c>
      <c r="O186" t="s">
        <v>6186</v>
      </c>
      <c r="P186" t="s">
        <v>6186</v>
      </c>
      <c r="Q186" t="s">
        <v>6186</v>
      </c>
      <c r="R186" t="s">
        <v>6186</v>
      </c>
      <c r="S186" t="s">
        <v>6186</v>
      </c>
      <c r="T186" t="s">
        <v>6186</v>
      </c>
      <c r="U186" t="s">
        <v>6186</v>
      </c>
      <c r="V186" t="s">
        <v>6186</v>
      </c>
      <c r="W186" t="s">
        <v>6186</v>
      </c>
      <c r="X186" t="s">
        <v>6186</v>
      </c>
      <c r="Y186" t="s">
        <v>6186</v>
      </c>
      <c r="Z186" t="s">
        <v>6186</v>
      </c>
      <c r="AA186" t="s">
        <v>6186</v>
      </c>
      <c r="AB186" t="s">
        <v>6186</v>
      </c>
      <c r="AC186" t="s">
        <v>6186</v>
      </c>
      <c r="AD186" t="s">
        <v>6186</v>
      </c>
      <c r="AE186" t="s">
        <v>6186</v>
      </c>
      <c r="AF186" t="s">
        <v>6186</v>
      </c>
      <c r="AG186" t="s">
        <v>6186</v>
      </c>
      <c r="AH186" t="s">
        <v>6186</v>
      </c>
      <c r="AI186" t="s">
        <v>6186</v>
      </c>
      <c r="AJ186" t="s">
        <v>6186</v>
      </c>
      <c r="AK186" t="s">
        <v>6186</v>
      </c>
      <c r="AL186" t="s">
        <v>6186</v>
      </c>
      <c r="AM186" t="s">
        <v>6186</v>
      </c>
      <c r="AN186" t="s">
        <v>6186</v>
      </c>
      <c r="AO186" t="s">
        <v>6186</v>
      </c>
      <c r="AP186" t="s">
        <v>6186</v>
      </c>
      <c r="AQ186" t="s">
        <v>6186</v>
      </c>
      <c r="AR186" t="s">
        <v>6186</v>
      </c>
      <c r="AS186" t="s">
        <v>6186</v>
      </c>
      <c r="AT186" t="s">
        <v>6186</v>
      </c>
      <c r="AU186" t="s">
        <v>6186</v>
      </c>
      <c r="AV186" t="s">
        <v>6186</v>
      </c>
      <c r="AW186" t="s">
        <v>6186</v>
      </c>
      <c r="AX186" t="s">
        <v>6186</v>
      </c>
      <c r="AY186" t="s">
        <v>6186</v>
      </c>
      <c r="AZ186" t="s">
        <v>6186</v>
      </c>
      <c r="BA186" t="s">
        <v>6186</v>
      </c>
      <c r="BB186" t="s">
        <v>6186</v>
      </c>
      <c r="BC186" t="s">
        <v>6186</v>
      </c>
      <c r="BD186" t="s">
        <v>6186</v>
      </c>
    </row>
    <row r="187" spans="1:56">
      <c r="A187" t="s">
        <v>6189</v>
      </c>
      <c r="B187">
        <v>2000</v>
      </c>
      <c r="C187">
        <v>2008</v>
      </c>
      <c r="D187" t="s">
        <v>6186</v>
      </c>
      <c r="E187" t="s">
        <v>6186</v>
      </c>
      <c r="F187" t="s">
        <v>6186</v>
      </c>
      <c r="G187" t="str">
        <f t="shared" si="4"/>
        <v/>
      </c>
      <c r="H187" t="s">
        <v>6186</v>
      </c>
      <c r="I187" t="str">
        <f t="shared" si="5"/>
        <v/>
      </c>
      <c r="K187" t="s">
        <v>6186</v>
      </c>
      <c r="L187" t="s">
        <v>6186</v>
      </c>
      <c r="M187" t="s">
        <v>6186</v>
      </c>
      <c r="N187" t="s">
        <v>6186</v>
      </c>
      <c r="O187" t="s">
        <v>6186</v>
      </c>
      <c r="P187" t="s">
        <v>6186</v>
      </c>
      <c r="Q187" t="s">
        <v>6186</v>
      </c>
      <c r="R187" t="s">
        <v>6186</v>
      </c>
      <c r="S187" t="s">
        <v>6186</v>
      </c>
      <c r="T187" t="s">
        <v>6186</v>
      </c>
      <c r="U187" t="s">
        <v>6186</v>
      </c>
      <c r="V187" t="s">
        <v>6186</v>
      </c>
      <c r="W187" t="s">
        <v>6186</v>
      </c>
      <c r="X187" t="s">
        <v>6186</v>
      </c>
      <c r="Y187" t="s">
        <v>6186</v>
      </c>
      <c r="Z187" t="s">
        <v>6186</v>
      </c>
      <c r="AA187" t="s">
        <v>6186</v>
      </c>
      <c r="AB187" t="s">
        <v>6186</v>
      </c>
      <c r="AC187" t="s">
        <v>6186</v>
      </c>
      <c r="AD187" t="s">
        <v>6186</v>
      </c>
      <c r="AE187" t="s">
        <v>6186</v>
      </c>
      <c r="AF187" t="s">
        <v>6186</v>
      </c>
      <c r="AG187" t="s">
        <v>6186</v>
      </c>
      <c r="AH187" t="s">
        <v>6186</v>
      </c>
      <c r="AI187" t="s">
        <v>6186</v>
      </c>
      <c r="AJ187" t="s">
        <v>6186</v>
      </c>
      <c r="AK187" t="s">
        <v>6186</v>
      </c>
      <c r="AL187" t="s">
        <v>6186</v>
      </c>
      <c r="AM187" t="s">
        <v>6186</v>
      </c>
      <c r="AN187" t="s">
        <v>6186</v>
      </c>
      <c r="AO187" t="s">
        <v>6186</v>
      </c>
      <c r="AP187" t="s">
        <v>6186</v>
      </c>
      <c r="AQ187" t="s">
        <v>6186</v>
      </c>
      <c r="AR187" t="s">
        <v>6186</v>
      </c>
      <c r="AS187" t="s">
        <v>6186</v>
      </c>
      <c r="AT187" t="s">
        <v>6186</v>
      </c>
      <c r="AU187" t="s">
        <v>6186</v>
      </c>
      <c r="AV187" t="s">
        <v>6186</v>
      </c>
      <c r="AW187" t="s">
        <v>6186</v>
      </c>
      <c r="AX187" t="s">
        <v>6186</v>
      </c>
      <c r="AY187" t="s">
        <v>6186</v>
      </c>
      <c r="AZ187" t="s">
        <v>6186</v>
      </c>
      <c r="BA187" t="s">
        <v>6186</v>
      </c>
      <c r="BB187" t="s">
        <v>6186</v>
      </c>
      <c r="BC187" t="s">
        <v>6186</v>
      </c>
      <c r="BD187" t="s">
        <v>6186</v>
      </c>
    </row>
    <row r="188" spans="1:56">
      <c r="A188" t="s">
        <v>6189</v>
      </c>
      <c r="B188">
        <v>2000</v>
      </c>
      <c r="C188">
        <v>2009</v>
      </c>
      <c r="D188" t="s">
        <v>6186</v>
      </c>
      <c r="E188" t="s">
        <v>6186</v>
      </c>
      <c r="F188" t="s">
        <v>6186</v>
      </c>
      <c r="G188" t="str">
        <f t="shared" si="4"/>
        <v/>
      </c>
      <c r="H188" t="s">
        <v>6186</v>
      </c>
      <c r="I188" t="str">
        <f t="shared" si="5"/>
        <v/>
      </c>
      <c r="K188" t="s">
        <v>6186</v>
      </c>
      <c r="L188" t="s">
        <v>6186</v>
      </c>
      <c r="M188" t="s">
        <v>6186</v>
      </c>
      <c r="N188" t="s">
        <v>6186</v>
      </c>
      <c r="O188" t="s">
        <v>6186</v>
      </c>
      <c r="P188" t="s">
        <v>6186</v>
      </c>
      <c r="Q188" t="s">
        <v>6186</v>
      </c>
      <c r="R188" t="s">
        <v>6186</v>
      </c>
      <c r="S188" t="s">
        <v>6186</v>
      </c>
      <c r="T188" t="s">
        <v>6186</v>
      </c>
      <c r="U188" t="s">
        <v>6186</v>
      </c>
      <c r="V188" t="s">
        <v>6186</v>
      </c>
      <c r="W188" t="s">
        <v>6186</v>
      </c>
      <c r="X188" t="s">
        <v>6186</v>
      </c>
      <c r="Y188" t="s">
        <v>6186</v>
      </c>
      <c r="Z188" t="s">
        <v>6186</v>
      </c>
      <c r="AA188" t="s">
        <v>6186</v>
      </c>
      <c r="AB188" t="s">
        <v>6186</v>
      </c>
      <c r="AC188" t="s">
        <v>6186</v>
      </c>
      <c r="AD188" t="s">
        <v>6186</v>
      </c>
      <c r="AE188" t="s">
        <v>6186</v>
      </c>
      <c r="AF188" t="s">
        <v>6186</v>
      </c>
      <c r="AG188" t="s">
        <v>6186</v>
      </c>
      <c r="AH188" t="s">
        <v>6186</v>
      </c>
      <c r="AI188" t="s">
        <v>6186</v>
      </c>
      <c r="AJ188" t="s">
        <v>6186</v>
      </c>
      <c r="AK188" t="s">
        <v>6186</v>
      </c>
      <c r="AL188" t="s">
        <v>6186</v>
      </c>
      <c r="AM188" t="s">
        <v>6186</v>
      </c>
      <c r="AN188" t="s">
        <v>6186</v>
      </c>
      <c r="AO188" t="s">
        <v>6186</v>
      </c>
      <c r="AP188" t="s">
        <v>6186</v>
      </c>
      <c r="AQ188" t="s">
        <v>6186</v>
      </c>
      <c r="AR188" t="s">
        <v>6186</v>
      </c>
      <c r="AS188" t="s">
        <v>6186</v>
      </c>
      <c r="AT188" t="s">
        <v>6186</v>
      </c>
      <c r="AU188" t="s">
        <v>6186</v>
      </c>
      <c r="AV188" t="s">
        <v>6186</v>
      </c>
      <c r="AW188" t="s">
        <v>6186</v>
      </c>
      <c r="AX188" t="s">
        <v>6186</v>
      </c>
      <c r="AY188" t="s">
        <v>6186</v>
      </c>
      <c r="AZ188" t="s">
        <v>6186</v>
      </c>
      <c r="BA188" t="s">
        <v>6186</v>
      </c>
      <c r="BB188" t="s">
        <v>6186</v>
      </c>
      <c r="BC188" t="s">
        <v>6186</v>
      </c>
      <c r="BD188" t="s">
        <v>6186</v>
      </c>
    </row>
    <row r="189" spans="1:56">
      <c r="A189" t="s">
        <v>6189</v>
      </c>
      <c r="B189">
        <v>2000</v>
      </c>
      <c r="C189">
        <v>2010</v>
      </c>
      <c r="D189" t="s">
        <v>6186</v>
      </c>
      <c r="E189" t="s">
        <v>6186</v>
      </c>
      <c r="F189" t="s">
        <v>6186</v>
      </c>
      <c r="G189" t="str">
        <f t="shared" si="4"/>
        <v/>
      </c>
      <c r="H189" t="s">
        <v>6186</v>
      </c>
      <c r="I189" t="str">
        <f t="shared" si="5"/>
        <v/>
      </c>
      <c r="K189" t="s">
        <v>6186</v>
      </c>
      <c r="L189" t="s">
        <v>6186</v>
      </c>
      <c r="M189" t="s">
        <v>6186</v>
      </c>
      <c r="N189" t="s">
        <v>6186</v>
      </c>
      <c r="O189" t="s">
        <v>6186</v>
      </c>
      <c r="P189" t="s">
        <v>6186</v>
      </c>
      <c r="Q189" t="s">
        <v>6186</v>
      </c>
      <c r="R189" t="s">
        <v>6186</v>
      </c>
      <c r="S189" t="s">
        <v>6186</v>
      </c>
      <c r="T189" t="s">
        <v>6186</v>
      </c>
      <c r="U189" t="s">
        <v>6186</v>
      </c>
      <c r="V189" t="s">
        <v>6186</v>
      </c>
      <c r="W189" t="s">
        <v>6186</v>
      </c>
      <c r="X189" t="s">
        <v>6186</v>
      </c>
      <c r="Y189" t="s">
        <v>6186</v>
      </c>
      <c r="Z189" t="s">
        <v>6186</v>
      </c>
      <c r="AA189" t="s">
        <v>6186</v>
      </c>
      <c r="AB189" t="s">
        <v>6186</v>
      </c>
      <c r="AC189" t="s">
        <v>6186</v>
      </c>
      <c r="AD189" t="s">
        <v>6186</v>
      </c>
      <c r="AE189" t="s">
        <v>6186</v>
      </c>
      <c r="AF189" t="s">
        <v>6186</v>
      </c>
      <c r="AG189" t="s">
        <v>6186</v>
      </c>
      <c r="AH189" t="s">
        <v>6186</v>
      </c>
      <c r="AI189" t="s">
        <v>6186</v>
      </c>
      <c r="AJ189" t="s">
        <v>6186</v>
      </c>
      <c r="AK189" t="s">
        <v>6186</v>
      </c>
      <c r="AL189" t="s">
        <v>6186</v>
      </c>
      <c r="AM189" t="s">
        <v>6186</v>
      </c>
      <c r="AN189" t="s">
        <v>6186</v>
      </c>
      <c r="AO189" t="s">
        <v>6186</v>
      </c>
      <c r="AP189" t="s">
        <v>6186</v>
      </c>
      <c r="AQ189" t="s">
        <v>6186</v>
      </c>
      <c r="AR189" t="s">
        <v>6186</v>
      </c>
      <c r="AS189" t="s">
        <v>6186</v>
      </c>
      <c r="AT189" t="s">
        <v>6186</v>
      </c>
      <c r="AU189" t="s">
        <v>6186</v>
      </c>
      <c r="AV189" t="s">
        <v>6186</v>
      </c>
      <c r="AW189" t="s">
        <v>6186</v>
      </c>
      <c r="AX189" t="s">
        <v>6186</v>
      </c>
      <c r="AY189" t="s">
        <v>6186</v>
      </c>
      <c r="AZ189" t="s">
        <v>6186</v>
      </c>
      <c r="BA189" t="s">
        <v>6186</v>
      </c>
      <c r="BB189" t="s">
        <v>6186</v>
      </c>
      <c r="BC189" t="s">
        <v>6186</v>
      </c>
      <c r="BD189" t="s">
        <v>6186</v>
      </c>
    </row>
    <row r="190" spans="1:56">
      <c r="A190" t="s">
        <v>6189</v>
      </c>
      <c r="B190">
        <v>2000</v>
      </c>
      <c r="C190">
        <v>2011</v>
      </c>
      <c r="D190" t="s">
        <v>6186</v>
      </c>
      <c r="E190" t="s">
        <v>6186</v>
      </c>
      <c r="F190" t="s">
        <v>6186</v>
      </c>
      <c r="G190" t="str">
        <f t="shared" si="4"/>
        <v/>
      </c>
      <c r="H190" t="s">
        <v>6186</v>
      </c>
      <c r="I190" t="str">
        <f t="shared" si="5"/>
        <v/>
      </c>
      <c r="K190" t="s">
        <v>6186</v>
      </c>
      <c r="L190" t="s">
        <v>6186</v>
      </c>
      <c r="M190" t="s">
        <v>6186</v>
      </c>
      <c r="N190" t="s">
        <v>6186</v>
      </c>
      <c r="O190" t="s">
        <v>6186</v>
      </c>
      <c r="P190" t="s">
        <v>6186</v>
      </c>
      <c r="Q190" t="s">
        <v>6186</v>
      </c>
      <c r="R190" t="s">
        <v>6186</v>
      </c>
      <c r="S190" t="s">
        <v>6186</v>
      </c>
      <c r="T190" t="s">
        <v>6186</v>
      </c>
      <c r="U190" t="s">
        <v>6186</v>
      </c>
      <c r="V190" t="s">
        <v>6186</v>
      </c>
      <c r="W190" t="s">
        <v>6186</v>
      </c>
      <c r="X190" t="s">
        <v>6186</v>
      </c>
      <c r="Y190" t="s">
        <v>6186</v>
      </c>
      <c r="Z190" t="s">
        <v>6186</v>
      </c>
      <c r="AA190" t="s">
        <v>6186</v>
      </c>
      <c r="AB190" t="s">
        <v>6186</v>
      </c>
      <c r="AC190" t="s">
        <v>6186</v>
      </c>
      <c r="AD190" t="s">
        <v>6186</v>
      </c>
      <c r="AE190" t="s">
        <v>6186</v>
      </c>
      <c r="AF190" t="s">
        <v>6186</v>
      </c>
      <c r="AG190" t="s">
        <v>6186</v>
      </c>
      <c r="AH190" t="s">
        <v>6186</v>
      </c>
      <c r="AI190" t="s">
        <v>6186</v>
      </c>
      <c r="AJ190" t="s">
        <v>6186</v>
      </c>
      <c r="AK190" t="s">
        <v>6186</v>
      </c>
      <c r="AL190" t="s">
        <v>6186</v>
      </c>
      <c r="AM190" t="s">
        <v>6186</v>
      </c>
      <c r="AN190" t="s">
        <v>6186</v>
      </c>
      <c r="AO190" t="s">
        <v>6186</v>
      </c>
      <c r="AP190" t="s">
        <v>6186</v>
      </c>
      <c r="AQ190" t="s">
        <v>6186</v>
      </c>
      <c r="AR190" t="s">
        <v>6186</v>
      </c>
      <c r="AS190" t="s">
        <v>6186</v>
      </c>
      <c r="AT190" t="s">
        <v>6186</v>
      </c>
      <c r="AU190" t="s">
        <v>6186</v>
      </c>
      <c r="AV190" t="s">
        <v>6186</v>
      </c>
      <c r="AW190" t="s">
        <v>6186</v>
      </c>
      <c r="AX190" t="s">
        <v>6186</v>
      </c>
      <c r="AY190" t="s">
        <v>6186</v>
      </c>
      <c r="AZ190" t="s">
        <v>6186</v>
      </c>
      <c r="BA190" t="s">
        <v>6186</v>
      </c>
      <c r="BB190" t="s">
        <v>6186</v>
      </c>
      <c r="BC190" t="s">
        <v>6186</v>
      </c>
      <c r="BD190" t="s">
        <v>6186</v>
      </c>
    </row>
    <row r="191" spans="1:56">
      <c r="A191" t="s">
        <v>6189</v>
      </c>
      <c r="B191">
        <v>2000</v>
      </c>
      <c r="C191">
        <v>2012</v>
      </c>
      <c r="D191" t="s">
        <v>6186</v>
      </c>
      <c r="E191" t="s">
        <v>6186</v>
      </c>
      <c r="F191" t="s">
        <v>6186</v>
      </c>
      <c r="G191" t="str">
        <f t="shared" si="4"/>
        <v/>
      </c>
      <c r="H191" t="s">
        <v>6186</v>
      </c>
      <c r="I191" t="str">
        <f t="shared" si="5"/>
        <v/>
      </c>
      <c r="K191" t="s">
        <v>6186</v>
      </c>
      <c r="L191" t="s">
        <v>6186</v>
      </c>
      <c r="M191" t="s">
        <v>6186</v>
      </c>
      <c r="N191" t="s">
        <v>6186</v>
      </c>
      <c r="O191" t="s">
        <v>6186</v>
      </c>
      <c r="P191" t="s">
        <v>6186</v>
      </c>
      <c r="Q191" t="s">
        <v>6186</v>
      </c>
      <c r="R191" t="s">
        <v>6186</v>
      </c>
      <c r="S191" t="s">
        <v>6186</v>
      </c>
      <c r="T191" t="s">
        <v>6186</v>
      </c>
      <c r="U191" t="s">
        <v>6186</v>
      </c>
      <c r="V191" t="s">
        <v>6186</v>
      </c>
      <c r="W191" t="s">
        <v>6186</v>
      </c>
      <c r="X191" t="s">
        <v>6186</v>
      </c>
      <c r="Y191" t="s">
        <v>6186</v>
      </c>
      <c r="Z191" t="s">
        <v>6186</v>
      </c>
      <c r="AA191" t="s">
        <v>6186</v>
      </c>
      <c r="AB191" t="s">
        <v>6186</v>
      </c>
      <c r="AC191" t="s">
        <v>6186</v>
      </c>
      <c r="AD191" t="s">
        <v>6186</v>
      </c>
      <c r="AE191" t="s">
        <v>6186</v>
      </c>
      <c r="AF191" t="s">
        <v>6186</v>
      </c>
      <c r="AG191" t="s">
        <v>6186</v>
      </c>
      <c r="AH191" t="s">
        <v>6186</v>
      </c>
      <c r="AI191" t="s">
        <v>6186</v>
      </c>
      <c r="AJ191" t="s">
        <v>6186</v>
      </c>
      <c r="AK191" t="s">
        <v>6186</v>
      </c>
      <c r="AL191" t="s">
        <v>6186</v>
      </c>
      <c r="AM191" t="s">
        <v>6186</v>
      </c>
      <c r="AN191" t="s">
        <v>6186</v>
      </c>
      <c r="AO191" t="s">
        <v>6186</v>
      </c>
      <c r="AP191" t="s">
        <v>6186</v>
      </c>
      <c r="AQ191" t="s">
        <v>6186</v>
      </c>
      <c r="AR191" t="s">
        <v>6186</v>
      </c>
      <c r="AS191" t="s">
        <v>6186</v>
      </c>
      <c r="AT191" t="s">
        <v>6186</v>
      </c>
      <c r="AU191" t="s">
        <v>6186</v>
      </c>
      <c r="AV191" t="s">
        <v>6186</v>
      </c>
      <c r="AW191" t="s">
        <v>6186</v>
      </c>
      <c r="AX191" t="s">
        <v>6186</v>
      </c>
      <c r="AY191" t="s">
        <v>6186</v>
      </c>
      <c r="AZ191" t="s">
        <v>6186</v>
      </c>
      <c r="BA191" t="s">
        <v>6186</v>
      </c>
      <c r="BB191" t="s">
        <v>6186</v>
      </c>
      <c r="BC191" t="s">
        <v>6186</v>
      </c>
      <c r="BD191" t="s">
        <v>6186</v>
      </c>
    </row>
    <row r="192" spans="1:56">
      <c r="A192" t="s">
        <v>6189</v>
      </c>
      <c r="B192">
        <v>2000</v>
      </c>
      <c r="C192">
        <v>2013</v>
      </c>
      <c r="D192" t="s">
        <v>6186</v>
      </c>
      <c r="E192" t="s">
        <v>6186</v>
      </c>
      <c r="F192" t="s">
        <v>6186</v>
      </c>
      <c r="G192" t="str">
        <f t="shared" si="4"/>
        <v/>
      </c>
      <c r="H192" t="s">
        <v>6186</v>
      </c>
      <c r="I192" t="str">
        <f t="shared" si="5"/>
        <v/>
      </c>
      <c r="K192" t="s">
        <v>6186</v>
      </c>
      <c r="L192" t="s">
        <v>6186</v>
      </c>
      <c r="M192" t="s">
        <v>6186</v>
      </c>
      <c r="N192" t="s">
        <v>6186</v>
      </c>
      <c r="O192" t="s">
        <v>6186</v>
      </c>
      <c r="P192" t="s">
        <v>6186</v>
      </c>
      <c r="Q192" t="s">
        <v>6186</v>
      </c>
      <c r="R192" t="s">
        <v>6186</v>
      </c>
      <c r="S192" t="s">
        <v>6186</v>
      </c>
      <c r="T192" t="s">
        <v>6186</v>
      </c>
      <c r="U192" t="s">
        <v>6186</v>
      </c>
      <c r="V192" t="s">
        <v>6186</v>
      </c>
      <c r="W192" t="s">
        <v>6186</v>
      </c>
      <c r="X192" t="s">
        <v>6186</v>
      </c>
      <c r="Y192" t="s">
        <v>6186</v>
      </c>
      <c r="Z192" t="s">
        <v>6186</v>
      </c>
      <c r="AA192" t="s">
        <v>6186</v>
      </c>
      <c r="AB192" t="s">
        <v>6186</v>
      </c>
      <c r="AC192" t="s">
        <v>6186</v>
      </c>
      <c r="AD192" t="s">
        <v>6186</v>
      </c>
      <c r="AE192" t="s">
        <v>6186</v>
      </c>
      <c r="AF192" t="s">
        <v>6186</v>
      </c>
      <c r="AG192" t="s">
        <v>6186</v>
      </c>
      <c r="AH192" t="s">
        <v>6186</v>
      </c>
      <c r="AI192" t="s">
        <v>6186</v>
      </c>
      <c r="AJ192" t="s">
        <v>6186</v>
      </c>
      <c r="AK192" t="s">
        <v>6186</v>
      </c>
      <c r="AL192" t="s">
        <v>6186</v>
      </c>
      <c r="AM192" t="s">
        <v>6186</v>
      </c>
      <c r="AN192" t="s">
        <v>6186</v>
      </c>
      <c r="AO192" t="s">
        <v>6186</v>
      </c>
      <c r="AP192" t="s">
        <v>6186</v>
      </c>
      <c r="AQ192" t="s">
        <v>6186</v>
      </c>
      <c r="AR192" t="s">
        <v>6186</v>
      </c>
      <c r="AS192" t="s">
        <v>6186</v>
      </c>
      <c r="AT192" t="s">
        <v>6186</v>
      </c>
      <c r="AU192" t="s">
        <v>6186</v>
      </c>
      <c r="AV192" t="s">
        <v>6186</v>
      </c>
      <c r="AW192" t="s">
        <v>6186</v>
      </c>
      <c r="AX192" t="s">
        <v>6186</v>
      </c>
      <c r="AY192" t="s">
        <v>6186</v>
      </c>
      <c r="AZ192" t="s">
        <v>6186</v>
      </c>
      <c r="BA192" t="s">
        <v>6186</v>
      </c>
      <c r="BB192" t="s">
        <v>6186</v>
      </c>
      <c r="BC192" t="s">
        <v>6186</v>
      </c>
      <c r="BD192" t="s">
        <v>6186</v>
      </c>
    </row>
    <row r="193" spans="1:56">
      <c r="A193" t="s">
        <v>6189</v>
      </c>
      <c r="B193">
        <v>2000</v>
      </c>
      <c r="C193">
        <v>2014</v>
      </c>
      <c r="D193" t="s">
        <v>6186</v>
      </c>
      <c r="E193" t="s">
        <v>6186</v>
      </c>
      <c r="F193" t="s">
        <v>6186</v>
      </c>
      <c r="G193" t="str">
        <f t="shared" si="4"/>
        <v/>
      </c>
      <c r="H193" t="s">
        <v>6186</v>
      </c>
      <c r="I193" t="str">
        <f t="shared" si="5"/>
        <v/>
      </c>
      <c r="K193" t="s">
        <v>6186</v>
      </c>
      <c r="L193" t="s">
        <v>6186</v>
      </c>
      <c r="M193" t="s">
        <v>6186</v>
      </c>
      <c r="N193" t="s">
        <v>6186</v>
      </c>
      <c r="O193" t="s">
        <v>6186</v>
      </c>
      <c r="P193" t="s">
        <v>6186</v>
      </c>
      <c r="Q193" t="s">
        <v>6186</v>
      </c>
      <c r="R193" t="s">
        <v>6186</v>
      </c>
      <c r="S193" t="s">
        <v>6186</v>
      </c>
      <c r="T193" t="s">
        <v>6186</v>
      </c>
      <c r="U193" t="s">
        <v>6186</v>
      </c>
      <c r="V193" t="s">
        <v>6186</v>
      </c>
      <c r="W193" t="s">
        <v>6186</v>
      </c>
      <c r="X193" t="s">
        <v>6186</v>
      </c>
      <c r="Y193" t="s">
        <v>6186</v>
      </c>
      <c r="Z193" t="s">
        <v>6186</v>
      </c>
      <c r="AA193" t="s">
        <v>6186</v>
      </c>
      <c r="AB193" t="s">
        <v>6186</v>
      </c>
      <c r="AC193" t="s">
        <v>6186</v>
      </c>
      <c r="AD193" t="s">
        <v>6186</v>
      </c>
      <c r="AE193" t="s">
        <v>6186</v>
      </c>
      <c r="AF193" t="s">
        <v>6186</v>
      </c>
      <c r="AG193" t="s">
        <v>6186</v>
      </c>
      <c r="AH193" t="s">
        <v>6186</v>
      </c>
      <c r="AI193" t="s">
        <v>6186</v>
      </c>
      <c r="AJ193" t="s">
        <v>6186</v>
      </c>
      <c r="AK193" t="s">
        <v>6186</v>
      </c>
      <c r="AL193" t="s">
        <v>6186</v>
      </c>
      <c r="AM193" t="s">
        <v>6186</v>
      </c>
      <c r="AN193" t="s">
        <v>6186</v>
      </c>
      <c r="AO193" t="s">
        <v>6186</v>
      </c>
      <c r="AP193" t="s">
        <v>6186</v>
      </c>
      <c r="AQ193" t="s">
        <v>6186</v>
      </c>
      <c r="AR193" t="s">
        <v>6186</v>
      </c>
      <c r="AS193" t="s">
        <v>6186</v>
      </c>
      <c r="AT193" t="s">
        <v>6186</v>
      </c>
      <c r="AU193" t="s">
        <v>6186</v>
      </c>
      <c r="AV193" t="s">
        <v>6186</v>
      </c>
      <c r="AW193" t="s">
        <v>6186</v>
      </c>
      <c r="AX193" t="s">
        <v>6186</v>
      </c>
      <c r="AY193" t="s">
        <v>6186</v>
      </c>
      <c r="AZ193" t="s">
        <v>6186</v>
      </c>
      <c r="BA193" t="s">
        <v>6186</v>
      </c>
      <c r="BB193" t="s">
        <v>6186</v>
      </c>
      <c r="BC193" t="s">
        <v>6186</v>
      </c>
      <c r="BD193" t="s">
        <v>6186</v>
      </c>
    </row>
    <row r="194" spans="1:56">
      <c r="A194" t="s">
        <v>6189</v>
      </c>
      <c r="B194">
        <v>2000</v>
      </c>
      <c r="C194">
        <v>2015</v>
      </c>
      <c r="D194" t="s">
        <v>6186</v>
      </c>
      <c r="E194" t="s">
        <v>6186</v>
      </c>
      <c r="F194" t="s">
        <v>6186</v>
      </c>
      <c r="G194" t="str">
        <f t="shared" si="4"/>
        <v/>
      </c>
      <c r="H194" t="s">
        <v>6186</v>
      </c>
      <c r="I194" t="str">
        <f t="shared" si="5"/>
        <v/>
      </c>
      <c r="K194" t="s">
        <v>6186</v>
      </c>
      <c r="L194" t="s">
        <v>6186</v>
      </c>
      <c r="M194" t="s">
        <v>6186</v>
      </c>
      <c r="N194" t="s">
        <v>6186</v>
      </c>
      <c r="O194" t="s">
        <v>6186</v>
      </c>
      <c r="P194" t="s">
        <v>6186</v>
      </c>
      <c r="Q194" t="s">
        <v>6186</v>
      </c>
      <c r="R194" t="s">
        <v>6186</v>
      </c>
      <c r="S194" t="s">
        <v>6186</v>
      </c>
      <c r="T194" t="s">
        <v>6186</v>
      </c>
      <c r="U194" t="s">
        <v>6186</v>
      </c>
      <c r="V194" t="s">
        <v>6186</v>
      </c>
      <c r="W194" t="s">
        <v>6186</v>
      </c>
      <c r="X194" t="s">
        <v>6186</v>
      </c>
      <c r="Y194" t="s">
        <v>6186</v>
      </c>
      <c r="Z194" t="s">
        <v>6186</v>
      </c>
      <c r="AA194" t="s">
        <v>6186</v>
      </c>
      <c r="AB194" t="s">
        <v>6186</v>
      </c>
      <c r="AC194" t="s">
        <v>6186</v>
      </c>
      <c r="AD194" t="s">
        <v>6186</v>
      </c>
      <c r="AE194" t="s">
        <v>6186</v>
      </c>
      <c r="AF194" t="s">
        <v>6186</v>
      </c>
      <c r="AG194" t="s">
        <v>6186</v>
      </c>
      <c r="AH194" t="s">
        <v>6186</v>
      </c>
      <c r="AI194" t="s">
        <v>6186</v>
      </c>
      <c r="AJ194" t="s">
        <v>6186</v>
      </c>
      <c r="AK194" t="s">
        <v>6186</v>
      </c>
      <c r="AL194" t="s">
        <v>6186</v>
      </c>
      <c r="AM194" t="s">
        <v>6186</v>
      </c>
      <c r="AN194" t="s">
        <v>6186</v>
      </c>
      <c r="AO194" t="s">
        <v>6186</v>
      </c>
      <c r="AP194" t="s">
        <v>6186</v>
      </c>
      <c r="AQ194" t="s">
        <v>6186</v>
      </c>
      <c r="AR194" t="s">
        <v>6186</v>
      </c>
      <c r="AS194" t="s">
        <v>6186</v>
      </c>
      <c r="AT194" t="s">
        <v>6186</v>
      </c>
      <c r="AU194" t="s">
        <v>6186</v>
      </c>
      <c r="AV194" t="s">
        <v>6186</v>
      </c>
      <c r="AW194" t="s">
        <v>6186</v>
      </c>
      <c r="AX194" t="s">
        <v>6186</v>
      </c>
      <c r="AY194" t="s">
        <v>6186</v>
      </c>
      <c r="AZ194" t="s">
        <v>6186</v>
      </c>
      <c r="BA194" t="s">
        <v>6186</v>
      </c>
      <c r="BB194" t="s">
        <v>6186</v>
      </c>
      <c r="BC194" t="s">
        <v>6186</v>
      </c>
      <c r="BD194" t="s">
        <v>6186</v>
      </c>
    </row>
    <row r="195" spans="1:56">
      <c r="A195" t="s">
        <v>6189</v>
      </c>
      <c r="B195">
        <v>2000</v>
      </c>
      <c r="C195">
        <v>2016</v>
      </c>
      <c r="D195" t="s">
        <v>6186</v>
      </c>
      <c r="E195" t="s">
        <v>6186</v>
      </c>
      <c r="F195" t="s">
        <v>6186</v>
      </c>
      <c r="G195" t="str">
        <f t="shared" si="4"/>
        <v/>
      </c>
      <c r="H195" t="s">
        <v>6186</v>
      </c>
      <c r="I195" t="str">
        <f t="shared" si="5"/>
        <v/>
      </c>
      <c r="K195" t="s">
        <v>6186</v>
      </c>
      <c r="L195" t="s">
        <v>6186</v>
      </c>
      <c r="M195" t="s">
        <v>6186</v>
      </c>
      <c r="N195" t="s">
        <v>6186</v>
      </c>
      <c r="O195" t="s">
        <v>6186</v>
      </c>
      <c r="P195" t="s">
        <v>6186</v>
      </c>
      <c r="Q195" t="s">
        <v>6186</v>
      </c>
      <c r="R195" t="s">
        <v>6186</v>
      </c>
      <c r="S195" t="s">
        <v>6186</v>
      </c>
      <c r="T195" t="s">
        <v>6186</v>
      </c>
      <c r="U195" t="s">
        <v>6186</v>
      </c>
      <c r="V195" t="s">
        <v>6186</v>
      </c>
      <c r="W195" t="s">
        <v>6186</v>
      </c>
      <c r="X195" t="s">
        <v>6186</v>
      </c>
      <c r="Y195" t="s">
        <v>6186</v>
      </c>
      <c r="Z195" t="s">
        <v>6186</v>
      </c>
      <c r="AA195" t="s">
        <v>6186</v>
      </c>
      <c r="AB195" t="s">
        <v>6186</v>
      </c>
      <c r="AC195" t="s">
        <v>6186</v>
      </c>
      <c r="AD195" t="s">
        <v>6186</v>
      </c>
      <c r="AE195" t="s">
        <v>6186</v>
      </c>
      <c r="AF195" t="s">
        <v>6186</v>
      </c>
      <c r="AG195" t="s">
        <v>6186</v>
      </c>
      <c r="AH195" t="s">
        <v>6186</v>
      </c>
      <c r="AI195" t="s">
        <v>6186</v>
      </c>
      <c r="AJ195" t="s">
        <v>6186</v>
      </c>
      <c r="AK195" t="s">
        <v>6186</v>
      </c>
      <c r="AL195" t="s">
        <v>6186</v>
      </c>
      <c r="AM195" t="s">
        <v>6186</v>
      </c>
      <c r="AN195" t="s">
        <v>6186</v>
      </c>
      <c r="AO195" t="s">
        <v>6186</v>
      </c>
      <c r="AP195" t="s">
        <v>6186</v>
      </c>
      <c r="AQ195" t="s">
        <v>6186</v>
      </c>
      <c r="AR195" t="s">
        <v>6186</v>
      </c>
      <c r="AS195" t="s">
        <v>6186</v>
      </c>
      <c r="AT195" t="s">
        <v>6186</v>
      </c>
      <c r="AU195" t="s">
        <v>6186</v>
      </c>
      <c r="AV195" t="s">
        <v>6186</v>
      </c>
      <c r="AW195" t="s">
        <v>6186</v>
      </c>
      <c r="AX195" t="s">
        <v>6186</v>
      </c>
      <c r="AY195" t="s">
        <v>6186</v>
      </c>
      <c r="AZ195" t="s">
        <v>6186</v>
      </c>
      <c r="BA195" t="s">
        <v>6186</v>
      </c>
      <c r="BB195" t="s">
        <v>6186</v>
      </c>
      <c r="BC195" t="s">
        <v>6186</v>
      </c>
      <c r="BD195" t="s">
        <v>6186</v>
      </c>
    </row>
    <row r="196" spans="1:56">
      <c r="A196" t="s">
        <v>6189</v>
      </c>
      <c r="B196">
        <v>2000</v>
      </c>
      <c r="C196">
        <v>2017</v>
      </c>
      <c r="D196" t="s">
        <v>6186</v>
      </c>
      <c r="E196" t="s">
        <v>6186</v>
      </c>
      <c r="F196" t="s">
        <v>6186</v>
      </c>
      <c r="G196" t="str">
        <f t="shared" si="4"/>
        <v/>
      </c>
      <c r="H196" t="s">
        <v>6186</v>
      </c>
      <c r="I196" t="str">
        <f t="shared" si="5"/>
        <v/>
      </c>
      <c r="K196" t="s">
        <v>6186</v>
      </c>
      <c r="L196" t="s">
        <v>6186</v>
      </c>
      <c r="M196" t="s">
        <v>6186</v>
      </c>
      <c r="N196" t="s">
        <v>6186</v>
      </c>
      <c r="O196" t="s">
        <v>6186</v>
      </c>
      <c r="P196" t="s">
        <v>6186</v>
      </c>
      <c r="Q196" t="s">
        <v>6186</v>
      </c>
      <c r="R196" t="s">
        <v>6186</v>
      </c>
      <c r="S196" t="s">
        <v>6186</v>
      </c>
      <c r="T196" t="s">
        <v>6186</v>
      </c>
      <c r="U196" t="s">
        <v>6186</v>
      </c>
      <c r="V196" t="s">
        <v>6186</v>
      </c>
      <c r="W196" t="s">
        <v>6186</v>
      </c>
      <c r="X196" t="s">
        <v>6186</v>
      </c>
      <c r="Y196" t="s">
        <v>6186</v>
      </c>
      <c r="Z196" t="s">
        <v>6186</v>
      </c>
      <c r="AA196" t="s">
        <v>6186</v>
      </c>
      <c r="AB196" t="s">
        <v>6186</v>
      </c>
      <c r="AC196" t="s">
        <v>6186</v>
      </c>
      <c r="AD196" t="s">
        <v>6186</v>
      </c>
      <c r="AE196" t="s">
        <v>6186</v>
      </c>
      <c r="AF196" t="s">
        <v>6186</v>
      </c>
      <c r="AG196" t="s">
        <v>6186</v>
      </c>
      <c r="AH196" t="s">
        <v>6186</v>
      </c>
      <c r="AI196" t="s">
        <v>6186</v>
      </c>
      <c r="AJ196" t="s">
        <v>6186</v>
      </c>
      <c r="AK196" t="s">
        <v>6186</v>
      </c>
      <c r="AL196" t="s">
        <v>6186</v>
      </c>
      <c r="AM196" t="s">
        <v>6186</v>
      </c>
      <c r="AN196" t="s">
        <v>6186</v>
      </c>
      <c r="AO196" t="s">
        <v>6186</v>
      </c>
      <c r="AP196" t="s">
        <v>6186</v>
      </c>
      <c r="AQ196" t="s">
        <v>6186</v>
      </c>
      <c r="AR196" t="s">
        <v>6186</v>
      </c>
      <c r="AS196" t="s">
        <v>6186</v>
      </c>
      <c r="AT196" t="s">
        <v>6186</v>
      </c>
      <c r="AU196" t="s">
        <v>6186</v>
      </c>
      <c r="AV196" t="s">
        <v>6186</v>
      </c>
      <c r="AW196" t="s">
        <v>6186</v>
      </c>
      <c r="AX196" t="s">
        <v>6186</v>
      </c>
      <c r="AY196" t="s">
        <v>6186</v>
      </c>
      <c r="AZ196" t="s">
        <v>6186</v>
      </c>
      <c r="BA196" t="s">
        <v>6186</v>
      </c>
      <c r="BB196" t="s">
        <v>6186</v>
      </c>
      <c r="BC196" t="s">
        <v>6186</v>
      </c>
      <c r="BD196" t="s">
        <v>6186</v>
      </c>
    </row>
    <row r="197" spans="1:56">
      <c r="A197" t="s">
        <v>6189</v>
      </c>
      <c r="B197">
        <v>2000</v>
      </c>
      <c r="C197">
        <v>2018</v>
      </c>
      <c r="D197" t="s">
        <v>6186</v>
      </c>
      <c r="E197" t="s">
        <v>6186</v>
      </c>
      <c r="F197" t="s">
        <v>6186</v>
      </c>
      <c r="G197" t="str">
        <f t="shared" si="4"/>
        <v/>
      </c>
      <c r="H197" t="s">
        <v>6186</v>
      </c>
      <c r="I197" t="str">
        <f t="shared" si="5"/>
        <v/>
      </c>
      <c r="K197" t="s">
        <v>6186</v>
      </c>
      <c r="L197" t="s">
        <v>6186</v>
      </c>
      <c r="M197" t="s">
        <v>6186</v>
      </c>
      <c r="N197" t="s">
        <v>6186</v>
      </c>
      <c r="O197" t="s">
        <v>6186</v>
      </c>
      <c r="P197" t="s">
        <v>6186</v>
      </c>
      <c r="Q197" t="s">
        <v>6186</v>
      </c>
      <c r="R197" t="s">
        <v>6186</v>
      </c>
      <c r="S197" t="s">
        <v>6186</v>
      </c>
      <c r="T197" t="s">
        <v>6186</v>
      </c>
      <c r="U197" t="s">
        <v>6186</v>
      </c>
      <c r="V197" t="s">
        <v>6186</v>
      </c>
      <c r="W197" t="s">
        <v>6186</v>
      </c>
      <c r="X197" t="s">
        <v>6186</v>
      </c>
      <c r="Y197" t="s">
        <v>6186</v>
      </c>
      <c r="Z197" t="s">
        <v>6186</v>
      </c>
      <c r="AA197" t="s">
        <v>6186</v>
      </c>
      <c r="AB197" t="s">
        <v>6186</v>
      </c>
      <c r="AC197" t="s">
        <v>6186</v>
      </c>
      <c r="AD197" t="s">
        <v>6186</v>
      </c>
      <c r="AE197" t="s">
        <v>6186</v>
      </c>
      <c r="AF197" t="s">
        <v>6186</v>
      </c>
      <c r="AG197" t="s">
        <v>6186</v>
      </c>
      <c r="AH197" t="s">
        <v>6186</v>
      </c>
      <c r="AI197" t="s">
        <v>6186</v>
      </c>
      <c r="AJ197" t="s">
        <v>6186</v>
      </c>
      <c r="AK197" t="s">
        <v>6186</v>
      </c>
      <c r="AL197" t="s">
        <v>6186</v>
      </c>
      <c r="AM197" t="s">
        <v>6186</v>
      </c>
      <c r="AN197" t="s">
        <v>6186</v>
      </c>
      <c r="AO197" t="s">
        <v>6186</v>
      </c>
      <c r="AP197" t="s">
        <v>6186</v>
      </c>
      <c r="AQ197" t="s">
        <v>6186</v>
      </c>
      <c r="AR197" t="s">
        <v>6186</v>
      </c>
      <c r="AS197" t="s">
        <v>6186</v>
      </c>
      <c r="AT197" t="s">
        <v>6186</v>
      </c>
      <c r="AU197" t="s">
        <v>6186</v>
      </c>
      <c r="AV197" t="s">
        <v>6186</v>
      </c>
      <c r="AW197" t="s">
        <v>6186</v>
      </c>
      <c r="AX197" t="s">
        <v>6186</v>
      </c>
      <c r="AY197" t="s">
        <v>6186</v>
      </c>
      <c r="AZ197" t="s">
        <v>6186</v>
      </c>
      <c r="BA197" t="s">
        <v>6186</v>
      </c>
      <c r="BB197" t="s">
        <v>6186</v>
      </c>
      <c r="BC197" t="s">
        <v>6186</v>
      </c>
      <c r="BD197" t="s">
        <v>6186</v>
      </c>
    </row>
    <row r="198" spans="1:56">
      <c r="A198" t="s">
        <v>6189</v>
      </c>
      <c r="B198">
        <v>7000</v>
      </c>
      <c r="C198">
        <v>2011</v>
      </c>
      <c r="D198" t="s">
        <v>6186</v>
      </c>
      <c r="E198" t="s">
        <v>6186</v>
      </c>
      <c r="F198" t="s">
        <v>6186</v>
      </c>
      <c r="G198" t="str">
        <f t="shared" si="4"/>
        <v/>
      </c>
      <c r="H198" t="s">
        <v>6186</v>
      </c>
      <c r="I198" t="str">
        <f t="shared" si="5"/>
        <v/>
      </c>
      <c r="K198" t="s">
        <v>6186</v>
      </c>
      <c r="L198" t="s">
        <v>6186</v>
      </c>
      <c r="M198" t="s">
        <v>6186</v>
      </c>
      <c r="N198" t="s">
        <v>6186</v>
      </c>
      <c r="O198" t="s">
        <v>6186</v>
      </c>
      <c r="P198" t="s">
        <v>6186</v>
      </c>
      <c r="Q198" t="s">
        <v>6186</v>
      </c>
      <c r="R198" t="s">
        <v>6186</v>
      </c>
      <c r="S198" t="s">
        <v>6186</v>
      </c>
      <c r="T198" t="s">
        <v>6186</v>
      </c>
      <c r="U198" t="s">
        <v>6186</v>
      </c>
      <c r="V198" t="s">
        <v>6186</v>
      </c>
      <c r="W198" t="s">
        <v>6186</v>
      </c>
      <c r="X198" t="s">
        <v>6186</v>
      </c>
      <c r="Y198" t="s">
        <v>6186</v>
      </c>
      <c r="Z198" t="s">
        <v>6186</v>
      </c>
      <c r="AA198" t="s">
        <v>6186</v>
      </c>
      <c r="AB198" t="s">
        <v>6186</v>
      </c>
      <c r="AC198" t="s">
        <v>6186</v>
      </c>
      <c r="AD198" t="s">
        <v>6186</v>
      </c>
      <c r="AE198" t="s">
        <v>6186</v>
      </c>
      <c r="AF198" t="s">
        <v>6186</v>
      </c>
      <c r="AG198" t="s">
        <v>6186</v>
      </c>
      <c r="AH198" t="s">
        <v>6186</v>
      </c>
      <c r="AI198" t="s">
        <v>6186</v>
      </c>
      <c r="AJ198" t="s">
        <v>6186</v>
      </c>
      <c r="AK198" t="s">
        <v>6186</v>
      </c>
      <c r="AL198" t="s">
        <v>6186</v>
      </c>
      <c r="AM198" t="s">
        <v>6186</v>
      </c>
      <c r="AN198" t="s">
        <v>6186</v>
      </c>
      <c r="AO198" t="s">
        <v>6186</v>
      </c>
      <c r="AP198" t="s">
        <v>6186</v>
      </c>
      <c r="AQ198" t="s">
        <v>6186</v>
      </c>
      <c r="AR198" t="s">
        <v>6186</v>
      </c>
      <c r="AS198" t="s">
        <v>6186</v>
      </c>
      <c r="AT198" t="s">
        <v>6186</v>
      </c>
      <c r="AU198" t="s">
        <v>6186</v>
      </c>
      <c r="AV198" t="s">
        <v>6186</v>
      </c>
      <c r="AW198" t="s">
        <v>6186</v>
      </c>
      <c r="AX198" t="s">
        <v>6186</v>
      </c>
      <c r="AY198" t="s">
        <v>6186</v>
      </c>
      <c r="AZ198" t="s">
        <v>6186</v>
      </c>
      <c r="BA198" t="s">
        <v>6186</v>
      </c>
      <c r="BB198" t="s">
        <v>6186</v>
      </c>
      <c r="BC198" t="s">
        <v>6186</v>
      </c>
      <c r="BD198" t="s">
        <v>6186</v>
      </c>
    </row>
    <row r="199" spans="1:56">
      <c r="A199" t="s">
        <v>6189</v>
      </c>
      <c r="B199">
        <v>7000</v>
      </c>
      <c r="C199">
        <v>2012</v>
      </c>
      <c r="D199" t="s">
        <v>6186</v>
      </c>
      <c r="E199" t="s">
        <v>6186</v>
      </c>
      <c r="F199" t="s">
        <v>6186</v>
      </c>
      <c r="G199" t="str">
        <f t="shared" si="4"/>
        <v/>
      </c>
      <c r="H199" t="s">
        <v>6186</v>
      </c>
      <c r="I199" t="str">
        <f t="shared" si="5"/>
        <v/>
      </c>
      <c r="K199" t="s">
        <v>6186</v>
      </c>
      <c r="L199" t="s">
        <v>6186</v>
      </c>
      <c r="M199" t="s">
        <v>6186</v>
      </c>
      <c r="N199" t="s">
        <v>6186</v>
      </c>
      <c r="O199" t="s">
        <v>6186</v>
      </c>
      <c r="P199" t="s">
        <v>6186</v>
      </c>
      <c r="Q199" t="s">
        <v>6186</v>
      </c>
      <c r="R199" t="s">
        <v>6186</v>
      </c>
      <c r="S199" t="s">
        <v>6186</v>
      </c>
      <c r="T199" t="s">
        <v>6186</v>
      </c>
      <c r="U199" t="s">
        <v>6186</v>
      </c>
      <c r="V199" t="s">
        <v>6186</v>
      </c>
      <c r="W199" t="s">
        <v>6186</v>
      </c>
      <c r="X199" t="s">
        <v>6186</v>
      </c>
      <c r="Y199" t="s">
        <v>6186</v>
      </c>
      <c r="Z199" t="s">
        <v>6186</v>
      </c>
      <c r="AA199" t="s">
        <v>6186</v>
      </c>
      <c r="AB199" t="s">
        <v>6186</v>
      </c>
      <c r="AC199" t="s">
        <v>6186</v>
      </c>
      <c r="AD199" t="s">
        <v>6186</v>
      </c>
      <c r="AE199" t="s">
        <v>6186</v>
      </c>
      <c r="AF199" t="s">
        <v>6186</v>
      </c>
      <c r="AG199" t="s">
        <v>6186</v>
      </c>
      <c r="AH199" t="s">
        <v>6186</v>
      </c>
      <c r="AI199" t="s">
        <v>6186</v>
      </c>
      <c r="AJ199" t="s">
        <v>6186</v>
      </c>
      <c r="AK199" t="s">
        <v>6186</v>
      </c>
      <c r="AL199" t="s">
        <v>6186</v>
      </c>
      <c r="AM199" t="s">
        <v>6186</v>
      </c>
      <c r="AN199" t="s">
        <v>6186</v>
      </c>
      <c r="AO199" t="s">
        <v>6186</v>
      </c>
      <c r="AP199" t="s">
        <v>6186</v>
      </c>
      <c r="AQ199" t="s">
        <v>6186</v>
      </c>
      <c r="AR199" t="s">
        <v>6186</v>
      </c>
      <c r="AS199" t="s">
        <v>6186</v>
      </c>
      <c r="AT199" t="s">
        <v>6186</v>
      </c>
      <c r="AU199" t="s">
        <v>6186</v>
      </c>
      <c r="AV199" t="s">
        <v>6186</v>
      </c>
      <c r="AW199" t="s">
        <v>6186</v>
      </c>
      <c r="AX199" t="s">
        <v>6186</v>
      </c>
      <c r="AY199" t="s">
        <v>6186</v>
      </c>
      <c r="AZ199" t="s">
        <v>6186</v>
      </c>
      <c r="BA199" t="s">
        <v>6186</v>
      </c>
      <c r="BB199" t="s">
        <v>6186</v>
      </c>
      <c r="BC199" t="s">
        <v>6186</v>
      </c>
      <c r="BD199" t="s">
        <v>6186</v>
      </c>
    </row>
    <row r="200" spans="1:56">
      <c r="A200" t="s">
        <v>6189</v>
      </c>
      <c r="B200">
        <v>7000</v>
      </c>
      <c r="C200">
        <v>2013</v>
      </c>
      <c r="D200" t="s">
        <v>6186</v>
      </c>
      <c r="E200" t="s">
        <v>6186</v>
      </c>
      <c r="F200" t="s">
        <v>6186</v>
      </c>
      <c r="G200" t="str">
        <f t="shared" si="4"/>
        <v/>
      </c>
      <c r="H200" t="s">
        <v>6186</v>
      </c>
      <c r="I200" t="str">
        <f t="shared" si="5"/>
        <v/>
      </c>
      <c r="K200" t="s">
        <v>6186</v>
      </c>
      <c r="L200" t="s">
        <v>6186</v>
      </c>
      <c r="M200" t="s">
        <v>6186</v>
      </c>
      <c r="N200" t="s">
        <v>6186</v>
      </c>
      <c r="O200" t="s">
        <v>6186</v>
      </c>
      <c r="P200" t="s">
        <v>6186</v>
      </c>
      <c r="Q200" t="s">
        <v>6186</v>
      </c>
      <c r="R200" t="s">
        <v>6186</v>
      </c>
      <c r="S200" t="s">
        <v>6186</v>
      </c>
      <c r="T200" t="s">
        <v>6186</v>
      </c>
      <c r="U200" t="s">
        <v>6186</v>
      </c>
      <c r="V200" t="s">
        <v>6186</v>
      </c>
      <c r="W200" t="s">
        <v>6186</v>
      </c>
      <c r="X200" t="s">
        <v>6186</v>
      </c>
      <c r="Y200" t="s">
        <v>6186</v>
      </c>
      <c r="Z200" t="s">
        <v>6186</v>
      </c>
      <c r="AA200" t="s">
        <v>6186</v>
      </c>
      <c r="AB200" t="s">
        <v>6186</v>
      </c>
      <c r="AC200" t="s">
        <v>6186</v>
      </c>
      <c r="AD200" t="s">
        <v>6186</v>
      </c>
      <c r="AE200" t="s">
        <v>6186</v>
      </c>
      <c r="AF200" t="s">
        <v>6186</v>
      </c>
      <c r="AG200" t="s">
        <v>6186</v>
      </c>
      <c r="AH200" t="s">
        <v>6186</v>
      </c>
      <c r="AI200" t="s">
        <v>6186</v>
      </c>
      <c r="AJ200" t="s">
        <v>6186</v>
      </c>
      <c r="AK200" t="s">
        <v>6186</v>
      </c>
      <c r="AL200" t="s">
        <v>6186</v>
      </c>
      <c r="AM200" t="s">
        <v>6186</v>
      </c>
      <c r="AN200" t="s">
        <v>6186</v>
      </c>
      <c r="AO200" t="s">
        <v>6186</v>
      </c>
      <c r="AP200" t="s">
        <v>6186</v>
      </c>
      <c r="AQ200" t="s">
        <v>6186</v>
      </c>
      <c r="AR200" t="s">
        <v>6186</v>
      </c>
      <c r="AS200" t="s">
        <v>6186</v>
      </c>
      <c r="AT200" t="s">
        <v>6186</v>
      </c>
      <c r="AU200" t="s">
        <v>6186</v>
      </c>
      <c r="AV200" t="s">
        <v>6186</v>
      </c>
      <c r="AW200" t="s">
        <v>6186</v>
      </c>
      <c r="AX200" t="s">
        <v>6186</v>
      </c>
      <c r="AY200" t="s">
        <v>6186</v>
      </c>
      <c r="AZ200" t="s">
        <v>6186</v>
      </c>
      <c r="BA200" t="s">
        <v>6186</v>
      </c>
      <c r="BB200" t="s">
        <v>6186</v>
      </c>
      <c r="BC200" t="s">
        <v>6186</v>
      </c>
      <c r="BD200" t="s">
        <v>6186</v>
      </c>
    </row>
    <row r="201" spans="1:56">
      <c r="A201" t="s">
        <v>6189</v>
      </c>
      <c r="B201">
        <v>7000</v>
      </c>
      <c r="C201">
        <v>2014</v>
      </c>
      <c r="D201" t="s">
        <v>6186</v>
      </c>
      <c r="E201" t="s">
        <v>6186</v>
      </c>
      <c r="F201" t="s">
        <v>6186</v>
      </c>
      <c r="G201" t="str">
        <f t="shared" si="4"/>
        <v/>
      </c>
      <c r="H201" t="s">
        <v>6186</v>
      </c>
      <c r="I201" t="str">
        <f t="shared" si="5"/>
        <v/>
      </c>
      <c r="K201" t="s">
        <v>6186</v>
      </c>
      <c r="L201" t="s">
        <v>6186</v>
      </c>
      <c r="M201" t="s">
        <v>6186</v>
      </c>
      <c r="N201" t="s">
        <v>6186</v>
      </c>
      <c r="O201" t="s">
        <v>6186</v>
      </c>
      <c r="P201" t="s">
        <v>6186</v>
      </c>
      <c r="Q201" t="s">
        <v>6186</v>
      </c>
      <c r="R201" t="s">
        <v>6186</v>
      </c>
      <c r="S201" t="s">
        <v>6186</v>
      </c>
      <c r="T201" t="s">
        <v>6186</v>
      </c>
      <c r="U201" t="s">
        <v>6186</v>
      </c>
      <c r="V201" t="s">
        <v>6186</v>
      </c>
      <c r="W201" t="s">
        <v>6186</v>
      </c>
      <c r="X201" t="s">
        <v>6186</v>
      </c>
      <c r="Y201" t="s">
        <v>6186</v>
      </c>
      <c r="Z201" t="s">
        <v>6186</v>
      </c>
      <c r="AA201" t="s">
        <v>6186</v>
      </c>
      <c r="AB201" t="s">
        <v>6186</v>
      </c>
      <c r="AC201" t="s">
        <v>6186</v>
      </c>
      <c r="AD201" t="s">
        <v>6186</v>
      </c>
      <c r="AE201" t="s">
        <v>6186</v>
      </c>
      <c r="AF201" t="s">
        <v>6186</v>
      </c>
      <c r="AG201" t="s">
        <v>6186</v>
      </c>
      <c r="AH201" t="s">
        <v>6186</v>
      </c>
      <c r="AI201" t="s">
        <v>6186</v>
      </c>
      <c r="AJ201" t="s">
        <v>6186</v>
      </c>
      <c r="AK201" t="s">
        <v>6186</v>
      </c>
      <c r="AL201" t="s">
        <v>6186</v>
      </c>
      <c r="AM201" t="s">
        <v>6186</v>
      </c>
      <c r="AN201" t="s">
        <v>6186</v>
      </c>
      <c r="AO201" t="s">
        <v>6186</v>
      </c>
      <c r="AP201" t="s">
        <v>6186</v>
      </c>
      <c r="AQ201" t="s">
        <v>6186</v>
      </c>
      <c r="AR201" t="s">
        <v>6186</v>
      </c>
      <c r="AS201" t="s">
        <v>6186</v>
      </c>
      <c r="AT201" t="s">
        <v>6186</v>
      </c>
      <c r="AU201" t="s">
        <v>6186</v>
      </c>
      <c r="AV201" t="s">
        <v>6186</v>
      </c>
      <c r="AW201" t="s">
        <v>6186</v>
      </c>
      <c r="AX201" t="s">
        <v>6186</v>
      </c>
      <c r="AY201" t="s">
        <v>6186</v>
      </c>
      <c r="AZ201" t="s">
        <v>6186</v>
      </c>
      <c r="BA201" t="s">
        <v>6186</v>
      </c>
      <c r="BB201" t="s">
        <v>6186</v>
      </c>
      <c r="BC201" t="s">
        <v>6186</v>
      </c>
      <c r="BD201" t="s">
        <v>6186</v>
      </c>
    </row>
    <row r="202" spans="1:56">
      <c r="A202" t="s">
        <v>6189</v>
      </c>
      <c r="B202">
        <v>7000</v>
      </c>
      <c r="C202">
        <v>2015</v>
      </c>
      <c r="D202" t="s">
        <v>6186</v>
      </c>
      <c r="E202" t="s">
        <v>6186</v>
      </c>
      <c r="F202" t="s">
        <v>6186</v>
      </c>
      <c r="G202" t="str">
        <f t="shared" ref="G202:G207" si="6">IFERROR(F202*E202,"")</f>
        <v/>
      </c>
      <c r="H202" t="s">
        <v>6186</v>
      </c>
      <c r="I202" t="str">
        <f t="shared" si="5"/>
        <v/>
      </c>
      <c r="K202" t="s">
        <v>6186</v>
      </c>
      <c r="L202" t="s">
        <v>6186</v>
      </c>
      <c r="M202" t="s">
        <v>6186</v>
      </c>
      <c r="N202" t="s">
        <v>6186</v>
      </c>
      <c r="O202" t="s">
        <v>6186</v>
      </c>
      <c r="P202" t="s">
        <v>6186</v>
      </c>
      <c r="Q202" t="s">
        <v>6186</v>
      </c>
      <c r="R202" t="s">
        <v>6186</v>
      </c>
      <c r="S202" t="s">
        <v>6186</v>
      </c>
      <c r="T202" t="s">
        <v>6186</v>
      </c>
      <c r="U202" t="s">
        <v>6186</v>
      </c>
      <c r="V202" t="s">
        <v>6186</v>
      </c>
      <c r="W202" t="s">
        <v>6186</v>
      </c>
      <c r="X202" t="s">
        <v>6186</v>
      </c>
      <c r="Y202" t="s">
        <v>6186</v>
      </c>
      <c r="Z202" t="s">
        <v>6186</v>
      </c>
      <c r="AA202" t="s">
        <v>6186</v>
      </c>
      <c r="AB202" t="s">
        <v>6186</v>
      </c>
      <c r="AC202" t="s">
        <v>6186</v>
      </c>
      <c r="AD202" t="s">
        <v>6186</v>
      </c>
      <c r="AE202" t="s">
        <v>6186</v>
      </c>
      <c r="AF202" t="s">
        <v>6186</v>
      </c>
      <c r="AG202" t="s">
        <v>6186</v>
      </c>
      <c r="AH202" t="s">
        <v>6186</v>
      </c>
      <c r="AI202" t="s">
        <v>6186</v>
      </c>
      <c r="AJ202" t="s">
        <v>6186</v>
      </c>
      <c r="AK202" t="s">
        <v>6186</v>
      </c>
      <c r="AL202" t="s">
        <v>6186</v>
      </c>
      <c r="AM202" t="s">
        <v>6186</v>
      </c>
      <c r="AN202" t="s">
        <v>6186</v>
      </c>
      <c r="AO202" t="s">
        <v>6186</v>
      </c>
      <c r="AP202" t="s">
        <v>6186</v>
      </c>
      <c r="AQ202" t="s">
        <v>6186</v>
      </c>
      <c r="AR202" t="s">
        <v>6186</v>
      </c>
      <c r="AS202" t="s">
        <v>6186</v>
      </c>
      <c r="AT202" t="s">
        <v>6186</v>
      </c>
      <c r="AU202" t="s">
        <v>6186</v>
      </c>
      <c r="AV202" t="s">
        <v>6186</v>
      </c>
      <c r="AW202" t="s">
        <v>6186</v>
      </c>
      <c r="AX202" t="s">
        <v>6186</v>
      </c>
      <c r="AY202" t="s">
        <v>6186</v>
      </c>
      <c r="AZ202" t="s">
        <v>6186</v>
      </c>
      <c r="BA202" t="s">
        <v>6186</v>
      </c>
      <c r="BB202" t="s">
        <v>6186</v>
      </c>
      <c r="BC202" t="s">
        <v>6186</v>
      </c>
      <c r="BD202" t="s">
        <v>6186</v>
      </c>
    </row>
    <row r="203" spans="1:56">
      <c r="A203" t="s">
        <v>6189</v>
      </c>
      <c r="B203">
        <v>7000</v>
      </c>
      <c r="C203">
        <v>2016</v>
      </c>
      <c r="D203" t="s">
        <v>6186</v>
      </c>
      <c r="E203" t="s">
        <v>6186</v>
      </c>
      <c r="F203" t="s">
        <v>6186</v>
      </c>
      <c r="G203" t="str">
        <f t="shared" si="6"/>
        <v/>
      </c>
      <c r="H203" t="s">
        <v>6186</v>
      </c>
      <c r="I203" t="str">
        <f t="shared" ref="I203:I266" si="7">IFERROR(H203*E203,"")</f>
        <v/>
      </c>
      <c r="K203" t="s">
        <v>6186</v>
      </c>
      <c r="L203" t="s">
        <v>6186</v>
      </c>
      <c r="M203" t="s">
        <v>6186</v>
      </c>
      <c r="N203" t="s">
        <v>6186</v>
      </c>
      <c r="O203" t="s">
        <v>6186</v>
      </c>
      <c r="P203" t="s">
        <v>6186</v>
      </c>
      <c r="Q203" t="s">
        <v>6186</v>
      </c>
      <c r="R203" t="s">
        <v>6186</v>
      </c>
      <c r="S203" t="s">
        <v>6186</v>
      </c>
      <c r="T203" t="s">
        <v>6186</v>
      </c>
      <c r="U203" t="s">
        <v>6186</v>
      </c>
      <c r="V203" t="s">
        <v>6186</v>
      </c>
      <c r="W203" t="s">
        <v>6186</v>
      </c>
      <c r="X203" t="s">
        <v>6186</v>
      </c>
      <c r="Y203" t="s">
        <v>6186</v>
      </c>
      <c r="Z203" t="s">
        <v>6186</v>
      </c>
      <c r="AA203" t="s">
        <v>6186</v>
      </c>
      <c r="AB203" t="s">
        <v>6186</v>
      </c>
      <c r="AC203" t="s">
        <v>6186</v>
      </c>
      <c r="AD203" t="s">
        <v>6186</v>
      </c>
      <c r="AE203" t="s">
        <v>6186</v>
      </c>
      <c r="AF203" t="s">
        <v>6186</v>
      </c>
      <c r="AG203" t="s">
        <v>6186</v>
      </c>
      <c r="AH203" t="s">
        <v>6186</v>
      </c>
      <c r="AI203" t="s">
        <v>6186</v>
      </c>
      <c r="AJ203" t="s">
        <v>6186</v>
      </c>
      <c r="AK203" t="s">
        <v>6186</v>
      </c>
      <c r="AL203" t="s">
        <v>6186</v>
      </c>
      <c r="AM203" t="s">
        <v>6186</v>
      </c>
      <c r="AN203" t="s">
        <v>6186</v>
      </c>
      <c r="AO203" t="s">
        <v>6186</v>
      </c>
      <c r="AP203" t="s">
        <v>6186</v>
      </c>
      <c r="AQ203" t="s">
        <v>6186</v>
      </c>
      <c r="AR203" t="s">
        <v>6186</v>
      </c>
      <c r="AS203" t="s">
        <v>6186</v>
      </c>
      <c r="AT203" t="s">
        <v>6186</v>
      </c>
      <c r="AU203" t="s">
        <v>6186</v>
      </c>
      <c r="AV203" t="s">
        <v>6186</v>
      </c>
      <c r="AW203" t="s">
        <v>6186</v>
      </c>
      <c r="AX203" t="s">
        <v>6186</v>
      </c>
      <c r="AY203" t="s">
        <v>6186</v>
      </c>
      <c r="AZ203" t="s">
        <v>6186</v>
      </c>
      <c r="BA203" t="s">
        <v>6186</v>
      </c>
      <c r="BB203" t="s">
        <v>6186</v>
      </c>
      <c r="BC203" t="s">
        <v>6186</v>
      </c>
      <c r="BD203" t="s">
        <v>6186</v>
      </c>
    </row>
    <row r="204" spans="1:56">
      <c r="A204" t="s">
        <v>6189</v>
      </c>
      <c r="B204">
        <v>7000</v>
      </c>
      <c r="C204">
        <v>2017</v>
      </c>
      <c r="D204" t="s">
        <v>6186</v>
      </c>
      <c r="E204" t="s">
        <v>6186</v>
      </c>
      <c r="F204" t="s">
        <v>6186</v>
      </c>
      <c r="G204" t="str">
        <f t="shared" si="6"/>
        <v/>
      </c>
      <c r="H204" t="s">
        <v>6186</v>
      </c>
      <c r="I204" t="str">
        <f t="shared" si="7"/>
        <v/>
      </c>
      <c r="K204" t="s">
        <v>6186</v>
      </c>
      <c r="L204" t="s">
        <v>6186</v>
      </c>
      <c r="M204" t="s">
        <v>6186</v>
      </c>
      <c r="N204" t="s">
        <v>6186</v>
      </c>
      <c r="O204" t="s">
        <v>6186</v>
      </c>
      <c r="P204" t="s">
        <v>6186</v>
      </c>
      <c r="Q204" t="s">
        <v>6186</v>
      </c>
      <c r="R204" t="s">
        <v>6186</v>
      </c>
      <c r="S204" t="s">
        <v>6186</v>
      </c>
      <c r="T204" t="s">
        <v>6186</v>
      </c>
      <c r="U204" t="s">
        <v>6186</v>
      </c>
      <c r="V204" t="s">
        <v>6186</v>
      </c>
      <c r="W204" t="s">
        <v>6186</v>
      </c>
      <c r="X204" t="s">
        <v>6186</v>
      </c>
      <c r="Y204" t="s">
        <v>6186</v>
      </c>
      <c r="Z204" t="s">
        <v>6186</v>
      </c>
      <c r="AA204" t="s">
        <v>6186</v>
      </c>
      <c r="AB204" t="s">
        <v>6186</v>
      </c>
      <c r="AC204" t="s">
        <v>6186</v>
      </c>
      <c r="AD204" t="s">
        <v>6186</v>
      </c>
      <c r="AE204" t="s">
        <v>6186</v>
      </c>
      <c r="AF204" t="s">
        <v>6186</v>
      </c>
      <c r="AG204" t="s">
        <v>6186</v>
      </c>
      <c r="AH204" t="s">
        <v>6186</v>
      </c>
      <c r="AI204" t="s">
        <v>6186</v>
      </c>
      <c r="AJ204" t="s">
        <v>6186</v>
      </c>
      <c r="AK204" t="s">
        <v>6186</v>
      </c>
      <c r="AL204" t="s">
        <v>6186</v>
      </c>
      <c r="AM204" t="s">
        <v>6186</v>
      </c>
      <c r="AN204" t="s">
        <v>6186</v>
      </c>
      <c r="AO204" t="s">
        <v>6186</v>
      </c>
      <c r="AP204" t="s">
        <v>6186</v>
      </c>
      <c r="AQ204" t="s">
        <v>6186</v>
      </c>
      <c r="AR204" t="s">
        <v>6186</v>
      </c>
      <c r="AS204" t="s">
        <v>6186</v>
      </c>
      <c r="AT204" t="s">
        <v>6186</v>
      </c>
      <c r="AU204" t="s">
        <v>6186</v>
      </c>
      <c r="AV204" t="s">
        <v>6186</v>
      </c>
      <c r="AW204" t="s">
        <v>6186</v>
      </c>
      <c r="AX204" t="s">
        <v>6186</v>
      </c>
      <c r="AY204" t="s">
        <v>6186</v>
      </c>
      <c r="AZ204" t="s">
        <v>6186</v>
      </c>
      <c r="BA204" t="s">
        <v>6186</v>
      </c>
      <c r="BB204" t="s">
        <v>6186</v>
      </c>
      <c r="BC204" t="s">
        <v>6186</v>
      </c>
      <c r="BD204" t="s">
        <v>6186</v>
      </c>
    </row>
    <row r="205" spans="1:56">
      <c r="A205" t="s">
        <v>6189</v>
      </c>
      <c r="B205">
        <v>7000</v>
      </c>
      <c r="C205">
        <v>2018</v>
      </c>
      <c r="D205" t="s">
        <v>6186</v>
      </c>
      <c r="E205" t="s">
        <v>6186</v>
      </c>
      <c r="F205" t="s">
        <v>6186</v>
      </c>
      <c r="G205" t="str">
        <f t="shared" si="6"/>
        <v/>
      </c>
      <c r="H205" t="s">
        <v>6186</v>
      </c>
      <c r="I205" t="str">
        <f t="shared" si="7"/>
        <v/>
      </c>
      <c r="K205" t="s">
        <v>6186</v>
      </c>
      <c r="L205" t="s">
        <v>6186</v>
      </c>
      <c r="M205" t="s">
        <v>6186</v>
      </c>
      <c r="N205" t="s">
        <v>6186</v>
      </c>
      <c r="O205" t="s">
        <v>6186</v>
      </c>
      <c r="P205" t="s">
        <v>6186</v>
      </c>
      <c r="Q205" t="s">
        <v>6186</v>
      </c>
      <c r="R205" t="s">
        <v>6186</v>
      </c>
      <c r="S205" t="s">
        <v>6186</v>
      </c>
      <c r="T205" t="s">
        <v>6186</v>
      </c>
      <c r="U205" t="s">
        <v>6186</v>
      </c>
      <c r="V205" t="s">
        <v>6186</v>
      </c>
      <c r="W205" t="s">
        <v>6186</v>
      </c>
      <c r="X205" t="s">
        <v>6186</v>
      </c>
      <c r="Y205" t="s">
        <v>6186</v>
      </c>
      <c r="Z205" t="s">
        <v>6186</v>
      </c>
      <c r="AA205" t="s">
        <v>6186</v>
      </c>
      <c r="AB205" t="s">
        <v>6186</v>
      </c>
      <c r="AC205" t="s">
        <v>6186</v>
      </c>
      <c r="AD205" t="s">
        <v>6186</v>
      </c>
      <c r="AE205" t="s">
        <v>6186</v>
      </c>
      <c r="AF205" t="s">
        <v>6186</v>
      </c>
      <c r="AG205" t="s">
        <v>6186</v>
      </c>
      <c r="AH205" t="s">
        <v>6186</v>
      </c>
      <c r="AI205" t="s">
        <v>6186</v>
      </c>
      <c r="AJ205" t="s">
        <v>6186</v>
      </c>
      <c r="AK205" t="s">
        <v>6186</v>
      </c>
      <c r="AL205" t="s">
        <v>6186</v>
      </c>
      <c r="AM205" t="s">
        <v>6186</v>
      </c>
      <c r="AN205" t="s">
        <v>6186</v>
      </c>
      <c r="AO205" t="s">
        <v>6186</v>
      </c>
      <c r="AP205" t="s">
        <v>6186</v>
      </c>
      <c r="AQ205" t="s">
        <v>6186</v>
      </c>
      <c r="AR205" t="s">
        <v>6186</v>
      </c>
      <c r="AS205" t="s">
        <v>6186</v>
      </c>
      <c r="AT205" t="s">
        <v>6186</v>
      </c>
      <c r="AU205" t="s">
        <v>6186</v>
      </c>
      <c r="AV205" t="s">
        <v>6186</v>
      </c>
      <c r="AW205" t="s">
        <v>6186</v>
      </c>
      <c r="AX205" t="s">
        <v>6186</v>
      </c>
      <c r="AY205" t="s">
        <v>6186</v>
      </c>
      <c r="AZ205" t="s">
        <v>6186</v>
      </c>
      <c r="BA205" t="s">
        <v>6186</v>
      </c>
      <c r="BB205" t="s">
        <v>6186</v>
      </c>
      <c r="BC205" t="s">
        <v>6186</v>
      </c>
      <c r="BD205" t="s">
        <v>6186</v>
      </c>
    </row>
    <row r="206" spans="1:56">
      <c r="A206" t="s">
        <v>6189</v>
      </c>
      <c r="B206">
        <v>7000</v>
      </c>
      <c r="C206">
        <v>2019</v>
      </c>
      <c r="D206" t="s">
        <v>6186</v>
      </c>
      <c r="E206" t="s">
        <v>6186</v>
      </c>
      <c r="F206" t="s">
        <v>6186</v>
      </c>
      <c r="G206" t="str">
        <f t="shared" si="6"/>
        <v/>
      </c>
      <c r="H206" t="s">
        <v>6186</v>
      </c>
      <c r="I206" t="str">
        <f t="shared" si="7"/>
        <v/>
      </c>
      <c r="K206" t="s">
        <v>6186</v>
      </c>
      <c r="L206" t="s">
        <v>6186</v>
      </c>
      <c r="M206" t="s">
        <v>6186</v>
      </c>
      <c r="N206" t="s">
        <v>6186</v>
      </c>
      <c r="O206" t="s">
        <v>6186</v>
      </c>
      <c r="P206" t="s">
        <v>6186</v>
      </c>
      <c r="Q206" t="s">
        <v>6186</v>
      </c>
      <c r="R206" t="s">
        <v>6186</v>
      </c>
      <c r="S206" t="s">
        <v>6186</v>
      </c>
      <c r="T206" t="s">
        <v>6186</v>
      </c>
      <c r="U206" t="s">
        <v>6186</v>
      </c>
      <c r="V206" t="s">
        <v>6186</v>
      </c>
      <c r="W206" t="s">
        <v>6186</v>
      </c>
      <c r="X206" t="s">
        <v>6186</v>
      </c>
      <c r="Y206" t="s">
        <v>6186</v>
      </c>
      <c r="Z206" t="s">
        <v>6186</v>
      </c>
      <c r="AA206" t="s">
        <v>6186</v>
      </c>
      <c r="AB206" t="s">
        <v>6186</v>
      </c>
      <c r="AC206" t="s">
        <v>6186</v>
      </c>
      <c r="AD206" t="s">
        <v>6186</v>
      </c>
      <c r="AE206" t="s">
        <v>6186</v>
      </c>
      <c r="AF206" t="s">
        <v>6186</v>
      </c>
      <c r="AG206" t="s">
        <v>6186</v>
      </c>
      <c r="AH206" t="s">
        <v>6186</v>
      </c>
      <c r="AI206" t="s">
        <v>6186</v>
      </c>
      <c r="AJ206" t="s">
        <v>6186</v>
      </c>
      <c r="AK206" t="s">
        <v>6186</v>
      </c>
      <c r="AL206" t="s">
        <v>6186</v>
      </c>
      <c r="AM206" t="s">
        <v>6186</v>
      </c>
      <c r="AN206" t="s">
        <v>6186</v>
      </c>
      <c r="AO206" t="s">
        <v>6186</v>
      </c>
      <c r="AP206" t="s">
        <v>6186</v>
      </c>
      <c r="AQ206" t="s">
        <v>6186</v>
      </c>
      <c r="AR206" t="s">
        <v>6186</v>
      </c>
      <c r="AS206" t="s">
        <v>6186</v>
      </c>
      <c r="AT206" t="s">
        <v>6186</v>
      </c>
      <c r="AU206" t="s">
        <v>6186</v>
      </c>
      <c r="AV206" t="s">
        <v>6186</v>
      </c>
      <c r="AW206" t="s">
        <v>6186</v>
      </c>
      <c r="AX206" t="s">
        <v>6186</v>
      </c>
      <c r="AY206" t="s">
        <v>6186</v>
      </c>
      <c r="AZ206" t="s">
        <v>6186</v>
      </c>
      <c r="BA206" t="s">
        <v>6186</v>
      </c>
      <c r="BB206" t="s">
        <v>6186</v>
      </c>
      <c r="BC206" t="s">
        <v>6186</v>
      </c>
      <c r="BD206" t="s">
        <v>6186</v>
      </c>
    </row>
    <row r="207" spans="1:56">
      <c r="A207" t="s">
        <v>6189</v>
      </c>
      <c r="B207">
        <v>7000</v>
      </c>
      <c r="C207">
        <v>2020</v>
      </c>
      <c r="D207" t="s">
        <v>6186</v>
      </c>
      <c r="E207" t="s">
        <v>6186</v>
      </c>
      <c r="F207" t="s">
        <v>6186</v>
      </c>
      <c r="G207" t="str">
        <f t="shared" si="6"/>
        <v/>
      </c>
      <c r="H207" t="s">
        <v>6186</v>
      </c>
      <c r="I207" t="str">
        <f t="shared" si="7"/>
        <v/>
      </c>
      <c r="K207" t="s">
        <v>6186</v>
      </c>
      <c r="L207" t="s">
        <v>6186</v>
      </c>
      <c r="M207" t="s">
        <v>6186</v>
      </c>
      <c r="N207" t="s">
        <v>6186</v>
      </c>
      <c r="O207" t="s">
        <v>6186</v>
      </c>
      <c r="P207" t="s">
        <v>6186</v>
      </c>
      <c r="Q207" t="s">
        <v>6186</v>
      </c>
      <c r="R207" t="s">
        <v>6186</v>
      </c>
      <c r="S207" t="s">
        <v>6186</v>
      </c>
      <c r="T207" t="s">
        <v>6186</v>
      </c>
      <c r="U207" t="s">
        <v>6186</v>
      </c>
      <c r="V207" t="s">
        <v>6186</v>
      </c>
      <c r="W207" t="s">
        <v>6186</v>
      </c>
      <c r="X207" t="s">
        <v>6186</v>
      </c>
      <c r="Y207" t="s">
        <v>6186</v>
      </c>
      <c r="Z207" t="s">
        <v>6186</v>
      </c>
      <c r="AA207" t="s">
        <v>6186</v>
      </c>
      <c r="AB207" t="s">
        <v>6186</v>
      </c>
      <c r="AC207" t="s">
        <v>6186</v>
      </c>
      <c r="AD207" t="s">
        <v>6186</v>
      </c>
      <c r="AE207" t="s">
        <v>6186</v>
      </c>
      <c r="AF207" t="s">
        <v>6186</v>
      </c>
      <c r="AG207" t="s">
        <v>6186</v>
      </c>
      <c r="AH207" t="s">
        <v>6186</v>
      </c>
      <c r="AI207" t="s">
        <v>6186</v>
      </c>
      <c r="AJ207" t="s">
        <v>6186</v>
      </c>
      <c r="AK207" t="s">
        <v>6186</v>
      </c>
      <c r="AL207" t="s">
        <v>6186</v>
      </c>
      <c r="AM207" t="s">
        <v>6186</v>
      </c>
      <c r="AN207" t="s">
        <v>6186</v>
      </c>
      <c r="AO207" t="s">
        <v>6186</v>
      </c>
      <c r="AP207" t="s">
        <v>6186</v>
      </c>
      <c r="AQ207" t="s">
        <v>6186</v>
      </c>
      <c r="AR207" t="s">
        <v>6186</v>
      </c>
      <c r="AS207" t="s">
        <v>6186</v>
      </c>
      <c r="AT207" t="s">
        <v>6186</v>
      </c>
      <c r="AU207" t="s">
        <v>6186</v>
      </c>
      <c r="AV207" t="s">
        <v>6186</v>
      </c>
      <c r="AW207" t="s">
        <v>6186</v>
      </c>
      <c r="AX207" t="s">
        <v>6186</v>
      </c>
      <c r="AY207" t="s">
        <v>6186</v>
      </c>
      <c r="AZ207" t="s">
        <v>6186</v>
      </c>
      <c r="BA207" t="s">
        <v>6186</v>
      </c>
      <c r="BB207" t="s">
        <v>6186</v>
      </c>
      <c r="BC207" t="s">
        <v>6186</v>
      </c>
      <c r="BD207" t="s">
        <v>6186</v>
      </c>
    </row>
    <row r="208" spans="1:56">
      <c r="A208" t="s">
        <v>6189</v>
      </c>
      <c r="B208">
        <v>7000</v>
      </c>
      <c r="C208">
        <v>2021</v>
      </c>
      <c r="D208">
        <v>14</v>
      </c>
      <c r="E208">
        <v>9.8799999999999995E-4</v>
      </c>
      <c r="F208">
        <v>15.0098</v>
      </c>
      <c r="G208">
        <f>IFERROR(F208*E208,"")</f>
        <v>1.4829682399999999E-2</v>
      </c>
      <c r="H208">
        <v>12.20622</v>
      </c>
      <c r="I208">
        <f>IFERROR(H208*E208,"")</f>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6186</v>
      </c>
      <c r="X208">
        <v>1</v>
      </c>
      <c r="Y208" t="s">
        <v>6186</v>
      </c>
      <c r="Z208" t="s">
        <v>6186</v>
      </c>
      <c r="AA208" t="s">
        <v>6186</v>
      </c>
      <c r="AB208">
        <v>1</v>
      </c>
      <c r="AC208" t="s">
        <v>6186</v>
      </c>
      <c r="AD208" t="s">
        <v>6186</v>
      </c>
      <c r="AE208" t="s">
        <v>6186</v>
      </c>
      <c r="AF208" t="s">
        <v>6186</v>
      </c>
      <c r="AG208">
        <v>1</v>
      </c>
      <c r="AH208" t="s">
        <v>6186</v>
      </c>
      <c r="AI208" t="s">
        <v>6186</v>
      </c>
      <c r="AJ208" t="s">
        <v>6186</v>
      </c>
      <c r="AK208" t="s">
        <v>6186</v>
      </c>
      <c r="AL208" t="s">
        <v>6186</v>
      </c>
      <c r="AM208" t="s">
        <v>6186</v>
      </c>
      <c r="AN208" t="s">
        <v>6186</v>
      </c>
      <c r="AO208" t="s">
        <v>6186</v>
      </c>
      <c r="AP208">
        <v>1</v>
      </c>
      <c r="AQ208" t="s">
        <v>6186</v>
      </c>
      <c r="AR208" t="s">
        <v>6186</v>
      </c>
      <c r="AS208" t="s">
        <v>6186</v>
      </c>
      <c r="AT208" t="s">
        <v>6186</v>
      </c>
      <c r="AU208">
        <v>1</v>
      </c>
      <c r="AV208">
        <v>8</v>
      </c>
      <c r="AW208" t="s">
        <v>6186</v>
      </c>
      <c r="AX208">
        <v>8</v>
      </c>
      <c r="AY208" t="s">
        <v>6186</v>
      </c>
      <c r="AZ208" t="s">
        <v>6186</v>
      </c>
      <c r="BA208" t="s">
        <v>6186</v>
      </c>
      <c r="BB208" t="s">
        <v>6186</v>
      </c>
      <c r="BC208">
        <v>1</v>
      </c>
      <c r="BD208" t="s">
        <v>6186</v>
      </c>
    </row>
    <row r="209" spans="1:56">
      <c r="A209" t="s">
        <v>6189</v>
      </c>
      <c r="B209">
        <v>7000</v>
      </c>
      <c r="C209" t="s">
        <v>6187</v>
      </c>
      <c r="D209" t="s">
        <v>6186</v>
      </c>
      <c r="E209">
        <v>4.3829999999999997E-3</v>
      </c>
      <c r="F209">
        <v>35.38814</v>
      </c>
      <c r="H209">
        <v>27.926400000000001</v>
      </c>
      <c r="I209">
        <f t="shared" si="7"/>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6186</v>
      </c>
      <c r="X209">
        <v>1</v>
      </c>
      <c r="Y209" t="s">
        <v>6186</v>
      </c>
      <c r="Z209" t="s">
        <v>6186</v>
      </c>
      <c r="AA209">
        <v>0.68</v>
      </c>
      <c r="AB209">
        <v>0.32</v>
      </c>
      <c r="AC209" t="s">
        <v>6186</v>
      </c>
      <c r="AD209" t="s">
        <v>6186</v>
      </c>
      <c r="AE209" t="s">
        <v>6186</v>
      </c>
      <c r="AF209" t="s">
        <v>6186</v>
      </c>
      <c r="AG209">
        <v>0.32</v>
      </c>
      <c r="AH209" t="s">
        <v>6186</v>
      </c>
      <c r="AI209">
        <v>0.68</v>
      </c>
      <c r="AJ209" t="s">
        <v>6186</v>
      </c>
      <c r="AK209">
        <v>0.68</v>
      </c>
      <c r="AL209" t="s">
        <v>6186</v>
      </c>
      <c r="AM209" t="s">
        <v>6186</v>
      </c>
      <c r="AN209" t="s">
        <v>6186</v>
      </c>
      <c r="AO209" t="s">
        <v>6186</v>
      </c>
      <c r="AP209">
        <v>0.32</v>
      </c>
      <c r="AQ209" t="s">
        <v>6186</v>
      </c>
      <c r="AR209" t="s">
        <v>6186</v>
      </c>
      <c r="AS209" t="s">
        <v>6186</v>
      </c>
      <c r="AT209" t="s">
        <v>6186</v>
      </c>
      <c r="AU209">
        <v>0.32</v>
      </c>
      <c r="AV209">
        <v>3.2</v>
      </c>
      <c r="AW209" t="s">
        <v>6186</v>
      </c>
      <c r="AX209">
        <v>8</v>
      </c>
      <c r="AY209">
        <v>0.68</v>
      </c>
      <c r="AZ209" t="s">
        <v>6186</v>
      </c>
      <c r="BA209" t="s">
        <v>6186</v>
      </c>
      <c r="BB209" t="s">
        <v>6186</v>
      </c>
      <c r="BC209">
        <v>0.32</v>
      </c>
      <c r="BD209" t="s">
        <v>6186</v>
      </c>
    </row>
    <row r="210" spans="1:56">
      <c r="A210" t="s">
        <v>6190</v>
      </c>
      <c r="B210">
        <v>8000</v>
      </c>
      <c r="C210">
        <v>1975</v>
      </c>
      <c r="D210" t="s">
        <v>6186</v>
      </c>
      <c r="E210" t="s">
        <v>6186</v>
      </c>
      <c r="F210" t="s">
        <v>6186</v>
      </c>
      <c r="H210" t="s">
        <v>6186</v>
      </c>
      <c r="I210" t="str">
        <f t="shared" si="7"/>
        <v/>
      </c>
      <c r="K210" t="s">
        <v>6186</v>
      </c>
      <c r="L210" t="s">
        <v>6186</v>
      </c>
      <c r="M210" t="s">
        <v>6186</v>
      </c>
      <c r="N210" t="s">
        <v>6186</v>
      </c>
      <c r="O210" t="s">
        <v>6186</v>
      </c>
      <c r="P210" t="s">
        <v>6186</v>
      </c>
      <c r="Q210" t="s">
        <v>6186</v>
      </c>
      <c r="R210" t="s">
        <v>6186</v>
      </c>
      <c r="S210" t="s">
        <v>6186</v>
      </c>
      <c r="T210" t="s">
        <v>6186</v>
      </c>
      <c r="U210" t="s">
        <v>6186</v>
      </c>
      <c r="V210" t="s">
        <v>6186</v>
      </c>
      <c r="W210" t="s">
        <v>6186</v>
      </c>
      <c r="X210" t="s">
        <v>6186</v>
      </c>
      <c r="Y210" t="s">
        <v>6186</v>
      </c>
      <c r="Z210" t="s">
        <v>6186</v>
      </c>
      <c r="AA210" t="s">
        <v>6186</v>
      </c>
      <c r="AB210" t="s">
        <v>6186</v>
      </c>
      <c r="AC210" t="s">
        <v>6186</v>
      </c>
      <c r="AD210" t="s">
        <v>6186</v>
      </c>
      <c r="AE210" t="s">
        <v>6186</v>
      </c>
      <c r="AF210" t="s">
        <v>6186</v>
      </c>
      <c r="AG210" t="s">
        <v>6186</v>
      </c>
      <c r="AH210" t="s">
        <v>6186</v>
      </c>
      <c r="AI210" t="s">
        <v>6186</v>
      </c>
      <c r="AJ210" t="s">
        <v>6186</v>
      </c>
      <c r="AK210" t="s">
        <v>6186</v>
      </c>
      <c r="AL210" t="s">
        <v>6186</v>
      </c>
      <c r="AM210" t="s">
        <v>6186</v>
      </c>
      <c r="AN210" t="s">
        <v>6186</v>
      </c>
      <c r="AO210" t="s">
        <v>6186</v>
      </c>
      <c r="AP210" t="s">
        <v>6186</v>
      </c>
      <c r="AQ210" t="s">
        <v>6186</v>
      </c>
      <c r="AR210" t="s">
        <v>6186</v>
      </c>
      <c r="AS210" t="s">
        <v>6186</v>
      </c>
      <c r="AT210" t="s">
        <v>6186</v>
      </c>
      <c r="AU210" t="s">
        <v>6186</v>
      </c>
      <c r="AV210" t="s">
        <v>6186</v>
      </c>
      <c r="AW210" t="s">
        <v>6186</v>
      </c>
      <c r="AX210" t="s">
        <v>6186</v>
      </c>
      <c r="AY210" t="s">
        <v>6186</v>
      </c>
      <c r="AZ210" t="s">
        <v>6186</v>
      </c>
      <c r="BA210" t="s">
        <v>6186</v>
      </c>
      <c r="BB210" t="s">
        <v>6186</v>
      </c>
      <c r="BC210" t="s">
        <v>6186</v>
      </c>
      <c r="BD210" t="s">
        <v>6186</v>
      </c>
    </row>
    <row r="211" spans="1:56">
      <c r="A211" t="s">
        <v>6190</v>
      </c>
      <c r="B211">
        <v>8000</v>
      </c>
      <c r="C211">
        <v>1976</v>
      </c>
      <c r="D211" t="s">
        <v>6186</v>
      </c>
      <c r="E211" t="s">
        <v>6186</v>
      </c>
      <c r="F211" t="s">
        <v>6186</v>
      </c>
      <c r="H211" t="s">
        <v>6186</v>
      </c>
      <c r="I211" t="str">
        <f t="shared" si="7"/>
        <v/>
      </c>
      <c r="K211" t="s">
        <v>6186</v>
      </c>
      <c r="L211" t="s">
        <v>6186</v>
      </c>
      <c r="M211" t="s">
        <v>6186</v>
      </c>
      <c r="N211" t="s">
        <v>6186</v>
      </c>
      <c r="O211" t="s">
        <v>6186</v>
      </c>
      <c r="P211" t="s">
        <v>6186</v>
      </c>
      <c r="Q211" t="s">
        <v>6186</v>
      </c>
      <c r="R211" t="s">
        <v>6186</v>
      </c>
      <c r="S211" t="s">
        <v>6186</v>
      </c>
      <c r="T211" t="s">
        <v>6186</v>
      </c>
      <c r="U211" t="s">
        <v>6186</v>
      </c>
      <c r="V211" t="s">
        <v>6186</v>
      </c>
      <c r="W211" t="s">
        <v>6186</v>
      </c>
      <c r="X211" t="s">
        <v>6186</v>
      </c>
      <c r="Y211" t="s">
        <v>6186</v>
      </c>
      <c r="Z211" t="s">
        <v>6186</v>
      </c>
      <c r="AA211" t="s">
        <v>6186</v>
      </c>
      <c r="AB211" t="s">
        <v>6186</v>
      </c>
      <c r="AC211" t="s">
        <v>6186</v>
      </c>
      <c r="AD211" t="s">
        <v>6186</v>
      </c>
      <c r="AE211" t="s">
        <v>6186</v>
      </c>
      <c r="AF211" t="s">
        <v>6186</v>
      </c>
      <c r="AG211" t="s">
        <v>6186</v>
      </c>
      <c r="AH211" t="s">
        <v>6186</v>
      </c>
      <c r="AI211" t="s">
        <v>6186</v>
      </c>
      <c r="AJ211" t="s">
        <v>6186</v>
      </c>
      <c r="AK211" t="s">
        <v>6186</v>
      </c>
      <c r="AL211" t="s">
        <v>6186</v>
      </c>
      <c r="AM211" t="s">
        <v>6186</v>
      </c>
      <c r="AN211" t="s">
        <v>6186</v>
      </c>
      <c r="AO211" t="s">
        <v>6186</v>
      </c>
      <c r="AP211" t="s">
        <v>6186</v>
      </c>
      <c r="AQ211" t="s">
        <v>6186</v>
      </c>
      <c r="AR211" t="s">
        <v>6186</v>
      </c>
      <c r="AS211" t="s">
        <v>6186</v>
      </c>
      <c r="AT211" t="s">
        <v>6186</v>
      </c>
      <c r="AU211" t="s">
        <v>6186</v>
      </c>
      <c r="AV211" t="s">
        <v>6186</v>
      </c>
      <c r="AW211" t="s">
        <v>6186</v>
      </c>
      <c r="AX211" t="s">
        <v>6186</v>
      </c>
      <c r="AY211" t="s">
        <v>6186</v>
      </c>
      <c r="AZ211" t="s">
        <v>6186</v>
      </c>
      <c r="BA211" t="s">
        <v>6186</v>
      </c>
      <c r="BB211" t="s">
        <v>6186</v>
      </c>
      <c r="BC211" t="s">
        <v>6186</v>
      </c>
      <c r="BD211" t="s">
        <v>6186</v>
      </c>
    </row>
    <row r="212" spans="1:56">
      <c r="A212" t="s">
        <v>6190</v>
      </c>
      <c r="B212">
        <v>8000</v>
      </c>
      <c r="C212">
        <v>1977</v>
      </c>
      <c r="D212" t="s">
        <v>6186</v>
      </c>
      <c r="E212" t="s">
        <v>6186</v>
      </c>
      <c r="F212" t="s">
        <v>6186</v>
      </c>
      <c r="H212" t="s">
        <v>6186</v>
      </c>
      <c r="I212" t="str">
        <f t="shared" si="7"/>
        <v/>
      </c>
      <c r="K212" t="s">
        <v>6186</v>
      </c>
      <c r="L212" t="s">
        <v>6186</v>
      </c>
      <c r="M212" t="s">
        <v>6186</v>
      </c>
      <c r="N212" t="s">
        <v>6186</v>
      </c>
      <c r="O212" t="s">
        <v>6186</v>
      </c>
      <c r="P212" t="s">
        <v>6186</v>
      </c>
      <c r="Q212" t="s">
        <v>6186</v>
      </c>
      <c r="R212" t="s">
        <v>6186</v>
      </c>
      <c r="S212" t="s">
        <v>6186</v>
      </c>
      <c r="T212" t="s">
        <v>6186</v>
      </c>
      <c r="U212" t="s">
        <v>6186</v>
      </c>
      <c r="V212" t="s">
        <v>6186</v>
      </c>
      <c r="W212" t="s">
        <v>6186</v>
      </c>
      <c r="X212" t="s">
        <v>6186</v>
      </c>
      <c r="Y212" t="s">
        <v>6186</v>
      </c>
      <c r="Z212" t="s">
        <v>6186</v>
      </c>
      <c r="AA212" t="s">
        <v>6186</v>
      </c>
      <c r="AB212" t="s">
        <v>6186</v>
      </c>
      <c r="AC212" t="s">
        <v>6186</v>
      </c>
      <c r="AD212" t="s">
        <v>6186</v>
      </c>
      <c r="AE212" t="s">
        <v>6186</v>
      </c>
      <c r="AF212" t="s">
        <v>6186</v>
      </c>
      <c r="AG212" t="s">
        <v>6186</v>
      </c>
      <c r="AH212" t="s">
        <v>6186</v>
      </c>
      <c r="AI212" t="s">
        <v>6186</v>
      </c>
      <c r="AJ212" t="s">
        <v>6186</v>
      </c>
      <c r="AK212" t="s">
        <v>6186</v>
      </c>
      <c r="AL212" t="s">
        <v>6186</v>
      </c>
      <c r="AM212" t="s">
        <v>6186</v>
      </c>
      <c r="AN212" t="s">
        <v>6186</v>
      </c>
      <c r="AO212" t="s">
        <v>6186</v>
      </c>
      <c r="AP212" t="s">
        <v>6186</v>
      </c>
      <c r="AQ212" t="s">
        <v>6186</v>
      </c>
      <c r="AR212" t="s">
        <v>6186</v>
      </c>
      <c r="AS212" t="s">
        <v>6186</v>
      </c>
      <c r="AT212" t="s">
        <v>6186</v>
      </c>
      <c r="AU212" t="s">
        <v>6186</v>
      </c>
      <c r="AV212" t="s">
        <v>6186</v>
      </c>
      <c r="AW212" t="s">
        <v>6186</v>
      </c>
      <c r="AX212" t="s">
        <v>6186</v>
      </c>
      <c r="AY212" t="s">
        <v>6186</v>
      </c>
      <c r="AZ212" t="s">
        <v>6186</v>
      </c>
      <c r="BA212" t="s">
        <v>6186</v>
      </c>
      <c r="BB212" t="s">
        <v>6186</v>
      </c>
      <c r="BC212" t="s">
        <v>6186</v>
      </c>
      <c r="BD212" t="s">
        <v>6186</v>
      </c>
    </row>
    <row r="213" spans="1:56">
      <c r="A213" t="s">
        <v>6190</v>
      </c>
      <c r="B213">
        <v>8000</v>
      </c>
      <c r="C213">
        <v>1978</v>
      </c>
      <c r="D213" t="s">
        <v>6186</v>
      </c>
      <c r="E213" t="s">
        <v>6186</v>
      </c>
      <c r="F213" t="s">
        <v>6186</v>
      </c>
      <c r="H213" t="s">
        <v>6186</v>
      </c>
      <c r="I213" t="str">
        <f t="shared" si="7"/>
        <v/>
      </c>
      <c r="K213" t="s">
        <v>6186</v>
      </c>
      <c r="L213" t="s">
        <v>6186</v>
      </c>
      <c r="M213" t="s">
        <v>6186</v>
      </c>
      <c r="N213" t="s">
        <v>6186</v>
      </c>
      <c r="O213" t="s">
        <v>6186</v>
      </c>
      <c r="P213" t="s">
        <v>6186</v>
      </c>
      <c r="Q213" t="s">
        <v>6186</v>
      </c>
      <c r="R213" t="s">
        <v>6186</v>
      </c>
      <c r="S213" t="s">
        <v>6186</v>
      </c>
      <c r="T213" t="s">
        <v>6186</v>
      </c>
      <c r="U213" t="s">
        <v>6186</v>
      </c>
      <c r="V213" t="s">
        <v>6186</v>
      </c>
      <c r="W213" t="s">
        <v>6186</v>
      </c>
      <c r="X213" t="s">
        <v>6186</v>
      </c>
      <c r="Y213" t="s">
        <v>6186</v>
      </c>
      <c r="Z213" t="s">
        <v>6186</v>
      </c>
      <c r="AA213" t="s">
        <v>6186</v>
      </c>
      <c r="AB213" t="s">
        <v>6186</v>
      </c>
      <c r="AC213" t="s">
        <v>6186</v>
      </c>
      <c r="AD213" t="s">
        <v>6186</v>
      </c>
      <c r="AE213" t="s">
        <v>6186</v>
      </c>
      <c r="AF213" t="s">
        <v>6186</v>
      </c>
      <c r="AG213" t="s">
        <v>6186</v>
      </c>
      <c r="AH213" t="s">
        <v>6186</v>
      </c>
      <c r="AI213" t="s">
        <v>6186</v>
      </c>
      <c r="AJ213" t="s">
        <v>6186</v>
      </c>
      <c r="AK213" t="s">
        <v>6186</v>
      </c>
      <c r="AL213" t="s">
        <v>6186</v>
      </c>
      <c r="AM213" t="s">
        <v>6186</v>
      </c>
      <c r="AN213" t="s">
        <v>6186</v>
      </c>
      <c r="AO213" t="s">
        <v>6186</v>
      </c>
      <c r="AP213" t="s">
        <v>6186</v>
      </c>
      <c r="AQ213" t="s">
        <v>6186</v>
      </c>
      <c r="AR213" t="s">
        <v>6186</v>
      </c>
      <c r="AS213" t="s">
        <v>6186</v>
      </c>
      <c r="AT213" t="s">
        <v>6186</v>
      </c>
      <c r="AU213" t="s">
        <v>6186</v>
      </c>
      <c r="AV213" t="s">
        <v>6186</v>
      </c>
      <c r="AW213" t="s">
        <v>6186</v>
      </c>
      <c r="AX213" t="s">
        <v>6186</v>
      </c>
      <c r="AY213" t="s">
        <v>6186</v>
      </c>
      <c r="AZ213" t="s">
        <v>6186</v>
      </c>
      <c r="BA213" t="s">
        <v>6186</v>
      </c>
      <c r="BB213" t="s">
        <v>6186</v>
      </c>
      <c r="BC213" t="s">
        <v>6186</v>
      </c>
      <c r="BD213" t="s">
        <v>6186</v>
      </c>
    </row>
    <row r="214" spans="1:56">
      <c r="A214" t="s">
        <v>6190</v>
      </c>
      <c r="B214">
        <v>8000</v>
      </c>
      <c r="C214">
        <v>1979</v>
      </c>
      <c r="D214" t="s">
        <v>6186</v>
      </c>
      <c r="E214" t="s">
        <v>6186</v>
      </c>
      <c r="F214" t="s">
        <v>6186</v>
      </c>
      <c r="H214" t="s">
        <v>6186</v>
      </c>
      <c r="I214" t="str">
        <f t="shared" si="7"/>
        <v/>
      </c>
      <c r="K214" t="s">
        <v>6186</v>
      </c>
      <c r="L214" t="s">
        <v>6186</v>
      </c>
      <c r="M214" t="s">
        <v>6186</v>
      </c>
      <c r="N214" t="s">
        <v>6186</v>
      </c>
      <c r="O214" t="s">
        <v>6186</v>
      </c>
      <c r="P214" t="s">
        <v>6186</v>
      </c>
      <c r="Q214" t="s">
        <v>6186</v>
      </c>
      <c r="R214" t="s">
        <v>6186</v>
      </c>
      <c r="S214" t="s">
        <v>6186</v>
      </c>
      <c r="T214" t="s">
        <v>6186</v>
      </c>
      <c r="U214" t="s">
        <v>6186</v>
      </c>
      <c r="V214" t="s">
        <v>6186</v>
      </c>
      <c r="W214" t="s">
        <v>6186</v>
      </c>
      <c r="X214" t="s">
        <v>6186</v>
      </c>
      <c r="Y214" t="s">
        <v>6186</v>
      </c>
      <c r="Z214" t="s">
        <v>6186</v>
      </c>
      <c r="AA214" t="s">
        <v>6186</v>
      </c>
      <c r="AB214" t="s">
        <v>6186</v>
      </c>
      <c r="AC214" t="s">
        <v>6186</v>
      </c>
      <c r="AD214" t="s">
        <v>6186</v>
      </c>
      <c r="AE214" t="s">
        <v>6186</v>
      </c>
      <c r="AF214" t="s">
        <v>6186</v>
      </c>
      <c r="AG214" t="s">
        <v>6186</v>
      </c>
      <c r="AH214" t="s">
        <v>6186</v>
      </c>
      <c r="AI214" t="s">
        <v>6186</v>
      </c>
      <c r="AJ214" t="s">
        <v>6186</v>
      </c>
      <c r="AK214" t="s">
        <v>6186</v>
      </c>
      <c r="AL214" t="s">
        <v>6186</v>
      </c>
      <c r="AM214" t="s">
        <v>6186</v>
      </c>
      <c r="AN214" t="s">
        <v>6186</v>
      </c>
      <c r="AO214" t="s">
        <v>6186</v>
      </c>
      <c r="AP214" t="s">
        <v>6186</v>
      </c>
      <c r="AQ214" t="s">
        <v>6186</v>
      </c>
      <c r="AR214" t="s">
        <v>6186</v>
      </c>
      <c r="AS214" t="s">
        <v>6186</v>
      </c>
      <c r="AT214" t="s">
        <v>6186</v>
      </c>
      <c r="AU214" t="s">
        <v>6186</v>
      </c>
      <c r="AV214" t="s">
        <v>6186</v>
      </c>
      <c r="AW214" t="s">
        <v>6186</v>
      </c>
      <c r="AX214" t="s">
        <v>6186</v>
      </c>
      <c r="AY214" t="s">
        <v>6186</v>
      </c>
      <c r="AZ214" t="s">
        <v>6186</v>
      </c>
      <c r="BA214" t="s">
        <v>6186</v>
      </c>
      <c r="BB214" t="s">
        <v>6186</v>
      </c>
      <c r="BC214" t="s">
        <v>6186</v>
      </c>
      <c r="BD214" t="s">
        <v>6186</v>
      </c>
    </row>
    <row r="215" spans="1:56">
      <c r="A215" t="s">
        <v>6190</v>
      </c>
      <c r="B215">
        <v>8000</v>
      </c>
      <c r="C215">
        <v>1980</v>
      </c>
      <c r="D215" t="s">
        <v>6186</v>
      </c>
      <c r="E215" t="s">
        <v>6186</v>
      </c>
      <c r="F215" t="s">
        <v>6186</v>
      </c>
      <c r="H215" t="s">
        <v>6186</v>
      </c>
      <c r="I215" t="str">
        <f t="shared" si="7"/>
        <v/>
      </c>
      <c r="K215" t="s">
        <v>6186</v>
      </c>
      <c r="L215" t="s">
        <v>6186</v>
      </c>
      <c r="M215" t="s">
        <v>6186</v>
      </c>
      <c r="N215" t="s">
        <v>6186</v>
      </c>
      <c r="O215" t="s">
        <v>6186</v>
      </c>
      <c r="P215" t="s">
        <v>6186</v>
      </c>
      <c r="Q215" t="s">
        <v>6186</v>
      </c>
      <c r="R215" t="s">
        <v>6186</v>
      </c>
      <c r="S215" t="s">
        <v>6186</v>
      </c>
      <c r="T215" t="s">
        <v>6186</v>
      </c>
      <c r="U215" t="s">
        <v>6186</v>
      </c>
      <c r="V215" t="s">
        <v>6186</v>
      </c>
      <c r="W215" t="s">
        <v>6186</v>
      </c>
      <c r="X215" t="s">
        <v>6186</v>
      </c>
      <c r="Y215" t="s">
        <v>6186</v>
      </c>
      <c r="Z215" t="s">
        <v>6186</v>
      </c>
      <c r="AA215" t="s">
        <v>6186</v>
      </c>
      <c r="AB215" t="s">
        <v>6186</v>
      </c>
      <c r="AC215" t="s">
        <v>6186</v>
      </c>
      <c r="AD215" t="s">
        <v>6186</v>
      </c>
      <c r="AE215" t="s">
        <v>6186</v>
      </c>
      <c r="AF215" t="s">
        <v>6186</v>
      </c>
      <c r="AG215" t="s">
        <v>6186</v>
      </c>
      <c r="AH215" t="s">
        <v>6186</v>
      </c>
      <c r="AI215" t="s">
        <v>6186</v>
      </c>
      <c r="AJ215" t="s">
        <v>6186</v>
      </c>
      <c r="AK215" t="s">
        <v>6186</v>
      </c>
      <c r="AL215" t="s">
        <v>6186</v>
      </c>
      <c r="AM215" t="s">
        <v>6186</v>
      </c>
      <c r="AN215" t="s">
        <v>6186</v>
      </c>
      <c r="AO215" t="s">
        <v>6186</v>
      </c>
      <c r="AP215" t="s">
        <v>6186</v>
      </c>
      <c r="AQ215" t="s">
        <v>6186</v>
      </c>
      <c r="AR215" t="s">
        <v>6186</v>
      </c>
      <c r="AS215" t="s">
        <v>6186</v>
      </c>
      <c r="AT215" t="s">
        <v>6186</v>
      </c>
      <c r="AU215" t="s">
        <v>6186</v>
      </c>
      <c r="AV215" t="s">
        <v>6186</v>
      </c>
      <c r="AW215" t="s">
        <v>6186</v>
      </c>
      <c r="AX215" t="s">
        <v>6186</v>
      </c>
      <c r="AY215" t="s">
        <v>6186</v>
      </c>
      <c r="AZ215" t="s">
        <v>6186</v>
      </c>
      <c r="BA215" t="s">
        <v>6186</v>
      </c>
      <c r="BB215" t="s">
        <v>6186</v>
      </c>
      <c r="BC215" t="s">
        <v>6186</v>
      </c>
      <c r="BD215" t="s">
        <v>6186</v>
      </c>
    </row>
    <row r="216" spans="1:56">
      <c r="A216" t="s">
        <v>6190</v>
      </c>
      <c r="B216">
        <v>8000</v>
      </c>
      <c r="C216">
        <v>1981</v>
      </c>
      <c r="D216" t="s">
        <v>6186</v>
      </c>
      <c r="E216" t="s">
        <v>6186</v>
      </c>
      <c r="F216" t="s">
        <v>6186</v>
      </c>
      <c r="H216" t="s">
        <v>6186</v>
      </c>
      <c r="I216" t="str">
        <f t="shared" si="7"/>
        <v/>
      </c>
      <c r="K216" t="s">
        <v>6186</v>
      </c>
      <c r="L216" t="s">
        <v>6186</v>
      </c>
      <c r="M216" t="s">
        <v>6186</v>
      </c>
      <c r="N216" t="s">
        <v>6186</v>
      </c>
      <c r="O216" t="s">
        <v>6186</v>
      </c>
      <c r="P216" t="s">
        <v>6186</v>
      </c>
      <c r="Q216" t="s">
        <v>6186</v>
      </c>
      <c r="R216" t="s">
        <v>6186</v>
      </c>
      <c r="S216" t="s">
        <v>6186</v>
      </c>
      <c r="T216" t="s">
        <v>6186</v>
      </c>
      <c r="U216" t="s">
        <v>6186</v>
      </c>
      <c r="V216" t="s">
        <v>6186</v>
      </c>
      <c r="W216" t="s">
        <v>6186</v>
      </c>
      <c r="X216" t="s">
        <v>6186</v>
      </c>
      <c r="Y216" t="s">
        <v>6186</v>
      </c>
      <c r="Z216" t="s">
        <v>6186</v>
      </c>
      <c r="AA216" t="s">
        <v>6186</v>
      </c>
      <c r="AB216" t="s">
        <v>6186</v>
      </c>
      <c r="AC216" t="s">
        <v>6186</v>
      </c>
      <c r="AD216" t="s">
        <v>6186</v>
      </c>
      <c r="AE216" t="s">
        <v>6186</v>
      </c>
      <c r="AF216" t="s">
        <v>6186</v>
      </c>
      <c r="AG216" t="s">
        <v>6186</v>
      </c>
      <c r="AH216" t="s">
        <v>6186</v>
      </c>
      <c r="AI216" t="s">
        <v>6186</v>
      </c>
      <c r="AJ216" t="s">
        <v>6186</v>
      </c>
      <c r="AK216" t="s">
        <v>6186</v>
      </c>
      <c r="AL216" t="s">
        <v>6186</v>
      </c>
      <c r="AM216" t="s">
        <v>6186</v>
      </c>
      <c r="AN216" t="s">
        <v>6186</v>
      </c>
      <c r="AO216" t="s">
        <v>6186</v>
      </c>
      <c r="AP216" t="s">
        <v>6186</v>
      </c>
      <c r="AQ216" t="s">
        <v>6186</v>
      </c>
      <c r="AR216" t="s">
        <v>6186</v>
      </c>
      <c r="AS216" t="s">
        <v>6186</v>
      </c>
      <c r="AT216" t="s">
        <v>6186</v>
      </c>
      <c r="AU216" t="s">
        <v>6186</v>
      </c>
      <c r="AV216" t="s">
        <v>6186</v>
      </c>
      <c r="AW216" t="s">
        <v>6186</v>
      </c>
      <c r="AX216" t="s">
        <v>6186</v>
      </c>
      <c r="AY216" t="s">
        <v>6186</v>
      </c>
      <c r="AZ216" t="s">
        <v>6186</v>
      </c>
      <c r="BA216" t="s">
        <v>6186</v>
      </c>
      <c r="BB216" t="s">
        <v>6186</v>
      </c>
      <c r="BC216" t="s">
        <v>6186</v>
      </c>
      <c r="BD216" t="s">
        <v>6186</v>
      </c>
    </row>
    <row r="217" spans="1:56">
      <c r="A217" t="s">
        <v>6190</v>
      </c>
      <c r="B217">
        <v>8000</v>
      </c>
      <c r="C217">
        <v>1982</v>
      </c>
      <c r="D217" t="s">
        <v>6186</v>
      </c>
      <c r="E217" t="s">
        <v>6186</v>
      </c>
      <c r="F217" t="s">
        <v>6186</v>
      </c>
      <c r="H217" t="s">
        <v>6186</v>
      </c>
      <c r="I217" t="str">
        <f t="shared" si="7"/>
        <v/>
      </c>
      <c r="K217" t="s">
        <v>6186</v>
      </c>
      <c r="L217" t="s">
        <v>6186</v>
      </c>
      <c r="M217" t="s">
        <v>6186</v>
      </c>
      <c r="N217" t="s">
        <v>6186</v>
      </c>
      <c r="O217" t="s">
        <v>6186</v>
      </c>
      <c r="P217" t="s">
        <v>6186</v>
      </c>
      <c r="Q217" t="s">
        <v>6186</v>
      </c>
      <c r="R217" t="s">
        <v>6186</v>
      </c>
      <c r="S217" t="s">
        <v>6186</v>
      </c>
      <c r="T217" t="s">
        <v>6186</v>
      </c>
      <c r="U217" t="s">
        <v>6186</v>
      </c>
      <c r="V217" t="s">
        <v>6186</v>
      </c>
      <c r="W217" t="s">
        <v>6186</v>
      </c>
      <c r="X217" t="s">
        <v>6186</v>
      </c>
      <c r="Y217" t="s">
        <v>6186</v>
      </c>
      <c r="Z217" t="s">
        <v>6186</v>
      </c>
      <c r="AA217" t="s">
        <v>6186</v>
      </c>
      <c r="AB217" t="s">
        <v>6186</v>
      </c>
      <c r="AC217" t="s">
        <v>6186</v>
      </c>
      <c r="AD217" t="s">
        <v>6186</v>
      </c>
      <c r="AE217" t="s">
        <v>6186</v>
      </c>
      <c r="AF217" t="s">
        <v>6186</v>
      </c>
      <c r="AG217" t="s">
        <v>6186</v>
      </c>
      <c r="AH217" t="s">
        <v>6186</v>
      </c>
      <c r="AI217" t="s">
        <v>6186</v>
      </c>
      <c r="AJ217" t="s">
        <v>6186</v>
      </c>
      <c r="AK217" t="s">
        <v>6186</v>
      </c>
      <c r="AL217" t="s">
        <v>6186</v>
      </c>
      <c r="AM217" t="s">
        <v>6186</v>
      </c>
      <c r="AN217" t="s">
        <v>6186</v>
      </c>
      <c r="AO217" t="s">
        <v>6186</v>
      </c>
      <c r="AP217" t="s">
        <v>6186</v>
      </c>
      <c r="AQ217" t="s">
        <v>6186</v>
      </c>
      <c r="AR217" t="s">
        <v>6186</v>
      </c>
      <c r="AS217" t="s">
        <v>6186</v>
      </c>
      <c r="AT217" t="s">
        <v>6186</v>
      </c>
      <c r="AU217" t="s">
        <v>6186</v>
      </c>
      <c r="AV217" t="s">
        <v>6186</v>
      </c>
      <c r="AW217" t="s">
        <v>6186</v>
      </c>
      <c r="AX217" t="s">
        <v>6186</v>
      </c>
      <c r="AY217" t="s">
        <v>6186</v>
      </c>
      <c r="AZ217" t="s">
        <v>6186</v>
      </c>
      <c r="BA217" t="s">
        <v>6186</v>
      </c>
      <c r="BB217" t="s">
        <v>6186</v>
      </c>
      <c r="BC217" t="s">
        <v>6186</v>
      </c>
      <c r="BD217" t="s">
        <v>6186</v>
      </c>
    </row>
    <row r="218" spans="1:56">
      <c r="A218" t="s">
        <v>6190</v>
      </c>
      <c r="B218">
        <v>8000</v>
      </c>
      <c r="C218">
        <v>1983</v>
      </c>
      <c r="D218" t="s">
        <v>6186</v>
      </c>
      <c r="E218" t="s">
        <v>6186</v>
      </c>
      <c r="F218" t="s">
        <v>6186</v>
      </c>
      <c r="H218" t="s">
        <v>6186</v>
      </c>
      <c r="I218" t="str">
        <f t="shared" si="7"/>
        <v/>
      </c>
      <c r="K218" t="s">
        <v>6186</v>
      </c>
      <c r="L218" t="s">
        <v>6186</v>
      </c>
      <c r="M218" t="s">
        <v>6186</v>
      </c>
      <c r="N218" t="s">
        <v>6186</v>
      </c>
      <c r="O218" t="s">
        <v>6186</v>
      </c>
      <c r="P218" t="s">
        <v>6186</v>
      </c>
      <c r="Q218" t="s">
        <v>6186</v>
      </c>
      <c r="R218" t="s">
        <v>6186</v>
      </c>
      <c r="S218" t="s">
        <v>6186</v>
      </c>
      <c r="T218" t="s">
        <v>6186</v>
      </c>
      <c r="U218" t="s">
        <v>6186</v>
      </c>
      <c r="V218" t="s">
        <v>6186</v>
      </c>
      <c r="W218" t="s">
        <v>6186</v>
      </c>
      <c r="X218" t="s">
        <v>6186</v>
      </c>
      <c r="Y218" t="s">
        <v>6186</v>
      </c>
      <c r="Z218" t="s">
        <v>6186</v>
      </c>
      <c r="AA218" t="s">
        <v>6186</v>
      </c>
      <c r="AB218" t="s">
        <v>6186</v>
      </c>
      <c r="AC218" t="s">
        <v>6186</v>
      </c>
      <c r="AD218" t="s">
        <v>6186</v>
      </c>
      <c r="AE218" t="s">
        <v>6186</v>
      </c>
      <c r="AF218" t="s">
        <v>6186</v>
      </c>
      <c r="AG218" t="s">
        <v>6186</v>
      </c>
      <c r="AH218" t="s">
        <v>6186</v>
      </c>
      <c r="AI218" t="s">
        <v>6186</v>
      </c>
      <c r="AJ218" t="s">
        <v>6186</v>
      </c>
      <c r="AK218" t="s">
        <v>6186</v>
      </c>
      <c r="AL218" t="s">
        <v>6186</v>
      </c>
      <c r="AM218" t="s">
        <v>6186</v>
      </c>
      <c r="AN218" t="s">
        <v>6186</v>
      </c>
      <c r="AO218" t="s">
        <v>6186</v>
      </c>
      <c r="AP218" t="s">
        <v>6186</v>
      </c>
      <c r="AQ218" t="s">
        <v>6186</v>
      </c>
      <c r="AR218" t="s">
        <v>6186</v>
      </c>
      <c r="AS218" t="s">
        <v>6186</v>
      </c>
      <c r="AT218" t="s">
        <v>6186</v>
      </c>
      <c r="AU218" t="s">
        <v>6186</v>
      </c>
      <c r="AV218" t="s">
        <v>6186</v>
      </c>
      <c r="AW218" t="s">
        <v>6186</v>
      </c>
      <c r="AX218" t="s">
        <v>6186</v>
      </c>
      <c r="AY218" t="s">
        <v>6186</v>
      </c>
      <c r="AZ218" t="s">
        <v>6186</v>
      </c>
      <c r="BA218" t="s">
        <v>6186</v>
      </c>
      <c r="BB218" t="s">
        <v>6186</v>
      </c>
      <c r="BC218" t="s">
        <v>6186</v>
      </c>
      <c r="BD218" t="s">
        <v>6186</v>
      </c>
    </row>
    <row r="219" spans="1:56">
      <c r="A219" t="s">
        <v>6190</v>
      </c>
      <c r="B219">
        <v>8000</v>
      </c>
      <c r="C219">
        <v>1984</v>
      </c>
      <c r="D219" t="s">
        <v>6186</v>
      </c>
      <c r="E219" t="s">
        <v>6186</v>
      </c>
      <c r="F219" t="s">
        <v>6186</v>
      </c>
      <c r="H219" t="s">
        <v>6186</v>
      </c>
      <c r="I219" t="str">
        <f t="shared" si="7"/>
        <v/>
      </c>
      <c r="K219" t="s">
        <v>6186</v>
      </c>
      <c r="L219" t="s">
        <v>6186</v>
      </c>
      <c r="M219" t="s">
        <v>6186</v>
      </c>
      <c r="N219" t="s">
        <v>6186</v>
      </c>
      <c r="O219" t="s">
        <v>6186</v>
      </c>
      <c r="P219" t="s">
        <v>6186</v>
      </c>
      <c r="Q219" t="s">
        <v>6186</v>
      </c>
      <c r="R219" t="s">
        <v>6186</v>
      </c>
      <c r="S219" t="s">
        <v>6186</v>
      </c>
      <c r="T219" t="s">
        <v>6186</v>
      </c>
      <c r="U219" t="s">
        <v>6186</v>
      </c>
      <c r="V219" t="s">
        <v>6186</v>
      </c>
      <c r="W219" t="s">
        <v>6186</v>
      </c>
      <c r="X219" t="s">
        <v>6186</v>
      </c>
      <c r="Y219" t="s">
        <v>6186</v>
      </c>
      <c r="Z219" t="s">
        <v>6186</v>
      </c>
      <c r="AA219" t="s">
        <v>6186</v>
      </c>
      <c r="AB219" t="s">
        <v>6186</v>
      </c>
      <c r="AC219" t="s">
        <v>6186</v>
      </c>
      <c r="AD219" t="s">
        <v>6186</v>
      </c>
      <c r="AE219" t="s">
        <v>6186</v>
      </c>
      <c r="AF219" t="s">
        <v>6186</v>
      </c>
      <c r="AG219" t="s">
        <v>6186</v>
      </c>
      <c r="AH219" t="s">
        <v>6186</v>
      </c>
      <c r="AI219" t="s">
        <v>6186</v>
      </c>
      <c r="AJ219" t="s">
        <v>6186</v>
      </c>
      <c r="AK219" t="s">
        <v>6186</v>
      </c>
      <c r="AL219" t="s">
        <v>6186</v>
      </c>
      <c r="AM219" t="s">
        <v>6186</v>
      </c>
      <c r="AN219" t="s">
        <v>6186</v>
      </c>
      <c r="AO219" t="s">
        <v>6186</v>
      </c>
      <c r="AP219" t="s">
        <v>6186</v>
      </c>
      <c r="AQ219" t="s">
        <v>6186</v>
      </c>
      <c r="AR219" t="s">
        <v>6186</v>
      </c>
      <c r="AS219" t="s">
        <v>6186</v>
      </c>
      <c r="AT219" t="s">
        <v>6186</v>
      </c>
      <c r="AU219" t="s">
        <v>6186</v>
      </c>
      <c r="AV219" t="s">
        <v>6186</v>
      </c>
      <c r="AW219" t="s">
        <v>6186</v>
      </c>
      <c r="AX219" t="s">
        <v>6186</v>
      </c>
      <c r="AY219" t="s">
        <v>6186</v>
      </c>
      <c r="AZ219" t="s">
        <v>6186</v>
      </c>
      <c r="BA219" t="s">
        <v>6186</v>
      </c>
      <c r="BB219" t="s">
        <v>6186</v>
      </c>
      <c r="BC219" t="s">
        <v>6186</v>
      </c>
      <c r="BD219" t="s">
        <v>6186</v>
      </c>
    </row>
    <row r="220" spans="1:56">
      <c r="A220" t="s">
        <v>6190</v>
      </c>
      <c r="B220">
        <v>8000</v>
      </c>
      <c r="C220">
        <v>1985</v>
      </c>
      <c r="D220" t="s">
        <v>6186</v>
      </c>
      <c r="E220" t="s">
        <v>6186</v>
      </c>
      <c r="F220" t="s">
        <v>6186</v>
      </c>
      <c r="H220" t="s">
        <v>6186</v>
      </c>
      <c r="I220" t="str">
        <f t="shared" si="7"/>
        <v/>
      </c>
      <c r="K220" t="s">
        <v>6186</v>
      </c>
      <c r="L220" t="s">
        <v>6186</v>
      </c>
      <c r="M220" t="s">
        <v>6186</v>
      </c>
      <c r="N220" t="s">
        <v>6186</v>
      </c>
      <c r="O220" t="s">
        <v>6186</v>
      </c>
      <c r="P220" t="s">
        <v>6186</v>
      </c>
      <c r="Q220" t="s">
        <v>6186</v>
      </c>
      <c r="R220" t="s">
        <v>6186</v>
      </c>
      <c r="S220" t="s">
        <v>6186</v>
      </c>
      <c r="T220" t="s">
        <v>6186</v>
      </c>
      <c r="U220" t="s">
        <v>6186</v>
      </c>
      <c r="V220" t="s">
        <v>6186</v>
      </c>
      <c r="W220" t="s">
        <v>6186</v>
      </c>
      <c r="X220" t="s">
        <v>6186</v>
      </c>
      <c r="Y220" t="s">
        <v>6186</v>
      </c>
      <c r="Z220" t="s">
        <v>6186</v>
      </c>
      <c r="AA220" t="s">
        <v>6186</v>
      </c>
      <c r="AB220" t="s">
        <v>6186</v>
      </c>
      <c r="AC220" t="s">
        <v>6186</v>
      </c>
      <c r="AD220" t="s">
        <v>6186</v>
      </c>
      <c r="AE220" t="s">
        <v>6186</v>
      </c>
      <c r="AF220" t="s">
        <v>6186</v>
      </c>
      <c r="AG220" t="s">
        <v>6186</v>
      </c>
      <c r="AH220" t="s">
        <v>6186</v>
      </c>
      <c r="AI220" t="s">
        <v>6186</v>
      </c>
      <c r="AJ220" t="s">
        <v>6186</v>
      </c>
      <c r="AK220" t="s">
        <v>6186</v>
      </c>
      <c r="AL220" t="s">
        <v>6186</v>
      </c>
      <c r="AM220" t="s">
        <v>6186</v>
      </c>
      <c r="AN220" t="s">
        <v>6186</v>
      </c>
      <c r="AO220" t="s">
        <v>6186</v>
      </c>
      <c r="AP220" t="s">
        <v>6186</v>
      </c>
      <c r="AQ220" t="s">
        <v>6186</v>
      </c>
      <c r="AR220" t="s">
        <v>6186</v>
      </c>
      <c r="AS220" t="s">
        <v>6186</v>
      </c>
      <c r="AT220" t="s">
        <v>6186</v>
      </c>
      <c r="AU220" t="s">
        <v>6186</v>
      </c>
      <c r="AV220" t="s">
        <v>6186</v>
      </c>
      <c r="AW220" t="s">
        <v>6186</v>
      </c>
      <c r="AX220" t="s">
        <v>6186</v>
      </c>
      <c r="AY220" t="s">
        <v>6186</v>
      </c>
      <c r="AZ220" t="s">
        <v>6186</v>
      </c>
      <c r="BA220" t="s">
        <v>6186</v>
      </c>
      <c r="BB220" t="s">
        <v>6186</v>
      </c>
      <c r="BC220" t="s">
        <v>6186</v>
      </c>
      <c r="BD220" t="s">
        <v>6186</v>
      </c>
    </row>
    <row r="221" spans="1:56">
      <c r="A221" t="s">
        <v>6190</v>
      </c>
      <c r="B221">
        <v>8000</v>
      </c>
      <c r="C221">
        <v>1986</v>
      </c>
      <c r="D221" t="s">
        <v>6186</v>
      </c>
      <c r="E221" t="s">
        <v>6186</v>
      </c>
      <c r="F221" t="s">
        <v>6186</v>
      </c>
      <c r="H221" t="s">
        <v>6186</v>
      </c>
      <c r="I221" t="str">
        <f t="shared" si="7"/>
        <v/>
      </c>
      <c r="K221" t="s">
        <v>6186</v>
      </c>
      <c r="L221" t="s">
        <v>6186</v>
      </c>
      <c r="M221" t="s">
        <v>6186</v>
      </c>
      <c r="N221" t="s">
        <v>6186</v>
      </c>
      <c r="O221" t="s">
        <v>6186</v>
      </c>
      <c r="P221" t="s">
        <v>6186</v>
      </c>
      <c r="Q221" t="s">
        <v>6186</v>
      </c>
      <c r="R221" t="s">
        <v>6186</v>
      </c>
      <c r="S221" t="s">
        <v>6186</v>
      </c>
      <c r="T221" t="s">
        <v>6186</v>
      </c>
      <c r="U221" t="s">
        <v>6186</v>
      </c>
      <c r="V221" t="s">
        <v>6186</v>
      </c>
      <c r="W221" t="s">
        <v>6186</v>
      </c>
      <c r="X221" t="s">
        <v>6186</v>
      </c>
      <c r="Y221" t="s">
        <v>6186</v>
      </c>
      <c r="Z221" t="s">
        <v>6186</v>
      </c>
      <c r="AA221" t="s">
        <v>6186</v>
      </c>
      <c r="AB221" t="s">
        <v>6186</v>
      </c>
      <c r="AC221" t="s">
        <v>6186</v>
      </c>
      <c r="AD221" t="s">
        <v>6186</v>
      </c>
      <c r="AE221" t="s">
        <v>6186</v>
      </c>
      <c r="AF221" t="s">
        <v>6186</v>
      </c>
      <c r="AG221" t="s">
        <v>6186</v>
      </c>
      <c r="AH221" t="s">
        <v>6186</v>
      </c>
      <c r="AI221" t="s">
        <v>6186</v>
      </c>
      <c r="AJ221" t="s">
        <v>6186</v>
      </c>
      <c r="AK221" t="s">
        <v>6186</v>
      </c>
      <c r="AL221" t="s">
        <v>6186</v>
      </c>
      <c r="AM221" t="s">
        <v>6186</v>
      </c>
      <c r="AN221" t="s">
        <v>6186</v>
      </c>
      <c r="AO221" t="s">
        <v>6186</v>
      </c>
      <c r="AP221" t="s">
        <v>6186</v>
      </c>
      <c r="AQ221" t="s">
        <v>6186</v>
      </c>
      <c r="AR221" t="s">
        <v>6186</v>
      </c>
      <c r="AS221" t="s">
        <v>6186</v>
      </c>
      <c r="AT221" t="s">
        <v>6186</v>
      </c>
      <c r="AU221" t="s">
        <v>6186</v>
      </c>
      <c r="AV221" t="s">
        <v>6186</v>
      </c>
      <c r="AW221" t="s">
        <v>6186</v>
      </c>
      <c r="AX221" t="s">
        <v>6186</v>
      </c>
      <c r="AY221" t="s">
        <v>6186</v>
      </c>
      <c r="AZ221" t="s">
        <v>6186</v>
      </c>
      <c r="BA221" t="s">
        <v>6186</v>
      </c>
      <c r="BB221" t="s">
        <v>6186</v>
      </c>
      <c r="BC221" t="s">
        <v>6186</v>
      </c>
      <c r="BD221" t="s">
        <v>6186</v>
      </c>
    </row>
    <row r="222" spans="1:56">
      <c r="A222" t="s">
        <v>6190</v>
      </c>
      <c r="B222">
        <v>8000</v>
      </c>
      <c r="C222">
        <v>1987</v>
      </c>
      <c r="D222" t="s">
        <v>6186</v>
      </c>
      <c r="E222" t="s">
        <v>6186</v>
      </c>
      <c r="F222" t="s">
        <v>6186</v>
      </c>
      <c r="H222" t="s">
        <v>6186</v>
      </c>
      <c r="I222" t="str">
        <f t="shared" si="7"/>
        <v/>
      </c>
      <c r="K222" t="s">
        <v>6186</v>
      </c>
      <c r="L222" t="s">
        <v>6186</v>
      </c>
      <c r="M222" t="s">
        <v>6186</v>
      </c>
      <c r="N222" t="s">
        <v>6186</v>
      </c>
      <c r="O222" t="s">
        <v>6186</v>
      </c>
      <c r="P222" t="s">
        <v>6186</v>
      </c>
      <c r="Q222" t="s">
        <v>6186</v>
      </c>
      <c r="R222" t="s">
        <v>6186</v>
      </c>
      <c r="S222" t="s">
        <v>6186</v>
      </c>
      <c r="T222" t="s">
        <v>6186</v>
      </c>
      <c r="U222" t="s">
        <v>6186</v>
      </c>
      <c r="V222" t="s">
        <v>6186</v>
      </c>
      <c r="W222" t="s">
        <v>6186</v>
      </c>
      <c r="X222" t="s">
        <v>6186</v>
      </c>
      <c r="Y222" t="s">
        <v>6186</v>
      </c>
      <c r="Z222" t="s">
        <v>6186</v>
      </c>
      <c r="AA222" t="s">
        <v>6186</v>
      </c>
      <c r="AB222" t="s">
        <v>6186</v>
      </c>
      <c r="AC222" t="s">
        <v>6186</v>
      </c>
      <c r="AD222" t="s">
        <v>6186</v>
      </c>
      <c r="AE222" t="s">
        <v>6186</v>
      </c>
      <c r="AF222" t="s">
        <v>6186</v>
      </c>
      <c r="AG222" t="s">
        <v>6186</v>
      </c>
      <c r="AH222" t="s">
        <v>6186</v>
      </c>
      <c r="AI222" t="s">
        <v>6186</v>
      </c>
      <c r="AJ222" t="s">
        <v>6186</v>
      </c>
      <c r="AK222" t="s">
        <v>6186</v>
      </c>
      <c r="AL222" t="s">
        <v>6186</v>
      </c>
      <c r="AM222" t="s">
        <v>6186</v>
      </c>
      <c r="AN222" t="s">
        <v>6186</v>
      </c>
      <c r="AO222" t="s">
        <v>6186</v>
      </c>
      <c r="AP222" t="s">
        <v>6186</v>
      </c>
      <c r="AQ222" t="s">
        <v>6186</v>
      </c>
      <c r="AR222" t="s">
        <v>6186</v>
      </c>
      <c r="AS222" t="s">
        <v>6186</v>
      </c>
      <c r="AT222" t="s">
        <v>6186</v>
      </c>
      <c r="AU222" t="s">
        <v>6186</v>
      </c>
      <c r="AV222" t="s">
        <v>6186</v>
      </c>
      <c r="AW222" t="s">
        <v>6186</v>
      </c>
      <c r="AX222" t="s">
        <v>6186</v>
      </c>
      <c r="AY222" t="s">
        <v>6186</v>
      </c>
      <c r="AZ222" t="s">
        <v>6186</v>
      </c>
      <c r="BA222" t="s">
        <v>6186</v>
      </c>
      <c r="BB222" t="s">
        <v>6186</v>
      </c>
      <c r="BC222" t="s">
        <v>6186</v>
      </c>
      <c r="BD222" t="s">
        <v>6186</v>
      </c>
    </row>
    <row r="223" spans="1:56">
      <c r="A223" t="s">
        <v>6190</v>
      </c>
      <c r="B223">
        <v>8000</v>
      </c>
      <c r="C223">
        <v>1988</v>
      </c>
      <c r="D223" t="s">
        <v>6186</v>
      </c>
      <c r="E223" t="s">
        <v>6186</v>
      </c>
      <c r="F223" t="s">
        <v>6186</v>
      </c>
      <c r="H223" t="s">
        <v>6186</v>
      </c>
      <c r="I223" t="str">
        <f t="shared" si="7"/>
        <v/>
      </c>
      <c r="K223" t="s">
        <v>6186</v>
      </c>
      <c r="L223" t="s">
        <v>6186</v>
      </c>
      <c r="M223" t="s">
        <v>6186</v>
      </c>
      <c r="N223" t="s">
        <v>6186</v>
      </c>
      <c r="O223" t="s">
        <v>6186</v>
      </c>
      <c r="P223" t="s">
        <v>6186</v>
      </c>
      <c r="Q223" t="s">
        <v>6186</v>
      </c>
      <c r="R223" t="s">
        <v>6186</v>
      </c>
      <c r="S223" t="s">
        <v>6186</v>
      </c>
      <c r="T223" t="s">
        <v>6186</v>
      </c>
      <c r="U223" t="s">
        <v>6186</v>
      </c>
      <c r="V223" t="s">
        <v>6186</v>
      </c>
      <c r="W223" t="s">
        <v>6186</v>
      </c>
      <c r="X223" t="s">
        <v>6186</v>
      </c>
      <c r="Y223" t="s">
        <v>6186</v>
      </c>
      <c r="Z223" t="s">
        <v>6186</v>
      </c>
      <c r="AA223" t="s">
        <v>6186</v>
      </c>
      <c r="AB223" t="s">
        <v>6186</v>
      </c>
      <c r="AC223" t="s">
        <v>6186</v>
      </c>
      <c r="AD223" t="s">
        <v>6186</v>
      </c>
      <c r="AE223" t="s">
        <v>6186</v>
      </c>
      <c r="AF223" t="s">
        <v>6186</v>
      </c>
      <c r="AG223" t="s">
        <v>6186</v>
      </c>
      <c r="AH223" t="s">
        <v>6186</v>
      </c>
      <c r="AI223" t="s">
        <v>6186</v>
      </c>
      <c r="AJ223" t="s">
        <v>6186</v>
      </c>
      <c r="AK223" t="s">
        <v>6186</v>
      </c>
      <c r="AL223" t="s">
        <v>6186</v>
      </c>
      <c r="AM223" t="s">
        <v>6186</v>
      </c>
      <c r="AN223" t="s">
        <v>6186</v>
      </c>
      <c r="AO223" t="s">
        <v>6186</v>
      </c>
      <c r="AP223" t="s">
        <v>6186</v>
      </c>
      <c r="AQ223" t="s">
        <v>6186</v>
      </c>
      <c r="AR223" t="s">
        <v>6186</v>
      </c>
      <c r="AS223" t="s">
        <v>6186</v>
      </c>
      <c r="AT223" t="s">
        <v>6186</v>
      </c>
      <c r="AU223" t="s">
        <v>6186</v>
      </c>
      <c r="AV223" t="s">
        <v>6186</v>
      </c>
      <c r="AW223" t="s">
        <v>6186</v>
      </c>
      <c r="AX223" t="s">
        <v>6186</v>
      </c>
      <c r="AY223" t="s">
        <v>6186</v>
      </c>
      <c r="AZ223" t="s">
        <v>6186</v>
      </c>
      <c r="BA223" t="s">
        <v>6186</v>
      </c>
      <c r="BB223" t="s">
        <v>6186</v>
      </c>
      <c r="BC223" t="s">
        <v>6186</v>
      </c>
      <c r="BD223" t="s">
        <v>6186</v>
      </c>
    </row>
    <row r="224" spans="1:56">
      <c r="A224" t="s">
        <v>6190</v>
      </c>
      <c r="B224">
        <v>8000</v>
      </c>
      <c r="C224">
        <v>1989</v>
      </c>
      <c r="D224" t="s">
        <v>6186</v>
      </c>
      <c r="E224" t="s">
        <v>6186</v>
      </c>
      <c r="F224" t="s">
        <v>6186</v>
      </c>
      <c r="H224" t="s">
        <v>6186</v>
      </c>
      <c r="I224" t="str">
        <f t="shared" si="7"/>
        <v/>
      </c>
      <c r="K224" t="s">
        <v>6186</v>
      </c>
      <c r="L224" t="s">
        <v>6186</v>
      </c>
      <c r="M224" t="s">
        <v>6186</v>
      </c>
      <c r="N224" t="s">
        <v>6186</v>
      </c>
      <c r="O224" t="s">
        <v>6186</v>
      </c>
      <c r="P224" t="s">
        <v>6186</v>
      </c>
      <c r="Q224" t="s">
        <v>6186</v>
      </c>
      <c r="R224" t="s">
        <v>6186</v>
      </c>
      <c r="S224" t="s">
        <v>6186</v>
      </c>
      <c r="T224" t="s">
        <v>6186</v>
      </c>
      <c r="U224" t="s">
        <v>6186</v>
      </c>
      <c r="V224" t="s">
        <v>6186</v>
      </c>
      <c r="W224" t="s">
        <v>6186</v>
      </c>
      <c r="X224" t="s">
        <v>6186</v>
      </c>
      <c r="Y224" t="s">
        <v>6186</v>
      </c>
      <c r="Z224" t="s">
        <v>6186</v>
      </c>
      <c r="AA224" t="s">
        <v>6186</v>
      </c>
      <c r="AB224" t="s">
        <v>6186</v>
      </c>
      <c r="AC224" t="s">
        <v>6186</v>
      </c>
      <c r="AD224" t="s">
        <v>6186</v>
      </c>
      <c r="AE224" t="s">
        <v>6186</v>
      </c>
      <c r="AF224" t="s">
        <v>6186</v>
      </c>
      <c r="AG224" t="s">
        <v>6186</v>
      </c>
      <c r="AH224" t="s">
        <v>6186</v>
      </c>
      <c r="AI224" t="s">
        <v>6186</v>
      </c>
      <c r="AJ224" t="s">
        <v>6186</v>
      </c>
      <c r="AK224" t="s">
        <v>6186</v>
      </c>
      <c r="AL224" t="s">
        <v>6186</v>
      </c>
      <c r="AM224" t="s">
        <v>6186</v>
      </c>
      <c r="AN224" t="s">
        <v>6186</v>
      </c>
      <c r="AO224" t="s">
        <v>6186</v>
      </c>
      <c r="AP224" t="s">
        <v>6186</v>
      </c>
      <c r="AQ224" t="s">
        <v>6186</v>
      </c>
      <c r="AR224" t="s">
        <v>6186</v>
      </c>
      <c r="AS224" t="s">
        <v>6186</v>
      </c>
      <c r="AT224" t="s">
        <v>6186</v>
      </c>
      <c r="AU224" t="s">
        <v>6186</v>
      </c>
      <c r="AV224" t="s">
        <v>6186</v>
      </c>
      <c r="AW224" t="s">
        <v>6186</v>
      </c>
      <c r="AX224" t="s">
        <v>6186</v>
      </c>
      <c r="AY224" t="s">
        <v>6186</v>
      </c>
      <c r="AZ224" t="s">
        <v>6186</v>
      </c>
      <c r="BA224" t="s">
        <v>6186</v>
      </c>
      <c r="BB224" t="s">
        <v>6186</v>
      </c>
      <c r="BC224" t="s">
        <v>6186</v>
      </c>
      <c r="BD224" t="s">
        <v>6186</v>
      </c>
    </row>
    <row r="225" spans="1:56">
      <c r="A225" t="s">
        <v>6190</v>
      </c>
      <c r="B225">
        <v>8000</v>
      </c>
      <c r="C225">
        <v>1990</v>
      </c>
      <c r="D225" t="s">
        <v>6186</v>
      </c>
      <c r="E225" t="s">
        <v>6186</v>
      </c>
      <c r="F225" t="s">
        <v>6186</v>
      </c>
      <c r="H225" t="s">
        <v>6186</v>
      </c>
      <c r="I225" t="str">
        <f t="shared" si="7"/>
        <v/>
      </c>
      <c r="K225" t="s">
        <v>6186</v>
      </c>
      <c r="L225" t="s">
        <v>6186</v>
      </c>
      <c r="M225" t="s">
        <v>6186</v>
      </c>
      <c r="N225" t="s">
        <v>6186</v>
      </c>
      <c r="O225" t="s">
        <v>6186</v>
      </c>
      <c r="P225" t="s">
        <v>6186</v>
      </c>
      <c r="Q225" t="s">
        <v>6186</v>
      </c>
      <c r="R225" t="s">
        <v>6186</v>
      </c>
      <c r="S225" t="s">
        <v>6186</v>
      </c>
      <c r="T225" t="s">
        <v>6186</v>
      </c>
      <c r="U225" t="s">
        <v>6186</v>
      </c>
      <c r="V225" t="s">
        <v>6186</v>
      </c>
      <c r="W225" t="s">
        <v>6186</v>
      </c>
      <c r="X225" t="s">
        <v>6186</v>
      </c>
      <c r="Y225" t="s">
        <v>6186</v>
      </c>
      <c r="Z225" t="s">
        <v>6186</v>
      </c>
      <c r="AA225" t="s">
        <v>6186</v>
      </c>
      <c r="AB225" t="s">
        <v>6186</v>
      </c>
      <c r="AC225" t="s">
        <v>6186</v>
      </c>
      <c r="AD225" t="s">
        <v>6186</v>
      </c>
      <c r="AE225" t="s">
        <v>6186</v>
      </c>
      <c r="AF225" t="s">
        <v>6186</v>
      </c>
      <c r="AG225" t="s">
        <v>6186</v>
      </c>
      <c r="AH225" t="s">
        <v>6186</v>
      </c>
      <c r="AI225" t="s">
        <v>6186</v>
      </c>
      <c r="AJ225" t="s">
        <v>6186</v>
      </c>
      <c r="AK225" t="s">
        <v>6186</v>
      </c>
      <c r="AL225" t="s">
        <v>6186</v>
      </c>
      <c r="AM225" t="s">
        <v>6186</v>
      </c>
      <c r="AN225" t="s">
        <v>6186</v>
      </c>
      <c r="AO225" t="s">
        <v>6186</v>
      </c>
      <c r="AP225" t="s">
        <v>6186</v>
      </c>
      <c r="AQ225" t="s">
        <v>6186</v>
      </c>
      <c r="AR225" t="s">
        <v>6186</v>
      </c>
      <c r="AS225" t="s">
        <v>6186</v>
      </c>
      <c r="AT225" t="s">
        <v>6186</v>
      </c>
      <c r="AU225" t="s">
        <v>6186</v>
      </c>
      <c r="AV225" t="s">
        <v>6186</v>
      </c>
      <c r="AW225" t="s">
        <v>6186</v>
      </c>
      <c r="AX225" t="s">
        <v>6186</v>
      </c>
      <c r="AY225" t="s">
        <v>6186</v>
      </c>
      <c r="AZ225" t="s">
        <v>6186</v>
      </c>
      <c r="BA225" t="s">
        <v>6186</v>
      </c>
      <c r="BB225" t="s">
        <v>6186</v>
      </c>
      <c r="BC225" t="s">
        <v>6186</v>
      </c>
      <c r="BD225" t="s">
        <v>6186</v>
      </c>
    </row>
    <row r="226" spans="1:56">
      <c r="A226" t="s">
        <v>6190</v>
      </c>
      <c r="B226">
        <v>8000</v>
      </c>
      <c r="C226">
        <v>1991</v>
      </c>
      <c r="D226" t="s">
        <v>6186</v>
      </c>
      <c r="E226" t="s">
        <v>6186</v>
      </c>
      <c r="F226" t="s">
        <v>6186</v>
      </c>
      <c r="H226" t="s">
        <v>6186</v>
      </c>
      <c r="I226" t="str">
        <f t="shared" si="7"/>
        <v/>
      </c>
      <c r="K226" t="s">
        <v>6186</v>
      </c>
      <c r="L226" t="s">
        <v>6186</v>
      </c>
      <c r="M226" t="s">
        <v>6186</v>
      </c>
      <c r="N226" t="s">
        <v>6186</v>
      </c>
      <c r="O226" t="s">
        <v>6186</v>
      </c>
      <c r="P226" t="s">
        <v>6186</v>
      </c>
      <c r="Q226" t="s">
        <v>6186</v>
      </c>
      <c r="R226" t="s">
        <v>6186</v>
      </c>
      <c r="S226" t="s">
        <v>6186</v>
      </c>
      <c r="T226" t="s">
        <v>6186</v>
      </c>
      <c r="U226" t="s">
        <v>6186</v>
      </c>
      <c r="V226" t="s">
        <v>6186</v>
      </c>
      <c r="W226" t="s">
        <v>6186</v>
      </c>
      <c r="X226" t="s">
        <v>6186</v>
      </c>
      <c r="Y226" t="s">
        <v>6186</v>
      </c>
      <c r="Z226" t="s">
        <v>6186</v>
      </c>
      <c r="AA226" t="s">
        <v>6186</v>
      </c>
      <c r="AB226" t="s">
        <v>6186</v>
      </c>
      <c r="AC226" t="s">
        <v>6186</v>
      </c>
      <c r="AD226" t="s">
        <v>6186</v>
      </c>
      <c r="AE226" t="s">
        <v>6186</v>
      </c>
      <c r="AF226" t="s">
        <v>6186</v>
      </c>
      <c r="AG226" t="s">
        <v>6186</v>
      </c>
      <c r="AH226" t="s">
        <v>6186</v>
      </c>
      <c r="AI226" t="s">
        <v>6186</v>
      </c>
      <c r="AJ226" t="s">
        <v>6186</v>
      </c>
      <c r="AK226" t="s">
        <v>6186</v>
      </c>
      <c r="AL226" t="s">
        <v>6186</v>
      </c>
      <c r="AM226" t="s">
        <v>6186</v>
      </c>
      <c r="AN226" t="s">
        <v>6186</v>
      </c>
      <c r="AO226" t="s">
        <v>6186</v>
      </c>
      <c r="AP226" t="s">
        <v>6186</v>
      </c>
      <c r="AQ226" t="s">
        <v>6186</v>
      </c>
      <c r="AR226" t="s">
        <v>6186</v>
      </c>
      <c r="AS226" t="s">
        <v>6186</v>
      </c>
      <c r="AT226" t="s">
        <v>6186</v>
      </c>
      <c r="AU226" t="s">
        <v>6186</v>
      </c>
      <c r="AV226" t="s">
        <v>6186</v>
      </c>
      <c r="AW226" t="s">
        <v>6186</v>
      </c>
      <c r="AX226" t="s">
        <v>6186</v>
      </c>
      <c r="AY226" t="s">
        <v>6186</v>
      </c>
      <c r="AZ226" t="s">
        <v>6186</v>
      </c>
      <c r="BA226" t="s">
        <v>6186</v>
      </c>
      <c r="BB226" t="s">
        <v>6186</v>
      </c>
      <c r="BC226" t="s">
        <v>6186</v>
      </c>
      <c r="BD226" t="s">
        <v>6186</v>
      </c>
    </row>
    <row r="227" spans="1:56">
      <c r="A227" t="s">
        <v>6190</v>
      </c>
      <c r="B227">
        <v>8000</v>
      </c>
      <c r="C227">
        <v>1992</v>
      </c>
      <c r="D227" t="s">
        <v>6186</v>
      </c>
      <c r="E227" t="s">
        <v>6186</v>
      </c>
      <c r="F227" t="s">
        <v>6186</v>
      </c>
      <c r="H227" t="s">
        <v>6186</v>
      </c>
      <c r="I227" t="str">
        <f t="shared" si="7"/>
        <v/>
      </c>
      <c r="K227" t="s">
        <v>6186</v>
      </c>
      <c r="L227" t="s">
        <v>6186</v>
      </c>
      <c r="M227" t="s">
        <v>6186</v>
      </c>
      <c r="N227" t="s">
        <v>6186</v>
      </c>
      <c r="O227" t="s">
        <v>6186</v>
      </c>
      <c r="P227" t="s">
        <v>6186</v>
      </c>
      <c r="Q227" t="s">
        <v>6186</v>
      </c>
      <c r="R227" t="s">
        <v>6186</v>
      </c>
      <c r="S227" t="s">
        <v>6186</v>
      </c>
      <c r="T227" t="s">
        <v>6186</v>
      </c>
      <c r="U227" t="s">
        <v>6186</v>
      </c>
      <c r="V227" t="s">
        <v>6186</v>
      </c>
      <c r="W227" t="s">
        <v>6186</v>
      </c>
      <c r="X227" t="s">
        <v>6186</v>
      </c>
      <c r="Y227" t="s">
        <v>6186</v>
      </c>
      <c r="Z227" t="s">
        <v>6186</v>
      </c>
      <c r="AA227" t="s">
        <v>6186</v>
      </c>
      <c r="AB227" t="s">
        <v>6186</v>
      </c>
      <c r="AC227" t="s">
        <v>6186</v>
      </c>
      <c r="AD227" t="s">
        <v>6186</v>
      </c>
      <c r="AE227" t="s">
        <v>6186</v>
      </c>
      <c r="AF227" t="s">
        <v>6186</v>
      </c>
      <c r="AG227" t="s">
        <v>6186</v>
      </c>
      <c r="AH227" t="s">
        <v>6186</v>
      </c>
      <c r="AI227" t="s">
        <v>6186</v>
      </c>
      <c r="AJ227" t="s">
        <v>6186</v>
      </c>
      <c r="AK227" t="s">
        <v>6186</v>
      </c>
      <c r="AL227" t="s">
        <v>6186</v>
      </c>
      <c r="AM227" t="s">
        <v>6186</v>
      </c>
      <c r="AN227" t="s">
        <v>6186</v>
      </c>
      <c r="AO227" t="s">
        <v>6186</v>
      </c>
      <c r="AP227" t="s">
        <v>6186</v>
      </c>
      <c r="AQ227" t="s">
        <v>6186</v>
      </c>
      <c r="AR227" t="s">
        <v>6186</v>
      </c>
      <c r="AS227" t="s">
        <v>6186</v>
      </c>
      <c r="AT227" t="s">
        <v>6186</v>
      </c>
      <c r="AU227" t="s">
        <v>6186</v>
      </c>
      <c r="AV227" t="s">
        <v>6186</v>
      </c>
      <c r="AW227" t="s">
        <v>6186</v>
      </c>
      <c r="AX227" t="s">
        <v>6186</v>
      </c>
      <c r="AY227" t="s">
        <v>6186</v>
      </c>
      <c r="AZ227" t="s">
        <v>6186</v>
      </c>
      <c r="BA227" t="s">
        <v>6186</v>
      </c>
      <c r="BB227" t="s">
        <v>6186</v>
      </c>
      <c r="BC227" t="s">
        <v>6186</v>
      </c>
      <c r="BD227" t="s">
        <v>6186</v>
      </c>
    </row>
    <row r="228" spans="1:56">
      <c r="A228" t="s">
        <v>6190</v>
      </c>
      <c r="B228">
        <v>8000</v>
      </c>
      <c r="C228">
        <v>1993</v>
      </c>
      <c r="D228" t="s">
        <v>6186</v>
      </c>
      <c r="E228" t="s">
        <v>6186</v>
      </c>
      <c r="F228" t="s">
        <v>6186</v>
      </c>
      <c r="H228" t="s">
        <v>6186</v>
      </c>
      <c r="I228" t="str">
        <f t="shared" si="7"/>
        <v/>
      </c>
      <c r="K228" t="s">
        <v>6186</v>
      </c>
      <c r="L228" t="s">
        <v>6186</v>
      </c>
      <c r="M228" t="s">
        <v>6186</v>
      </c>
      <c r="N228" t="s">
        <v>6186</v>
      </c>
      <c r="O228" t="s">
        <v>6186</v>
      </c>
      <c r="P228" t="s">
        <v>6186</v>
      </c>
      <c r="Q228" t="s">
        <v>6186</v>
      </c>
      <c r="R228" t="s">
        <v>6186</v>
      </c>
      <c r="S228" t="s">
        <v>6186</v>
      </c>
      <c r="T228" t="s">
        <v>6186</v>
      </c>
      <c r="U228" t="s">
        <v>6186</v>
      </c>
      <c r="V228" t="s">
        <v>6186</v>
      </c>
      <c r="W228" t="s">
        <v>6186</v>
      </c>
      <c r="X228" t="s">
        <v>6186</v>
      </c>
      <c r="Y228" t="s">
        <v>6186</v>
      </c>
      <c r="Z228" t="s">
        <v>6186</v>
      </c>
      <c r="AA228" t="s">
        <v>6186</v>
      </c>
      <c r="AB228" t="s">
        <v>6186</v>
      </c>
      <c r="AC228" t="s">
        <v>6186</v>
      </c>
      <c r="AD228" t="s">
        <v>6186</v>
      </c>
      <c r="AE228" t="s">
        <v>6186</v>
      </c>
      <c r="AF228" t="s">
        <v>6186</v>
      </c>
      <c r="AG228" t="s">
        <v>6186</v>
      </c>
      <c r="AH228" t="s">
        <v>6186</v>
      </c>
      <c r="AI228" t="s">
        <v>6186</v>
      </c>
      <c r="AJ228" t="s">
        <v>6186</v>
      </c>
      <c r="AK228" t="s">
        <v>6186</v>
      </c>
      <c r="AL228" t="s">
        <v>6186</v>
      </c>
      <c r="AM228" t="s">
        <v>6186</v>
      </c>
      <c r="AN228" t="s">
        <v>6186</v>
      </c>
      <c r="AO228" t="s">
        <v>6186</v>
      </c>
      <c r="AP228" t="s">
        <v>6186</v>
      </c>
      <c r="AQ228" t="s">
        <v>6186</v>
      </c>
      <c r="AR228" t="s">
        <v>6186</v>
      </c>
      <c r="AS228" t="s">
        <v>6186</v>
      </c>
      <c r="AT228" t="s">
        <v>6186</v>
      </c>
      <c r="AU228" t="s">
        <v>6186</v>
      </c>
      <c r="AV228" t="s">
        <v>6186</v>
      </c>
      <c r="AW228" t="s">
        <v>6186</v>
      </c>
      <c r="AX228" t="s">
        <v>6186</v>
      </c>
      <c r="AY228" t="s">
        <v>6186</v>
      </c>
      <c r="AZ228" t="s">
        <v>6186</v>
      </c>
      <c r="BA228" t="s">
        <v>6186</v>
      </c>
      <c r="BB228" t="s">
        <v>6186</v>
      </c>
      <c r="BC228" t="s">
        <v>6186</v>
      </c>
      <c r="BD228" t="s">
        <v>6186</v>
      </c>
    </row>
    <row r="229" spans="1:56">
      <c r="A229" t="s">
        <v>6190</v>
      </c>
      <c r="B229">
        <v>8000</v>
      </c>
      <c r="C229">
        <v>1994</v>
      </c>
      <c r="D229" t="s">
        <v>6186</v>
      </c>
      <c r="E229" t="s">
        <v>6186</v>
      </c>
      <c r="F229" t="s">
        <v>6186</v>
      </c>
      <c r="H229" t="s">
        <v>6186</v>
      </c>
      <c r="I229" t="str">
        <f t="shared" si="7"/>
        <v/>
      </c>
      <c r="K229" t="s">
        <v>6186</v>
      </c>
      <c r="L229" t="s">
        <v>6186</v>
      </c>
      <c r="M229" t="s">
        <v>6186</v>
      </c>
      <c r="N229" t="s">
        <v>6186</v>
      </c>
      <c r="O229" t="s">
        <v>6186</v>
      </c>
      <c r="P229" t="s">
        <v>6186</v>
      </c>
      <c r="Q229" t="s">
        <v>6186</v>
      </c>
      <c r="R229" t="s">
        <v>6186</v>
      </c>
      <c r="S229" t="s">
        <v>6186</v>
      </c>
      <c r="T229" t="s">
        <v>6186</v>
      </c>
      <c r="U229" t="s">
        <v>6186</v>
      </c>
      <c r="V229" t="s">
        <v>6186</v>
      </c>
      <c r="W229" t="s">
        <v>6186</v>
      </c>
      <c r="X229" t="s">
        <v>6186</v>
      </c>
      <c r="Y229" t="s">
        <v>6186</v>
      </c>
      <c r="Z229" t="s">
        <v>6186</v>
      </c>
      <c r="AA229" t="s">
        <v>6186</v>
      </c>
      <c r="AB229" t="s">
        <v>6186</v>
      </c>
      <c r="AC229" t="s">
        <v>6186</v>
      </c>
      <c r="AD229" t="s">
        <v>6186</v>
      </c>
      <c r="AE229" t="s">
        <v>6186</v>
      </c>
      <c r="AF229" t="s">
        <v>6186</v>
      </c>
      <c r="AG229" t="s">
        <v>6186</v>
      </c>
      <c r="AH229" t="s">
        <v>6186</v>
      </c>
      <c r="AI229" t="s">
        <v>6186</v>
      </c>
      <c r="AJ229" t="s">
        <v>6186</v>
      </c>
      <c r="AK229" t="s">
        <v>6186</v>
      </c>
      <c r="AL229" t="s">
        <v>6186</v>
      </c>
      <c r="AM229" t="s">
        <v>6186</v>
      </c>
      <c r="AN229" t="s">
        <v>6186</v>
      </c>
      <c r="AO229" t="s">
        <v>6186</v>
      </c>
      <c r="AP229" t="s">
        <v>6186</v>
      </c>
      <c r="AQ229" t="s">
        <v>6186</v>
      </c>
      <c r="AR229" t="s">
        <v>6186</v>
      </c>
      <c r="AS229" t="s">
        <v>6186</v>
      </c>
      <c r="AT229" t="s">
        <v>6186</v>
      </c>
      <c r="AU229" t="s">
        <v>6186</v>
      </c>
      <c r="AV229" t="s">
        <v>6186</v>
      </c>
      <c r="AW229" t="s">
        <v>6186</v>
      </c>
      <c r="AX229" t="s">
        <v>6186</v>
      </c>
      <c r="AY229" t="s">
        <v>6186</v>
      </c>
      <c r="AZ229" t="s">
        <v>6186</v>
      </c>
      <c r="BA229" t="s">
        <v>6186</v>
      </c>
      <c r="BB229" t="s">
        <v>6186</v>
      </c>
      <c r="BC229" t="s">
        <v>6186</v>
      </c>
      <c r="BD229" t="s">
        <v>6186</v>
      </c>
    </row>
    <row r="230" spans="1:56">
      <c r="A230" t="s">
        <v>6190</v>
      </c>
      <c r="B230">
        <v>8000</v>
      </c>
      <c r="C230">
        <v>1995</v>
      </c>
      <c r="D230" t="s">
        <v>6186</v>
      </c>
      <c r="E230" t="s">
        <v>6186</v>
      </c>
      <c r="F230" t="s">
        <v>6186</v>
      </c>
      <c r="H230" t="s">
        <v>6186</v>
      </c>
      <c r="I230" t="str">
        <f t="shared" si="7"/>
        <v/>
      </c>
      <c r="K230" t="s">
        <v>6186</v>
      </c>
      <c r="L230" t="s">
        <v>6186</v>
      </c>
      <c r="M230" t="s">
        <v>6186</v>
      </c>
      <c r="N230" t="s">
        <v>6186</v>
      </c>
      <c r="O230" t="s">
        <v>6186</v>
      </c>
      <c r="P230" t="s">
        <v>6186</v>
      </c>
      <c r="Q230" t="s">
        <v>6186</v>
      </c>
      <c r="R230" t="s">
        <v>6186</v>
      </c>
      <c r="S230" t="s">
        <v>6186</v>
      </c>
      <c r="T230" t="s">
        <v>6186</v>
      </c>
      <c r="U230" t="s">
        <v>6186</v>
      </c>
      <c r="V230" t="s">
        <v>6186</v>
      </c>
      <c r="W230" t="s">
        <v>6186</v>
      </c>
      <c r="X230" t="s">
        <v>6186</v>
      </c>
      <c r="Y230" t="s">
        <v>6186</v>
      </c>
      <c r="Z230" t="s">
        <v>6186</v>
      </c>
      <c r="AA230" t="s">
        <v>6186</v>
      </c>
      <c r="AB230" t="s">
        <v>6186</v>
      </c>
      <c r="AC230" t="s">
        <v>6186</v>
      </c>
      <c r="AD230" t="s">
        <v>6186</v>
      </c>
      <c r="AE230" t="s">
        <v>6186</v>
      </c>
      <c r="AF230" t="s">
        <v>6186</v>
      </c>
      <c r="AG230" t="s">
        <v>6186</v>
      </c>
      <c r="AH230" t="s">
        <v>6186</v>
      </c>
      <c r="AI230" t="s">
        <v>6186</v>
      </c>
      <c r="AJ230" t="s">
        <v>6186</v>
      </c>
      <c r="AK230" t="s">
        <v>6186</v>
      </c>
      <c r="AL230" t="s">
        <v>6186</v>
      </c>
      <c r="AM230" t="s">
        <v>6186</v>
      </c>
      <c r="AN230" t="s">
        <v>6186</v>
      </c>
      <c r="AO230" t="s">
        <v>6186</v>
      </c>
      <c r="AP230" t="s">
        <v>6186</v>
      </c>
      <c r="AQ230" t="s">
        <v>6186</v>
      </c>
      <c r="AR230" t="s">
        <v>6186</v>
      </c>
      <c r="AS230" t="s">
        <v>6186</v>
      </c>
      <c r="AT230" t="s">
        <v>6186</v>
      </c>
      <c r="AU230" t="s">
        <v>6186</v>
      </c>
      <c r="AV230" t="s">
        <v>6186</v>
      </c>
      <c r="AW230" t="s">
        <v>6186</v>
      </c>
      <c r="AX230" t="s">
        <v>6186</v>
      </c>
      <c r="AY230" t="s">
        <v>6186</v>
      </c>
      <c r="AZ230" t="s">
        <v>6186</v>
      </c>
      <c r="BA230" t="s">
        <v>6186</v>
      </c>
      <c r="BB230" t="s">
        <v>6186</v>
      </c>
      <c r="BC230" t="s">
        <v>6186</v>
      </c>
      <c r="BD230" t="s">
        <v>6186</v>
      </c>
    </row>
    <row r="231" spans="1:56">
      <c r="A231" t="s">
        <v>6190</v>
      </c>
      <c r="B231">
        <v>8000</v>
      </c>
      <c r="C231">
        <v>1996</v>
      </c>
      <c r="D231" t="s">
        <v>6186</v>
      </c>
      <c r="E231" t="s">
        <v>6186</v>
      </c>
      <c r="F231" t="s">
        <v>6186</v>
      </c>
      <c r="H231" t="s">
        <v>6186</v>
      </c>
      <c r="I231" t="str">
        <f t="shared" si="7"/>
        <v/>
      </c>
      <c r="K231" t="s">
        <v>6186</v>
      </c>
      <c r="L231" t="s">
        <v>6186</v>
      </c>
      <c r="M231" t="s">
        <v>6186</v>
      </c>
      <c r="N231" t="s">
        <v>6186</v>
      </c>
      <c r="O231" t="s">
        <v>6186</v>
      </c>
      <c r="P231" t="s">
        <v>6186</v>
      </c>
      <c r="Q231" t="s">
        <v>6186</v>
      </c>
      <c r="R231" t="s">
        <v>6186</v>
      </c>
      <c r="S231" t="s">
        <v>6186</v>
      </c>
      <c r="T231" t="s">
        <v>6186</v>
      </c>
      <c r="U231" t="s">
        <v>6186</v>
      </c>
      <c r="V231" t="s">
        <v>6186</v>
      </c>
      <c r="W231" t="s">
        <v>6186</v>
      </c>
      <c r="X231" t="s">
        <v>6186</v>
      </c>
      <c r="Y231" t="s">
        <v>6186</v>
      </c>
      <c r="Z231" t="s">
        <v>6186</v>
      </c>
      <c r="AA231" t="s">
        <v>6186</v>
      </c>
      <c r="AB231" t="s">
        <v>6186</v>
      </c>
      <c r="AC231" t="s">
        <v>6186</v>
      </c>
      <c r="AD231" t="s">
        <v>6186</v>
      </c>
      <c r="AE231" t="s">
        <v>6186</v>
      </c>
      <c r="AF231" t="s">
        <v>6186</v>
      </c>
      <c r="AG231" t="s">
        <v>6186</v>
      </c>
      <c r="AH231" t="s">
        <v>6186</v>
      </c>
      <c r="AI231" t="s">
        <v>6186</v>
      </c>
      <c r="AJ231" t="s">
        <v>6186</v>
      </c>
      <c r="AK231" t="s">
        <v>6186</v>
      </c>
      <c r="AL231" t="s">
        <v>6186</v>
      </c>
      <c r="AM231" t="s">
        <v>6186</v>
      </c>
      <c r="AN231" t="s">
        <v>6186</v>
      </c>
      <c r="AO231" t="s">
        <v>6186</v>
      </c>
      <c r="AP231" t="s">
        <v>6186</v>
      </c>
      <c r="AQ231" t="s">
        <v>6186</v>
      </c>
      <c r="AR231" t="s">
        <v>6186</v>
      </c>
      <c r="AS231" t="s">
        <v>6186</v>
      </c>
      <c r="AT231" t="s">
        <v>6186</v>
      </c>
      <c r="AU231" t="s">
        <v>6186</v>
      </c>
      <c r="AV231" t="s">
        <v>6186</v>
      </c>
      <c r="AW231" t="s">
        <v>6186</v>
      </c>
      <c r="AX231" t="s">
        <v>6186</v>
      </c>
      <c r="AY231" t="s">
        <v>6186</v>
      </c>
      <c r="AZ231" t="s">
        <v>6186</v>
      </c>
      <c r="BA231" t="s">
        <v>6186</v>
      </c>
      <c r="BB231" t="s">
        <v>6186</v>
      </c>
      <c r="BC231" t="s">
        <v>6186</v>
      </c>
      <c r="BD231" t="s">
        <v>6186</v>
      </c>
    </row>
    <row r="232" spans="1:56">
      <c r="A232" t="s">
        <v>6190</v>
      </c>
      <c r="B232">
        <v>8000</v>
      </c>
      <c r="C232">
        <v>1997</v>
      </c>
      <c r="D232" t="s">
        <v>6186</v>
      </c>
      <c r="E232" t="s">
        <v>6186</v>
      </c>
      <c r="F232" t="s">
        <v>6186</v>
      </c>
      <c r="H232" t="s">
        <v>6186</v>
      </c>
      <c r="I232" t="str">
        <f t="shared" si="7"/>
        <v/>
      </c>
      <c r="K232" t="s">
        <v>6186</v>
      </c>
      <c r="L232" t="s">
        <v>6186</v>
      </c>
      <c r="M232" t="s">
        <v>6186</v>
      </c>
      <c r="N232" t="s">
        <v>6186</v>
      </c>
      <c r="O232" t="s">
        <v>6186</v>
      </c>
      <c r="P232" t="s">
        <v>6186</v>
      </c>
      <c r="Q232" t="s">
        <v>6186</v>
      </c>
      <c r="R232" t="s">
        <v>6186</v>
      </c>
      <c r="S232" t="s">
        <v>6186</v>
      </c>
      <c r="T232" t="s">
        <v>6186</v>
      </c>
      <c r="U232" t="s">
        <v>6186</v>
      </c>
      <c r="V232" t="s">
        <v>6186</v>
      </c>
      <c r="W232" t="s">
        <v>6186</v>
      </c>
      <c r="X232" t="s">
        <v>6186</v>
      </c>
      <c r="Y232" t="s">
        <v>6186</v>
      </c>
      <c r="Z232" t="s">
        <v>6186</v>
      </c>
      <c r="AA232" t="s">
        <v>6186</v>
      </c>
      <c r="AB232" t="s">
        <v>6186</v>
      </c>
      <c r="AC232" t="s">
        <v>6186</v>
      </c>
      <c r="AD232" t="s">
        <v>6186</v>
      </c>
      <c r="AE232" t="s">
        <v>6186</v>
      </c>
      <c r="AF232" t="s">
        <v>6186</v>
      </c>
      <c r="AG232" t="s">
        <v>6186</v>
      </c>
      <c r="AH232" t="s">
        <v>6186</v>
      </c>
      <c r="AI232" t="s">
        <v>6186</v>
      </c>
      <c r="AJ232" t="s">
        <v>6186</v>
      </c>
      <c r="AK232" t="s">
        <v>6186</v>
      </c>
      <c r="AL232" t="s">
        <v>6186</v>
      </c>
      <c r="AM232" t="s">
        <v>6186</v>
      </c>
      <c r="AN232" t="s">
        <v>6186</v>
      </c>
      <c r="AO232" t="s">
        <v>6186</v>
      </c>
      <c r="AP232" t="s">
        <v>6186</v>
      </c>
      <c r="AQ232" t="s">
        <v>6186</v>
      </c>
      <c r="AR232" t="s">
        <v>6186</v>
      </c>
      <c r="AS232" t="s">
        <v>6186</v>
      </c>
      <c r="AT232" t="s">
        <v>6186</v>
      </c>
      <c r="AU232" t="s">
        <v>6186</v>
      </c>
      <c r="AV232" t="s">
        <v>6186</v>
      </c>
      <c r="AW232" t="s">
        <v>6186</v>
      </c>
      <c r="AX232" t="s">
        <v>6186</v>
      </c>
      <c r="AY232" t="s">
        <v>6186</v>
      </c>
      <c r="AZ232" t="s">
        <v>6186</v>
      </c>
      <c r="BA232" t="s">
        <v>6186</v>
      </c>
      <c r="BB232" t="s">
        <v>6186</v>
      </c>
      <c r="BC232" t="s">
        <v>6186</v>
      </c>
      <c r="BD232" t="s">
        <v>6186</v>
      </c>
    </row>
    <row r="233" spans="1:56">
      <c r="A233" t="s">
        <v>6190</v>
      </c>
      <c r="B233">
        <v>8000</v>
      </c>
      <c r="C233">
        <v>1998</v>
      </c>
      <c r="D233" t="s">
        <v>6186</v>
      </c>
      <c r="E233" t="s">
        <v>6186</v>
      </c>
      <c r="F233" t="s">
        <v>6186</v>
      </c>
      <c r="H233" t="s">
        <v>6186</v>
      </c>
      <c r="I233" t="str">
        <f t="shared" si="7"/>
        <v/>
      </c>
      <c r="K233" t="s">
        <v>6186</v>
      </c>
      <c r="L233" t="s">
        <v>6186</v>
      </c>
      <c r="M233" t="s">
        <v>6186</v>
      </c>
      <c r="N233" t="s">
        <v>6186</v>
      </c>
      <c r="O233" t="s">
        <v>6186</v>
      </c>
      <c r="P233" t="s">
        <v>6186</v>
      </c>
      <c r="Q233" t="s">
        <v>6186</v>
      </c>
      <c r="R233" t="s">
        <v>6186</v>
      </c>
      <c r="S233" t="s">
        <v>6186</v>
      </c>
      <c r="T233" t="s">
        <v>6186</v>
      </c>
      <c r="U233" t="s">
        <v>6186</v>
      </c>
      <c r="V233" t="s">
        <v>6186</v>
      </c>
      <c r="W233" t="s">
        <v>6186</v>
      </c>
      <c r="X233" t="s">
        <v>6186</v>
      </c>
      <c r="Y233" t="s">
        <v>6186</v>
      </c>
      <c r="Z233" t="s">
        <v>6186</v>
      </c>
      <c r="AA233" t="s">
        <v>6186</v>
      </c>
      <c r="AB233" t="s">
        <v>6186</v>
      </c>
      <c r="AC233" t="s">
        <v>6186</v>
      </c>
      <c r="AD233" t="s">
        <v>6186</v>
      </c>
      <c r="AE233" t="s">
        <v>6186</v>
      </c>
      <c r="AF233" t="s">
        <v>6186</v>
      </c>
      <c r="AG233" t="s">
        <v>6186</v>
      </c>
      <c r="AH233" t="s">
        <v>6186</v>
      </c>
      <c r="AI233" t="s">
        <v>6186</v>
      </c>
      <c r="AJ233" t="s">
        <v>6186</v>
      </c>
      <c r="AK233" t="s">
        <v>6186</v>
      </c>
      <c r="AL233" t="s">
        <v>6186</v>
      </c>
      <c r="AM233" t="s">
        <v>6186</v>
      </c>
      <c r="AN233" t="s">
        <v>6186</v>
      </c>
      <c r="AO233" t="s">
        <v>6186</v>
      </c>
      <c r="AP233" t="s">
        <v>6186</v>
      </c>
      <c r="AQ233" t="s">
        <v>6186</v>
      </c>
      <c r="AR233" t="s">
        <v>6186</v>
      </c>
      <c r="AS233" t="s">
        <v>6186</v>
      </c>
      <c r="AT233" t="s">
        <v>6186</v>
      </c>
      <c r="AU233" t="s">
        <v>6186</v>
      </c>
      <c r="AV233" t="s">
        <v>6186</v>
      </c>
      <c r="AW233" t="s">
        <v>6186</v>
      </c>
      <c r="AX233" t="s">
        <v>6186</v>
      </c>
      <c r="AY233" t="s">
        <v>6186</v>
      </c>
      <c r="AZ233" t="s">
        <v>6186</v>
      </c>
      <c r="BA233" t="s">
        <v>6186</v>
      </c>
      <c r="BB233" t="s">
        <v>6186</v>
      </c>
      <c r="BC233" t="s">
        <v>6186</v>
      </c>
      <c r="BD233" t="s">
        <v>6186</v>
      </c>
    </row>
    <row r="234" spans="1:56">
      <c r="A234" t="s">
        <v>6190</v>
      </c>
      <c r="B234">
        <v>8000</v>
      </c>
      <c r="C234">
        <v>1999</v>
      </c>
      <c r="D234" t="s">
        <v>6186</v>
      </c>
      <c r="E234" t="s">
        <v>6186</v>
      </c>
      <c r="F234" t="s">
        <v>6186</v>
      </c>
      <c r="H234" t="s">
        <v>6186</v>
      </c>
      <c r="I234" t="str">
        <f t="shared" si="7"/>
        <v/>
      </c>
      <c r="K234" t="s">
        <v>6186</v>
      </c>
      <c r="L234" t="s">
        <v>6186</v>
      </c>
      <c r="M234" t="s">
        <v>6186</v>
      </c>
      <c r="N234" t="s">
        <v>6186</v>
      </c>
      <c r="O234" t="s">
        <v>6186</v>
      </c>
      <c r="P234" t="s">
        <v>6186</v>
      </c>
      <c r="Q234" t="s">
        <v>6186</v>
      </c>
      <c r="R234" t="s">
        <v>6186</v>
      </c>
      <c r="S234" t="s">
        <v>6186</v>
      </c>
      <c r="T234" t="s">
        <v>6186</v>
      </c>
      <c r="U234" t="s">
        <v>6186</v>
      </c>
      <c r="V234" t="s">
        <v>6186</v>
      </c>
      <c r="W234" t="s">
        <v>6186</v>
      </c>
      <c r="X234" t="s">
        <v>6186</v>
      </c>
      <c r="Y234" t="s">
        <v>6186</v>
      </c>
      <c r="Z234" t="s">
        <v>6186</v>
      </c>
      <c r="AA234" t="s">
        <v>6186</v>
      </c>
      <c r="AB234" t="s">
        <v>6186</v>
      </c>
      <c r="AC234" t="s">
        <v>6186</v>
      </c>
      <c r="AD234" t="s">
        <v>6186</v>
      </c>
      <c r="AE234" t="s">
        <v>6186</v>
      </c>
      <c r="AF234" t="s">
        <v>6186</v>
      </c>
      <c r="AG234" t="s">
        <v>6186</v>
      </c>
      <c r="AH234" t="s">
        <v>6186</v>
      </c>
      <c r="AI234" t="s">
        <v>6186</v>
      </c>
      <c r="AJ234" t="s">
        <v>6186</v>
      </c>
      <c r="AK234" t="s">
        <v>6186</v>
      </c>
      <c r="AL234" t="s">
        <v>6186</v>
      </c>
      <c r="AM234" t="s">
        <v>6186</v>
      </c>
      <c r="AN234" t="s">
        <v>6186</v>
      </c>
      <c r="AO234" t="s">
        <v>6186</v>
      </c>
      <c r="AP234" t="s">
        <v>6186</v>
      </c>
      <c r="AQ234" t="s">
        <v>6186</v>
      </c>
      <c r="AR234" t="s">
        <v>6186</v>
      </c>
      <c r="AS234" t="s">
        <v>6186</v>
      </c>
      <c r="AT234" t="s">
        <v>6186</v>
      </c>
      <c r="AU234" t="s">
        <v>6186</v>
      </c>
      <c r="AV234" t="s">
        <v>6186</v>
      </c>
      <c r="AW234" t="s">
        <v>6186</v>
      </c>
      <c r="AX234" t="s">
        <v>6186</v>
      </c>
      <c r="AY234" t="s">
        <v>6186</v>
      </c>
      <c r="AZ234" t="s">
        <v>6186</v>
      </c>
      <c r="BA234" t="s">
        <v>6186</v>
      </c>
      <c r="BB234" t="s">
        <v>6186</v>
      </c>
      <c r="BC234" t="s">
        <v>6186</v>
      </c>
      <c r="BD234" t="s">
        <v>6186</v>
      </c>
    </row>
    <row r="235" spans="1:56">
      <c r="A235" t="s">
        <v>6190</v>
      </c>
      <c r="B235">
        <v>8000</v>
      </c>
      <c r="C235">
        <v>2000</v>
      </c>
      <c r="D235" t="s">
        <v>6186</v>
      </c>
      <c r="E235" t="s">
        <v>6186</v>
      </c>
      <c r="F235" t="s">
        <v>6186</v>
      </c>
      <c r="H235" t="s">
        <v>6186</v>
      </c>
      <c r="I235" t="str">
        <f t="shared" si="7"/>
        <v/>
      </c>
      <c r="K235" t="s">
        <v>6186</v>
      </c>
      <c r="L235" t="s">
        <v>6186</v>
      </c>
      <c r="M235" t="s">
        <v>6186</v>
      </c>
      <c r="N235" t="s">
        <v>6186</v>
      </c>
      <c r="O235" t="s">
        <v>6186</v>
      </c>
      <c r="P235" t="s">
        <v>6186</v>
      </c>
      <c r="Q235" t="s">
        <v>6186</v>
      </c>
      <c r="R235" t="s">
        <v>6186</v>
      </c>
      <c r="S235" t="s">
        <v>6186</v>
      </c>
      <c r="T235" t="s">
        <v>6186</v>
      </c>
      <c r="U235" t="s">
        <v>6186</v>
      </c>
      <c r="V235" t="s">
        <v>6186</v>
      </c>
      <c r="W235" t="s">
        <v>6186</v>
      </c>
      <c r="X235" t="s">
        <v>6186</v>
      </c>
      <c r="Y235" t="s">
        <v>6186</v>
      </c>
      <c r="Z235" t="s">
        <v>6186</v>
      </c>
      <c r="AA235" t="s">
        <v>6186</v>
      </c>
      <c r="AB235" t="s">
        <v>6186</v>
      </c>
      <c r="AC235" t="s">
        <v>6186</v>
      </c>
      <c r="AD235" t="s">
        <v>6186</v>
      </c>
      <c r="AE235" t="s">
        <v>6186</v>
      </c>
      <c r="AF235" t="s">
        <v>6186</v>
      </c>
      <c r="AG235" t="s">
        <v>6186</v>
      </c>
      <c r="AH235" t="s">
        <v>6186</v>
      </c>
      <c r="AI235" t="s">
        <v>6186</v>
      </c>
      <c r="AJ235" t="s">
        <v>6186</v>
      </c>
      <c r="AK235" t="s">
        <v>6186</v>
      </c>
      <c r="AL235" t="s">
        <v>6186</v>
      </c>
      <c r="AM235" t="s">
        <v>6186</v>
      </c>
      <c r="AN235" t="s">
        <v>6186</v>
      </c>
      <c r="AO235" t="s">
        <v>6186</v>
      </c>
      <c r="AP235" t="s">
        <v>6186</v>
      </c>
      <c r="AQ235" t="s">
        <v>6186</v>
      </c>
      <c r="AR235" t="s">
        <v>6186</v>
      </c>
      <c r="AS235" t="s">
        <v>6186</v>
      </c>
      <c r="AT235" t="s">
        <v>6186</v>
      </c>
      <c r="AU235" t="s">
        <v>6186</v>
      </c>
      <c r="AV235" t="s">
        <v>6186</v>
      </c>
      <c r="AW235" t="s">
        <v>6186</v>
      </c>
      <c r="AX235" t="s">
        <v>6186</v>
      </c>
      <c r="AY235" t="s">
        <v>6186</v>
      </c>
      <c r="AZ235" t="s">
        <v>6186</v>
      </c>
      <c r="BA235" t="s">
        <v>6186</v>
      </c>
      <c r="BB235" t="s">
        <v>6186</v>
      </c>
      <c r="BC235" t="s">
        <v>6186</v>
      </c>
      <c r="BD235" t="s">
        <v>6186</v>
      </c>
    </row>
    <row r="236" spans="1:56">
      <c r="A236" t="s">
        <v>6190</v>
      </c>
      <c r="B236">
        <v>8000</v>
      </c>
      <c r="C236">
        <v>2001</v>
      </c>
      <c r="D236" t="s">
        <v>6186</v>
      </c>
      <c r="E236" t="s">
        <v>6186</v>
      </c>
      <c r="F236" t="s">
        <v>6186</v>
      </c>
      <c r="H236" t="s">
        <v>6186</v>
      </c>
      <c r="I236" t="str">
        <f t="shared" si="7"/>
        <v/>
      </c>
      <c r="K236" t="s">
        <v>6186</v>
      </c>
      <c r="L236" t="s">
        <v>6186</v>
      </c>
      <c r="M236" t="s">
        <v>6186</v>
      </c>
      <c r="N236" t="s">
        <v>6186</v>
      </c>
      <c r="O236" t="s">
        <v>6186</v>
      </c>
      <c r="P236" t="s">
        <v>6186</v>
      </c>
      <c r="Q236" t="s">
        <v>6186</v>
      </c>
      <c r="R236" t="s">
        <v>6186</v>
      </c>
      <c r="S236" t="s">
        <v>6186</v>
      </c>
      <c r="T236" t="s">
        <v>6186</v>
      </c>
      <c r="U236" t="s">
        <v>6186</v>
      </c>
      <c r="V236" t="s">
        <v>6186</v>
      </c>
      <c r="W236" t="s">
        <v>6186</v>
      </c>
      <c r="X236" t="s">
        <v>6186</v>
      </c>
      <c r="Y236" t="s">
        <v>6186</v>
      </c>
      <c r="Z236" t="s">
        <v>6186</v>
      </c>
      <c r="AA236" t="s">
        <v>6186</v>
      </c>
      <c r="AB236" t="s">
        <v>6186</v>
      </c>
      <c r="AC236" t="s">
        <v>6186</v>
      </c>
      <c r="AD236" t="s">
        <v>6186</v>
      </c>
      <c r="AE236" t="s">
        <v>6186</v>
      </c>
      <c r="AF236" t="s">
        <v>6186</v>
      </c>
      <c r="AG236" t="s">
        <v>6186</v>
      </c>
      <c r="AH236" t="s">
        <v>6186</v>
      </c>
      <c r="AI236" t="s">
        <v>6186</v>
      </c>
      <c r="AJ236" t="s">
        <v>6186</v>
      </c>
      <c r="AK236" t="s">
        <v>6186</v>
      </c>
      <c r="AL236" t="s">
        <v>6186</v>
      </c>
      <c r="AM236" t="s">
        <v>6186</v>
      </c>
      <c r="AN236" t="s">
        <v>6186</v>
      </c>
      <c r="AO236" t="s">
        <v>6186</v>
      </c>
      <c r="AP236" t="s">
        <v>6186</v>
      </c>
      <c r="AQ236" t="s">
        <v>6186</v>
      </c>
      <c r="AR236" t="s">
        <v>6186</v>
      </c>
      <c r="AS236" t="s">
        <v>6186</v>
      </c>
      <c r="AT236" t="s">
        <v>6186</v>
      </c>
      <c r="AU236" t="s">
        <v>6186</v>
      </c>
      <c r="AV236" t="s">
        <v>6186</v>
      </c>
      <c r="AW236" t="s">
        <v>6186</v>
      </c>
      <c r="AX236" t="s">
        <v>6186</v>
      </c>
      <c r="AY236" t="s">
        <v>6186</v>
      </c>
      <c r="AZ236" t="s">
        <v>6186</v>
      </c>
      <c r="BA236" t="s">
        <v>6186</v>
      </c>
      <c r="BB236" t="s">
        <v>6186</v>
      </c>
      <c r="BC236" t="s">
        <v>6186</v>
      </c>
      <c r="BD236" t="s">
        <v>6186</v>
      </c>
    </row>
    <row r="237" spans="1:56">
      <c r="A237" t="s">
        <v>6190</v>
      </c>
      <c r="B237">
        <v>8000</v>
      </c>
      <c r="C237">
        <v>2002</v>
      </c>
      <c r="D237" t="s">
        <v>6186</v>
      </c>
      <c r="E237" t="s">
        <v>6186</v>
      </c>
      <c r="F237" t="s">
        <v>6186</v>
      </c>
      <c r="H237" t="s">
        <v>6186</v>
      </c>
      <c r="I237" t="str">
        <f t="shared" si="7"/>
        <v/>
      </c>
      <c r="K237" t="s">
        <v>6186</v>
      </c>
      <c r="L237" t="s">
        <v>6186</v>
      </c>
      <c r="M237" t="s">
        <v>6186</v>
      </c>
      <c r="N237" t="s">
        <v>6186</v>
      </c>
      <c r="O237" t="s">
        <v>6186</v>
      </c>
      <c r="P237" t="s">
        <v>6186</v>
      </c>
      <c r="Q237" t="s">
        <v>6186</v>
      </c>
      <c r="R237" t="s">
        <v>6186</v>
      </c>
      <c r="S237" t="s">
        <v>6186</v>
      </c>
      <c r="T237" t="s">
        <v>6186</v>
      </c>
      <c r="U237" t="s">
        <v>6186</v>
      </c>
      <c r="V237" t="s">
        <v>6186</v>
      </c>
      <c r="W237" t="s">
        <v>6186</v>
      </c>
      <c r="X237" t="s">
        <v>6186</v>
      </c>
      <c r="Y237" t="s">
        <v>6186</v>
      </c>
      <c r="Z237" t="s">
        <v>6186</v>
      </c>
      <c r="AA237" t="s">
        <v>6186</v>
      </c>
      <c r="AB237" t="s">
        <v>6186</v>
      </c>
      <c r="AC237" t="s">
        <v>6186</v>
      </c>
      <c r="AD237" t="s">
        <v>6186</v>
      </c>
      <c r="AE237" t="s">
        <v>6186</v>
      </c>
      <c r="AF237" t="s">
        <v>6186</v>
      </c>
      <c r="AG237" t="s">
        <v>6186</v>
      </c>
      <c r="AH237" t="s">
        <v>6186</v>
      </c>
      <c r="AI237" t="s">
        <v>6186</v>
      </c>
      <c r="AJ237" t="s">
        <v>6186</v>
      </c>
      <c r="AK237" t="s">
        <v>6186</v>
      </c>
      <c r="AL237" t="s">
        <v>6186</v>
      </c>
      <c r="AM237" t="s">
        <v>6186</v>
      </c>
      <c r="AN237" t="s">
        <v>6186</v>
      </c>
      <c r="AO237" t="s">
        <v>6186</v>
      </c>
      <c r="AP237" t="s">
        <v>6186</v>
      </c>
      <c r="AQ237" t="s">
        <v>6186</v>
      </c>
      <c r="AR237" t="s">
        <v>6186</v>
      </c>
      <c r="AS237" t="s">
        <v>6186</v>
      </c>
      <c r="AT237" t="s">
        <v>6186</v>
      </c>
      <c r="AU237" t="s">
        <v>6186</v>
      </c>
      <c r="AV237" t="s">
        <v>6186</v>
      </c>
      <c r="AW237" t="s">
        <v>6186</v>
      </c>
      <c r="AX237" t="s">
        <v>6186</v>
      </c>
      <c r="AY237" t="s">
        <v>6186</v>
      </c>
      <c r="AZ237" t="s">
        <v>6186</v>
      </c>
      <c r="BA237" t="s">
        <v>6186</v>
      </c>
      <c r="BB237" t="s">
        <v>6186</v>
      </c>
      <c r="BC237" t="s">
        <v>6186</v>
      </c>
      <c r="BD237" t="s">
        <v>6186</v>
      </c>
    </row>
    <row r="238" spans="1:56">
      <c r="A238" t="s">
        <v>6190</v>
      </c>
      <c r="B238">
        <v>8000</v>
      </c>
      <c r="C238">
        <v>2003</v>
      </c>
      <c r="D238" t="s">
        <v>6186</v>
      </c>
      <c r="E238" t="s">
        <v>6186</v>
      </c>
      <c r="F238" t="s">
        <v>6186</v>
      </c>
      <c r="H238" t="s">
        <v>6186</v>
      </c>
      <c r="I238" t="str">
        <f t="shared" si="7"/>
        <v/>
      </c>
      <c r="K238" t="s">
        <v>6186</v>
      </c>
      <c r="L238" t="s">
        <v>6186</v>
      </c>
      <c r="M238" t="s">
        <v>6186</v>
      </c>
      <c r="N238" t="s">
        <v>6186</v>
      </c>
      <c r="O238" t="s">
        <v>6186</v>
      </c>
      <c r="P238" t="s">
        <v>6186</v>
      </c>
      <c r="Q238" t="s">
        <v>6186</v>
      </c>
      <c r="R238" t="s">
        <v>6186</v>
      </c>
      <c r="S238" t="s">
        <v>6186</v>
      </c>
      <c r="T238" t="s">
        <v>6186</v>
      </c>
      <c r="U238" t="s">
        <v>6186</v>
      </c>
      <c r="V238" t="s">
        <v>6186</v>
      </c>
      <c r="W238" t="s">
        <v>6186</v>
      </c>
      <c r="X238" t="s">
        <v>6186</v>
      </c>
      <c r="Y238" t="s">
        <v>6186</v>
      </c>
      <c r="Z238" t="s">
        <v>6186</v>
      </c>
      <c r="AA238" t="s">
        <v>6186</v>
      </c>
      <c r="AB238" t="s">
        <v>6186</v>
      </c>
      <c r="AC238" t="s">
        <v>6186</v>
      </c>
      <c r="AD238" t="s">
        <v>6186</v>
      </c>
      <c r="AE238" t="s">
        <v>6186</v>
      </c>
      <c r="AF238" t="s">
        <v>6186</v>
      </c>
      <c r="AG238" t="s">
        <v>6186</v>
      </c>
      <c r="AH238" t="s">
        <v>6186</v>
      </c>
      <c r="AI238" t="s">
        <v>6186</v>
      </c>
      <c r="AJ238" t="s">
        <v>6186</v>
      </c>
      <c r="AK238" t="s">
        <v>6186</v>
      </c>
      <c r="AL238" t="s">
        <v>6186</v>
      </c>
      <c r="AM238" t="s">
        <v>6186</v>
      </c>
      <c r="AN238" t="s">
        <v>6186</v>
      </c>
      <c r="AO238" t="s">
        <v>6186</v>
      </c>
      <c r="AP238" t="s">
        <v>6186</v>
      </c>
      <c r="AQ238" t="s">
        <v>6186</v>
      </c>
      <c r="AR238" t="s">
        <v>6186</v>
      </c>
      <c r="AS238" t="s">
        <v>6186</v>
      </c>
      <c r="AT238" t="s">
        <v>6186</v>
      </c>
      <c r="AU238" t="s">
        <v>6186</v>
      </c>
      <c r="AV238" t="s">
        <v>6186</v>
      </c>
      <c r="AW238" t="s">
        <v>6186</v>
      </c>
      <c r="AX238" t="s">
        <v>6186</v>
      </c>
      <c r="AY238" t="s">
        <v>6186</v>
      </c>
      <c r="AZ238" t="s">
        <v>6186</v>
      </c>
      <c r="BA238" t="s">
        <v>6186</v>
      </c>
      <c r="BB238" t="s">
        <v>6186</v>
      </c>
      <c r="BC238" t="s">
        <v>6186</v>
      </c>
      <c r="BD238" t="s">
        <v>6186</v>
      </c>
    </row>
    <row r="239" spans="1:56">
      <c r="A239" t="s">
        <v>6190</v>
      </c>
      <c r="B239">
        <v>8000</v>
      </c>
      <c r="C239">
        <v>2004</v>
      </c>
      <c r="D239" t="s">
        <v>6186</v>
      </c>
      <c r="E239" t="s">
        <v>6186</v>
      </c>
      <c r="F239" t="s">
        <v>6186</v>
      </c>
      <c r="H239" t="s">
        <v>6186</v>
      </c>
      <c r="I239" t="str">
        <f t="shared" si="7"/>
        <v/>
      </c>
      <c r="K239" t="s">
        <v>6186</v>
      </c>
      <c r="L239" t="s">
        <v>6186</v>
      </c>
      <c r="M239" t="s">
        <v>6186</v>
      </c>
      <c r="N239" t="s">
        <v>6186</v>
      </c>
      <c r="O239" t="s">
        <v>6186</v>
      </c>
      <c r="P239" t="s">
        <v>6186</v>
      </c>
      <c r="Q239" t="s">
        <v>6186</v>
      </c>
      <c r="R239" t="s">
        <v>6186</v>
      </c>
      <c r="S239" t="s">
        <v>6186</v>
      </c>
      <c r="T239" t="s">
        <v>6186</v>
      </c>
      <c r="U239" t="s">
        <v>6186</v>
      </c>
      <c r="V239" t="s">
        <v>6186</v>
      </c>
      <c r="W239" t="s">
        <v>6186</v>
      </c>
      <c r="X239" t="s">
        <v>6186</v>
      </c>
      <c r="Y239" t="s">
        <v>6186</v>
      </c>
      <c r="Z239" t="s">
        <v>6186</v>
      </c>
      <c r="AA239" t="s">
        <v>6186</v>
      </c>
      <c r="AB239" t="s">
        <v>6186</v>
      </c>
      <c r="AC239" t="s">
        <v>6186</v>
      </c>
      <c r="AD239" t="s">
        <v>6186</v>
      </c>
      <c r="AE239" t="s">
        <v>6186</v>
      </c>
      <c r="AF239" t="s">
        <v>6186</v>
      </c>
      <c r="AG239" t="s">
        <v>6186</v>
      </c>
      <c r="AH239" t="s">
        <v>6186</v>
      </c>
      <c r="AI239" t="s">
        <v>6186</v>
      </c>
      <c r="AJ239" t="s">
        <v>6186</v>
      </c>
      <c r="AK239" t="s">
        <v>6186</v>
      </c>
      <c r="AL239" t="s">
        <v>6186</v>
      </c>
      <c r="AM239" t="s">
        <v>6186</v>
      </c>
      <c r="AN239" t="s">
        <v>6186</v>
      </c>
      <c r="AO239" t="s">
        <v>6186</v>
      </c>
      <c r="AP239" t="s">
        <v>6186</v>
      </c>
      <c r="AQ239" t="s">
        <v>6186</v>
      </c>
      <c r="AR239" t="s">
        <v>6186</v>
      </c>
      <c r="AS239" t="s">
        <v>6186</v>
      </c>
      <c r="AT239" t="s">
        <v>6186</v>
      </c>
      <c r="AU239" t="s">
        <v>6186</v>
      </c>
      <c r="AV239" t="s">
        <v>6186</v>
      </c>
      <c r="AW239" t="s">
        <v>6186</v>
      </c>
      <c r="AX239" t="s">
        <v>6186</v>
      </c>
      <c r="AY239" t="s">
        <v>6186</v>
      </c>
      <c r="AZ239" t="s">
        <v>6186</v>
      </c>
      <c r="BA239" t="s">
        <v>6186</v>
      </c>
      <c r="BB239" t="s">
        <v>6186</v>
      </c>
      <c r="BC239" t="s">
        <v>6186</v>
      </c>
      <c r="BD239" t="s">
        <v>6186</v>
      </c>
    </row>
    <row r="240" spans="1:56">
      <c r="A240" t="s">
        <v>6190</v>
      </c>
      <c r="B240">
        <v>8000</v>
      </c>
      <c r="C240">
        <v>2005</v>
      </c>
      <c r="D240" t="s">
        <v>6186</v>
      </c>
      <c r="E240" t="s">
        <v>6186</v>
      </c>
      <c r="F240" t="s">
        <v>6186</v>
      </c>
      <c r="H240" t="s">
        <v>6186</v>
      </c>
      <c r="I240" t="str">
        <f t="shared" si="7"/>
        <v/>
      </c>
      <c r="K240" t="s">
        <v>6186</v>
      </c>
      <c r="L240" t="s">
        <v>6186</v>
      </c>
      <c r="M240" t="s">
        <v>6186</v>
      </c>
      <c r="N240" t="s">
        <v>6186</v>
      </c>
      <c r="O240" t="s">
        <v>6186</v>
      </c>
      <c r="P240" t="s">
        <v>6186</v>
      </c>
      <c r="Q240" t="s">
        <v>6186</v>
      </c>
      <c r="R240" t="s">
        <v>6186</v>
      </c>
      <c r="S240" t="s">
        <v>6186</v>
      </c>
      <c r="T240" t="s">
        <v>6186</v>
      </c>
      <c r="U240" t="s">
        <v>6186</v>
      </c>
      <c r="V240" t="s">
        <v>6186</v>
      </c>
      <c r="W240" t="s">
        <v>6186</v>
      </c>
      <c r="X240" t="s">
        <v>6186</v>
      </c>
      <c r="Y240" t="s">
        <v>6186</v>
      </c>
      <c r="Z240" t="s">
        <v>6186</v>
      </c>
      <c r="AA240" t="s">
        <v>6186</v>
      </c>
      <c r="AB240" t="s">
        <v>6186</v>
      </c>
      <c r="AC240" t="s">
        <v>6186</v>
      </c>
      <c r="AD240" t="s">
        <v>6186</v>
      </c>
      <c r="AE240" t="s">
        <v>6186</v>
      </c>
      <c r="AF240" t="s">
        <v>6186</v>
      </c>
      <c r="AG240" t="s">
        <v>6186</v>
      </c>
      <c r="AH240" t="s">
        <v>6186</v>
      </c>
      <c r="AI240" t="s">
        <v>6186</v>
      </c>
      <c r="AJ240" t="s">
        <v>6186</v>
      </c>
      <c r="AK240" t="s">
        <v>6186</v>
      </c>
      <c r="AL240" t="s">
        <v>6186</v>
      </c>
      <c r="AM240" t="s">
        <v>6186</v>
      </c>
      <c r="AN240" t="s">
        <v>6186</v>
      </c>
      <c r="AO240" t="s">
        <v>6186</v>
      </c>
      <c r="AP240" t="s">
        <v>6186</v>
      </c>
      <c r="AQ240" t="s">
        <v>6186</v>
      </c>
      <c r="AR240" t="s">
        <v>6186</v>
      </c>
      <c r="AS240" t="s">
        <v>6186</v>
      </c>
      <c r="AT240" t="s">
        <v>6186</v>
      </c>
      <c r="AU240" t="s">
        <v>6186</v>
      </c>
      <c r="AV240" t="s">
        <v>6186</v>
      </c>
      <c r="AW240" t="s">
        <v>6186</v>
      </c>
      <c r="AX240" t="s">
        <v>6186</v>
      </c>
      <c r="AY240" t="s">
        <v>6186</v>
      </c>
      <c r="AZ240" t="s">
        <v>6186</v>
      </c>
      <c r="BA240" t="s">
        <v>6186</v>
      </c>
      <c r="BB240" t="s">
        <v>6186</v>
      </c>
      <c r="BC240" t="s">
        <v>6186</v>
      </c>
      <c r="BD240" t="s">
        <v>6186</v>
      </c>
    </row>
    <row r="241" spans="1:56">
      <c r="A241" t="s">
        <v>6190</v>
      </c>
      <c r="B241">
        <v>8000</v>
      </c>
      <c r="C241">
        <v>2006</v>
      </c>
      <c r="D241" t="s">
        <v>6186</v>
      </c>
      <c r="E241" t="s">
        <v>6186</v>
      </c>
      <c r="F241" t="s">
        <v>6186</v>
      </c>
      <c r="H241" t="s">
        <v>6186</v>
      </c>
      <c r="I241" t="str">
        <f t="shared" si="7"/>
        <v/>
      </c>
      <c r="K241" t="s">
        <v>6186</v>
      </c>
      <c r="L241" t="s">
        <v>6186</v>
      </c>
      <c r="M241" t="s">
        <v>6186</v>
      </c>
      <c r="N241" t="s">
        <v>6186</v>
      </c>
      <c r="O241" t="s">
        <v>6186</v>
      </c>
      <c r="P241" t="s">
        <v>6186</v>
      </c>
      <c r="Q241" t="s">
        <v>6186</v>
      </c>
      <c r="R241" t="s">
        <v>6186</v>
      </c>
      <c r="S241" t="s">
        <v>6186</v>
      </c>
      <c r="T241" t="s">
        <v>6186</v>
      </c>
      <c r="U241" t="s">
        <v>6186</v>
      </c>
      <c r="V241" t="s">
        <v>6186</v>
      </c>
      <c r="W241" t="s">
        <v>6186</v>
      </c>
      <c r="X241" t="s">
        <v>6186</v>
      </c>
      <c r="Y241" t="s">
        <v>6186</v>
      </c>
      <c r="Z241" t="s">
        <v>6186</v>
      </c>
      <c r="AA241" t="s">
        <v>6186</v>
      </c>
      <c r="AB241" t="s">
        <v>6186</v>
      </c>
      <c r="AC241" t="s">
        <v>6186</v>
      </c>
      <c r="AD241" t="s">
        <v>6186</v>
      </c>
      <c r="AE241" t="s">
        <v>6186</v>
      </c>
      <c r="AF241" t="s">
        <v>6186</v>
      </c>
      <c r="AG241" t="s">
        <v>6186</v>
      </c>
      <c r="AH241" t="s">
        <v>6186</v>
      </c>
      <c r="AI241" t="s">
        <v>6186</v>
      </c>
      <c r="AJ241" t="s">
        <v>6186</v>
      </c>
      <c r="AK241" t="s">
        <v>6186</v>
      </c>
      <c r="AL241" t="s">
        <v>6186</v>
      </c>
      <c r="AM241" t="s">
        <v>6186</v>
      </c>
      <c r="AN241" t="s">
        <v>6186</v>
      </c>
      <c r="AO241" t="s">
        <v>6186</v>
      </c>
      <c r="AP241" t="s">
        <v>6186</v>
      </c>
      <c r="AQ241" t="s">
        <v>6186</v>
      </c>
      <c r="AR241" t="s">
        <v>6186</v>
      </c>
      <c r="AS241" t="s">
        <v>6186</v>
      </c>
      <c r="AT241" t="s">
        <v>6186</v>
      </c>
      <c r="AU241" t="s">
        <v>6186</v>
      </c>
      <c r="AV241" t="s">
        <v>6186</v>
      </c>
      <c r="AW241" t="s">
        <v>6186</v>
      </c>
      <c r="AX241" t="s">
        <v>6186</v>
      </c>
      <c r="AY241" t="s">
        <v>6186</v>
      </c>
      <c r="AZ241" t="s">
        <v>6186</v>
      </c>
      <c r="BA241" t="s">
        <v>6186</v>
      </c>
      <c r="BB241" t="s">
        <v>6186</v>
      </c>
      <c r="BC241" t="s">
        <v>6186</v>
      </c>
      <c r="BD241" t="s">
        <v>6186</v>
      </c>
    </row>
    <row r="242" spans="1:56">
      <c r="A242" t="s">
        <v>6190</v>
      </c>
      <c r="B242">
        <v>8000</v>
      </c>
      <c r="C242">
        <v>2007</v>
      </c>
      <c r="D242" t="s">
        <v>6186</v>
      </c>
      <c r="E242" t="s">
        <v>6186</v>
      </c>
      <c r="F242" t="s">
        <v>6186</v>
      </c>
      <c r="H242" t="s">
        <v>6186</v>
      </c>
      <c r="I242" t="str">
        <f t="shared" si="7"/>
        <v/>
      </c>
      <c r="K242" t="s">
        <v>6186</v>
      </c>
      <c r="L242" t="s">
        <v>6186</v>
      </c>
      <c r="M242" t="s">
        <v>6186</v>
      </c>
      <c r="N242" t="s">
        <v>6186</v>
      </c>
      <c r="O242" t="s">
        <v>6186</v>
      </c>
      <c r="P242" t="s">
        <v>6186</v>
      </c>
      <c r="Q242" t="s">
        <v>6186</v>
      </c>
      <c r="R242" t="s">
        <v>6186</v>
      </c>
      <c r="S242" t="s">
        <v>6186</v>
      </c>
      <c r="T242" t="s">
        <v>6186</v>
      </c>
      <c r="U242" t="s">
        <v>6186</v>
      </c>
      <c r="V242" t="s">
        <v>6186</v>
      </c>
      <c r="W242" t="s">
        <v>6186</v>
      </c>
      <c r="X242" t="s">
        <v>6186</v>
      </c>
      <c r="Y242" t="s">
        <v>6186</v>
      </c>
      <c r="Z242" t="s">
        <v>6186</v>
      </c>
      <c r="AA242" t="s">
        <v>6186</v>
      </c>
      <c r="AB242" t="s">
        <v>6186</v>
      </c>
      <c r="AC242" t="s">
        <v>6186</v>
      </c>
      <c r="AD242" t="s">
        <v>6186</v>
      </c>
      <c r="AE242" t="s">
        <v>6186</v>
      </c>
      <c r="AF242" t="s">
        <v>6186</v>
      </c>
      <c r="AG242" t="s">
        <v>6186</v>
      </c>
      <c r="AH242" t="s">
        <v>6186</v>
      </c>
      <c r="AI242" t="s">
        <v>6186</v>
      </c>
      <c r="AJ242" t="s">
        <v>6186</v>
      </c>
      <c r="AK242" t="s">
        <v>6186</v>
      </c>
      <c r="AL242" t="s">
        <v>6186</v>
      </c>
      <c r="AM242" t="s">
        <v>6186</v>
      </c>
      <c r="AN242" t="s">
        <v>6186</v>
      </c>
      <c r="AO242" t="s">
        <v>6186</v>
      </c>
      <c r="AP242" t="s">
        <v>6186</v>
      </c>
      <c r="AQ242" t="s">
        <v>6186</v>
      </c>
      <c r="AR242" t="s">
        <v>6186</v>
      </c>
      <c r="AS242" t="s">
        <v>6186</v>
      </c>
      <c r="AT242" t="s">
        <v>6186</v>
      </c>
      <c r="AU242" t="s">
        <v>6186</v>
      </c>
      <c r="AV242" t="s">
        <v>6186</v>
      </c>
      <c r="AW242" t="s">
        <v>6186</v>
      </c>
      <c r="AX242" t="s">
        <v>6186</v>
      </c>
      <c r="AY242" t="s">
        <v>6186</v>
      </c>
      <c r="AZ242" t="s">
        <v>6186</v>
      </c>
      <c r="BA242" t="s">
        <v>6186</v>
      </c>
      <c r="BB242" t="s">
        <v>6186</v>
      </c>
      <c r="BC242" t="s">
        <v>6186</v>
      </c>
      <c r="BD242" t="s">
        <v>6186</v>
      </c>
    </row>
    <row r="243" spans="1:56">
      <c r="A243" t="s">
        <v>6190</v>
      </c>
      <c r="B243">
        <v>8000</v>
      </c>
      <c r="C243">
        <v>2008</v>
      </c>
      <c r="D243" t="s">
        <v>6186</v>
      </c>
      <c r="E243" t="s">
        <v>6186</v>
      </c>
      <c r="F243" t="s">
        <v>6186</v>
      </c>
      <c r="H243" t="s">
        <v>6186</v>
      </c>
      <c r="I243" t="str">
        <f t="shared" si="7"/>
        <v/>
      </c>
      <c r="K243" t="s">
        <v>6186</v>
      </c>
      <c r="L243" t="s">
        <v>6186</v>
      </c>
      <c r="M243" t="s">
        <v>6186</v>
      </c>
      <c r="N243" t="s">
        <v>6186</v>
      </c>
      <c r="O243" t="s">
        <v>6186</v>
      </c>
      <c r="P243" t="s">
        <v>6186</v>
      </c>
      <c r="Q243" t="s">
        <v>6186</v>
      </c>
      <c r="R243" t="s">
        <v>6186</v>
      </c>
      <c r="S243" t="s">
        <v>6186</v>
      </c>
      <c r="T243" t="s">
        <v>6186</v>
      </c>
      <c r="U243" t="s">
        <v>6186</v>
      </c>
      <c r="V243" t="s">
        <v>6186</v>
      </c>
      <c r="W243" t="s">
        <v>6186</v>
      </c>
      <c r="X243" t="s">
        <v>6186</v>
      </c>
      <c r="Y243" t="s">
        <v>6186</v>
      </c>
      <c r="Z243" t="s">
        <v>6186</v>
      </c>
      <c r="AA243" t="s">
        <v>6186</v>
      </c>
      <c r="AB243" t="s">
        <v>6186</v>
      </c>
      <c r="AC243" t="s">
        <v>6186</v>
      </c>
      <c r="AD243" t="s">
        <v>6186</v>
      </c>
      <c r="AE243" t="s">
        <v>6186</v>
      </c>
      <c r="AF243" t="s">
        <v>6186</v>
      </c>
      <c r="AG243" t="s">
        <v>6186</v>
      </c>
      <c r="AH243" t="s">
        <v>6186</v>
      </c>
      <c r="AI243" t="s">
        <v>6186</v>
      </c>
      <c r="AJ243" t="s">
        <v>6186</v>
      </c>
      <c r="AK243" t="s">
        <v>6186</v>
      </c>
      <c r="AL243" t="s">
        <v>6186</v>
      </c>
      <c r="AM243" t="s">
        <v>6186</v>
      </c>
      <c r="AN243" t="s">
        <v>6186</v>
      </c>
      <c r="AO243" t="s">
        <v>6186</v>
      </c>
      <c r="AP243" t="s">
        <v>6186</v>
      </c>
      <c r="AQ243" t="s">
        <v>6186</v>
      </c>
      <c r="AR243" t="s">
        <v>6186</v>
      </c>
      <c r="AS243" t="s">
        <v>6186</v>
      </c>
      <c r="AT243" t="s">
        <v>6186</v>
      </c>
      <c r="AU243" t="s">
        <v>6186</v>
      </c>
      <c r="AV243" t="s">
        <v>6186</v>
      </c>
      <c r="AW243" t="s">
        <v>6186</v>
      </c>
      <c r="AX243" t="s">
        <v>6186</v>
      </c>
      <c r="AY243" t="s">
        <v>6186</v>
      </c>
      <c r="AZ243" t="s">
        <v>6186</v>
      </c>
      <c r="BA243" t="s">
        <v>6186</v>
      </c>
      <c r="BB243" t="s">
        <v>6186</v>
      </c>
      <c r="BC243" t="s">
        <v>6186</v>
      </c>
      <c r="BD243" t="s">
        <v>6186</v>
      </c>
    </row>
    <row r="244" spans="1:56">
      <c r="A244" t="s">
        <v>6190</v>
      </c>
      <c r="B244">
        <v>8000</v>
      </c>
      <c r="C244">
        <v>2009</v>
      </c>
      <c r="D244" t="s">
        <v>6186</v>
      </c>
      <c r="E244" t="s">
        <v>6186</v>
      </c>
      <c r="F244" t="s">
        <v>6186</v>
      </c>
      <c r="H244" t="s">
        <v>6186</v>
      </c>
      <c r="I244" t="str">
        <f t="shared" si="7"/>
        <v/>
      </c>
      <c r="K244" t="s">
        <v>6186</v>
      </c>
      <c r="L244" t="s">
        <v>6186</v>
      </c>
      <c r="M244" t="s">
        <v>6186</v>
      </c>
      <c r="N244" t="s">
        <v>6186</v>
      </c>
      <c r="O244" t="s">
        <v>6186</v>
      </c>
      <c r="P244" t="s">
        <v>6186</v>
      </c>
      <c r="Q244" t="s">
        <v>6186</v>
      </c>
      <c r="R244" t="s">
        <v>6186</v>
      </c>
      <c r="S244" t="s">
        <v>6186</v>
      </c>
      <c r="T244" t="s">
        <v>6186</v>
      </c>
      <c r="U244" t="s">
        <v>6186</v>
      </c>
      <c r="V244" t="s">
        <v>6186</v>
      </c>
      <c r="W244" t="s">
        <v>6186</v>
      </c>
      <c r="X244" t="s">
        <v>6186</v>
      </c>
      <c r="Y244" t="s">
        <v>6186</v>
      </c>
      <c r="Z244" t="s">
        <v>6186</v>
      </c>
      <c r="AA244" t="s">
        <v>6186</v>
      </c>
      <c r="AB244" t="s">
        <v>6186</v>
      </c>
      <c r="AC244" t="s">
        <v>6186</v>
      </c>
      <c r="AD244" t="s">
        <v>6186</v>
      </c>
      <c r="AE244" t="s">
        <v>6186</v>
      </c>
      <c r="AF244" t="s">
        <v>6186</v>
      </c>
      <c r="AG244" t="s">
        <v>6186</v>
      </c>
      <c r="AH244" t="s">
        <v>6186</v>
      </c>
      <c r="AI244" t="s">
        <v>6186</v>
      </c>
      <c r="AJ244" t="s">
        <v>6186</v>
      </c>
      <c r="AK244" t="s">
        <v>6186</v>
      </c>
      <c r="AL244" t="s">
        <v>6186</v>
      </c>
      <c r="AM244" t="s">
        <v>6186</v>
      </c>
      <c r="AN244" t="s">
        <v>6186</v>
      </c>
      <c r="AO244" t="s">
        <v>6186</v>
      </c>
      <c r="AP244" t="s">
        <v>6186</v>
      </c>
      <c r="AQ244" t="s">
        <v>6186</v>
      </c>
      <c r="AR244" t="s">
        <v>6186</v>
      </c>
      <c r="AS244" t="s">
        <v>6186</v>
      </c>
      <c r="AT244" t="s">
        <v>6186</v>
      </c>
      <c r="AU244" t="s">
        <v>6186</v>
      </c>
      <c r="AV244" t="s">
        <v>6186</v>
      </c>
      <c r="AW244" t="s">
        <v>6186</v>
      </c>
      <c r="AX244" t="s">
        <v>6186</v>
      </c>
      <c r="AY244" t="s">
        <v>6186</v>
      </c>
      <c r="AZ244" t="s">
        <v>6186</v>
      </c>
      <c r="BA244" t="s">
        <v>6186</v>
      </c>
      <c r="BB244" t="s">
        <v>6186</v>
      </c>
      <c r="BC244" t="s">
        <v>6186</v>
      </c>
      <c r="BD244" t="s">
        <v>6186</v>
      </c>
    </row>
    <row r="245" spans="1:56">
      <c r="A245" t="s">
        <v>6190</v>
      </c>
      <c r="B245">
        <v>8000</v>
      </c>
      <c r="C245">
        <v>2010</v>
      </c>
      <c r="D245" t="s">
        <v>6186</v>
      </c>
      <c r="E245" t="s">
        <v>6186</v>
      </c>
      <c r="F245" t="s">
        <v>6186</v>
      </c>
      <c r="H245" t="s">
        <v>6186</v>
      </c>
      <c r="I245" t="str">
        <f t="shared" si="7"/>
        <v/>
      </c>
      <c r="K245" t="s">
        <v>6186</v>
      </c>
      <c r="L245" t="s">
        <v>6186</v>
      </c>
      <c r="M245" t="s">
        <v>6186</v>
      </c>
      <c r="N245" t="s">
        <v>6186</v>
      </c>
      <c r="O245" t="s">
        <v>6186</v>
      </c>
      <c r="P245" t="s">
        <v>6186</v>
      </c>
      <c r="Q245" t="s">
        <v>6186</v>
      </c>
      <c r="R245" t="s">
        <v>6186</v>
      </c>
      <c r="S245" t="s">
        <v>6186</v>
      </c>
      <c r="T245" t="s">
        <v>6186</v>
      </c>
      <c r="U245" t="s">
        <v>6186</v>
      </c>
      <c r="V245" t="s">
        <v>6186</v>
      </c>
      <c r="W245" t="s">
        <v>6186</v>
      </c>
      <c r="X245" t="s">
        <v>6186</v>
      </c>
      <c r="Y245" t="s">
        <v>6186</v>
      </c>
      <c r="Z245" t="s">
        <v>6186</v>
      </c>
      <c r="AA245" t="s">
        <v>6186</v>
      </c>
      <c r="AB245" t="s">
        <v>6186</v>
      </c>
      <c r="AC245" t="s">
        <v>6186</v>
      </c>
      <c r="AD245" t="s">
        <v>6186</v>
      </c>
      <c r="AE245" t="s">
        <v>6186</v>
      </c>
      <c r="AF245" t="s">
        <v>6186</v>
      </c>
      <c r="AG245" t="s">
        <v>6186</v>
      </c>
      <c r="AH245" t="s">
        <v>6186</v>
      </c>
      <c r="AI245" t="s">
        <v>6186</v>
      </c>
      <c r="AJ245" t="s">
        <v>6186</v>
      </c>
      <c r="AK245" t="s">
        <v>6186</v>
      </c>
      <c r="AL245" t="s">
        <v>6186</v>
      </c>
      <c r="AM245" t="s">
        <v>6186</v>
      </c>
      <c r="AN245" t="s">
        <v>6186</v>
      </c>
      <c r="AO245" t="s">
        <v>6186</v>
      </c>
      <c r="AP245" t="s">
        <v>6186</v>
      </c>
      <c r="AQ245" t="s">
        <v>6186</v>
      </c>
      <c r="AR245" t="s">
        <v>6186</v>
      </c>
      <c r="AS245" t="s">
        <v>6186</v>
      </c>
      <c r="AT245" t="s">
        <v>6186</v>
      </c>
      <c r="AU245" t="s">
        <v>6186</v>
      </c>
      <c r="AV245" t="s">
        <v>6186</v>
      </c>
      <c r="AW245" t="s">
        <v>6186</v>
      </c>
      <c r="AX245" t="s">
        <v>6186</v>
      </c>
      <c r="AY245" t="s">
        <v>6186</v>
      </c>
      <c r="AZ245" t="s">
        <v>6186</v>
      </c>
      <c r="BA245" t="s">
        <v>6186</v>
      </c>
      <c r="BB245" t="s">
        <v>6186</v>
      </c>
      <c r="BC245" t="s">
        <v>6186</v>
      </c>
      <c r="BD245" t="s">
        <v>6186</v>
      </c>
    </row>
    <row r="246" spans="1:56">
      <c r="A246" t="s">
        <v>6190</v>
      </c>
      <c r="B246">
        <v>8000</v>
      </c>
      <c r="C246">
        <v>2011</v>
      </c>
      <c r="D246" t="s">
        <v>6186</v>
      </c>
      <c r="E246" t="s">
        <v>6186</v>
      </c>
      <c r="F246" t="s">
        <v>6186</v>
      </c>
      <c r="H246" t="s">
        <v>6186</v>
      </c>
      <c r="I246" t="str">
        <f t="shared" si="7"/>
        <v/>
      </c>
      <c r="K246" t="s">
        <v>6186</v>
      </c>
      <c r="L246" t="s">
        <v>6186</v>
      </c>
      <c r="M246" t="s">
        <v>6186</v>
      </c>
      <c r="N246" t="s">
        <v>6186</v>
      </c>
      <c r="O246" t="s">
        <v>6186</v>
      </c>
      <c r="P246" t="s">
        <v>6186</v>
      </c>
      <c r="Q246" t="s">
        <v>6186</v>
      </c>
      <c r="R246" t="s">
        <v>6186</v>
      </c>
      <c r="S246" t="s">
        <v>6186</v>
      </c>
      <c r="T246" t="s">
        <v>6186</v>
      </c>
      <c r="U246" t="s">
        <v>6186</v>
      </c>
      <c r="V246" t="s">
        <v>6186</v>
      </c>
      <c r="W246" t="s">
        <v>6186</v>
      </c>
      <c r="X246" t="s">
        <v>6186</v>
      </c>
      <c r="Y246" t="s">
        <v>6186</v>
      </c>
      <c r="Z246" t="s">
        <v>6186</v>
      </c>
      <c r="AA246" t="s">
        <v>6186</v>
      </c>
      <c r="AB246" t="s">
        <v>6186</v>
      </c>
      <c r="AC246" t="s">
        <v>6186</v>
      </c>
      <c r="AD246" t="s">
        <v>6186</v>
      </c>
      <c r="AE246" t="s">
        <v>6186</v>
      </c>
      <c r="AF246" t="s">
        <v>6186</v>
      </c>
      <c r="AG246" t="s">
        <v>6186</v>
      </c>
      <c r="AH246" t="s">
        <v>6186</v>
      </c>
      <c r="AI246" t="s">
        <v>6186</v>
      </c>
      <c r="AJ246" t="s">
        <v>6186</v>
      </c>
      <c r="AK246" t="s">
        <v>6186</v>
      </c>
      <c r="AL246" t="s">
        <v>6186</v>
      </c>
      <c r="AM246" t="s">
        <v>6186</v>
      </c>
      <c r="AN246" t="s">
        <v>6186</v>
      </c>
      <c r="AO246" t="s">
        <v>6186</v>
      </c>
      <c r="AP246" t="s">
        <v>6186</v>
      </c>
      <c r="AQ246" t="s">
        <v>6186</v>
      </c>
      <c r="AR246" t="s">
        <v>6186</v>
      </c>
      <c r="AS246" t="s">
        <v>6186</v>
      </c>
      <c r="AT246" t="s">
        <v>6186</v>
      </c>
      <c r="AU246" t="s">
        <v>6186</v>
      </c>
      <c r="AV246" t="s">
        <v>6186</v>
      </c>
      <c r="AW246" t="s">
        <v>6186</v>
      </c>
      <c r="AX246" t="s">
        <v>6186</v>
      </c>
      <c r="AY246" t="s">
        <v>6186</v>
      </c>
      <c r="AZ246" t="s">
        <v>6186</v>
      </c>
      <c r="BA246" t="s">
        <v>6186</v>
      </c>
      <c r="BB246" t="s">
        <v>6186</v>
      </c>
      <c r="BC246" t="s">
        <v>6186</v>
      </c>
      <c r="BD246" t="s">
        <v>6186</v>
      </c>
    </row>
    <row r="247" spans="1:56">
      <c r="A247" t="s">
        <v>6190</v>
      </c>
      <c r="B247">
        <v>8000</v>
      </c>
      <c r="C247">
        <v>2012</v>
      </c>
      <c r="D247">
        <v>0</v>
      </c>
      <c r="E247">
        <v>9.9999999999999995E-7</v>
      </c>
      <c r="F247">
        <v>14.5365</v>
      </c>
      <c r="H247">
        <v>12.078139999999999</v>
      </c>
      <c r="I247">
        <f t="shared" si="7"/>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6186</v>
      </c>
      <c r="X247" t="s">
        <v>6186</v>
      </c>
      <c r="Y247">
        <v>1</v>
      </c>
      <c r="Z247" t="s">
        <v>6186</v>
      </c>
      <c r="AA247" t="s">
        <v>6186</v>
      </c>
      <c r="AB247">
        <v>1</v>
      </c>
      <c r="AC247" t="s">
        <v>6186</v>
      </c>
      <c r="AD247" t="s">
        <v>6186</v>
      </c>
      <c r="AE247" t="s">
        <v>6186</v>
      </c>
      <c r="AF247" t="s">
        <v>6186</v>
      </c>
      <c r="AG247">
        <v>1</v>
      </c>
      <c r="AH247" t="s">
        <v>6186</v>
      </c>
      <c r="AI247" t="s">
        <v>6186</v>
      </c>
      <c r="AJ247" t="s">
        <v>6186</v>
      </c>
      <c r="AK247" t="s">
        <v>6186</v>
      </c>
      <c r="AL247" t="s">
        <v>6186</v>
      </c>
      <c r="AM247" t="s">
        <v>6186</v>
      </c>
      <c r="AN247" t="s">
        <v>6186</v>
      </c>
      <c r="AO247" t="s">
        <v>6186</v>
      </c>
      <c r="AP247">
        <v>1</v>
      </c>
      <c r="AQ247" t="s">
        <v>6186</v>
      </c>
      <c r="AR247" t="s">
        <v>6186</v>
      </c>
      <c r="AS247" t="s">
        <v>6186</v>
      </c>
      <c r="AT247" t="s">
        <v>6186</v>
      </c>
      <c r="AU247">
        <v>1</v>
      </c>
      <c r="AV247">
        <v>6</v>
      </c>
      <c r="AW247" t="s">
        <v>6186</v>
      </c>
      <c r="AX247">
        <v>8</v>
      </c>
      <c r="AY247" t="s">
        <v>6186</v>
      </c>
      <c r="AZ247" t="s">
        <v>6186</v>
      </c>
      <c r="BA247">
        <v>1</v>
      </c>
      <c r="BB247" t="s">
        <v>6186</v>
      </c>
      <c r="BC247" t="s">
        <v>6186</v>
      </c>
      <c r="BD247" t="s">
        <v>6186</v>
      </c>
    </row>
    <row r="248" spans="1:56">
      <c r="A248" t="s">
        <v>6190</v>
      </c>
      <c r="B248">
        <v>8000</v>
      </c>
      <c r="C248">
        <v>2013</v>
      </c>
      <c r="D248" t="s">
        <v>6186</v>
      </c>
      <c r="E248" t="s">
        <v>6186</v>
      </c>
      <c r="F248" t="s">
        <v>6186</v>
      </c>
      <c r="H248" t="s">
        <v>6186</v>
      </c>
      <c r="I248" t="str">
        <f t="shared" si="7"/>
        <v/>
      </c>
      <c r="K248" t="s">
        <v>6186</v>
      </c>
      <c r="L248" t="s">
        <v>6186</v>
      </c>
      <c r="M248" t="s">
        <v>6186</v>
      </c>
      <c r="N248" t="s">
        <v>6186</v>
      </c>
      <c r="O248" t="s">
        <v>6186</v>
      </c>
      <c r="P248" t="s">
        <v>6186</v>
      </c>
      <c r="Q248" t="s">
        <v>6186</v>
      </c>
      <c r="R248" t="s">
        <v>6186</v>
      </c>
      <c r="S248" t="s">
        <v>6186</v>
      </c>
      <c r="T248" t="s">
        <v>6186</v>
      </c>
      <c r="U248" t="s">
        <v>6186</v>
      </c>
      <c r="V248" t="s">
        <v>6186</v>
      </c>
      <c r="W248" t="s">
        <v>6186</v>
      </c>
      <c r="X248" t="s">
        <v>6186</v>
      </c>
      <c r="Y248" t="s">
        <v>6186</v>
      </c>
      <c r="Z248" t="s">
        <v>6186</v>
      </c>
      <c r="AA248" t="s">
        <v>6186</v>
      </c>
      <c r="AB248" t="s">
        <v>6186</v>
      </c>
      <c r="AC248" t="s">
        <v>6186</v>
      </c>
      <c r="AD248" t="s">
        <v>6186</v>
      </c>
      <c r="AE248" t="s">
        <v>6186</v>
      </c>
      <c r="AF248" t="s">
        <v>6186</v>
      </c>
      <c r="AG248" t="s">
        <v>6186</v>
      </c>
      <c r="AH248" t="s">
        <v>6186</v>
      </c>
      <c r="AI248" t="s">
        <v>6186</v>
      </c>
      <c r="AJ248" t="s">
        <v>6186</v>
      </c>
      <c r="AK248" t="s">
        <v>6186</v>
      </c>
      <c r="AL248" t="s">
        <v>6186</v>
      </c>
      <c r="AM248" t="s">
        <v>6186</v>
      </c>
      <c r="AN248" t="s">
        <v>6186</v>
      </c>
      <c r="AO248" t="s">
        <v>6186</v>
      </c>
      <c r="AP248" t="s">
        <v>6186</v>
      </c>
      <c r="AQ248" t="s">
        <v>6186</v>
      </c>
      <c r="AR248" t="s">
        <v>6186</v>
      </c>
      <c r="AS248" t="s">
        <v>6186</v>
      </c>
      <c r="AT248" t="s">
        <v>6186</v>
      </c>
      <c r="AU248" t="s">
        <v>6186</v>
      </c>
      <c r="AV248" t="s">
        <v>6186</v>
      </c>
      <c r="AW248" t="s">
        <v>6186</v>
      </c>
      <c r="AX248" t="s">
        <v>6186</v>
      </c>
      <c r="AY248" t="s">
        <v>6186</v>
      </c>
      <c r="AZ248" t="s">
        <v>6186</v>
      </c>
      <c r="BA248" t="s">
        <v>6186</v>
      </c>
      <c r="BB248" t="s">
        <v>6186</v>
      </c>
      <c r="BC248" t="s">
        <v>6186</v>
      </c>
      <c r="BD248" t="s">
        <v>6186</v>
      </c>
    </row>
    <row r="249" spans="1:56">
      <c r="A249" t="s">
        <v>6190</v>
      </c>
      <c r="B249">
        <v>8000</v>
      </c>
      <c r="C249">
        <v>2014</v>
      </c>
      <c r="D249" t="s">
        <v>6186</v>
      </c>
      <c r="E249" t="s">
        <v>6186</v>
      </c>
      <c r="F249" t="s">
        <v>6186</v>
      </c>
      <c r="H249" t="s">
        <v>6186</v>
      </c>
      <c r="I249" t="str">
        <f t="shared" si="7"/>
        <v/>
      </c>
      <c r="K249" t="s">
        <v>6186</v>
      </c>
      <c r="L249" t="s">
        <v>6186</v>
      </c>
      <c r="M249" t="s">
        <v>6186</v>
      </c>
      <c r="N249" t="s">
        <v>6186</v>
      </c>
      <c r="O249" t="s">
        <v>6186</v>
      </c>
      <c r="P249" t="s">
        <v>6186</v>
      </c>
      <c r="Q249" t="s">
        <v>6186</v>
      </c>
      <c r="R249" t="s">
        <v>6186</v>
      </c>
      <c r="S249" t="s">
        <v>6186</v>
      </c>
      <c r="T249" t="s">
        <v>6186</v>
      </c>
      <c r="U249" t="s">
        <v>6186</v>
      </c>
      <c r="V249" t="s">
        <v>6186</v>
      </c>
      <c r="W249" t="s">
        <v>6186</v>
      </c>
      <c r="X249" t="s">
        <v>6186</v>
      </c>
      <c r="Y249" t="s">
        <v>6186</v>
      </c>
      <c r="Z249" t="s">
        <v>6186</v>
      </c>
      <c r="AA249" t="s">
        <v>6186</v>
      </c>
      <c r="AB249" t="s">
        <v>6186</v>
      </c>
      <c r="AC249" t="s">
        <v>6186</v>
      </c>
      <c r="AD249" t="s">
        <v>6186</v>
      </c>
      <c r="AE249" t="s">
        <v>6186</v>
      </c>
      <c r="AF249" t="s">
        <v>6186</v>
      </c>
      <c r="AG249" t="s">
        <v>6186</v>
      </c>
      <c r="AH249" t="s">
        <v>6186</v>
      </c>
      <c r="AI249" t="s">
        <v>6186</v>
      </c>
      <c r="AJ249" t="s">
        <v>6186</v>
      </c>
      <c r="AK249" t="s">
        <v>6186</v>
      </c>
      <c r="AL249" t="s">
        <v>6186</v>
      </c>
      <c r="AM249" t="s">
        <v>6186</v>
      </c>
      <c r="AN249" t="s">
        <v>6186</v>
      </c>
      <c r="AO249" t="s">
        <v>6186</v>
      </c>
      <c r="AP249" t="s">
        <v>6186</v>
      </c>
      <c r="AQ249" t="s">
        <v>6186</v>
      </c>
      <c r="AR249" t="s">
        <v>6186</v>
      </c>
      <c r="AS249" t="s">
        <v>6186</v>
      </c>
      <c r="AT249" t="s">
        <v>6186</v>
      </c>
      <c r="AU249" t="s">
        <v>6186</v>
      </c>
      <c r="AV249" t="s">
        <v>6186</v>
      </c>
      <c r="AW249" t="s">
        <v>6186</v>
      </c>
      <c r="AX249" t="s">
        <v>6186</v>
      </c>
      <c r="AY249" t="s">
        <v>6186</v>
      </c>
      <c r="AZ249" t="s">
        <v>6186</v>
      </c>
      <c r="BA249" t="s">
        <v>6186</v>
      </c>
      <c r="BB249" t="s">
        <v>6186</v>
      </c>
      <c r="BC249" t="s">
        <v>6186</v>
      </c>
      <c r="BD249" t="s">
        <v>6186</v>
      </c>
    </row>
    <row r="250" spans="1:56">
      <c r="A250" t="s">
        <v>6190</v>
      </c>
      <c r="B250">
        <v>8000</v>
      </c>
      <c r="C250">
        <v>2015</v>
      </c>
      <c r="D250" t="s">
        <v>6186</v>
      </c>
      <c r="E250" t="s">
        <v>6186</v>
      </c>
      <c r="F250" t="s">
        <v>6186</v>
      </c>
      <c r="H250" t="s">
        <v>6186</v>
      </c>
      <c r="I250" t="str">
        <f t="shared" si="7"/>
        <v/>
      </c>
      <c r="K250" t="s">
        <v>6186</v>
      </c>
      <c r="L250" t="s">
        <v>6186</v>
      </c>
      <c r="M250" t="s">
        <v>6186</v>
      </c>
      <c r="N250" t="s">
        <v>6186</v>
      </c>
      <c r="O250" t="s">
        <v>6186</v>
      </c>
      <c r="P250" t="s">
        <v>6186</v>
      </c>
      <c r="Q250" t="s">
        <v>6186</v>
      </c>
      <c r="R250" t="s">
        <v>6186</v>
      </c>
      <c r="S250" t="s">
        <v>6186</v>
      </c>
      <c r="T250" t="s">
        <v>6186</v>
      </c>
      <c r="U250" t="s">
        <v>6186</v>
      </c>
      <c r="V250" t="s">
        <v>6186</v>
      </c>
      <c r="W250" t="s">
        <v>6186</v>
      </c>
      <c r="X250" t="s">
        <v>6186</v>
      </c>
      <c r="Y250" t="s">
        <v>6186</v>
      </c>
      <c r="Z250" t="s">
        <v>6186</v>
      </c>
      <c r="AA250" t="s">
        <v>6186</v>
      </c>
      <c r="AB250" t="s">
        <v>6186</v>
      </c>
      <c r="AC250" t="s">
        <v>6186</v>
      </c>
      <c r="AD250" t="s">
        <v>6186</v>
      </c>
      <c r="AE250" t="s">
        <v>6186</v>
      </c>
      <c r="AF250" t="s">
        <v>6186</v>
      </c>
      <c r="AG250" t="s">
        <v>6186</v>
      </c>
      <c r="AH250" t="s">
        <v>6186</v>
      </c>
      <c r="AI250" t="s">
        <v>6186</v>
      </c>
      <c r="AJ250" t="s">
        <v>6186</v>
      </c>
      <c r="AK250" t="s">
        <v>6186</v>
      </c>
      <c r="AL250" t="s">
        <v>6186</v>
      </c>
      <c r="AM250" t="s">
        <v>6186</v>
      </c>
      <c r="AN250" t="s">
        <v>6186</v>
      </c>
      <c r="AO250" t="s">
        <v>6186</v>
      </c>
      <c r="AP250" t="s">
        <v>6186</v>
      </c>
      <c r="AQ250" t="s">
        <v>6186</v>
      </c>
      <c r="AR250" t="s">
        <v>6186</v>
      </c>
      <c r="AS250" t="s">
        <v>6186</v>
      </c>
      <c r="AT250" t="s">
        <v>6186</v>
      </c>
      <c r="AU250" t="s">
        <v>6186</v>
      </c>
      <c r="AV250" t="s">
        <v>6186</v>
      </c>
      <c r="AW250" t="s">
        <v>6186</v>
      </c>
      <c r="AX250" t="s">
        <v>6186</v>
      </c>
      <c r="AY250" t="s">
        <v>6186</v>
      </c>
      <c r="AZ250" t="s">
        <v>6186</v>
      </c>
      <c r="BA250" t="s">
        <v>6186</v>
      </c>
      <c r="BB250" t="s">
        <v>6186</v>
      </c>
      <c r="BC250" t="s">
        <v>6186</v>
      </c>
      <c r="BD250" t="s">
        <v>6186</v>
      </c>
    </row>
    <row r="251" spans="1:56">
      <c r="A251" t="s">
        <v>6190</v>
      </c>
      <c r="B251">
        <v>8000</v>
      </c>
      <c r="C251">
        <v>2016</v>
      </c>
      <c r="D251" t="s">
        <v>6186</v>
      </c>
      <c r="E251" t="s">
        <v>6186</v>
      </c>
      <c r="F251" t="s">
        <v>6186</v>
      </c>
      <c r="H251" t="s">
        <v>6186</v>
      </c>
      <c r="I251" t="str">
        <f t="shared" si="7"/>
        <v/>
      </c>
      <c r="K251" t="s">
        <v>6186</v>
      </c>
      <c r="L251" t="s">
        <v>6186</v>
      </c>
      <c r="M251" t="s">
        <v>6186</v>
      </c>
      <c r="N251" t="s">
        <v>6186</v>
      </c>
      <c r="O251" t="s">
        <v>6186</v>
      </c>
      <c r="P251" t="s">
        <v>6186</v>
      </c>
      <c r="Q251" t="s">
        <v>6186</v>
      </c>
      <c r="R251" t="s">
        <v>6186</v>
      </c>
      <c r="S251" t="s">
        <v>6186</v>
      </c>
      <c r="T251" t="s">
        <v>6186</v>
      </c>
      <c r="U251" t="s">
        <v>6186</v>
      </c>
      <c r="V251" t="s">
        <v>6186</v>
      </c>
      <c r="W251" t="s">
        <v>6186</v>
      </c>
      <c r="X251" t="s">
        <v>6186</v>
      </c>
      <c r="Y251" t="s">
        <v>6186</v>
      </c>
      <c r="Z251" t="s">
        <v>6186</v>
      </c>
      <c r="AA251" t="s">
        <v>6186</v>
      </c>
      <c r="AB251" t="s">
        <v>6186</v>
      </c>
      <c r="AC251" t="s">
        <v>6186</v>
      </c>
      <c r="AD251" t="s">
        <v>6186</v>
      </c>
      <c r="AE251" t="s">
        <v>6186</v>
      </c>
      <c r="AF251" t="s">
        <v>6186</v>
      </c>
      <c r="AG251" t="s">
        <v>6186</v>
      </c>
      <c r="AH251" t="s">
        <v>6186</v>
      </c>
      <c r="AI251" t="s">
        <v>6186</v>
      </c>
      <c r="AJ251" t="s">
        <v>6186</v>
      </c>
      <c r="AK251" t="s">
        <v>6186</v>
      </c>
      <c r="AL251" t="s">
        <v>6186</v>
      </c>
      <c r="AM251" t="s">
        <v>6186</v>
      </c>
      <c r="AN251" t="s">
        <v>6186</v>
      </c>
      <c r="AO251" t="s">
        <v>6186</v>
      </c>
      <c r="AP251" t="s">
        <v>6186</v>
      </c>
      <c r="AQ251" t="s">
        <v>6186</v>
      </c>
      <c r="AR251" t="s">
        <v>6186</v>
      </c>
      <c r="AS251" t="s">
        <v>6186</v>
      </c>
      <c r="AT251" t="s">
        <v>6186</v>
      </c>
      <c r="AU251" t="s">
        <v>6186</v>
      </c>
      <c r="AV251" t="s">
        <v>6186</v>
      </c>
      <c r="AW251" t="s">
        <v>6186</v>
      </c>
      <c r="AX251" t="s">
        <v>6186</v>
      </c>
      <c r="AY251" t="s">
        <v>6186</v>
      </c>
      <c r="AZ251" t="s">
        <v>6186</v>
      </c>
      <c r="BA251" t="s">
        <v>6186</v>
      </c>
      <c r="BB251" t="s">
        <v>6186</v>
      </c>
      <c r="BC251" t="s">
        <v>6186</v>
      </c>
      <c r="BD251" t="s">
        <v>6186</v>
      </c>
    </row>
    <row r="252" spans="1:56">
      <c r="A252" t="s">
        <v>6190</v>
      </c>
      <c r="B252">
        <v>8000</v>
      </c>
      <c r="C252">
        <v>2017</v>
      </c>
      <c r="D252" t="s">
        <v>6186</v>
      </c>
      <c r="E252" t="s">
        <v>6186</v>
      </c>
      <c r="F252" t="s">
        <v>6186</v>
      </c>
      <c r="H252" t="s">
        <v>6186</v>
      </c>
      <c r="I252" t="str">
        <f t="shared" si="7"/>
        <v/>
      </c>
      <c r="K252" t="s">
        <v>6186</v>
      </c>
      <c r="L252" t="s">
        <v>6186</v>
      </c>
      <c r="M252" t="s">
        <v>6186</v>
      </c>
      <c r="N252" t="s">
        <v>6186</v>
      </c>
      <c r="O252" t="s">
        <v>6186</v>
      </c>
      <c r="P252" t="s">
        <v>6186</v>
      </c>
      <c r="Q252" t="s">
        <v>6186</v>
      </c>
      <c r="R252" t="s">
        <v>6186</v>
      </c>
      <c r="S252" t="s">
        <v>6186</v>
      </c>
      <c r="T252" t="s">
        <v>6186</v>
      </c>
      <c r="U252" t="s">
        <v>6186</v>
      </c>
      <c r="V252" t="s">
        <v>6186</v>
      </c>
      <c r="W252" t="s">
        <v>6186</v>
      </c>
      <c r="X252" t="s">
        <v>6186</v>
      </c>
      <c r="Y252" t="s">
        <v>6186</v>
      </c>
      <c r="Z252" t="s">
        <v>6186</v>
      </c>
      <c r="AA252" t="s">
        <v>6186</v>
      </c>
      <c r="AB252" t="s">
        <v>6186</v>
      </c>
      <c r="AC252" t="s">
        <v>6186</v>
      </c>
      <c r="AD252" t="s">
        <v>6186</v>
      </c>
      <c r="AE252" t="s">
        <v>6186</v>
      </c>
      <c r="AF252" t="s">
        <v>6186</v>
      </c>
      <c r="AG252" t="s">
        <v>6186</v>
      </c>
      <c r="AH252" t="s">
        <v>6186</v>
      </c>
      <c r="AI252" t="s">
        <v>6186</v>
      </c>
      <c r="AJ252" t="s">
        <v>6186</v>
      </c>
      <c r="AK252" t="s">
        <v>6186</v>
      </c>
      <c r="AL252" t="s">
        <v>6186</v>
      </c>
      <c r="AM252" t="s">
        <v>6186</v>
      </c>
      <c r="AN252" t="s">
        <v>6186</v>
      </c>
      <c r="AO252" t="s">
        <v>6186</v>
      </c>
      <c r="AP252" t="s">
        <v>6186</v>
      </c>
      <c r="AQ252" t="s">
        <v>6186</v>
      </c>
      <c r="AR252" t="s">
        <v>6186</v>
      </c>
      <c r="AS252" t="s">
        <v>6186</v>
      </c>
      <c r="AT252" t="s">
        <v>6186</v>
      </c>
      <c r="AU252" t="s">
        <v>6186</v>
      </c>
      <c r="AV252" t="s">
        <v>6186</v>
      </c>
      <c r="AW252" t="s">
        <v>6186</v>
      </c>
      <c r="AX252" t="s">
        <v>6186</v>
      </c>
      <c r="AY252" t="s">
        <v>6186</v>
      </c>
      <c r="AZ252" t="s">
        <v>6186</v>
      </c>
      <c r="BA252" t="s">
        <v>6186</v>
      </c>
      <c r="BB252" t="s">
        <v>6186</v>
      </c>
      <c r="BC252" t="s">
        <v>6186</v>
      </c>
      <c r="BD252" t="s">
        <v>6186</v>
      </c>
    </row>
    <row r="253" spans="1:56">
      <c r="A253" t="s">
        <v>6190</v>
      </c>
      <c r="B253">
        <v>8000</v>
      </c>
      <c r="C253">
        <v>2018</v>
      </c>
      <c r="D253" t="s">
        <v>6186</v>
      </c>
      <c r="E253" t="s">
        <v>6186</v>
      </c>
      <c r="F253" t="s">
        <v>6186</v>
      </c>
      <c r="H253" t="s">
        <v>6186</v>
      </c>
      <c r="I253" t="str">
        <f t="shared" si="7"/>
        <v/>
      </c>
      <c r="K253" t="s">
        <v>6186</v>
      </c>
      <c r="L253" t="s">
        <v>6186</v>
      </c>
      <c r="M253" t="s">
        <v>6186</v>
      </c>
      <c r="N253" t="s">
        <v>6186</v>
      </c>
      <c r="O253" t="s">
        <v>6186</v>
      </c>
      <c r="P253" t="s">
        <v>6186</v>
      </c>
      <c r="Q253" t="s">
        <v>6186</v>
      </c>
      <c r="R253" t="s">
        <v>6186</v>
      </c>
      <c r="S253" t="s">
        <v>6186</v>
      </c>
      <c r="T253" t="s">
        <v>6186</v>
      </c>
      <c r="U253" t="s">
        <v>6186</v>
      </c>
      <c r="V253" t="s">
        <v>6186</v>
      </c>
      <c r="W253" t="s">
        <v>6186</v>
      </c>
      <c r="X253" t="s">
        <v>6186</v>
      </c>
      <c r="Y253" t="s">
        <v>6186</v>
      </c>
      <c r="Z253" t="s">
        <v>6186</v>
      </c>
      <c r="AA253" t="s">
        <v>6186</v>
      </c>
      <c r="AB253" t="s">
        <v>6186</v>
      </c>
      <c r="AC253" t="s">
        <v>6186</v>
      </c>
      <c r="AD253" t="s">
        <v>6186</v>
      </c>
      <c r="AE253" t="s">
        <v>6186</v>
      </c>
      <c r="AF253" t="s">
        <v>6186</v>
      </c>
      <c r="AG253" t="s">
        <v>6186</v>
      </c>
      <c r="AH253" t="s">
        <v>6186</v>
      </c>
      <c r="AI253" t="s">
        <v>6186</v>
      </c>
      <c r="AJ253" t="s">
        <v>6186</v>
      </c>
      <c r="AK253" t="s">
        <v>6186</v>
      </c>
      <c r="AL253" t="s">
        <v>6186</v>
      </c>
      <c r="AM253" t="s">
        <v>6186</v>
      </c>
      <c r="AN253" t="s">
        <v>6186</v>
      </c>
      <c r="AO253" t="s">
        <v>6186</v>
      </c>
      <c r="AP253" t="s">
        <v>6186</v>
      </c>
      <c r="AQ253" t="s">
        <v>6186</v>
      </c>
      <c r="AR253" t="s">
        <v>6186</v>
      </c>
      <c r="AS253" t="s">
        <v>6186</v>
      </c>
      <c r="AT253" t="s">
        <v>6186</v>
      </c>
      <c r="AU253" t="s">
        <v>6186</v>
      </c>
      <c r="AV253" t="s">
        <v>6186</v>
      </c>
      <c r="AW253" t="s">
        <v>6186</v>
      </c>
      <c r="AX253" t="s">
        <v>6186</v>
      </c>
      <c r="AY253" t="s">
        <v>6186</v>
      </c>
      <c r="AZ253" t="s">
        <v>6186</v>
      </c>
      <c r="BA253" t="s">
        <v>6186</v>
      </c>
      <c r="BB253" t="s">
        <v>6186</v>
      </c>
      <c r="BC253" t="s">
        <v>6186</v>
      </c>
      <c r="BD253" t="s">
        <v>6186</v>
      </c>
    </row>
    <row r="254" spans="1:56">
      <c r="A254" t="s">
        <v>6190</v>
      </c>
      <c r="B254">
        <v>8000</v>
      </c>
      <c r="C254">
        <v>2019</v>
      </c>
      <c r="D254" t="s">
        <v>6186</v>
      </c>
      <c r="E254" t="s">
        <v>6186</v>
      </c>
      <c r="F254" t="s">
        <v>6186</v>
      </c>
      <c r="H254" t="s">
        <v>6186</v>
      </c>
      <c r="I254" t="str">
        <f t="shared" si="7"/>
        <v/>
      </c>
      <c r="K254" t="s">
        <v>6186</v>
      </c>
      <c r="L254" t="s">
        <v>6186</v>
      </c>
      <c r="M254" t="s">
        <v>6186</v>
      </c>
      <c r="N254" t="s">
        <v>6186</v>
      </c>
      <c r="O254" t="s">
        <v>6186</v>
      </c>
      <c r="P254" t="s">
        <v>6186</v>
      </c>
      <c r="Q254" t="s">
        <v>6186</v>
      </c>
      <c r="R254" t="s">
        <v>6186</v>
      </c>
      <c r="S254" t="s">
        <v>6186</v>
      </c>
      <c r="T254" t="s">
        <v>6186</v>
      </c>
      <c r="U254" t="s">
        <v>6186</v>
      </c>
      <c r="V254" t="s">
        <v>6186</v>
      </c>
      <c r="W254" t="s">
        <v>6186</v>
      </c>
      <c r="X254" t="s">
        <v>6186</v>
      </c>
      <c r="Y254" t="s">
        <v>6186</v>
      </c>
      <c r="Z254" t="s">
        <v>6186</v>
      </c>
      <c r="AA254" t="s">
        <v>6186</v>
      </c>
      <c r="AB254" t="s">
        <v>6186</v>
      </c>
      <c r="AC254" t="s">
        <v>6186</v>
      </c>
      <c r="AD254" t="s">
        <v>6186</v>
      </c>
      <c r="AE254" t="s">
        <v>6186</v>
      </c>
      <c r="AF254" t="s">
        <v>6186</v>
      </c>
      <c r="AG254" t="s">
        <v>6186</v>
      </c>
      <c r="AH254" t="s">
        <v>6186</v>
      </c>
      <c r="AI254" t="s">
        <v>6186</v>
      </c>
      <c r="AJ254" t="s">
        <v>6186</v>
      </c>
      <c r="AK254" t="s">
        <v>6186</v>
      </c>
      <c r="AL254" t="s">
        <v>6186</v>
      </c>
      <c r="AM254" t="s">
        <v>6186</v>
      </c>
      <c r="AN254" t="s">
        <v>6186</v>
      </c>
      <c r="AO254" t="s">
        <v>6186</v>
      </c>
      <c r="AP254" t="s">
        <v>6186</v>
      </c>
      <c r="AQ254" t="s">
        <v>6186</v>
      </c>
      <c r="AR254" t="s">
        <v>6186</v>
      </c>
      <c r="AS254" t="s">
        <v>6186</v>
      </c>
      <c r="AT254" t="s">
        <v>6186</v>
      </c>
      <c r="AU254" t="s">
        <v>6186</v>
      </c>
      <c r="AV254" t="s">
        <v>6186</v>
      </c>
      <c r="AW254" t="s">
        <v>6186</v>
      </c>
      <c r="AX254" t="s">
        <v>6186</v>
      </c>
      <c r="AY254" t="s">
        <v>6186</v>
      </c>
      <c r="AZ254" t="s">
        <v>6186</v>
      </c>
      <c r="BA254" t="s">
        <v>6186</v>
      </c>
      <c r="BB254" t="s">
        <v>6186</v>
      </c>
      <c r="BC254" t="s">
        <v>6186</v>
      </c>
      <c r="BD254" t="s">
        <v>6186</v>
      </c>
    </row>
    <row r="255" spans="1:56">
      <c r="A255" t="s">
        <v>6190</v>
      </c>
      <c r="B255">
        <v>8000</v>
      </c>
      <c r="C255">
        <v>2020</v>
      </c>
      <c r="D255" t="s">
        <v>6186</v>
      </c>
      <c r="E255" t="s">
        <v>6186</v>
      </c>
      <c r="F255" t="s">
        <v>6186</v>
      </c>
      <c r="H255" t="s">
        <v>6186</v>
      </c>
      <c r="I255" t="str">
        <f t="shared" si="7"/>
        <v/>
      </c>
      <c r="K255" t="s">
        <v>6186</v>
      </c>
      <c r="L255" t="s">
        <v>6186</v>
      </c>
      <c r="M255" t="s">
        <v>6186</v>
      </c>
      <c r="N255" t="s">
        <v>6186</v>
      </c>
      <c r="O255" t="s">
        <v>6186</v>
      </c>
      <c r="P255" t="s">
        <v>6186</v>
      </c>
      <c r="Q255" t="s">
        <v>6186</v>
      </c>
      <c r="R255" t="s">
        <v>6186</v>
      </c>
      <c r="S255" t="s">
        <v>6186</v>
      </c>
      <c r="T255" t="s">
        <v>6186</v>
      </c>
      <c r="U255" t="s">
        <v>6186</v>
      </c>
      <c r="V255" t="s">
        <v>6186</v>
      </c>
      <c r="W255" t="s">
        <v>6186</v>
      </c>
      <c r="X255" t="s">
        <v>6186</v>
      </c>
      <c r="Y255" t="s">
        <v>6186</v>
      </c>
      <c r="Z255" t="s">
        <v>6186</v>
      </c>
      <c r="AA255" t="s">
        <v>6186</v>
      </c>
      <c r="AB255" t="s">
        <v>6186</v>
      </c>
      <c r="AC255" t="s">
        <v>6186</v>
      </c>
      <c r="AD255" t="s">
        <v>6186</v>
      </c>
      <c r="AE255" t="s">
        <v>6186</v>
      </c>
      <c r="AF255" t="s">
        <v>6186</v>
      </c>
      <c r="AG255" t="s">
        <v>6186</v>
      </c>
      <c r="AH255" t="s">
        <v>6186</v>
      </c>
      <c r="AI255" t="s">
        <v>6186</v>
      </c>
      <c r="AJ255" t="s">
        <v>6186</v>
      </c>
      <c r="AK255" t="s">
        <v>6186</v>
      </c>
      <c r="AL255" t="s">
        <v>6186</v>
      </c>
      <c r="AM255" t="s">
        <v>6186</v>
      </c>
      <c r="AN255" t="s">
        <v>6186</v>
      </c>
      <c r="AO255" t="s">
        <v>6186</v>
      </c>
      <c r="AP255" t="s">
        <v>6186</v>
      </c>
      <c r="AQ255" t="s">
        <v>6186</v>
      </c>
      <c r="AR255" t="s">
        <v>6186</v>
      </c>
      <c r="AS255" t="s">
        <v>6186</v>
      </c>
      <c r="AT255" t="s">
        <v>6186</v>
      </c>
      <c r="AU255" t="s">
        <v>6186</v>
      </c>
      <c r="AV255" t="s">
        <v>6186</v>
      </c>
      <c r="AW255" t="s">
        <v>6186</v>
      </c>
      <c r="AX255" t="s">
        <v>6186</v>
      </c>
      <c r="AY255" t="s">
        <v>6186</v>
      </c>
      <c r="AZ255" t="s">
        <v>6186</v>
      </c>
      <c r="BA255" t="s">
        <v>6186</v>
      </c>
      <c r="BB255" t="s">
        <v>6186</v>
      </c>
      <c r="BC255" t="s">
        <v>6186</v>
      </c>
      <c r="BD255" t="s">
        <v>6186</v>
      </c>
    </row>
    <row r="256" spans="1:56">
      <c r="A256" t="s">
        <v>6190</v>
      </c>
      <c r="B256">
        <v>8000</v>
      </c>
      <c r="C256">
        <v>2021</v>
      </c>
      <c r="D256" t="s">
        <v>6186</v>
      </c>
      <c r="E256" t="s">
        <v>6186</v>
      </c>
      <c r="F256" t="s">
        <v>6186</v>
      </c>
      <c r="G256" t="str">
        <f>IFERROR(F256*E256,"")</f>
        <v/>
      </c>
      <c r="H256" t="s">
        <v>6186</v>
      </c>
      <c r="I256" t="str">
        <f t="shared" si="7"/>
        <v/>
      </c>
      <c r="J256" t="str">
        <f>IFERROR(M256*E256,"")</f>
        <v/>
      </c>
      <c r="K256" t="s">
        <v>6186</v>
      </c>
      <c r="L256" t="s">
        <v>6186</v>
      </c>
      <c r="M256" t="s">
        <v>6186</v>
      </c>
      <c r="N256" t="s">
        <v>6186</v>
      </c>
      <c r="O256" t="s">
        <v>6186</v>
      </c>
      <c r="P256" t="s">
        <v>6186</v>
      </c>
      <c r="Q256" t="s">
        <v>6186</v>
      </c>
      <c r="R256" t="s">
        <v>6186</v>
      </c>
      <c r="S256" t="s">
        <v>6186</v>
      </c>
      <c r="T256" t="s">
        <v>6186</v>
      </c>
      <c r="U256" t="s">
        <v>6186</v>
      </c>
      <c r="V256" t="s">
        <v>6186</v>
      </c>
      <c r="W256" t="s">
        <v>6186</v>
      </c>
      <c r="X256" t="s">
        <v>6186</v>
      </c>
      <c r="Y256" t="s">
        <v>6186</v>
      </c>
      <c r="Z256" t="s">
        <v>6186</v>
      </c>
      <c r="AA256" t="s">
        <v>6186</v>
      </c>
      <c r="AB256" t="s">
        <v>6186</v>
      </c>
      <c r="AC256" t="s">
        <v>6186</v>
      </c>
      <c r="AD256" t="s">
        <v>6186</v>
      </c>
      <c r="AE256" t="s">
        <v>6186</v>
      </c>
      <c r="AF256" t="s">
        <v>6186</v>
      </c>
      <c r="AG256" t="s">
        <v>6186</v>
      </c>
      <c r="AH256" t="s">
        <v>6186</v>
      </c>
      <c r="AI256" t="s">
        <v>6186</v>
      </c>
      <c r="AJ256" t="s">
        <v>6186</v>
      </c>
      <c r="AK256" t="s">
        <v>6186</v>
      </c>
      <c r="AL256" t="s">
        <v>6186</v>
      </c>
      <c r="AM256" t="s">
        <v>6186</v>
      </c>
      <c r="AN256" t="s">
        <v>6186</v>
      </c>
      <c r="AO256" t="s">
        <v>6186</v>
      </c>
      <c r="AP256" t="s">
        <v>6186</v>
      </c>
      <c r="AQ256" t="s">
        <v>6186</v>
      </c>
      <c r="AR256" t="s">
        <v>6186</v>
      </c>
      <c r="AS256" t="s">
        <v>6186</v>
      </c>
      <c r="AT256" t="s">
        <v>6186</v>
      </c>
      <c r="AU256" t="s">
        <v>6186</v>
      </c>
      <c r="AV256" t="s">
        <v>6186</v>
      </c>
      <c r="AW256" t="s">
        <v>6186</v>
      </c>
      <c r="AX256" t="s">
        <v>6186</v>
      </c>
      <c r="AY256" t="s">
        <v>6186</v>
      </c>
      <c r="AZ256" t="s">
        <v>6186</v>
      </c>
      <c r="BA256" t="s">
        <v>6186</v>
      </c>
      <c r="BB256" t="s">
        <v>6186</v>
      </c>
      <c r="BC256" t="s">
        <v>6186</v>
      </c>
      <c r="BD256" t="s">
        <v>6186</v>
      </c>
    </row>
    <row r="257" spans="1:56">
      <c r="A257" t="s">
        <v>6190</v>
      </c>
      <c r="B257">
        <v>8000</v>
      </c>
      <c r="C257" t="s">
        <v>6187</v>
      </c>
      <c r="D257" t="s">
        <v>6186</v>
      </c>
      <c r="E257" t="s">
        <v>6186</v>
      </c>
      <c r="F257" t="s">
        <v>6186</v>
      </c>
      <c r="H257" t="s">
        <v>6186</v>
      </c>
      <c r="I257" t="str">
        <f t="shared" si="7"/>
        <v/>
      </c>
      <c r="K257" t="s">
        <v>6186</v>
      </c>
      <c r="L257" t="s">
        <v>6186</v>
      </c>
      <c r="M257" t="s">
        <v>6186</v>
      </c>
      <c r="N257" t="s">
        <v>6186</v>
      </c>
      <c r="O257" t="s">
        <v>6186</v>
      </c>
      <c r="P257" t="s">
        <v>6186</v>
      </c>
      <c r="Q257" t="s">
        <v>6186</v>
      </c>
      <c r="R257" t="s">
        <v>6186</v>
      </c>
      <c r="S257" t="s">
        <v>6186</v>
      </c>
      <c r="T257" t="s">
        <v>6186</v>
      </c>
      <c r="U257" t="s">
        <v>6186</v>
      </c>
      <c r="V257" t="s">
        <v>6186</v>
      </c>
      <c r="W257" t="s">
        <v>6186</v>
      </c>
      <c r="X257" t="s">
        <v>6186</v>
      </c>
      <c r="Y257" t="s">
        <v>6186</v>
      </c>
      <c r="Z257" t="s">
        <v>6186</v>
      </c>
      <c r="AA257" t="s">
        <v>6186</v>
      </c>
      <c r="AB257" t="s">
        <v>6186</v>
      </c>
      <c r="AC257" t="s">
        <v>6186</v>
      </c>
      <c r="AD257" t="s">
        <v>6186</v>
      </c>
      <c r="AE257" t="s">
        <v>6186</v>
      </c>
      <c r="AF257" t="s">
        <v>6186</v>
      </c>
      <c r="AG257" t="s">
        <v>6186</v>
      </c>
      <c r="AH257" t="s">
        <v>6186</v>
      </c>
      <c r="AI257" t="s">
        <v>6186</v>
      </c>
      <c r="AJ257" t="s">
        <v>6186</v>
      </c>
      <c r="AK257" t="s">
        <v>6186</v>
      </c>
      <c r="AL257" t="s">
        <v>6186</v>
      </c>
      <c r="AM257" t="s">
        <v>6186</v>
      </c>
      <c r="AN257" t="s">
        <v>6186</v>
      </c>
      <c r="AO257" t="s">
        <v>6186</v>
      </c>
      <c r="AP257" t="s">
        <v>6186</v>
      </c>
      <c r="AQ257" t="s">
        <v>6186</v>
      </c>
      <c r="AR257" t="s">
        <v>6186</v>
      </c>
      <c r="AS257" t="s">
        <v>6186</v>
      </c>
      <c r="AT257" t="s">
        <v>6186</v>
      </c>
      <c r="AU257" t="s">
        <v>6186</v>
      </c>
      <c r="AV257" t="s">
        <v>6186</v>
      </c>
      <c r="AW257" t="s">
        <v>6186</v>
      </c>
      <c r="AX257" t="s">
        <v>6186</v>
      </c>
      <c r="AY257" t="s">
        <v>6186</v>
      </c>
      <c r="AZ257" t="s">
        <v>6186</v>
      </c>
      <c r="BA257" t="s">
        <v>6186</v>
      </c>
      <c r="BB257" t="s">
        <v>6186</v>
      </c>
      <c r="BC257" t="s">
        <v>6186</v>
      </c>
      <c r="BD257" t="s">
        <v>6186</v>
      </c>
    </row>
    <row r="258" spans="1:56">
      <c r="A258" t="s">
        <v>6188</v>
      </c>
      <c r="B258">
        <v>8500</v>
      </c>
      <c r="C258">
        <v>1975</v>
      </c>
      <c r="D258" t="s">
        <v>6186</v>
      </c>
      <c r="E258" t="s">
        <v>6186</v>
      </c>
      <c r="F258" t="s">
        <v>6186</v>
      </c>
      <c r="H258" t="s">
        <v>6186</v>
      </c>
      <c r="I258" t="str">
        <f t="shared" si="7"/>
        <v/>
      </c>
      <c r="K258" t="s">
        <v>6186</v>
      </c>
      <c r="L258" t="s">
        <v>6186</v>
      </c>
      <c r="M258" t="s">
        <v>6186</v>
      </c>
      <c r="N258" t="s">
        <v>6186</v>
      </c>
      <c r="O258" t="s">
        <v>6186</v>
      </c>
      <c r="P258" t="s">
        <v>6186</v>
      </c>
      <c r="Q258" t="s">
        <v>6186</v>
      </c>
      <c r="R258" t="s">
        <v>6186</v>
      </c>
      <c r="S258" t="s">
        <v>6186</v>
      </c>
      <c r="T258" t="s">
        <v>6186</v>
      </c>
      <c r="U258" t="s">
        <v>6186</v>
      </c>
      <c r="V258" t="s">
        <v>6186</v>
      </c>
      <c r="W258" t="s">
        <v>6186</v>
      </c>
      <c r="X258" t="s">
        <v>6186</v>
      </c>
      <c r="Y258" t="s">
        <v>6186</v>
      </c>
      <c r="Z258" t="s">
        <v>6186</v>
      </c>
      <c r="AA258" t="s">
        <v>6186</v>
      </c>
      <c r="AB258" t="s">
        <v>6186</v>
      </c>
      <c r="AC258" t="s">
        <v>6186</v>
      </c>
      <c r="AD258" t="s">
        <v>6186</v>
      </c>
      <c r="AE258" t="s">
        <v>6186</v>
      </c>
      <c r="AF258" t="s">
        <v>6186</v>
      </c>
      <c r="AG258" t="s">
        <v>6186</v>
      </c>
      <c r="AH258" t="s">
        <v>6186</v>
      </c>
      <c r="AI258" t="s">
        <v>6186</v>
      </c>
      <c r="AJ258" t="s">
        <v>6186</v>
      </c>
      <c r="AK258" t="s">
        <v>6186</v>
      </c>
      <c r="AL258" t="s">
        <v>6186</v>
      </c>
      <c r="AM258" t="s">
        <v>6186</v>
      </c>
      <c r="AN258" t="s">
        <v>6186</v>
      </c>
      <c r="AO258" t="s">
        <v>6186</v>
      </c>
      <c r="AP258" t="s">
        <v>6186</v>
      </c>
      <c r="AQ258" t="s">
        <v>6186</v>
      </c>
      <c r="AR258" t="s">
        <v>6186</v>
      </c>
      <c r="AS258" t="s">
        <v>6186</v>
      </c>
      <c r="AT258" t="s">
        <v>6186</v>
      </c>
      <c r="AU258" t="s">
        <v>6186</v>
      </c>
      <c r="AV258" t="s">
        <v>6186</v>
      </c>
      <c r="AW258" t="s">
        <v>6186</v>
      </c>
      <c r="AX258" t="s">
        <v>6186</v>
      </c>
      <c r="AY258" t="s">
        <v>6186</v>
      </c>
      <c r="AZ258" t="s">
        <v>6186</v>
      </c>
      <c r="BA258" t="s">
        <v>6186</v>
      </c>
      <c r="BB258" t="s">
        <v>6186</v>
      </c>
      <c r="BC258" t="s">
        <v>6186</v>
      </c>
      <c r="BD258" t="s">
        <v>6186</v>
      </c>
    </row>
    <row r="259" spans="1:56">
      <c r="A259" t="s">
        <v>6188</v>
      </c>
      <c r="B259">
        <v>8500</v>
      </c>
      <c r="C259">
        <v>1976</v>
      </c>
      <c r="D259" t="s">
        <v>6186</v>
      </c>
      <c r="E259" t="s">
        <v>6186</v>
      </c>
      <c r="F259" t="s">
        <v>6186</v>
      </c>
      <c r="H259" t="s">
        <v>6186</v>
      </c>
      <c r="I259" t="str">
        <f t="shared" si="7"/>
        <v/>
      </c>
      <c r="K259" t="s">
        <v>6186</v>
      </c>
      <c r="L259" t="s">
        <v>6186</v>
      </c>
      <c r="M259" t="s">
        <v>6186</v>
      </c>
      <c r="N259" t="s">
        <v>6186</v>
      </c>
      <c r="O259" t="s">
        <v>6186</v>
      </c>
      <c r="P259" t="s">
        <v>6186</v>
      </c>
      <c r="Q259" t="s">
        <v>6186</v>
      </c>
      <c r="R259" t="s">
        <v>6186</v>
      </c>
      <c r="S259" t="s">
        <v>6186</v>
      </c>
      <c r="T259" t="s">
        <v>6186</v>
      </c>
      <c r="U259" t="s">
        <v>6186</v>
      </c>
      <c r="V259" t="s">
        <v>6186</v>
      </c>
      <c r="W259" t="s">
        <v>6186</v>
      </c>
      <c r="X259" t="s">
        <v>6186</v>
      </c>
      <c r="Y259" t="s">
        <v>6186</v>
      </c>
      <c r="Z259" t="s">
        <v>6186</v>
      </c>
      <c r="AA259" t="s">
        <v>6186</v>
      </c>
      <c r="AB259" t="s">
        <v>6186</v>
      </c>
      <c r="AC259" t="s">
        <v>6186</v>
      </c>
      <c r="AD259" t="s">
        <v>6186</v>
      </c>
      <c r="AE259" t="s">
        <v>6186</v>
      </c>
      <c r="AF259" t="s">
        <v>6186</v>
      </c>
      <c r="AG259" t="s">
        <v>6186</v>
      </c>
      <c r="AH259" t="s">
        <v>6186</v>
      </c>
      <c r="AI259" t="s">
        <v>6186</v>
      </c>
      <c r="AJ259" t="s">
        <v>6186</v>
      </c>
      <c r="AK259" t="s">
        <v>6186</v>
      </c>
      <c r="AL259" t="s">
        <v>6186</v>
      </c>
      <c r="AM259" t="s">
        <v>6186</v>
      </c>
      <c r="AN259" t="s">
        <v>6186</v>
      </c>
      <c r="AO259" t="s">
        <v>6186</v>
      </c>
      <c r="AP259" t="s">
        <v>6186</v>
      </c>
      <c r="AQ259" t="s">
        <v>6186</v>
      </c>
      <c r="AR259" t="s">
        <v>6186</v>
      </c>
      <c r="AS259" t="s">
        <v>6186</v>
      </c>
      <c r="AT259" t="s">
        <v>6186</v>
      </c>
      <c r="AU259" t="s">
        <v>6186</v>
      </c>
      <c r="AV259" t="s">
        <v>6186</v>
      </c>
      <c r="AW259" t="s">
        <v>6186</v>
      </c>
      <c r="AX259" t="s">
        <v>6186</v>
      </c>
      <c r="AY259" t="s">
        <v>6186</v>
      </c>
      <c r="AZ259" t="s">
        <v>6186</v>
      </c>
      <c r="BA259" t="s">
        <v>6186</v>
      </c>
      <c r="BB259" t="s">
        <v>6186</v>
      </c>
      <c r="BC259" t="s">
        <v>6186</v>
      </c>
      <c r="BD259" t="s">
        <v>6186</v>
      </c>
    </row>
    <row r="260" spans="1:56">
      <c r="A260" t="s">
        <v>6188</v>
      </c>
      <c r="B260">
        <v>8500</v>
      </c>
      <c r="C260">
        <v>1977</v>
      </c>
      <c r="D260" t="s">
        <v>6186</v>
      </c>
      <c r="E260" t="s">
        <v>6186</v>
      </c>
      <c r="F260" t="s">
        <v>6186</v>
      </c>
      <c r="H260" t="s">
        <v>6186</v>
      </c>
      <c r="I260" t="str">
        <f t="shared" si="7"/>
        <v/>
      </c>
      <c r="K260" t="s">
        <v>6186</v>
      </c>
      <c r="L260" t="s">
        <v>6186</v>
      </c>
      <c r="M260" t="s">
        <v>6186</v>
      </c>
      <c r="N260" t="s">
        <v>6186</v>
      </c>
      <c r="O260" t="s">
        <v>6186</v>
      </c>
      <c r="P260" t="s">
        <v>6186</v>
      </c>
      <c r="Q260" t="s">
        <v>6186</v>
      </c>
      <c r="R260" t="s">
        <v>6186</v>
      </c>
      <c r="S260" t="s">
        <v>6186</v>
      </c>
      <c r="T260" t="s">
        <v>6186</v>
      </c>
      <c r="U260" t="s">
        <v>6186</v>
      </c>
      <c r="V260" t="s">
        <v>6186</v>
      </c>
      <c r="W260" t="s">
        <v>6186</v>
      </c>
      <c r="X260" t="s">
        <v>6186</v>
      </c>
      <c r="Y260" t="s">
        <v>6186</v>
      </c>
      <c r="Z260" t="s">
        <v>6186</v>
      </c>
      <c r="AA260" t="s">
        <v>6186</v>
      </c>
      <c r="AB260" t="s">
        <v>6186</v>
      </c>
      <c r="AC260" t="s">
        <v>6186</v>
      </c>
      <c r="AD260" t="s">
        <v>6186</v>
      </c>
      <c r="AE260" t="s">
        <v>6186</v>
      </c>
      <c r="AF260" t="s">
        <v>6186</v>
      </c>
      <c r="AG260" t="s">
        <v>6186</v>
      </c>
      <c r="AH260" t="s">
        <v>6186</v>
      </c>
      <c r="AI260" t="s">
        <v>6186</v>
      </c>
      <c r="AJ260" t="s">
        <v>6186</v>
      </c>
      <c r="AK260" t="s">
        <v>6186</v>
      </c>
      <c r="AL260" t="s">
        <v>6186</v>
      </c>
      <c r="AM260" t="s">
        <v>6186</v>
      </c>
      <c r="AN260" t="s">
        <v>6186</v>
      </c>
      <c r="AO260" t="s">
        <v>6186</v>
      </c>
      <c r="AP260" t="s">
        <v>6186</v>
      </c>
      <c r="AQ260" t="s">
        <v>6186</v>
      </c>
      <c r="AR260" t="s">
        <v>6186</v>
      </c>
      <c r="AS260" t="s">
        <v>6186</v>
      </c>
      <c r="AT260" t="s">
        <v>6186</v>
      </c>
      <c r="AU260" t="s">
        <v>6186</v>
      </c>
      <c r="AV260" t="s">
        <v>6186</v>
      </c>
      <c r="AW260" t="s">
        <v>6186</v>
      </c>
      <c r="AX260" t="s">
        <v>6186</v>
      </c>
      <c r="AY260" t="s">
        <v>6186</v>
      </c>
      <c r="AZ260" t="s">
        <v>6186</v>
      </c>
      <c r="BA260" t="s">
        <v>6186</v>
      </c>
      <c r="BB260" t="s">
        <v>6186</v>
      </c>
      <c r="BC260" t="s">
        <v>6186</v>
      </c>
      <c r="BD260" t="s">
        <v>6186</v>
      </c>
    </row>
    <row r="261" spans="1:56">
      <c r="A261" t="s">
        <v>6188</v>
      </c>
      <c r="B261">
        <v>8500</v>
      </c>
      <c r="C261">
        <v>1978</v>
      </c>
      <c r="D261" t="s">
        <v>6186</v>
      </c>
      <c r="E261" t="s">
        <v>6186</v>
      </c>
      <c r="F261" t="s">
        <v>6186</v>
      </c>
      <c r="H261" t="s">
        <v>6186</v>
      </c>
      <c r="I261" t="str">
        <f t="shared" si="7"/>
        <v/>
      </c>
      <c r="K261" t="s">
        <v>6186</v>
      </c>
      <c r="L261" t="s">
        <v>6186</v>
      </c>
      <c r="M261" t="s">
        <v>6186</v>
      </c>
      <c r="N261" t="s">
        <v>6186</v>
      </c>
      <c r="O261" t="s">
        <v>6186</v>
      </c>
      <c r="P261" t="s">
        <v>6186</v>
      </c>
      <c r="Q261" t="s">
        <v>6186</v>
      </c>
      <c r="R261" t="s">
        <v>6186</v>
      </c>
      <c r="S261" t="s">
        <v>6186</v>
      </c>
      <c r="T261" t="s">
        <v>6186</v>
      </c>
      <c r="U261" t="s">
        <v>6186</v>
      </c>
      <c r="V261" t="s">
        <v>6186</v>
      </c>
      <c r="W261" t="s">
        <v>6186</v>
      </c>
      <c r="X261" t="s">
        <v>6186</v>
      </c>
      <c r="Y261" t="s">
        <v>6186</v>
      </c>
      <c r="Z261" t="s">
        <v>6186</v>
      </c>
      <c r="AA261" t="s">
        <v>6186</v>
      </c>
      <c r="AB261" t="s">
        <v>6186</v>
      </c>
      <c r="AC261" t="s">
        <v>6186</v>
      </c>
      <c r="AD261" t="s">
        <v>6186</v>
      </c>
      <c r="AE261" t="s">
        <v>6186</v>
      </c>
      <c r="AF261" t="s">
        <v>6186</v>
      </c>
      <c r="AG261" t="s">
        <v>6186</v>
      </c>
      <c r="AH261" t="s">
        <v>6186</v>
      </c>
      <c r="AI261" t="s">
        <v>6186</v>
      </c>
      <c r="AJ261" t="s">
        <v>6186</v>
      </c>
      <c r="AK261" t="s">
        <v>6186</v>
      </c>
      <c r="AL261" t="s">
        <v>6186</v>
      </c>
      <c r="AM261" t="s">
        <v>6186</v>
      </c>
      <c r="AN261" t="s">
        <v>6186</v>
      </c>
      <c r="AO261" t="s">
        <v>6186</v>
      </c>
      <c r="AP261" t="s">
        <v>6186</v>
      </c>
      <c r="AQ261" t="s">
        <v>6186</v>
      </c>
      <c r="AR261" t="s">
        <v>6186</v>
      </c>
      <c r="AS261" t="s">
        <v>6186</v>
      </c>
      <c r="AT261" t="s">
        <v>6186</v>
      </c>
      <c r="AU261" t="s">
        <v>6186</v>
      </c>
      <c r="AV261" t="s">
        <v>6186</v>
      </c>
      <c r="AW261" t="s">
        <v>6186</v>
      </c>
      <c r="AX261" t="s">
        <v>6186</v>
      </c>
      <c r="AY261" t="s">
        <v>6186</v>
      </c>
      <c r="AZ261" t="s">
        <v>6186</v>
      </c>
      <c r="BA261" t="s">
        <v>6186</v>
      </c>
      <c r="BB261" t="s">
        <v>6186</v>
      </c>
      <c r="BC261" t="s">
        <v>6186</v>
      </c>
      <c r="BD261" t="s">
        <v>6186</v>
      </c>
    </row>
    <row r="262" spans="1:56">
      <c r="A262" t="s">
        <v>6188</v>
      </c>
      <c r="B262">
        <v>8500</v>
      </c>
      <c r="C262">
        <v>1979</v>
      </c>
      <c r="D262" t="s">
        <v>6186</v>
      </c>
      <c r="E262" t="s">
        <v>6186</v>
      </c>
      <c r="F262" t="s">
        <v>6186</v>
      </c>
      <c r="H262" t="s">
        <v>6186</v>
      </c>
      <c r="I262" t="str">
        <f t="shared" si="7"/>
        <v/>
      </c>
      <c r="K262" t="s">
        <v>6186</v>
      </c>
      <c r="L262" t="s">
        <v>6186</v>
      </c>
      <c r="M262" t="s">
        <v>6186</v>
      </c>
      <c r="N262" t="s">
        <v>6186</v>
      </c>
      <c r="O262" t="s">
        <v>6186</v>
      </c>
      <c r="P262" t="s">
        <v>6186</v>
      </c>
      <c r="Q262" t="s">
        <v>6186</v>
      </c>
      <c r="R262" t="s">
        <v>6186</v>
      </c>
      <c r="S262" t="s">
        <v>6186</v>
      </c>
      <c r="T262" t="s">
        <v>6186</v>
      </c>
      <c r="U262" t="s">
        <v>6186</v>
      </c>
      <c r="V262" t="s">
        <v>6186</v>
      </c>
      <c r="W262" t="s">
        <v>6186</v>
      </c>
      <c r="X262" t="s">
        <v>6186</v>
      </c>
      <c r="Y262" t="s">
        <v>6186</v>
      </c>
      <c r="Z262" t="s">
        <v>6186</v>
      </c>
      <c r="AA262" t="s">
        <v>6186</v>
      </c>
      <c r="AB262" t="s">
        <v>6186</v>
      </c>
      <c r="AC262" t="s">
        <v>6186</v>
      </c>
      <c r="AD262" t="s">
        <v>6186</v>
      </c>
      <c r="AE262" t="s">
        <v>6186</v>
      </c>
      <c r="AF262" t="s">
        <v>6186</v>
      </c>
      <c r="AG262" t="s">
        <v>6186</v>
      </c>
      <c r="AH262" t="s">
        <v>6186</v>
      </c>
      <c r="AI262" t="s">
        <v>6186</v>
      </c>
      <c r="AJ262" t="s">
        <v>6186</v>
      </c>
      <c r="AK262" t="s">
        <v>6186</v>
      </c>
      <c r="AL262" t="s">
        <v>6186</v>
      </c>
      <c r="AM262" t="s">
        <v>6186</v>
      </c>
      <c r="AN262" t="s">
        <v>6186</v>
      </c>
      <c r="AO262" t="s">
        <v>6186</v>
      </c>
      <c r="AP262" t="s">
        <v>6186</v>
      </c>
      <c r="AQ262" t="s">
        <v>6186</v>
      </c>
      <c r="AR262" t="s">
        <v>6186</v>
      </c>
      <c r="AS262" t="s">
        <v>6186</v>
      </c>
      <c r="AT262" t="s">
        <v>6186</v>
      </c>
      <c r="AU262" t="s">
        <v>6186</v>
      </c>
      <c r="AV262" t="s">
        <v>6186</v>
      </c>
      <c r="AW262" t="s">
        <v>6186</v>
      </c>
      <c r="AX262" t="s">
        <v>6186</v>
      </c>
      <c r="AY262" t="s">
        <v>6186</v>
      </c>
      <c r="AZ262" t="s">
        <v>6186</v>
      </c>
      <c r="BA262" t="s">
        <v>6186</v>
      </c>
      <c r="BB262" t="s">
        <v>6186</v>
      </c>
      <c r="BC262" t="s">
        <v>6186</v>
      </c>
      <c r="BD262" t="s">
        <v>6186</v>
      </c>
    </row>
    <row r="263" spans="1:56">
      <c r="A263" t="s">
        <v>6188</v>
      </c>
      <c r="B263">
        <v>8500</v>
      </c>
      <c r="C263">
        <v>1980</v>
      </c>
      <c r="D263" t="s">
        <v>6186</v>
      </c>
      <c r="E263" t="s">
        <v>6186</v>
      </c>
      <c r="F263" t="s">
        <v>6186</v>
      </c>
      <c r="H263" t="s">
        <v>6186</v>
      </c>
      <c r="I263" t="str">
        <f t="shared" si="7"/>
        <v/>
      </c>
      <c r="K263" t="s">
        <v>6186</v>
      </c>
      <c r="L263" t="s">
        <v>6186</v>
      </c>
      <c r="M263" t="s">
        <v>6186</v>
      </c>
      <c r="N263" t="s">
        <v>6186</v>
      </c>
      <c r="O263" t="s">
        <v>6186</v>
      </c>
      <c r="P263" t="s">
        <v>6186</v>
      </c>
      <c r="Q263" t="s">
        <v>6186</v>
      </c>
      <c r="R263" t="s">
        <v>6186</v>
      </c>
      <c r="S263" t="s">
        <v>6186</v>
      </c>
      <c r="T263" t="s">
        <v>6186</v>
      </c>
      <c r="U263" t="s">
        <v>6186</v>
      </c>
      <c r="V263" t="s">
        <v>6186</v>
      </c>
      <c r="W263" t="s">
        <v>6186</v>
      </c>
      <c r="X263" t="s">
        <v>6186</v>
      </c>
      <c r="Y263" t="s">
        <v>6186</v>
      </c>
      <c r="Z263" t="s">
        <v>6186</v>
      </c>
      <c r="AA263" t="s">
        <v>6186</v>
      </c>
      <c r="AB263" t="s">
        <v>6186</v>
      </c>
      <c r="AC263" t="s">
        <v>6186</v>
      </c>
      <c r="AD263" t="s">
        <v>6186</v>
      </c>
      <c r="AE263" t="s">
        <v>6186</v>
      </c>
      <c r="AF263" t="s">
        <v>6186</v>
      </c>
      <c r="AG263" t="s">
        <v>6186</v>
      </c>
      <c r="AH263" t="s">
        <v>6186</v>
      </c>
      <c r="AI263" t="s">
        <v>6186</v>
      </c>
      <c r="AJ263" t="s">
        <v>6186</v>
      </c>
      <c r="AK263" t="s">
        <v>6186</v>
      </c>
      <c r="AL263" t="s">
        <v>6186</v>
      </c>
      <c r="AM263" t="s">
        <v>6186</v>
      </c>
      <c r="AN263" t="s">
        <v>6186</v>
      </c>
      <c r="AO263" t="s">
        <v>6186</v>
      </c>
      <c r="AP263" t="s">
        <v>6186</v>
      </c>
      <c r="AQ263" t="s">
        <v>6186</v>
      </c>
      <c r="AR263" t="s">
        <v>6186</v>
      </c>
      <c r="AS263" t="s">
        <v>6186</v>
      </c>
      <c r="AT263" t="s">
        <v>6186</v>
      </c>
      <c r="AU263" t="s">
        <v>6186</v>
      </c>
      <c r="AV263" t="s">
        <v>6186</v>
      </c>
      <c r="AW263" t="s">
        <v>6186</v>
      </c>
      <c r="AX263" t="s">
        <v>6186</v>
      </c>
      <c r="AY263" t="s">
        <v>6186</v>
      </c>
      <c r="AZ263" t="s">
        <v>6186</v>
      </c>
      <c r="BA263" t="s">
        <v>6186</v>
      </c>
      <c r="BB263" t="s">
        <v>6186</v>
      </c>
      <c r="BC263" t="s">
        <v>6186</v>
      </c>
      <c r="BD263" t="s">
        <v>6186</v>
      </c>
    </row>
    <row r="264" spans="1:56">
      <c r="A264" t="s">
        <v>6188</v>
      </c>
      <c r="B264">
        <v>8500</v>
      </c>
      <c r="C264">
        <v>1981</v>
      </c>
      <c r="D264" t="s">
        <v>6186</v>
      </c>
      <c r="E264" t="s">
        <v>6186</v>
      </c>
      <c r="F264" t="s">
        <v>6186</v>
      </c>
      <c r="H264" t="s">
        <v>6186</v>
      </c>
      <c r="I264" t="str">
        <f t="shared" si="7"/>
        <v/>
      </c>
      <c r="K264" t="s">
        <v>6186</v>
      </c>
      <c r="L264" t="s">
        <v>6186</v>
      </c>
      <c r="M264" t="s">
        <v>6186</v>
      </c>
      <c r="N264" t="s">
        <v>6186</v>
      </c>
      <c r="O264" t="s">
        <v>6186</v>
      </c>
      <c r="P264" t="s">
        <v>6186</v>
      </c>
      <c r="Q264" t="s">
        <v>6186</v>
      </c>
      <c r="R264" t="s">
        <v>6186</v>
      </c>
      <c r="S264" t="s">
        <v>6186</v>
      </c>
      <c r="T264" t="s">
        <v>6186</v>
      </c>
      <c r="U264" t="s">
        <v>6186</v>
      </c>
      <c r="V264" t="s">
        <v>6186</v>
      </c>
      <c r="W264" t="s">
        <v>6186</v>
      </c>
      <c r="X264" t="s">
        <v>6186</v>
      </c>
      <c r="Y264" t="s">
        <v>6186</v>
      </c>
      <c r="Z264" t="s">
        <v>6186</v>
      </c>
      <c r="AA264" t="s">
        <v>6186</v>
      </c>
      <c r="AB264" t="s">
        <v>6186</v>
      </c>
      <c r="AC264" t="s">
        <v>6186</v>
      </c>
      <c r="AD264" t="s">
        <v>6186</v>
      </c>
      <c r="AE264" t="s">
        <v>6186</v>
      </c>
      <c r="AF264" t="s">
        <v>6186</v>
      </c>
      <c r="AG264" t="s">
        <v>6186</v>
      </c>
      <c r="AH264" t="s">
        <v>6186</v>
      </c>
      <c r="AI264" t="s">
        <v>6186</v>
      </c>
      <c r="AJ264" t="s">
        <v>6186</v>
      </c>
      <c r="AK264" t="s">
        <v>6186</v>
      </c>
      <c r="AL264" t="s">
        <v>6186</v>
      </c>
      <c r="AM264" t="s">
        <v>6186</v>
      </c>
      <c r="AN264" t="s">
        <v>6186</v>
      </c>
      <c r="AO264" t="s">
        <v>6186</v>
      </c>
      <c r="AP264" t="s">
        <v>6186</v>
      </c>
      <c r="AQ264" t="s">
        <v>6186</v>
      </c>
      <c r="AR264" t="s">
        <v>6186</v>
      </c>
      <c r="AS264" t="s">
        <v>6186</v>
      </c>
      <c r="AT264" t="s">
        <v>6186</v>
      </c>
      <c r="AU264" t="s">
        <v>6186</v>
      </c>
      <c r="AV264" t="s">
        <v>6186</v>
      </c>
      <c r="AW264" t="s">
        <v>6186</v>
      </c>
      <c r="AX264" t="s">
        <v>6186</v>
      </c>
      <c r="AY264" t="s">
        <v>6186</v>
      </c>
      <c r="AZ264" t="s">
        <v>6186</v>
      </c>
      <c r="BA264" t="s">
        <v>6186</v>
      </c>
      <c r="BB264" t="s">
        <v>6186</v>
      </c>
      <c r="BC264" t="s">
        <v>6186</v>
      </c>
      <c r="BD264" t="s">
        <v>6186</v>
      </c>
    </row>
    <row r="265" spans="1:56">
      <c r="A265" t="s">
        <v>6188</v>
      </c>
      <c r="B265">
        <v>8500</v>
      </c>
      <c r="C265">
        <v>1982</v>
      </c>
      <c r="D265" t="s">
        <v>6186</v>
      </c>
      <c r="E265" t="s">
        <v>6186</v>
      </c>
      <c r="F265" t="s">
        <v>6186</v>
      </c>
      <c r="H265" t="s">
        <v>6186</v>
      </c>
      <c r="I265" t="str">
        <f t="shared" si="7"/>
        <v/>
      </c>
      <c r="K265" t="s">
        <v>6186</v>
      </c>
      <c r="L265" t="s">
        <v>6186</v>
      </c>
      <c r="M265" t="s">
        <v>6186</v>
      </c>
      <c r="N265" t="s">
        <v>6186</v>
      </c>
      <c r="O265" t="s">
        <v>6186</v>
      </c>
      <c r="P265" t="s">
        <v>6186</v>
      </c>
      <c r="Q265" t="s">
        <v>6186</v>
      </c>
      <c r="R265" t="s">
        <v>6186</v>
      </c>
      <c r="S265" t="s">
        <v>6186</v>
      </c>
      <c r="T265" t="s">
        <v>6186</v>
      </c>
      <c r="U265" t="s">
        <v>6186</v>
      </c>
      <c r="V265" t="s">
        <v>6186</v>
      </c>
      <c r="W265" t="s">
        <v>6186</v>
      </c>
      <c r="X265" t="s">
        <v>6186</v>
      </c>
      <c r="Y265" t="s">
        <v>6186</v>
      </c>
      <c r="Z265" t="s">
        <v>6186</v>
      </c>
      <c r="AA265" t="s">
        <v>6186</v>
      </c>
      <c r="AB265" t="s">
        <v>6186</v>
      </c>
      <c r="AC265" t="s">
        <v>6186</v>
      </c>
      <c r="AD265" t="s">
        <v>6186</v>
      </c>
      <c r="AE265" t="s">
        <v>6186</v>
      </c>
      <c r="AF265" t="s">
        <v>6186</v>
      </c>
      <c r="AG265" t="s">
        <v>6186</v>
      </c>
      <c r="AH265" t="s">
        <v>6186</v>
      </c>
      <c r="AI265" t="s">
        <v>6186</v>
      </c>
      <c r="AJ265" t="s">
        <v>6186</v>
      </c>
      <c r="AK265" t="s">
        <v>6186</v>
      </c>
      <c r="AL265" t="s">
        <v>6186</v>
      </c>
      <c r="AM265" t="s">
        <v>6186</v>
      </c>
      <c r="AN265" t="s">
        <v>6186</v>
      </c>
      <c r="AO265" t="s">
        <v>6186</v>
      </c>
      <c r="AP265" t="s">
        <v>6186</v>
      </c>
      <c r="AQ265" t="s">
        <v>6186</v>
      </c>
      <c r="AR265" t="s">
        <v>6186</v>
      </c>
      <c r="AS265" t="s">
        <v>6186</v>
      </c>
      <c r="AT265" t="s">
        <v>6186</v>
      </c>
      <c r="AU265" t="s">
        <v>6186</v>
      </c>
      <c r="AV265" t="s">
        <v>6186</v>
      </c>
      <c r="AW265" t="s">
        <v>6186</v>
      </c>
      <c r="AX265" t="s">
        <v>6186</v>
      </c>
      <c r="AY265" t="s">
        <v>6186</v>
      </c>
      <c r="AZ265" t="s">
        <v>6186</v>
      </c>
      <c r="BA265" t="s">
        <v>6186</v>
      </c>
      <c r="BB265" t="s">
        <v>6186</v>
      </c>
      <c r="BC265" t="s">
        <v>6186</v>
      </c>
      <c r="BD265" t="s">
        <v>6186</v>
      </c>
    </row>
    <row r="266" spans="1:56">
      <c r="A266" t="s">
        <v>6188</v>
      </c>
      <c r="B266">
        <v>8500</v>
      </c>
      <c r="C266">
        <v>1983</v>
      </c>
      <c r="D266" t="s">
        <v>6186</v>
      </c>
      <c r="E266" t="s">
        <v>6186</v>
      </c>
      <c r="F266" t="s">
        <v>6186</v>
      </c>
      <c r="H266" t="s">
        <v>6186</v>
      </c>
      <c r="I266" t="str">
        <f t="shared" si="7"/>
        <v/>
      </c>
      <c r="K266" t="s">
        <v>6186</v>
      </c>
      <c r="L266" t="s">
        <v>6186</v>
      </c>
      <c r="M266" t="s">
        <v>6186</v>
      </c>
      <c r="N266" t="s">
        <v>6186</v>
      </c>
      <c r="O266" t="s">
        <v>6186</v>
      </c>
      <c r="P266" t="s">
        <v>6186</v>
      </c>
      <c r="Q266" t="s">
        <v>6186</v>
      </c>
      <c r="R266" t="s">
        <v>6186</v>
      </c>
      <c r="S266" t="s">
        <v>6186</v>
      </c>
      <c r="T266" t="s">
        <v>6186</v>
      </c>
      <c r="U266" t="s">
        <v>6186</v>
      </c>
      <c r="V266" t="s">
        <v>6186</v>
      </c>
      <c r="W266" t="s">
        <v>6186</v>
      </c>
      <c r="X266" t="s">
        <v>6186</v>
      </c>
      <c r="Y266" t="s">
        <v>6186</v>
      </c>
      <c r="Z266" t="s">
        <v>6186</v>
      </c>
      <c r="AA266" t="s">
        <v>6186</v>
      </c>
      <c r="AB266" t="s">
        <v>6186</v>
      </c>
      <c r="AC266" t="s">
        <v>6186</v>
      </c>
      <c r="AD266" t="s">
        <v>6186</v>
      </c>
      <c r="AE266" t="s">
        <v>6186</v>
      </c>
      <c r="AF266" t="s">
        <v>6186</v>
      </c>
      <c r="AG266" t="s">
        <v>6186</v>
      </c>
      <c r="AH266" t="s">
        <v>6186</v>
      </c>
      <c r="AI266" t="s">
        <v>6186</v>
      </c>
      <c r="AJ266" t="s">
        <v>6186</v>
      </c>
      <c r="AK266" t="s">
        <v>6186</v>
      </c>
      <c r="AL266" t="s">
        <v>6186</v>
      </c>
      <c r="AM266" t="s">
        <v>6186</v>
      </c>
      <c r="AN266" t="s">
        <v>6186</v>
      </c>
      <c r="AO266" t="s">
        <v>6186</v>
      </c>
      <c r="AP266" t="s">
        <v>6186</v>
      </c>
      <c r="AQ266" t="s">
        <v>6186</v>
      </c>
      <c r="AR266" t="s">
        <v>6186</v>
      </c>
      <c r="AS266" t="s">
        <v>6186</v>
      </c>
      <c r="AT266" t="s">
        <v>6186</v>
      </c>
      <c r="AU266" t="s">
        <v>6186</v>
      </c>
      <c r="AV266" t="s">
        <v>6186</v>
      </c>
      <c r="AW266" t="s">
        <v>6186</v>
      </c>
      <c r="AX266" t="s">
        <v>6186</v>
      </c>
      <c r="AY266" t="s">
        <v>6186</v>
      </c>
      <c r="AZ266" t="s">
        <v>6186</v>
      </c>
      <c r="BA266" t="s">
        <v>6186</v>
      </c>
      <c r="BB266" t="s">
        <v>6186</v>
      </c>
      <c r="BC266" t="s">
        <v>6186</v>
      </c>
      <c r="BD266" t="s">
        <v>6186</v>
      </c>
    </row>
    <row r="267" spans="1:56">
      <c r="A267" t="s">
        <v>6188</v>
      </c>
      <c r="B267">
        <v>8500</v>
      </c>
      <c r="C267">
        <v>1984</v>
      </c>
      <c r="D267" t="s">
        <v>6186</v>
      </c>
      <c r="E267" t="s">
        <v>6186</v>
      </c>
      <c r="F267" t="s">
        <v>6186</v>
      </c>
      <c r="H267" t="s">
        <v>6186</v>
      </c>
      <c r="I267" t="str">
        <f t="shared" ref="I267:I330" si="8">IFERROR(H267*E267,"")</f>
        <v/>
      </c>
      <c r="K267" t="s">
        <v>6186</v>
      </c>
      <c r="L267" t="s">
        <v>6186</v>
      </c>
      <c r="M267" t="s">
        <v>6186</v>
      </c>
      <c r="N267" t="s">
        <v>6186</v>
      </c>
      <c r="O267" t="s">
        <v>6186</v>
      </c>
      <c r="P267" t="s">
        <v>6186</v>
      </c>
      <c r="Q267" t="s">
        <v>6186</v>
      </c>
      <c r="R267" t="s">
        <v>6186</v>
      </c>
      <c r="S267" t="s">
        <v>6186</v>
      </c>
      <c r="T267" t="s">
        <v>6186</v>
      </c>
      <c r="U267" t="s">
        <v>6186</v>
      </c>
      <c r="V267" t="s">
        <v>6186</v>
      </c>
      <c r="W267" t="s">
        <v>6186</v>
      </c>
      <c r="X267" t="s">
        <v>6186</v>
      </c>
      <c r="Y267" t="s">
        <v>6186</v>
      </c>
      <c r="Z267" t="s">
        <v>6186</v>
      </c>
      <c r="AA267" t="s">
        <v>6186</v>
      </c>
      <c r="AB267" t="s">
        <v>6186</v>
      </c>
      <c r="AC267" t="s">
        <v>6186</v>
      </c>
      <c r="AD267" t="s">
        <v>6186</v>
      </c>
      <c r="AE267" t="s">
        <v>6186</v>
      </c>
      <c r="AF267" t="s">
        <v>6186</v>
      </c>
      <c r="AG267" t="s">
        <v>6186</v>
      </c>
      <c r="AH267" t="s">
        <v>6186</v>
      </c>
      <c r="AI267" t="s">
        <v>6186</v>
      </c>
      <c r="AJ267" t="s">
        <v>6186</v>
      </c>
      <c r="AK267" t="s">
        <v>6186</v>
      </c>
      <c r="AL267" t="s">
        <v>6186</v>
      </c>
      <c r="AM267" t="s">
        <v>6186</v>
      </c>
      <c r="AN267" t="s">
        <v>6186</v>
      </c>
      <c r="AO267" t="s">
        <v>6186</v>
      </c>
      <c r="AP267" t="s">
        <v>6186</v>
      </c>
      <c r="AQ267" t="s">
        <v>6186</v>
      </c>
      <c r="AR267" t="s">
        <v>6186</v>
      </c>
      <c r="AS267" t="s">
        <v>6186</v>
      </c>
      <c r="AT267" t="s">
        <v>6186</v>
      </c>
      <c r="AU267" t="s">
        <v>6186</v>
      </c>
      <c r="AV267" t="s">
        <v>6186</v>
      </c>
      <c r="AW267" t="s">
        <v>6186</v>
      </c>
      <c r="AX267" t="s">
        <v>6186</v>
      </c>
      <c r="AY267" t="s">
        <v>6186</v>
      </c>
      <c r="AZ267" t="s">
        <v>6186</v>
      </c>
      <c r="BA267" t="s">
        <v>6186</v>
      </c>
      <c r="BB267" t="s">
        <v>6186</v>
      </c>
      <c r="BC267" t="s">
        <v>6186</v>
      </c>
      <c r="BD267" t="s">
        <v>6186</v>
      </c>
    </row>
    <row r="268" spans="1:56">
      <c r="A268" t="s">
        <v>6188</v>
      </c>
      <c r="B268">
        <v>8500</v>
      </c>
      <c r="C268">
        <v>1985</v>
      </c>
      <c r="D268" t="s">
        <v>6186</v>
      </c>
      <c r="E268" t="s">
        <v>6186</v>
      </c>
      <c r="F268" t="s">
        <v>6186</v>
      </c>
      <c r="H268" t="s">
        <v>6186</v>
      </c>
      <c r="I268" t="str">
        <f t="shared" si="8"/>
        <v/>
      </c>
      <c r="K268" t="s">
        <v>6186</v>
      </c>
      <c r="L268" t="s">
        <v>6186</v>
      </c>
      <c r="M268" t="s">
        <v>6186</v>
      </c>
      <c r="N268" t="s">
        <v>6186</v>
      </c>
      <c r="O268" t="s">
        <v>6186</v>
      </c>
      <c r="P268" t="s">
        <v>6186</v>
      </c>
      <c r="Q268" t="s">
        <v>6186</v>
      </c>
      <c r="R268" t="s">
        <v>6186</v>
      </c>
      <c r="S268" t="s">
        <v>6186</v>
      </c>
      <c r="T268" t="s">
        <v>6186</v>
      </c>
      <c r="U268" t="s">
        <v>6186</v>
      </c>
      <c r="V268" t="s">
        <v>6186</v>
      </c>
      <c r="W268" t="s">
        <v>6186</v>
      </c>
      <c r="X268" t="s">
        <v>6186</v>
      </c>
      <c r="Y268" t="s">
        <v>6186</v>
      </c>
      <c r="Z268" t="s">
        <v>6186</v>
      </c>
      <c r="AA268" t="s">
        <v>6186</v>
      </c>
      <c r="AB268" t="s">
        <v>6186</v>
      </c>
      <c r="AC268" t="s">
        <v>6186</v>
      </c>
      <c r="AD268" t="s">
        <v>6186</v>
      </c>
      <c r="AE268" t="s">
        <v>6186</v>
      </c>
      <c r="AF268" t="s">
        <v>6186</v>
      </c>
      <c r="AG268" t="s">
        <v>6186</v>
      </c>
      <c r="AH268" t="s">
        <v>6186</v>
      </c>
      <c r="AI268" t="s">
        <v>6186</v>
      </c>
      <c r="AJ268" t="s">
        <v>6186</v>
      </c>
      <c r="AK268" t="s">
        <v>6186</v>
      </c>
      <c r="AL268" t="s">
        <v>6186</v>
      </c>
      <c r="AM268" t="s">
        <v>6186</v>
      </c>
      <c r="AN268" t="s">
        <v>6186</v>
      </c>
      <c r="AO268" t="s">
        <v>6186</v>
      </c>
      <c r="AP268" t="s">
        <v>6186</v>
      </c>
      <c r="AQ268" t="s">
        <v>6186</v>
      </c>
      <c r="AR268" t="s">
        <v>6186</v>
      </c>
      <c r="AS268" t="s">
        <v>6186</v>
      </c>
      <c r="AT268" t="s">
        <v>6186</v>
      </c>
      <c r="AU268" t="s">
        <v>6186</v>
      </c>
      <c r="AV268" t="s">
        <v>6186</v>
      </c>
      <c r="AW268" t="s">
        <v>6186</v>
      </c>
      <c r="AX268" t="s">
        <v>6186</v>
      </c>
      <c r="AY268" t="s">
        <v>6186</v>
      </c>
      <c r="AZ268" t="s">
        <v>6186</v>
      </c>
      <c r="BA268" t="s">
        <v>6186</v>
      </c>
      <c r="BB268" t="s">
        <v>6186</v>
      </c>
      <c r="BC268" t="s">
        <v>6186</v>
      </c>
      <c r="BD268" t="s">
        <v>6186</v>
      </c>
    </row>
    <row r="269" spans="1:56">
      <c r="A269" t="s">
        <v>6188</v>
      </c>
      <c r="B269">
        <v>8500</v>
      </c>
      <c r="C269">
        <v>1986</v>
      </c>
      <c r="D269" t="s">
        <v>6186</v>
      </c>
      <c r="E269" t="s">
        <v>6186</v>
      </c>
      <c r="F269" t="s">
        <v>6186</v>
      </c>
      <c r="H269" t="s">
        <v>6186</v>
      </c>
      <c r="I269" t="str">
        <f t="shared" si="8"/>
        <v/>
      </c>
      <c r="K269" t="s">
        <v>6186</v>
      </c>
      <c r="L269" t="s">
        <v>6186</v>
      </c>
      <c r="M269" t="s">
        <v>6186</v>
      </c>
      <c r="N269" t="s">
        <v>6186</v>
      </c>
      <c r="O269" t="s">
        <v>6186</v>
      </c>
      <c r="P269" t="s">
        <v>6186</v>
      </c>
      <c r="Q269" t="s">
        <v>6186</v>
      </c>
      <c r="R269" t="s">
        <v>6186</v>
      </c>
      <c r="S269" t="s">
        <v>6186</v>
      </c>
      <c r="T269" t="s">
        <v>6186</v>
      </c>
      <c r="U269" t="s">
        <v>6186</v>
      </c>
      <c r="V269" t="s">
        <v>6186</v>
      </c>
      <c r="W269" t="s">
        <v>6186</v>
      </c>
      <c r="X269" t="s">
        <v>6186</v>
      </c>
      <c r="Y269" t="s">
        <v>6186</v>
      </c>
      <c r="Z269" t="s">
        <v>6186</v>
      </c>
      <c r="AA269" t="s">
        <v>6186</v>
      </c>
      <c r="AB269" t="s">
        <v>6186</v>
      </c>
      <c r="AC269" t="s">
        <v>6186</v>
      </c>
      <c r="AD269" t="s">
        <v>6186</v>
      </c>
      <c r="AE269" t="s">
        <v>6186</v>
      </c>
      <c r="AF269" t="s">
        <v>6186</v>
      </c>
      <c r="AG269" t="s">
        <v>6186</v>
      </c>
      <c r="AH269" t="s">
        <v>6186</v>
      </c>
      <c r="AI269" t="s">
        <v>6186</v>
      </c>
      <c r="AJ269" t="s">
        <v>6186</v>
      </c>
      <c r="AK269" t="s">
        <v>6186</v>
      </c>
      <c r="AL269" t="s">
        <v>6186</v>
      </c>
      <c r="AM269" t="s">
        <v>6186</v>
      </c>
      <c r="AN269" t="s">
        <v>6186</v>
      </c>
      <c r="AO269" t="s">
        <v>6186</v>
      </c>
      <c r="AP269" t="s">
        <v>6186</v>
      </c>
      <c r="AQ269" t="s">
        <v>6186</v>
      </c>
      <c r="AR269" t="s">
        <v>6186</v>
      </c>
      <c r="AS269" t="s">
        <v>6186</v>
      </c>
      <c r="AT269" t="s">
        <v>6186</v>
      </c>
      <c r="AU269" t="s">
        <v>6186</v>
      </c>
      <c r="AV269" t="s">
        <v>6186</v>
      </c>
      <c r="AW269" t="s">
        <v>6186</v>
      </c>
      <c r="AX269" t="s">
        <v>6186</v>
      </c>
      <c r="AY269" t="s">
        <v>6186</v>
      </c>
      <c r="AZ269" t="s">
        <v>6186</v>
      </c>
      <c r="BA269" t="s">
        <v>6186</v>
      </c>
      <c r="BB269" t="s">
        <v>6186</v>
      </c>
      <c r="BC269" t="s">
        <v>6186</v>
      </c>
      <c r="BD269" t="s">
        <v>6186</v>
      </c>
    </row>
    <row r="270" spans="1:56">
      <c r="A270" t="s">
        <v>6188</v>
      </c>
      <c r="B270">
        <v>8500</v>
      </c>
      <c r="C270">
        <v>1987</v>
      </c>
      <c r="D270" t="s">
        <v>6186</v>
      </c>
      <c r="E270" t="s">
        <v>6186</v>
      </c>
      <c r="F270" t="s">
        <v>6186</v>
      </c>
      <c r="H270" t="s">
        <v>6186</v>
      </c>
      <c r="I270" t="str">
        <f t="shared" si="8"/>
        <v/>
      </c>
      <c r="K270" t="s">
        <v>6186</v>
      </c>
      <c r="L270" t="s">
        <v>6186</v>
      </c>
      <c r="M270" t="s">
        <v>6186</v>
      </c>
      <c r="N270" t="s">
        <v>6186</v>
      </c>
      <c r="O270" t="s">
        <v>6186</v>
      </c>
      <c r="P270" t="s">
        <v>6186</v>
      </c>
      <c r="Q270" t="s">
        <v>6186</v>
      </c>
      <c r="R270" t="s">
        <v>6186</v>
      </c>
      <c r="S270" t="s">
        <v>6186</v>
      </c>
      <c r="T270" t="s">
        <v>6186</v>
      </c>
      <c r="U270" t="s">
        <v>6186</v>
      </c>
      <c r="V270" t="s">
        <v>6186</v>
      </c>
      <c r="W270" t="s">
        <v>6186</v>
      </c>
      <c r="X270" t="s">
        <v>6186</v>
      </c>
      <c r="Y270" t="s">
        <v>6186</v>
      </c>
      <c r="Z270" t="s">
        <v>6186</v>
      </c>
      <c r="AA270" t="s">
        <v>6186</v>
      </c>
      <c r="AB270" t="s">
        <v>6186</v>
      </c>
      <c r="AC270" t="s">
        <v>6186</v>
      </c>
      <c r="AD270" t="s">
        <v>6186</v>
      </c>
      <c r="AE270" t="s">
        <v>6186</v>
      </c>
      <c r="AF270" t="s">
        <v>6186</v>
      </c>
      <c r="AG270" t="s">
        <v>6186</v>
      </c>
      <c r="AH270" t="s">
        <v>6186</v>
      </c>
      <c r="AI270" t="s">
        <v>6186</v>
      </c>
      <c r="AJ270" t="s">
        <v>6186</v>
      </c>
      <c r="AK270" t="s">
        <v>6186</v>
      </c>
      <c r="AL270" t="s">
        <v>6186</v>
      </c>
      <c r="AM270" t="s">
        <v>6186</v>
      </c>
      <c r="AN270" t="s">
        <v>6186</v>
      </c>
      <c r="AO270" t="s">
        <v>6186</v>
      </c>
      <c r="AP270" t="s">
        <v>6186</v>
      </c>
      <c r="AQ270" t="s">
        <v>6186</v>
      </c>
      <c r="AR270" t="s">
        <v>6186</v>
      </c>
      <c r="AS270" t="s">
        <v>6186</v>
      </c>
      <c r="AT270" t="s">
        <v>6186</v>
      </c>
      <c r="AU270" t="s">
        <v>6186</v>
      </c>
      <c r="AV270" t="s">
        <v>6186</v>
      </c>
      <c r="AW270" t="s">
        <v>6186</v>
      </c>
      <c r="AX270" t="s">
        <v>6186</v>
      </c>
      <c r="AY270" t="s">
        <v>6186</v>
      </c>
      <c r="AZ270" t="s">
        <v>6186</v>
      </c>
      <c r="BA270" t="s">
        <v>6186</v>
      </c>
      <c r="BB270" t="s">
        <v>6186</v>
      </c>
      <c r="BC270" t="s">
        <v>6186</v>
      </c>
      <c r="BD270" t="s">
        <v>6186</v>
      </c>
    </row>
    <row r="271" spans="1:56">
      <c r="A271" t="s">
        <v>6188</v>
      </c>
      <c r="B271">
        <v>8500</v>
      </c>
      <c r="C271">
        <v>1988</v>
      </c>
      <c r="D271" t="s">
        <v>6186</v>
      </c>
      <c r="E271" t="s">
        <v>6186</v>
      </c>
      <c r="F271" t="s">
        <v>6186</v>
      </c>
      <c r="H271" t="s">
        <v>6186</v>
      </c>
      <c r="I271" t="str">
        <f t="shared" si="8"/>
        <v/>
      </c>
      <c r="K271" t="s">
        <v>6186</v>
      </c>
      <c r="L271" t="s">
        <v>6186</v>
      </c>
      <c r="M271" t="s">
        <v>6186</v>
      </c>
      <c r="N271" t="s">
        <v>6186</v>
      </c>
      <c r="O271" t="s">
        <v>6186</v>
      </c>
      <c r="P271" t="s">
        <v>6186</v>
      </c>
      <c r="Q271" t="s">
        <v>6186</v>
      </c>
      <c r="R271" t="s">
        <v>6186</v>
      </c>
      <c r="S271" t="s">
        <v>6186</v>
      </c>
      <c r="T271" t="s">
        <v>6186</v>
      </c>
      <c r="U271" t="s">
        <v>6186</v>
      </c>
      <c r="V271" t="s">
        <v>6186</v>
      </c>
      <c r="W271" t="s">
        <v>6186</v>
      </c>
      <c r="X271" t="s">
        <v>6186</v>
      </c>
      <c r="Y271" t="s">
        <v>6186</v>
      </c>
      <c r="Z271" t="s">
        <v>6186</v>
      </c>
      <c r="AA271" t="s">
        <v>6186</v>
      </c>
      <c r="AB271" t="s">
        <v>6186</v>
      </c>
      <c r="AC271" t="s">
        <v>6186</v>
      </c>
      <c r="AD271" t="s">
        <v>6186</v>
      </c>
      <c r="AE271" t="s">
        <v>6186</v>
      </c>
      <c r="AF271" t="s">
        <v>6186</v>
      </c>
      <c r="AG271" t="s">
        <v>6186</v>
      </c>
      <c r="AH271" t="s">
        <v>6186</v>
      </c>
      <c r="AI271" t="s">
        <v>6186</v>
      </c>
      <c r="AJ271" t="s">
        <v>6186</v>
      </c>
      <c r="AK271" t="s">
        <v>6186</v>
      </c>
      <c r="AL271" t="s">
        <v>6186</v>
      </c>
      <c r="AM271" t="s">
        <v>6186</v>
      </c>
      <c r="AN271" t="s">
        <v>6186</v>
      </c>
      <c r="AO271" t="s">
        <v>6186</v>
      </c>
      <c r="AP271" t="s">
        <v>6186</v>
      </c>
      <c r="AQ271" t="s">
        <v>6186</v>
      </c>
      <c r="AR271" t="s">
        <v>6186</v>
      </c>
      <c r="AS271" t="s">
        <v>6186</v>
      </c>
      <c r="AT271" t="s">
        <v>6186</v>
      </c>
      <c r="AU271" t="s">
        <v>6186</v>
      </c>
      <c r="AV271" t="s">
        <v>6186</v>
      </c>
      <c r="AW271" t="s">
        <v>6186</v>
      </c>
      <c r="AX271" t="s">
        <v>6186</v>
      </c>
      <c r="AY271" t="s">
        <v>6186</v>
      </c>
      <c r="AZ271" t="s">
        <v>6186</v>
      </c>
      <c r="BA271" t="s">
        <v>6186</v>
      </c>
      <c r="BB271" t="s">
        <v>6186</v>
      </c>
      <c r="BC271" t="s">
        <v>6186</v>
      </c>
      <c r="BD271" t="s">
        <v>6186</v>
      </c>
    </row>
    <row r="272" spans="1:56">
      <c r="A272" t="s">
        <v>6188</v>
      </c>
      <c r="B272">
        <v>8500</v>
      </c>
      <c r="C272">
        <v>1989</v>
      </c>
      <c r="D272" t="s">
        <v>6186</v>
      </c>
      <c r="E272" t="s">
        <v>6186</v>
      </c>
      <c r="F272" t="s">
        <v>6186</v>
      </c>
      <c r="H272" t="s">
        <v>6186</v>
      </c>
      <c r="I272" t="str">
        <f t="shared" si="8"/>
        <v/>
      </c>
      <c r="K272" t="s">
        <v>6186</v>
      </c>
      <c r="L272" t="s">
        <v>6186</v>
      </c>
      <c r="M272" t="s">
        <v>6186</v>
      </c>
      <c r="N272" t="s">
        <v>6186</v>
      </c>
      <c r="O272" t="s">
        <v>6186</v>
      </c>
      <c r="P272" t="s">
        <v>6186</v>
      </c>
      <c r="Q272" t="s">
        <v>6186</v>
      </c>
      <c r="R272" t="s">
        <v>6186</v>
      </c>
      <c r="S272" t="s">
        <v>6186</v>
      </c>
      <c r="T272" t="s">
        <v>6186</v>
      </c>
      <c r="U272" t="s">
        <v>6186</v>
      </c>
      <c r="V272" t="s">
        <v>6186</v>
      </c>
      <c r="W272" t="s">
        <v>6186</v>
      </c>
      <c r="X272" t="s">
        <v>6186</v>
      </c>
      <c r="Y272" t="s">
        <v>6186</v>
      </c>
      <c r="Z272" t="s">
        <v>6186</v>
      </c>
      <c r="AA272" t="s">
        <v>6186</v>
      </c>
      <c r="AB272" t="s">
        <v>6186</v>
      </c>
      <c r="AC272" t="s">
        <v>6186</v>
      </c>
      <c r="AD272" t="s">
        <v>6186</v>
      </c>
      <c r="AE272" t="s">
        <v>6186</v>
      </c>
      <c r="AF272" t="s">
        <v>6186</v>
      </c>
      <c r="AG272" t="s">
        <v>6186</v>
      </c>
      <c r="AH272" t="s">
        <v>6186</v>
      </c>
      <c r="AI272" t="s">
        <v>6186</v>
      </c>
      <c r="AJ272" t="s">
        <v>6186</v>
      </c>
      <c r="AK272" t="s">
        <v>6186</v>
      </c>
      <c r="AL272" t="s">
        <v>6186</v>
      </c>
      <c r="AM272" t="s">
        <v>6186</v>
      </c>
      <c r="AN272" t="s">
        <v>6186</v>
      </c>
      <c r="AO272" t="s">
        <v>6186</v>
      </c>
      <c r="AP272" t="s">
        <v>6186</v>
      </c>
      <c r="AQ272" t="s">
        <v>6186</v>
      </c>
      <c r="AR272" t="s">
        <v>6186</v>
      </c>
      <c r="AS272" t="s">
        <v>6186</v>
      </c>
      <c r="AT272" t="s">
        <v>6186</v>
      </c>
      <c r="AU272" t="s">
        <v>6186</v>
      </c>
      <c r="AV272" t="s">
        <v>6186</v>
      </c>
      <c r="AW272" t="s">
        <v>6186</v>
      </c>
      <c r="AX272" t="s">
        <v>6186</v>
      </c>
      <c r="AY272" t="s">
        <v>6186</v>
      </c>
      <c r="AZ272" t="s">
        <v>6186</v>
      </c>
      <c r="BA272" t="s">
        <v>6186</v>
      </c>
      <c r="BB272" t="s">
        <v>6186</v>
      </c>
      <c r="BC272" t="s">
        <v>6186</v>
      </c>
      <c r="BD272" t="s">
        <v>6186</v>
      </c>
    </row>
    <row r="273" spans="1:56">
      <c r="A273" t="s">
        <v>6188</v>
      </c>
      <c r="B273">
        <v>8500</v>
      </c>
      <c r="C273">
        <v>1990</v>
      </c>
      <c r="D273" t="s">
        <v>6186</v>
      </c>
      <c r="E273" t="s">
        <v>6186</v>
      </c>
      <c r="F273" t="s">
        <v>6186</v>
      </c>
      <c r="H273" t="s">
        <v>6186</v>
      </c>
      <c r="I273" t="str">
        <f t="shared" si="8"/>
        <v/>
      </c>
      <c r="K273" t="s">
        <v>6186</v>
      </c>
      <c r="L273" t="s">
        <v>6186</v>
      </c>
      <c r="M273" t="s">
        <v>6186</v>
      </c>
      <c r="N273" t="s">
        <v>6186</v>
      </c>
      <c r="O273" t="s">
        <v>6186</v>
      </c>
      <c r="P273" t="s">
        <v>6186</v>
      </c>
      <c r="Q273" t="s">
        <v>6186</v>
      </c>
      <c r="R273" t="s">
        <v>6186</v>
      </c>
      <c r="S273" t="s">
        <v>6186</v>
      </c>
      <c r="T273" t="s">
        <v>6186</v>
      </c>
      <c r="U273" t="s">
        <v>6186</v>
      </c>
      <c r="V273" t="s">
        <v>6186</v>
      </c>
      <c r="W273" t="s">
        <v>6186</v>
      </c>
      <c r="X273" t="s">
        <v>6186</v>
      </c>
      <c r="Y273" t="s">
        <v>6186</v>
      </c>
      <c r="Z273" t="s">
        <v>6186</v>
      </c>
      <c r="AA273" t="s">
        <v>6186</v>
      </c>
      <c r="AB273" t="s">
        <v>6186</v>
      </c>
      <c r="AC273" t="s">
        <v>6186</v>
      </c>
      <c r="AD273" t="s">
        <v>6186</v>
      </c>
      <c r="AE273" t="s">
        <v>6186</v>
      </c>
      <c r="AF273" t="s">
        <v>6186</v>
      </c>
      <c r="AG273" t="s">
        <v>6186</v>
      </c>
      <c r="AH273" t="s">
        <v>6186</v>
      </c>
      <c r="AI273" t="s">
        <v>6186</v>
      </c>
      <c r="AJ273" t="s">
        <v>6186</v>
      </c>
      <c r="AK273" t="s">
        <v>6186</v>
      </c>
      <c r="AL273" t="s">
        <v>6186</v>
      </c>
      <c r="AM273" t="s">
        <v>6186</v>
      </c>
      <c r="AN273" t="s">
        <v>6186</v>
      </c>
      <c r="AO273" t="s">
        <v>6186</v>
      </c>
      <c r="AP273" t="s">
        <v>6186</v>
      </c>
      <c r="AQ273" t="s">
        <v>6186</v>
      </c>
      <c r="AR273" t="s">
        <v>6186</v>
      </c>
      <c r="AS273" t="s">
        <v>6186</v>
      </c>
      <c r="AT273" t="s">
        <v>6186</v>
      </c>
      <c r="AU273" t="s">
        <v>6186</v>
      </c>
      <c r="AV273" t="s">
        <v>6186</v>
      </c>
      <c r="AW273" t="s">
        <v>6186</v>
      </c>
      <c r="AX273" t="s">
        <v>6186</v>
      </c>
      <c r="AY273" t="s">
        <v>6186</v>
      </c>
      <c r="AZ273" t="s">
        <v>6186</v>
      </c>
      <c r="BA273" t="s">
        <v>6186</v>
      </c>
      <c r="BB273" t="s">
        <v>6186</v>
      </c>
      <c r="BC273" t="s">
        <v>6186</v>
      </c>
      <c r="BD273" t="s">
        <v>6186</v>
      </c>
    </row>
    <row r="274" spans="1:56">
      <c r="A274" t="s">
        <v>6188</v>
      </c>
      <c r="B274">
        <v>8500</v>
      </c>
      <c r="C274">
        <v>1991</v>
      </c>
      <c r="D274" t="s">
        <v>6186</v>
      </c>
      <c r="E274" t="s">
        <v>6186</v>
      </c>
      <c r="F274" t="s">
        <v>6186</v>
      </c>
      <c r="H274" t="s">
        <v>6186</v>
      </c>
      <c r="I274" t="str">
        <f t="shared" si="8"/>
        <v/>
      </c>
      <c r="K274" t="s">
        <v>6186</v>
      </c>
      <c r="L274" t="s">
        <v>6186</v>
      </c>
      <c r="M274" t="s">
        <v>6186</v>
      </c>
      <c r="N274" t="s">
        <v>6186</v>
      </c>
      <c r="O274" t="s">
        <v>6186</v>
      </c>
      <c r="P274" t="s">
        <v>6186</v>
      </c>
      <c r="Q274" t="s">
        <v>6186</v>
      </c>
      <c r="R274" t="s">
        <v>6186</v>
      </c>
      <c r="S274" t="s">
        <v>6186</v>
      </c>
      <c r="T274" t="s">
        <v>6186</v>
      </c>
      <c r="U274" t="s">
        <v>6186</v>
      </c>
      <c r="V274" t="s">
        <v>6186</v>
      </c>
      <c r="W274" t="s">
        <v>6186</v>
      </c>
      <c r="X274" t="s">
        <v>6186</v>
      </c>
      <c r="Y274" t="s">
        <v>6186</v>
      </c>
      <c r="Z274" t="s">
        <v>6186</v>
      </c>
      <c r="AA274" t="s">
        <v>6186</v>
      </c>
      <c r="AB274" t="s">
        <v>6186</v>
      </c>
      <c r="AC274" t="s">
        <v>6186</v>
      </c>
      <c r="AD274" t="s">
        <v>6186</v>
      </c>
      <c r="AE274" t="s">
        <v>6186</v>
      </c>
      <c r="AF274" t="s">
        <v>6186</v>
      </c>
      <c r="AG274" t="s">
        <v>6186</v>
      </c>
      <c r="AH274" t="s">
        <v>6186</v>
      </c>
      <c r="AI274" t="s">
        <v>6186</v>
      </c>
      <c r="AJ274" t="s">
        <v>6186</v>
      </c>
      <c r="AK274" t="s">
        <v>6186</v>
      </c>
      <c r="AL274" t="s">
        <v>6186</v>
      </c>
      <c r="AM274" t="s">
        <v>6186</v>
      </c>
      <c r="AN274" t="s">
        <v>6186</v>
      </c>
      <c r="AO274" t="s">
        <v>6186</v>
      </c>
      <c r="AP274" t="s">
        <v>6186</v>
      </c>
      <c r="AQ274" t="s">
        <v>6186</v>
      </c>
      <c r="AR274" t="s">
        <v>6186</v>
      </c>
      <c r="AS274" t="s">
        <v>6186</v>
      </c>
      <c r="AT274" t="s">
        <v>6186</v>
      </c>
      <c r="AU274" t="s">
        <v>6186</v>
      </c>
      <c r="AV274" t="s">
        <v>6186</v>
      </c>
      <c r="AW274" t="s">
        <v>6186</v>
      </c>
      <c r="AX274" t="s">
        <v>6186</v>
      </c>
      <c r="AY274" t="s">
        <v>6186</v>
      </c>
      <c r="AZ274" t="s">
        <v>6186</v>
      </c>
      <c r="BA274" t="s">
        <v>6186</v>
      </c>
      <c r="BB274" t="s">
        <v>6186</v>
      </c>
      <c r="BC274" t="s">
        <v>6186</v>
      </c>
      <c r="BD274" t="s">
        <v>6186</v>
      </c>
    </row>
    <row r="275" spans="1:56">
      <c r="A275" t="s">
        <v>6188</v>
      </c>
      <c r="B275">
        <v>8500</v>
      </c>
      <c r="C275">
        <v>1992</v>
      </c>
      <c r="D275" t="s">
        <v>6186</v>
      </c>
      <c r="E275" t="s">
        <v>6186</v>
      </c>
      <c r="F275" t="s">
        <v>6186</v>
      </c>
      <c r="H275" t="s">
        <v>6186</v>
      </c>
      <c r="I275" t="str">
        <f t="shared" si="8"/>
        <v/>
      </c>
      <c r="K275" t="s">
        <v>6186</v>
      </c>
      <c r="L275" t="s">
        <v>6186</v>
      </c>
      <c r="M275" t="s">
        <v>6186</v>
      </c>
      <c r="N275" t="s">
        <v>6186</v>
      </c>
      <c r="O275" t="s">
        <v>6186</v>
      </c>
      <c r="P275" t="s">
        <v>6186</v>
      </c>
      <c r="Q275" t="s">
        <v>6186</v>
      </c>
      <c r="R275" t="s">
        <v>6186</v>
      </c>
      <c r="S275" t="s">
        <v>6186</v>
      </c>
      <c r="T275" t="s">
        <v>6186</v>
      </c>
      <c r="U275" t="s">
        <v>6186</v>
      </c>
      <c r="V275" t="s">
        <v>6186</v>
      </c>
      <c r="W275" t="s">
        <v>6186</v>
      </c>
      <c r="X275" t="s">
        <v>6186</v>
      </c>
      <c r="Y275" t="s">
        <v>6186</v>
      </c>
      <c r="Z275" t="s">
        <v>6186</v>
      </c>
      <c r="AA275" t="s">
        <v>6186</v>
      </c>
      <c r="AB275" t="s">
        <v>6186</v>
      </c>
      <c r="AC275" t="s">
        <v>6186</v>
      </c>
      <c r="AD275" t="s">
        <v>6186</v>
      </c>
      <c r="AE275" t="s">
        <v>6186</v>
      </c>
      <c r="AF275" t="s">
        <v>6186</v>
      </c>
      <c r="AG275" t="s">
        <v>6186</v>
      </c>
      <c r="AH275" t="s">
        <v>6186</v>
      </c>
      <c r="AI275" t="s">
        <v>6186</v>
      </c>
      <c r="AJ275" t="s">
        <v>6186</v>
      </c>
      <c r="AK275" t="s">
        <v>6186</v>
      </c>
      <c r="AL275" t="s">
        <v>6186</v>
      </c>
      <c r="AM275" t="s">
        <v>6186</v>
      </c>
      <c r="AN275" t="s">
        <v>6186</v>
      </c>
      <c r="AO275" t="s">
        <v>6186</v>
      </c>
      <c r="AP275" t="s">
        <v>6186</v>
      </c>
      <c r="AQ275" t="s">
        <v>6186</v>
      </c>
      <c r="AR275" t="s">
        <v>6186</v>
      </c>
      <c r="AS275" t="s">
        <v>6186</v>
      </c>
      <c r="AT275" t="s">
        <v>6186</v>
      </c>
      <c r="AU275" t="s">
        <v>6186</v>
      </c>
      <c r="AV275" t="s">
        <v>6186</v>
      </c>
      <c r="AW275" t="s">
        <v>6186</v>
      </c>
      <c r="AX275" t="s">
        <v>6186</v>
      </c>
      <c r="AY275" t="s">
        <v>6186</v>
      </c>
      <c r="AZ275" t="s">
        <v>6186</v>
      </c>
      <c r="BA275" t="s">
        <v>6186</v>
      </c>
      <c r="BB275" t="s">
        <v>6186</v>
      </c>
      <c r="BC275" t="s">
        <v>6186</v>
      </c>
      <c r="BD275" t="s">
        <v>6186</v>
      </c>
    </row>
    <row r="276" spans="1:56">
      <c r="A276" t="s">
        <v>6188</v>
      </c>
      <c r="B276">
        <v>8500</v>
      </c>
      <c r="C276">
        <v>1993</v>
      </c>
      <c r="D276" t="s">
        <v>6186</v>
      </c>
      <c r="E276" t="s">
        <v>6186</v>
      </c>
      <c r="F276" t="s">
        <v>6186</v>
      </c>
      <c r="H276" t="s">
        <v>6186</v>
      </c>
      <c r="I276" t="str">
        <f t="shared" si="8"/>
        <v/>
      </c>
      <c r="K276" t="s">
        <v>6186</v>
      </c>
      <c r="L276" t="s">
        <v>6186</v>
      </c>
      <c r="M276" t="s">
        <v>6186</v>
      </c>
      <c r="N276" t="s">
        <v>6186</v>
      </c>
      <c r="O276" t="s">
        <v>6186</v>
      </c>
      <c r="P276" t="s">
        <v>6186</v>
      </c>
      <c r="Q276" t="s">
        <v>6186</v>
      </c>
      <c r="R276" t="s">
        <v>6186</v>
      </c>
      <c r="S276" t="s">
        <v>6186</v>
      </c>
      <c r="T276" t="s">
        <v>6186</v>
      </c>
      <c r="U276" t="s">
        <v>6186</v>
      </c>
      <c r="V276" t="s">
        <v>6186</v>
      </c>
      <c r="W276" t="s">
        <v>6186</v>
      </c>
      <c r="X276" t="s">
        <v>6186</v>
      </c>
      <c r="Y276" t="s">
        <v>6186</v>
      </c>
      <c r="Z276" t="s">
        <v>6186</v>
      </c>
      <c r="AA276" t="s">
        <v>6186</v>
      </c>
      <c r="AB276" t="s">
        <v>6186</v>
      </c>
      <c r="AC276" t="s">
        <v>6186</v>
      </c>
      <c r="AD276" t="s">
        <v>6186</v>
      </c>
      <c r="AE276" t="s">
        <v>6186</v>
      </c>
      <c r="AF276" t="s">
        <v>6186</v>
      </c>
      <c r="AG276" t="s">
        <v>6186</v>
      </c>
      <c r="AH276" t="s">
        <v>6186</v>
      </c>
      <c r="AI276" t="s">
        <v>6186</v>
      </c>
      <c r="AJ276" t="s">
        <v>6186</v>
      </c>
      <c r="AK276" t="s">
        <v>6186</v>
      </c>
      <c r="AL276" t="s">
        <v>6186</v>
      </c>
      <c r="AM276" t="s">
        <v>6186</v>
      </c>
      <c r="AN276" t="s">
        <v>6186</v>
      </c>
      <c r="AO276" t="s">
        <v>6186</v>
      </c>
      <c r="AP276" t="s">
        <v>6186</v>
      </c>
      <c r="AQ276" t="s">
        <v>6186</v>
      </c>
      <c r="AR276" t="s">
        <v>6186</v>
      </c>
      <c r="AS276" t="s">
        <v>6186</v>
      </c>
      <c r="AT276" t="s">
        <v>6186</v>
      </c>
      <c r="AU276" t="s">
        <v>6186</v>
      </c>
      <c r="AV276" t="s">
        <v>6186</v>
      </c>
      <c r="AW276" t="s">
        <v>6186</v>
      </c>
      <c r="AX276" t="s">
        <v>6186</v>
      </c>
      <c r="AY276" t="s">
        <v>6186</v>
      </c>
      <c r="AZ276" t="s">
        <v>6186</v>
      </c>
      <c r="BA276" t="s">
        <v>6186</v>
      </c>
      <c r="BB276" t="s">
        <v>6186</v>
      </c>
      <c r="BC276" t="s">
        <v>6186</v>
      </c>
      <c r="BD276" t="s">
        <v>6186</v>
      </c>
    </row>
    <row r="277" spans="1:56">
      <c r="A277" t="s">
        <v>6188</v>
      </c>
      <c r="B277">
        <v>8500</v>
      </c>
      <c r="C277">
        <v>1994</v>
      </c>
      <c r="D277" t="s">
        <v>6186</v>
      </c>
      <c r="E277" t="s">
        <v>6186</v>
      </c>
      <c r="F277" t="s">
        <v>6186</v>
      </c>
      <c r="H277" t="s">
        <v>6186</v>
      </c>
      <c r="I277" t="str">
        <f t="shared" si="8"/>
        <v/>
      </c>
      <c r="K277" t="s">
        <v>6186</v>
      </c>
      <c r="L277" t="s">
        <v>6186</v>
      </c>
      <c r="M277" t="s">
        <v>6186</v>
      </c>
      <c r="N277" t="s">
        <v>6186</v>
      </c>
      <c r="O277" t="s">
        <v>6186</v>
      </c>
      <c r="P277" t="s">
        <v>6186</v>
      </c>
      <c r="Q277" t="s">
        <v>6186</v>
      </c>
      <c r="R277" t="s">
        <v>6186</v>
      </c>
      <c r="S277" t="s">
        <v>6186</v>
      </c>
      <c r="T277" t="s">
        <v>6186</v>
      </c>
      <c r="U277" t="s">
        <v>6186</v>
      </c>
      <c r="V277" t="s">
        <v>6186</v>
      </c>
      <c r="W277" t="s">
        <v>6186</v>
      </c>
      <c r="X277" t="s">
        <v>6186</v>
      </c>
      <c r="Y277" t="s">
        <v>6186</v>
      </c>
      <c r="Z277" t="s">
        <v>6186</v>
      </c>
      <c r="AA277" t="s">
        <v>6186</v>
      </c>
      <c r="AB277" t="s">
        <v>6186</v>
      </c>
      <c r="AC277" t="s">
        <v>6186</v>
      </c>
      <c r="AD277" t="s">
        <v>6186</v>
      </c>
      <c r="AE277" t="s">
        <v>6186</v>
      </c>
      <c r="AF277" t="s">
        <v>6186</v>
      </c>
      <c r="AG277" t="s">
        <v>6186</v>
      </c>
      <c r="AH277" t="s">
        <v>6186</v>
      </c>
      <c r="AI277" t="s">
        <v>6186</v>
      </c>
      <c r="AJ277" t="s">
        <v>6186</v>
      </c>
      <c r="AK277" t="s">
        <v>6186</v>
      </c>
      <c r="AL277" t="s">
        <v>6186</v>
      </c>
      <c r="AM277" t="s">
        <v>6186</v>
      </c>
      <c r="AN277" t="s">
        <v>6186</v>
      </c>
      <c r="AO277" t="s">
        <v>6186</v>
      </c>
      <c r="AP277" t="s">
        <v>6186</v>
      </c>
      <c r="AQ277" t="s">
        <v>6186</v>
      </c>
      <c r="AR277" t="s">
        <v>6186</v>
      </c>
      <c r="AS277" t="s">
        <v>6186</v>
      </c>
      <c r="AT277" t="s">
        <v>6186</v>
      </c>
      <c r="AU277" t="s">
        <v>6186</v>
      </c>
      <c r="AV277" t="s">
        <v>6186</v>
      </c>
      <c r="AW277" t="s">
        <v>6186</v>
      </c>
      <c r="AX277" t="s">
        <v>6186</v>
      </c>
      <c r="AY277" t="s">
        <v>6186</v>
      </c>
      <c r="AZ277" t="s">
        <v>6186</v>
      </c>
      <c r="BA277" t="s">
        <v>6186</v>
      </c>
      <c r="BB277" t="s">
        <v>6186</v>
      </c>
      <c r="BC277" t="s">
        <v>6186</v>
      </c>
      <c r="BD277" t="s">
        <v>6186</v>
      </c>
    </row>
    <row r="278" spans="1:56">
      <c r="A278" t="s">
        <v>6188</v>
      </c>
      <c r="B278">
        <v>8500</v>
      </c>
      <c r="C278">
        <v>1995</v>
      </c>
      <c r="D278" t="s">
        <v>6186</v>
      </c>
      <c r="E278" t="s">
        <v>6186</v>
      </c>
      <c r="F278" t="s">
        <v>6186</v>
      </c>
      <c r="H278" t="s">
        <v>6186</v>
      </c>
      <c r="I278" t="str">
        <f t="shared" si="8"/>
        <v/>
      </c>
      <c r="K278" t="s">
        <v>6186</v>
      </c>
      <c r="L278" t="s">
        <v>6186</v>
      </c>
      <c r="M278" t="s">
        <v>6186</v>
      </c>
      <c r="N278" t="s">
        <v>6186</v>
      </c>
      <c r="O278" t="s">
        <v>6186</v>
      </c>
      <c r="P278" t="s">
        <v>6186</v>
      </c>
      <c r="Q278" t="s">
        <v>6186</v>
      </c>
      <c r="R278" t="s">
        <v>6186</v>
      </c>
      <c r="S278" t="s">
        <v>6186</v>
      </c>
      <c r="T278" t="s">
        <v>6186</v>
      </c>
      <c r="U278" t="s">
        <v>6186</v>
      </c>
      <c r="V278" t="s">
        <v>6186</v>
      </c>
      <c r="W278" t="s">
        <v>6186</v>
      </c>
      <c r="X278" t="s">
        <v>6186</v>
      </c>
      <c r="Y278" t="s">
        <v>6186</v>
      </c>
      <c r="Z278" t="s">
        <v>6186</v>
      </c>
      <c r="AA278" t="s">
        <v>6186</v>
      </c>
      <c r="AB278" t="s">
        <v>6186</v>
      </c>
      <c r="AC278" t="s">
        <v>6186</v>
      </c>
      <c r="AD278" t="s">
        <v>6186</v>
      </c>
      <c r="AE278" t="s">
        <v>6186</v>
      </c>
      <c r="AF278" t="s">
        <v>6186</v>
      </c>
      <c r="AG278" t="s">
        <v>6186</v>
      </c>
      <c r="AH278" t="s">
        <v>6186</v>
      </c>
      <c r="AI278" t="s">
        <v>6186</v>
      </c>
      <c r="AJ278" t="s">
        <v>6186</v>
      </c>
      <c r="AK278" t="s">
        <v>6186</v>
      </c>
      <c r="AL278" t="s">
        <v>6186</v>
      </c>
      <c r="AM278" t="s">
        <v>6186</v>
      </c>
      <c r="AN278" t="s">
        <v>6186</v>
      </c>
      <c r="AO278" t="s">
        <v>6186</v>
      </c>
      <c r="AP278" t="s">
        <v>6186</v>
      </c>
      <c r="AQ278" t="s">
        <v>6186</v>
      </c>
      <c r="AR278" t="s">
        <v>6186</v>
      </c>
      <c r="AS278" t="s">
        <v>6186</v>
      </c>
      <c r="AT278" t="s">
        <v>6186</v>
      </c>
      <c r="AU278" t="s">
        <v>6186</v>
      </c>
      <c r="AV278" t="s">
        <v>6186</v>
      </c>
      <c r="AW278" t="s">
        <v>6186</v>
      </c>
      <c r="AX278" t="s">
        <v>6186</v>
      </c>
      <c r="AY278" t="s">
        <v>6186</v>
      </c>
      <c r="AZ278" t="s">
        <v>6186</v>
      </c>
      <c r="BA278" t="s">
        <v>6186</v>
      </c>
      <c r="BB278" t="s">
        <v>6186</v>
      </c>
      <c r="BC278" t="s">
        <v>6186</v>
      </c>
      <c r="BD278" t="s">
        <v>6186</v>
      </c>
    </row>
    <row r="279" spans="1:56">
      <c r="A279" t="s">
        <v>6188</v>
      </c>
      <c r="B279">
        <v>8500</v>
      </c>
      <c r="C279">
        <v>1996</v>
      </c>
      <c r="D279" t="s">
        <v>6186</v>
      </c>
      <c r="E279" t="s">
        <v>6186</v>
      </c>
      <c r="F279" t="s">
        <v>6186</v>
      </c>
      <c r="H279" t="s">
        <v>6186</v>
      </c>
      <c r="I279" t="str">
        <f t="shared" si="8"/>
        <v/>
      </c>
      <c r="K279" t="s">
        <v>6186</v>
      </c>
      <c r="L279" t="s">
        <v>6186</v>
      </c>
      <c r="M279" t="s">
        <v>6186</v>
      </c>
      <c r="N279" t="s">
        <v>6186</v>
      </c>
      <c r="O279" t="s">
        <v>6186</v>
      </c>
      <c r="P279" t="s">
        <v>6186</v>
      </c>
      <c r="Q279" t="s">
        <v>6186</v>
      </c>
      <c r="R279" t="s">
        <v>6186</v>
      </c>
      <c r="S279" t="s">
        <v>6186</v>
      </c>
      <c r="T279" t="s">
        <v>6186</v>
      </c>
      <c r="U279" t="s">
        <v>6186</v>
      </c>
      <c r="V279" t="s">
        <v>6186</v>
      </c>
      <c r="W279" t="s">
        <v>6186</v>
      </c>
      <c r="X279" t="s">
        <v>6186</v>
      </c>
      <c r="Y279" t="s">
        <v>6186</v>
      </c>
      <c r="Z279" t="s">
        <v>6186</v>
      </c>
      <c r="AA279" t="s">
        <v>6186</v>
      </c>
      <c r="AB279" t="s">
        <v>6186</v>
      </c>
      <c r="AC279" t="s">
        <v>6186</v>
      </c>
      <c r="AD279" t="s">
        <v>6186</v>
      </c>
      <c r="AE279" t="s">
        <v>6186</v>
      </c>
      <c r="AF279" t="s">
        <v>6186</v>
      </c>
      <c r="AG279" t="s">
        <v>6186</v>
      </c>
      <c r="AH279" t="s">
        <v>6186</v>
      </c>
      <c r="AI279" t="s">
        <v>6186</v>
      </c>
      <c r="AJ279" t="s">
        <v>6186</v>
      </c>
      <c r="AK279" t="s">
        <v>6186</v>
      </c>
      <c r="AL279" t="s">
        <v>6186</v>
      </c>
      <c r="AM279" t="s">
        <v>6186</v>
      </c>
      <c r="AN279" t="s">
        <v>6186</v>
      </c>
      <c r="AO279" t="s">
        <v>6186</v>
      </c>
      <c r="AP279" t="s">
        <v>6186</v>
      </c>
      <c r="AQ279" t="s">
        <v>6186</v>
      </c>
      <c r="AR279" t="s">
        <v>6186</v>
      </c>
      <c r="AS279" t="s">
        <v>6186</v>
      </c>
      <c r="AT279" t="s">
        <v>6186</v>
      </c>
      <c r="AU279" t="s">
        <v>6186</v>
      </c>
      <c r="AV279" t="s">
        <v>6186</v>
      </c>
      <c r="AW279" t="s">
        <v>6186</v>
      </c>
      <c r="AX279" t="s">
        <v>6186</v>
      </c>
      <c r="AY279" t="s">
        <v>6186</v>
      </c>
      <c r="AZ279" t="s">
        <v>6186</v>
      </c>
      <c r="BA279" t="s">
        <v>6186</v>
      </c>
      <c r="BB279" t="s">
        <v>6186</v>
      </c>
      <c r="BC279" t="s">
        <v>6186</v>
      </c>
      <c r="BD279" t="s">
        <v>6186</v>
      </c>
    </row>
    <row r="280" spans="1:56">
      <c r="A280" t="s">
        <v>6188</v>
      </c>
      <c r="B280">
        <v>8500</v>
      </c>
      <c r="C280">
        <v>1997</v>
      </c>
      <c r="D280" t="s">
        <v>6186</v>
      </c>
      <c r="E280" t="s">
        <v>6186</v>
      </c>
      <c r="F280" t="s">
        <v>6186</v>
      </c>
      <c r="H280" t="s">
        <v>6186</v>
      </c>
      <c r="I280" t="str">
        <f t="shared" si="8"/>
        <v/>
      </c>
      <c r="K280" t="s">
        <v>6186</v>
      </c>
      <c r="L280" t="s">
        <v>6186</v>
      </c>
      <c r="M280" t="s">
        <v>6186</v>
      </c>
      <c r="N280" t="s">
        <v>6186</v>
      </c>
      <c r="O280" t="s">
        <v>6186</v>
      </c>
      <c r="P280" t="s">
        <v>6186</v>
      </c>
      <c r="Q280" t="s">
        <v>6186</v>
      </c>
      <c r="R280" t="s">
        <v>6186</v>
      </c>
      <c r="S280" t="s">
        <v>6186</v>
      </c>
      <c r="T280" t="s">
        <v>6186</v>
      </c>
      <c r="U280" t="s">
        <v>6186</v>
      </c>
      <c r="V280" t="s">
        <v>6186</v>
      </c>
      <c r="W280" t="s">
        <v>6186</v>
      </c>
      <c r="X280" t="s">
        <v>6186</v>
      </c>
      <c r="Y280" t="s">
        <v>6186</v>
      </c>
      <c r="Z280" t="s">
        <v>6186</v>
      </c>
      <c r="AA280" t="s">
        <v>6186</v>
      </c>
      <c r="AB280" t="s">
        <v>6186</v>
      </c>
      <c r="AC280" t="s">
        <v>6186</v>
      </c>
      <c r="AD280" t="s">
        <v>6186</v>
      </c>
      <c r="AE280" t="s">
        <v>6186</v>
      </c>
      <c r="AF280" t="s">
        <v>6186</v>
      </c>
      <c r="AG280" t="s">
        <v>6186</v>
      </c>
      <c r="AH280" t="s">
        <v>6186</v>
      </c>
      <c r="AI280" t="s">
        <v>6186</v>
      </c>
      <c r="AJ280" t="s">
        <v>6186</v>
      </c>
      <c r="AK280" t="s">
        <v>6186</v>
      </c>
      <c r="AL280" t="s">
        <v>6186</v>
      </c>
      <c r="AM280" t="s">
        <v>6186</v>
      </c>
      <c r="AN280" t="s">
        <v>6186</v>
      </c>
      <c r="AO280" t="s">
        <v>6186</v>
      </c>
      <c r="AP280" t="s">
        <v>6186</v>
      </c>
      <c r="AQ280" t="s">
        <v>6186</v>
      </c>
      <c r="AR280" t="s">
        <v>6186</v>
      </c>
      <c r="AS280" t="s">
        <v>6186</v>
      </c>
      <c r="AT280" t="s">
        <v>6186</v>
      </c>
      <c r="AU280" t="s">
        <v>6186</v>
      </c>
      <c r="AV280" t="s">
        <v>6186</v>
      </c>
      <c r="AW280" t="s">
        <v>6186</v>
      </c>
      <c r="AX280" t="s">
        <v>6186</v>
      </c>
      <c r="AY280" t="s">
        <v>6186</v>
      </c>
      <c r="AZ280" t="s">
        <v>6186</v>
      </c>
      <c r="BA280" t="s">
        <v>6186</v>
      </c>
      <c r="BB280" t="s">
        <v>6186</v>
      </c>
      <c r="BC280" t="s">
        <v>6186</v>
      </c>
      <c r="BD280" t="s">
        <v>6186</v>
      </c>
    </row>
    <row r="281" spans="1:56">
      <c r="A281" t="s">
        <v>6188</v>
      </c>
      <c r="B281">
        <v>8500</v>
      </c>
      <c r="C281">
        <v>1998</v>
      </c>
      <c r="D281" t="s">
        <v>6186</v>
      </c>
      <c r="E281" t="s">
        <v>6186</v>
      </c>
      <c r="F281" t="s">
        <v>6186</v>
      </c>
      <c r="H281" t="s">
        <v>6186</v>
      </c>
      <c r="I281" t="str">
        <f t="shared" si="8"/>
        <v/>
      </c>
      <c r="K281" t="s">
        <v>6186</v>
      </c>
      <c r="L281" t="s">
        <v>6186</v>
      </c>
      <c r="M281" t="s">
        <v>6186</v>
      </c>
      <c r="N281" t="s">
        <v>6186</v>
      </c>
      <c r="O281" t="s">
        <v>6186</v>
      </c>
      <c r="P281" t="s">
        <v>6186</v>
      </c>
      <c r="Q281" t="s">
        <v>6186</v>
      </c>
      <c r="R281" t="s">
        <v>6186</v>
      </c>
      <c r="S281" t="s">
        <v>6186</v>
      </c>
      <c r="T281" t="s">
        <v>6186</v>
      </c>
      <c r="U281" t="s">
        <v>6186</v>
      </c>
      <c r="V281" t="s">
        <v>6186</v>
      </c>
      <c r="W281" t="s">
        <v>6186</v>
      </c>
      <c r="X281" t="s">
        <v>6186</v>
      </c>
      <c r="Y281" t="s">
        <v>6186</v>
      </c>
      <c r="Z281" t="s">
        <v>6186</v>
      </c>
      <c r="AA281" t="s">
        <v>6186</v>
      </c>
      <c r="AB281" t="s">
        <v>6186</v>
      </c>
      <c r="AC281" t="s">
        <v>6186</v>
      </c>
      <c r="AD281" t="s">
        <v>6186</v>
      </c>
      <c r="AE281" t="s">
        <v>6186</v>
      </c>
      <c r="AF281" t="s">
        <v>6186</v>
      </c>
      <c r="AG281" t="s">
        <v>6186</v>
      </c>
      <c r="AH281" t="s">
        <v>6186</v>
      </c>
      <c r="AI281" t="s">
        <v>6186</v>
      </c>
      <c r="AJ281" t="s">
        <v>6186</v>
      </c>
      <c r="AK281" t="s">
        <v>6186</v>
      </c>
      <c r="AL281" t="s">
        <v>6186</v>
      </c>
      <c r="AM281" t="s">
        <v>6186</v>
      </c>
      <c r="AN281" t="s">
        <v>6186</v>
      </c>
      <c r="AO281" t="s">
        <v>6186</v>
      </c>
      <c r="AP281" t="s">
        <v>6186</v>
      </c>
      <c r="AQ281" t="s">
        <v>6186</v>
      </c>
      <c r="AR281" t="s">
        <v>6186</v>
      </c>
      <c r="AS281" t="s">
        <v>6186</v>
      </c>
      <c r="AT281" t="s">
        <v>6186</v>
      </c>
      <c r="AU281" t="s">
        <v>6186</v>
      </c>
      <c r="AV281" t="s">
        <v>6186</v>
      </c>
      <c r="AW281" t="s">
        <v>6186</v>
      </c>
      <c r="AX281" t="s">
        <v>6186</v>
      </c>
      <c r="AY281" t="s">
        <v>6186</v>
      </c>
      <c r="AZ281" t="s">
        <v>6186</v>
      </c>
      <c r="BA281" t="s">
        <v>6186</v>
      </c>
      <c r="BB281" t="s">
        <v>6186</v>
      </c>
      <c r="BC281" t="s">
        <v>6186</v>
      </c>
      <c r="BD281" t="s">
        <v>6186</v>
      </c>
    </row>
    <row r="282" spans="1:56">
      <c r="A282" t="s">
        <v>6188</v>
      </c>
      <c r="B282">
        <v>8500</v>
      </c>
      <c r="C282">
        <v>1999</v>
      </c>
      <c r="D282" t="s">
        <v>6186</v>
      </c>
      <c r="E282" t="s">
        <v>6186</v>
      </c>
      <c r="F282" t="s">
        <v>6186</v>
      </c>
      <c r="H282" t="s">
        <v>6186</v>
      </c>
      <c r="I282" t="str">
        <f t="shared" si="8"/>
        <v/>
      </c>
      <c r="K282" t="s">
        <v>6186</v>
      </c>
      <c r="L282" t="s">
        <v>6186</v>
      </c>
      <c r="M282" t="s">
        <v>6186</v>
      </c>
      <c r="N282" t="s">
        <v>6186</v>
      </c>
      <c r="O282" t="s">
        <v>6186</v>
      </c>
      <c r="P282" t="s">
        <v>6186</v>
      </c>
      <c r="Q282" t="s">
        <v>6186</v>
      </c>
      <c r="R282" t="s">
        <v>6186</v>
      </c>
      <c r="S282" t="s">
        <v>6186</v>
      </c>
      <c r="T282" t="s">
        <v>6186</v>
      </c>
      <c r="U282" t="s">
        <v>6186</v>
      </c>
      <c r="V282" t="s">
        <v>6186</v>
      </c>
      <c r="W282" t="s">
        <v>6186</v>
      </c>
      <c r="X282" t="s">
        <v>6186</v>
      </c>
      <c r="Y282" t="s">
        <v>6186</v>
      </c>
      <c r="Z282" t="s">
        <v>6186</v>
      </c>
      <c r="AA282" t="s">
        <v>6186</v>
      </c>
      <c r="AB282" t="s">
        <v>6186</v>
      </c>
      <c r="AC282" t="s">
        <v>6186</v>
      </c>
      <c r="AD282" t="s">
        <v>6186</v>
      </c>
      <c r="AE282" t="s">
        <v>6186</v>
      </c>
      <c r="AF282" t="s">
        <v>6186</v>
      </c>
      <c r="AG282" t="s">
        <v>6186</v>
      </c>
      <c r="AH282" t="s">
        <v>6186</v>
      </c>
      <c r="AI282" t="s">
        <v>6186</v>
      </c>
      <c r="AJ282" t="s">
        <v>6186</v>
      </c>
      <c r="AK282" t="s">
        <v>6186</v>
      </c>
      <c r="AL282" t="s">
        <v>6186</v>
      </c>
      <c r="AM282" t="s">
        <v>6186</v>
      </c>
      <c r="AN282" t="s">
        <v>6186</v>
      </c>
      <c r="AO282" t="s">
        <v>6186</v>
      </c>
      <c r="AP282" t="s">
        <v>6186</v>
      </c>
      <c r="AQ282" t="s">
        <v>6186</v>
      </c>
      <c r="AR282" t="s">
        <v>6186</v>
      </c>
      <c r="AS282" t="s">
        <v>6186</v>
      </c>
      <c r="AT282" t="s">
        <v>6186</v>
      </c>
      <c r="AU282" t="s">
        <v>6186</v>
      </c>
      <c r="AV282" t="s">
        <v>6186</v>
      </c>
      <c r="AW282" t="s">
        <v>6186</v>
      </c>
      <c r="AX282" t="s">
        <v>6186</v>
      </c>
      <c r="AY282" t="s">
        <v>6186</v>
      </c>
      <c r="AZ282" t="s">
        <v>6186</v>
      </c>
      <c r="BA282" t="s">
        <v>6186</v>
      </c>
      <c r="BB282" t="s">
        <v>6186</v>
      </c>
      <c r="BC282" t="s">
        <v>6186</v>
      </c>
      <c r="BD282" t="s">
        <v>6186</v>
      </c>
    </row>
    <row r="283" spans="1:56">
      <c r="A283" t="s">
        <v>6188</v>
      </c>
      <c r="B283">
        <v>8500</v>
      </c>
      <c r="C283">
        <v>2000</v>
      </c>
      <c r="D283" t="s">
        <v>6186</v>
      </c>
      <c r="E283" t="s">
        <v>6186</v>
      </c>
      <c r="F283" t="s">
        <v>6186</v>
      </c>
      <c r="H283" t="s">
        <v>6186</v>
      </c>
      <c r="I283" t="str">
        <f t="shared" si="8"/>
        <v/>
      </c>
      <c r="K283" t="s">
        <v>6186</v>
      </c>
      <c r="L283" t="s">
        <v>6186</v>
      </c>
      <c r="M283" t="s">
        <v>6186</v>
      </c>
      <c r="N283" t="s">
        <v>6186</v>
      </c>
      <c r="O283" t="s">
        <v>6186</v>
      </c>
      <c r="P283" t="s">
        <v>6186</v>
      </c>
      <c r="Q283" t="s">
        <v>6186</v>
      </c>
      <c r="R283" t="s">
        <v>6186</v>
      </c>
      <c r="S283" t="s">
        <v>6186</v>
      </c>
      <c r="T283" t="s">
        <v>6186</v>
      </c>
      <c r="U283" t="s">
        <v>6186</v>
      </c>
      <c r="V283" t="s">
        <v>6186</v>
      </c>
      <c r="W283" t="s">
        <v>6186</v>
      </c>
      <c r="X283" t="s">
        <v>6186</v>
      </c>
      <c r="Y283" t="s">
        <v>6186</v>
      </c>
      <c r="Z283" t="s">
        <v>6186</v>
      </c>
      <c r="AA283" t="s">
        <v>6186</v>
      </c>
      <c r="AB283" t="s">
        <v>6186</v>
      </c>
      <c r="AC283" t="s">
        <v>6186</v>
      </c>
      <c r="AD283" t="s">
        <v>6186</v>
      </c>
      <c r="AE283" t="s">
        <v>6186</v>
      </c>
      <c r="AF283" t="s">
        <v>6186</v>
      </c>
      <c r="AG283" t="s">
        <v>6186</v>
      </c>
      <c r="AH283" t="s">
        <v>6186</v>
      </c>
      <c r="AI283" t="s">
        <v>6186</v>
      </c>
      <c r="AJ283" t="s">
        <v>6186</v>
      </c>
      <c r="AK283" t="s">
        <v>6186</v>
      </c>
      <c r="AL283" t="s">
        <v>6186</v>
      </c>
      <c r="AM283" t="s">
        <v>6186</v>
      </c>
      <c r="AN283" t="s">
        <v>6186</v>
      </c>
      <c r="AO283" t="s">
        <v>6186</v>
      </c>
      <c r="AP283" t="s">
        <v>6186</v>
      </c>
      <c r="AQ283" t="s">
        <v>6186</v>
      </c>
      <c r="AR283" t="s">
        <v>6186</v>
      </c>
      <c r="AS283" t="s">
        <v>6186</v>
      </c>
      <c r="AT283" t="s">
        <v>6186</v>
      </c>
      <c r="AU283" t="s">
        <v>6186</v>
      </c>
      <c r="AV283" t="s">
        <v>6186</v>
      </c>
      <c r="AW283" t="s">
        <v>6186</v>
      </c>
      <c r="AX283" t="s">
        <v>6186</v>
      </c>
      <c r="AY283" t="s">
        <v>6186</v>
      </c>
      <c r="AZ283" t="s">
        <v>6186</v>
      </c>
      <c r="BA283" t="s">
        <v>6186</v>
      </c>
      <c r="BB283" t="s">
        <v>6186</v>
      </c>
      <c r="BC283" t="s">
        <v>6186</v>
      </c>
      <c r="BD283" t="s">
        <v>6186</v>
      </c>
    </row>
    <row r="284" spans="1:56">
      <c r="A284" t="s">
        <v>6188</v>
      </c>
      <c r="B284">
        <v>8500</v>
      </c>
      <c r="C284">
        <v>2001</v>
      </c>
      <c r="D284" t="s">
        <v>6186</v>
      </c>
      <c r="E284" t="s">
        <v>6186</v>
      </c>
      <c r="F284" t="s">
        <v>6186</v>
      </c>
      <c r="H284" t="s">
        <v>6186</v>
      </c>
      <c r="I284" t="str">
        <f t="shared" si="8"/>
        <v/>
      </c>
      <c r="K284" t="s">
        <v>6186</v>
      </c>
      <c r="L284" t="s">
        <v>6186</v>
      </c>
      <c r="M284" t="s">
        <v>6186</v>
      </c>
      <c r="N284" t="s">
        <v>6186</v>
      </c>
      <c r="O284" t="s">
        <v>6186</v>
      </c>
      <c r="P284" t="s">
        <v>6186</v>
      </c>
      <c r="Q284" t="s">
        <v>6186</v>
      </c>
      <c r="R284" t="s">
        <v>6186</v>
      </c>
      <c r="S284" t="s">
        <v>6186</v>
      </c>
      <c r="T284" t="s">
        <v>6186</v>
      </c>
      <c r="U284" t="s">
        <v>6186</v>
      </c>
      <c r="V284" t="s">
        <v>6186</v>
      </c>
      <c r="W284" t="s">
        <v>6186</v>
      </c>
      <c r="X284" t="s">
        <v>6186</v>
      </c>
      <c r="Y284" t="s">
        <v>6186</v>
      </c>
      <c r="Z284" t="s">
        <v>6186</v>
      </c>
      <c r="AA284" t="s">
        <v>6186</v>
      </c>
      <c r="AB284" t="s">
        <v>6186</v>
      </c>
      <c r="AC284" t="s">
        <v>6186</v>
      </c>
      <c r="AD284" t="s">
        <v>6186</v>
      </c>
      <c r="AE284" t="s">
        <v>6186</v>
      </c>
      <c r="AF284" t="s">
        <v>6186</v>
      </c>
      <c r="AG284" t="s">
        <v>6186</v>
      </c>
      <c r="AH284" t="s">
        <v>6186</v>
      </c>
      <c r="AI284" t="s">
        <v>6186</v>
      </c>
      <c r="AJ284" t="s">
        <v>6186</v>
      </c>
      <c r="AK284" t="s">
        <v>6186</v>
      </c>
      <c r="AL284" t="s">
        <v>6186</v>
      </c>
      <c r="AM284" t="s">
        <v>6186</v>
      </c>
      <c r="AN284" t="s">
        <v>6186</v>
      </c>
      <c r="AO284" t="s">
        <v>6186</v>
      </c>
      <c r="AP284" t="s">
        <v>6186</v>
      </c>
      <c r="AQ284" t="s">
        <v>6186</v>
      </c>
      <c r="AR284" t="s">
        <v>6186</v>
      </c>
      <c r="AS284" t="s">
        <v>6186</v>
      </c>
      <c r="AT284" t="s">
        <v>6186</v>
      </c>
      <c r="AU284" t="s">
        <v>6186</v>
      </c>
      <c r="AV284" t="s">
        <v>6186</v>
      </c>
      <c r="AW284" t="s">
        <v>6186</v>
      </c>
      <c r="AX284" t="s">
        <v>6186</v>
      </c>
      <c r="AY284" t="s">
        <v>6186</v>
      </c>
      <c r="AZ284" t="s">
        <v>6186</v>
      </c>
      <c r="BA284" t="s">
        <v>6186</v>
      </c>
      <c r="BB284" t="s">
        <v>6186</v>
      </c>
      <c r="BC284" t="s">
        <v>6186</v>
      </c>
      <c r="BD284" t="s">
        <v>6186</v>
      </c>
    </row>
    <row r="285" spans="1:56">
      <c r="A285" t="s">
        <v>6188</v>
      </c>
      <c r="B285">
        <v>8500</v>
      </c>
      <c r="C285">
        <v>2002</v>
      </c>
      <c r="D285" t="s">
        <v>6186</v>
      </c>
      <c r="E285" t="s">
        <v>6186</v>
      </c>
      <c r="F285" t="s">
        <v>6186</v>
      </c>
      <c r="H285" t="s">
        <v>6186</v>
      </c>
      <c r="I285" t="str">
        <f t="shared" si="8"/>
        <v/>
      </c>
      <c r="K285" t="s">
        <v>6186</v>
      </c>
      <c r="L285" t="s">
        <v>6186</v>
      </c>
      <c r="M285" t="s">
        <v>6186</v>
      </c>
      <c r="N285" t="s">
        <v>6186</v>
      </c>
      <c r="O285" t="s">
        <v>6186</v>
      </c>
      <c r="P285" t="s">
        <v>6186</v>
      </c>
      <c r="Q285" t="s">
        <v>6186</v>
      </c>
      <c r="R285" t="s">
        <v>6186</v>
      </c>
      <c r="S285" t="s">
        <v>6186</v>
      </c>
      <c r="T285" t="s">
        <v>6186</v>
      </c>
      <c r="U285" t="s">
        <v>6186</v>
      </c>
      <c r="V285" t="s">
        <v>6186</v>
      </c>
      <c r="W285" t="s">
        <v>6186</v>
      </c>
      <c r="X285" t="s">
        <v>6186</v>
      </c>
      <c r="Y285" t="s">
        <v>6186</v>
      </c>
      <c r="Z285" t="s">
        <v>6186</v>
      </c>
      <c r="AA285" t="s">
        <v>6186</v>
      </c>
      <c r="AB285" t="s">
        <v>6186</v>
      </c>
      <c r="AC285" t="s">
        <v>6186</v>
      </c>
      <c r="AD285" t="s">
        <v>6186</v>
      </c>
      <c r="AE285" t="s">
        <v>6186</v>
      </c>
      <c r="AF285" t="s">
        <v>6186</v>
      </c>
      <c r="AG285" t="s">
        <v>6186</v>
      </c>
      <c r="AH285" t="s">
        <v>6186</v>
      </c>
      <c r="AI285" t="s">
        <v>6186</v>
      </c>
      <c r="AJ285" t="s">
        <v>6186</v>
      </c>
      <c r="AK285" t="s">
        <v>6186</v>
      </c>
      <c r="AL285" t="s">
        <v>6186</v>
      </c>
      <c r="AM285" t="s">
        <v>6186</v>
      </c>
      <c r="AN285" t="s">
        <v>6186</v>
      </c>
      <c r="AO285" t="s">
        <v>6186</v>
      </c>
      <c r="AP285" t="s">
        <v>6186</v>
      </c>
      <c r="AQ285" t="s">
        <v>6186</v>
      </c>
      <c r="AR285" t="s">
        <v>6186</v>
      </c>
      <c r="AS285" t="s">
        <v>6186</v>
      </c>
      <c r="AT285" t="s">
        <v>6186</v>
      </c>
      <c r="AU285" t="s">
        <v>6186</v>
      </c>
      <c r="AV285" t="s">
        <v>6186</v>
      </c>
      <c r="AW285" t="s">
        <v>6186</v>
      </c>
      <c r="AX285" t="s">
        <v>6186</v>
      </c>
      <c r="AY285" t="s">
        <v>6186</v>
      </c>
      <c r="AZ285" t="s">
        <v>6186</v>
      </c>
      <c r="BA285" t="s">
        <v>6186</v>
      </c>
      <c r="BB285" t="s">
        <v>6186</v>
      </c>
      <c r="BC285" t="s">
        <v>6186</v>
      </c>
      <c r="BD285" t="s">
        <v>6186</v>
      </c>
    </row>
    <row r="286" spans="1:56">
      <c r="A286" t="s">
        <v>6188</v>
      </c>
      <c r="B286">
        <v>8500</v>
      </c>
      <c r="C286">
        <v>2003</v>
      </c>
      <c r="D286" t="s">
        <v>6186</v>
      </c>
      <c r="E286" t="s">
        <v>6186</v>
      </c>
      <c r="F286" t="s">
        <v>6186</v>
      </c>
      <c r="H286" t="s">
        <v>6186</v>
      </c>
      <c r="I286" t="str">
        <f t="shared" si="8"/>
        <v/>
      </c>
      <c r="K286" t="s">
        <v>6186</v>
      </c>
      <c r="L286" t="s">
        <v>6186</v>
      </c>
      <c r="M286" t="s">
        <v>6186</v>
      </c>
      <c r="N286" t="s">
        <v>6186</v>
      </c>
      <c r="O286" t="s">
        <v>6186</v>
      </c>
      <c r="P286" t="s">
        <v>6186</v>
      </c>
      <c r="Q286" t="s">
        <v>6186</v>
      </c>
      <c r="R286" t="s">
        <v>6186</v>
      </c>
      <c r="S286" t="s">
        <v>6186</v>
      </c>
      <c r="T286" t="s">
        <v>6186</v>
      </c>
      <c r="U286" t="s">
        <v>6186</v>
      </c>
      <c r="V286" t="s">
        <v>6186</v>
      </c>
      <c r="W286" t="s">
        <v>6186</v>
      </c>
      <c r="X286" t="s">
        <v>6186</v>
      </c>
      <c r="Y286" t="s">
        <v>6186</v>
      </c>
      <c r="Z286" t="s">
        <v>6186</v>
      </c>
      <c r="AA286" t="s">
        <v>6186</v>
      </c>
      <c r="AB286" t="s">
        <v>6186</v>
      </c>
      <c r="AC286" t="s">
        <v>6186</v>
      </c>
      <c r="AD286" t="s">
        <v>6186</v>
      </c>
      <c r="AE286" t="s">
        <v>6186</v>
      </c>
      <c r="AF286" t="s">
        <v>6186</v>
      </c>
      <c r="AG286" t="s">
        <v>6186</v>
      </c>
      <c r="AH286" t="s">
        <v>6186</v>
      </c>
      <c r="AI286" t="s">
        <v>6186</v>
      </c>
      <c r="AJ286" t="s">
        <v>6186</v>
      </c>
      <c r="AK286" t="s">
        <v>6186</v>
      </c>
      <c r="AL286" t="s">
        <v>6186</v>
      </c>
      <c r="AM286" t="s">
        <v>6186</v>
      </c>
      <c r="AN286" t="s">
        <v>6186</v>
      </c>
      <c r="AO286" t="s">
        <v>6186</v>
      </c>
      <c r="AP286" t="s">
        <v>6186</v>
      </c>
      <c r="AQ286" t="s">
        <v>6186</v>
      </c>
      <c r="AR286" t="s">
        <v>6186</v>
      </c>
      <c r="AS286" t="s">
        <v>6186</v>
      </c>
      <c r="AT286" t="s">
        <v>6186</v>
      </c>
      <c r="AU286" t="s">
        <v>6186</v>
      </c>
      <c r="AV286" t="s">
        <v>6186</v>
      </c>
      <c r="AW286" t="s">
        <v>6186</v>
      </c>
      <c r="AX286" t="s">
        <v>6186</v>
      </c>
      <c r="AY286" t="s">
        <v>6186</v>
      </c>
      <c r="AZ286" t="s">
        <v>6186</v>
      </c>
      <c r="BA286" t="s">
        <v>6186</v>
      </c>
      <c r="BB286" t="s">
        <v>6186</v>
      </c>
      <c r="BC286" t="s">
        <v>6186</v>
      </c>
      <c r="BD286" t="s">
        <v>6186</v>
      </c>
    </row>
    <row r="287" spans="1:56">
      <c r="A287" t="s">
        <v>6188</v>
      </c>
      <c r="B287">
        <v>8500</v>
      </c>
      <c r="C287">
        <v>2004</v>
      </c>
      <c r="D287" t="s">
        <v>6186</v>
      </c>
      <c r="E287" t="s">
        <v>6186</v>
      </c>
      <c r="F287" t="s">
        <v>6186</v>
      </c>
      <c r="H287" t="s">
        <v>6186</v>
      </c>
      <c r="I287" t="str">
        <f t="shared" si="8"/>
        <v/>
      </c>
      <c r="K287" t="s">
        <v>6186</v>
      </c>
      <c r="L287" t="s">
        <v>6186</v>
      </c>
      <c r="M287" t="s">
        <v>6186</v>
      </c>
      <c r="N287" t="s">
        <v>6186</v>
      </c>
      <c r="O287" t="s">
        <v>6186</v>
      </c>
      <c r="P287" t="s">
        <v>6186</v>
      </c>
      <c r="Q287" t="s">
        <v>6186</v>
      </c>
      <c r="R287" t="s">
        <v>6186</v>
      </c>
      <c r="S287" t="s">
        <v>6186</v>
      </c>
      <c r="T287" t="s">
        <v>6186</v>
      </c>
      <c r="U287" t="s">
        <v>6186</v>
      </c>
      <c r="V287" t="s">
        <v>6186</v>
      </c>
      <c r="W287" t="s">
        <v>6186</v>
      </c>
      <c r="X287" t="s">
        <v>6186</v>
      </c>
      <c r="Y287" t="s">
        <v>6186</v>
      </c>
      <c r="Z287" t="s">
        <v>6186</v>
      </c>
      <c r="AA287" t="s">
        <v>6186</v>
      </c>
      <c r="AB287" t="s">
        <v>6186</v>
      </c>
      <c r="AC287" t="s">
        <v>6186</v>
      </c>
      <c r="AD287" t="s">
        <v>6186</v>
      </c>
      <c r="AE287" t="s">
        <v>6186</v>
      </c>
      <c r="AF287" t="s">
        <v>6186</v>
      </c>
      <c r="AG287" t="s">
        <v>6186</v>
      </c>
      <c r="AH287" t="s">
        <v>6186</v>
      </c>
      <c r="AI287" t="s">
        <v>6186</v>
      </c>
      <c r="AJ287" t="s">
        <v>6186</v>
      </c>
      <c r="AK287" t="s">
        <v>6186</v>
      </c>
      <c r="AL287" t="s">
        <v>6186</v>
      </c>
      <c r="AM287" t="s">
        <v>6186</v>
      </c>
      <c r="AN287" t="s">
        <v>6186</v>
      </c>
      <c r="AO287" t="s">
        <v>6186</v>
      </c>
      <c r="AP287" t="s">
        <v>6186</v>
      </c>
      <c r="AQ287" t="s">
        <v>6186</v>
      </c>
      <c r="AR287" t="s">
        <v>6186</v>
      </c>
      <c r="AS287" t="s">
        <v>6186</v>
      </c>
      <c r="AT287" t="s">
        <v>6186</v>
      </c>
      <c r="AU287" t="s">
        <v>6186</v>
      </c>
      <c r="AV287" t="s">
        <v>6186</v>
      </c>
      <c r="AW287" t="s">
        <v>6186</v>
      </c>
      <c r="AX287" t="s">
        <v>6186</v>
      </c>
      <c r="AY287" t="s">
        <v>6186</v>
      </c>
      <c r="AZ287" t="s">
        <v>6186</v>
      </c>
      <c r="BA287" t="s">
        <v>6186</v>
      </c>
      <c r="BB287" t="s">
        <v>6186</v>
      </c>
      <c r="BC287" t="s">
        <v>6186</v>
      </c>
      <c r="BD287" t="s">
        <v>6186</v>
      </c>
    </row>
    <row r="288" spans="1:56">
      <c r="A288" t="s">
        <v>6188</v>
      </c>
      <c r="B288">
        <v>8500</v>
      </c>
      <c r="C288">
        <v>2005</v>
      </c>
      <c r="D288" t="s">
        <v>6186</v>
      </c>
      <c r="E288" t="s">
        <v>6186</v>
      </c>
      <c r="F288" t="s">
        <v>6186</v>
      </c>
      <c r="H288" t="s">
        <v>6186</v>
      </c>
      <c r="I288" t="str">
        <f t="shared" si="8"/>
        <v/>
      </c>
      <c r="K288" t="s">
        <v>6186</v>
      </c>
      <c r="L288" t="s">
        <v>6186</v>
      </c>
      <c r="M288" t="s">
        <v>6186</v>
      </c>
      <c r="N288" t="s">
        <v>6186</v>
      </c>
      <c r="O288" t="s">
        <v>6186</v>
      </c>
      <c r="P288" t="s">
        <v>6186</v>
      </c>
      <c r="Q288" t="s">
        <v>6186</v>
      </c>
      <c r="R288" t="s">
        <v>6186</v>
      </c>
      <c r="S288" t="s">
        <v>6186</v>
      </c>
      <c r="T288" t="s">
        <v>6186</v>
      </c>
      <c r="U288" t="s">
        <v>6186</v>
      </c>
      <c r="V288" t="s">
        <v>6186</v>
      </c>
      <c r="W288" t="s">
        <v>6186</v>
      </c>
      <c r="X288" t="s">
        <v>6186</v>
      </c>
      <c r="Y288" t="s">
        <v>6186</v>
      </c>
      <c r="Z288" t="s">
        <v>6186</v>
      </c>
      <c r="AA288" t="s">
        <v>6186</v>
      </c>
      <c r="AB288" t="s">
        <v>6186</v>
      </c>
      <c r="AC288" t="s">
        <v>6186</v>
      </c>
      <c r="AD288" t="s">
        <v>6186</v>
      </c>
      <c r="AE288" t="s">
        <v>6186</v>
      </c>
      <c r="AF288" t="s">
        <v>6186</v>
      </c>
      <c r="AG288" t="s">
        <v>6186</v>
      </c>
      <c r="AH288" t="s">
        <v>6186</v>
      </c>
      <c r="AI288" t="s">
        <v>6186</v>
      </c>
      <c r="AJ288" t="s">
        <v>6186</v>
      </c>
      <c r="AK288" t="s">
        <v>6186</v>
      </c>
      <c r="AL288" t="s">
        <v>6186</v>
      </c>
      <c r="AM288" t="s">
        <v>6186</v>
      </c>
      <c r="AN288" t="s">
        <v>6186</v>
      </c>
      <c r="AO288" t="s">
        <v>6186</v>
      </c>
      <c r="AP288" t="s">
        <v>6186</v>
      </c>
      <c r="AQ288" t="s">
        <v>6186</v>
      </c>
      <c r="AR288" t="s">
        <v>6186</v>
      </c>
      <c r="AS288" t="s">
        <v>6186</v>
      </c>
      <c r="AT288" t="s">
        <v>6186</v>
      </c>
      <c r="AU288" t="s">
        <v>6186</v>
      </c>
      <c r="AV288" t="s">
        <v>6186</v>
      </c>
      <c r="AW288" t="s">
        <v>6186</v>
      </c>
      <c r="AX288" t="s">
        <v>6186</v>
      </c>
      <c r="AY288" t="s">
        <v>6186</v>
      </c>
      <c r="AZ288" t="s">
        <v>6186</v>
      </c>
      <c r="BA288" t="s">
        <v>6186</v>
      </c>
      <c r="BB288" t="s">
        <v>6186</v>
      </c>
      <c r="BC288" t="s">
        <v>6186</v>
      </c>
      <c r="BD288" t="s">
        <v>6186</v>
      </c>
    </row>
    <row r="289" spans="1:56">
      <c r="A289" t="s">
        <v>6188</v>
      </c>
      <c r="B289">
        <v>8500</v>
      </c>
      <c r="C289">
        <v>2006</v>
      </c>
      <c r="D289" t="s">
        <v>6186</v>
      </c>
      <c r="E289" t="s">
        <v>6186</v>
      </c>
      <c r="F289" t="s">
        <v>6186</v>
      </c>
      <c r="H289" t="s">
        <v>6186</v>
      </c>
      <c r="I289" t="str">
        <f t="shared" si="8"/>
        <v/>
      </c>
      <c r="K289" t="s">
        <v>6186</v>
      </c>
      <c r="L289" t="s">
        <v>6186</v>
      </c>
      <c r="M289" t="s">
        <v>6186</v>
      </c>
      <c r="N289" t="s">
        <v>6186</v>
      </c>
      <c r="O289" t="s">
        <v>6186</v>
      </c>
      <c r="P289" t="s">
        <v>6186</v>
      </c>
      <c r="Q289" t="s">
        <v>6186</v>
      </c>
      <c r="R289" t="s">
        <v>6186</v>
      </c>
      <c r="S289" t="s">
        <v>6186</v>
      </c>
      <c r="T289" t="s">
        <v>6186</v>
      </c>
      <c r="U289" t="s">
        <v>6186</v>
      </c>
      <c r="V289" t="s">
        <v>6186</v>
      </c>
      <c r="W289" t="s">
        <v>6186</v>
      </c>
      <c r="X289" t="s">
        <v>6186</v>
      </c>
      <c r="Y289" t="s">
        <v>6186</v>
      </c>
      <c r="Z289" t="s">
        <v>6186</v>
      </c>
      <c r="AA289" t="s">
        <v>6186</v>
      </c>
      <c r="AB289" t="s">
        <v>6186</v>
      </c>
      <c r="AC289" t="s">
        <v>6186</v>
      </c>
      <c r="AD289" t="s">
        <v>6186</v>
      </c>
      <c r="AE289" t="s">
        <v>6186</v>
      </c>
      <c r="AF289" t="s">
        <v>6186</v>
      </c>
      <c r="AG289" t="s">
        <v>6186</v>
      </c>
      <c r="AH289" t="s">
        <v>6186</v>
      </c>
      <c r="AI289" t="s">
        <v>6186</v>
      </c>
      <c r="AJ289" t="s">
        <v>6186</v>
      </c>
      <c r="AK289" t="s">
        <v>6186</v>
      </c>
      <c r="AL289" t="s">
        <v>6186</v>
      </c>
      <c r="AM289" t="s">
        <v>6186</v>
      </c>
      <c r="AN289" t="s">
        <v>6186</v>
      </c>
      <c r="AO289" t="s">
        <v>6186</v>
      </c>
      <c r="AP289" t="s">
        <v>6186</v>
      </c>
      <c r="AQ289" t="s">
        <v>6186</v>
      </c>
      <c r="AR289" t="s">
        <v>6186</v>
      </c>
      <c r="AS289" t="s">
        <v>6186</v>
      </c>
      <c r="AT289" t="s">
        <v>6186</v>
      </c>
      <c r="AU289" t="s">
        <v>6186</v>
      </c>
      <c r="AV289" t="s">
        <v>6186</v>
      </c>
      <c r="AW289" t="s">
        <v>6186</v>
      </c>
      <c r="AX289" t="s">
        <v>6186</v>
      </c>
      <c r="AY289" t="s">
        <v>6186</v>
      </c>
      <c r="AZ289" t="s">
        <v>6186</v>
      </c>
      <c r="BA289" t="s">
        <v>6186</v>
      </c>
      <c r="BB289" t="s">
        <v>6186</v>
      </c>
      <c r="BC289" t="s">
        <v>6186</v>
      </c>
      <c r="BD289" t="s">
        <v>6186</v>
      </c>
    </row>
    <row r="290" spans="1:56">
      <c r="A290" t="s">
        <v>6188</v>
      </c>
      <c r="B290">
        <v>8500</v>
      </c>
      <c r="C290">
        <v>2007</v>
      </c>
      <c r="D290" t="s">
        <v>6186</v>
      </c>
      <c r="E290" t="s">
        <v>6186</v>
      </c>
      <c r="F290" t="s">
        <v>6186</v>
      </c>
      <c r="H290" t="s">
        <v>6186</v>
      </c>
      <c r="I290" t="str">
        <f t="shared" si="8"/>
        <v/>
      </c>
      <c r="K290" t="s">
        <v>6186</v>
      </c>
      <c r="L290" t="s">
        <v>6186</v>
      </c>
      <c r="M290" t="s">
        <v>6186</v>
      </c>
      <c r="N290" t="s">
        <v>6186</v>
      </c>
      <c r="O290" t="s">
        <v>6186</v>
      </c>
      <c r="P290" t="s">
        <v>6186</v>
      </c>
      <c r="Q290" t="s">
        <v>6186</v>
      </c>
      <c r="R290" t="s">
        <v>6186</v>
      </c>
      <c r="S290" t="s">
        <v>6186</v>
      </c>
      <c r="T290" t="s">
        <v>6186</v>
      </c>
      <c r="U290" t="s">
        <v>6186</v>
      </c>
      <c r="V290" t="s">
        <v>6186</v>
      </c>
      <c r="W290" t="s">
        <v>6186</v>
      </c>
      <c r="X290" t="s">
        <v>6186</v>
      </c>
      <c r="Y290" t="s">
        <v>6186</v>
      </c>
      <c r="Z290" t="s">
        <v>6186</v>
      </c>
      <c r="AA290" t="s">
        <v>6186</v>
      </c>
      <c r="AB290" t="s">
        <v>6186</v>
      </c>
      <c r="AC290" t="s">
        <v>6186</v>
      </c>
      <c r="AD290" t="s">
        <v>6186</v>
      </c>
      <c r="AE290" t="s">
        <v>6186</v>
      </c>
      <c r="AF290" t="s">
        <v>6186</v>
      </c>
      <c r="AG290" t="s">
        <v>6186</v>
      </c>
      <c r="AH290" t="s">
        <v>6186</v>
      </c>
      <c r="AI290" t="s">
        <v>6186</v>
      </c>
      <c r="AJ290" t="s">
        <v>6186</v>
      </c>
      <c r="AK290" t="s">
        <v>6186</v>
      </c>
      <c r="AL290" t="s">
        <v>6186</v>
      </c>
      <c r="AM290" t="s">
        <v>6186</v>
      </c>
      <c r="AN290" t="s">
        <v>6186</v>
      </c>
      <c r="AO290" t="s">
        <v>6186</v>
      </c>
      <c r="AP290" t="s">
        <v>6186</v>
      </c>
      <c r="AQ290" t="s">
        <v>6186</v>
      </c>
      <c r="AR290" t="s">
        <v>6186</v>
      </c>
      <c r="AS290" t="s">
        <v>6186</v>
      </c>
      <c r="AT290" t="s">
        <v>6186</v>
      </c>
      <c r="AU290" t="s">
        <v>6186</v>
      </c>
      <c r="AV290" t="s">
        <v>6186</v>
      </c>
      <c r="AW290" t="s">
        <v>6186</v>
      </c>
      <c r="AX290" t="s">
        <v>6186</v>
      </c>
      <c r="AY290" t="s">
        <v>6186</v>
      </c>
      <c r="AZ290" t="s">
        <v>6186</v>
      </c>
      <c r="BA290" t="s">
        <v>6186</v>
      </c>
      <c r="BB290" t="s">
        <v>6186</v>
      </c>
      <c r="BC290" t="s">
        <v>6186</v>
      </c>
      <c r="BD290" t="s">
        <v>6186</v>
      </c>
    </row>
    <row r="291" spans="1:56">
      <c r="A291" t="s">
        <v>6188</v>
      </c>
      <c r="B291">
        <v>8500</v>
      </c>
      <c r="C291">
        <v>2008</v>
      </c>
      <c r="D291" t="s">
        <v>6186</v>
      </c>
      <c r="E291" t="s">
        <v>6186</v>
      </c>
      <c r="F291" t="s">
        <v>6186</v>
      </c>
      <c r="H291" t="s">
        <v>6186</v>
      </c>
      <c r="I291" t="str">
        <f t="shared" si="8"/>
        <v/>
      </c>
      <c r="K291" t="s">
        <v>6186</v>
      </c>
      <c r="L291" t="s">
        <v>6186</v>
      </c>
      <c r="M291" t="s">
        <v>6186</v>
      </c>
      <c r="N291" t="s">
        <v>6186</v>
      </c>
      <c r="O291" t="s">
        <v>6186</v>
      </c>
      <c r="P291" t="s">
        <v>6186</v>
      </c>
      <c r="Q291" t="s">
        <v>6186</v>
      </c>
      <c r="R291" t="s">
        <v>6186</v>
      </c>
      <c r="S291" t="s">
        <v>6186</v>
      </c>
      <c r="T291" t="s">
        <v>6186</v>
      </c>
      <c r="U291" t="s">
        <v>6186</v>
      </c>
      <c r="V291" t="s">
        <v>6186</v>
      </c>
      <c r="W291" t="s">
        <v>6186</v>
      </c>
      <c r="X291" t="s">
        <v>6186</v>
      </c>
      <c r="Y291" t="s">
        <v>6186</v>
      </c>
      <c r="Z291" t="s">
        <v>6186</v>
      </c>
      <c r="AA291" t="s">
        <v>6186</v>
      </c>
      <c r="AB291" t="s">
        <v>6186</v>
      </c>
      <c r="AC291" t="s">
        <v>6186</v>
      </c>
      <c r="AD291" t="s">
        <v>6186</v>
      </c>
      <c r="AE291" t="s">
        <v>6186</v>
      </c>
      <c r="AF291" t="s">
        <v>6186</v>
      </c>
      <c r="AG291" t="s">
        <v>6186</v>
      </c>
      <c r="AH291" t="s">
        <v>6186</v>
      </c>
      <c r="AI291" t="s">
        <v>6186</v>
      </c>
      <c r="AJ291" t="s">
        <v>6186</v>
      </c>
      <c r="AK291" t="s">
        <v>6186</v>
      </c>
      <c r="AL291" t="s">
        <v>6186</v>
      </c>
      <c r="AM291" t="s">
        <v>6186</v>
      </c>
      <c r="AN291" t="s">
        <v>6186</v>
      </c>
      <c r="AO291" t="s">
        <v>6186</v>
      </c>
      <c r="AP291" t="s">
        <v>6186</v>
      </c>
      <c r="AQ291" t="s">
        <v>6186</v>
      </c>
      <c r="AR291" t="s">
        <v>6186</v>
      </c>
      <c r="AS291" t="s">
        <v>6186</v>
      </c>
      <c r="AT291" t="s">
        <v>6186</v>
      </c>
      <c r="AU291" t="s">
        <v>6186</v>
      </c>
      <c r="AV291" t="s">
        <v>6186</v>
      </c>
      <c r="AW291" t="s">
        <v>6186</v>
      </c>
      <c r="AX291" t="s">
        <v>6186</v>
      </c>
      <c r="AY291" t="s">
        <v>6186</v>
      </c>
      <c r="AZ291" t="s">
        <v>6186</v>
      </c>
      <c r="BA291" t="s">
        <v>6186</v>
      </c>
      <c r="BB291" t="s">
        <v>6186</v>
      </c>
      <c r="BC291" t="s">
        <v>6186</v>
      </c>
      <c r="BD291" t="s">
        <v>6186</v>
      </c>
    </row>
    <row r="292" spans="1:56">
      <c r="A292" t="s">
        <v>6188</v>
      </c>
      <c r="B292">
        <v>8500</v>
      </c>
      <c r="C292">
        <v>2009</v>
      </c>
      <c r="D292" t="s">
        <v>6186</v>
      </c>
      <c r="E292" t="s">
        <v>6186</v>
      </c>
      <c r="F292" t="s">
        <v>6186</v>
      </c>
      <c r="H292" t="s">
        <v>6186</v>
      </c>
      <c r="I292" t="str">
        <f t="shared" si="8"/>
        <v/>
      </c>
      <c r="K292" t="s">
        <v>6186</v>
      </c>
      <c r="L292" t="s">
        <v>6186</v>
      </c>
      <c r="M292" t="s">
        <v>6186</v>
      </c>
      <c r="N292" t="s">
        <v>6186</v>
      </c>
      <c r="O292" t="s">
        <v>6186</v>
      </c>
      <c r="P292" t="s">
        <v>6186</v>
      </c>
      <c r="Q292" t="s">
        <v>6186</v>
      </c>
      <c r="R292" t="s">
        <v>6186</v>
      </c>
      <c r="S292" t="s">
        <v>6186</v>
      </c>
      <c r="T292" t="s">
        <v>6186</v>
      </c>
      <c r="U292" t="s">
        <v>6186</v>
      </c>
      <c r="V292" t="s">
        <v>6186</v>
      </c>
      <c r="W292" t="s">
        <v>6186</v>
      </c>
      <c r="X292" t="s">
        <v>6186</v>
      </c>
      <c r="Y292" t="s">
        <v>6186</v>
      </c>
      <c r="Z292" t="s">
        <v>6186</v>
      </c>
      <c r="AA292" t="s">
        <v>6186</v>
      </c>
      <c r="AB292" t="s">
        <v>6186</v>
      </c>
      <c r="AC292" t="s">
        <v>6186</v>
      </c>
      <c r="AD292" t="s">
        <v>6186</v>
      </c>
      <c r="AE292" t="s">
        <v>6186</v>
      </c>
      <c r="AF292" t="s">
        <v>6186</v>
      </c>
      <c r="AG292" t="s">
        <v>6186</v>
      </c>
      <c r="AH292" t="s">
        <v>6186</v>
      </c>
      <c r="AI292" t="s">
        <v>6186</v>
      </c>
      <c r="AJ292" t="s">
        <v>6186</v>
      </c>
      <c r="AK292" t="s">
        <v>6186</v>
      </c>
      <c r="AL292" t="s">
        <v>6186</v>
      </c>
      <c r="AM292" t="s">
        <v>6186</v>
      </c>
      <c r="AN292" t="s">
        <v>6186</v>
      </c>
      <c r="AO292" t="s">
        <v>6186</v>
      </c>
      <c r="AP292" t="s">
        <v>6186</v>
      </c>
      <c r="AQ292" t="s">
        <v>6186</v>
      </c>
      <c r="AR292" t="s">
        <v>6186</v>
      </c>
      <c r="AS292" t="s">
        <v>6186</v>
      </c>
      <c r="AT292" t="s">
        <v>6186</v>
      </c>
      <c r="AU292" t="s">
        <v>6186</v>
      </c>
      <c r="AV292" t="s">
        <v>6186</v>
      </c>
      <c r="AW292" t="s">
        <v>6186</v>
      </c>
      <c r="AX292" t="s">
        <v>6186</v>
      </c>
      <c r="AY292" t="s">
        <v>6186</v>
      </c>
      <c r="AZ292" t="s">
        <v>6186</v>
      </c>
      <c r="BA292" t="s">
        <v>6186</v>
      </c>
      <c r="BB292" t="s">
        <v>6186</v>
      </c>
      <c r="BC292" t="s">
        <v>6186</v>
      </c>
      <c r="BD292" t="s">
        <v>6186</v>
      </c>
    </row>
    <row r="293" spans="1:56">
      <c r="A293" t="s">
        <v>6188</v>
      </c>
      <c r="B293">
        <v>8500</v>
      </c>
      <c r="C293">
        <v>2010</v>
      </c>
      <c r="D293" t="s">
        <v>6186</v>
      </c>
      <c r="E293" t="s">
        <v>6186</v>
      </c>
      <c r="F293" t="s">
        <v>6186</v>
      </c>
      <c r="H293" t="s">
        <v>6186</v>
      </c>
      <c r="I293" t="str">
        <f t="shared" si="8"/>
        <v/>
      </c>
      <c r="K293" t="s">
        <v>6186</v>
      </c>
      <c r="L293" t="s">
        <v>6186</v>
      </c>
      <c r="M293" t="s">
        <v>6186</v>
      </c>
      <c r="N293" t="s">
        <v>6186</v>
      </c>
      <c r="O293" t="s">
        <v>6186</v>
      </c>
      <c r="P293" t="s">
        <v>6186</v>
      </c>
      <c r="Q293" t="s">
        <v>6186</v>
      </c>
      <c r="R293" t="s">
        <v>6186</v>
      </c>
      <c r="S293" t="s">
        <v>6186</v>
      </c>
      <c r="T293" t="s">
        <v>6186</v>
      </c>
      <c r="U293" t="s">
        <v>6186</v>
      </c>
      <c r="V293" t="s">
        <v>6186</v>
      </c>
      <c r="W293" t="s">
        <v>6186</v>
      </c>
      <c r="X293" t="s">
        <v>6186</v>
      </c>
      <c r="Y293" t="s">
        <v>6186</v>
      </c>
      <c r="Z293" t="s">
        <v>6186</v>
      </c>
      <c r="AA293" t="s">
        <v>6186</v>
      </c>
      <c r="AB293" t="s">
        <v>6186</v>
      </c>
      <c r="AC293" t="s">
        <v>6186</v>
      </c>
      <c r="AD293" t="s">
        <v>6186</v>
      </c>
      <c r="AE293" t="s">
        <v>6186</v>
      </c>
      <c r="AF293" t="s">
        <v>6186</v>
      </c>
      <c r="AG293" t="s">
        <v>6186</v>
      </c>
      <c r="AH293" t="s">
        <v>6186</v>
      </c>
      <c r="AI293" t="s">
        <v>6186</v>
      </c>
      <c r="AJ293" t="s">
        <v>6186</v>
      </c>
      <c r="AK293" t="s">
        <v>6186</v>
      </c>
      <c r="AL293" t="s">
        <v>6186</v>
      </c>
      <c r="AM293" t="s">
        <v>6186</v>
      </c>
      <c r="AN293" t="s">
        <v>6186</v>
      </c>
      <c r="AO293" t="s">
        <v>6186</v>
      </c>
      <c r="AP293" t="s">
        <v>6186</v>
      </c>
      <c r="AQ293" t="s">
        <v>6186</v>
      </c>
      <c r="AR293" t="s">
        <v>6186</v>
      </c>
      <c r="AS293" t="s">
        <v>6186</v>
      </c>
      <c r="AT293" t="s">
        <v>6186</v>
      </c>
      <c r="AU293" t="s">
        <v>6186</v>
      </c>
      <c r="AV293" t="s">
        <v>6186</v>
      </c>
      <c r="AW293" t="s">
        <v>6186</v>
      </c>
      <c r="AX293" t="s">
        <v>6186</v>
      </c>
      <c r="AY293" t="s">
        <v>6186</v>
      </c>
      <c r="AZ293" t="s">
        <v>6186</v>
      </c>
      <c r="BA293" t="s">
        <v>6186</v>
      </c>
      <c r="BB293" t="s">
        <v>6186</v>
      </c>
      <c r="BC293" t="s">
        <v>6186</v>
      </c>
      <c r="BD293" t="s">
        <v>6186</v>
      </c>
    </row>
    <row r="294" spans="1:56">
      <c r="A294" t="s">
        <v>6188</v>
      </c>
      <c r="B294">
        <v>8500</v>
      </c>
      <c r="C294">
        <v>2011</v>
      </c>
      <c r="D294">
        <v>0</v>
      </c>
      <c r="E294">
        <v>1.9999999999999999E-6</v>
      </c>
      <c r="F294">
        <v>16.359100000000002</v>
      </c>
      <c r="H294">
        <v>13.44218</v>
      </c>
      <c r="I294">
        <f t="shared" si="8"/>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6186</v>
      </c>
      <c r="X294" t="s">
        <v>6186</v>
      </c>
      <c r="Y294">
        <v>1</v>
      </c>
      <c r="Z294" t="s">
        <v>6186</v>
      </c>
      <c r="AA294" t="s">
        <v>6186</v>
      </c>
      <c r="AB294">
        <v>1</v>
      </c>
      <c r="AC294" t="s">
        <v>6186</v>
      </c>
      <c r="AD294" t="s">
        <v>6186</v>
      </c>
      <c r="AE294" t="s">
        <v>6186</v>
      </c>
      <c r="AF294" t="s">
        <v>6186</v>
      </c>
      <c r="AG294">
        <v>1</v>
      </c>
      <c r="AH294" t="s">
        <v>6186</v>
      </c>
      <c r="AI294" t="s">
        <v>6186</v>
      </c>
      <c r="AJ294" t="s">
        <v>6186</v>
      </c>
      <c r="AK294" t="s">
        <v>6186</v>
      </c>
      <c r="AL294" t="s">
        <v>6186</v>
      </c>
      <c r="AM294" t="s">
        <v>6186</v>
      </c>
      <c r="AN294" t="s">
        <v>6186</v>
      </c>
      <c r="AO294" t="s">
        <v>6186</v>
      </c>
      <c r="AP294">
        <v>1</v>
      </c>
      <c r="AQ294" t="s">
        <v>6186</v>
      </c>
      <c r="AR294" t="s">
        <v>6186</v>
      </c>
      <c r="AS294" t="s">
        <v>6186</v>
      </c>
      <c r="AT294">
        <v>1</v>
      </c>
      <c r="AU294">
        <v>1</v>
      </c>
      <c r="AV294">
        <v>6</v>
      </c>
      <c r="AW294" t="s">
        <v>6186</v>
      </c>
      <c r="AX294">
        <v>8</v>
      </c>
      <c r="AY294" t="s">
        <v>6186</v>
      </c>
      <c r="AZ294" t="s">
        <v>6186</v>
      </c>
      <c r="BA294">
        <v>1</v>
      </c>
      <c r="BB294" t="s">
        <v>6186</v>
      </c>
      <c r="BC294" t="s">
        <v>6186</v>
      </c>
      <c r="BD294" t="s">
        <v>6186</v>
      </c>
    </row>
    <row r="295" spans="1:56">
      <c r="A295" t="s">
        <v>6188</v>
      </c>
      <c r="B295">
        <v>8500</v>
      </c>
      <c r="C295">
        <v>2012</v>
      </c>
      <c r="D295">
        <v>0</v>
      </c>
      <c r="E295">
        <v>3.0000000000000001E-6</v>
      </c>
      <c r="F295">
        <v>16.359100000000002</v>
      </c>
      <c r="H295">
        <v>13.44218</v>
      </c>
      <c r="I295">
        <f t="shared" si="8"/>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6186</v>
      </c>
      <c r="X295" t="s">
        <v>6186</v>
      </c>
      <c r="Y295">
        <v>1</v>
      </c>
      <c r="Z295" t="s">
        <v>6186</v>
      </c>
      <c r="AA295" t="s">
        <v>6186</v>
      </c>
      <c r="AB295">
        <v>1</v>
      </c>
      <c r="AC295" t="s">
        <v>6186</v>
      </c>
      <c r="AD295" t="s">
        <v>6186</v>
      </c>
      <c r="AE295" t="s">
        <v>6186</v>
      </c>
      <c r="AF295" t="s">
        <v>6186</v>
      </c>
      <c r="AG295">
        <v>1</v>
      </c>
      <c r="AH295" t="s">
        <v>6186</v>
      </c>
      <c r="AI295" t="s">
        <v>6186</v>
      </c>
      <c r="AJ295" t="s">
        <v>6186</v>
      </c>
      <c r="AK295" t="s">
        <v>6186</v>
      </c>
      <c r="AL295" t="s">
        <v>6186</v>
      </c>
      <c r="AM295" t="s">
        <v>6186</v>
      </c>
      <c r="AN295" t="s">
        <v>6186</v>
      </c>
      <c r="AO295" t="s">
        <v>6186</v>
      </c>
      <c r="AP295">
        <v>1</v>
      </c>
      <c r="AQ295" t="s">
        <v>6186</v>
      </c>
      <c r="AR295" t="s">
        <v>6186</v>
      </c>
      <c r="AS295" t="s">
        <v>6186</v>
      </c>
      <c r="AT295">
        <v>1</v>
      </c>
      <c r="AU295">
        <v>1</v>
      </c>
      <c r="AV295">
        <v>6</v>
      </c>
      <c r="AW295" t="s">
        <v>6186</v>
      </c>
      <c r="AX295">
        <v>8</v>
      </c>
      <c r="AY295" t="s">
        <v>6186</v>
      </c>
      <c r="AZ295" t="s">
        <v>6186</v>
      </c>
      <c r="BA295">
        <v>1</v>
      </c>
      <c r="BB295" t="s">
        <v>6186</v>
      </c>
      <c r="BC295" t="s">
        <v>6186</v>
      </c>
      <c r="BD295" t="s">
        <v>6186</v>
      </c>
    </row>
    <row r="296" spans="1:56">
      <c r="A296" t="s">
        <v>6188</v>
      </c>
      <c r="B296">
        <v>8500</v>
      </c>
      <c r="C296">
        <v>2013</v>
      </c>
      <c r="D296">
        <v>0</v>
      </c>
      <c r="E296">
        <v>9.9999999999999995E-7</v>
      </c>
      <c r="F296">
        <v>16.359100000000002</v>
      </c>
      <c r="H296">
        <v>13.44218</v>
      </c>
      <c r="I296">
        <f t="shared" si="8"/>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6186</v>
      </c>
      <c r="X296" t="s">
        <v>6186</v>
      </c>
      <c r="Y296">
        <v>1</v>
      </c>
      <c r="Z296" t="s">
        <v>6186</v>
      </c>
      <c r="AA296" t="s">
        <v>6186</v>
      </c>
      <c r="AB296">
        <v>1</v>
      </c>
      <c r="AC296" t="s">
        <v>6186</v>
      </c>
      <c r="AD296" t="s">
        <v>6186</v>
      </c>
      <c r="AE296" t="s">
        <v>6186</v>
      </c>
      <c r="AF296" t="s">
        <v>6186</v>
      </c>
      <c r="AG296">
        <v>1</v>
      </c>
      <c r="AH296" t="s">
        <v>6186</v>
      </c>
      <c r="AI296" t="s">
        <v>6186</v>
      </c>
      <c r="AJ296" t="s">
        <v>6186</v>
      </c>
      <c r="AK296" t="s">
        <v>6186</v>
      </c>
      <c r="AL296" t="s">
        <v>6186</v>
      </c>
      <c r="AM296" t="s">
        <v>6186</v>
      </c>
      <c r="AN296" t="s">
        <v>6186</v>
      </c>
      <c r="AO296" t="s">
        <v>6186</v>
      </c>
      <c r="AP296">
        <v>1</v>
      </c>
      <c r="AQ296" t="s">
        <v>6186</v>
      </c>
      <c r="AR296" t="s">
        <v>6186</v>
      </c>
      <c r="AS296" t="s">
        <v>6186</v>
      </c>
      <c r="AT296">
        <v>1</v>
      </c>
      <c r="AU296">
        <v>1</v>
      </c>
      <c r="AV296">
        <v>6</v>
      </c>
      <c r="AW296" t="s">
        <v>6186</v>
      </c>
      <c r="AX296">
        <v>8</v>
      </c>
      <c r="AY296" t="s">
        <v>6186</v>
      </c>
      <c r="AZ296" t="s">
        <v>6186</v>
      </c>
      <c r="BA296">
        <v>1</v>
      </c>
      <c r="BB296" t="s">
        <v>6186</v>
      </c>
      <c r="BC296" t="s">
        <v>6186</v>
      </c>
      <c r="BD296" t="s">
        <v>6186</v>
      </c>
    </row>
    <row r="297" spans="1:56">
      <c r="A297" t="s">
        <v>6188</v>
      </c>
      <c r="B297">
        <v>8500</v>
      </c>
      <c r="C297">
        <v>2014</v>
      </c>
      <c r="D297">
        <v>0</v>
      </c>
      <c r="E297">
        <v>9.9999999999999995E-7</v>
      </c>
      <c r="F297">
        <v>16.359100000000002</v>
      </c>
      <c r="H297">
        <v>13.44218</v>
      </c>
      <c r="I297">
        <f t="shared" si="8"/>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6186</v>
      </c>
      <c r="X297" t="s">
        <v>6186</v>
      </c>
      <c r="Y297">
        <v>1</v>
      </c>
      <c r="Z297" t="s">
        <v>6186</v>
      </c>
      <c r="AA297" t="s">
        <v>6186</v>
      </c>
      <c r="AB297">
        <v>1</v>
      </c>
      <c r="AC297" t="s">
        <v>6186</v>
      </c>
      <c r="AD297" t="s">
        <v>6186</v>
      </c>
      <c r="AE297" t="s">
        <v>6186</v>
      </c>
      <c r="AF297" t="s">
        <v>6186</v>
      </c>
      <c r="AG297">
        <v>1</v>
      </c>
      <c r="AH297" t="s">
        <v>6186</v>
      </c>
      <c r="AI297" t="s">
        <v>6186</v>
      </c>
      <c r="AJ297" t="s">
        <v>6186</v>
      </c>
      <c r="AK297" t="s">
        <v>6186</v>
      </c>
      <c r="AL297" t="s">
        <v>6186</v>
      </c>
      <c r="AM297" t="s">
        <v>6186</v>
      </c>
      <c r="AN297" t="s">
        <v>6186</v>
      </c>
      <c r="AO297" t="s">
        <v>6186</v>
      </c>
      <c r="AP297">
        <v>1</v>
      </c>
      <c r="AQ297" t="s">
        <v>6186</v>
      </c>
      <c r="AR297" t="s">
        <v>6186</v>
      </c>
      <c r="AS297" t="s">
        <v>6186</v>
      </c>
      <c r="AT297">
        <v>1</v>
      </c>
      <c r="AU297">
        <v>1</v>
      </c>
      <c r="AV297">
        <v>6</v>
      </c>
      <c r="AW297" t="s">
        <v>6186</v>
      </c>
      <c r="AX297">
        <v>8</v>
      </c>
      <c r="AY297" t="s">
        <v>6186</v>
      </c>
      <c r="AZ297" t="s">
        <v>6186</v>
      </c>
      <c r="BA297">
        <v>1</v>
      </c>
      <c r="BB297" t="s">
        <v>6186</v>
      </c>
      <c r="BC297" t="s">
        <v>6186</v>
      </c>
      <c r="BD297" t="s">
        <v>6186</v>
      </c>
    </row>
    <row r="298" spans="1:56">
      <c r="A298" t="s">
        <v>6188</v>
      </c>
      <c r="B298">
        <v>8500</v>
      </c>
      <c r="C298">
        <v>2015</v>
      </c>
      <c r="D298" t="s">
        <v>6186</v>
      </c>
      <c r="E298" t="s">
        <v>6186</v>
      </c>
      <c r="F298" t="s">
        <v>6186</v>
      </c>
      <c r="H298" t="s">
        <v>6186</v>
      </c>
      <c r="I298" t="str">
        <f t="shared" si="8"/>
        <v/>
      </c>
      <c r="K298" t="s">
        <v>6186</v>
      </c>
      <c r="L298" t="s">
        <v>6186</v>
      </c>
      <c r="M298" t="s">
        <v>6186</v>
      </c>
      <c r="N298" t="s">
        <v>6186</v>
      </c>
      <c r="O298" t="s">
        <v>6186</v>
      </c>
      <c r="P298" t="s">
        <v>6186</v>
      </c>
      <c r="Q298" t="s">
        <v>6186</v>
      </c>
      <c r="R298" t="s">
        <v>6186</v>
      </c>
      <c r="S298" t="s">
        <v>6186</v>
      </c>
      <c r="T298" t="s">
        <v>6186</v>
      </c>
      <c r="U298" t="s">
        <v>6186</v>
      </c>
      <c r="V298" t="s">
        <v>6186</v>
      </c>
      <c r="W298" t="s">
        <v>6186</v>
      </c>
      <c r="X298" t="s">
        <v>6186</v>
      </c>
      <c r="Y298" t="s">
        <v>6186</v>
      </c>
      <c r="Z298" t="s">
        <v>6186</v>
      </c>
      <c r="AA298" t="s">
        <v>6186</v>
      </c>
      <c r="AB298" t="s">
        <v>6186</v>
      </c>
      <c r="AC298" t="s">
        <v>6186</v>
      </c>
      <c r="AD298" t="s">
        <v>6186</v>
      </c>
      <c r="AE298" t="s">
        <v>6186</v>
      </c>
      <c r="AF298" t="s">
        <v>6186</v>
      </c>
      <c r="AG298" t="s">
        <v>6186</v>
      </c>
      <c r="AH298" t="s">
        <v>6186</v>
      </c>
      <c r="AI298" t="s">
        <v>6186</v>
      </c>
      <c r="AJ298" t="s">
        <v>6186</v>
      </c>
      <c r="AK298" t="s">
        <v>6186</v>
      </c>
      <c r="AL298" t="s">
        <v>6186</v>
      </c>
      <c r="AM298" t="s">
        <v>6186</v>
      </c>
      <c r="AN298" t="s">
        <v>6186</v>
      </c>
      <c r="AO298" t="s">
        <v>6186</v>
      </c>
      <c r="AP298" t="s">
        <v>6186</v>
      </c>
      <c r="AQ298" t="s">
        <v>6186</v>
      </c>
      <c r="AR298" t="s">
        <v>6186</v>
      </c>
      <c r="AS298" t="s">
        <v>6186</v>
      </c>
      <c r="AT298" t="s">
        <v>6186</v>
      </c>
      <c r="AU298" t="s">
        <v>6186</v>
      </c>
      <c r="AV298" t="s">
        <v>6186</v>
      </c>
      <c r="AW298" t="s">
        <v>6186</v>
      </c>
      <c r="AX298" t="s">
        <v>6186</v>
      </c>
      <c r="AY298" t="s">
        <v>6186</v>
      </c>
      <c r="AZ298" t="s">
        <v>6186</v>
      </c>
      <c r="BA298" t="s">
        <v>6186</v>
      </c>
      <c r="BB298" t="s">
        <v>6186</v>
      </c>
      <c r="BC298" t="s">
        <v>6186</v>
      </c>
      <c r="BD298" t="s">
        <v>6186</v>
      </c>
    </row>
    <row r="299" spans="1:56">
      <c r="A299" t="s">
        <v>6188</v>
      </c>
      <c r="B299">
        <v>8500</v>
      </c>
      <c r="C299">
        <v>2016</v>
      </c>
      <c r="D299" t="s">
        <v>6186</v>
      </c>
      <c r="E299" t="s">
        <v>6186</v>
      </c>
      <c r="F299" t="s">
        <v>6186</v>
      </c>
      <c r="H299" t="s">
        <v>6186</v>
      </c>
      <c r="I299" t="str">
        <f t="shared" si="8"/>
        <v/>
      </c>
      <c r="K299" t="s">
        <v>6186</v>
      </c>
      <c r="L299" t="s">
        <v>6186</v>
      </c>
      <c r="M299" t="s">
        <v>6186</v>
      </c>
      <c r="N299" t="s">
        <v>6186</v>
      </c>
      <c r="O299" t="s">
        <v>6186</v>
      </c>
      <c r="P299" t="s">
        <v>6186</v>
      </c>
      <c r="Q299" t="s">
        <v>6186</v>
      </c>
      <c r="R299" t="s">
        <v>6186</v>
      </c>
      <c r="S299" t="s">
        <v>6186</v>
      </c>
      <c r="T299" t="s">
        <v>6186</v>
      </c>
      <c r="U299" t="s">
        <v>6186</v>
      </c>
      <c r="V299" t="s">
        <v>6186</v>
      </c>
      <c r="W299" t="s">
        <v>6186</v>
      </c>
      <c r="X299" t="s">
        <v>6186</v>
      </c>
      <c r="Y299" t="s">
        <v>6186</v>
      </c>
      <c r="Z299" t="s">
        <v>6186</v>
      </c>
      <c r="AA299" t="s">
        <v>6186</v>
      </c>
      <c r="AB299" t="s">
        <v>6186</v>
      </c>
      <c r="AC299" t="s">
        <v>6186</v>
      </c>
      <c r="AD299" t="s">
        <v>6186</v>
      </c>
      <c r="AE299" t="s">
        <v>6186</v>
      </c>
      <c r="AF299" t="s">
        <v>6186</v>
      </c>
      <c r="AG299" t="s">
        <v>6186</v>
      </c>
      <c r="AH299" t="s">
        <v>6186</v>
      </c>
      <c r="AI299" t="s">
        <v>6186</v>
      </c>
      <c r="AJ299" t="s">
        <v>6186</v>
      </c>
      <c r="AK299" t="s">
        <v>6186</v>
      </c>
      <c r="AL299" t="s">
        <v>6186</v>
      </c>
      <c r="AM299" t="s">
        <v>6186</v>
      </c>
      <c r="AN299" t="s">
        <v>6186</v>
      </c>
      <c r="AO299" t="s">
        <v>6186</v>
      </c>
      <c r="AP299" t="s">
        <v>6186</v>
      </c>
      <c r="AQ299" t="s">
        <v>6186</v>
      </c>
      <c r="AR299" t="s">
        <v>6186</v>
      </c>
      <c r="AS299" t="s">
        <v>6186</v>
      </c>
      <c r="AT299" t="s">
        <v>6186</v>
      </c>
      <c r="AU299" t="s">
        <v>6186</v>
      </c>
      <c r="AV299" t="s">
        <v>6186</v>
      </c>
      <c r="AW299" t="s">
        <v>6186</v>
      </c>
      <c r="AX299" t="s">
        <v>6186</v>
      </c>
      <c r="AY299" t="s">
        <v>6186</v>
      </c>
      <c r="AZ299" t="s">
        <v>6186</v>
      </c>
      <c r="BA299" t="s">
        <v>6186</v>
      </c>
      <c r="BB299" t="s">
        <v>6186</v>
      </c>
      <c r="BC299" t="s">
        <v>6186</v>
      </c>
      <c r="BD299" t="s">
        <v>6186</v>
      </c>
    </row>
    <row r="300" spans="1:56">
      <c r="A300" t="s">
        <v>6188</v>
      </c>
      <c r="B300">
        <v>8500</v>
      </c>
      <c r="C300">
        <v>2017</v>
      </c>
      <c r="D300" t="s">
        <v>6186</v>
      </c>
      <c r="E300" t="s">
        <v>6186</v>
      </c>
      <c r="F300" t="s">
        <v>6186</v>
      </c>
      <c r="H300" t="s">
        <v>6186</v>
      </c>
      <c r="I300" t="str">
        <f t="shared" si="8"/>
        <v/>
      </c>
      <c r="K300" t="s">
        <v>6186</v>
      </c>
      <c r="L300" t="s">
        <v>6186</v>
      </c>
      <c r="M300" t="s">
        <v>6186</v>
      </c>
      <c r="N300" t="s">
        <v>6186</v>
      </c>
      <c r="O300" t="s">
        <v>6186</v>
      </c>
      <c r="P300" t="s">
        <v>6186</v>
      </c>
      <c r="Q300" t="s">
        <v>6186</v>
      </c>
      <c r="R300" t="s">
        <v>6186</v>
      </c>
      <c r="S300" t="s">
        <v>6186</v>
      </c>
      <c r="T300" t="s">
        <v>6186</v>
      </c>
      <c r="U300" t="s">
        <v>6186</v>
      </c>
      <c r="V300" t="s">
        <v>6186</v>
      </c>
      <c r="W300" t="s">
        <v>6186</v>
      </c>
      <c r="X300" t="s">
        <v>6186</v>
      </c>
      <c r="Y300" t="s">
        <v>6186</v>
      </c>
      <c r="Z300" t="s">
        <v>6186</v>
      </c>
      <c r="AA300" t="s">
        <v>6186</v>
      </c>
      <c r="AB300" t="s">
        <v>6186</v>
      </c>
      <c r="AC300" t="s">
        <v>6186</v>
      </c>
      <c r="AD300" t="s">
        <v>6186</v>
      </c>
      <c r="AE300" t="s">
        <v>6186</v>
      </c>
      <c r="AF300" t="s">
        <v>6186</v>
      </c>
      <c r="AG300" t="s">
        <v>6186</v>
      </c>
      <c r="AH300" t="s">
        <v>6186</v>
      </c>
      <c r="AI300" t="s">
        <v>6186</v>
      </c>
      <c r="AJ300" t="s">
        <v>6186</v>
      </c>
      <c r="AK300" t="s">
        <v>6186</v>
      </c>
      <c r="AL300" t="s">
        <v>6186</v>
      </c>
      <c r="AM300" t="s">
        <v>6186</v>
      </c>
      <c r="AN300" t="s">
        <v>6186</v>
      </c>
      <c r="AO300" t="s">
        <v>6186</v>
      </c>
      <c r="AP300" t="s">
        <v>6186</v>
      </c>
      <c r="AQ300" t="s">
        <v>6186</v>
      </c>
      <c r="AR300" t="s">
        <v>6186</v>
      </c>
      <c r="AS300" t="s">
        <v>6186</v>
      </c>
      <c r="AT300" t="s">
        <v>6186</v>
      </c>
      <c r="AU300" t="s">
        <v>6186</v>
      </c>
      <c r="AV300" t="s">
        <v>6186</v>
      </c>
      <c r="AW300" t="s">
        <v>6186</v>
      </c>
      <c r="AX300" t="s">
        <v>6186</v>
      </c>
      <c r="AY300" t="s">
        <v>6186</v>
      </c>
      <c r="AZ300" t="s">
        <v>6186</v>
      </c>
      <c r="BA300" t="s">
        <v>6186</v>
      </c>
      <c r="BB300" t="s">
        <v>6186</v>
      </c>
      <c r="BC300" t="s">
        <v>6186</v>
      </c>
      <c r="BD300" t="s">
        <v>6186</v>
      </c>
    </row>
    <row r="301" spans="1:56">
      <c r="A301" t="s">
        <v>6188</v>
      </c>
      <c r="B301">
        <v>8500</v>
      </c>
      <c r="C301">
        <v>2018</v>
      </c>
      <c r="D301" t="s">
        <v>6186</v>
      </c>
      <c r="E301" t="s">
        <v>6186</v>
      </c>
      <c r="F301" t="s">
        <v>6186</v>
      </c>
      <c r="H301" t="s">
        <v>6186</v>
      </c>
      <c r="I301" t="str">
        <f t="shared" si="8"/>
        <v/>
      </c>
      <c r="K301" t="s">
        <v>6186</v>
      </c>
      <c r="L301" t="s">
        <v>6186</v>
      </c>
      <c r="M301" t="s">
        <v>6186</v>
      </c>
      <c r="N301" t="s">
        <v>6186</v>
      </c>
      <c r="O301" t="s">
        <v>6186</v>
      </c>
      <c r="P301" t="s">
        <v>6186</v>
      </c>
      <c r="Q301" t="s">
        <v>6186</v>
      </c>
      <c r="R301" t="s">
        <v>6186</v>
      </c>
      <c r="S301" t="s">
        <v>6186</v>
      </c>
      <c r="T301" t="s">
        <v>6186</v>
      </c>
      <c r="U301" t="s">
        <v>6186</v>
      </c>
      <c r="V301" t="s">
        <v>6186</v>
      </c>
      <c r="W301" t="s">
        <v>6186</v>
      </c>
      <c r="X301" t="s">
        <v>6186</v>
      </c>
      <c r="Y301" t="s">
        <v>6186</v>
      </c>
      <c r="Z301" t="s">
        <v>6186</v>
      </c>
      <c r="AA301" t="s">
        <v>6186</v>
      </c>
      <c r="AB301" t="s">
        <v>6186</v>
      </c>
      <c r="AC301" t="s">
        <v>6186</v>
      </c>
      <c r="AD301" t="s">
        <v>6186</v>
      </c>
      <c r="AE301" t="s">
        <v>6186</v>
      </c>
      <c r="AF301" t="s">
        <v>6186</v>
      </c>
      <c r="AG301" t="s">
        <v>6186</v>
      </c>
      <c r="AH301" t="s">
        <v>6186</v>
      </c>
      <c r="AI301" t="s">
        <v>6186</v>
      </c>
      <c r="AJ301" t="s">
        <v>6186</v>
      </c>
      <c r="AK301" t="s">
        <v>6186</v>
      </c>
      <c r="AL301" t="s">
        <v>6186</v>
      </c>
      <c r="AM301" t="s">
        <v>6186</v>
      </c>
      <c r="AN301" t="s">
        <v>6186</v>
      </c>
      <c r="AO301" t="s">
        <v>6186</v>
      </c>
      <c r="AP301" t="s">
        <v>6186</v>
      </c>
      <c r="AQ301" t="s">
        <v>6186</v>
      </c>
      <c r="AR301" t="s">
        <v>6186</v>
      </c>
      <c r="AS301" t="s">
        <v>6186</v>
      </c>
      <c r="AT301" t="s">
        <v>6186</v>
      </c>
      <c r="AU301" t="s">
        <v>6186</v>
      </c>
      <c r="AV301" t="s">
        <v>6186</v>
      </c>
      <c r="AW301" t="s">
        <v>6186</v>
      </c>
      <c r="AX301" t="s">
        <v>6186</v>
      </c>
      <c r="AY301" t="s">
        <v>6186</v>
      </c>
      <c r="AZ301" t="s">
        <v>6186</v>
      </c>
      <c r="BA301" t="s">
        <v>6186</v>
      </c>
      <c r="BB301" t="s">
        <v>6186</v>
      </c>
      <c r="BC301" t="s">
        <v>6186</v>
      </c>
      <c r="BD301" t="s">
        <v>6186</v>
      </c>
    </row>
    <row r="302" spans="1:56">
      <c r="A302" t="s">
        <v>6188</v>
      </c>
      <c r="B302">
        <v>8500</v>
      </c>
      <c r="C302">
        <v>2019</v>
      </c>
      <c r="D302" t="s">
        <v>6186</v>
      </c>
      <c r="E302" t="s">
        <v>6186</v>
      </c>
      <c r="F302" t="s">
        <v>6186</v>
      </c>
      <c r="H302" t="s">
        <v>6186</v>
      </c>
      <c r="I302" t="str">
        <f t="shared" si="8"/>
        <v/>
      </c>
      <c r="K302" t="s">
        <v>6186</v>
      </c>
      <c r="L302" t="s">
        <v>6186</v>
      </c>
      <c r="M302" t="s">
        <v>6186</v>
      </c>
      <c r="N302" t="s">
        <v>6186</v>
      </c>
      <c r="O302" t="s">
        <v>6186</v>
      </c>
      <c r="P302" t="s">
        <v>6186</v>
      </c>
      <c r="Q302" t="s">
        <v>6186</v>
      </c>
      <c r="R302" t="s">
        <v>6186</v>
      </c>
      <c r="S302" t="s">
        <v>6186</v>
      </c>
      <c r="T302" t="s">
        <v>6186</v>
      </c>
      <c r="U302" t="s">
        <v>6186</v>
      </c>
      <c r="V302" t="s">
        <v>6186</v>
      </c>
      <c r="W302" t="s">
        <v>6186</v>
      </c>
      <c r="X302" t="s">
        <v>6186</v>
      </c>
      <c r="Y302" t="s">
        <v>6186</v>
      </c>
      <c r="Z302" t="s">
        <v>6186</v>
      </c>
      <c r="AA302" t="s">
        <v>6186</v>
      </c>
      <c r="AB302" t="s">
        <v>6186</v>
      </c>
      <c r="AC302" t="s">
        <v>6186</v>
      </c>
      <c r="AD302" t="s">
        <v>6186</v>
      </c>
      <c r="AE302" t="s">
        <v>6186</v>
      </c>
      <c r="AF302" t="s">
        <v>6186</v>
      </c>
      <c r="AG302" t="s">
        <v>6186</v>
      </c>
      <c r="AH302" t="s">
        <v>6186</v>
      </c>
      <c r="AI302" t="s">
        <v>6186</v>
      </c>
      <c r="AJ302" t="s">
        <v>6186</v>
      </c>
      <c r="AK302" t="s">
        <v>6186</v>
      </c>
      <c r="AL302" t="s">
        <v>6186</v>
      </c>
      <c r="AM302" t="s">
        <v>6186</v>
      </c>
      <c r="AN302" t="s">
        <v>6186</v>
      </c>
      <c r="AO302" t="s">
        <v>6186</v>
      </c>
      <c r="AP302" t="s">
        <v>6186</v>
      </c>
      <c r="AQ302" t="s">
        <v>6186</v>
      </c>
      <c r="AR302" t="s">
        <v>6186</v>
      </c>
      <c r="AS302" t="s">
        <v>6186</v>
      </c>
      <c r="AT302" t="s">
        <v>6186</v>
      </c>
      <c r="AU302" t="s">
        <v>6186</v>
      </c>
      <c r="AV302" t="s">
        <v>6186</v>
      </c>
      <c r="AW302" t="s">
        <v>6186</v>
      </c>
      <c r="AX302" t="s">
        <v>6186</v>
      </c>
      <c r="AY302" t="s">
        <v>6186</v>
      </c>
      <c r="AZ302" t="s">
        <v>6186</v>
      </c>
      <c r="BA302" t="s">
        <v>6186</v>
      </c>
      <c r="BB302" t="s">
        <v>6186</v>
      </c>
      <c r="BC302" t="s">
        <v>6186</v>
      </c>
      <c r="BD302" t="s">
        <v>6186</v>
      </c>
    </row>
    <row r="303" spans="1:56">
      <c r="A303" t="s">
        <v>6188</v>
      </c>
      <c r="B303">
        <v>8500</v>
      </c>
      <c r="C303">
        <v>2020</v>
      </c>
      <c r="D303" t="s">
        <v>6186</v>
      </c>
      <c r="E303" t="s">
        <v>6186</v>
      </c>
      <c r="F303" t="s">
        <v>6186</v>
      </c>
      <c r="H303" t="s">
        <v>6186</v>
      </c>
      <c r="I303" t="str">
        <f t="shared" si="8"/>
        <v/>
      </c>
      <c r="K303" t="s">
        <v>6186</v>
      </c>
      <c r="L303" t="s">
        <v>6186</v>
      </c>
      <c r="M303" t="s">
        <v>6186</v>
      </c>
      <c r="N303" t="s">
        <v>6186</v>
      </c>
      <c r="O303" t="s">
        <v>6186</v>
      </c>
      <c r="P303" t="s">
        <v>6186</v>
      </c>
      <c r="Q303" t="s">
        <v>6186</v>
      </c>
      <c r="R303" t="s">
        <v>6186</v>
      </c>
      <c r="S303" t="s">
        <v>6186</v>
      </c>
      <c r="T303" t="s">
        <v>6186</v>
      </c>
      <c r="U303" t="s">
        <v>6186</v>
      </c>
      <c r="V303" t="s">
        <v>6186</v>
      </c>
      <c r="W303" t="s">
        <v>6186</v>
      </c>
      <c r="X303" t="s">
        <v>6186</v>
      </c>
      <c r="Y303" t="s">
        <v>6186</v>
      </c>
      <c r="Z303" t="s">
        <v>6186</v>
      </c>
      <c r="AA303" t="s">
        <v>6186</v>
      </c>
      <c r="AB303" t="s">
        <v>6186</v>
      </c>
      <c r="AC303" t="s">
        <v>6186</v>
      </c>
      <c r="AD303" t="s">
        <v>6186</v>
      </c>
      <c r="AE303" t="s">
        <v>6186</v>
      </c>
      <c r="AF303" t="s">
        <v>6186</v>
      </c>
      <c r="AG303" t="s">
        <v>6186</v>
      </c>
      <c r="AH303" t="s">
        <v>6186</v>
      </c>
      <c r="AI303" t="s">
        <v>6186</v>
      </c>
      <c r="AJ303" t="s">
        <v>6186</v>
      </c>
      <c r="AK303" t="s">
        <v>6186</v>
      </c>
      <c r="AL303" t="s">
        <v>6186</v>
      </c>
      <c r="AM303" t="s">
        <v>6186</v>
      </c>
      <c r="AN303" t="s">
        <v>6186</v>
      </c>
      <c r="AO303" t="s">
        <v>6186</v>
      </c>
      <c r="AP303" t="s">
        <v>6186</v>
      </c>
      <c r="AQ303" t="s">
        <v>6186</v>
      </c>
      <c r="AR303" t="s">
        <v>6186</v>
      </c>
      <c r="AS303" t="s">
        <v>6186</v>
      </c>
      <c r="AT303" t="s">
        <v>6186</v>
      </c>
      <c r="AU303" t="s">
        <v>6186</v>
      </c>
      <c r="AV303" t="s">
        <v>6186</v>
      </c>
      <c r="AW303" t="s">
        <v>6186</v>
      </c>
      <c r="AX303" t="s">
        <v>6186</v>
      </c>
      <c r="AY303" t="s">
        <v>6186</v>
      </c>
      <c r="AZ303" t="s">
        <v>6186</v>
      </c>
      <c r="BA303" t="s">
        <v>6186</v>
      </c>
      <c r="BB303" t="s">
        <v>6186</v>
      </c>
      <c r="BC303" t="s">
        <v>6186</v>
      </c>
      <c r="BD303" t="s">
        <v>6186</v>
      </c>
    </row>
    <row r="304" spans="1:56">
      <c r="A304" t="s">
        <v>6188</v>
      </c>
      <c r="B304">
        <v>8500</v>
      </c>
      <c r="C304">
        <v>2021</v>
      </c>
      <c r="D304" t="s">
        <v>6186</v>
      </c>
      <c r="E304" t="s">
        <v>6186</v>
      </c>
      <c r="F304" t="s">
        <v>6186</v>
      </c>
      <c r="G304" t="str">
        <f>IFERROR(F304*E304,"")</f>
        <v/>
      </c>
      <c r="H304" t="s">
        <v>6186</v>
      </c>
      <c r="I304" t="str">
        <f t="shared" si="8"/>
        <v/>
      </c>
      <c r="J304" t="str">
        <f>IFERROR(M304*E304,"")</f>
        <v/>
      </c>
      <c r="K304" t="s">
        <v>6186</v>
      </c>
      <c r="L304" t="s">
        <v>6186</v>
      </c>
      <c r="M304" t="s">
        <v>6186</v>
      </c>
      <c r="N304" t="s">
        <v>6186</v>
      </c>
      <c r="O304" t="s">
        <v>6186</v>
      </c>
      <c r="P304" t="s">
        <v>6186</v>
      </c>
      <c r="Q304" t="s">
        <v>6186</v>
      </c>
      <c r="R304" t="s">
        <v>6186</v>
      </c>
      <c r="S304" t="s">
        <v>6186</v>
      </c>
      <c r="T304" t="s">
        <v>6186</v>
      </c>
      <c r="U304" t="s">
        <v>6186</v>
      </c>
      <c r="V304" t="s">
        <v>6186</v>
      </c>
      <c r="W304" t="s">
        <v>6186</v>
      </c>
      <c r="X304" t="s">
        <v>6186</v>
      </c>
      <c r="Y304" t="s">
        <v>6186</v>
      </c>
      <c r="Z304" t="s">
        <v>6186</v>
      </c>
      <c r="AA304" t="s">
        <v>6186</v>
      </c>
      <c r="AB304" t="s">
        <v>6186</v>
      </c>
      <c r="AC304" t="s">
        <v>6186</v>
      </c>
      <c r="AD304" t="s">
        <v>6186</v>
      </c>
      <c r="AE304" t="s">
        <v>6186</v>
      </c>
      <c r="AF304" t="s">
        <v>6186</v>
      </c>
      <c r="AG304" t="s">
        <v>6186</v>
      </c>
      <c r="AH304" t="s">
        <v>6186</v>
      </c>
      <c r="AI304" t="s">
        <v>6186</v>
      </c>
      <c r="AJ304" t="s">
        <v>6186</v>
      </c>
      <c r="AK304" t="s">
        <v>6186</v>
      </c>
      <c r="AL304" t="s">
        <v>6186</v>
      </c>
      <c r="AM304" t="s">
        <v>6186</v>
      </c>
      <c r="AN304" t="s">
        <v>6186</v>
      </c>
      <c r="AO304" t="s">
        <v>6186</v>
      </c>
      <c r="AP304" t="s">
        <v>6186</v>
      </c>
      <c r="AQ304" t="s">
        <v>6186</v>
      </c>
      <c r="AR304" t="s">
        <v>6186</v>
      </c>
      <c r="AS304" t="s">
        <v>6186</v>
      </c>
      <c r="AT304" t="s">
        <v>6186</v>
      </c>
      <c r="AU304" t="s">
        <v>6186</v>
      </c>
      <c r="AV304" t="s">
        <v>6186</v>
      </c>
      <c r="AW304" t="s">
        <v>6186</v>
      </c>
      <c r="AX304" t="s">
        <v>6186</v>
      </c>
      <c r="AY304" t="s">
        <v>6186</v>
      </c>
      <c r="AZ304" t="s">
        <v>6186</v>
      </c>
      <c r="BA304" t="s">
        <v>6186</v>
      </c>
      <c r="BB304" t="s">
        <v>6186</v>
      </c>
      <c r="BC304" t="s">
        <v>6186</v>
      </c>
      <c r="BD304" t="s">
        <v>6186</v>
      </c>
    </row>
    <row r="305" spans="1:56">
      <c r="A305" t="s">
        <v>6188</v>
      </c>
      <c r="B305">
        <v>8500</v>
      </c>
      <c r="C305" t="s">
        <v>6187</v>
      </c>
      <c r="D305" t="s">
        <v>6186</v>
      </c>
      <c r="E305" t="s">
        <v>6186</v>
      </c>
      <c r="F305" t="s">
        <v>6186</v>
      </c>
      <c r="H305" t="s">
        <v>6186</v>
      </c>
      <c r="I305" t="str">
        <f t="shared" si="8"/>
        <v/>
      </c>
      <c r="K305" t="s">
        <v>6186</v>
      </c>
      <c r="L305" t="s">
        <v>6186</v>
      </c>
      <c r="M305" t="s">
        <v>6186</v>
      </c>
      <c r="N305" t="s">
        <v>6186</v>
      </c>
      <c r="O305" t="s">
        <v>6186</v>
      </c>
      <c r="P305" t="s">
        <v>6186</v>
      </c>
      <c r="Q305" t="s">
        <v>6186</v>
      </c>
      <c r="R305" t="s">
        <v>6186</v>
      </c>
      <c r="S305" t="s">
        <v>6186</v>
      </c>
      <c r="T305" t="s">
        <v>6186</v>
      </c>
      <c r="U305" t="s">
        <v>6186</v>
      </c>
      <c r="V305" t="s">
        <v>6186</v>
      </c>
      <c r="W305" t="s">
        <v>6186</v>
      </c>
      <c r="X305" t="s">
        <v>6186</v>
      </c>
      <c r="Y305" t="s">
        <v>6186</v>
      </c>
      <c r="Z305" t="s">
        <v>6186</v>
      </c>
      <c r="AA305" t="s">
        <v>6186</v>
      </c>
      <c r="AB305" t="s">
        <v>6186</v>
      </c>
      <c r="AC305" t="s">
        <v>6186</v>
      </c>
      <c r="AD305" t="s">
        <v>6186</v>
      </c>
      <c r="AE305" t="s">
        <v>6186</v>
      </c>
      <c r="AF305" t="s">
        <v>6186</v>
      </c>
      <c r="AG305" t="s">
        <v>6186</v>
      </c>
      <c r="AH305" t="s">
        <v>6186</v>
      </c>
      <c r="AI305" t="s">
        <v>6186</v>
      </c>
      <c r="AJ305" t="s">
        <v>6186</v>
      </c>
      <c r="AK305" t="s">
        <v>6186</v>
      </c>
      <c r="AL305" t="s">
        <v>6186</v>
      </c>
      <c r="AM305" t="s">
        <v>6186</v>
      </c>
      <c r="AN305" t="s">
        <v>6186</v>
      </c>
      <c r="AO305" t="s">
        <v>6186</v>
      </c>
      <c r="AP305" t="s">
        <v>6186</v>
      </c>
      <c r="AQ305" t="s">
        <v>6186</v>
      </c>
      <c r="AR305" t="s">
        <v>6186</v>
      </c>
      <c r="AS305" t="s">
        <v>6186</v>
      </c>
      <c r="AT305" t="s">
        <v>6186</v>
      </c>
      <c r="AU305" t="s">
        <v>6186</v>
      </c>
      <c r="AV305" t="s">
        <v>6186</v>
      </c>
      <c r="AW305" t="s">
        <v>6186</v>
      </c>
      <c r="AX305" t="s">
        <v>6186</v>
      </c>
      <c r="AY305" t="s">
        <v>6186</v>
      </c>
      <c r="AZ305" t="s">
        <v>6186</v>
      </c>
      <c r="BA305" t="s">
        <v>6186</v>
      </c>
      <c r="BB305" t="s">
        <v>6186</v>
      </c>
      <c r="BC305" t="s">
        <v>6186</v>
      </c>
      <c r="BD305" t="s">
        <v>6186</v>
      </c>
    </row>
    <row r="306" spans="1:56">
      <c r="A306" t="s">
        <v>6188</v>
      </c>
      <c r="B306">
        <v>6000</v>
      </c>
      <c r="C306">
        <v>2019</v>
      </c>
      <c r="D306">
        <v>352</v>
      </c>
      <c r="E306">
        <v>2.1818000000000001E-2</v>
      </c>
      <c r="F306">
        <v>23.22597</v>
      </c>
      <c r="H306">
        <v>18.672930000000001</v>
      </c>
      <c r="I306">
        <f t="shared" si="8"/>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6186</v>
      </c>
      <c r="X306">
        <v>0.622</v>
      </c>
      <c r="Y306">
        <v>0.378</v>
      </c>
      <c r="Z306" t="s">
        <v>6186</v>
      </c>
      <c r="AA306">
        <v>3.6999999999999998E-2</v>
      </c>
      <c r="AB306">
        <v>0.96299999999999997</v>
      </c>
      <c r="AC306" t="s">
        <v>6186</v>
      </c>
      <c r="AD306" t="s">
        <v>6186</v>
      </c>
      <c r="AE306" t="s">
        <v>6186</v>
      </c>
      <c r="AF306">
        <v>0.94</v>
      </c>
      <c r="AG306">
        <v>2.1999999999999999E-2</v>
      </c>
      <c r="AH306" t="s">
        <v>6186</v>
      </c>
      <c r="AI306">
        <v>3.6999999999999998E-2</v>
      </c>
      <c r="AJ306" t="s">
        <v>6186</v>
      </c>
      <c r="AK306">
        <v>3.6999999999999998E-2</v>
      </c>
      <c r="AL306">
        <v>0</v>
      </c>
      <c r="AM306" t="s">
        <v>6186</v>
      </c>
      <c r="AN306" t="s">
        <v>6186</v>
      </c>
      <c r="AO306" t="s">
        <v>6186</v>
      </c>
      <c r="AP306">
        <v>0.96299999999999997</v>
      </c>
      <c r="AQ306">
        <v>0.33100000000000002</v>
      </c>
      <c r="AR306">
        <v>0.35199999999999998</v>
      </c>
      <c r="AS306">
        <v>0.53100000000000003</v>
      </c>
      <c r="AT306">
        <v>0.45200000000000001</v>
      </c>
      <c r="AU306">
        <v>0.96299999999999997</v>
      </c>
      <c r="AV306">
        <v>7.8</v>
      </c>
      <c r="AW306" t="s">
        <v>6186</v>
      </c>
      <c r="AX306">
        <v>7.4</v>
      </c>
      <c r="AY306">
        <v>3.6999999999999998E-2</v>
      </c>
      <c r="AZ306" t="s">
        <v>6186</v>
      </c>
      <c r="BA306">
        <v>0.35799999999999998</v>
      </c>
      <c r="BB306">
        <v>8.5000000000000006E-2</v>
      </c>
      <c r="BC306">
        <v>5.3999999999999999E-2</v>
      </c>
      <c r="BD306">
        <v>0.46500000000000002</v>
      </c>
    </row>
    <row r="307" spans="1:56">
      <c r="A307" t="s">
        <v>6188</v>
      </c>
      <c r="B307">
        <v>6000</v>
      </c>
      <c r="C307">
        <v>2020</v>
      </c>
      <c r="D307">
        <v>282</v>
      </c>
      <c r="E307">
        <v>2.0589E-2</v>
      </c>
      <c r="F307">
        <v>23.368040000000001</v>
      </c>
      <c r="H307">
        <v>18.637989999999999</v>
      </c>
      <c r="I307">
        <f t="shared" si="8"/>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6186</v>
      </c>
      <c r="X307">
        <v>0.63500000000000001</v>
      </c>
      <c r="Y307">
        <v>0.36499999999999999</v>
      </c>
      <c r="Z307" t="s">
        <v>6186</v>
      </c>
      <c r="AA307">
        <v>1.4E-2</v>
      </c>
      <c r="AB307">
        <v>0.98599999999999999</v>
      </c>
      <c r="AC307" t="s">
        <v>6186</v>
      </c>
      <c r="AD307" t="s">
        <v>6186</v>
      </c>
      <c r="AE307" t="s">
        <v>6186</v>
      </c>
      <c r="AF307">
        <v>0.96699999999999997</v>
      </c>
      <c r="AG307">
        <v>1.9E-2</v>
      </c>
      <c r="AH307" t="s">
        <v>6186</v>
      </c>
      <c r="AI307">
        <v>1.4E-2</v>
      </c>
      <c r="AJ307" t="s">
        <v>6186</v>
      </c>
      <c r="AK307">
        <v>1.4E-2</v>
      </c>
      <c r="AL307">
        <v>1.2999999999999999E-2</v>
      </c>
      <c r="AM307" t="s">
        <v>6186</v>
      </c>
      <c r="AN307" t="s">
        <v>6186</v>
      </c>
      <c r="AO307">
        <v>9.6000000000000002E-2</v>
      </c>
      <c r="AP307">
        <v>0.877</v>
      </c>
      <c r="AQ307">
        <v>0.46500000000000002</v>
      </c>
      <c r="AR307">
        <v>0.38600000000000001</v>
      </c>
      <c r="AS307">
        <v>0.44800000000000001</v>
      </c>
      <c r="AT307">
        <v>0.57799999999999996</v>
      </c>
      <c r="AU307">
        <v>0.98299999999999998</v>
      </c>
      <c r="AV307">
        <v>8.3000000000000007</v>
      </c>
      <c r="AW307" t="s">
        <v>6186</v>
      </c>
      <c r="AX307">
        <v>7.2</v>
      </c>
      <c r="AY307">
        <v>1.4E-2</v>
      </c>
      <c r="AZ307" t="s">
        <v>6186</v>
      </c>
      <c r="BA307">
        <v>0.28299999999999997</v>
      </c>
      <c r="BB307">
        <v>7.0999999999999994E-2</v>
      </c>
      <c r="BC307">
        <v>6.6000000000000003E-2</v>
      </c>
      <c r="BD307">
        <v>0.56699999999999995</v>
      </c>
    </row>
    <row r="308" spans="1:56">
      <c r="A308" t="s">
        <v>6188</v>
      </c>
      <c r="B308">
        <v>6000</v>
      </c>
      <c r="C308">
        <v>2021</v>
      </c>
      <c r="D308">
        <v>361</v>
      </c>
      <c r="E308">
        <v>2.6100999999999999E-2</v>
      </c>
      <c r="F308">
        <v>23.9297</v>
      </c>
      <c r="G308">
        <f>IFERROR(F308*E308,"")</f>
        <v>0.62458909969999998</v>
      </c>
      <c r="H308">
        <v>18.605239999999998</v>
      </c>
      <c r="I308">
        <f t="shared" si="8"/>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6186</v>
      </c>
      <c r="X308">
        <v>0.67</v>
      </c>
      <c r="Y308">
        <v>0.33</v>
      </c>
      <c r="Z308" t="s">
        <v>6186</v>
      </c>
      <c r="AA308">
        <v>4.5999999999999999E-2</v>
      </c>
      <c r="AB308">
        <v>0.95399999999999996</v>
      </c>
      <c r="AC308" t="s">
        <v>6186</v>
      </c>
      <c r="AD308" t="s">
        <v>6186</v>
      </c>
      <c r="AE308" t="s">
        <v>6186</v>
      </c>
      <c r="AF308">
        <v>0.94299999999999995</v>
      </c>
      <c r="AG308">
        <v>3.1E-2</v>
      </c>
      <c r="AH308" t="s">
        <v>6186</v>
      </c>
      <c r="AI308">
        <v>2.7E-2</v>
      </c>
      <c r="AJ308">
        <v>2E-3</v>
      </c>
      <c r="AK308">
        <v>2.5000000000000001E-2</v>
      </c>
      <c r="AL308">
        <v>3.1E-2</v>
      </c>
      <c r="AM308" t="s">
        <v>6186</v>
      </c>
      <c r="AN308" t="s">
        <v>6186</v>
      </c>
      <c r="AO308">
        <v>0.09</v>
      </c>
      <c r="AP308">
        <v>0.85299999999999998</v>
      </c>
      <c r="AQ308">
        <v>0.38200000000000001</v>
      </c>
      <c r="AR308">
        <v>0.64100000000000001</v>
      </c>
      <c r="AS308">
        <v>0.53200000000000003</v>
      </c>
      <c r="AT308">
        <v>0.497</v>
      </c>
      <c r="AU308">
        <v>0.96899999999999997</v>
      </c>
      <c r="AV308">
        <v>9.3000000000000007</v>
      </c>
      <c r="AW308" t="s">
        <v>6186</v>
      </c>
      <c r="AX308">
        <v>7.3</v>
      </c>
      <c r="AY308">
        <v>2.5000000000000001E-2</v>
      </c>
      <c r="AZ308" t="s">
        <v>6186</v>
      </c>
      <c r="BA308">
        <v>2E-3</v>
      </c>
      <c r="BB308">
        <v>5.5E-2</v>
      </c>
      <c r="BC308">
        <v>0.123</v>
      </c>
      <c r="BD308">
        <v>0.79500000000000004</v>
      </c>
    </row>
    <row r="309" spans="1:56">
      <c r="A309" t="s">
        <v>6188</v>
      </c>
      <c r="B309">
        <v>6000</v>
      </c>
      <c r="C309" t="s">
        <v>6187</v>
      </c>
      <c r="D309" t="s">
        <v>6186</v>
      </c>
      <c r="E309">
        <v>2.1898000000000001E-2</v>
      </c>
      <c r="F309">
        <v>24.349900000000002</v>
      </c>
      <c r="H309">
        <v>18.915109999999999</v>
      </c>
      <c r="I309">
        <f t="shared" si="8"/>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6186</v>
      </c>
      <c r="X309">
        <v>0.57999999999999996</v>
      </c>
      <c r="Y309">
        <v>0.42</v>
      </c>
      <c r="Z309" t="s">
        <v>6186</v>
      </c>
      <c r="AA309">
        <v>6.9000000000000006E-2</v>
      </c>
      <c r="AB309">
        <v>0.93100000000000005</v>
      </c>
      <c r="AC309" t="s">
        <v>6186</v>
      </c>
      <c r="AD309" t="s">
        <v>6186</v>
      </c>
      <c r="AE309" t="s">
        <v>6186</v>
      </c>
      <c r="AF309">
        <v>0.86899999999999999</v>
      </c>
      <c r="AG309">
        <v>6.2E-2</v>
      </c>
      <c r="AH309" t="s">
        <v>6186</v>
      </c>
      <c r="AI309">
        <v>6.9000000000000006E-2</v>
      </c>
      <c r="AJ309">
        <v>0.01</v>
      </c>
      <c r="AK309">
        <v>5.8999999999999997E-2</v>
      </c>
      <c r="AL309">
        <v>0.02</v>
      </c>
      <c r="AM309" t="s">
        <v>6186</v>
      </c>
      <c r="AN309" t="s">
        <v>6186</v>
      </c>
      <c r="AO309">
        <v>0.13100000000000001</v>
      </c>
      <c r="AP309">
        <v>0.78</v>
      </c>
      <c r="AQ309">
        <v>0.28100000000000003</v>
      </c>
      <c r="AR309">
        <v>0.36799999999999999</v>
      </c>
      <c r="AS309">
        <v>0.54900000000000004</v>
      </c>
      <c r="AT309">
        <v>0.39600000000000002</v>
      </c>
      <c r="AU309">
        <v>0.92800000000000005</v>
      </c>
      <c r="AV309">
        <v>9</v>
      </c>
      <c r="AW309" t="s">
        <v>6186</v>
      </c>
      <c r="AX309">
        <v>7.4</v>
      </c>
      <c r="AY309">
        <v>5.8999999999999997E-2</v>
      </c>
      <c r="AZ309" t="s">
        <v>6186</v>
      </c>
      <c r="BA309">
        <v>2E-3</v>
      </c>
      <c r="BB309">
        <v>5.0999999999999997E-2</v>
      </c>
      <c r="BC309">
        <v>0.154</v>
      </c>
      <c r="BD309">
        <v>0.73399999999999999</v>
      </c>
    </row>
    <row r="310" spans="1:56">
      <c r="A310" t="s">
        <v>6189</v>
      </c>
      <c r="B310">
        <v>6000</v>
      </c>
      <c r="C310">
        <v>1975</v>
      </c>
      <c r="D310" t="s">
        <v>6186</v>
      </c>
      <c r="E310" t="s">
        <v>6186</v>
      </c>
      <c r="F310" t="s">
        <v>6186</v>
      </c>
      <c r="H310" t="s">
        <v>6186</v>
      </c>
      <c r="I310" t="str">
        <f t="shared" si="8"/>
        <v/>
      </c>
      <c r="K310" t="s">
        <v>6186</v>
      </c>
      <c r="L310" t="s">
        <v>6186</v>
      </c>
      <c r="M310" t="s">
        <v>6186</v>
      </c>
      <c r="N310" t="s">
        <v>6186</v>
      </c>
      <c r="O310" t="s">
        <v>6186</v>
      </c>
      <c r="P310" t="s">
        <v>6186</v>
      </c>
      <c r="Q310" t="s">
        <v>6186</v>
      </c>
      <c r="R310" t="s">
        <v>6186</v>
      </c>
      <c r="S310" t="s">
        <v>6186</v>
      </c>
      <c r="T310" t="s">
        <v>6186</v>
      </c>
      <c r="U310" t="s">
        <v>6186</v>
      </c>
      <c r="V310" t="s">
        <v>6186</v>
      </c>
      <c r="W310" t="s">
        <v>6186</v>
      </c>
      <c r="X310" t="s">
        <v>6186</v>
      </c>
      <c r="Y310" t="s">
        <v>6186</v>
      </c>
      <c r="Z310" t="s">
        <v>6186</v>
      </c>
      <c r="AA310" t="s">
        <v>6186</v>
      </c>
      <c r="AB310" t="s">
        <v>6186</v>
      </c>
      <c r="AC310" t="s">
        <v>6186</v>
      </c>
      <c r="AD310" t="s">
        <v>6186</v>
      </c>
      <c r="AE310" t="s">
        <v>6186</v>
      </c>
      <c r="AF310" t="s">
        <v>6186</v>
      </c>
      <c r="AG310" t="s">
        <v>6186</v>
      </c>
      <c r="AH310" t="s">
        <v>6186</v>
      </c>
      <c r="AI310" t="s">
        <v>6186</v>
      </c>
      <c r="AJ310" t="s">
        <v>6186</v>
      </c>
      <c r="AK310" t="s">
        <v>6186</v>
      </c>
      <c r="AL310" t="s">
        <v>6186</v>
      </c>
      <c r="AM310" t="s">
        <v>6186</v>
      </c>
      <c r="AN310" t="s">
        <v>6186</v>
      </c>
      <c r="AO310" t="s">
        <v>6186</v>
      </c>
      <c r="AP310" t="s">
        <v>6186</v>
      </c>
      <c r="AQ310" t="s">
        <v>6186</v>
      </c>
      <c r="AR310" t="s">
        <v>6186</v>
      </c>
      <c r="AS310" t="s">
        <v>6186</v>
      </c>
      <c r="AT310" t="s">
        <v>6186</v>
      </c>
      <c r="AU310" t="s">
        <v>6186</v>
      </c>
      <c r="AV310" t="s">
        <v>6186</v>
      </c>
      <c r="AW310" t="s">
        <v>6186</v>
      </c>
      <c r="AX310" t="s">
        <v>6186</v>
      </c>
      <c r="AY310" t="s">
        <v>6186</v>
      </c>
      <c r="AZ310" t="s">
        <v>6186</v>
      </c>
      <c r="BA310" t="s">
        <v>6186</v>
      </c>
      <c r="BB310" t="s">
        <v>6186</v>
      </c>
      <c r="BC310" t="s">
        <v>6186</v>
      </c>
      <c r="BD310" t="s">
        <v>6186</v>
      </c>
    </row>
    <row r="311" spans="1:56">
      <c r="A311" t="s">
        <v>6189</v>
      </c>
      <c r="B311">
        <v>6000</v>
      </c>
      <c r="C311">
        <v>1976</v>
      </c>
      <c r="D311" t="s">
        <v>6186</v>
      </c>
      <c r="E311" t="s">
        <v>6186</v>
      </c>
      <c r="F311" t="s">
        <v>6186</v>
      </c>
      <c r="H311" t="s">
        <v>6186</v>
      </c>
      <c r="I311" t="str">
        <f t="shared" si="8"/>
        <v/>
      </c>
      <c r="K311" t="s">
        <v>6186</v>
      </c>
      <c r="L311" t="s">
        <v>6186</v>
      </c>
      <c r="M311" t="s">
        <v>6186</v>
      </c>
      <c r="N311" t="s">
        <v>6186</v>
      </c>
      <c r="O311" t="s">
        <v>6186</v>
      </c>
      <c r="P311" t="s">
        <v>6186</v>
      </c>
      <c r="Q311" t="s">
        <v>6186</v>
      </c>
      <c r="R311" t="s">
        <v>6186</v>
      </c>
      <c r="S311" t="s">
        <v>6186</v>
      </c>
      <c r="T311" t="s">
        <v>6186</v>
      </c>
      <c r="U311" t="s">
        <v>6186</v>
      </c>
      <c r="V311" t="s">
        <v>6186</v>
      </c>
      <c r="W311" t="s">
        <v>6186</v>
      </c>
      <c r="X311" t="s">
        <v>6186</v>
      </c>
      <c r="Y311" t="s">
        <v>6186</v>
      </c>
      <c r="Z311" t="s">
        <v>6186</v>
      </c>
      <c r="AA311" t="s">
        <v>6186</v>
      </c>
      <c r="AB311" t="s">
        <v>6186</v>
      </c>
      <c r="AC311" t="s">
        <v>6186</v>
      </c>
      <c r="AD311" t="s">
        <v>6186</v>
      </c>
      <c r="AE311" t="s">
        <v>6186</v>
      </c>
      <c r="AF311" t="s">
        <v>6186</v>
      </c>
      <c r="AG311" t="s">
        <v>6186</v>
      </c>
      <c r="AH311" t="s">
        <v>6186</v>
      </c>
      <c r="AI311" t="s">
        <v>6186</v>
      </c>
      <c r="AJ311" t="s">
        <v>6186</v>
      </c>
      <c r="AK311" t="s">
        <v>6186</v>
      </c>
      <c r="AL311" t="s">
        <v>6186</v>
      </c>
      <c r="AM311" t="s">
        <v>6186</v>
      </c>
      <c r="AN311" t="s">
        <v>6186</v>
      </c>
      <c r="AO311" t="s">
        <v>6186</v>
      </c>
      <c r="AP311" t="s">
        <v>6186</v>
      </c>
      <c r="AQ311" t="s">
        <v>6186</v>
      </c>
      <c r="AR311" t="s">
        <v>6186</v>
      </c>
      <c r="AS311" t="s">
        <v>6186</v>
      </c>
      <c r="AT311" t="s">
        <v>6186</v>
      </c>
      <c r="AU311" t="s">
        <v>6186</v>
      </c>
      <c r="AV311" t="s">
        <v>6186</v>
      </c>
      <c r="AW311" t="s">
        <v>6186</v>
      </c>
      <c r="AX311" t="s">
        <v>6186</v>
      </c>
      <c r="AY311" t="s">
        <v>6186</v>
      </c>
      <c r="AZ311" t="s">
        <v>6186</v>
      </c>
      <c r="BA311" t="s">
        <v>6186</v>
      </c>
      <c r="BB311" t="s">
        <v>6186</v>
      </c>
      <c r="BC311" t="s">
        <v>6186</v>
      </c>
      <c r="BD311" t="s">
        <v>6186</v>
      </c>
    </row>
    <row r="312" spans="1:56">
      <c r="A312" t="s">
        <v>6189</v>
      </c>
      <c r="B312">
        <v>6000</v>
      </c>
      <c r="C312">
        <v>1977</v>
      </c>
      <c r="D312" t="s">
        <v>6186</v>
      </c>
      <c r="E312" t="s">
        <v>6186</v>
      </c>
      <c r="F312" t="s">
        <v>6186</v>
      </c>
      <c r="H312" t="s">
        <v>6186</v>
      </c>
      <c r="I312" t="str">
        <f t="shared" si="8"/>
        <v/>
      </c>
      <c r="K312" t="s">
        <v>6186</v>
      </c>
      <c r="L312" t="s">
        <v>6186</v>
      </c>
      <c r="M312" t="s">
        <v>6186</v>
      </c>
      <c r="N312" t="s">
        <v>6186</v>
      </c>
      <c r="O312" t="s">
        <v>6186</v>
      </c>
      <c r="P312" t="s">
        <v>6186</v>
      </c>
      <c r="Q312" t="s">
        <v>6186</v>
      </c>
      <c r="R312" t="s">
        <v>6186</v>
      </c>
      <c r="S312" t="s">
        <v>6186</v>
      </c>
      <c r="T312" t="s">
        <v>6186</v>
      </c>
      <c r="U312" t="s">
        <v>6186</v>
      </c>
      <c r="V312" t="s">
        <v>6186</v>
      </c>
      <c r="W312" t="s">
        <v>6186</v>
      </c>
      <c r="X312" t="s">
        <v>6186</v>
      </c>
      <c r="Y312" t="s">
        <v>6186</v>
      </c>
      <c r="Z312" t="s">
        <v>6186</v>
      </c>
      <c r="AA312" t="s">
        <v>6186</v>
      </c>
      <c r="AB312" t="s">
        <v>6186</v>
      </c>
      <c r="AC312" t="s">
        <v>6186</v>
      </c>
      <c r="AD312" t="s">
        <v>6186</v>
      </c>
      <c r="AE312" t="s">
        <v>6186</v>
      </c>
      <c r="AF312" t="s">
        <v>6186</v>
      </c>
      <c r="AG312" t="s">
        <v>6186</v>
      </c>
      <c r="AH312" t="s">
        <v>6186</v>
      </c>
      <c r="AI312" t="s">
        <v>6186</v>
      </c>
      <c r="AJ312" t="s">
        <v>6186</v>
      </c>
      <c r="AK312" t="s">
        <v>6186</v>
      </c>
      <c r="AL312" t="s">
        <v>6186</v>
      </c>
      <c r="AM312" t="s">
        <v>6186</v>
      </c>
      <c r="AN312" t="s">
        <v>6186</v>
      </c>
      <c r="AO312" t="s">
        <v>6186</v>
      </c>
      <c r="AP312" t="s">
        <v>6186</v>
      </c>
      <c r="AQ312" t="s">
        <v>6186</v>
      </c>
      <c r="AR312" t="s">
        <v>6186</v>
      </c>
      <c r="AS312" t="s">
        <v>6186</v>
      </c>
      <c r="AT312" t="s">
        <v>6186</v>
      </c>
      <c r="AU312" t="s">
        <v>6186</v>
      </c>
      <c r="AV312" t="s">
        <v>6186</v>
      </c>
      <c r="AW312" t="s">
        <v>6186</v>
      </c>
      <c r="AX312" t="s">
        <v>6186</v>
      </c>
      <c r="AY312" t="s">
        <v>6186</v>
      </c>
      <c r="AZ312" t="s">
        <v>6186</v>
      </c>
      <c r="BA312" t="s">
        <v>6186</v>
      </c>
      <c r="BB312" t="s">
        <v>6186</v>
      </c>
      <c r="BC312" t="s">
        <v>6186</v>
      </c>
      <c r="BD312" t="s">
        <v>6186</v>
      </c>
    </row>
    <row r="313" spans="1:56">
      <c r="A313" t="s">
        <v>6189</v>
      </c>
      <c r="B313">
        <v>6000</v>
      </c>
      <c r="C313">
        <v>1978</v>
      </c>
      <c r="D313">
        <v>0</v>
      </c>
      <c r="E313">
        <v>9.0000000000000002E-6</v>
      </c>
      <c r="F313">
        <v>12.63808</v>
      </c>
      <c r="H313">
        <v>10.71494</v>
      </c>
      <c r="I313">
        <f t="shared" si="8"/>
        <v>9.643446000000001E-5</v>
      </c>
      <c r="K313">
        <v>10.41879</v>
      </c>
      <c r="L313">
        <v>11.1006</v>
      </c>
      <c r="M313">
        <v>829.40233000000001</v>
      </c>
      <c r="N313">
        <v>852.97844999999995</v>
      </c>
      <c r="O313">
        <v>800.58705999999995</v>
      </c>
      <c r="P313" t="s">
        <v>6186</v>
      </c>
      <c r="Q313">
        <v>324.67160000000001</v>
      </c>
      <c r="R313">
        <v>153.54480000000001</v>
      </c>
      <c r="S313">
        <v>16.78</v>
      </c>
      <c r="T313">
        <v>0.47397099999999998</v>
      </c>
      <c r="U313">
        <v>2.5590999999999999E-2</v>
      </c>
      <c r="V313">
        <v>32.322940000000003</v>
      </c>
      <c r="W313" t="s">
        <v>6186</v>
      </c>
      <c r="X313">
        <v>3.6999999999999998E-2</v>
      </c>
      <c r="Y313">
        <v>0.96299999999999997</v>
      </c>
      <c r="Z313">
        <v>0.77600000000000002</v>
      </c>
      <c r="AA313">
        <v>0.224</v>
      </c>
      <c r="AB313" t="s">
        <v>6186</v>
      </c>
      <c r="AC313" t="s">
        <v>6186</v>
      </c>
      <c r="AD313" t="s">
        <v>6186</v>
      </c>
      <c r="AE313">
        <v>1</v>
      </c>
      <c r="AF313" t="s">
        <v>6186</v>
      </c>
      <c r="AG313" t="s">
        <v>6186</v>
      </c>
      <c r="AH313" t="s">
        <v>6186</v>
      </c>
      <c r="AI313" t="s">
        <v>6186</v>
      </c>
      <c r="AJ313" t="s">
        <v>6186</v>
      </c>
      <c r="AK313" t="s">
        <v>6186</v>
      </c>
      <c r="AL313" t="s">
        <v>6186</v>
      </c>
      <c r="AM313" t="s">
        <v>6186</v>
      </c>
      <c r="AN313" t="s">
        <v>6186</v>
      </c>
      <c r="AO313" t="s">
        <v>6186</v>
      </c>
      <c r="AP313">
        <v>1</v>
      </c>
      <c r="AQ313" t="s">
        <v>6186</v>
      </c>
      <c r="AR313" t="s">
        <v>6186</v>
      </c>
      <c r="AS313" t="s">
        <v>6186</v>
      </c>
      <c r="AT313" t="s">
        <v>6186</v>
      </c>
      <c r="AU313" t="s">
        <v>6186</v>
      </c>
      <c r="AV313" t="s">
        <v>6186</v>
      </c>
      <c r="AW313" t="s">
        <v>6186</v>
      </c>
      <c r="AX313">
        <v>7</v>
      </c>
      <c r="AY313" t="s">
        <v>6186</v>
      </c>
      <c r="AZ313" t="s">
        <v>6186</v>
      </c>
      <c r="BA313" t="s">
        <v>6186</v>
      </c>
      <c r="BB313" t="s">
        <v>6186</v>
      </c>
      <c r="BC313" t="s">
        <v>6186</v>
      </c>
      <c r="BD313" t="s">
        <v>6186</v>
      </c>
    </row>
    <row r="314" spans="1:56">
      <c r="A314" t="s">
        <v>6189</v>
      </c>
      <c r="B314">
        <v>6000</v>
      </c>
      <c r="C314">
        <v>1979</v>
      </c>
      <c r="D314">
        <v>7</v>
      </c>
      <c r="E314">
        <v>5.1500000000000005E-4</v>
      </c>
      <c r="F314">
        <v>10.938689999999999</v>
      </c>
      <c r="H314">
        <v>9.28017</v>
      </c>
      <c r="I314">
        <f t="shared" si="8"/>
        <v>4.7792875500000005E-3</v>
      </c>
      <c r="K314">
        <v>8.9513800000000003</v>
      </c>
      <c r="L314">
        <v>9.7163500000000003</v>
      </c>
      <c r="M314">
        <v>957.63369</v>
      </c>
      <c r="N314">
        <v>992.80727999999999</v>
      </c>
      <c r="O314">
        <v>914.64374999999995</v>
      </c>
      <c r="P314" t="s">
        <v>6186</v>
      </c>
      <c r="Q314">
        <v>389.89620000000002</v>
      </c>
      <c r="R314">
        <v>153.0154</v>
      </c>
      <c r="S314">
        <v>17.397099999999998</v>
      </c>
      <c r="T314">
        <v>0.386266</v>
      </c>
      <c r="U314">
        <v>2.5503000000000001E-2</v>
      </c>
      <c r="V314">
        <v>27.94173</v>
      </c>
      <c r="W314" t="s">
        <v>6186</v>
      </c>
      <c r="X314">
        <v>0.622</v>
      </c>
      <c r="Y314">
        <v>0.378</v>
      </c>
      <c r="Z314" t="s">
        <v>6186</v>
      </c>
      <c r="AA314">
        <v>1</v>
      </c>
      <c r="AB314" t="s">
        <v>6186</v>
      </c>
      <c r="AC314" t="s">
        <v>6186</v>
      </c>
      <c r="AD314" t="s">
        <v>6186</v>
      </c>
      <c r="AE314">
        <v>1</v>
      </c>
      <c r="AF314" t="s">
        <v>6186</v>
      </c>
      <c r="AG314" t="s">
        <v>6186</v>
      </c>
      <c r="AH314" t="s">
        <v>6186</v>
      </c>
      <c r="AI314" t="s">
        <v>6186</v>
      </c>
      <c r="AJ314" t="s">
        <v>6186</v>
      </c>
      <c r="AK314" t="s">
        <v>6186</v>
      </c>
      <c r="AL314" t="s">
        <v>6186</v>
      </c>
      <c r="AM314" t="s">
        <v>6186</v>
      </c>
      <c r="AN314" t="s">
        <v>6186</v>
      </c>
      <c r="AO314" t="s">
        <v>6186</v>
      </c>
      <c r="AP314">
        <v>1</v>
      </c>
      <c r="AQ314" t="s">
        <v>6186</v>
      </c>
      <c r="AR314" t="s">
        <v>6186</v>
      </c>
      <c r="AS314" t="s">
        <v>6186</v>
      </c>
      <c r="AT314" t="s">
        <v>6186</v>
      </c>
      <c r="AU314" t="s">
        <v>6186</v>
      </c>
      <c r="AV314">
        <v>3</v>
      </c>
      <c r="AW314" t="s">
        <v>6186</v>
      </c>
      <c r="AX314">
        <v>8</v>
      </c>
      <c r="AY314">
        <v>1</v>
      </c>
      <c r="AZ314" t="s">
        <v>6186</v>
      </c>
      <c r="BA314" t="s">
        <v>6186</v>
      </c>
      <c r="BB314" t="s">
        <v>6186</v>
      </c>
      <c r="BC314" t="s">
        <v>6186</v>
      </c>
      <c r="BD314" t="s">
        <v>6186</v>
      </c>
    </row>
    <row r="315" spans="1:56">
      <c r="A315" t="s">
        <v>6189</v>
      </c>
      <c r="B315">
        <v>6000</v>
      </c>
      <c r="C315">
        <v>1980</v>
      </c>
      <c r="D315">
        <v>0</v>
      </c>
      <c r="E315">
        <v>3.1000000000000001E-5</v>
      </c>
      <c r="F315">
        <v>9.91</v>
      </c>
      <c r="H315">
        <v>8.4064399999999999</v>
      </c>
      <c r="I315">
        <f t="shared" si="8"/>
        <v>2.6059964000000002E-4</v>
      </c>
      <c r="K315">
        <v>8.1</v>
      </c>
      <c r="L315">
        <v>8.8140000000000001</v>
      </c>
      <c r="M315" s="149">
        <v>1057.1652999999999</v>
      </c>
      <c r="N315" s="149">
        <v>1097.16049</v>
      </c>
      <c r="O315" s="149">
        <v>1008.28228</v>
      </c>
      <c r="P315" t="s">
        <v>6186</v>
      </c>
      <c r="Q315">
        <v>350</v>
      </c>
      <c r="R315">
        <v>155</v>
      </c>
      <c r="S315">
        <v>16.8811</v>
      </c>
      <c r="T315">
        <v>0.442857</v>
      </c>
      <c r="U315">
        <v>2.5832999999999998E-2</v>
      </c>
      <c r="V315">
        <v>25.219329999999999</v>
      </c>
      <c r="W315" t="s">
        <v>6186</v>
      </c>
      <c r="X315" t="s">
        <v>6186</v>
      </c>
      <c r="Y315">
        <v>1</v>
      </c>
      <c r="Z315" t="s">
        <v>6186</v>
      </c>
      <c r="AA315" t="s">
        <v>6186</v>
      </c>
      <c r="AB315">
        <v>1</v>
      </c>
      <c r="AC315" t="s">
        <v>6186</v>
      </c>
      <c r="AD315" t="s">
        <v>6186</v>
      </c>
      <c r="AE315">
        <v>1</v>
      </c>
      <c r="AF315" t="s">
        <v>6186</v>
      </c>
      <c r="AG315" t="s">
        <v>6186</v>
      </c>
      <c r="AH315" t="s">
        <v>6186</v>
      </c>
      <c r="AI315" t="s">
        <v>6186</v>
      </c>
      <c r="AJ315" t="s">
        <v>6186</v>
      </c>
      <c r="AK315" t="s">
        <v>6186</v>
      </c>
      <c r="AL315" t="s">
        <v>6186</v>
      </c>
      <c r="AM315" t="s">
        <v>6186</v>
      </c>
      <c r="AN315" t="s">
        <v>6186</v>
      </c>
      <c r="AO315" t="s">
        <v>6186</v>
      </c>
      <c r="AP315">
        <v>1</v>
      </c>
      <c r="AQ315" t="s">
        <v>6186</v>
      </c>
      <c r="AR315" t="s">
        <v>6186</v>
      </c>
      <c r="AS315" t="s">
        <v>6186</v>
      </c>
      <c r="AT315" t="s">
        <v>6186</v>
      </c>
      <c r="AU315" t="s">
        <v>6186</v>
      </c>
      <c r="AV315">
        <v>3</v>
      </c>
      <c r="AW315" t="s">
        <v>6186</v>
      </c>
      <c r="AX315">
        <v>8</v>
      </c>
      <c r="AY315">
        <v>1</v>
      </c>
      <c r="AZ315" t="s">
        <v>6186</v>
      </c>
      <c r="BA315" t="s">
        <v>6186</v>
      </c>
      <c r="BB315" t="s">
        <v>6186</v>
      </c>
      <c r="BC315" t="s">
        <v>6186</v>
      </c>
      <c r="BD315" t="s">
        <v>6186</v>
      </c>
    </row>
    <row r="316" spans="1:56">
      <c r="A316" t="s">
        <v>6189</v>
      </c>
      <c r="B316">
        <v>6000</v>
      </c>
      <c r="C316">
        <v>1981</v>
      </c>
      <c r="D316" t="s">
        <v>6186</v>
      </c>
      <c r="E316" t="s">
        <v>6186</v>
      </c>
      <c r="F316" t="s">
        <v>6186</v>
      </c>
      <c r="H316" t="s">
        <v>6186</v>
      </c>
      <c r="I316" t="str">
        <f t="shared" si="8"/>
        <v/>
      </c>
      <c r="K316" t="s">
        <v>6186</v>
      </c>
      <c r="L316" t="s">
        <v>6186</v>
      </c>
      <c r="M316" t="s">
        <v>6186</v>
      </c>
      <c r="N316" t="s">
        <v>6186</v>
      </c>
      <c r="O316" t="s">
        <v>6186</v>
      </c>
      <c r="P316" t="s">
        <v>6186</v>
      </c>
      <c r="Q316" t="s">
        <v>6186</v>
      </c>
      <c r="R316" t="s">
        <v>6186</v>
      </c>
      <c r="S316" t="s">
        <v>6186</v>
      </c>
      <c r="T316" t="s">
        <v>6186</v>
      </c>
      <c r="U316" t="s">
        <v>6186</v>
      </c>
      <c r="V316" t="s">
        <v>6186</v>
      </c>
      <c r="W316" t="s">
        <v>6186</v>
      </c>
      <c r="X316" t="s">
        <v>6186</v>
      </c>
      <c r="Y316" t="s">
        <v>6186</v>
      </c>
      <c r="Z316" t="s">
        <v>6186</v>
      </c>
      <c r="AA316" t="s">
        <v>6186</v>
      </c>
      <c r="AB316" t="s">
        <v>6186</v>
      </c>
      <c r="AC316" t="s">
        <v>6186</v>
      </c>
      <c r="AD316" t="s">
        <v>6186</v>
      </c>
      <c r="AE316" t="s">
        <v>6186</v>
      </c>
      <c r="AF316" t="s">
        <v>6186</v>
      </c>
      <c r="AG316" t="s">
        <v>6186</v>
      </c>
      <c r="AH316" t="s">
        <v>6186</v>
      </c>
      <c r="AI316" t="s">
        <v>6186</v>
      </c>
      <c r="AJ316" t="s">
        <v>6186</v>
      </c>
      <c r="AK316" t="s">
        <v>6186</v>
      </c>
      <c r="AL316" t="s">
        <v>6186</v>
      </c>
      <c r="AM316" t="s">
        <v>6186</v>
      </c>
      <c r="AN316" t="s">
        <v>6186</v>
      </c>
      <c r="AO316" t="s">
        <v>6186</v>
      </c>
      <c r="AP316" t="s">
        <v>6186</v>
      </c>
      <c r="AQ316" t="s">
        <v>6186</v>
      </c>
      <c r="AR316" t="s">
        <v>6186</v>
      </c>
      <c r="AS316" t="s">
        <v>6186</v>
      </c>
      <c r="AT316" t="s">
        <v>6186</v>
      </c>
      <c r="AU316" t="s">
        <v>6186</v>
      </c>
      <c r="AV316" t="s">
        <v>6186</v>
      </c>
      <c r="AW316" t="s">
        <v>6186</v>
      </c>
      <c r="AX316" t="s">
        <v>6186</v>
      </c>
      <c r="AY316" t="s">
        <v>6186</v>
      </c>
      <c r="AZ316" t="s">
        <v>6186</v>
      </c>
      <c r="BA316" t="s">
        <v>6186</v>
      </c>
      <c r="BB316" t="s">
        <v>6186</v>
      </c>
      <c r="BC316" t="s">
        <v>6186</v>
      </c>
      <c r="BD316" t="s">
        <v>6186</v>
      </c>
    </row>
    <row r="317" spans="1:56">
      <c r="A317" t="s">
        <v>6189</v>
      </c>
      <c r="B317">
        <v>6000</v>
      </c>
      <c r="C317">
        <v>1982</v>
      </c>
      <c r="D317" t="s">
        <v>6186</v>
      </c>
      <c r="E317" t="s">
        <v>6186</v>
      </c>
      <c r="F317" t="s">
        <v>6186</v>
      </c>
      <c r="H317" t="s">
        <v>6186</v>
      </c>
      <c r="I317" t="str">
        <f t="shared" si="8"/>
        <v/>
      </c>
      <c r="K317" t="s">
        <v>6186</v>
      </c>
      <c r="L317" t="s">
        <v>6186</v>
      </c>
      <c r="M317" t="s">
        <v>6186</v>
      </c>
      <c r="N317" t="s">
        <v>6186</v>
      </c>
      <c r="O317" t="s">
        <v>6186</v>
      </c>
      <c r="P317" t="s">
        <v>6186</v>
      </c>
      <c r="Q317" t="s">
        <v>6186</v>
      </c>
      <c r="R317" t="s">
        <v>6186</v>
      </c>
      <c r="S317" t="s">
        <v>6186</v>
      </c>
      <c r="T317" t="s">
        <v>6186</v>
      </c>
      <c r="U317" t="s">
        <v>6186</v>
      </c>
      <c r="V317" t="s">
        <v>6186</v>
      </c>
      <c r="W317" t="s">
        <v>6186</v>
      </c>
      <c r="X317" t="s">
        <v>6186</v>
      </c>
      <c r="Y317" t="s">
        <v>6186</v>
      </c>
      <c r="Z317" t="s">
        <v>6186</v>
      </c>
      <c r="AA317" t="s">
        <v>6186</v>
      </c>
      <c r="AB317" t="s">
        <v>6186</v>
      </c>
      <c r="AC317" t="s">
        <v>6186</v>
      </c>
      <c r="AD317" t="s">
        <v>6186</v>
      </c>
      <c r="AE317" t="s">
        <v>6186</v>
      </c>
      <c r="AF317" t="s">
        <v>6186</v>
      </c>
      <c r="AG317" t="s">
        <v>6186</v>
      </c>
      <c r="AH317" t="s">
        <v>6186</v>
      </c>
      <c r="AI317" t="s">
        <v>6186</v>
      </c>
      <c r="AJ317" t="s">
        <v>6186</v>
      </c>
      <c r="AK317" t="s">
        <v>6186</v>
      </c>
      <c r="AL317" t="s">
        <v>6186</v>
      </c>
      <c r="AM317" t="s">
        <v>6186</v>
      </c>
      <c r="AN317" t="s">
        <v>6186</v>
      </c>
      <c r="AO317" t="s">
        <v>6186</v>
      </c>
      <c r="AP317" t="s">
        <v>6186</v>
      </c>
      <c r="AQ317" t="s">
        <v>6186</v>
      </c>
      <c r="AR317" t="s">
        <v>6186</v>
      </c>
      <c r="AS317" t="s">
        <v>6186</v>
      </c>
      <c r="AT317" t="s">
        <v>6186</v>
      </c>
      <c r="AU317" t="s">
        <v>6186</v>
      </c>
      <c r="AV317" t="s">
        <v>6186</v>
      </c>
      <c r="AW317" t="s">
        <v>6186</v>
      </c>
      <c r="AX317" t="s">
        <v>6186</v>
      </c>
      <c r="AY317" t="s">
        <v>6186</v>
      </c>
      <c r="AZ317" t="s">
        <v>6186</v>
      </c>
      <c r="BA317" t="s">
        <v>6186</v>
      </c>
      <c r="BB317" t="s">
        <v>6186</v>
      </c>
      <c r="BC317" t="s">
        <v>6186</v>
      </c>
      <c r="BD317" t="s">
        <v>6186</v>
      </c>
    </row>
    <row r="318" spans="1:56">
      <c r="A318" t="s">
        <v>6189</v>
      </c>
      <c r="B318">
        <v>6000</v>
      </c>
      <c r="C318">
        <v>1983</v>
      </c>
      <c r="D318" t="s">
        <v>6186</v>
      </c>
      <c r="E318" t="s">
        <v>6186</v>
      </c>
      <c r="F318" t="s">
        <v>6186</v>
      </c>
      <c r="H318" t="s">
        <v>6186</v>
      </c>
      <c r="I318" t="str">
        <f t="shared" si="8"/>
        <v/>
      </c>
      <c r="K318" t="s">
        <v>6186</v>
      </c>
      <c r="L318" t="s">
        <v>6186</v>
      </c>
      <c r="M318" t="s">
        <v>6186</v>
      </c>
      <c r="N318" t="s">
        <v>6186</v>
      </c>
      <c r="O318" t="s">
        <v>6186</v>
      </c>
      <c r="P318" t="s">
        <v>6186</v>
      </c>
      <c r="Q318" t="s">
        <v>6186</v>
      </c>
      <c r="R318" t="s">
        <v>6186</v>
      </c>
      <c r="S318" t="s">
        <v>6186</v>
      </c>
      <c r="T318" t="s">
        <v>6186</v>
      </c>
      <c r="U318" t="s">
        <v>6186</v>
      </c>
      <c r="V318" t="s">
        <v>6186</v>
      </c>
      <c r="W318" t="s">
        <v>6186</v>
      </c>
      <c r="X318" t="s">
        <v>6186</v>
      </c>
      <c r="Y318" t="s">
        <v>6186</v>
      </c>
      <c r="Z318" t="s">
        <v>6186</v>
      </c>
      <c r="AA318" t="s">
        <v>6186</v>
      </c>
      <c r="AB318" t="s">
        <v>6186</v>
      </c>
      <c r="AC318" t="s">
        <v>6186</v>
      </c>
      <c r="AD318" t="s">
        <v>6186</v>
      </c>
      <c r="AE318" t="s">
        <v>6186</v>
      </c>
      <c r="AF318" t="s">
        <v>6186</v>
      </c>
      <c r="AG318" t="s">
        <v>6186</v>
      </c>
      <c r="AH318" t="s">
        <v>6186</v>
      </c>
      <c r="AI318" t="s">
        <v>6186</v>
      </c>
      <c r="AJ318" t="s">
        <v>6186</v>
      </c>
      <c r="AK318" t="s">
        <v>6186</v>
      </c>
      <c r="AL318" t="s">
        <v>6186</v>
      </c>
      <c r="AM318" t="s">
        <v>6186</v>
      </c>
      <c r="AN318" t="s">
        <v>6186</v>
      </c>
      <c r="AO318" t="s">
        <v>6186</v>
      </c>
      <c r="AP318" t="s">
        <v>6186</v>
      </c>
      <c r="AQ318" t="s">
        <v>6186</v>
      </c>
      <c r="AR318" t="s">
        <v>6186</v>
      </c>
      <c r="AS318" t="s">
        <v>6186</v>
      </c>
      <c r="AT318" t="s">
        <v>6186</v>
      </c>
      <c r="AU318" t="s">
        <v>6186</v>
      </c>
      <c r="AV318" t="s">
        <v>6186</v>
      </c>
      <c r="AW318" t="s">
        <v>6186</v>
      </c>
      <c r="AX318" t="s">
        <v>6186</v>
      </c>
      <c r="AY318" t="s">
        <v>6186</v>
      </c>
      <c r="AZ318" t="s">
        <v>6186</v>
      </c>
      <c r="BA318" t="s">
        <v>6186</v>
      </c>
      <c r="BB318" t="s">
        <v>6186</v>
      </c>
      <c r="BC318" t="s">
        <v>6186</v>
      </c>
      <c r="BD318" t="s">
        <v>6186</v>
      </c>
    </row>
    <row r="319" spans="1:56">
      <c r="A319" t="s">
        <v>6189</v>
      </c>
      <c r="B319">
        <v>6000</v>
      </c>
      <c r="C319">
        <v>1984</v>
      </c>
      <c r="D319" t="s">
        <v>6186</v>
      </c>
      <c r="E319" t="s">
        <v>6186</v>
      </c>
      <c r="F319" t="s">
        <v>6186</v>
      </c>
      <c r="H319" t="s">
        <v>6186</v>
      </c>
      <c r="I319" t="str">
        <f t="shared" si="8"/>
        <v/>
      </c>
      <c r="K319" t="s">
        <v>6186</v>
      </c>
      <c r="L319" t="s">
        <v>6186</v>
      </c>
      <c r="M319" t="s">
        <v>6186</v>
      </c>
      <c r="N319" t="s">
        <v>6186</v>
      </c>
      <c r="O319" t="s">
        <v>6186</v>
      </c>
      <c r="P319" t="s">
        <v>6186</v>
      </c>
      <c r="Q319" t="s">
        <v>6186</v>
      </c>
      <c r="R319" t="s">
        <v>6186</v>
      </c>
      <c r="S319" t="s">
        <v>6186</v>
      </c>
      <c r="T319" t="s">
        <v>6186</v>
      </c>
      <c r="U319" t="s">
        <v>6186</v>
      </c>
      <c r="V319" t="s">
        <v>6186</v>
      </c>
      <c r="W319" t="s">
        <v>6186</v>
      </c>
      <c r="X319" t="s">
        <v>6186</v>
      </c>
      <c r="Y319" t="s">
        <v>6186</v>
      </c>
      <c r="Z319" t="s">
        <v>6186</v>
      </c>
      <c r="AA319" t="s">
        <v>6186</v>
      </c>
      <c r="AB319" t="s">
        <v>6186</v>
      </c>
      <c r="AC319" t="s">
        <v>6186</v>
      </c>
      <c r="AD319" t="s">
        <v>6186</v>
      </c>
      <c r="AE319" t="s">
        <v>6186</v>
      </c>
      <c r="AF319" t="s">
        <v>6186</v>
      </c>
      <c r="AG319" t="s">
        <v>6186</v>
      </c>
      <c r="AH319" t="s">
        <v>6186</v>
      </c>
      <c r="AI319" t="s">
        <v>6186</v>
      </c>
      <c r="AJ319" t="s">
        <v>6186</v>
      </c>
      <c r="AK319" t="s">
        <v>6186</v>
      </c>
      <c r="AL319" t="s">
        <v>6186</v>
      </c>
      <c r="AM319" t="s">
        <v>6186</v>
      </c>
      <c r="AN319" t="s">
        <v>6186</v>
      </c>
      <c r="AO319" t="s">
        <v>6186</v>
      </c>
      <c r="AP319" t="s">
        <v>6186</v>
      </c>
      <c r="AQ319" t="s">
        <v>6186</v>
      </c>
      <c r="AR319" t="s">
        <v>6186</v>
      </c>
      <c r="AS319" t="s">
        <v>6186</v>
      </c>
      <c r="AT319" t="s">
        <v>6186</v>
      </c>
      <c r="AU319" t="s">
        <v>6186</v>
      </c>
      <c r="AV319" t="s">
        <v>6186</v>
      </c>
      <c r="AW319" t="s">
        <v>6186</v>
      </c>
      <c r="AX319" t="s">
        <v>6186</v>
      </c>
      <c r="AY319" t="s">
        <v>6186</v>
      </c>
      <c r="AZ319" t="s">
        <v>6186</v>
      </c>
      <c r="BA319" t="s">
        <v>6186</v>
      </c>
      <c r="BB319" t="s">
        <v>6186</v>
      </c>
      <c r="BC319" t="s">
        <v>6186</v>
      </c>
      <c r="BD319" t="s">
        <v>6186</v>
      </c>
    </row>
    <row r="320" spans="1:56">
      <c r="A320" t="s">
        <v>6189</v>
      </c>
      <c r="B320">
        <v>6000</v>
      </c>
      <c r="C320">
        <v>1985</v>
      </c>
      <c r="D320">
        <v>0</v>
      </c>
      <c r="E320">
        <v>1.2E-5</v>
      </c>
      <c r="F320">
        <v>19.559999999999999</v>
      </c>
      <c r="H320">
        <v>16.598569999999999</v>
      </c>
      <c r="I320">
        <f t="shared" si="8"/>
        <v>1.9918283999999998E-4</v>
      </c>
      <c r="K320">
        <v>15.957000000000001</v>
      </c>
      <c r="L320">
        <v>17.456399999999999</v>
      </c>
      <c r="M320">
        <v>613.30573000000004</v>
      </c>
      <c r="N320">
        <v>637.96452999999997</v>
      </c>
      <c r="O320">
        <v>583.16719999999998</v>
      </c>
      <c r="P320" t="s">
        <v>6186</v>
      </c>
      <c r="Q320">
        <v>379</v>
      </c>
      <c r="R320">
        <v>130</v>
      </c>
      <c r="S320">
        <v>17.321300000000001</v>
      </c>
      <c r="T320">
        <v>0.34300799999999998</v>
      </c>
      <c r="U320">
        <v>2.1666999999999999E-2</v>
      </c>
      <c r="V320">
        <v>49.795720000000003</v>
      </c>
      <c r="W320" t="s">
        <v>6186</v>
      </c>
      <c r="X320">
        <v>1</v>
      </c>
      <c r="Y320" t="s">
        <v>6186</v>
      </c>
      <c r="Z320">
        <v>1</v>
      </c>
      <c r="AA320" t="s">
        <v>6186</v>
      </c>
      <c r="AB320" t="s">
        <v>6186</v>
      </c>
      <c r="AC320" t="s">
        <v>6186</v>
      </c>
      <c r="AD320" t="s">
        <v>6186</v>
      </c>
      <c r="AE320" t="s">
        <v>6186</v>
      </c>
      <c r="AF320" t="s">
        <v>6186</v>
      </c>
      <c r="AG320" t="s">
        <v>6186</v>
      </c>
      <c r="AH320" t="s">
        <v>6186</v>
      </c>
      <c r="AI320">
        <v>1</v>
      </c>
      <c r="AJ320">
        <v>1</v>
      </c>
      <c r="AK320" t="s">
        <v>6186</v>
      </c>
      <c r="AL320" t="s">
        <v>6186</v>
      </c>
      <c r="AM320" t="s">
        <v>6186</v>
      </c>
      <c r="AN320" t="s">
        <v>6186</v>
      </c>
      <c r="AO320" t="s">
        <v>6186</v>
      </c>
      <c r="AP320" t="s">
        <v>6186</v>
      </c>
      <c r="AQ320" t="s">
        <v>6186</v>
      </c>
      <c r="AR320" t="s">
        <v>6186</v>
      </c>
      <c r="AS320" t="s">
        <v>6186</v>
      </c>
      <c r="AT320" t="s">
        <v>6186</v>
      </c>
      <c r="AU320" t="s">
        <v>6186</v>
      </c>
      <c r="AV320">
        <v>3</v>
      </c>
      <c r="AW320" t="s">
        <v>6186</v>
      </c>
      <c r="AX320">
        <v>8</v>
      </c>
      <c r="AY320">
        <v>1</v>
      </c>
      <c r="AZ320" t="s">
        <v>6186</v>
      </c>
      <c r="BA320" t="s">
        <v>6186</v>
      </c>
      <c r="BB320" t="s">
        <v>6186</v>
      </c>
      <c r="BC320" t="s">
        <v>6186</v>
      </c>
      <c r="BD320" t="s">
        <v>6186</v>
      </c>
    </row>
    <row r="321" spans="1:56">
      <c r="A321" t="s">
        <v>6189</v>
      </c>
      <c r="B321">
        <v>6000</v>
      </c>
      <c r="C321">
        <v>1986</v>
      </c>
      <c r="D321" t="s">
        <v>6186</v>
      </c>
      <c r="E321" t="s">
        <v>6186</v>
      </c>
      <c r="F321" t="s">
        <v>6186</v>
      </c>
      <c r="H321" t="s">
        <v>6186</v>
      </c>
      <c r="I321" t="str">
        <f t="shared" si="8"/>
        <v/>
      </c>
      <c r="K321" t="s">
        <v>6186</v>
      </c>
      <c r="L321" t="s">
        <v>6186</v>
      </c>
      <c r="M321" t="s">
        <v>6186</v>
      </c>
      <c r="N321" t="s">
        <v>6186</v>
      </c>
      <c r="O321" t="s">
        <v>6186</v>
      </c>
      <c r="P321" t="s">
        <v>6186</v>
      </c>
      <c r="Q321" t="s">
        <v>6186</v>
      </c>
      <c r="R321" t="s">
        <v>6186</v>
      </c>
      <c r="S321" t="s">
        <v>6186</v>
      </c>
      <c r="T321" t="s">
        <v>6186</v>
      </c>
      <c r="U321" t="s">
        <v>6186</v>
      </c>
      <c r="V321" t="s">
        <v>6186</v>
      </c>
      <c r="W321" t="s">
        <v>6186</v>
      </c>
      <c r="X321" t="s">
        <v>6186</v>
      </c>
      <c r="Y321" t="s">
        <v>6186</v>
      </c>
      <c r="Z321" t="s">
        <v>6186</v>
      </c>
      <c r="AA321" t="s">
        <v>6186</v>
      </c>
      <c r="AB321" t="s">
        <v>6186</v>
      </c>
      <c r="AC321" t="s">
        <v>6186</v>
      </c>
      <c r="AD321" t="s">
        <v>6186</v>
      </c>
      <c r="AE321" t="s">
        <v>6186</v>
      </c>
      <c r="AF321" t="s">
        <v>6186</v>
      </c>
      <c r="AG321" t="s">
        <v>6186</v>
      </c>
      <c r="AH321" t="s">
        <v>6186</v>
      </c>
      <c r="AI321" t="s">
        <v>6186</v>
      </c>
      <c r="AJ321" t="s">
        <v>6186</v>
      </c>
      <c r="AK321" t="s">
        <v>6186</v>
      </c>
      <c r="AL321" t="s">
        <v>6186</v>
      </c>
      <c r="AM321" t="s">
        <v>6186</v>
      </c>
      <c r="AN321" t="s">
        <v>6186</v>
      </c>
      <c r="AO321" t="s">
        <v>6186</v>
      </c>
      <c r="AP321" t="s">
        <v>6186</v>
      </c>
      <c r="AQ321" t="s">
        <v>6186</v>
      </c>
      <c r="AR321" t="s">
        <v>6186</v>
      </c>
      <c r="AS321" t="s">
        <v>6186</v>
      </c>
      <c r="AT321" t="s">
        <v>6186</v>
      </c>
      <c r="AU321" t="s">
        <v>6186</v>
      </c>
      <c r="AV321" t="s">
        <v>6186</v>
      </c>
      <c r="AW321" t="s">
        <v>6186</v>
      </c>
      <c r="AX321" t="s">
        <v>6186</v>
      </c>
      <c r="AY321" t="s">
        <v>6186</v>
      </c>
      <c r="AZ321" t="s">
        <v>6186</v>
      </c>
      <c r="BA321" t="s">
        <v>6186</v>
      </c>
      <c r="BB321" t="s">
        <v>6186</v>
      </c>
      <c r="BC321" t="s">
        <v>6186</v>
      </c>
      <c r="BD321" t="s">
        <v>6186</v>
      </c>
    </row>
    <row r="322" spans="1:56">
      <c r="A322" t="s">
        <v>6189</v>
      </c>
      <c r="B322">
        <v>6000</v>
      </c>
      <c r="C322">
        <v>1987</v>
      </c>
      <c r="D322" t="s">
        <v>6186</v>
      </c>
      <c r="E322" t="s">
        <v>6186</v>
      </c>
      <c r="F322" t="s">
        <v>6186</v>
      </c>
      <c r="H322" t="s">
        <v>6186</v>
      </c>
      <c r="I322" t="str">
        <f t="shared" si="8"/>
        <v/>
      </c>
      <c r="K322" t="s">
        <v>6186</v>
      </c>
      <c r="L322" t="s">
        <v>6186</v>
      </c>
      <c r="M322" t="s">
        <v>6186</v>
      </c>
      <c r="N322" t="s">
        <v>6186</v>
      </c>
      <c r="O322" t="s">
        <v>6186</v>
      </c>
      <c r="P322" t="s">
        <v>6186</v>
      </c>
      <c r="Q322" t="s">
        <v>6186</v>
      </c>
      <c r="R322" t="s">
        <v>6186</v>
      </c>
      <c r="S322" t="s">
        <v>6186</v>
      </c>
      <c r="T322" t="s">
        <v>6186</v>
      </c>
      <c r="U322" t="s">
        <v>6186</v>
      </c>
      <c r="V322" t="s">
        <v>6186</v>
      </c>
      <c r="W322" t="s">
        <v>6186</v>
      </c>
      <c r="X322" t="s">
        <v>6186</v>
      </c>
      <c r="Y322" t="s">
        <v>6186</v>
      </c>
      <c r="Z322" t="s">
        <v>6186</v>
      </c>
      <c r="AA322" t="s">
        <v>6186</v>
      </c>
      <c r="AB322" t="s">
        <v>6186</v>
      </c>
      <c r="AC322" t="s">
        <v>6186</v>
      </c>
      <c r="AD322" t="s">
        <v>6186</v>
      </c>
      <c r="AE322" t="s">
        <v>6186</v>
      </c>
      <c r="AF322" t="s">
        <v>6186</v>
      </c>
      <c r="AG322" t="s">
        <v>6186</v>
      </c>
      <c r="AH322" t="s">
        <v>6186</v>
      </c>
      <c r="AI322" t="s">
        <v>6186</v>
      </c>
      <c r="AJ322" t="s">
        <v>6186</v>
      </c>
      <c r="AK322" t="s">
        <v>6186</v>
      </c>
      <c r="AL322" t="s">
        <v>6186</v>
      </c>
      <c r="AM322" t="s">
        <v>6186</v>
      </c>
      <c r="AN322" t="s">
        <v>6186</v>
      </c>
      <c r="AO322" t="s">
        <v>6186</v>
      </c>
      <c r="AP322" t="s">
        <v>6186</v>
      </c>
      <c r="AQ322" t="s">
        <v>6186</v>
      </c>
      <c r="AR322" t="s">
        <v>6186</v>
      </c>
      <c r="AS322" t="s">
        <v>6186</v>
      </c>
      <c r="AT322" t="s">
        <v>6186</v>
      </c>
      <c r="AU322" t="s">
        <v>6186</v>
      </c>
      <c r="AV322" t="s">
        <v>6186</v>
      </c>
      <c r="AW322" t="s">
        <v>6186</v>
      </c>
      <c r="AX322" t="s">
        <v>6186</v>
      </c>
      <c r="AY322" t="s">
        <v>6186</v>
      </c>
      <c r="AZ322" t="s">
        <v>6186</v>
      </c>
      <c r="BA322" t="s">
        <v>6186</v>
      </c>
      <c r="BB322" t="s">
        <v>6186</v>
      </c>
      <c r="BC322" t="s">
        <v>6186</v>
      </c>
      <c r="BD322" t="s">
        <v>6186</v>
      </c>
    </row>
    <row r="323" spans="1:56">
      <c r="A323" t="s">
        <v>6189</v>
      </c>
      <c r="B323">
        <v>6000</v>
      </c>
      <c r="C323">
        <v>1988</v>
      </c>
      <c r="D323">
        <v>0</v>
      </c>
      <c r="E323">
        <v>1.9999999999999999E-6</v>
      </c>
      <c r="F323">
        <v>19.59</v>
      </c>
      <c r="H323">
        <v>16.38541</v>
      </c>
      <c r="I323">
        <f t="shared" si="8"/>
        <v>3.2770819999999996E-5</v>
      </c>
      <c r="K323">
        <v>16.124939999999999</v>
      </c>
      <c r="L323">
        <v>16.674900000000001</v>
      </c>
      <c r="M323">
        <v>621.28438000000006</v>
      </c>
      <c r="N323">
        <v>631.32003999999995</v>
      </c>
      <c r="O323">
        <v>610.49838</v>
      </c>
      <c r="P323" t="s">
        <v>6186</v>
      </c>
      <c r="Q323">
        <v>379</v>
      </c>
      <c r="R323">
        <v>140</v>
      </c>
      <c r="S323">
        <v>16.2121</v>
      </c>
      <c r="T323">
        <v>0.36939300000000003</v>
      </c>
      <c r="U323">
        <v>2.3333E-2</v>
      </c>
      <c r="V323">
        <v>49.156230000000001</v>
      </c>
      <c r="W323" t="s">
        <v>6186</v>
      </c>
      <c r="X323">
        <v>1</v>
      </c>
      <c r="Y323" t="s">
        <v>6186</v>
      </c>
      <c r="Z323">
        <v>1</v>
      </c>
      <c r="AA323" t="s">
        <v>6186</v>
      </c>
      <c r="AB323" t="s">
        <v>6186</v>
      </c>
      <c r="AC323" t="s">
        <v>6186</v>
      </c>
      <c r="AD323" t="s">
        <v>6186</v>
      </c>
      <c r="AE323" t="s">
        <v>6186</v>
      </c>
      <c r="AF323" t="s">
        <v>6186</v>
      </c>
      <c r="AG323" t="s">
        <v>6186</v>
      </c>
      <c r="AH323" t="s">
        <v>6186</v>
      </c>
      <c r="AI323">
        <v>1</v>
      </c>
      <c r="AJ323">
        <v>1</v>
      </c>
      <c r="AK323" t="s">
        <v>6186</v>
      </c>
      <c r="AL323" t="s">
        <v>6186</v>
      </c>
      <c r="AM323" t="s">
        <v>6186</v>
      </c>
      <c r="AN323" t="s">
        <v>6186</v>
      </c>
      <c r="AO323" t="s">
        <v>6186</v>
      </c>
      <c r="AP323" t="s">
        <v>6186</v>
      </c>
      <c r="AQ323" t="s">
        <v>6186</v>
      </c>
      <c r="AR323" t="s">
        <v>6186</v>
      </c>
      <c r="AS323" t="s">
        <v>6186</v>
      </c>
      <c r="AT323" t="s">
        <v>6186</v>
      </c>
      <c r="AU323" t="s">
        <v>6186</v>
      </c>
      <c r="AV323">
        <v>3</v>
      </c>
      <c r="AW323" t="s">
        <v>6186</v>
      </c>
      <c r="AX323">
        <v>8</v>
      </c>
      <c r="AY323">
        <v>1</v>
      </c>
      <c r="AZ323" t="s">
        <v>6186</v>
      </c>
      <c r="BA323" t="s">
        <v>6186</v>
      </c>
      <c r="BB323" t="s">
        <v>6186</v>
      </c>
      <c r="BC323" t="s">
        <v>6186</v>
      </c>
      <c r="BD323" t="s">
        <v>6186</v>
      </c>
    </row>
    <row r="324" spans="1:56">
      <c r="A324" t="s">
        <v>6189</v>
      </c>
      <c r="B324">
        <v>6000</v>
      </c>
      <c r="C324">
        <v>1989</v>
      </c>
      <c r="D324">
        <v>0</v>
      </c>
      <c r="E324">
        <v>9.9999999999999995E-7</v>
      </c>
      <c r="F324">
        <v>21.15</v>
      </c>
      <c r="H324">
        <v>17.613009999999999</v>
      </c>
      <c r="I324">
        <f t="shared" si="8"/>
        <v>1.761301E-5</v>
      </c>
      <c r="K324">
        <v>17.262170000000001</v>
      </c>
      <c r="L324">
        <v>17.99586</v>
      </c>
      <c r="M324">
        <v>577.98181999999997</v>
      </c>
      <c r="N324">
        <v>589.72879</v>
      </c>
      <c r="O324">
        <v>565.68566999999996</v>
      </c>
      <c r="P324" t="s">
        <v>6186</v>
      </c>
      <c r="Q324">
        <v>379</v>
      </c>
      <c r="R324">
        <v>126</v>
      </c>
      <c r="S324">
        <v>16.754100000000001</v>
      </c>
      <c r="T324">
        <v>0.33245400000000003</v>
      </c>
      <c r="U324">
        <v>2.1000000000000001E-2</v>
      </c>
      <c r="V324">
        <v>52.839030000000001</v>
      </c>
      <c r="W324" t="s">
        <v>6186</v>
      </c>
      <c r="X324">
        <v>1</v>
      </c>
      <c r="Y324" t="s">
        <v>6186</v>
      </c>
      <c r="Z324">
        <v>1</v>
      </c>
      <c r="AA324" t="s">
        <v>6186</v>
      </c>
      <c r="AB324" t="s">
        <v>6186</v>
      </c>
      <c r="AC324" t="s">
        <v>6186</v>
      </c>
      <c r="AD324" t="s">
        <v>6186</v>
      </c>
      <c r="AE324" t="s">
        <v>6186</v>
      </c>
      <c r="AF324" t="s">
        <v>6186</v>
      </c>
      <c r="AG324" t="s">
        <v>6186</v>
      </c>
      <c r="AH324" t="s">
        <v>6186</v>
      </c>
      <c r="AI324">
        <v>1</v>
      </c>
      <c r="AJ324">
        <v>1</v>
      </c>
      <c r="AK324" t="s">
        <v>6186</v>
      </c>
      <c r="AL324" t="s">
        <v>6186</v>
      </c>
      <c r="AM324" t="s">
        <v>6186</v>
      </c>
      <c r="AN324" t="s">
        <v>6186</v>
      </c>
      <c r="AO324" t="s">
        <v>6186</v>
      </c>
      <c r="AP324" t="s">
        <v>6186</v>
      </c>
      <c r="AQ324" t="s">
        <v>6186</v>
      </c>
      <c r="AR324" t="s">
        <v>6186</v>
      </c>
      <c r="AS324" t="s">
        <v>6186</v>
      </c>
      <c r="AT324" t="s">
        <v>6186</v>
      </c>
      <c r="AU324" t="s">
        <v>6186</v>
      </c>
      <c r="AV324">
        <v>3</v>
      </c>
      <c r="AW324" t="s">
        <v>6186</v>
      </c>
      <c r="AX324">
        <v>8</v>
      </c>
      <c r="AY324">
        <v>1</v>
      </c>
      <c r="AZ324" t="s">
        <v>6186</v>
      </c>
      <c r="BA324" t="s">
        <v>6186</v>
      </c>
      <c r="BB324" t="s">
        <v>6186</v>
      </c>
      <c r="BC324" t="s">
        <v>6186</v>
      </c>
      <c r="BD324" t="s">
        <v>6186</v>
      </c>
    </row>
    <row r="325" spans="1:56">
      <c r="A325" t="s">
        <v>6189</v>
      </c>
      <c r="B325">
        <v>6000</v>
      </c>
      <c r="C325">
        <v>1990</v>
      </c>
      <c r="D325">
        <v>0</v>
      </c>
      <c r="E325">
        <v>9.9999999999999995E-7</v>
      </c>
      <c r="F325">
        <v>20.49</v>
      </c>
      <c r="H325">
        <v>17.038219999999999</v>
      </c>
      <c r="I325">
        <f t="shared" si="8"/>
        <v>1.7038219999999997E-5</v>
      </c>
      <c r="K325">
        <v>16.388280000000002</v>
      </c>
      <c r="L325">
        <v>17.779399999999999</v>
      </c>
      <c r="M325">
        <v>597.48030000000006</v>
      </c>
      <c r="N325">
        <v>621.17569000000003</v>
      </c>
      <c r="O325">
        <v>572.57272</v>
      </c>
      <c r="P325" t="s">
        <v>6186</v>
      </c>
      <c r="Q325">
        <v>379</v>
      </c>
      <c r="R325">
        <v>135</v>
      </c>
      <c r="S325">
        <v>15.0242</v>
      </c>
      <c r="T325">
        <v>0.35620099999999999</v>
      </c>
      <c r="U325">
        <v>2.2499999999999999E-2</v>
      </c>
      <c r="V325">
        <v>51.114660000000001</v>
      </c>
      <c r="W325" t="s">
        <v>6186</v>
      </c>
      <c r="X325">
        <v>1</v>
      </c>
      <c r="Y325" t="s">
        <v>6186</v>
      </c>
      <c r="Z325">
        <v>1</v>
      </c>
      <c r="AA325" t="s">
        <v>6186</v>
      </c>
      <c r="AB325" t="s">
        <v>6186</v>
      </c>
      <c r="AC325" t="s">
        <v>6186</v>
      </c>
      <c r="AD325" t="s">
        <v>6186</v>
      </c>
      <c r="AE325" t="s">
        <v>6186</v>
      </c>
      <c r="AF325" t="s">
        <v>6186</v>
      </c>
      <c r="AG325" t="s">
        <v>6186</v>
      </c>
      <c r="AH325" t="s">
        <v>6186</v>
      </c>
      <c r="AI325">
        <v>1</v>
      </c>
      <c r="AJ325">
        <v>1</v>
      </c>
      <c r="AK325" t="s">
        <v>6186</v>
      </c>
      <c r="AL325" t="s">
        <v>6186</v>
      </c>
      <c r="AM325" t="s">
        <v>6186</v>
      </c>
      <c r="AN325" t="s">
        <v>6186</v>
      </c>
      <c r="AO325" t="s">
        <v>6186</v>
      </c>
      <c r="AP325" t="s">
        <v>6186</v>
      </c>
      <c r="AQ325" t="s">
        <v>6186</v>
      </c>
      <c r="AR325" t="s">
        <v>6186</v>
      </c>
      <c r="AS325" t="s">
        <v>6186</v>
      </c>
      <c r="AT325" t="s">
        <v>6186</v>
      </c>
      <c r="AU325" t="s">
        <v>6186</v>
      </c>
      <c r="AV325">
        <v>3</v>
      </c>
      <c r="AW325" t="s">
        <v>6186</v>
      </c>
      <c r="AX325">
        <v>8</v>
      </c>
      <c r="AY325">
        <v>1</v>
      </c>
      <c r="AZ325" t="s">
        <v>6186</v>
      </c>
      <c r="BA325" t="s">
        <v>6186</v>
      </c>
      <c r="BB325" t="s">
        <v>6186</v>
      </c>
      <c r="BC325" t="s">
        <v>6186</v>
      </c>
      <c r="BD325" t="s">
        <v>6186</v>
      </c>
    </row>
    <row r="326" spans="1:56">
      <c r="A326" t="s">
        <v>6189</v>
      </c>
      <c r="B326">
        <v>6000</v>
      </c>
      <c r="C326">
        <v>1991</v>
      </c>
      <c r="D326">
        <v>0</v>
      </c>
      <c r="E326">
        <v>9.9999999999999995E-7</v>
      </c>
      <c r="F326">
        <v>19.48</v>
      </c>
      <c r="H326">
        <v>16.13411</v>
      </c>
      <c r="I326">
        <f t="shared" si="8"/>
        <v>1.6134109999999999E-5</v>
      </c>
      <c r="K326">
        <v>15.5945</v>
      </c>
      <c r="L326">
        <v>16.721969999999999</v>
      </c>
      <c r="M326">
        <v>630.96145999999999</v>
      </c>
      <c r="N326">
        <v>652.79431999999997</v>
      </c>
      <c r="O326">
        <v>608.77990999999997</v>
      </c>
      <c r="P326" t="s">
        <v>6186</v>
      </c>
      <c r="Q326">
        <v>379</v>
      </c>
      <c r="R326">
        <v>140</v>
      </c>
      <c r="S326">
        <v>14.8162</v>
      </c>
      <c r="T326">
        <v>0.36939300000000003</v>
      </c>
      <c r="U326">
        <v>2.3333E-2</v>
      </c>
      <c r="V326">
        <v>48.402320000000003</v>
      </c>
      <c r="W326" t="s">
        <v>6186</v>
      </c>
      <c r="X326">
        <v>1</v>
      </c>
      <c r="Y326" t="s">
        <v>6186</v>
      </c>
      <c r="Z326">
        <v>1</v>
      </c>
      <c r="AA326" t="s">
        <v>6186</v>
      </c>
      <c r="AB326" t="s">
        <v>6186</v>
      </c>
      <c r="AC326" t="s">
        <v>6186</v>
      </c>
      <c r="AD326" t="s">
        <v>6186</v>
      </c>
      <c r="AE326" t="s">
        <v>6186</v>
      </c>
      <c r="AF326" t="s">
        <v>6186</v>
      </c>
      <c r="AG326" t="s">
        <v>6186</v>
      </c>
      <c r="AH326" t="s">
        <v>6186</v>
      </c>
      <c r="AI326">
        <v>1</v>
      </c>
      <c r="AJ326">
        <v>1</v>
      </c>
      <c r="AK326" t="s">
        <v>6186</v>
      </c>
      <c r="AL326" t="s">
        <v>6186</v>
      </c>
      <c r="AM326" t="s">
        <v>6186</v>
      </c>
      <c r="AN326" t="s">
        <v>6186</v>
      </c>
      <c r="AO326" t="s">
        <v>6186</v>
      </c>
      <c r="AP326" t="s">
        <v>6186</v>
      </c>
      <c r="AQ326" t="s">
        <v>6186</v>
      </c>
      <c r="AR326" t="s">
        <v>6186</v>
      </c>
      <c r="AS326" t="s">
        <v>6186</v>
      </c>
      <c r="AT326" t="s">
        <v>6186</v>
      </c>
      <c r="AU326" t="s">
        <v>6186</v>
      </c>
      <c r="AV326">
        <v>3</v>
      </c>
      <c r="AW326" t="s">
        <v>6186</v>
      </c>
      <c r="AX326">
        <v>8</v>
      </c>
      <c r="AY326">
        <v>1</v>
      </c>
      <c r="AZ326" t="s">
        <v>6186</v>
      </c>
      <c r="BA326" t="s">
        <v>6186</v>
      </c>
      <c r="BB326" t="s">
        <v>6186</v>
      </c>
      <c r="BC326" t="s">
        <v>6186</v>
      </c>
      <c r="BD326" t="s">
        <v>6186</v>
      </c>
    </row>
    <row r="327" spans="1:56">
      <c r="A327" t="s">
        <v>6189</v>
      </c>
      <c r="B327">
        <v>6000</v>
      </c>
      <c r="C327">
        <v>1992</v>
      </c>
      <c r="D327" t="s">
        <v>6186</v>
      </c>
      <c r="E327" t="s">
        <v>6186</v>
      </c>
      <c r="F327" t="s">
        <v>6186</v>
      </c>
      <c r="H327" t="s">
        <v>6186</v>
      </c>
      <c r="I327" t="str">
        <f t="shared" si="8"/>
        <v/>
      </c>
      <c r="K327" t="s">
        <v>6186</v>
      </c>
      <c r="L327" t="s">
        <v>6186</v>
      </c>
      <c r="M327" t="s">
        <v>6186</v>
      </c>
      <c r="N327" t="s">
        <v>6186</v>
      </c>
      <c r="O327" t="s">
        <v>6186</v>
      </c>
      <c r="P327" t="s">
        <v>6186</v>
      </c>
      <c r="Q327" t="s">
        <v>6186</v>
      </c>
      <c r="R327" t="s">
        <v>6186</v>
      </c>
      <c r="S327" t="s">
        <v>6186</v>
      </c>
      <c r="T327" t="s">
        <v>6186</v>
      </c>
      <c r="U327" t="s">
        <v>6186</v>
      </c>
      <c r="V327" t="s">
        <v>6186</v>
      </c>
      <c r="W327" t="s">
        <v>6186</v>
      </c>
      <c r="X327" t="s">
        <v>6186</v>
      </c>
      <c r="Y327" t="s">
        <v>6186</v>
      </c>
      <c r="Z327" t="s">
        <v>6186</v>
      </c>
      <c r="AA327" t="s">
        <v>6186</v>
      </c>
      <c r="AB327" t="s">
        <v>6186</v>
      </c>
      <c r="AC327" t="s">
        <v>6186</v>
      </c>
      <c r="AD327" t="s">
        <v>6186</v>
      </c>
      <c r="AE327" t="s">
        <v>6186</v>
      </c>
      <c r="AF327" t="s">
        <v>6186</v>
      </c>
      <c r="AG327" t="s">
        <v>6186</v>
      </c>
      <c r="AH327" t="s">
        <v>6186</v>
      </c>
      <c r="AI327" t="s">
        <v>6186</v>
      </c>
      <c r="AJ327" t="s">
        <v>6186</v>
      </c>
      <c r="AK327" t="s">
        <v>6186</v>
      </c>
      <c r="AL327" t="s">
        <v>6186</v>
      </c>
      <c r="AM327" t="s">
        <v>6186</v>
      </c>
      <c r="AN327" t="s">
        <v>6186</v>
      </c>
      <c r="AO327" t="s">
        <v>6186</v>
      </c>
      <c r="AP327" t="s">
        <v>6186</v>
      </c>
      <c r="AQ327" t="s">
        <v>6186</v>
      </c>
      <c r="AR327" t="s">
        <v>6186</v>
      </c>
      <c r="AS327" t="s">
        <v>6186</v>
      </c>
      <c r="AT327" t="s">
        <v>6186</v>
      </c>
      <c r="AU327" t="s">
        <v>6186</v>
      </c>
      <c r="AV327" t="s">
        <v>6186</v>
      </c>
      <c r="AW327" t="s">
        <v>6186</v>
      </c>
      <c r="AX327" t="s">
        <v>6186</v>
      </c>
      <c r="AY327" t="s">
        <v>6186</v>
      </c>
      <c r="AZ327" t="s">
        <v>6186</v>
      </c>
      <c r="BA327" t="s">
        <v>6186</v>
      </c>
      <c r="BB327" t="s">
        <v>6186</v>
      </c>
      <c r="BC327" t="s">
        <v>6186</v>
      </c>
      <c r="BD327" t="s">
        <v>6186</v>
      </c>
    </row>
    <row r="328" spans="1:56">
      <c r="A328" t="s">
        <v>6189</v>
      </c>
      <c r="B328">
        <v>6000</v>
      </c>
      <c r="C328">
        <v>1993</v>
      </c>
      <c r="D328" t="s">
        <v>6186</v>
      </c>
      <c r="E328" t="s">
        <v>6186</v>
      </c>
      <c r="F328" t="s">
        <v>6186</v>
      </c>
      <c r="H328" t="s">
        <v>6186</v>
      </c>
      <c r="I328" t="str">
        <f t="shared" si="8"/>
        <v/>
      </c>
      <c r="K328" t="s">
        <v>6186</v>
      </c>
      <c r="L328" t="s">
        <v>6186</v>
      </c>
      <c r="M328" t="s">
        <v>6186</v>
      </c>
      <c r="N328" t="s">
        <v>6186</v>
      </c>
      <c r="O328" t="s">
        <v>6186</v>
      </c>
      <c r="P328" t="s">
        <v>6186</v>
      </c>
      <c r="Q328" t="s">
        <v>6186</v>
      </c>
      <c r="R328" t="s">
        <v>6186</v>
      </c>
      <c r="S328" t="s">
        <v>6186</v>
      </c>
      <c r="T328" t="s">
        <v>6186</v>
      </c>
      <c r="U328" t="s">
        <v>6186</v>
      </c>
      <c r="V328" t="s">
        <v>6186</v>
      </c>
      <c r="W328" t="s">
        <v>6186</v>
      </c>
      <c r="X328" t="s">
        <v>6186</v>
      </c>
      <c r="Y328" t="s">
        <v>6186</v>
      </c>
      <c r="Z328" t="s">
        <v>6186</v>
      </c>
      <c r="AA328" t="s">
        <v>6186</v>
      </c>
      <c r="AB328" t="s">
        <v>6186</v>
      </c>
      <c r="AC328" t="s">
        <v>6186</v>
      </c>
      <c r="AD328" t="s">
        <v>6186</v>
      </c>
      <c r="AE328" t="s">
        <v>6186</v>
      </c>
      <c r="AF328" t="s">
        <v>6186</v>
      </c>
      <c r="AG328" t="s">
        <v>6186</v>
      </c>
      <c r="AH328" t="s">
        <v>6186</v>
      </c>
      <c r="AI328" t="s">
        <v>6186</v>
      </c>
      <c r="AJ328" t="s">
        <v>6186</v>
      </c>
      <c r="AK328" t="s">
        <v>6186</v>
      </c>
      <c r="AL328" t="s">
        <v>6186</v>
      </c>
      <c r="AM328" t="s">
        <v>6186</v>
      </c>
      <c r="AN328" t="s">
        <v>6186</v>
      </c>
      <c r="AO328" t="s">
        <v>6186</v>
      </c>
      <c r="AP328" t="s">
        <v>6186</v>
      </c>
      <c r="AQ328" t="s">
        <v>6186</v>
      </c>
      <c r="AR328" t="s">
        <v>6186</v>
      </c>
      <c r="AS328" t="s">
        <v>6186</v>
      </c>
      <c r="AT328" t="s">
        <v>6186</v>
      </c>
      <c r="AU328" t="s">
        <v>6186</v>
      </c>
      <c r="AV328" t="s">
        <v>6186</v>
      </c>
      <c r="AW328" t="s">
        <v>6186</v>
      </c>
      <c r="AX328" t="s">
        <v>6186</v>
      </c>
      <c r="AY328" t="s">
        <v>6186</v>
      </c>
      <c r="AZ328" t="s">
        <v>6186</v>
      </c>
      <c r="BA328" t="s">
        <v>6186</v>
      </c>
      <c r="BB328" t="s">
        <v>6186</v>
      </c>
      <c r="BC328" t="s">
        <v>6186</v>
      </c>
      <c r="BD328" t="s">
        <v>6186</v>
      </c>
    </row>
    <row r="329" spans="1:56">
      <c r="A329" t="s">
        <v>6189</v>
      </c>
      <c r="B329">
        <v>6000</v>
      </c>
      <c r="C329">
        <v>1994</v>
      </c>
      <c r="D329">
        <v>3</v>
      </c>
      <c r="E329">
        <v>2.2800000000000001E-4</v>
      </c>
      <c r="F329">
        <v>18.147500000000001</v>
      </c>
      <c r="H329">
        <v>15.01718</v>
      </c>
      <c r="I329">
        <f t="shared" si="8"/>
        <v>3.4239170400000001E-3</v>
      </c>
      <c r="K329">
        <v>13.619450000000001</v>
      </c>
      <c r="L329">
        <v>16.686360000000001</v>
      </c>
      <c r="M329">
        <v>591.78881000000001</v>
      </c>
      <c r="N329">
        <v>652.52266999999995</v>
      </c>
      <c r="O329">
        <v>532.59059999999999</v>
      </c>
      <c r="P329" t="s">
        <v>6186</v>
      </c>
      <c r="Q329">
        <v>395</v>
      </c>
      <c r="R329">
        <v>179.5958</v>
      </c>
      <c r="S329">
        <v>11.747199999999999</v>
      </c>
      <c r="T329">
        <v>0.45467299999999999</v>
      </c>
      <c r="U329">
        <v>2.9933000000000001E-2</v>
      </c>
      <c r="V329">
        <v>45.058579999999999</v>
      </c>
      <c r="W329" t="s">
        <v>6186</v>
      </c>
      <c r="X329">
        <v>1</v>
      </c>
      <c r="Y329" t="s">
        <v>6186</v>
      </c>
      <c r="Z329">
        <v>0.01</v>
      </c>
      <c r="AA329" t="s">
        <v>6186</v>
      </c>
      <c r="AB329">
        <v>0.99</v>
      </c>
      <c r="AC329" t="s">
        <v>6186</v>
      </c>
      <c r="AD329" t="s">
        <v>6186</v>
      </c>
      <c r="AE329" t="s">
        <v>6186</v>
      </c>
      <c r="AF329" t="s">
        <v>6186</v>
      </c>
      <c r="AG329">
        <v>1</v>
      </c>
      <c r="AH329" t="s">
        <v>6186</v>
      </c>
      <c r="AI329" t="s">
        <v>6186</v>
      </c>
      <c r="AJ329" t="s">
        <v>6186</v>
      </c>
      <c r="AK329" t="s">
        <v>6186</v>
      </c>
      <c r="AL329" t="s">
        <v>6186</v>
      </c>
      <c r="AM329" t="s">
        <v>6186</v>
      </c>
      <c r="AN329" t="s">
        <v>6186</v>
      </c>
      <c r="AO329" t="s">
        <v>6186</v>
      </c>
      <c r="AP329">
        <v>1</v>
      </c>
      <c r="AQ329" t="s">
        <v>6186</v>
      </c>
      <c r="AR329" t="s">
        <v>6186</v>
      </c>
      <c r="AS329" t="s">
        <v>6186</v>
      </c>
      <c r="AT329" t="s">
        <v>6186</v>
      </c>
      <c r="AU329" t="s">
        <v>6186</v>
      </c>
      <c r="AV329">
        <v>4</v>
      </c>
      <c r="AW329" t="s">
        <v>6186</v>
      </c>
      <c r="AX329">
        <v>8</v>
      </c>
      <c r="AY329">
        <v>1</v>
      </c>
      <c r="AZ329" t="s">
        <v>6186</v>
      </c>
      <c r="BA329" t="s">
        <v>6186</v>
      </c>
      <c r="BB329" t="s">
        <v>6186</v>
      </c>
      <c r="BC329" t="s">
        <v>6186</v>
      </c>
      <c r="BD329" t="s">
        <v>6186</v>
      </c>
    </row>
    <row r="330" spans="1:56">
      <c r="A330" t="s">
        <v>6189</v>
      </c>
      <c r="B330">
        <v>6000</v>
      </c>
      <c r="C330">
        <v>1995</v>
      </c>
      <c r="D330">
        <v>3</v>
      </c>
      <c r="E330">
        <v>1.8699999999999999E-4</v>
      </c>
      <c r="F330">
        <v>18.130749999999999</v>
      </c>
      <c r="H330">
        <v>14.998710000000001</v>
      </c>
      <c r="I330">
        <f t="shared" si="8"/>
        <v>2.80475877E-3</v>
      </c>
      <c r="K330">
        <v>13.421290000000001</v>
      </c>
      <c r="L330">
        <v>16.891400000000001</v>
      </c>
      <c r="M330">
        <v>592.51752999999997</v>
      </c>
      <c r="N330">
        <v>662.15684999999996</v>
      </c>
      <c r="O330">
        <v>526.12586999999996</v>
      </c>
      <c r="P330" t="s">
        <v>6186</v>
      </c>
      <c r="Q330">
        <v>395</v>
      </c>
      <c r="R330">
        <v>179.7876</v>
      </c>
      <c r="S330">
        <v>12.0329</v>
      </c>
      <c r="T330">
        <v>0.45515899999999998</v>
      </c>
      <c r="U330">
        <v>2.9964999999999999E-2</v>
      </c>
      <c r="V330">
        <v>44.99803</v>
      </c>
      <c r="W330" t="s">
        <v>6186</v>
      </c>
      <c r="X330">
        <v>1</v>
      </c>
      <c r="Y330" t="s">
        <v>6186</v>
      </c>
      <c r="Z330">
        <v>5.0000000000000001E-3</v>
      </c>
      <c r="AA330" t="s">
        <v>6186</v>
      </c>
      <c r="AB330">
        <v>0.995</v>
      </c>
      <c r="AC330" t="s">
        <v>6186</v>
      </c>
      <c r="AD330" t="s">
        <v>6186</v>
      </c>
      <c r="AE330" t="s">
        <v>6186</v>
      </c>
      <c r="AF330" t="s">
        <v>6186</v>
      </c>
      <c r="AG330">
        <v>1</v>
      </c>
      <c r="AH330" t="s">
        <v>6186</v>
      </c>
      <c r="AI330" t="s">
        <v>6186</v>
      </c>
      <c r="AJ330" t="s">
        <v>6186</v>
      </c>
      <c r="AK330" t="s">
        <v>6186</v>
      </c>
      <c r="AL330" t="s">
        <v>6186</v>
      </c>
      <c r="AM330" t="s">
        <v>6186</v>
      </c>
      <c r="AN330" t="s">
        <v>6186</v>
      </c>
      <c r="AO330" t="s">
        <v>6186</v>
      </c>
      <c r="AP330">
        <v>1</v>
      </c>
      <c r="AQ330" t="s">
        <v>6186</v>
      </c>
      <c r="AR330" t="s">
        <v>6186</v>
      </c>
      <c r="AS330" t="s">
        <v>6186</v>
      </c>
      <c r="AT330" t="s">
        <v>6186</v>
      </c>
      <c r="AU330" t="s">
        <v>6186</v>
      </c>
      <c r="AV330">
        <v>4</v>
      </c>
      <c r="AW330" t="s">
        <v>6186</v>
      </c>
      <c r="AX330">
        <v>8</v>
      </c>
      <c r="AY330">
        <v>1</v>
      </c>
      <c r="AZ330" t="s">
        <v>6186</v>
      </c>
      <c r="BA330" t="s">
        <v>6186</v>
      </c>
      <c r="BB330" t="s">
        <v>6186</v>
      </c>
      <c r="BC330" t="s">
        <v>6186</v>
      </c>
      <c r="BD330" t="s">
        <v>6186</v>
      </c>
    </row>
    <row r="331" spans="1:56">
      <c r="A331" t="s">
        <v>6189</v>
      </c>
      <c r="B331">
        <v>6000</v>
      </c>
      <c r="C331">
        <v>1996</v>
      </c>
      <c r="D331">
        <v>0</v>
      </c>
      <c r="E331">
        <v>1.2999999999999999E-5</v>
      </c>
      <c r="F331">
        <v>18.671500000000002</v>
      </c>
      <c r="H331">
        <v>15.39949</v>
      </c>
      <c r="I331">
        <f t="shared" ref="I331:I394" si="9">IFERROR(H331*E331,"")</f>
        <v>2.0019337E-4</v>
      </c>
      <c r="K331">
        <v>13.69253</v>
      </c>
      <c r="L331">
        <v>17.422070000000001</v>
      </c>
      <c r="M331">
        <v>661.06074000000001</v>
      </c>
      <c r="N331">
        <v>743.47122999999999</v>
      </c>
      <c r="O331">
        <v>584.31618000000003</v>
      </c>
      <c r="P331" t="s">
        <v>6186</v>
      </c>
      <c r="Q331">
        <v>395</v>
      </c>
      <c r="R331">
        <v>180</v>
      </c>
      <c r="S331">
        <v>12.866400000000001</v>
      </c>
      <c r="T331">
        <v>0.45569599999999999</v>
      </c>
      <c r="U331">
        <v>0.03</v>
      </c>
      <c r="V331">
        <v>46.198480000000004</v>
      </c>
      <c r="W331" t="s">
        <v>6186</v>
      </c>
      <c r="X331">
        <v>1</v>
      </c>
      <c r="Y331" t="s">
        <v>6186</v>
      </c>
      <c r="Z331" t="s">
        <v>6186</v>
      </c>
      <c r="AA331" t="s">
        <v>6186</v>
      </c>
      <c r="AB331">
        <v>1</v>
      </c>
      <c r="AC331" t="s">
        <v>6186</v>
      </c>
      <c r="AD331" t="s">
        <v>6186</v>
      </c>
      <c r="AE331" t="s">
        <v>6186</v>
      </c>
      <c r="AF331" t="s">
        <v>6186</v>
      </c>
      <c r="AG331" t="s">
        <v>6186</v>
      </c>
      <c r="AH331" t="s">
        <v>6186</v>
      </c>
      <c r="AI331">
        <v>1</v>
      </c>
      <c r="AJ331">
        <v>1</v>
      </c>
      <c r="AK331" t="s">
        <v>6186</v>
      </c>
      <c r="AL331" t="s">
        <v>6186</v>
      </c>
      <c r="AM331" t="s">
        <v>6186</v>
      </c>
      <c r="AN331" t="s">
        <v>6186</v>
      </c>
      <c r="AO331" t="s">
        <v>6186</v>
      </c>
      <c r="AP331" t="s">
        <v>6186</v>
      </c>
      <c r="AQ331">
        <v>1</v>
      </c>
      <c r="AR331" t="s">
        <v>6186</v>
      </c>
      <c r="AS331" t="s">
        <v>6186</v>
      </c>
      <c r="AT331" t="s">
        <v>6186</v>
      </c>
      <c r="AU331" t="s">
        <v>6186</v>
      </c>
      <c r="AV331">
        <v>4</v>
      </c>
      <c r="AW331" t="s">
        <v>6186</v>
      </c>
      <c r="AX331">
        <v>8</v>
      </c>
      <c r="AY331">
        <v>1</v>
      </c>
      <c r="AZ331" t="s">
        <v>6186</v>
      </c>
      <c r="BA331" t="s">
        <v>6186</v>
      </c>
      <c r="BB331" t="s">
        <v>6186</v>
      </c>
      <c r="BC331" t="s">
        <v>6186</v>
      </c>
      <c r="BD331" t="s">
        <v>6186</v>
      </c>
    </row>
    <row r="332" spans="1:56">
      <c r="A332" t="s">
        <v>6189</v>
      </c>
      <c r="B332">
        <v>6000</v>
      </c>
      <c r="C332">
        <v>1997</v>
      </c>
      <c r="D332">
        <v>1</v>
      </c>
      <c r="E332">
        <v>6.7000000000000002E-5</v>
      </c>
      <c r="F332">
        <v>18.715699999999998</v>
      </c>
      <c r="H332">
        <v>15.36886</v>
      </c>
      <c r="I332">
        <f t="shared" si="9"/>
        <v>1.0297136199999999E-3</v>
      </c>
      <c r="K332">
        <v>13.71332</v>
      </c>
      <c r="L332">
        <v>17.262440000000002</v>
      </c>
      <c r="M332">
        <v>662.37818000000004</v>
      </c>
      <c r="N332">
        <v>742.34388999999999</v>
      </c>
      <c r="O332">
        <v>589.71960000000001</v>
      </c>
      <c r="P332" t="s">
        <v>6186</v>
      </c>
      <c r="Q332">
        <v>395</v>
      </c>
      <c r="R332">
        <v>180</v>
      </c>
      <c r="S332">
        <v>12.8302</v>
      </c>
      <c r="T332">
        <v>0.45569599999999999</v>
      </c>
      <c r="U332">
        <v>0.03</v>
      </c>
      <c r="V332">
        <v>46.106589999999997</v>
      </c>
      <c r="W332" t="s">
        <v>6186</v>
      </c>
      <c r="X332">
        <v>1</v>
      </c>
      <c r="Y332" t="s">
        <v>6186</v>
      </c>
      <c r="Z332" t="s">
        <v>6186</v>
      </c>
      <c r="AA332" t="s">
        <v>6186</v>
      </c>
      <c r="AB332">
        <v>1</v>
      </c>
      <c r="AC332" t="s">
        <v>6186</v>
      </c>
      <c r="AD332" t="s">
        <v>6186</v>
      </c>
      <c r="AE332" t="s">
        <v>6186</v>
      </c>
      <c r="AF332" t="s">
        <v>6186</v>
      </c>
      <c r="AG332" t="s">
        <v>6186</v>
      </c>
      <c r="AH332" t="s">
        <v>6186</v>
      </c>
      <c r="AI332">
        <v>1</v>
      </c>
      <c r="AJ332">
        <v>1</v>
      </c>
      <c r="AK332" t="s">
        <v>6186</v>
      </c>
      <c r="AL332" t="s">
        <v>6186</v>
      </c>
      <c r="AM332" t="s">
        <v>6186</v>
      </c>
      <c r="AN332" t="s">
        <v>6186</v>
      </c>
      <c r="AO332" t="s">
        <v>6186</v>
      </c>
      <c r="AP332" t="s">
        <v>6186</v>
      </c>
      <c r="AQ332">
        <v>1</v>
      </c>
      <c r="AR332" t="s">
        <v>6186</v>
      </c>
      <c r="AS332" t="s">
        <v>6186</v>
      </c>
      <c r="AT332" t="s">
        <v>6186</v>
      </c>
      <c r="AU332" t="s">
        <v>6186</v>
      </c>
      <c r="AV332">
        <v>4</v>
      </c>
      <c r="AW332" t="s">
        <v>6186</v>
      </c>
      <c r="AX332">
        <v>8</v>
      </c>
      <c r="AY332">
        <v>1</v>
      </c>
      <c r="AZ332" t="s">
        <v>6186</v>
      </c>
      <c r="BA332" t="s">
        <v>6186</v>
      </c>
      <c r="BB332" t="s">
        <v>6186</v>
      </c>
      <c r="BC332" t="s">
        <v>6186</v>
      </c>
      <c r="BD332" t="s">
        <v>6186</v>
      </c>
    </row>
    <row r="333" spans="1:56">
      <c r="A333" t="s">
        <v>6189</v>
      </c>
      <c r="B333">
        <v>6000</v>
      </c>
      <c r="C333">
        <v>1998</v>
      </c>
      <c r="D333">
        <v>46</v>
      </c>
      <c r="E333">
        <v>3.16E-3</v>
      </c>
      <c r="F333">
        <v>15.575889999999999</v>
      </c>
      <c r="H333">
        <v>12.96393</v>
      </c>
      <c r="I333">
        <f t="shared" si="9"/>
        <v>4.0966018799999997E-2</v>
      </c>
      <c r="K333">
        <v>10.92393</v>
      </c>
      <c r="L333">
        <v>15.553380000000001</v>
      </c>
      <c r="M333">
        <v>686.86162999999999</v>
      </c>
      <c r="N333">
        <v>815.07804999999996</v>
      </c>
      <c r="O333">
        <v>572.55508999999995</v>
      </c>
      <c r="P333" t="s">
        <v>6186</v>
      </c>
      <c r="Q333">
        <v>358.95510000000002</v>
      </c>
      <c r="R333">
        <v>233.53190000000001</v>
      </c>
      <c r="S333">
        <v>11.0162</v>
      </c>
      <c r="T333">
        <v>0.65107999999999999</v>
      </c>
      <c r="U333">
        <v>3.8921999999999998E-2</v>
      </c>
      <c r="V333">
        <v>38.914879999999997</v>
      </c>
      <c r="W333" t="s">
        <v>6186</v>
      </c>
      <c r="X333">
        <v>1</v>
      </c>
      <c r="Y333" t="s">
        <v>6186</v>
      </c>
      <c r="Z333">
        <v>5.0000000000000001E-3</v>
      </c>
      <c r="AA333" t="s">
        <v>6186</v>
      </c>
      <c r="AB333">
        <v>0.995</v>
      </c>
      <c r="AC333" t="s">
        <v>6186</v>
      </c>
      <c r="AD333" t="s">
        <v>6186</v>
      </c>
      <c r="AE333" t="s">
        <v>6186</v>
      </c>
      <c r="AF333" t="s">
        <v>6186</v>
      </c>
      <c r="AG333">
        <v>0.98399999999999999</v>
      </c>
      <c r="AH333" t="s">
        <v>6186</v>
      </c>
      <c r="AI333">
        <v>1.6E-2</v>
      </c>
      <c r="AJ333">
        <v>1.6E-2</v>
      </c>
      <c r="AK333" t="s">
        <v>6186</v>
      </c>
      <c r="AL333" t="s">
        <v>6186</v>
      </c>
      <c r="AM333" t="s">
        <v>6186</v>
      </c>
      <c r="AN333" t="s">
        <v>6186</v>
      </c>
      <c r="AO333" t="s">
        <v>6186</v>
      </c>
      <c r="AP333">
        <v>0.98399999999999999</v>
      </c>
      <c r="AQ333">
        <v>1.6E-2</v>
      </c>
      <c r="AR333" t="s">
        <v>6186</v>
      </c>
      <c r="AS333" t="s">
        <v>6186</v>
      </c>
      <c r="AT333" t="s">
        <v>6186</v>
      </c>
      <c r="AU333" t="s">
        <v>6186</v>
      </c>
      <c r="AV333">
        <v>4</v>
      </c>
      <c r="AW333" t="s">
        <v>6186</v>
      </c>
      <c r="AX333">
        <v>8</v>
      </c>
      <c r="AY333">
        <v>0.995</v>
      </c>
      <c r="AZ333">
        <v>5.0000000000000001E-3</v>
      </c>
      <c r="BA333" t="s">
        <v>6186</v>
      </c>
      <c r="BB333" t="s">
        <v>6186</v>
      </c>
      <c r="BC333" t="s">
        <v>6186</v>
      </c>
      <c r="BD333" t="s">
        <v>6186</v>
      </c>
    </row>
    <row r="334" spans="1:56">
      <c r="A334" t="s">
        <v>6189</v>
      </c>
      <c r="B334">
        <v>6000</v>
      </c>
      <c r="C334">
        <v>1999</v>
      </c>
      <c r="D334">
        <v>200</v>
      </c>
      <c r="E334">
        <v>1.3135000000000001E-2</v>
      </c>
      <c r="F334">
        <v>16.840800000000002</v>
      </c>
      <c r="H334">
        <v>13.866669999999999</v>
      </c>
      <c r="I334">
        <f t="shared" si="9"/>
        <v>0.18213871044999999</v>
      </c>
      <c r="K334">
        <v>11.986470000000001</v>
      </c>
      <c r="L334">
        <v>16.055720000000001</v>
      </c>
      <c r="M334">
        <v>640.91408000000001</v>
      </c>
      <c r="N334">
        <v>741.44740000000002</v>
      </c>
      <c r="O334">
        <v>553.53138999999999</v>
      </c>
      <c r="P334" t="s">
        <v>6186</v>
      </c>
      <c r="Q334">
        <v>349.91609999999997</v>
      </c>
      <c r="R334">
        <v>254.3895</v>
      </c>
      <c r="S334">
        <v>10.4224</v>
      </c>
      <c r="T334">
        <v>0.72702199999999995</v>
      </c>
      <c r="U334">
        <v>4.2397999999999998E-2</v>
      </c>
      <c r="V334">
        <v>41.60136</v>
      </c>
      <c r="W334" t="s">
        <v>6186</v>
      </c>
      <c r="X334">
        <v>1</v>
      </c>
      <c r="Y334" t="s">
        <v>6186</v>
      </c>
      <c r="Z334">
        <v>1E-3</v>
      </c>
      <c r="AA334" t="s">
        <v>6186</v>
      </c>
      <c r="AB334">
        <v>0.999</v>
      </c>
      <c r="AC334" t="s">
        <v>6186</v>
      </c>
      <c r="AD334" t="s">
        <v>6186</v>
      </c>
      <c r="AE334" t="s">
        <v>6186</v>
      </c>
      <c r="AF334" t="s">
        <v>6186</v>
      </c>
      <c r="AG334">
        <v>1</v>
      </c>
      <c r="AH334" t="s">
        <v>6186</v>
      </c>
      <c r="AI334">
        <v>0</v>
      </c>
      <c r="AJ334">
        <v>0</v>
      </c>
      <c r="AK334" t="s">
        <v>6186</v>
      </c>
      <c r="AL334" t="s">
        <v>6186</v>
      </c>
      <c r="AM334" t="s">
        <v>6186</v>
      </c>
      <c r="AN334" t="s">
        <v>6186</v>
      </c>
      <c r="AO334" t="s">
        <v>6186</v>
      </c>
      <c r="AP334">
        <v>1</v>
      </c>
      <c r="AQ334">
        <v>0</v>
      </c>
      <c r="AR334" t="s">
        <v>6186</v>
      </c>
      <c r="AS334" t="s">
        <v>6186</v>
      </c>
      <c r="AT334" t="s">
        <v>6186</v>
      </c>
      <c r="AU334" t="s">
        <v>6186</v>
      </c>
      <c r="AV334">
        <v>4</v>
      </c>
      <c r="AW334" t="s">
        <v>6186</v>
      </c>
      <c r="AX334">
        <v>8</v>
      </c>
      <c r="AY334">
        <v>0.999</v>
      </c>
      <c r="AZ334">
        <v>1E-3</v>
      </c>
      <c r="BA334" t="s">
        <v>6186</v>
      </c>
      <c r="BB334" t="s">
        <v>6186</v>
      </c>
      <c r="BC334" t="s">
        <v>6186</v>
      </c>
      <c r="BD334" t="s">
        <v>6186</v>
      </c>
    </row>
    <row r="335" spans="1:56">
      <c r="A335" t="s">
        <v>6189</v>
      </c>
      <c r="B335">
        <v>6000</v>
      </c>
      <c r="C335">
        <v>2000</v>
      </c>
      <c r="D335">
        <v>2</v>
      </c>
      <c r="E335">
        <v>1.17E-4</v>
      </c>
      <c r="F335">
        <v>15.758789999999999</v>
      </c>
      <c r="H335">
        <v>13.10397</v>
      </c>
      <c r="I335">
        <f t="shared" si="9"/>
        <v>1.53316449E-3</v>
      </c>
      <c r="K335">
        <v>10.828799999999999</v>
      </c>
      <c r="L335">
        <v>15.953950000000001</v>
      </c>
      <c r="M335">
        <v>678.19158000000004</v>
      </c>
      <c r="N335">
        <v>820.68191999999999</v>
      </c>
      <c r="O335">
        <v>557.04084</v>
      </c>
      <c r="P335" t="s">
        <v>6186</v>
      </c>
      <c r="Q335">
        <v>352.19009999999997</v>
      </c>
      <c r="R335">
        <v>242.2107</v>
      </c>
      <c r="S335">
        <v>10.244</v>
      </c>
      <c r="T335">
        <v>0.68849800000000005</v>
      </c>
      <c r="U335">
        <v>4.0368000000000001E-2</v>
      </c>
      <c r="V335">
        <v>39.319769999999998</v>
      </c>
      <c r="W335" t="s">
        <v>6186</v>
      </c>
      <c r="X335">
        <v>1</v>
      </c>
      <c r="Y335" t="s">
        <v>6186</v>
      </c>
      <c r="Z335">
        <v>0.03</v>
      </c>
      <c r="AA335" t="s">
        <v>6186</v>
      </c>
      <c r="AB335">
        <v>0.97</v>
      </c>
      <c r="AC335" t="s">
        <v>6186</v>
      </c>
      <c r="AD335" t="s">
        <v>6186</v>
      </c>
      <c r="AE335" t="s">
        <v>6186</v>
      </c>
      <c r="AF335" t="s">
        <v>6186</v>
      </c>
      <c r="AG335">
        <v>1</v>
      </c>
      <c r="AH335" t="s">
        <v>6186</v>
      </c>
      <c r="AI335" t="s">
        <v>6186</v>
      </c>
      <c r="AJ335" t="s">
        <v>6186</v>
      </c>
      <c r="AK335" t="s">
        <v>6186</v>
      </c>
      <c r="AL335" t="s">
        <v>6186</v>
      </c>
      <c r="AM335" t="s">
        <v>6186</v>
      </c>
      <c r="AN335" t="s">
        <v>6186</v>
      </c>
      <c r="AO335" t="s">
        <v>6186</v>
      </c>
      <c r="AP335">
        <v>1</v>
      </c>
      <c r="AQ335" t="s">
        <v>6186</v>
      </c>
      <c r="AR335" t="s">
        <v>6186</v>
      </c>
      <c r="AS335" t="s">
        <v>6186</v>
      </c>
      <c r="AT335" t="s">
        <v>6186</v>
      </c>
      <c r="AU335" t="s">
        <v>6186</v>
      </c>
      <c r="AV335">
        <v>4</v>
      </c>
      <c r="AW335" t="s">
        <v>6186</v>
      </c>
      <c r="AX335">
        <v>8</v>
      </c>
      <c r="AY335">
        <v>0.97</v>
      </c>
      <c r="AZ335">
        <v>0.03</v>
      </c>
      <c r="BA335" t="s">
        <v>6186</v>
      </c>
      <c r="BB335" t="s">
        <v>6186</v>
      </c>
      <c r="BC335" t="s">
        <v>6186</v>
      </c>
      <c r="BD335" t="s">
        <v>6186</v>
      </c>
    </row>
    <row r="336" spans="1:56">
      <c r="A336" t="s">
        <v>6189</v>
      </c>
      <c r="B336">
        <v>6000</v>
      </c>
      <c r="C336">
        <v>2001</v>
      </c>
      <c r="D336">
        <v>6</v>
      </c>
      <c r="E336">
        <v>4.06E-4</v>
      </c>
      <c r="F336">
        <v>15.82882</v>
      </c>
      <c r="H336">
        <v>13.10609</v>
      </c>
      <c r="I336">
        <f t="shared" si="9"/>
        <v>5.3210725400000001E-3</v>
      </c>
      <c r="K336">
        <v>10.885339999999999</v>
      </c>
      <c r="L336">
        <v>15.777699999999999</v>
      </c>
      <c r="M336">
        <v>678.08175000000006</v>
      </c>
      <c r="N336">
        <v>816.41913</v>
      </c>
      <c r="O336">
        <v>563.26322000000005</v>
      </c>
      <c r="P336" t="s">
        <v>6186</v>
      </c>
      <c r="Q336">
        <v>342.77569999999997</v>
      </c>
      <c r="R336">
        <v>238.8485</v>
      </c>
      <c r="S336">
        <v>10.0816</v>
      </c>
      <c r="T336">
        <v>0.69807300000000005</v>
      </c>
      <c r="U336">
        <v>3.9808000000000003E-2</v>
      </c>
      <c r="V336">
        <v>39.338000000000001</v>
      </c>
      <c r="W336" t="s">
        <v>6186</v>
      </c>
      <c r="X336">
        <v>1</v>
      </c>
      <c r="Y336" t="s">
        <v>6186</v>
      </c>
      <c r="Z336">
        <v>0.17</v>
      </c>
      <c r="AA336" t="s">
        <v>6186</v>
      </c>
      <c r="AB336">
        <v>0.83</v>
      </c>
      <c r="AC336" t="s">
        <v>6186</v>
      </c>
      <c r="AD336" t="s">
        <v>6186</v>
      </c>
      <c r="AE336" t="s">
        <v>6186</v>
      </c>
      <c r="AF336" t="s">
        <v>6186</v>
      </c>
      <c r="AG336">
        <v>1</v>
      </c>
      <c r="AH336" t="s">
        <v>6186</v>
      </c>
      <c r="AI336" t="s">
        <v>6186</v>
      </c>
      <c r="AJ336" t="s">
        <v>6186</v>
      </c>
      <c r="AK336" t="s">
        <v>6186</v>
      </c>
      <c r="AL336" t="s">
        <v>6186</v>
      </c>
      <c r="AM336" t="s">
        <v>6186</v>
      </c>
      <c r="AN336" t="s">
        <v>6186</v>
      </c>
      <c r="AO336" t="s">
        <v>6186</v>
      </c>
      <c r="AP336">
        <v>1</v>
      </c>
      <c r="AQ336" t="s">
        <v>6186</v>
      </c>
      <c r="AR336" t="s">
        <v>6186</v>
      </c>
      <c r="AS336" t="s">
        <v>6186</v>
      </c>
      <c r="AT336" t="s">
        <v>6186</v>
      </c>
      <c r="AU336" t="s">
        <v>6186</v>
      </c>
      <c r="AV336">
        <v>4.2</v>
      </c>
      <c r="AW336" t="s">
        <v>6186</v>
      </c>
      <c r="AX336">
        <v>8</v>
      </c>
      <c r="AY336">
        <v>0.83</v>
      </c>
      <c r="AZ336">
        <v>0.17</v>
      </c>
      <c r="BA336" t="s">
        <v>6186</v>
      </c>
      <c r="BB336" t="s">
        <v>6186</v>
      </c>
      <c r="BC336" t="s">
        <v>6186</v>
      </c>
      <c r="BD336" t="s">
        <v>6186</v>
      </c>
    </row>
    <row r="337" spans="1:56">
      <c r="A337" t="s">
        <v>6189</v>
      </c>
      <c r="B337">
        <v>6000</v>
      </c>
      <c r="C337">
        <v>2002</v>
      </c>
      <c r="D337">
        <v>146</v>
      </c>
      <c r="E337">
        <v>9.0519999999999993E-3</v>
      </c>
      <c r="F337">
        <v>17.508299999999998</v>
      </c>
      <c r="H337">
        <v>14.260429999999999</v>
      </c>
      <c r="I337">
        <f t="shared" si="9"/>
        <v>0.12908541235999998</v>
      </c>
      <c r="K337">
        <v>12.31963</v>
      </c>
      <c r="L337">
        <v>16.344329999999999</v>
      </c>
      <c r="M337">
        <v>623.19286</v>
      </c>
      <c r="N337">
        <v>721.36915999999997</v>
      </c>
      <c r="O337">
        <v>543.73585000000003</v>
      </c>
      <c r="P337" t="s">
        <v>6186</v>
      </c>
      <c r="Q337">
        <v>329.33769999999998</v>
      </c>
      <c r="R337">
        <v>283.16070000000002</v>
      </c>
      <c r="S337">
        <v>9.3391999999999999</v>
      </c>
      <c r="T337">
        <v>0.86116000000000004</v>
      </c>
      <c r="U337">
        <v>4.7192999999999999E-2</v>
      </c>
      <c r="V337">
        <v>42.899050000000003</v>
      </c>
      <c r="W337" t="s">
        <v>6186</v>
      </c>
      <c r="X337">
        <v>0.71399999999999997</v>
      </c>
      <c r="Y337">
        <v>0.28599999999999998</v>
      </c>
      <c r="Z337">
        <v>1E-3</v>
      </c>
      <c r="AA337" t="s">
        <v>6186</v>
      </c>
      <c r="AB337">
        <v>0.999</v>
      </c>
      <c r="AC337" t="s">
        <v>6186</v>
      </c>
      <c r="AD337" t="s">
        <v>6186</v>
      </c>
      <c r="AE337" t="s">
        <v>6186</v>
      </c>
      <c r="AF337" t="s">
        <v>6186</v>
      </c>
      <c r="AG337">
        <v>1</v>
      </c>
      <c r="AH337" t="s">
        <v>6186</v>
      </c>
      <c r="AI337" t="s">
        <v>6186</v>
      </c>
      <c r="AJ337" t="s">
        <v>6186</v>
      </c>
      <c r="AK337" t="s">
        <v>6186</v>
      </c>
      <c r="AL337" t="s">
        <v>6186</v>
      </c>
      <c r="AM337" t="s">
        <v>6186</v>
      </c>
      <c r="AN337" t="s">
        <v>6186</v>
      </c>
      <c r="AO337" t="s">
        <v>6186</v>
      </c>
      <c r="AP337">
        <v>1</v>
      </c>
      <c r="AQ337" t="s">
        <v>6186</v>
      </c>
      <c r="AR337" t="s">
        <v>6186</v>
      </c>
      <c r="AS337" t="s">
        <v>6186</v>
      </c>
      <c r="AT337">
        <v>2.3E-2</v>
      </c>
      <c r="AU337" t="s">
        <v>6186</v>
      </c>
      <c r="AV337">
        <v>4</v>
      </c>
      <c r="AW337" t="s">
        <v>6186</v>
      </c>
      <c r="AX337">
        <v>8</v>
      </c>
      <c r="AY337">
        <v>0.999</v>
      </c>
      <c r="AZ337">
        <v>1E-3</v>
      </c>
      <c r="BA337" t="s">
        <v>6186</v>
      </c>
      <c r="BB337" t="s">
        <v>6186</v>
      </c>
      <c r="BC337" t="s">
        <v>6186</v>
      </c>
      <c r="BD337" t="s">
        <v>6186</v>
      </c>
    </row>
    <row r="338" spans="1:56">
      <c r="A338" t="s">
        <v>6189</v>
      </c>
      <c r="B338">
        <v>6000</v>
      </c>
      <c r="C338">
        <v>2003</v>
      </c>
      <c r="D338">
        <v>112</v>
      </c>
      <c r="E338">
        <v>7.0829999999999999E-3</v>
      </c>
      <c r="F338">
        <v>17.6053</v>
      </c>
      <c r="H338">
        <v>14.31396</v>
      </c>
      <c r="I338">
        <f t="shared" si="9"/>
        <v>0.10138577868</v>
      </c>
      <c r="K338">
        <v>12.282870000000001</v>
      </c>
      <c r="L338">
        <v>16.466889999999999</v>
      </c>
      <c r="M338">
        <v>620.86261999999999</v>
      </c>
      <c r="N338">
        <v>723.52796000000001</v>
      </c>
      <c r="O338">
        <v>539.68902000000003</v>
      </c>
      <c r="P338" t="s">
        <v>6186</v>
      </c>
      <c r="Q338">
        <v>329.29640000000001</v>
      </c>
      <c r="R338">
        <v>294.84649999999999</v>
      </c>
      <c r="S338">
        <v>8.9923999999999999</v>
      </c>
      <c r="T338">
        <v>0.89469100000000001</v>
      </c>
      <c r="U338">
        <v>4.9140999999999997E-2</v>
      </c>
      <c r="V338">
        <v>43.167360000000002</v>
      </c>
      <c r="W338" t="s">
        <v>6186</v>
      </c>
      <c r="X338">
        <v>0.69299999999999995</v>
      </c>
      <c r="Y338">
        <v>0.307</v>
      </c>
      <c r="Z338">
        <v>0</v>
      </c>
      <c r="AA338" t="s">
        <v>6186</v>
      </c>
      <c r="AB338">
        <v>1</v>
      </c>
      <c r="AC338" t="s">
        <v>6186</v>
      </c>
      <c r="AD338" t="s">
        <v>6186</v>
      </c>
      <c r="AE338" t="s">
        <v>6186</v>
      </c>
      <c r="AF338" t="s">
        <v>6186</v>
      </c>
      <c r="AG338">
        <v>1</v>
      </c>
      <c r="AH338" t="s">
        <v>6186</v>
      </c>
      <c r="AI338" t="s">
        <v>6186</v>
      </c>
      <c r="AJ338" t="s">
        <v>6186</v>
      </c>
      <c r="AK338" t="s">
        <v>6186</v>
      </c>
      <c r="AL338" t="s">
        <v>6186</v>
      </c>
      <c r="AM338" t="s">
        <v>6186</v>
      </c>
      <c r="AN338" t="s">
        <v>6186</v>
      </c>
      <c r="AO338" t="s">
        <v>6186</v>
      </c>
      <c r="AP338">
        <v>1</v>
      </c>
      <c r="AQ338" t="s">
        <v>6186</v>
      </c>
      <c r="AR338" t="s">
        <v>6186</v>
      </c>
      <c r="AS338" t="s">
        <v>6186</v>
      </c>
      <c r="AT338" t="s">
        <v>6186</v>
      </c>
      <c r="AU338" t="s">
        <v>6186</v>
      </c>
      <c r="AV338">
        <v>4.2</v>
      </c>
      <c r="AW338" t="s">
        <v>6186</v>
      </c>
      <c r="AX338">
        <v>8</v>
      </c>
      <c r="AY338">
        <v>0.80700000000000005</v>
      </c>
      <c r="AZ338">
        <v>0.193</v>
      </c>
      <c r="BA338" t="s">
        <v>6186</v>
      </c>
      <c r="BB338" t="s">
        <v>6186</v>
      </c>
      <c r="BC338" t="s">
        <v>6186</v>
      </c>
      <c r="BD338" t="s">
        <v>6186</v>
      </c>
    </row>
    <row r="339" spans="1:56">
      <c r="A339" t="s">
        <v>6189</v>
      </c>
      <c r="B339">
        <v>6000</v>
      </c>
      <c r="C339">
        <v>2004</v>
      </c>
      <c r="D339">
        <v>376</v>
      </c>
      <c r="E339">
        <v>2.3947E-2</v>
      </c>
      <c r="F339">
        <v>18.06531</v>
      </c>
      <c r="H339">
        <v>14.5938</v>
      </c>
      <c r="I339">
        <f t="shared" si="9"/>
        <v>0.34947772859999998</v>
      </c>
      <c r="K339">
        <v>12.61406</v>
      </c>
      <c r="L339">
        <v>16.606280000000002</v>
      </c>
      <c r="M339">
        <v>608.95735000000002</v>
      </c>
      <c r="N339">
        <v>704.53152999999998</v>
      </c>
      <c r="O339">
        <v>535.15884000000005</v>
      </c>
      <c r="P339" t="s">
        <v>6186</v>
      </c>
      <c r="Q339">
        <v>324.4923</v>
      </c>
      <c r="R339">
        <v>290.34469999999999</v>
      </c>
      <c r="S339">
        <v>9.1809999999999992</v>
      </c>
      <c r="T339">
        <v>0.89369900000000002</v>
      </c>
      <c r="U339">
        <v>4.8391000000000003E-2</v>
      </c>
      <c r="V339">
        <v>43.826540000000001</v>
      </c>
      <c r="W339" t="s">
        <v>6186</v>
      </c>
      <c r="X339">
        <v>0.878</v>
      </c>
      <c r="Y339">
        <v>0.122</v>
      </c>
      <c r="Z339">
        <v>0</v>
      </c>
      <c r="AA339" t="s">
        <v>6186</v>
      </c>
      <c r="AB339">
        <v>1</v>
      </c>
      <c r="AC339" t="s">
        <v>6186</v>
      </c>
      <c r="AD339" t="s">
        <v>6186</v>
      </c>
      <c r="AE339" t="s">
        <v>6186</v>
      </c>
      <c r="AF339" t="s">
        <v>6186</v>
      </c>
      <c r="AG339">
        <v>1</v>
      </c>
      <c r="AH339" t="s">
        <v>6186</v>
      </c>
      <c r="AI339" t="s">
        <v>6186</v>
      </c>
      <c r="AJ339" t="s">
        <v>6186</v>
      </c>
      <c r="AK339" t="s">
        <v>6186</v>
      </c>
      <c r="AL339" t="s">
        <v>6186</v>
      </c>
      <c r="AM339" t="s">
        <v>6186</v>
      </c>
      <c r="AN339" t="s">
        <v>6186</v>
      </c>
      <c r="AO339" t="s">
        <v>6186</v>
      </c>
      <c r="AP339">
        <v>1</v>
      </c>
      <c r="AQ339" t="s">
        <v>6186</v>
      </c>
      <c r="AR339" t="s">
        <v>6186</v>
      </c>
      <c r="AS339" t="s">
        <v>6186</v>
      </c>
      <c r="AT339">
        <v>0.63900000000000001</v>
      </c>
      <c r="AU339">
        <v>0.63900000000000001</v>
      </c>
      <c r="AV339">
        <v>4</v>
      </c>
      <c r="AW339" t="s">
        <v>6186</v>
      </c>
      <c r="AX339">
        <v>8</v>
      </c>
      <c r="AY339">
        <v>0.99099999999999999</v>
      </c>
      <c r="AZ339">
        <v>8.9999999999999993E-3</v>
      </c>
      <c r="BA339" t="s">
        <v>6186</v>
      </c>
      <c r="BB339" t="s">
        <v>6186</v>
      </c>
      <c r="BC339" t="s">
        <v>6186</v>
      </c>
      <c r="BD339" t="s">
        <v>6186</v>
      </c>
    </row>
    <row r="340" spans="1:56">
      <c r="A340" t="s">
        <v>6189</v>
      </c>
      <c r="B340">
        <v>6000</v>
      </c>
      <c r="C340">
        <v>2005</v>
      </c>
      <c r="D340">
        <v>311</v>
      </c>
      <c r="E340">
        <v>1.9547999999999999E-2</v>
      </c>
      <c r="F340">
        <v>17.986170000000001</v>
      </c>
      <c r="H340">
        <v>14.483689999999999</v>
      </c>
      <c r="I340">
        <f t="shared" si="9"/>
        <v>0.28312717211999999</v>
      </c>
      <c r="K340">
        <v>12.50447</v>
      </c>
      <c r="L340">
        <v>16.44763</v>
      </c>
      <c r="M340">
        <v>613.58666000000005</v>
      </c>
      <c r="N340">
        <v>710.70614</v>
      </c>
      <c r="O340">
        <v>540.32108000000005</v>
      </c>
      <c r="P340" t="s">
        <v>6186</v>
      </c>
      <c r="Q340">
        <v>325.49779999999998</v>
      </c>
      <c r="R340">
        <v>293.78840000000002</v>
      </c>
      <c r="S340">
        <v>9.0801999999999996</v>
      </c>
      <c r="T340">
        <v>0.90083899999999995</v>
      </c>
      <c r="U340">
        <v>4.8965000000000002E-2</v>
      </c>
      <c r="V340">
        <v>43.531730000000003</v>
      </c>
      <c r="W340" t="s">
        <v>6186</v>
      </c>
      <c r="X340">
        <v>0.88600000000000001</v>
      </c>
      <c r="Y340">
        <v>0.114</v>
      </c>
      <c r="Z340">
        <v>0</v>
      </c>
      <c r="AA340" t="s">
        <v>6186</v>
      </c>
      <c r="AB340">
        <v>1</v>
      </c>
      <c r="AC340" t="s">
        <v>6186</v>
      </c>
      <c r="AD340" t="s">
        <v>6186</v>
      </c>
      <c r="AE340" t="s">
        <v>6186</v>
      </c>
      <c r="AF340" t="s">
        <v>6186</v>
      </c>
      <c r="AG340">
        <v>1</v>
      </c>
      <c r="AH340" t="s">
        <v>6186</v>
      </c>
      <c r="AI340" t="s">
        <v>6186</v>
      </c>
      <c r="AJ340" t="s">
        <v>6186</v>
      </c>
      <c r="AK340" t="s">
        <v>6186</v>
      </c>
      <c r="AL340" t="s">
        <v>6186</v>
      </c>
      <c r="AM340" t="s">
        <v>6186</v>
      </c>
      <c r="AN340" t="s">
        <v>6186</v>
      </c>
      <c r="AO340" t="s">
        <v>6186</v>
      </c>
      <c r="AP340">
        <v>1</v>
      </c>
      <c r="AQ340" t="s">
        <v>6186</v>
      </c>
      <c r="AR340" t="s">
        <v>6186</v>
      </c>
      <c r="AS340" t="s">
        <v>6186</v>
      </c>
      <c r="AT340">
        <v>0.68</v>
      </c>
      <c r="AU340">
        <v>0.68</v>
      </c>
      <c r="AV340">
        <v>4</v>
      </c>
      <c r="AW340" t="s">
        <v>6186</v>
      </c>
      <c r="AX340">
        <v>8</v>
      </c>
      <c r="AY340">
        <v>0.995</v>
      </c>
      <c r="AZ340">
        <v>5.0000000000000001E-3</v>
      </c>
      <c r="BA340">
        <v>0</v>
      </c>
      <c r="BB340" t="s">
        <v>6186</v>
      </c>
      <c r="BC340" t="s">
        <v>6186</v>
      </c>
      <c r="BD340" t="s">
        <v>6186</v>
      </c>
    </row>
    <row r="341" spans="1:56">
      <c r="A341" t="s">
        <v>6189</v>
      </c>
      <c r="B341">
        <v>6000</v>
      </c>
      <c r="C341">
        <v>2006</v>
      </c>
      <c r="D341">
        <v>260</v>
      </c>
      <c r="E341">
        <v>1.7205999999999999E-2</v>
      </c>
      <c r="F341">
        <v>17.63823</v>
      </c>
      <c r="H341">
        <v>14.209569999999999</v>
      </c>
      <c r="I341">
        <f t="shared" si="9"/>
        <v>0.24448986141999998</v>
      </c>
      <c r="K341">
        <v>12.27764</v>
      </c>
      <c r="L341">
        <v>16.123519999999999</v>
      </c>
      <c r="M341">
        <v>625.42344000000003</v>
      </c>
      <c r="N341">
        <v>723.83588999999995</v>
      </c>
      <c r="O341">
        <v>551.18246999999997</v>
      </c>
      <c r="P341" t="s">
        <v>6186</v>
      </c>
      <c r="Q341">
        <v>329.05720000000002</v>
      </c>
      <c r="R341">
        <v>298.32069999999999</v>
      </c>
      <c r="S341">
        <v>9.0335999999999999</v>
      </c>
      <c r="T341">
        <v>0.90583100000000005</v>
      </c>
      <c r="U341">
        <v>4.972E-2</v>
      </c>
      <c r="V341">
        <v>42.689399999999999</v>
      </c>
      <c r="W341" t="s">
        <v>6186</v>
      </c>
      <c r="X341">
        <v>0.93</v>
      </c>
      <c r="Y341">
        <v>7.0000000000000007E-2</v>
      </c>
      <c r="Z341">
        <v>0</v>
      </c>
      <c r="AA341" t="s">
        <v>6186</v>
      </c>
      <c r="AB341">
        <v>1</v>
      </c>
      <c r="AC341" t="s">
        <v>6186</v>
      </c>
      <c r="AD341" t="s">
        <v>6186</v>
      </c>
      <c r="AE341" t="s">
        <v>6186</v>
      </c>
      <c r="AF341" t="s">
        <v>6186</v>
      </c>
      <c r="AG341">
        <v>1</v>
      </c>
      <c r="AH341" t="s">
        <v>6186</v>
      </c>
      <c r="AI341" t="s">
        <v>6186</v>
      </c>
      <c r="AJ341" t="s">
        <v>6186</v>
      </c>
      <c r="AK341" t="s">
        <v>6186</v>
      </c>
      <c r="AL341" t="s">
        <v>6186</v>
      </c>
      <c r="AM341" t="s">
        <v>6186</v>
      </c>
      <c r="AN341" t="s">
        <v>6186</v>
      </c>
      <c r="AO341" t="s">
        <v>6186</v>
      </c>
      <c r="AP341">
        <v>1</v>
      </c>
      <c r="AQ341" t="s">
        <v>6186</v>
      </c>
      <c r="AR341" t="s">
        <v>6186</v>
      </c>
      <c r="AS341">
        <v>3.0000000000000001E-3</v>
      </c>
      <c r="AT341">
        <v>0.83</v>
      </c>
      <c r="AU341">
        <v>0.83</v>
      </c>
      <c r="AV341">
        <v>4</v>
      </c>
      <c r="AW341" t="s">
        <v>6186</v>
      </c>
      <c r="AX341">
        <v>8</v>
      </c>
      <c r="AY341">
        <v>0.95299999999999996</v>
      </c>
      <c r="AZ341">
        <v>4.5999999999999999E-2</v>
      </c>
      <c r="BA341">
        <v>0</v>
      </c>
      <c r="BB341" t="s">
        <v>6186</v>
      </c>
      <c r="BC341" t="s">
        <v>6186</v>
      </c>
      <c r="BD341" t="s">
        <v>6186</v>
      </c>
    </row>
    <row r="342" spans="1:56">
      <c r="A342" t="s">
        <v>6189</v>
      </c>
      <c r="B342">
        <v>6000</v>
      </c>
      <c r="C342">
        <v>2007</v>
      </c>
      <c r="D342">
        <v>430</v>
      </c>
      <c r="E342">
        <v>2.8173E-2</v>
      </c>
      <c r="F342">
        <v>18.538910000000001</v>
      </c>
      <c r="H342">
        <v>14.95956</v>
      </c>
      <c r="I342">
        <f t="shared" si="9"/>
        <v>0.42145568387999999</v>
      </c>
      <c r="K342">
        <v>12.781169999999999</v>
      </c>
      <c r="L342">
        <v>17.166789999999999</v>
      </c>
      <c r="M342">
        <v>594.06843000000003</v>
      </c>
      <c r="N342">
        <v>695.32001000000002</v>
      </c>
      <c r="O342">
        <v>517.68565999999998</v>
      </c>
      <c r="P342" t="s">
        <v>6186</v>
      </c>
      <c r="Q342">
        <v>332.80430000000001</v>
      </c>
      <c r="R342">
        <v>324.7774</v>
      </c>
      <c r="S342">
        <v>8.5343999999999998</v>
      </c>
      <c r="T342">
        <v>0.97416599999999998</v>
      </c>
      <c r="U342">
        <v>5.4129999999999998E-2</v>
      </c>
      <c r="V342">
        <v>45.038679999999999</v>
      </c>
      <c r="W342" t="s">
        <v>6186</v>
      </c>
      <c r="X342">
        <v>0.83599999999999997</v>
      </c>
      <c r="Y342">
        <v>0.16400000000000001</v>
      </c>
      <c r="Z342" t="s">
        <v>6186</v>
      </c>
      <c r="AA342" t="s">
        <v>6186</v>
      </c>
      <c r="AB342">
        <v>1</v>
      </c>
      <c r="AC342" t="s">
        <v>6186</v>
      </c>
      <c r="AD342" t="s">
        <v>6186</v>
      </c>
      <c r="AE342" t="s">
        <v>6186</v>
      </c>
      <c r="AF342" t="s">
        <v>6186</v>
      </c>
      <c r="AG342">
        <v>1</v>
      </c>
      <c r="AH342" t="s">
        <v>6186</v>
      </c>
      <c r="AI342" t="s">
        <v>6186</v>
      </c>
      <c r="AJ342" t="s">
        <v>6186</v>
      </c>
      <c r="AK342" t="s">
        <v>6186</v>
      </c>
      <c r="AL342" t="s">
        <v>6186</v>
      </c>
      <c r="AM342" t="s">
        <v>6186</v>
      </c>
      <c r="AN342" t="s">
        <v>6186</v>
      </c>
      <c r="AO342" t="s">
        <v>6186</v>
      </c>
      <c r="AP342">
        <v>1</v>
      </c>
      <c r="AQ342" t="s">
        <v>6186</v>
      </c>
      <c r="AR342" t="s">
        <v>6186</v>
      </c>
      <c r="AS342">
        <v>0.34699999999999998</v>
      </c>
      <c r="AT342">
        <v>0.64500000000000002</v>
      </c>
      <c r="AU342">
        <v>0.64500000000000002</v>
      </c>
      <c r="AV342">
        <v>4.5999999999999996</v>
      </c>
      <c r="AW342" t="s">
        <v>6186</v>
      </c>
      <c r="AX342">
        <v>8</v>
      </c>
      <c r="AY342">
        <v>0.61199999999999999</v>
      </c>
      <c r="AZ342">
        <v>0.17599999999999999</v>
      </c>
      <c r="BA342">
        <v>0.21199999999999999</v>
      </c>
      <c r="BB342" t="s">
        <v>6186</v>
      </c>
      <c r="BC342" t="s">
        <v>6186</v>
      </c>
      <c r="BD342" t="s">
        <v>6186</v>
      </c>
    </row>
    <row r="343" spans="1:56">
      <c r="A343" t="s">
        <v>6189</v>
      </c>
      <c r="B343">
        <v>6000</v>
      </c>
      <c r="C343">
        <v>2008</v>
      </c>
      <c r="D343">
        <v>355</v>
      </c>
      <c r="E343">
        <v>2.5530000000000001E-2</v>
      </c>
      <c r="F343">
        <v>18.65155</v>
      </c>
      <c r="H343">
        <v>15.07258</v>
      </c>
      <c r="I343">
        <f t="shared" si="9"/>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6186</v>
      </c>
      <c r="X343">
        <v>0.86199999999999999</v>
      </c>
      <c r="Y343">
        <v>0.13800000000000001</v>
      </c>
      <c r="Z343" t="s">
        <v>6186</v>
      </c>
      <c r="AA343" t="s">
        <v>6186</v>
      </c>
      <c r="AB343">
        <v>1</v>
      </c>
      <c r="AC343" t="s">
        <v>6186</v>
      </c>
      <c r="AD343" t="s">
        <v>6186</v>
      </c>
      <c r="AE343" t="s">
        <v>6186</v>
      </c>
      <c r="AF343" t="s">
        <v>6186</v>
      </c>
      <c r="AG343">
        <v>1</v>
      </c>
      <c r="AH343" t="s">
        <v>6186</v>
      </c>
      <c r="AI343" t="s">
        <v>6186</v>
      </c>
      <c r="AJ343" t="s">
        <v>6186</v>
      </c>
      <c r="AK343" t="s">
        <v>6186</v>
      </c>
      <c r="AL343" t="s">
        <v>6186</v>
      </c>
      <c r="AM343" t="s">
        <v>6186</v>
      </c>
      <c r="AN343" t="s">
        <v>6186</v>
      </c>
      <c r="AO343" t="s">
        <v>6186</v>
      </c>
      <c r="AP343">
        <v>1</v>
      </c>
      <c r="AQ343" t="s">
        <v>6186</v>
      </c>
      <c r="AR343" t="s">
        <v>6186</v>
      </c>
      <c r="AS343">
        <v>0.16900000000000001</v>
      </c>
      <c r="AT343">
        <v>0.77</v>
      </c>
      <c r="AU343">
        <v>0.78</v>
      </c>
      <c r="AV343">
        <v>4.7</v>
      </c>
      <c r="AW343" t="s">
        <v>6186</v>
      </c>
      <c r="AX343">
        <v>8</v>
      </c>
      <c r="AY343">
        <v>0.60099999999999998</v>
      </c>
      <c r="AZ343">
        <v>9.8000000000000004E-2</v>
      </c>
      <c r="BA343">
        <v>0.30199999999999999</v>
      </c>
      <c r="BB343" t="s">
        <v>6186</v>
      </c>
      <c r="BC343" t="s">
        <v>6186</v>
      </c>
      <c r="BD343" t="s">
        <v>6186</v>
      </c>
    </row>
    <row r="344" spans="1:56">
      <c r="A344" t="s">
        <v>6189</v>
      </c>
      <c r="B344">
        <v>6000</v>
      </c>
      <c r="C344">
        <v>2009</v>
      </c>
      <c r="D344">
        <v>174</v>
      </c>
      <c r="E344">
        <v>1.8692E-2</v>
      </c>
      <c r="F344">
        <v>19.224240000000002</v>
      </c>
      <c r="H344">
        <v>15.49901</v>
      </c>
      <c r="I344">
        <f t="shared" si="9"/>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6186</v>
      </c>
      <c r="X344">
        <v>0.94499999999999995</v>
      </c>
      <c r="Y344">
        <v>5.5E-2</v>
      </c>
      <c r="Z344" t="s">
        <v>6186</v>
      </c>
      <c r="AA344" t="s">
        <v>6186</v>
      </c>
      <c r="AB344">
        <v>0.98799999999999999</v>
      </c>
      <c r="AC344">
        <v>1.2E-2</v>
      </c>
      <c r="AD344" t="s">
        <v>6186</v>
      </c>
      <c r="AE344" t="s">
        <v>6186</v>
      </c>
      <c r="AF344" t="s">
        <v>6186</v>
      </c>
      <c r="AG344">
        <v>1</v>
      </c>
      <c r="AH344" t="s">
        <v>6186</v>
      </c>
      <c r="AI344" t="s">
        <v>6186</v>
      </c>
      <c r="AJ344" t="s">
        <v>6186</v>
      </c>
      <c r="AK344" t="s">
        <v>6186</v>
      </c>
      <c r="AL344" t="s">
        <v>6186</v>
      </c>
      <c r="AM344" t="s">
        <v>6186</v>
      </c>
      <c r="AN344" t="s">
        <v>6186</v>
      </c>
      <c r="AO344">
        <v>1.2E-2</v>
      </c>
      <c r="AP344">
        <v>0.98799999999999999</v>
      </c>
      <c r="AQ344" t="s">
        <v>6186</v>
      </c>
      <c r="AR344" t="s">
        <v>6186</v>
      </c>
      <c r="AS344">
        <v>0.24099999999999999</v>
      </c>
      <c r="AT344">
        <v>0.67500000000000004</v>
      </c>
      <c r="AU344">
        <v>0.76800000000000002</v>
      </c>
      <c r="AV344">
        <v>5.6</v>
      </c>
      <c r="AW344" t="s">
        <v>6186</v>
      </c>
      <c r="AX344">
        <v>8</v>
      </c>
      <c r="AY344">
        <v>7.5999999999999998E-2</v>
      </c>
      <c r="AZ344">
        <v>0.20799999999999999</v>
      </c>
      <c r="BA344">
        <v>0.70299999999999996</v>
      </c>
      <c r="BB344" t="s">
        <v>6186</v>
      </c>
      <c r="BC344" t="s">
        <v>6186</v>
      </c>
      <c r="BD344" t="s">
        <v>6186</v>
      </c>
    </row>
    <row r="345" spans="1:56">
      <c r="A345" t="s">
        <v>6189</v>
      </c>
      <c r="B345">
        <v>6000</v>
      </c>
      <c r="C345">
        <v>2010</v>
      </c>
      <c r="D345">
        <v>364</v>
      </c>
      <c r="E345">
        <v>3.2725999999999998E-2</v>
      </c>
      <c r="F345">
        <v>19.484380000000002</v>
      </c>
      <c r="H345">
        <v>15.694229999999999</v>
      </c>
      <c r="I345">
        <f t="shared" si="9"/>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6186</v>
      </c>
      <c r="X345">
        <v>0.95599999999999996</v>
      </c>
      <c r="Y345">
        <v>4.3999999999999997E-2</v>
      </c>
      <c r="Z345" t="s">
        <v>6186</v>
      </c>
      <c r="AA345" t="s">
        <v>6186</v>
      </c>
      <c r="AB345">
        <v>0.996</v>
      </c>
      <c r="AC345">
        <v>4.0000000000000001E-3</v>
      </c>
      <c r="AD345" t="s">
        <v>6186</v>
      </c>
      <c r="AE345" t="s">
        <v>6186</v>
      </c>
      <c r="AF345" t="s">
        <v>6186</v>
      </c>
      <c r="AG345">
        <v>1</v>
      </c>
      <c r="AH345" t="s">
        <v>6186</v>
      </c>
      <c r="AI345" t="s">
        <v>6186</v>
      </c>
      <c r="AJ345" t="s">
        <v>6186</v>
      </c>
      <c r="AK345" t="s">
        <v>6186</v>
      </c>
      <c r="AL345" t="s">
        <v>6186</v>
      </c>
      <c r="AM345" t="s">
        <v>6186</v>
      </c>
      <c r="AN345" t="s">
        <v>6186</v>
      </c>
      <c r="AO345">
        <v>4.0000000000000001E-3</v>
      </c>
      <c r="AP345">
        <v>0.996</v>
      </c>
      <c r="AQ345" t="s">
        <v>6186</v>
      </c>
      <c r="AR345" t="s">
        <v>6186</v>
      </c>
      <c r="AS345">
        <v>0.01</v>
      </c>
      <c r="AT345">
        <v>0.94099999999999995</v>
      </c>
      <c r="AU345">
        <v>0.42599999999999999</v>
      </c>
      <c r="AV345">
        <v>5.9</v>
      </c>
      <c r="AW345" t="s">
        <v>6186</v>
      </c>
      <c r="AX345">
        <v>8</v>
      </c>
      <c r="AY345">
        <v>2.7E-2</v>
      </c>
      <c r="AZ345">
        <v>0.03</v>
      </c>
      <c r="BA345">
        <v>0.94</v>
      </c>
      <c r="BB345" t="s">
        <v>6186</v>
      </c>
      <c r="BC345" t="s">
        <v>6186</v>
      </c>
      <c r="BD345" t="s">
        <v>6186</v>
      </c>
    </row>
    <row r="346" spans="1:56">
      <c r="A346" t="s">
        <v>6189</v>
      </c>
      <c r="B346">
        <v>6000</v>
      </c>
      <c r="C346">
        <v>2011</v>
      </c>
      <c r="D346">
        <v>317</v>
      </c>
      <c r="E346">
        <v>2.6391999999999999E-2</v>
      </c>
      <c r="F346">
        <v>20.28107</v>
      </c>
      <c r="H346">
        <v>16.389679999999998</v>
      </c>
      <c r="I346">
        <f t="shared" si="9"/>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6186</v>
      </c>
      <c r="X346">
        <v>0.95699999999999996</v>
      </c>
      <c r="Y346">
        <v>4.2999999999999997E-2</v>
      </c>
      <c r="Z346" t="s">
        <v>6186</v>
      </c>
      <c r="AA346" t="s">
        <v>6186</v>
      </c>
      <c r="AB346">
        <v>0.996</v>
      </c>
      <c r="AC346">
        <v>4.0000000000000001E-3</v>
      </c>
      <c r="AD346" t="s">
        <v>6186</v>
      </c>
      <c r="AE346" t="s">
        <v>6186</v>
      </c>
      <c r="AF346">
        <v>0.26900000000000002</v>
      </c>
      <c r="AG346">
        <v>0.73099999999999998</v>
      </c>
      <c r="AH346" t="s">
        <v>6186</v>
      </c>
      <c r="AI346" t="s">
        <v>6186</v>
      </c>
      <c r="AJ346" t="s">
        <v>6186</v>
      </c>
      <c r="AK346" t="s">
        <v>6186</v>
      </c>
      <c r="AL346" t="s">
        <v>6186</v>
      </c>
      <c r="AM346" t="s">
        <v>6186</v>
      </c>
      <c r="AN346" t="s">
        <v>6186</v>
      </c>
      <c r="AO346">
        <v>4.0000000000000001E-3</v>
      </c>
      <c r="AP346">
        <v>0.996</v>
      </c>
      <c r="AQ346">
        <v>0.26900000000000002</v>
      </c>
      <c r="AR346" t="s">
        <v>6186</v>
      </c>
      <c r="AS346">
        <v>1.9E-2</v>
      </c>
      <c r="AT346">
        <v>0.92800000000000005</v>
      </c>
      <c r="AU346">
        <v>1</v>
      </c>
      <c r="AV346">
        <v>5.9</v>
      </c>
      <c r="AW346" t="s">
        <v>6186</v>
      </c>
      <c r="AX346">
        <v>7.5</v>
      </c>
      <c r="AY346">
        <v>3.7999999999999999E-2</v>
      </c>
      <c r="AZ346">
        <v>3.4000000000000002E-2</v>
      </c>
      <c r="BA346">
        <v>0.92400000000000004</v>
      </c>
      <c r="BB346" t="s">
        <v>6186</v>
      </c>
      <c r="BC346" t="s">
        <v>6186</v>
      </c>
      <c r="BD346" t="s">
        <v>6186</v>
      </c>
    </row>
    <row r="347" spans="1:56">
      <c r="A347" t="s">
        <v>6189</v>
      </c>
      <c r="B347">
        <v>6000</v>
      </c>
      <c r="C347">
        <v>2012</v>
      </c>
      <c r="D347">
        <v>323</v>
      </c>
      <c r="E347">
        <v>2.4048E-2</v>
      </c>
      <c r="F347">
        <v>20.386669999999999</v>
      </c>
      <c r="H347">
        <v>16.486450000000001</v>
      </c>
      <c r="I347">
        <f t="shared" si="9"/>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6186</v>
      </c>
      <c r="X347">
        <v>0.95599999999999996</v>
      </c>
      <c r="Y347">
        <v>4.3999999999999997E-2</v>
      </c>
      <c r="Z347" t="s">
        <v>6186</v>
      </c>
      <c r="AA347" t="s">
        <v>6186</v>
      </c>
      <c r="AB347">
        <v>0.998</v>
      </c>
      <c r="AC347">
        <v>2E-3</v>
      </c>
      <c r="AD347" t="s">
        <v>6186</v>
      </c>
      <c r="AE347" t="s">
        <v>6186</v>
      </c>
      <c r="AF347">
        <v>0.35</v>
      </c>
      <c r="AG347">
        <v>0.65</v>
      </c>
      <c r="AH347" t="s">
        <v>6186</v>
      </c>
      <c r="AI347" t="s">
        <v>6186</v>
      </c>
      <c r="AJ347" t="s">
        <v>6186</v>
      </c>
      <c r="AK347" t="s">
        <v>6186</v>
      </c>
      <c r="AL347" t="s">
        <v>6186</v>
      </c>
      <c r="AM347" t="s">
        <v>6186</v>
      </c>
      <c r="AN347" t="s">
        <v>6186</v>
      </c>
      <c r="AO347">
        <v>2E-3</v>
      </c>
      <c r="AP347">
        <v>0.998</v>
      </c>
      <c r="AQ347">
        <v>0.35</v>
      </c>
      <c r="AR347" t="s">
        <v>6186</v>
      </c>
      <c r="AS347">
        <v>1.2E-2</v>
      </c>
      <c r="AT347">
        <v>0.95799999999999996</v>
      </c>
      <c r="AU347">
        <v>1</v>
      </c>
      <c r="AV347">
        <v>5.9</v>
      </c>
      <c r="AW347" t="s">
        <v>6186</v>
      </c>
      <c r="AX347">
        <v>7.3</v>
      </c>
      <c r="AY347">
        <v>2.1000000000000001E-2</v>
      </c>
      <c r="AZ347">
        <v>4.1000000000000002E-2</v>
      </c>
      <c r="BA347">
        <v>0.93600000000000005</v>
      </c>
      <c r="BB347" t="s">
        <v>6186</v>
      </c>
      <c r="BC347" t="s">
        <v>6186</v>
      </c>
      <c r="BD347" t="s">
        <v>6186</v>
      </c>
    </row>
    <row r="348" spans="1:56">
      <c r="A348" t="s">
        <v>6189</v>
      </c>
      <c r="B348">
        <v>6000</v>
      </c>
      <c r="C348">
        <v>2013</v>
      </c>
      <c r="D348">
        <v>476</v>
      </c>
      <c r="E348">
        <v>3.1299E-2</v>
      </c>
      <c r="F348">
        <v>20.919180000000001</v>
      </c>
      <c r="H348">
        <v>16.903729999999999</v>
      </c>
      <c r="I348">
        <f t="shared" si="9"/>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6186</v>
      </c>
      <c r="X348">
        <v>0.97</v>
      </c>
      <c r="Y348">
        <v>0.03</v>
      </c>
      <c r="Z348" t="s">
        <v>6186</v>
      </c>
      <c r="AA348" t="s">
        <v>6186</v>
      </c>
      <c r="AB348">
        <v>0.999</v>
      </c>
      <c r="AC348">
        <v>1E-3</v>
      </c>
      <c r="AD348" t="s">
        <v>6186</v>
      </c>
      <c r="AE348" t="s">
        <v>6186</v>
      </c>
      <c r="AF348">
        <v>0.42</v>
      </c>
      <c r="AG348">
        <v>0.57999999999999996</v>
      </c>
      <c r="AH348" t="s">
        <v>6186</v>
      </c>
      <c r="AI348" t="s">
        <v>6186</v>
      </c>
      <c r="AJ348" t="s">
        <v>6186</v>
      </c>
      <c r="AK348" t="s">
        <v>6186</v>
      </c>
      <c r="AL348" t="s">
        <v>6186</v>
      </c>
      <c r="AM348" t="s">
        <v>6186</v>
      </c>
      <c r="AN348" t="s">
        <v>6186</v>
      </c>
      <c r="AO348">
        <v>1E-3</v>
      </c>
      <c r="AP348">
        <v>0.999</v>
      </c>
      <c r="AQ348">
        <v>0.42</v>
      </c>
      <c r="AR348" t="s">
        <v>6186</v>
      </c>
      <c r="AS348">
        <v>1.7999999999999999E-2</v>
      </c>
      <c r="AT348">
        <v>0.96399999999999997</v>
      </c>
      <c r="AU348">
        <v>1</v>
      </c>
      <c r="AV348">
        <v>6</v>
      </c>
      <c r="AW348" t="s">
        <v>6186</v>
      </c>
      <c r="AX348">
        <v>7.2</v>
      </c>
      <c r="AY348">
        <v>1.2999999999999999E-2</v>
      </c>
      <c r="AZ348">
        <v>1.2E-2</v>
      </c>
      <c r="BA348">
        <v>0.96799999999999997</v>
      </c>
      <c r="BB348" t="s">
        <v>6186</v>
      </c>
      <c r="BC348">
        <v>6.0000000000000001E-3</v>
      </c>
      <c r="BD348" t="s">
        <v>6186</v>
      </c>
    </row>
    <row r="349" spans="1:56">
      <c r="A349" t="s">
        <v>6189</v>
      </c>
      <c r="B349">
        <v>6000</v>
      </c>
      <c r="C349">
        <v>2014</v>
      </c>
      <c r="D349">
        <v>632</v>
      </c>
      <c r="E349">
        <v>4.0718999999999998E-2</v>
      </c>
      <c r="F349">
        <v>20.850770000000001</v>
      </c>
      <c r="H349">
        <v>16.858779999999999</v>
      </c>
      <c r="I349">
        <f t="shared" si="9"/>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6186</v>
      </c>
      <c r="X349">
        <v>0.96299999999999997</v>
      </c>
      <c r="Y349">
        <v>3.6999999999999998E-2</v>
      </c>
      <c r="Z349" t="s">
        <v>6186</v>
      </c>
      <c r="AA349" t="s">
        <v>6186</v>
      </c>
      <c r="AB349">
        <v>1</v>
      </c>
      <c r="AC349" t="s">
        <v>6186</v>
      </c>
      <c r="AD349" t="s">
        <v>6186</v>
      </c>
      <c r="AE349" t="s">
        <v>6186</v>
      </c>
      <c r="AF349">
        <v>0.34300000000000003</v>
      </c>
      <c r="AG349">
        <v>0.65700000000000003</v>
      </c>
      <c r="AH349" t="s">
        <v>6186</v>
      </c>
      <c r="AI349" t="s">
        <v>6186</v>
      </c>
      <c r="AJ349" t="s">
        <v>6186</v>
      </c>
      <c r="AK349" t="s">
        <v>6186</v>
      </c>
      <c r="AL349" t="s">
        <v>6186</v>
      </c>
      <c r="AM349" t="s">
        <v>6186</v>
      </c>
      <c r="AN349" t="s">
        <v>6186</v>
      </c>
      <c r="AO349" t="s">
        <v>6186</v>
      </c>
      <c r="AP349">
        <v>1</v>
      </c>
      <c r="AQ349">
        <v>0.252</v>
      </c>
      <c r="AR349" t="s">
        <v>6186</v>
      </c>
      <c r="AS349">
        <v>0.29099999999999998</v>
      </c>
      <c r="AT349">
        <v>0.70899999999999996</v>
      </c>
      <c r="AU349">
        <v>0.97899999999999998</v>
      </c>
      <c r="AV349">
        <v>6.3</v>
      </c>
      <c r="AW349" t="s">
        <v>6186</v>
      </c>
      <c r="AX349">
        <v>7.5</v>
      </c>
      <c r="AY349" t="s">
        <v>6186</v>
      </c>
      <c r="AZ349">
        <v>1.0999999999999999E-2</v>
      </c>
      <c r="BA349">
        <v>0.82099999999999995</v>
      </c>
      <c r="BB349" t="s">
        <v>6186</v>
      </c>
      <c r="BC349">
        <v>0.16700000000000001</v>
      </c>
      <c r="BD349" t="s">
        <v>6186</v>
      </c>
    </row>
    <row r="350" spans="1:56">
      <c r="A350" t="s">
        <v>6189</v>
      </c>
      <c r="B350">
        <v>6000</v>
      </c>
      <c r="C350">
        <v>2015</v>
      </c>
      <c r="D350">
        <v>187</v>
      </c>
      <c r="E350">
        <v>1.1183999999999999E-2</v>
      </c>
      <c r="F350">
        <v>21.175809999999998</v>
      </c>
      <c r="H350">
        <v>17.07978</v>
      </c>
      <c r="I350">
        <f t="shared" si="9"/>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6186</v>
      </c>
      <c r="X350">
        <v>0.90600000000000003</v>
      </c>
      <c r="Y350">
        <v>9.4E-2</v>
      </c>
      <c r="Z350" t="s">
        <v>6186</v>
      </c>
      <c r="AA350" t="s">
        <v>6186</v>
      </c>
      <c r="AB350">
        <v>1</v>
      </c>
      <c r="AC350" t="s">
        <v>6186</v>
      </c>
      <c r="AD350" t="s">
        <v>6186</v>
      </c>
      <c r="AE350" t="s">
        <v>6186</v>
      </c>
      <c r="AF350">
        <v>0.318</v>
      </c>
      <c r="AG350">
        <v>0.52100000000000002</v>
      </c>
      <c r="AH350" t="s">
        <v>6186</v>
      </c>
      <c r="AI350">
        <v>0.16200000000000001</v>
      </c>
      <c r="AJ350">
        <v>0.16200000000000001</v>
      </c>
      <c r="AK350" t="s">
        <v>6186</v>
      </c>
      <c r="AL350" t="s">
        <v>6186</v>
      </c>
      <c r="AM350" t="s">
        <v>6186</v>
      </c>
      <c r="AN350" t="s">
        <v>6186</v>
      </c>
      <c r="AO350" t="s">
        <v>6186</v>
      </c>
      <c r="AP350">
        <v>0.83799999999999997</v>
      </c>
      <c r="AQ350">
        <v>0.16200000000000001</v>
      </c>
      <c r="AR350" t="s">
        <v>6186</v>
      </c>
      <c r="AS350">
        <v>0.36899999999999999</v>
      </c>
      <c r="AT350">
        <v>0.63100000000000001</v>
      </c>
      <c r="AU350">
        <v>0.83799999999999997</v>
      </c>
      <c r="AV350">
        <v>6.7</v>
      </c>
      <c r="AW350" t="s">
        <v>6186</v>
      </c>
      <c r="AX350">
        <v>7.7</v>
      </c>
      <c r="AY350" t="s">
        <v>6186</v>
      </c>
      <c r="AZ350">
        <v>3.2000000000000001E-2</v>
      </c>
      <c r="BA350">
        <v>0.61899999999999999</v>
      </c>
      <c r="BB350" t="s">
        <v>6186</v>
      </c>
      <c r="BC350">
        <v>0.34899999999999998</v>
      </c>
      <c r="BD350" t="s">
        <v>6186</v>
      </c>
    </row>
    <row r="351" spans="1:56">
      <c r="A351" t="s">
        <v>6189</v>
      </c>
      <c r="B351">
        <v>6000</v>
      </c>
      <c r="C351">
        <v>2016</v>
      </c>
      <c r="D351">
        <v>328</v>
      </c>
      <c r="E351">
        <v>2.0152E-2</v>
      </c>
      <c r="F351">
        <v>21.635840000000002</v>
      </c>
      <c r="H351">
        <v>17.375959999999999</v>
      </c>
      <c r="I351">
        <f t="shared" si="9"/>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6186</v>
      </c>
      <c r="X351">
        <v>0.94899999999999995</v>
      </c>
      <c r="Y351">
        <v>5.0999999999999997E-2</v>
      </c>
      <c r="Z351" t="s">
        <v>6186</v>
      </c>
      <c r="AA351" t="s">
        <v>6186</v>
      </c>
      <c r="AB351">
        <v>1</v>
      </c>
      <c r="AC351" t="s">
        <v>6186</v>
      </c>
      <c r="AD351" t="s">
        <v>6186</v>
      </c>
      <c r="AE351" t="s">
        <v>6186</v>
      </c>
      <c r="AF351">
        <v>0.56699999999999995</v>
      </c>
      <c r="AG351">
        <v>0.34699999999999998</v>
      </c>
      <c r="AH351" t="s">
        <v>6186</v>
      </c>
      <c r="AI351">
        <v>8.5999999999999993E-2</v>
      </c>
      <c r="AJ351">
        <v>8.5999999999999993E-2</v>
      </c>
      <c r="AK351" t="s">
        <v>6186</v>
      </c>
      <c r="AL351" t="s">
        <v>6186</v>
      </c>
      <c r="AM351" t="s">
        <v>6186</v>
      </c>
      <c r="AN351" t="s">
        <v>6186</v>
      </c>
      <c r="AO351">
        <v>0</v>
      </c>
      <c r="AP351">
        <v>0.91300000000000003</v>
      </c>
      <c r="AQ351">
        <v>8.5999999999999993E-2</v>
      </c>
      <c r="AR351" t="s">
        <v>6186</v>
      </c>
      <c r="AS351">
        <v>0.60799999999999998</v>
      </c>
      <c r="AT351">
        <v>0.39200000000000002</v>
      </c>
      <c r="AU351">
        <v>0.91400000000000003</v>
      </c>
      <c r="AV351">
        <v>6.7</v>
      </c>
      <c r="AW351" t="s">
        <v>6186</v>
      </c>
      <c r="AX351">
        <v>7.8</v>
      </c>
      <c r="AY351" t="s">
        <v>6186</v>
      </c>
      <c r="AZ351" t="s">
        <v>6186</v>
      </c>
      <c r="BA351">
        <v>0.65100000000000002</v>
      </c>
      <c r="BB351" t="s">
        <v>6186</v>
      </c>
      <c r="BC351">
        <v>0.34899999999999998</v>
      </c>
      <c r="BD351" t="s">
        <v>6186</v>
      </c>
    </row>
    <row r="352" spans="1:56">
      <c r="A352" t="s">
        <v>6189</v>
      </c>
      <c r="B352">
        <v>6000</v>
      </c>
      <c r="C352">
        <v>2017</v>
      </c>
      <c r="D352">
        <v>482</v>
      </c>
      <c r="E352">
        <v>2.8351999999999999E-2</v>
      </c>
      <c r="F352">
        <v>21.64414</v>
      </c>
      <c r="H352">
        <v>17.37799</v>
      </c>
      <c r="I352">
        <f t="shared" si="9"/>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6186</v>
      </c>
      <c r="X352">
        <v>0.93100000000000005</v>
      </c>
      <c r="Y352">
        <v>6.9000000000000006E-2</v>
      </c>
      <c r="Z352" t="s">
        <v>6186</v>
      </c>
      <c r="AA352" t="s">
        <v>6186</v>
      </c>
      <c r="AB352">
        <v>1</v>
      </c>
      <c r="AC352" t="s">
        <v>6186</v>
      </c>
      <c r="AD352" t="s">
        <v>6186</v>
      </c>
      <c r="AE352" t="s">
        <v>6186</v>
      </c>
      <c r="AF352">
        <v>0.71499999999999997</v>
      </c>
      <c r="AG352">
        <v>0.25700000000000001</v>
      </c>
      <c r="AH352" t="s">
        <v>6186</v>
      </c>
      <c r="AI352">
        <v>2.8000000000000001E-2</v>
      </c>
      <c r="AJ352">
        <v>2.8000000000000001E-2</v>
      </c>
      <c r="AK352" t="s">
        <v>6186</v>
      </c>
      <c r="AL352" t="s">
        <v>6186</v>
      </c>
      <c r="AM352" t="s">
        <v>6186</v>
      </c>
      <c r="AN352" t="s">
        <v>6186</v>
      </c>
      <c r="AO352">
        <v>2E-3</v>
      </c>
      <c r="AP352">
        <v>0.97</v>
      </c>
      <c r="AQ352">
        <v>6.5000000000000002E-2</v>
      </c>
      <c r="AR352">
        <v>3.5999999999999997E-2</v>
      </c>
      <c r="AS352">
        <v>0.61899999999999999</v>
      </c>
      <c r="AT352">
        <v>0.38100000000000001</v>
      </c>
      <c r="AU352">
        <v>0.97199999999999998</v>
      </c>
      <c r="AV352">
        <v>6.9</v>
      </c>
      <c r="AW352" t="s">
        <v>6186</v>
      </c>
      <c r="AX352">
        <v>7.9</v>
      </c>
      <c r="AY352" t="s">
        <v>6186</v>
      </c>
      <c r="AZ352" t="s">
        <v>6186</v>
      </c>
      <c r="BA352">
        <v>0.55300000000000005</v>
      </c>
      <c r="BB352">
        <v>0.10199999999999999</v>
      </c>
      <c r="BC352">
        <v>0.308</v>
      </c>
      <c r="BD352">
        <v>3.5999999999999997E-2</v>
      </c>
    </row>
    <row r="353" spans="1:56">
      <c r="A353" t="s">
        <v>6189</v>
      </c>
      <c r="B353">
        <v>6000</v>
      </c>
      <c r="C353">
        <v>2018</v>
      </c>
      <c r="D353">
        <v>579</v>
      </c>
      <c r="E353">
        <v>3.5596000000000003E-2</v>
      </c>
      <c r="F353">
        <v>21.976970000000001</v>
      </c>
      <c r="H353">
        <v>17.589449999999999</v>
      </c>
      <c r="I353">
        <f t="shared" si="9"/>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6186</v>
      </c>
      <c r="X353">
        <v>0.95599999999999996</v>
      </c>
      <c r="Y353">
        <v>4.3999999999999997E-2</v>
      </c>
      <c r="Z353" t="s">
        <v>6186</v>
      </c>
      <c r="AA353" t="s">
        <v>6186</v>
      </c>
      <c r="AB353">
        <v>1</v>
      </c>
      <c r="AC353" t="s">
        <v>6186</v>
      </c>
      <c r="AD353" t="s">
        <v>6186</v>
      </c>
      <c r="AE353" t="s">
        <v>6186</v>
      </c>
      <c r="AF353">
        <v>0.75900000000000001</v>
      </c>
      <c r="AG353">
        <v>0.19900000000000001</v>
      </c>
      <c r="AH353" t="s">
        <v>6186</v>
      </c>
      <c r="AI353">
        <v>4.2999999999999997E-2</v>
      </c>
      <c r="AJ353">
        <v>4.2999999999999997E-2</v>
      </c>
      <c r="AK353" t="s">
        <v>6186</v>
      </c>
      <c r="AL353" t="s">
        <v>6186</v>
      </c>
      <c r="AM353" t="s">
        <v>6186</v>
      </c>
      <c r="AN353" t="s">
        <v>6186</v>
      </c>
      <c r="AO353">
        <v>1.4999999999999999E-2</v>
      </c>
      <c r="AP353">
        <v>0.94299999999999995</v>
      </c>
      <c r="AQ353">
        <v>9.8000000000000004E-2</v>
      </c>
      <c r="AR353">
        <v>7.2999999999999995E-2</v>
      </c>
      <c r="AS353">
        <v>0.66300000000000003</v>
      </c>
      <c r="AT353">
        <v>0.33700000000000002</v>
      </c>
      <c r="AU353">
        <v>0.95699999999999996</v>
      </c>
      <c r="AV353">
        <v>6.9</v>
      </c>
      <c r="AW353" t="s">
        <v>6186</v>
      </c>
      <c r="AX353">
        <v>7.8</v>
      </c>
      <c r="AY353" t="s">
        <v>6186</v>
      </c>
      <c r="AZ353" t="s">
        <v>6186</v>
      </c>
      <c r="BA353">
        <v>0.58199999999999996</v>
      </c>
      <c r="BB353">
        <v>5.7000000000000002E-2</v>
      </c>
      <c r="BC353">
        <v>0.28799999999999998</v>
      </c>
      <c r="BD353">
        <v>7.2999999999999995E-2</v>
      </c>
    </row>
    <row r="354" spans="1:56">
      <c r="A354" t="s">
        <v>6189</v>
      </c>
      <c r="B354">
        <v>6000</v>
      </c>
      <c r="C354">
        <v>2019</v>
      </c>
      <c r="D354">
        <v>245</v>
      </c>
      <c r="E354">
        <v>1.5159000000000001E-2</v>
      </c>
      <c r="F354">
        <v>20.509730000000001</v>
      </c>
      <c r="H354">
        <v>16.354559999999999</v>
      </c>
      <c r="I354">
        <f t="shared" si="9"/>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6186</v>
      </c>
      <c r="X354">
        <v>0.92600000000000005</v>
      </c>
      <c r="Y354">
        <v>7.3999999999999996E-2</v>
      </c>
      <c r="Z354" t="s">
        <v>6186</v>
      </c>
      <c r="AA354" t="s">
        <v>6186</v>
      </c>
      <c r="AB354">
        <v>1</v>
      </c>
      <c r="AC354" t="s">
        <v>6186</v>
      </c>
      <c r="AD354" t="s">
        <v>6186</v>
      </c>
      <c r="AE354" t="s">
        <v>6186</v>
      </c>
      <c r="AF354">
        <v>0.35</v>
      </c>
      <c r="AG354">
        <v>0.622</v>
      </c>
      <c r="AH354" t="s">
        <v>6186</v>
      </c>
      <c r="AI354">
        <v>2.8000000000000001E-2</v>
      </c>
      <c r="AJ354">
        <v>2.8000000000000001E-2</v>
      </c>
      <c r="AK354" t="s">
        <v>6186</v>
      </c>
      <c r="AL354" t="s">
        <v>6186</v>
      </c>
      <c r="AM354" t="s">
        <v>6186</v>
      </c>
      <c r="AN354" t="s">
        <v>6186</v>
      </c>
      <c r="AO354">
        <v>1.9E-2</v>
      </c>
      <c r="AP354">
        <v>0.95199999999999996</v>
      </c>
      <c r="AQ354">
        <v>0.13100000000000001</v>
      </c>
      <c r="AR354">
        <v>0.251</v>
      </c>
      <c r="AS354">
        <v>0.35299999999999998</v>
      </c>
      <c r="AT354">
        <v>0.64700000000000002</v>
      </c>
      <c r="AU354">
        <v>0.97199999999999998</v>
      </c>
      <c r="AV354">
        <v>7.6</v>
      </c>
      <c r="AW354" t="s">
        <v>6186</v>
      </c>
      <c r="AX354">
        <v>7.7</v>
      </c>
      <c r="AY354" t="s">
        <v>6186</v>
      </c>
      <c r="AZ354" t="s">
        <v>6186</v>
      </c>
      <c r="BA354">
        <v>0.41299999999999998</v>
      </c>
      <c r="BB354">
        <v>0.109</v>
      </c>
      <c r="BC354">
        <v>0.22700000000000001</v>
      </c>
      <c r="BD354">
        <v>0.251</v>
      </c>
    </row>
    <row r="355" spans="1:56">
      <c r="A355" t="s">
        <v>6189</v>
      </c>
      <c r="B355">
        <v>6000</v>
      </c>
      <c r="C355">
        <v>2020</v>
      </c>
      <c r="D355">
        <v>187</v>
      </c>
      <c r="E355">
        <v>1.3620999999999999E-2</v>
      </c>
      <c r="F355">
        <v>21.30106</v>
      </c>
      <c r="H355">
        <v>16.831569999999999</v>
      </c>
      <c r="I355">
        <f t="shared" si="9"/>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6186</v>
      </c>
      <c r="X355">
        <v>0.92300000000000004</v>
      </c>
      <c r="Y355">
        <v>7.6999999999999999E-2</v>
      </c>
      <c r="Z355" t="s">
        <v>6186</v>
      </c>
      <c r="AA355" t="s">
        <v>6186</v>
      </c>
      <c r="AB355">
        <v>1</v>
      </c>
      <c r="AC355" t="s">
        <v>6186</v>
      </c>
      <c r="AD355" t="s">
        <v>6186</v>
      </c>
      <c r="AE355" t="s">
        <v>6186</v>
      </c>
      <c r="AF355">
        <v>0.33600000000000002</v>
      </c>
      <c r="AG355">
        <v>0.502</v>
      </c>
      <c r="AH355" t="s">
        <v>6186</v>
      </c>
      <c r="AI355">
        <v>0.16300000000000001</v>
      </c>
      <c r="AJ355">
        <v>0.16300000000000001</v>
      </c>
      <c r="AK355" t="s">
        <v>6186</v>
      </c>
      <c r="AL355" t="s">
        <v>6186</v>
      </c>
      <c r="AM355" t="s">
        <v>6186</v>
      </c>
      <c r="AN355" t="s">
        <v>6186</v>
      </c>
      <c r="AO355">
        <v>2.4E-2</v>
      </c>
      <c r="AP355">
        <v>0.81399999999999995</v>
      </c>
      <c r="AQ355">
        <v>0.26600000000000001</v>
      </c>
      <c r="AR355">
        <v>0.36499999999999999</v>
      </c>
      <c r="AS355">
        <v>0.19700000000000001</v>
      </c>
      <c r="AT355">
        <v>0.80300000000000005</v>
      </c>
      <c r="AU355">
        <v>0.83699999999999997</v>
      </c>
      <c r="AV355">
        <v>7.8</v>
      </c>
      <c r="AW355" t="s">
        <v>6186</v>
      </c>
      <c r="AX355">
        <v>7.5</v>
      </c>
      <c r="AY355" t="s">
        <v>6186</v>
      </c>
      <c r="AZ355" t="s">
        <v>6186</v>
      </c>
      <c r="BA355">
        <v>0.48499999999999999</v>
      </c>
      <c r="BB355" t="s">
        <v>6186</v>
      </c>
      <c r="BC355">
        <v>8.8999999999999996E-2</v>
      </c>
      <c r="BD355">
        <v>0.42599999999999999</v>
      </c>
    </row>
    <row r="356" spans="1:56">
      <c r="A356" t="s">
        <v>6189</v>
      </c>
      <c r="B356">
        <v>6000</v>
      </c>
      <c r="C356">
        <v>2021</v>
      </c>
      <c r="D356">
        <v>354</v>
      </c>
      <c r="E356">
        <v>2.5628000000000001E-2</v>
      </c>
      <c r="F356">
        <v>23.546939999999999</v>
      </c>
      <c r="G356">
        <f>IFERROR(F356*E356,"")</f>
        <v>0.60346097832000001</v>
      </c>
      <c r="H356">
        <v>18.466349999999998</v>
      </c>
      <c r="I356">
        <f t="shared" si="9"/>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6186</v>
      </c>
      <c r="X356">
        <v>0.91700000000000004</v>
      </c>
      <c r="Y356">
        <v>8.3000000000000004E-2</v>
      </c>
      <c r="Z356" t="s">
        <v>6186</v>
      </c>
      <c r="AA356" t="s">
        <v>6186</v>
      </c>
      <c r="AB356">
        <v>1</v>
      </c>
      <c r="AC356" t="s">
        <v>6186</v>
      </c>
      <c r="AD356" t="s">
        <v>6186</v>
      </c>
      <c r="AE356" t="s">
        <v>6186</v>
      </c>
      <c r="AF356">
        <v>0.4</v>
      </c>
      <c r="AG356">
        <v>0.33600000000000002</v>
      </c>
      <c r="AH356" t="s">
        <v>6186</v>
      </c>
      <c r="AI356">
        <v>0.26400000000000001</v>
      </c>
      <c r="AJ356">
        <v>0.26400000000000001</v>
      </c>
      <c r="AK356" t="s">
        <v>6186</v>
      </c>
      <c r="AL356" t="s">
        <v>6186</v>
      </c>
      <c r="AM356" t="s">
        <v>6186</v>
      </c>
      <c r="AN356" t="s">
        <v>6186</v>
      </c>
      <c r="AO356">
        <v>0.14299999999999999</v>
      </c>
      <c r="AP356">
        <v>0.59299999999999997</v>
      </c>
      <c r="AQ356">
        <v>0.40500000000000003</v>
      </c>
      <c r="AR356">
        <v>0.42799999999999999</v>
      </c>
      <c r="AS356">
        <v>0.14799999999999999</v>
      </c>
      <c r="AT356">
        <v>0.80100000000000005</v>
      </c>
      <c r="AU356">
        <v>0.73599999999999999</v>
      </c>
      <c r="AV356">
        <v>8.4</v>
      </c>
      <c r="AW356" t="s">
        <v>6186</v>
      </c>
      <c r="AX356">
        <v>7.2</v>
      </c>
      <c r="AY356" t="s">
        <v>6186</v>
      </c>
      <c r="AZ356" t="s">
        <v>6186</v>
      </c>
      <c r="BA356">
        <v>0.30399999999999999</v>
      </c>
      <c r="BB356" t="s">
        <v>6186</v>
      </c>
      <c r="BC356">
        <v>0.158</v>
      </c>
      <c r="BD356">
        <v>0.53800000000000003</v>
      </c>
    </row>
    <row r="357" spans="1:56">
      <c r="A357" t="s">
        <v>6189</v>
      </c>
      <c r="B357">
        <v>6000</v>
      </c>
      <c r="C357" t="s">
        <v>6187</v>
      </c>
      <c r="D357" t="s">
        <v>6186</v>
      </c>
      <c r="E357">
        <v>2.2515E-2</v>
      </c>
      <c r="F357">
        <v>25.35923</v>
      </c>
      <c r="H357">
        <v>19.703600000000002</v>
      </c>
      <c r="I357">
        <f t="shared" si="9"/>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6186</v>
      </c>
      <c r="X357">
        <v>0.95599999999999996</v>
      </c>
      <c r="Y357">
        <v>4.3999999999999997E-2</v>
      </c>
      <c r="Z357" t="s">
        <v>6186</v>
      </c>
      <c r="AA357" t="s">
        <v>6186</v>
      </c>
      <c r="AB357">
        <v>1</v>
      </c>
      <c r="AC357" t="s">
        <v>6186</v>
      </c>
      <c r="AD357" t="s">
        <v>6186</v>
      </c>
      <c r="AE357" t="s">
        <v>6186</v>
      </c>
      <c r="AF357">
        <v>0.49</v>
      </c>
      <c r="AG357">
        <v>0.30399999999999999</v>
      </c>
      <c r="AH357" t="s">
        <v>6186</v>
      </c>
      <c r="AI357">
        <v>0.20599999999999999</v>
      </c>
      <c r="AJ357">
        <v>0.20599999999999999</v>
      </c>
      <c r="AK357" t="s">
        <v>6186</v>
      </c>
      <c r="AL357" t="s">
        <v>6186</v>
      </c>
      <c r="AM357" t="s">
        <v>6186</v>
      </c>
      <c r="AN357" t="s">
        <v>6186</v>
      </c>
      <c r="AO357">
        <v>0.184</v>
      </c>
      <c r="AP357">
        <v>0.61</v>
      </c>
      <c r="AQ357">
        <v>0.64300000000000002</v>
      </c>
      <c r="AR357">
        <v>0.55500000000000005</v>
      </c>
      <c r="AS357">
        <v>0.27900000000000003</v>
      </c>
      <c r="AT357">
        <v>0.70699999999999996</v>
      </c>
      <c r="AU357">
        <v>0.79400000000000004</v>
      </c>
      <c r="AV357">
        <v>9.6999999999999993</v>
      </c>
      <c r="AW357" t="s">
        <v>6186</v>
      </c>
      <c r="AX357">
        <v>6.7</v>
      </c>
      <c r="AY357" t="s">
        <v>6186</v>
      </c>
      <c r="AZ357" t="s">
        <v>6186</v>
      </c>
      <c r="BA357" t="s">
        <v>6186</v>
      </c>
      <c r="BB357" t="s">
        <v>6186</v>
      </c>
      <c r="BC357">
        <v>0.10100000000000001</v>
      </c>
      <c r="BD357">
        <v>0.89900000000000002</v>
      </c>
    </row>
    <row r="358" spans="1:56">
      <c r="A358" t="s">
        <v>6185</v>
      </c>
      <c r="B358">
        <v>6500</v>
      </c>
      <c r="C358">
        <v>1975</v>
      </c>
      <c r="D358" t="s">
        <v>6186</v>
      </c>
      <c r="E358" t="s">
        <v>6186</v>
      </c>
      <c r="F358" t="s">
        <v>6186</v>
      </c>
      <c r="H358" t="s">
        <v>6186</v>
      </c>
      <c r="I358" t="str">
        <f t="shared" si="9"/>
        <v/>
      </c>
      <c r="K358" t="s">
        <v>6186</v>
      </c>
      <c r="L358" t="s">
        <v>6186</v>
      </c>
      <c r="M358" t="s">
        <v>6186</v>
      </c>
      <c r="N358" t="s">
        <v>6186</v>
      </c>
      <c r="O358" t="s">
        <v>6186</v>
      </c>
      <c r="P358" t="s">
        <v>6186</v>
      </c>
      <c r="Q358" t="s">
        <v>6186</v>
      </c>
      <c r="R358" t="s">
        <v>6186</v>
      </c>
      <c r="S358" t="s">
        <v>6186</v>
      </c>
      <c r="T358" t="s">
        <v>6186</v>
      </c>
      <c r="U358" t="s">
        <v>6186</v>
      </c>
      <c r="V358" t="s">
        <v>6186</v>
      </c>
      <c r="W358" t="s">
        <v>6186</v>
      </c>
      <c r="X358" t="s">
        <v>6186</v>
      </c>
      <c r="Y358" t="s">
        <v>6186</v>
      </c>
      <c r="Z358" t="s">
        <v>6186</v>
      </c>
      <c r="AA358" t="s">
        <v>6186</v>
      </c>
      <c r="AB358" t="s">
        <v>6186</v>
      </c>
      <c r="AC358" t="s">
        <v>6186</v>
      </c>
      <c r="AD358" t="s">
        <v>6186</v>
      </c>
      <c r="AE358" t="s">
        <v>6186</v>
      </c>
      <c r="AF358" t="s">
        <v>6186</v>
      </c>
      <c r="AG358" t="s">
        <v>6186</v>
      </c>
      <c r="AH358" t="s">
        <v>6186</v>
      </c>
      <c r="AI358" t="s">
        <v>6186</v>
      </c>
      <c r="AJ358" t="s">
        <v>6186</v>
      </c>
      <c r="AK358" t="s">
        <v>6186</v>
      </c>
      <c r="AL358" t="s">
        <v>6186</v>
      </c>
      <c r="AM358" t="s">
        <v>6186</v>
      </c>
      <c r="AN358" t="s">
        <v>6186</v>
      </c>
      <c r="AO358" t="s">
        <v>6186</v>
      </c>
      <c r="AP358" t="s">
        <v>6186</v>
      </c>
      <c r="AQ358" t="s">
        <v>6186</v>
      </c>
      <c r="AR358" t="s">
        <v>6186</v>
      </c>
      <c r="AS358" t="s">
        <v>6186</v>
      </c>
      <c r="AT358" t="s">
        <v>6186</v>
      </c>
      <c r="AU358" t="s">
        <v>6186</v>
      </c>
      <c r="AV358" t="s">
        <v>6186</v>
      </c>
      <c r="AW358" t="s">
        <v>6186</v>
      </c>
      <c r="AX358" t="s">
        <v>6186</v>
      </c>
      <c r="AY358" t="s">
        <v>6186</v>
      </c>
      <c r="AZ358" t="s">
        <v>6186</v>
      </c>
      <c r="BA358" t="s">
        <v>6186</v>
      </c>
      <c r="BB358" t="s">
        <v>6186</v>
      </c>
      <c r="BC358" t="s">
        <v>6186</v>
      </c>
      <c r="BD358" t="s">
        <v>6186</v>
      </c>
    </row>
    <row r="359" spans="1:56">
      <c r="A359" t="s">
        <v>6185</v>
      </c>
      <c r="B359">
        <v>6500</v>
      </c>
      <c r="C359">
        <v>1976</v>
      </c>
      <c r="D359" t="s">
        <v>6186</v>
      </c>
      <c r="E359" t="s">
        <v>6186</v>
      </c>
      <c r="F359" t="s">
        <v>6186</v>
      </c>
      <c r="H359" t="s">
        <v>6186</v>
      </c>
      <c r="I359" t="str">
        <f t="shared" si="9"/>
        <v/>
      </c>
      <c r="K359" t="s">
        <v>6186</v>
      </c>
      <c r="L359" t="s">
        <v>6186</v>
      </c>
      <c r="M359" t="s">
        <v>6186</v>
      </c>
      <c r="N359" t="s">
        <v>6186</v>
      </c>
      <c r="O359" t="s">
        <v>6186</v>
      </c>
      <c r="P359" t="s">
        <v>6186</v>
      </c>
      <c r="Q359" t="s">
        <v>6186</v>
      </c>
      <c r="R359" t="s">
        <v>6186</v>
      </c>
      <c r="S359" t="s">
        <v>6186</v>
      </c>
      <c r="T359" t="s">
        <v>6186</v>
      </c>
      <c r="U359" t="s">
        <v>6186</v>
      </c>
      <c r="V359" t="s">
        <v>6186</v>
      </c>
      <c r="W359" t="s">
        <v>6186</v>
      </c>
      <c r="X359" t="s">
        <v>6186</v>
      </c>
      <c r="Y359" t="s">
        <v>6186</v>
      </c>
      <c r="Z359" t="s">
        <v>6186</v>
      </c>
      <c r="AA359" t="s">
        <v>6186</v>
      </c>
      <c r="AB359" t="s">
        <v>6186</v>
      </c>
      <c r="AC359" t="s">
        <v>6186</v>
      </c>
      <c r="AD359" t="s">
        <v>6186</v>
      </c>
      <c r="AE359" t="s">
        <v>6186</v>
      </c>
      <c r="AF359" t="s">
        <v>6186</v>
      </c>
      <c r="AG359" t="s">
        <v>6186</v>
      </c>
      <c r="AH359" t="s">
        <v>6186</v>
      </c>
      <c r="AI359" t="s">
        <v>6186</v>
      </c>
      <c r="AJ359" t="s">
        <v>6186</v>
      </c>
      <c r="AK359" t="s">
        <v>6186</v>
      </c>
      <c r="AL359" t="s">
        <v>6186</v>
      </c>
      <c r="AM359" t="s">
        <v>6186</v>
      </c>
      <c r="AN359" t="s">
        <v>6186</v>
      </c>
      <c r="AO359" t="s">
        <v>6186</v>
      </c>
      <c r="AP359" t="s">
        <v>6186</v>
      </c>
      <c r="AQ359" t="s">
        <v>6186</v>
      </c>
      <c r="AR359" t="s">
        <v>6186</v>
      </c>
      <c r="AS359" t="s">
        <v>6186</v>
      </c>
      <c r="AT359" t="s">
        <v>6186</v>
      </c>
      <c r="AU359" t="s">
        <v>6186</v>
      </c>
      <c r="AV359" t="s">
        <v>6186</v>
      </c>
      <c r="AW359" t="s">
        <v>6186</v>
      </c>
      <c r="AX359" t="s">
        <v>6186</v>
      </c>
      <c r="AY359" t="s">
        <v>6186</v>
      </c>
      <c r="AZ359" t="s">
        <v>6186</v>
      </c>
      <c r="BA359" t="s">
        <v>6186</v>
      </c>
      <c r="BB359" t="s">
        <v>6186</v>
      </c>
      <c r="BC359" t="s">
        <v>6186</v>
      </c>
      <c r="BD359" t="s">
        <v>6186</v>
      </c>
    </row>
    <row r="360" spans="1:56">
      <c r="A360" t="s">
        <v>6185</v>
      </c>
      <c r="B360">
        <v>6500</v>
      </c>
      <c r="C360">
        <v>1977</v>
      </c>
      <c r="D360" t="s">
        <v>6186</v>
      </c>
      <c r="E360" t="s">
        <v>6186</v>
      </c>
      <c r="F360" t="s">
        <v>6186</v>
      </c>
      <c r="H360" t="s">
        <v>6186</v>
      </c>
      <c r="I360" t="str">
        <f t="shared" si="9"/>
        <v/>
      </c>
      <c r="K360" t="s">
        <v>6186</v>
      </c>
      <c r="L360" t="s">
        <v>6186</v>
      </c>
      <c r="M360" t="s">
        <v>6186</v>
      </c>
      <c r="N360" t="s">
        <v>6186</v>
      </c>
      <c r="O360" t="s">
        <v>6186</v>
      </c>
      <c r="P360" t="s">
        <v>6186</v>
      </c>
      <c r="Q360" t="s">
        <v>6186</v>
      </c>
      <c r="R360" t="s">
        <v>6186</v>
      </c>
      <c r="S360" t="s">
        <v>6186</v>
      </c>
      <c r="T360" t="s">
        <v>6186</v>
      </c>
      <c r="U360" t="s">
        <v>6186</v>
      </c>
      <c r="V360" t="s">
        <v>6186</v>
      </c>
      <c r="W360" t="s">
        <v>6186</v>
      </c>
      <c r="X360" t="s">
        <v>6186</v>
      </c>
      <c r="Y360" t="s">
        <v>6186</v>
      </c>
      <c r="Z360" t="s">
        <v>6186</v>
      </c>
      <c r="AA360" t="s">
        <v>6186</v>
      </c>
      <c r="AB360" t="s">
        <v>6186</v>
      </c>
      <c r="AC360" t="s">
        <v>6186</v>
      </c>
      <c r="AD360" t="s">
        <v>6186</v>
      </c>
      <c r="AE360" t="s">
        <v>6186</v>
      </c>
      <c r="AF360" t="s">
        <v>6186</v>
      </c>
      <c r="AG360" t="s">
        <v>6186</v>
      </c>
      <c r="AH360" t="s">
        <v>6186</v>
      </c>
      <c r="AI360" t="s">
        <v>6186</v>
      </c>
      <c r="AJ360" t="s">
        <v>6186</v>
      </c>
      <c r="AK360" t="s">
        <v>6186</v>
      </c>
      <c r="AL360" t="s">
        <v>6186</v>
      </c>
      <c r="AM360" t="s">
        <v>6186</v>
      </c>
      <c r="AN360" t="s">
        <v>6186</v>
      </c>
      <c r="AO360" t="s">
        <v>6186</v>
      </c>
      <c r="AP360" t="s">
        <v>6186</v>
      </c>
      <c r="AQ360" t="s">
        <v>6186</v>
      </c>
      <c r="AR360" t="s">
        <v>6186</v>
      </c>
      <c r="AS360" t="s">
        <v>6186</v>
      </c>
      <c r="AT360" t="s">
        <v>6186</v>
      </c>
      <c r="AU360" t="s">
        <v>6186</v>
      </c>
      <c r="AV360" t="s">
        <v>6186</v>
      </c>
      <c r="AW360" t="s">
        <v>6186</v>
      </c>
      <c r="AX360" t="s">
        <v>6186</v>
      </c>
      <c r="AY360" t="s">
        <v>6186</v>
      </c>
      <c r="AZ360" t="s">
        <v>6186</v>
      </c>
      <c r="BA360" t="s">
        <v>6186</v>
      </c>
      <c r="BB360" t="s">
        <v>6186</v>
      </c>
      <c r="BC360" t="s">
        <v>6186</v>
      </c>
      <c r="BD360" t="s">
        <v>6186</v>
      </c>
    </row>
    <row r="361" spans="1:56">
      <c r="A361" t="s">
        <v>6185</v>
      </c>
      <c r="B361">
        <v>6500</v>
      </c>
      <c r="C361">
        <v>1978</v>
      </c>
      <c r="D361" t="s">
        <v>6186</v>
      </c>
      <c r="E361" t="s">
        <v>6186</v>
      </c>
      <c r="F361" t="s">
        <v>6186</v>
      </c>
      <c r="H361" t="s">
        <v>6186</v>
      </c>
      <c r="I361" t="str">
        <f t="shared" si="9"/>
        <v/>
      </c>
      <c r="K361" t="s">
        <v>6186</v>
      </c>
      <c r="L361" t="s">
        <v>6186</v>
      </c>
      <c r="M361" t="s">
        <v>6186</v>
      </c>
      <c r="N361" t="s">
        <v>6186</v>
      </c>
      <c r="O361" t="s">
        <v>6186</v>
      </c>
      <c r="P361" t="s">
        <v>6186</v>
      </c>
      <c r="Q361" t="s">
        <v>6186</v>
      </c>
      <c r="R361" t="s">
        <v>6186</v>
      </c>
      <c r="S361" t="s">
        <v>6186</v>
      </c>
      <c r="T361" t="s">
        <v>6186</v>
      </c>
      <c r="U361" t="s">
        <v>6186</v>
      </c>
      <c r="V361" t="s">
        <v>6186</v>
      </c>
      <c r="W361" t="s">
        <v>6186</v>
      </c>
      <c r="X361" t="s">
        <v>6186</v>
      </c>
      <c r="Y361" t="s">
        <v>6186</v>
      </c>
      <c r="Z361" t="s">
        <v>6186</v>
      </c>
      <c r="AA361" t="s">
        <v>6186</v>
      </c>
      <c r="AB361" t="s">
        <v>6186</v>
      </c>
      <c r="AC361" t="s">
        <v>6186</v>
      </c>
      <c r="AD361" t="s">
        <v>6186</v>
      </c>
      <c r="AE361" t="s">
        <v>6186</v>
      </c>
      <c r="AF361" t="s">
        <v>6186</v>
      </c>
      <c r="AG361" t="s">
        <v>6186</v>
      </c>
      <c r="AH361" t="s">
        <v>6186</v>
      </c>
      <c r="AI361" t="s">
        <v>6186</v>
      </c>
      <c r="AJ361" t="s">
        <v>6186</v>
      </c>
      <c r="AK361" t="s">
        <v>6186</v>
      </c>
      <c r="AL361" t="s">
        <v>6186</v>
      </c>
      <c r="AM361" t="s">
        <v>6186</v>
      </c>
      <c r="AN361" t="s">
        <v>6186</v>
      </c>
      <c r="AO361" t="s">
        <v>6186</v>
      </c>
      <c r="AP361" t="s">
        <v>6186</v>
      </c>
      <c r="AQ361" t="s">
        <v>6186</v>
      </c>
      <c r="AR361" t="s">
        <v>6186</v>
      </c>
      <c r="AS361" t="s">
        <v>6186</v>
      </c>
      <c r="AT361" t="s">
        <v>6186</v>
      </c>
      <c r="AU361" t="s">
        <v>6186</v>
      </c>
      <c r="AV361" t="s">
        <v>6186</v>
      </c>
      <c r="AW361" t="s">
        <v>6186</v>
      </c>
      <c r="AX361" t="s">
        <v>6186</v>
      </c>
      <c r="AY361" t="s">
        <v>6186</v>
      </c>
      <c r="AZ361" t="s">
        <v>6186</v>
      </c>
      <c r="BA361" t="s">
        <v>6186</v>
      </c>
      <c r="BB361" t="s">
        <v>6186</v>
      </c>
      <c r="BC361" t="s">
        <v>6186</v>
      </c>
      <c r="BD361" t="s">
        <v>6186</v>
      </c>
    </row>
    <row r="362" spans="1:56">
      <c r="A362" t="s">
        <v>6185</v>
      </c>
      <c r="B362">
        <v>6500</v>
      </c>
      <c r="C362">
        <v>1979</v>
      </c>
      <c r="D362" t="s">
        <v>6186</v>
      </c>
      <c r="E362" t="s">
        <v>6186</v>
      </c>
      <c r="F362" t="s">
        <v>6186</v>
      </c>
      <c r="H362" t="s">
        <v>6186</v>
      </c>
      <c r="I362" t="str">
        <f t="shared" si="9"/>
        <v/>
      </c>
      <c r="K362" t="s">
        <v>6186</v>
      </c>
      <c r="L362" t="s">
        <v>6186</v>
      </c>
      <c r="M362" t="s">
        <v>6186</v>
      </c>
      <c r="N362" t="s">
        <v>6186</v>
      </c>
      <c r="O362" t="s">
        <v>6186</v>
      </c>
      <c r="P362" t="s">
        <v>6186</v>
      </c>
      <c r="Q362" t="s">
        <v>6186</v>
      </c>
      <c r="R362" t="s">
        <v>6186</v>
      </c>
      <c r="S362" t="s">
        <v>6186</v>
      </c>
      <c r="T362" t="s">
        <v>6186</v>
      </c>
      <c r="U362" t="s">
        <v>6186</v>
      </c>
      <c r="V362" t="s">
        <v>6186</v>
      </c>
      <c r="W362" t="s">
        <v>6186</v>
      </c>
      <c r="X362" t="s">
        <v>6186</v>
      </c>
      <c r="Y362" t="s">
        <v>6186</v>
      </c>
      <c r="Z362" t="s">
        <v>6186</v>
      </c>
      <c r="AA362" t="s">
        <v>6186</v>
      </c>
      <c r="AB362" t="s">
        <v>6186</v>
      </c>
      <c r="AC362" t="s">
        <v>6186</v>
      </c>
      <c r="AD362" t="s">
        <v>6186</v>
      </c>
      <c r="AE362" t="s">
        <v>6186</v>
      </c>
      <c r="AF362" t="s">
        <v>6186</v>
      </c>
      <c r="AG362" t="s">
        <v>6186</v>
      </c>
      <c r="AH362" t="s">
        <v>6186</v>
      </c>
      <c r="AI362" t="s">
        <v>6186</v>
      </c>
      <c r="AJ362" t="s">
        <v>6186</v>
      </c>
      <c r="AK362" t="s">
        <v>6186</v>
      </c>
      <c r="AL362" t="s">
        <v>6186</v>
      </c>
      <c r="AM362" t="s">
        <v>6186</v>
      </c>
      <c r="AN362" t="s">
        <v>6186</v>
      </c>
      <c r="AO362" t="s">
        <v>6186</v>
      </c>
      <c r="AP362" t="s">
        <v>6186</v>
      </c>
      <c r="AQ362" t="s">
        <v>6186</v>
      </c>
      <c r="AR362" t="s">
        <v>6186</v>
      </c>
      <c r="AS362" t="s">
        <v>6186</v>
      </c>
      <c r="AT362" t="s">
        <v>6186</v>
      </c>
      <c r="AU362" t="s">
        <v>6186</v>
      </c>
      <c r="AV362" t="s">
        <v>6186</v>
      </c>
      <c r="AW362" t="s">
        <v>6186</v>
      </c>
      <c r="AX362" t="s">
        <v>6186</v>
      </c>
      <c r="AY362" t="s">
        <v>6186</v>
      </c>
      <c r="AZ362" t="s">
        <v>6186</v>
      </c>
      <c r="BA362" t="s">
        <v>6186</v>
      </c>
      <c r="BB362" t="s">
        <v>6186</v>
      </c>
      <c r="BC362" t="s">
        <v>6186</v>
      </c>
      <c r="BD362" t="s">
        <v>6186</v>
      </c>
    </row>
    <row r="363" spans="1:56">
      <c r="A363" t="s">
        <v>6185</v>
      </c>
      <c r="B363">
        <v>6500</v>
      </c>
      <c r="C363">
        <v>1980</v>
      </c>
      <c r="D363" t="s">
        <v>6186</v>
      </c>
      <c r="E363" t="s">
        <v>6186</v>
      </c>
      <c r="F363" t="s">
        <v>6186</v>
      </c>
      <c r="H363" t="s">
        <v>6186</v>
      </c>
      <c r="I363" t="str">
        <f t="shared" si="9"/>
        <v/>
      </c>
      <c r="K363" t="s">
        <v>6186</v>
      </c>
      <c r="L363" t="s">
        <v>6186</v>
      </c>
      <c r="M363" t="s">
        <v>6186</v>
      </c>
      <c r="N363" t="s">
        <v>6186</v>
      </c>
      <c r="O363" t="s">
        <v>6186</v>
      </c>
      <c r="P363" t="s">
        <v>6186</v>
      </c>
      <c r="Q363" t="s">
        <v>6186</v>
      </c>
      <c r="R363" t="s">
        <v>6186</v>
      </c>
      <c r="S363" t="s">
        <v>6186</v>
      </c>
      <c r="T363" t="s">
        <v>6186</v>
      </c>
      <c r="U363" t="s">
        <v>6186</v>
      </c>
      <c r="V363" t="s">
        <v>6186</v>
      </c>
      <c r="W363" t="s">
        <v>6186</v>
      </c>
      <c r="X363" t="s">
        <v>6186</v>
      </c>
      <c r="Y363" t="s">
        <v>6186</v>
      </c>
      <c r="Z363" t="s">
        <v>6186</v>
      </c>
      <c r="AA363" t="s">
        <v>6186</v>
      </c>
      <c r="AB363" t="s">
        <v>6186</v>
      </c>
      <c r="AC363" t="s">
        <v>6186</v>
      </c>
      <c r="AD363" t="s">
        <v>6186</v>
      </c>
      <c r="AE363" t="s">
        <v>6186</v>
      </c>
      <c r="AF363" t="s">
        <v>6186</v>
      </c>
      <c r="AG363" t="s">
        <v>6186</v>
      </c>
      <c r="AH363" t="s">
        <v>6186</v>
      </c>
      <c r="AI363" t="s">
        <v>6186</v>
      </c>
      <c r="AJ363" t="s">
        <v>6186</v>
      </c>
      <c r="AK363" t="s">
        <v>6186</v>
      </c>
      <c r="AL363" t="s">
        <v>6186</v>
      </c>
      <c r="AM363" t="s">
        <v>6186</v>
      </c>
      <c r="AN363" t="s">
        <v>6186</v>
      </c>
      <c r="AO363" t="s">
        <v>6186</v>
      </c>
      <c r="AP363" t="s">
        <v>6186</v>
      </c>
      <c r="AQ363" t="s">
        <v>6186</v>
      </c>
      <c r="AR363" t="s">
        <v>6186</v>
      </c>
      <c r="AS363" t="s">
        <v>6186</v>
      </c>
      <c r="AT363" t="s">
        <v>6186</v>
      </c>
      <c r="AU363" t="s">
        <v>6186</v>
      </c>
      <c r="AV363" t="s">
        <v>6186</v>
      </c>
      <c r="AW363" t="s">
        <v>6186</v>
      </c>
      <c r="AX363" t="s">
        <v>6186</v>
      </c>
      <c r="AY363" t="s">
        <v>6186</v>
      </c>
      <c r="AZ363" t="s">
        <v>6186</v>
      </c>
      <c r="BA363" t="s">
        <v>6186</v>
      </c>
      <c r="BB363" t="s">
        <v>6186</v>
      </c>
      <c r="BC363" t="s">
        <v>6186</v>
      </c>
      <c r="BD363" t="s">
        <v>6186</v>
      </c>
    </row>
    <row r="364" spans="1:56">
      <c r="A364" t="s">
        <v>6185</v>
      </c>
      <c r="B364">
        <v>6500</v>
      </c>
      <c r="C364">
        <v>1981</v>
      </c>
      <c r="D364" t="s">
        <v>6186</v>
      </c>
      <c r="E364" t="s">
        <v>6186</v>
      </c>
      <c r="F364" t="s">
        <v>6186</v>
      </c>
      <c r="H364" t="s">
        <v>6186</v>
      </c>
      <c r="I364" t="str">
        <f t="shared" si="9"/>
        <v/>
      </c>
      <c r="K364" t="s">
        <v>6186</v>
      </c>
      <c r="L364" t="s">
        <v>6186</v>
      </c>
      <c r="M364" t="s">
        <v>6186</v>
      </c>
      <c r="N364" t="s">
        <v>6186</v>
      </c>
      <c r="O364" t="s">
        <v>6186</v>
      </c>
      <c r="P364" t="s">
        <v>6186</v>
      </c>
      <c r="Q364" t="s">
        <v>6186</v>
      </c>
      <c r="R364" t="s">
        <v>6186</v>
      </c>
      <c r="S364" t="s">
        <v>6186</v>
      </c>
      <c r="T364" t="s">
        <v>6186</v>
      </c>
      <c r="U364" t="s">
        <v>6186</v>
      </c>
      <c r="V364" t="s">
        <v>6186</v>
      </c>
      <c r="W364" t="s">
        <v>6186</v>
      </c>
      <c r="X364" t="s">
        <v>6186</v>
      </c>
      <c r="Y364" t="s">
        <v>6186</v>
      </c>
      <c r="Z364" t="s">
        <v>6186</v>
      </c>
      <c r="AA364" t="s">
        <v>6186</v>
      </c>
      <c r="AB364" t="s">
        <v>6186</v>
      </c>
      <c r="AC364" t="s">
        <v>6186</v>
      </c>
      <c r="AD364" t="s">
        <v>6186</v>
      </c>
      <c r="AE364" t="s">
        <v>6186</v>
      </c>
      <c r="AF364" t="s">
        <v>6186</v>
      </c>
      <c r="AG364" t="s">
        <v>6186</v>
      </c>
      <c r="AH364" t="s">
        <v>6186</v>
      </c>
      <c r="AI364" t="s">
        <v>6186</v>
      </c>
      <c r="AJ364" t="s">
        <v>6186</v>
      </c>
      <c r="AK364" t="s">
        <v>6186</v>
      </c>
      <c r="AL364" t="s">
        <v>6186</v>
      </c>
      <c r="AM364" t="s">
        <v>6186</v>
      </c>
      <c r="AN364" t="s">
        <v>6186</v>
      </c>
      <c r="AO364" t="s">
        <v>6186</v>
      </c>
      <c r="AP364" t="s">
        <v>6186</v>
      </c>
      <c r="AQ364" t="s">
        <v>6186</v>
      </c>
      <c r="AR364" t="s">
        <v>6186</v>
      </c>
      <c r="AS364" t="s">
        <v>6186</v>
      </c>
      <c r="AT364" t="s">
        <v>6186</v>
      </c>
      <c r="AU364" t="s">
        <v>6186</v>
      </c>
      <c r="AV364" t="s">
        <v>6186</v>
      </c>
      <c r="AW364" t="s">
        <v>6186</v>
      </c>
      <c r="AX364" t="s">
        <v>6186</v>
      </c>
      <c r="AY364" t="s">
        <v>6186</v>
      </c>
      <c r="AZ364" t="s">
        <v>6186</v>
      </c>
      <c r="BA364" t="s">
        <v>6186</v>
      </c>
      <c r="BB364" t="s">
        <v>6186</v>
      </c>
      <c r="BC364" t="s">
        <v>6186</v>
      </c>
      <c r="BD364" t="s">
        <v>6186</v>
      </c>
    </row>
    <row r="365" spans="1:56">
      <c r="A365" t="s">
        <v>6185</v>
      </c>
      <c r="B365">
        <v>6500</v>
      </c>
      <c r="C365">
        <v>1982</v>
      </c>
      <c r="D365" t="s">
        <v>6186</v>
      </c>
      <c r="E365" t="s">
        <v>6186</v>
      </c>
      <c r="F365" t="s">
        <v>6186</v>
      </c>
      <c r="H365" t="s">
        <v>6186</v>
      </c>
      <c r="I365" t="str">
        <f t="shared" si="9"/>
        <v/>
      </c>
      <c r="K365" t="s">
        <v>6186</v>
      </c>
      <c r="L365" t="s">
        <v>6186</v>
      </c>
      <c r="M365" t="s">
        <v>6186</v>
      </c>
      <c r="N365" t="s">
        <v>6186</v>
      </c>
      <c r="O365" t="s">
        <v>6186</v>
      </c>
      <c r="P365" t="s">
        <v>6186</v>
      </c>
      <c r="Q365" t="s">
        <v>6186</v>
      </c>
      <c r="R365" t="s">
        <v>6186</v>
      </c>
      <c r="S365" t="s">
        <v>6186</v>
      </c>
      <c r="T365" t="s">
        <v>6186</v>
      </c>
      <c r="U365" t="s">
        <v>6186</v>
      </c>
      <c r="V365" t="s">
        <v>6186</v>
      </c>
      <c r="W365" t="s">
        <v>6186</v>
      </c>
      <c r="X365" t="s">
        <v>6186</v>
      </c>
      <c r="Y365" t="s">
        <v>6186</v>
      </c>
      <c r="Z365" t="s">
        <v>6186</v>
      </c>
      <c r="AA365" t="s">
        <v>6186</v>
      </c>
      <c r="AB365" t="s">
        <v>6186</v>
      </c>
      <c r="AC365" t="s">
        <v>6186</v>
      </c>
      <c r="AD365" t="s">
        <v>6186</v>
      </c>
      <c r="AE365" t="s">
        <v>6186</v>
      </c>
      <c r="AF365" t="s">
        <v>6186</v>
      </c>
      <c r="AG365" t="s">
        <v>6186</v>
      </c>
      <c r="AH365" t="s">
        <v>6186</v>
      </c>
      <c r="AI365" t="s">
        <v>6186</v>
      </c>
      <c r="AJ365" t="s">
        <v>6186</v>
      </c>
      <c r="AK365" t="s">
        <v>6186</v>
      </c>
      <c r="AL365" t="s">
        <v>6186</v>
      </c>
      <c r="AM365" t="s">
        <v>6186</v>
      </c>
      <c r="AN365" t="s">
        <v>6186</v>
      </c>
      <c r="AO365" t="s">
        <v>6186</v>
      </c>
      <c r="AP365" t="s">
        <v>6186</v>
      </c>
      <c r="AQ365" t="s">
        <v>6186</v>
      </c>
      <c r="AR365" t="s">
        <v>6186</v>
      </c>
      <c r="AS365" t="s">
        <v>6186</v>
      </c>
      <c r="AT365" t="s">
        <v>6186</v>
      </c>
      <c r="AU365" t="s">
        <v>6186</v>
      </c>
      <c r="AV365" t="s">
        <v>6186</v>
      </c>
      <c r="AW365" t="s">
        <v>6186</v>
      </c>
      <c r="AX365" t="s">
        <v>6186</v>
      </c>
      <c r="AY365" t="s">
        <v>6186</v>
      </c>
      <c r="AZ365" t="s">
        <v>6186</v>
      </c>
      <c r="BA365" t="s">
        <v>6186</v>
      </c>
      <c r="BB365" t="s">
        <v>6186</v>
      </c>
      <c r="BC365" t="s">
        <v>6186</v>
      </c>
      <c r="BD365" t="s">
        <v>6186</v>
      </c>
    </row>
    <row r="366" spans="1:56">
      <c r="A366" t="s">
        <v>6185</v>
      </c>
      <c r="B366">
        <v>6500</v>
      </c>
      <c r="C366">
        <v>1983</v>
      </c>
      <c r="D366" t="s">
        <v>6186</v>
      </c>
      <c r="E366" t="s">
        <v>6186</v>
      </c>
      <c r="F366" t="s">
        <v>6186</v>
      </c>
      <c r="H366" t="s">
        <v>6186</v>
      </c>
      <c r="I366" t="str">
        <f t="shared" si="9"/>
        <v/>
      </c>
      <c r="K366" t="s">
        <v>6186</v>
      </c>
      <c r="L366" t="s">
        <v>6186</v>
      </c>
      <c r="M366" t="s">
        <v>6186</v>
      </c>
      <c r="N366" t="s">
        <v>6186</v>
      </c>
      <c r="O366" t="s">
        <v>6186</v>
      </c>
      <c r="P366" t="s">
        <v>6186</v>
      </c>
      <c r="Q366" t="s">
        <v>6186</v>
      </c>
      <c r="R366" t="s">
        <v>6186</v>
      </c>
      <c r="S366" t="s">
        <v>6186</v>
      </c>
      <c r="T366" t="s">
        <v>6186</v>
      </c>
      <c r="U366" t="s">
        <v>6186</v>
      </c>
      <c r="V366" t="s">
        <v>6186</v>
      </c>
      <c r="W366" t="s">
        <v>6186</v>
      </c>
      <c r="X366" t="s">
        <v>6186</v>
      </c>
      <c r="Y366" t="s">
        <v>6186</v>
      </c>
      <c r="Z366" t="s">
        <v>6186</v>
      </c>
      <c r="AA366" t="s">
        <v>6186</v>
      </c>
      <c r="AB366" t="s">
        <v>6186</v>
      </c>
      <c r="AC366" t="s">
        <v>6186</v>
      </c>
      <c r="AD366" t="s">
        <v>6186</v>
      </c>
      <c r="AE366" t="s">
        <v>6186</v>
      </c>
      <c r="AF366" t="s">
        <v>6186</v>
      </c>
      <c r="AG366" t="s">
        <v>6186</v>
      </c>
      <c r="AH366" t="s">
        <v>6186</v>
      </c>
      <c r="AI366" t="s">
        <v>6186</v>
      </c>
      <c r="AJ366" t="s">
        <v>6186</v>
      </c>
      <c r="AK366" t="s">
        <v>6186</v>
      </c>
      <c r="AL366" t="s">
        <v>6186</v>
      </c>
      <c r="AM366" t="s">
        <v>6186</v>
      </c>
      <c r="AN366" t="s">
        <v>6186</v>
      </c>
      <c r="AO366" t="s">
        <v>6186</v>
      </c>
      <c r="AP366" t="s">
        <v>6186</v>
      </c>
      <c r="AQ366" t="s">
        <v>6186</v>
      </c>
      <c r="AR366" t="s">
        <v>6186</v>
      </c>
      <c r="AS366" t="s">
        <v>6186</v>
      </c>
      <c r="AT366" t="s">
        <v>6186</v>
      </c>
      <c r="AU366" t="s">
        <v>6186</v>
      </c>
      <c r="AV366" t="s">
        <v>6186</v>
      </c>
      <c r="AW366" t="s">
        <v>6186</v>
      </c>
      <c r="AX366" t="s">
        <v>6186</v>
      </c>
      <c r="AY366" t="s">
        <v>6186</v>
      </c>
      <c r="AZ366" t="s">
        <v>6186</v>
      </c>
      <c r="BA366" t="s">
        <v>6186</v>
      </c>
      <c r="BB366" t="s">
        <v>6186</v>
      </c>
      <c r="BC366" t="s">
        <v>6186</v>
      </c>
      <c r="BD366" t="s">
        <v>6186</v>
      </c>
    </row>
    <row r="367" spans="1:56">
      <c r="A367" t="s">
        <v>6185</v>
      </c>
      <c r="B367">
        <v>6500</v>
      </c>
      <c r="C367">
        <v>1984</v>
      </c>
      <c r="D367" t="s">
        <v>6186</v>
      </c>
      <c r="E367" t="s">
        <v>6186</v>
      </c>
      <c r="F367" t="s">
        <v>6186</v>
      </c>
      <c r="H367" t="s">
        <v>6186</v>
      </c>
      <c r="I367" t="str">
        <f t="shared" si="9"/>
        <v/>
      </c>
      <c r="K367" t="s">
        <v>6186</v>
      </c>
      <c r="L367" t="s">
        <v>6186</v>
      </c>
      <c r="M367" t="s">
        <v>6186</v>
      </c>
      <c r="N367" t="s">
        <v>6186</v>
      </c>
      <c r="O367" t="s">
        <v>6186</v>
      </c>
      <c r="P367" t="s">
        <v>6186</v>
      </c>
      <c r="Q367" t="s">
        <v>6186</v>
      </c>
      <c r="R367" t="s">
        <v>6186</v>
      </c>
      <c r="S367" t="s">
        <v>6186</v>
      </c>
      <c r="T367" t="s">
        <v>6186</v>
      </c>
      <c r="U367" t="s">
        <v>6186</v>
      </c>
      <c r="V367" t="s">
        <v>6186</v>
      </c>
      <c r="W367" t="s">
        <v>6186</v>
      </c>
      <c r="X367" t="s">
        <v>6186</v>
      </c>
      <c r="Y367" t="s">
        <v>6186</v>
      </c>
      <c r="Z367" t="s">
        <v>6186</v>
      </c>
      <c r="AA367" t="s">
        <v>6186</v>
      </c>
      <c r="AB367" t="s">
        <v>6186</v>
      </c>
      <c r="AC367" t="s">
        <v>6186</v>
      </c>
      <c r="AD367" t="s">
        <v>6186</v>
      </c>
      <c r="AE367" t="s">
        <v>6186</v>
      </c>
      <c r="AF367" t="s">
        <v>6186</v>
      </c>
      <c r="AG367" t="s">
        <v>6186</v>
      </c>
      <c r="AH367" t="s">
        <v>6186</v>
      </c>
      <c r="AI367" t="s">
        <v>6186</v>
      </c>
      <c r="AJ367" t="s">
        <v>6186</v>
      </c>
      <c r="AK367" t="s">
        <v>6186</v>
      </c>
      <c r="AL367" t="s">
        <v>6186</v>
      </c>
      <c r="AM367" t="s">
        <v>6186</v>
      </c>
      <c r="AN367" t="s">
        <v>6186</v>
      </c>
      <c r="AO367" t="s">
        <v>6186</v>
      </c>
      <c r="AP367" t="s">
        <v>6186</v>
      </c>
      <c r="AQ367" t="s">
        <v>6186</v>
      </c>
      <c r="AR367" t="s">
        <v>6186</v>
      </c>
      <c r="AS367" t="s">
        <v>6186</v>
      </c>
      <c r="AT367" t="s">
        <v>6186</v>
      </c>
      <c r="AU367" t="s">
        <v>6186</v>
      </c>
      <c r="AV367" t="s">
        <v>6186</v>
      </c>
      <c r="AW367" t="s">
        <v>6186</v>
      </c>
      <c r="AX367" t="s">
        <v>6186</v>
      </c>
      <c r="AY367" t="s">
        <v>6186</v>
      </c>
      <c r="AZ367" t="s">
        <v>6186</v>
      </c>
      <c r="BA367" t="s">
        <v>6186</v>
      </c>
      <c r="BB367" t="s">
        <v>6186</v>
      </c>
      <c r="BC367" t="s">
        <v>6186</v>
      </c>
      <c r="BD367" t="s">
        <v>6186</v>
      </c>
    </row>
    <row r="368" spans="1:56">
      <c r="A368" t="s">
        <v>6185</v>
      </c>
      <c r="B368">
        <v>6500</v>
      </c>
      <c r="C368">
        <v>1985</v>
      </c>
      <c r="D368" t="s">
        <v>6186</v>
      </c>
      <c r="E368" t="s">
        <v>6186</v>
      </c>
      <c r="F368" t="s">
        <v>6186</v>
      </c>
      <c r="H368" t="s">
        <v>6186</v>
      </c>
      <c r="I368" t="str">
        <f t="shared" si="9"/>
        <v/>
      </c>
      <c r="K368" t="s">
        <v>6186</v>
      </c>
      <c r="L368" t="s">
        <v>6186</v>
      </c>
      <c r="M368" t="s">
        <v>6186</v>
      </c>
      <c r="N368" t="s">
        <v>6186</v>
      </c>
      <c r="O368" t="s">
        <v>6186</v>
      </c>
      <c r="P368" t="s">
        <v>6186</v>
      </c>
      <c r="Q368" t="s">
        <v>6186</v>
      </c>
      <c r="R368" t="s">
        <v>6186</v>
      </c>
      <c r="S368" t="s">
        <v>6186</v>
      </c>
      <c r="T368" t="s">
        <v>6186</v>
      </c>
      <c r="U368" t="s">
        <v>6186</v>
      </c>
      <c r="V368" t="s">
        <v>6186</v>
      </c>
      <c r="W368" t="s">
        <v>6186</v>
      </c>
      <c r="X368" t="s">
        <v>6186</v>
      </c>
      <c r="Y368" t="s">
        <v>6186</v>
      </c>
      <c r="Z368" t="s">
        <v>6186</v>
      </c>
      <c r="AA368" t="s">
        <v>6186</v>
      </c>
      <c r="AB368" t="s">
        <v>6186</v>
      </c>
      <c r="AC368" t="s">
        <v>6186</v>
      </c>
      <c r="AD368" t="s">
        <v>6186</v>
      </c>
      <c r="AE368" t="s">
        <v>6186</v>
      </c>
      <c r="AF368" t="s">
        <v>6186</v>
      </c>
      <c r="AG368" t="s">
        <v>6186</v>
      </c>
      <c r="AH368" t="s">
        <v>6186</v>
      </c>
      <c r="AI368" t="s">
        <v>6186</v>
      </c>
      <c r="AJ368" t="s">
        <v>6186</v>
      </c>
      <c r="AK368" t="s">
        <v>6186</v>
      </c>
      <c r="AL368" t="s">
        <v>6186</v>
      </c>
      <c r="AM368" t="s">
        <v>6186</v>
      </c>
      <c r="AN368" t="s">
        <v>6186</v>
      </c>
      <c r="AO368" t="s">
        <v>6186</v>
      </c>
      <c r="AP368" t="s">
        <v>6186</v>
      </c>
      <c r="AQ368" t="s">
        <v>6186</v>
      </c>
      <c r="AR368" t="s">
        <v>6186</v>
      </c>
      <c r="AS368" t="s">
        <v>6186</v>
      </c>
      <c r="AT368" t="s">
        <v>6186</v>
      </c>
      <c r="AU368" t="s">
        <v>6186</v>
      </c>
      <c r="AV368" t="s">
        <v>6186</v>
      </c>
      <c r="AW368" t="s">
        <v>6186</v>
      </c>
      <c r="AX368" t="s">
        <v>6186</v>
      </c>
      <c r="AY368" t="s">
        <v>6186</v>
      </c>
      <c r="AZ368" t="s">
        <v>6186</v>
      </c>
      <c r="BA368" t="s">
        <v>6186</v>
      </c>
      <c r="BB368" t="s">
        <v>6186</v>
      </c>
      <c r="BC368" t="s">
        <v>6186</v>
      </c>
      <c r="BD368" t="s">
        <v>6186</v>
      </c>
    </row>
    <row r="369" spans="1:56">
      <c r="A369" t="s">
        <v>6185</v>
      </c>
      <c r="B369">
        <v>6500</v>
      </c>
      <c r="C369">
        <v>1986</v>
      </c>
      <c r="D369" t="s">
        <v>6186</v>
      </c>
      <c r="E369" t="s">
        <v>6186</v>
      </c>
      <c r="F369" t="s">
        <v>6186</v>
      </c>
      <c r="H369" t="s">
        <v>6186</v>
      </c>
      <c r="I369" t="str">
        <f t="shared" si="9"/>
        <v/>
      </c>
      <c r="K369" t="s">
        <v>6186</v>
      </c>
      <c r="L369" t="s">
        <v>6186</v>
      </c>
      <c r="M369" t="s">
        <v>6186</v>
      </c>
      <c r="N369" t="s">
        <v>6186</v>
      </c>
      <c r="O369" t="s">
        <v>6186</v>
      </c>
      <c r="P369" t="s">
        <v>6186</v>
      </c>
      <c r="Q369" t="s">
        <v>6186</v>
      </c>
      <c r="R369" t="s">
        <v>6186</v>
      </c>
      <c r="S369" t="s">
        <v>6186</v>
      </c>
      <c r="T369" t="s">
        <v>6186</v>
      </c>
      <c r="U369" t="s">
        <v>6186</v>
      </c>
      <c r="V369" t="s">
        <v>6186</v>
      </c>
      <c r="W369" t="s">
        <v>6186</v>
      </c>
      <c r="X369" t="s">
        <v>6186</v>
      </c>
      <c r="Y369" t="s">
        <v>6186</v>
      </c>
      <c r="Z369" t="s">
        <v>6186</v>
      </c>
      <c r="AA369" t="s">
        <v>6186</v>
      </c>
      <c r="AB369" t="s">
        <v>6186</v>
      </c>
      <c r="AC369" t="s">
        <v>6186</v>
      </c>
      <c r="AD369" t="s">
        <v>6186</v>
      </c>
      <c r="AE369" t="s">
        <v>6186</v>
      </c>
      <c r="AF369" t="s">
        <v>6186</v>
      </c>
      <c r="AG369" t="s">
        <v>6186</v>
      </c>
      <c r="AH369" t="s">
        <v>6186</v>
      </c>
      <c r="AI369" t="s">
        <v>6186</v>
      </c>
      <c r="AJ369" t="s">
        <v>6186</v>
      </c>
      <c r="AK369" t="s">
        <v>6186</v>
      </c>
      <c r="AL369" t="s">
        <v>6186</v>
      </c>
      <c r="AM369" t="s">
        <v>6186</v>
      </c>
      <c r="AN369" t="s">
        <v>6186</v>
      </c>
      <c r="AO369" t="s">
        <v>6186</v>
      </c>
      <c r="AP369" t="s">
        <v>6186</v>
      </c>
      <c r="AQ369" t="s">
        <v>6186</v>
      </c>
      <c r="AR369" t="s">
        <v>6186</v>
      </c>
      <c r="AS369" t="s">
        <v>6186</v>
      </c>
      <c r="AT369" t="s">
        <v>6186</v>
      </c>
      <c r="AU369" t="s">
        <v>6186</v>
      </c>
      <c r="AV369" t="s">
        <v>6186</v>
      </c>
      <c r="AW369" t="s">
        <v>6186</v>
      </c>
      <c r="AX369" t="s">
        <v>6186</v>
      </c>
      <c r="AY369" t="s">
        <v>6186</v>
      </c>
      <c r="AZ369" t="s">
        <v>6186</v>
      </c>
      <c r="BA369" t="s">
        <v>6186</v>
      </c>
      <c r="BB369" t="s">
        <v>6186</v>
      </c>
      <c r="BC369" t="s">
        <v>6186</v>
      </c>
      <c r="BD369" t="s">
        <v>6186</v>
      </c>
    </row>
    <row r="370" spans="1:56">
      <c r="A370" t="s">
        <v>6185</v>
      </c>
      <c r="B370">
        <v>6500</v>
      </c>
      <c r="C370">
        <v>1987</v>
      </c>
      <c r="D370" t="s">
        <v>6186</v>
      </c>
      <c r="E370" t="s">
        <v>6186</v>
      </c>
      <c r="F370" t="s">
        <v>6186</v>
      </c>
      <c r="H370" t="s">
        <v>6186</v>
      </c>
      <c r="I370" t="str">
        <f t="shared" si="9"/>
        <v/>
      </c>
      <c r="K370" t="s">
        <v>6186</v>
      </c>
      <c r="L370" t="s">
        <v>6186</v>
      </c>
      <c r="M370" t="s">
        <v>6186</v>
      </c>
      <c r="N370" t="s">
        <v>6186</v>
      </c>
      <c r="O370" t="s">
        <v>6186</v>
      </c>
      <c r="P370" t="s">
        <v>6186</v>
      </c>
      <c r="Q370" t="s">
        <v>6186</v>
      </c>
      <c r="R370" t="s">
        <v>6186</v>
      </c>
      <c r="S370" t="s">
        <v>6186</v>
      </c>
      <c r="T370" t="s">
        <v>6186</v>
      </c>
      <c r="U370" t="s">
        <v>6186</v>
      </c>
      <c r="V370" t="s">
        <v>6186</v>
      </c>
      <c r="W370" t="s">
        <v>6186</v>
      </c>
      <c r="X370" t="s">
        <v>6186</v>
      </c>
      <c r="Y370" t="s">
        <v>6186</v>
      </c>
      <c r="Z370" t="s">
        <v>6186</v>
      </c>
      <c r="AA370" t="s">
        <v>6186</v>
      </c>
      <c r="AB370" t="s">
        <v>6186</v>
      </c>
      <c r="AC370" t="s">
        <v>6186</v>
      </c>
      <c r="AD370" t="s">
        <v>6186</v>
      </c>
      <c r="AE370" t="s">
        <v>6186</v>
      </c>
      <c r="AF370" t="s">
        <v>6186</v>
      </c>
      <c r="AG370" t="s">
        <v>6186</v>
      </c>
      <c r="AH370" t="s">
        <v>6186</v>
      </c>
      <c r="AI370" t="s">
        <v>6186</v>
      </c>
      <c r="AJ370" t="s">
        <v>6186</v>
      </c>
      <c r="AK370" t="s">
        <v>6186</v>
      </c>
      <c r="AL370" t="s">
        <v>6186</v>
      </c>
      <c r="AM370" t="s">
        <v>6186</v>
      </c>
      <c r="AN370" t="s">
        <v>6186</v>
      </c>
      <c r="AO370" t="s">
        <v>6186</v>
      </c>
      <c r="AP370" t="s">
        <v>6186</v>
      </c>
      <c r="AQ370" t="s">
        <v>6186</v>
      </c>
      <c r="AR370" t="s">
        <v>6186</v>
      </c>
      <c r="AS370" t="s">
        <v>6186</v>
      </c>
      <c r="AT370" t="s">
        <v>6186</v>
      </c>
      <c r="AU370" t="s">
        <v>6186</v>
      </c>
      <c r="AV370" t="s">
        <v>6186</v>
      </c>
      <c r="AW370" t="s">
        <v>6186</v>
      </c>
      <c r="AX370" t="s">
        <v>6186</v>
      </c>
      <c r="AY370" t="s">
        <v>6186</v>
      </c>
      <c r="AZ370" t="s">
        <v>6186</v>
      </c>
      <c r="BA370" t="s">
        <v>6186</v>
      </c>
      <c r="BB370" t="s">
        <v>6186</v>
      </c>
      <c r="BC370" t="s">
        <v>6186</v>
      </c>
      <c r="BD370" t="s">
        <v>6186</v>
      </c>
    </row>
    <row r="371" spans="1:56">
      <c r="A371" t="s">
        <v>6185</v>
      </c>
      <c r="B371">
        <v>6500</v>
      </c>
      <c r="C371">
        <v>1988</v>
      </c>
      <c r="D371" t="s">
        <v>6186</v>
      </c>
      <c r="E371" t="s">
        <v>6186</v>
      </c>
      <c r="F371" t="s">
        <v>6186</v>
      </c>
      <c r="H371" t="s">
        <v>6186</v>
      </c>
      <c r="I371" t="str">
        <f t="shared" si="9"/>
        <v/>
      </c>
      <c r="K371" t="s">
        <v>6186</v>
      </c>
      <c r="L371" t="s">
        <v>6186</v>
      </c>
      <c r="M371" t="s">
        <v>6186</v>
      </c>
      <c r="N371" t="s">
        <v>6186</v>
      </c>
      <c r="O371" t="s">
        <v>6186</v>
      </c>
      <c r="P371" t="s">
        <v>6186</v>
      </c>
      <c r="Q371" t="s">
        <v>6186</v>
      </c>
      <c r="R371" t="s">
        <v>6186</v>
      </c>
      <c r="S371" t="s">
        <v>6186</v>
      </c>
      <c r="T371" t="s">
        <v>6186</v>
      </c>
      <c r="U371" t="s">
        <v>6186</v>
      </c>
      <c r="V371" t="s">
        <v>6186</v>
      </c>
      <c r="W371" t="s">
        <v>6186</v>
      </c>
      <c r="X371" t="s">
        <v>6186</v>
      </c>
      <c r="Y371" t="s">
        <v>6186</v>
      </c>
      <c r="Z371" t="s">
        <v>6186</v>
      </c>
      <c r="AA371" t="s">
        <v>6186</v>
      </c>
      <c r="AB371" t="s">
        <v>6186</v>
      </c>
      <c r="AC371" t="s">
        <v>6186</v>
      </c>
      <c r="AD371" t="s">
        <v>6186</v>
      </c>
      <c r="AE371" t="s">
        <v>6186</v>
      </c>
      <c r="AF371" t="s">
        <v>6186</v>
      </c>
      <c r="AG371" t="s">
        <v>6186</v>
      </c>
      <c r="AH371" t="s">
        <v>6186</v>
      </c>
      <c r="AI371" t="s">
        <v>6186</v>
      </c>
      <c r="AJ371" t="s">
        <v>6186</v>
      </c>
      <c r="AK371" t="s">
        <v>6186</v>
      </c>
      <c r="AL371" t="s">
        <v>6186</v>
      </c>
      <c r="AM371" t="s">
        <v>6186</v>
      </c>
      <c r="AN371" t="s">
        <v>6186</v>
      </c>
      <c r="AO371" t="s">
        <v>6186</v>
      </c>
      <c r="AP371" t="s">
        <v>6186</v>
      </c>
      <c r="AQ371" t="s">
        <v>6186</v>
      </c>
      <c r="AR371" t="s">
        <v>6186</v>
      </c>
      <c r="AS371" t="s">
        <v>6186</v>
      </c>
      <c r="AT371" t="s">
        <v>6186</v>
      </c>
      <c r="AU371" t="s">
        <v>6186</v>
      </c>
      <c r="AV371" t="s">
        <v>6186</v>
      </c>
      <c r="AW371" t="s">
        <v>6186</v>
      </c>
      <c r="AX371" t="s">
        <v>6186</v>
      </c>
      <c r="AY371" t="s">
        <v>6186</v>
      </c>
      <c r="AZ371" t="s">
        <v>6186</v>
      </c>
      <c r="BA371" t="s">
        <v>6186</v>
      </c>
      <c r="BB371" t="s">
        <v>6186</v>
      </c>
      <c r="BC371" t="s">
        <v>6186</v>
      </c>
      <c r="BD371" t="s">
        <v>6186</v>
      </c>
    </row>
    <row r="372" spans="1:56">
      <c r="A372" t="s">
        <v>6185</v>
      </c>
      <c r="B372">
        <v>6500</v>
      </c>
      <c r="C372">
        <v>1989</v>
      </c>
      <c r="D372" t="s">
        <v>6186</v>
      </c>
      <c r="E372" t="s">
        <v>6186</v>
      </c>
      <c r="F372" t="s">
        <v>6186</v>
      </c>
      <c r="H372" t="s">
        <v>6186</v>
      </c>
      <c r="I372" t="str">
        <f t="shared" si="9"/>
        <v/>
      </c>
      <c r="K372" t="s">
        <v>6186</v>
      </c>
      <c r="L372" t="s">
        <v>6186</v>
      </c>
      <c r="M372" t="s">
        <v>6186</v>
      </c>
      <c r="N372" t="s">
        <v>6186</v>
      </c>
      <c r="O372" t="s">
        <v>6186</v>
      </c>
      <c r="P372" t="s">
        <v>6186</v>
      </c>
      <c r="Q372" t="s">
        <v>6186</v>
      </c>
      <c r="R372" t="s">
        <v>6186</v>
      </c>
      <c r="S372" t="s">
        <v>6186</v>
      </c>
      <c r="T372" t="s">
        <v>6186</v>
      </c>
      <c r="U372" t="s">
        <v>6186</v>
      </c>
      <c r="V372" t="s">
        <v>6186</v>
      </c>
      <c r="W372" t="s">
        <v>6186</v>
      </c>
      <c r="X372" t="s">
        <v>6186</v>
      </c>
      <c r="Y372" t="s">
        <v>6186</v>
      </c>
      <c r="Z372" t="s">
        <v>6186</v>
      </c>
      <c r="AA372" t="s">
        <v>6186</v>
      </c>
      <c r="AB372" t="s">
        <v>6186</v>
      </c>
      <c r="AC372" t="s">
        <v>6186</v>
      </c>
      <c r="AD372" t="s">
        <v>6186</v>
      </c>
      <c r="AE372" t="s">
        <v>6186</v>
      </c>
      <c r="AF372" t="s">
        <v>6186</v>
      </c>
      <c r="AG372" t="s">
        <v>6186</v>
      </c>
      <c r="AH372" t="s">
        <v>6186</v>
      </c>
      <c r="AI372" t="s">
        <v>6186</v>
      </c>
      <c r="AJ372" t="s">
        <v>6186</v>
      </c>
      <c r="AK372" t="s">
        <v>6186</v>
      </c>
      <c r="AL372" t="s">
        <v>6186</v>
      </c>
      <c r="AM372" t="s">
        <v>6186</v>
      </c>
      <c r="AN372" t="s">
        <v>6186</v>
      </c>
      <c r="AO372" t="s">
        <v>6186</v>
      </c>
      <c r="AP372" t="s">
        <v>6186</v>
      </c>
      <c r="AQ372" t="s">
        <v>6186</v>
      </c>
      <c r="AR372" t="s">
        <v>6186</v>
      </c>
      <c r="AS372" t="s">
        <v>6186</v>
      </c>
      <c r="AT372" t="s">
        <v>6186</v>
      </c>
      <c r="AU372" t="s">
        <v>6186</v>
      </c>
      <c r="AV372" t="s">
        <v>6186</v>
      </c>
      <c r="AW372" t="s">
        <v>6186</v>
      </c>
      <c r="AX372" t="s">
        <v>6186</v>
      </c>
      <c r="AY372" t="s">
        <v>6186</v>
      </c>
      <c r="AZ372" t="s">
        <v>6186</v>
      </c>
      <c r="BA372" t="s">
        <v>6186</v>
      </c>
      <c r="BB372" t="s">
        <v>6186</v>
      </c>
      <c r="BC372" t="s">
        <v>6186</v>
      </c>
      <c r="BD372" t="s">
        <v>6186</v>
      </c>
    </row>
    <row r="373" spans="1:56">
      <c r="A373" t="s">
        <v>6185</v>
      </c>
      <c r="B373">
        <v>6500</v>
      </c>
      <c r="C373">
        <v>1990</v>
      </c>
      <c r="D373" t="s">
        <v>6186</v>
      </c>
      <c r="E373" t="s">
        <v>6186</v>
      </c>
      <c r="F373" t="s">
        <v>6186</v>
      </c>
      <c r="H373" t="s">
        <v>6186</v>
      </c>
      <c r="I373" t="str">
        <f t="shared" si="9"/>
        <v/>
      </c>
      <c r="K373" t="s">
        <v>6186</v>
      </c>
      <c r="L373" t="s">
        <v>6186</v>
      </c>
      <c r="M373" t="s">
        <v>6186</v>
      </c>
      <c r="N373" t="s">
        <v>6186</v>
      </c>
      <c r="O373" t="s">
        <v>6186</v>
      </c>
      <c r="P373" t="s">
        <v>6186</v>
      </c>
      <c r="Q373" t="s">
        <v>6186</v>
      </c>
      <c r="R373" t="s">
        <v>6186</v>
      </c>
      <c r="S373" t="s">
        <v>6186</v>
      </c>
      <c r="T373" t="s">
        <v>6186</v>
      </c>
      <c r="U373" t="s">
        <v>6186</v>
      </c>
      <c r="V373" t="s">
        <v>6186</v>
      </c>
      <c r="W373" t="s">
        <v>6186</v>
      </c>
      <c r="X373" t="s">
        <v>6186</v>
      </c>
      <c r="Y373" t="s">
        <v>6186</v>
      </c>
      <c r="Z373" t="s">
        <v>6186</v>
      </c>
      <c r="AA373" t="s">
        <v>6186</v>
      </c>
      <c r="AB373" t="s">
        <v>6186</v>
      </c>
      <c r="AC373" t="s">
        <v>6186</v>
      </c>
      <c r="AD373" t="s">
        <v>6186</v>
      </c>
      <c r="AE373" t="s">
        <v>6186</v>
      </c>
      <c r="AF373" t="s">
        <v>6186</v>
      </c>
      <c r="AG373" t="s">
        <v>6186</v>
      </c>
      <c r="AH373" t="s">
        <v>6186</v>
      </c>
      <c r="AI373" t="s">
        <v>6186</v>
      </c>
      <c r="AJ373" t="s">
        <v>6186</v>
      </c>
      <c r="AK373" t="s">
        <v>6186</v>
      </c>
      <c r="AL373" t="s">
        <v>6186</v>
      </c>
      <c r="AM373" t="s">
        <v>6186</v>
      </c>
      <c r="AN373" t="s">
        <v>6186</v>
      </c>
      <c r="AO373" t="s">
        <v>6186</v>
      </c>
      <c r="AP373" t="s">
        <v>6186</v>
      </c>
      <c r="AQ373" t="s">
        <v>6186</v>
      </c>
      <c r="AR373" t="s">
        <v>6186</v>
      </c>
      <c r="AS373" t="s">
        <v>6186</v>
      </c>
      <c r="AT373" t="s">
        <v>6186</v>
      </c>
      <c r="AU373" t="s">
        <v>6186</v>
      </c>
      <c r="AV373" t="s">
        <v>6186</v>
      </c>
      <c r="AW373" t="s">
        <v>6186</v>
      </c>
      <c r="AX373" t="s">
        <v>6186</v>
      </c>
      <c r="AY373" t="s">
        <v>6186</v>
      </c>
      <c r="AZ373" t="s">
        <v>6186</v>
      </c>
      <c r="BA373" t="s">
        <v>6186</v>
      </c>
      <c r="BB373" t="s">
        <v>6186</v>
      </c>
      <c r="BC373" t="s">
        <v>6186</v>
      </c>
      <c r="BD373" t="s">
        <v>6186</v>
      </c>
    </row>
    <row r="374" spans="1:56">
      <c r="A374" t="s">
        <v>6185</v>
      </c>
      <c r="B374">
        <v>6500</v>
      </c>
      <c r="C374">
        <v>1991</v>
      </c>
      <c r="D374" t="s">
        <v>6186</v>
      </c>
      <c r="E374" t="s">
        <v>6186</v>
      </c>
      <c r="F374" t="s">
        <v>6186</v>
      </c>
      <c r="H374" t="s">
        <v>6186</v>
      </c>
      <c r="I374" t="str">
        <f t="shared" si="9"/>
        <v/>
      </c>
      <c r="K374" t="s">
        <v>6186</v>
      </c>
      <c r="L374" t="s">
        <v>6186</v>
      </c>
      <c r="M374" t="s">
        <v>6186</v>
      </c>
      <c r="N374" t="s">
        <v>6186</v>
      </c>
      <c r="O374" t="s">
        <v>6186</v>
      </c>
      <c r="P374" t="s">
        <v>6186</v>
      </c>
      <c r="Q374" t="s">
        <v>6186</v>
      </c>
      <c r="R374" t="s">
        <v>6186</v>
      </c>
      <c r="S374" t="s">
        <v>6186</v>
      </c>
      <c r="T374" t="s">
        <v>6186</v>
      </c>
      <c r="U374" t="s">
        <v>6186</v>
      </c>
      <c r="V374" t="s">
        <v>6186</v>
      </c>
      <c r="W374" t="s">
        <v>6186</v>
      </c>
      <c r="X374" t="s">
        <v>6186</v>
      </c>
      <c r="Y374" t="s">
        <v>6186</v>
      </c>
      <c r="Z374" t="s">
        <v>6186</v>
      </c>
      <c r="AA374" t="s">
        <v>6186</v>
      </c>
      <c r="AB374" t="s">
        <v>6186</v>
      </c>
      <c r="AC374" t="s">
        <v>6186</v>
      </c>
      <c r="AD374" t="s">
        <v>6186</v>
      </c>
      <c r="AE374" t="s">
        <v>6186</v>
      </c>
      <c r="AF374" t="s">
        <v>6186</v>
      </c>
      <c r="AG374" t="s">
        <v>6186</v>
      </c>
      <c r="AH374" t="s">
        <v>6186</v>
      </c>
      <c r="AI374" t="s">
        <v>6186</v>
      </c>
      <c r="AJ374" t="s">
        <v>6186</v>
      </c>
      <c r="AK374" t="s">
        <v>6186</v>
      </c>
      <c r="AL374" t="s">
        <v>6186</v>
      </c>
      <c r="AM374" t="s">
        <v>6186</v>
      </c>
      <c r="AN374" t="s">
        <v>6186</v>
      </c>
      <c r="AO374" t="s">
        <v>6186</v>
      </c>
      <c r="AP374" t="s">
        <v>6186</v>
      </c>
      <c r="AQ374" t="s">
        <v>6186</v>
      </c>
      <c r="AR374" t="s">
        <v>6186</v>
      </c>
      <c r="AS374" t="s">
        <v>6186</v>
      </c>
      <c r="AT374" t="s">
        <v>6186</v>
      </c>
      <c r="AU374" t="s">
        <v>6186</v>
      </c>
      <c r="AV374" t="s">
        <v>6186</v>
      </c>
      <c r="AW374" t="s">
        <v>6186</v>
      </c>
      <c r="AX374" t="s">
        <v>6186</v>
      </c>
      <c r="AY374" t="s">
        <v>6186</v>
      </c>
      <c r="AZ374" t="s">
        <v>6186</v>
      </c>
      <c r="BA374" t="s">
        <v>6186</v>
      </c>
      <c r="BB374" t="s">
        <v>6186</v>
      </c>
      <c r="BC374" t="s">
        <v>6186</v>
      </c>
      <c r="BD374" t="s">
        <v>6186</v>
      </c>
    </row>
    <row r="375" spans="1:56">
      <c r="A375" t="s">
        <v>6185</v>
      </c>
      <c r="B375">
        <v>6500</v>
      </c>
      <c r="C375">
        <v>1992</v>
      </c>
      <c r="D375" t="s">
        <v>6186</v>
      </c>
      <c r="E375" t="s">
        <v>6186</v>
      </c>
      <c r="F375" t="s">
        <v>6186</v>
      </c>
      <c r="H375" t="s">
        <v>6186</v>
      </c>
      <c r="I375" t="str">
        <f t="shared" si="9"/>
        <v/>
      </c>
      <c r="K375" t="s">
        <v>6186</v>
      </c>
      <c r="L375" t="s">
        <v>6186</v>
      </c>
      <c r="M375" t="s">
        <v>6186</v>
      </c>
      <c r="N375" t="s">
        <v>6186</v>
      </c>
      <c r="O375" t="s">
        <v>6186</v>
      </c>
      <c r="P375" t="s">
        <v>6186</v>
      </c>
      <c r="Q375" t="s">
        <v>6186</v>
      </c>
      <c r="R375" t="s">
        <v>6186</v>
      </c>
      <c r="S375" t="s">
        <v>6186</v>
      </c>
      <c r="T375" t="s">
        <v>6186</v>
      </c>
      <c r="U375" t="s">
        <v>6186</v>
      </c>
      <c r="V375" t="s">
        <v>6186</v>
      </c>
      <c r="W375" t="s">
        <v>6186</v>
      </c>
      <c r="X375" t="s">
        <v>6186</v>
      </c>
      <c r="Y375" t="s">
        <v>6186</v>
      </c>
      <c r="Z375" t="s">
        <v>6186</v>
      </c>
      <c r="AA375" t="s">
        <v>6186</v>
      </c>
      <c r="AB375" t="s">
        <v>6186</v>
      </c>
      <c r="AC375" t="s">
        <v>6186</v>
      </c>
      <c r="AD375" t="s">
        <v>6186</v>
      </c>
      <c r="AE375" t="s">
        <v>6186</v>
      </c>
      <c r="AF375" t="s">
        <v>6186</v>
      </c>
      <c r="AG375" t="s">
        <v>6186</v>
      </c>
      <c r="AH375" t="s">
        <v>6186</v>
      </c>
      <c r="AI375" t="s">
        <v>6186</v>
      </c>
      <c r="AJ375" t="s">
        <v>6186</v>
      </c>
      <c r="AK375" t="s">
        <v>6186</v>
      </c>
      <c r="AL375" t="s">
        <v>6186</v>
      </c>
      <c r="AM375" t="s">
        <v>6186</v>
      </c>
      <c r="AN375" t="s">
        <v>6186</v>
      </c>
      <c r="AO375" t="s">
        <v>6186</v>
      </c>
      <c r="AP375" t="s">
        <v>6186</v>
      </c>
      <c r="AQ375" t="s">
        <v>6186</v>
      </c>
      <c r="AR375" t="s">
        <v>6186</v>
      </c>
      <c r="AS375" t="s">
        <v>6186</v>
      </c>
      <c r="AT375" t="s">
        <v>6186</v>
      </c>
      <c r="AU375" t="s">
        <v>6186</v>
      </c>
      <c r="AV375" t="s">
        <v>6186</v>
      </c>
      <c r="AW375" t="s">
        <v>6186</v>
      </c>
      <c r="AX375" t="s">
        <v>6186</v>
      </c>
      <c r="AY375" t="s">
        <v>6186</v>
      </c>
      <c r="AZ375" t="s">
        <v>6186</v>
      </c>
      <c r="BA375" t="s">
        <v>6186</v>
      </c>
      <c r="BB375" t="s">
        <v>6186</v>
      </c>
      <c r="BC375" t="s">
        <v>6186</v>
      </c>
      <c r="BD375" t="s">
        <v>6186</v>
      </c>
    </row>
    <row r="376" spans="1:56">
      <c r="A376" t="s">
        <v>6185</v>
      </c>
      <c r="B376">
        <v>6500</v>
      </c>
      <c r="C376">
        <v>1993</v>
      </c>
      <c r="D376" t="s">
        <v>6186</v>
      </c>
      <c r="E376" t="s">
        <v>6186</v>
      </c>
      <c r="F376" t="s">
        <v>6186</v>
      </c>
      <c r="H376" t="s">
        <v>6186</v>
      </c>
      <c r="I376" t="str">
        <f t="shared" si="9"/>
        <v/>
      </c>
      <c r="K376" t="s">
        <v>6186</v>
      </c>
      <c r="L376" t="s">
        <v>6186</v>
      </c>
      <c r="M376" t="s">
        <v>6186</v>
      </c>
      <c r="N376" t="s">
        <v>6186</v>
      </c>
      <c r="O376" t="s">
        <v>6186</v>
      </c>
      <c r="P376" t="s">
        <v>6186</v>
      </c>
      <c r="Q376" t="s">
        <v>6186</v>
      </c>
      <c r="R376" t="s">
        <v>6186</v>
      </c>
      <c r="S376" t="s">
        <v>6186</v>
      </c>
      <c r="T376" t="s">
        <v>6186</v>
      </c>
      <c r="U376" t="s">
        <v>6186</v>
      </c>
      <c r="V376" t="s">
        <v>6186</v>
      </c>
      <c r="W376" t="s">
        <v>6186</v>
      </c>
      <c r="X376" t="s">
        <v>6186</v>
      </c>
      <c r="Y376" t="s">
        <v>6186</v>
      </c>
      <c r="Z376" t="s">
        <v>6186</v>
      </c>
      <c r="AA376" t="s">
        <v>6186</v>
      </c>
      <c r="AB376" t="s">
        <v>6186</v>
      </c>
      <c r="AC376" t="s">
        <v>6186</v>
      </c>
      <c r="AD376" t="s">
        <v>6186</v>
      </c>
      <c r="AE376" t="s">
        <v>6186</v>
      </c>
      <c r="AF376" t="s">
        <v>6186</v>
      </c>
      <c r="AG376" t="s">
        <v>6186</v>
      </c>
      <c r="AH376" t="s">
        <v>6186</v>
      </c>
      <c r="AI376" t="s">
        <v>6186</v>
      </c>
      <c r="AJ376" t="s">
        <v>6186</v>
      </c>
      <c r="AK376" t="s">
        <v>6186</v>
      </c>
      <c r="AL376" t="s">
        <v>6186</v>
      </c>
      <c r="AM376" t="s">
        <v>6186</v>
      </c>
      <c r="AN376" t="s">
        <v>6186</v>
      </c>
      <c r="AO376" t="s">
        <v>6186</v>
      </c>
      <c r="AP376" t="s">
        <v>6186</v>
      </c>
      <c r="AQ376" t="s">
        <v>6186</v>
      </c>
      <c r="AR376" t="s">
        <v>6186</v>
      </c>
      <c r="AS376" t="s">
        <v>6186</v>
      </c>
      <c r="AT376" t="s">
        <v>6186</v>
      </c>
      <c r="AU376" t="s">
        <v>6186</v>
      </c>
      <c r="AV376" t="s">
        <v>6186</v>
      </c>
      <c r="AW376" t="s">
        <v>6186</v>
      </c>
      <c r="AX376" t="s">
        <v>6186</v>
      </c>
      <c r="AY376" t="s">
        <v>6186</v>
      </c>
      <c r="AZ376" t="s">
        <v>6186</v>
      </c>
      <c r="BA376" t="s">
        <v>6186</v>
      </c>
      <c r="BB376" t="s">
        <v>6186</v>
      </c>
      <c r="BC376" t="s">
        <v>6186</v>
      </c>
      <c r="BD376" t="s">
        <v>6186</v>
      </c>
    </row>
    <row r="377" spans="1:56">
      <c r="A377" t="s">
        <v>6185</v>
      </c>
      <c r="B377">
        <v>6500</v>
      </c>
      <c r="C377">
        <v>1994</v>
      </c>
      <c r="D377">
        <v>0</v>
      </c>
      <c r="E377">
        <v>0</v>
      </c>
      <c r="F377">
        <v>13.6</v>
      </c>
      <c r="H377">
        <v>11.425850000000001</v>
      </c>
      <c r="I377">
        <f t="shared" si="9"/>
        <v>0</v>
      </c>
      <c r="K377">
        <v>9.7706900000000001</v>
      </c>
      <c r="L377">
        <v>13.70363</v>
      </c>
      <c r="M377">
        <v>777.79773</v>
      </c>
      <c r="N377">
        <v>909.55742999999995</v>
      </c>
      <c r="O377">
        <v>648.51435000000004</v>
      </c>
      <c r="P377" t="s">
        <v>6186</v>
      </c>
      <c r="Q377">
        <v>412</v>
      </c>
      <c r="R377">
        <v>241</v>
      </c>
      <c r="S377">
        <v>9.5746000000000002</v>
      </c>
      <c r="T377">
        <v>0.584951</v>
      </c>
      <c r="U377">
        <v>3.7076999999999999E-2</v>
      </c>
      <c r="V377">
        <v>37.134010000000004</v>
      </c>
      <c r="W377" t="s">
        <v>6186</v>
      </c>
      <c r="X377" t="s">
        <v>6186</v>
      </c>
      <c r="Y377">
        <v>1</v>
      </c>
      <c r="Z377" t="s">
        <v>6186</v>
      </c>
      <c r="AA377" t="s">
        <v>6186</v>
      </c>
      <c r="AB377">
        <v>1</v>
      </c>
      <c r="AC377" t="s">
        <v>6186</v>
      </c>
      <c r="AD377" t="s">
        <v>6186</v>
      </c>
      <c r="AE377" t="s">
        <v>6186</v>
      </c>
      <c r="AF377" t="s">
        <v>6186</v>
      </c>
      <c r="AG377">
        <v>1</v>
      </c>
      <c r="AH377" t="s">
        <v>6186</v>
      </c>
      <c r="AI377" t="s">
        <v>6186</v>
      </c>
      <c r="AJ377" t="s">
        <v>6186</v>
      </c>
      <c r="AK377" t="s">
        <v>6186</v>
      </c>
      <c r="AL377" t="s">
        <v>6186</v>
      </c>
      <c r="AM377" t="s">
        <v>6186</v>
      </c>
      <c r="AN377" t="s">
        <v>6186</v>
      </c>
      <c r="AO377" t="s">
        <v>6186</v>
      </c>
      <c r="AP377">
        <v>1</v>
      </c>
      <c r="AQ377" t="s">
        <v>6186</v>
      </c>
      <c r="AR377" t="s">
        <v>6186</v>
      </c>
      <c r="AS377" t="s">
        <v>6186</v>
      </c>
      <c r="AT377" t="s">
        <v>6186</v>
      </c>
      <c r="AU377" t="s">
        <v>6186</v>
      </c>
      <c r="AV377">
        <v>4</v>
      </c>
      <c r="AW377" t="s">
        <v>6186</v>
      </c>
      <c r="AX377">
        <v>8</v>
      </c>
      <c r="AY377">
        <v>1</v>
      </c>
      <c r="AZ377" t="s">
        <v>6186</v>
      </c>
      <c r="BA377" t="s">
        <v>6186</v>
      </c>
      <c r="BB377" t="s">
        <v>6186</v>
      </c>
      <c r="BC377" t="s">
        <v>6186</v>
      </c>
      <c r="BD377" t="s">
        <v>6186</v>
      </c>
    </row>
    <row r="378" spans="1:56">
      <c r="A378" t="s">
        <v>6185</v>
      </c>
      <c r="B378">
        <v>6500</v>
      </c>
      <c r="C378">
        <v>1995</v>
      </c>
      <c r="D378">
        <v>0</v>
      </c>
      <c r="E378">
        <v>0</v>
      </c>
      <c r="F378">
        <v>13.6</v>
      </c>
      <c r="H378">
        <v>11.40272</v>
      </c>
      <c r="I378">
        <f t="shared" si="9"/>
        <v>0</v>
      </c>
      <c r="K378">
        <v>9.7263199999999994</v>
      </c>
      <c r="L378">
        <v>13.657590000000001</v>
      </c>
      <c r="M378">
        <v>779.37544000000003</v>
      </c>
      <c r="N378">
        <v>913.70653000000004</v>
      </c>
      <c r="O378">
        <v>650.70056</v>
      </c>
      <c r="P378" t="s">
        <v>6186</v>
      </c>
      <c r="Q378">
        <v>412</v>
      </c>
      <c r="R378">
        <v>241</v>
      </c>
      <c r="S378">
        <v>9.8117999999999999</v>
      </c>
      <c r="T378">
        <v>0.584951</v>
      </c>
      <c r="U378">
        <v>3.7076999999999999E-2</v>
      </c>
      <c r="V378">
        <v>37.058839999999996</v>
      </c>
      <c r="W378" t="s">
        <v>6186</v>
      </c>
      <c r="X378" t="s">
        <v>6186</v>
      </c>
      <c r="Y378">
        <v>1</v>
      </c>
      <c r="Z378" t="s">
        <v>6186</v>
      </c>
      <c r="AA378" t="s">
        <v>6186</v>
      </c>
      <c r="AB378">
        <v>1</v>
      </c>
      <c r="AC378" t="s">
        <v>6186</v>
      </c>
      <c r="AD378" t="s">
        <v>6186</v>
      </c>
      <c r="AE378" t="s">
        <v>6186</v>
      </c>
      <c r="AF378" t="s">
        <v>6186</v>
      </c>
      <c r="AG378">
        <v>1</v>
      </c>
      <c r="AH378" t="s">
        <v>6186</v>
      </c>
      <c r="AI378" t="s">
        <v>6186</v>
      </c>
      <c r="AJ378" t="s">
        <v>6186</v>
      </c>
      <c r="AK378" t="s">
        <v>6186</v>
      </c>
      <c r="AL378" t="s">
        <v>6186</v>
      </c>
      <c r="AM378" t="s">
        <v>6186</v>
      </c>
      <c r="AN378" t="s">
        <v>6186</v>
      </c>
      <c r="AO378" t="s">
        <v>6186</v>
      </c>
      <c r="AP378">
        <v>1</v>
      </c>
      <c r="AQ378" t="s">
        <v>6186</v>
      </c>
      <c r="AR378" t="s">
        <v>6186</v>
      </c>
      <c r="AS378" t="s">
        <v>6186</v>
      </c>
      <c r="AT378" t="s">
        <v>6186</v>
      </c>
      <c r="AU378" t="s">
        <v>6186</v>
      </c>
      <c r="AV378">
        <v>4</v>
      </c>
      <c r="AW378" t="s">
        <v>6186</v>
      </c>
      <c r="AX378">
        <v>8</v>
      </c>
      <c r="AY378">
        <v>1</v>
      </c>
      <c r="AZ378" t="s">
        <v>6186</v>
      </c>
      <c r="BA378" t="s">
        <v>6186</v>
      </c>
      <c r="BB378" t="s">
        <v>6186</v>
      </c>
      <c r="BC378" t="s">
        <v>6186</v>
      </c>
      <c r="BD378" t="s">
        <v>6186</v>
      </c>
    </row>
    <row r="379" spans="1:56">
      <c r="A379" t="s">
        <v>6185</v>
      </c>
      <c r="B379">
        <v>6500</v>
      </c>
      <c r="C379">
        <v>1996</v>
      </c>
      <c r="D379" t="s">
        <v>6186</v>
      </c>
      <c r="E379" t="s">
        <v>6186</v>
      </c>
      <c r="F379" t="s">
        <v>6186</v>
      </c>
      <c r="H379" t="s">
        <v>6186</v>
      </c>
      <c r="I379" t="str">
        <f t="shared" si="9"/>
        <v/>
      </c>
      <c r="K379" t="s">
        <v>6186</v>
      </c>
      <c r="L379" t="s">
        <v>6186</v>
      </c>
      <c r="M379" t="s">
        <v>6186</v>
      </c>
      <c r="N379" t="s">
        <v>6186</v>
      </c>
      <c r="O379" t="s">
        <v>6186</v>
      </c>
      <c r="P379" t="s">
        <v>6186</v>
      </c>
      <c r="Q379" t="s">
        <v>6186</v>
      </c>
      <c r="R379" t="s">
        <v>6186</v>
      </c>
      <c r="S379" t="s">
        <v>6186</v>
      </c>
      <c r="T379" t="s">
        <v>6186</v>
      </c>
      <c r="U379" t="s">
        <v>6186</v>
      </c>
      <c r="V379" t="s">
        <v>6186</v>
      </c>
      <c r="W379" t="s">
        <v>6186</v>
      </c>
      <c r="X379" t="s">
        <v>6186</v>
      </c>
      <c r="Y379" t="s">
        <v>6186</v>
      </c>
      <c r="Z379" t="s">
        <v>6186</v>
      </c>
      <c r="AA379" t="s">
        <v>6186</v>
      </c>
      <c r="AB379" t="s">
        <v>6186</v>
      </c>
      <c r="AC379" t="s">
        <v>6186</v>
      </c>
      <c r="AD379" t="s">
        <v>6186</v>
      </c>
      <c r="AE379" t="s">
        <v>6186</v>
      </c>
      <c r="AF379" t="s">
        <v>6186</v>
      </c>
      <c r="AG379" t="s">
        <v>6186</v>
      </c>
      <c r="AH379" t="s">
        <v>6186</v>
      </c>
      <c r="AI379" t="s">
        <v>6186</v>
      </c>
      <c r="AJ379" t="s">
        <v>6186</v>
      </c>
      <c r="AK379" t="s">
        <v>6186</v>
      </c>
      <c r="AL379" t="s">
        <v>6186</v>
      </c>
      <c r="AM379" t="s">
        <v>6186</v>
      </c>
      <c r="AN379" t="s">
        <v>6186</v>
      </c>
      <c r="AO379" t="s">
        <v>6186</v>
      </c>
      <c r="AP379" t="s">
        <v>6186</v>
      </c>
      <c r="AQ379" t="s">
        <v>6186</v>
      </c>
      <c r="AR379" t="s">
        <v>6186</v>
      </c>
      <c r="AS379" t="s">
        <v>6186</v>
      </c>
      <c r="AT379" t="s">
        <v>6186</v>
      </c>
      <c r="AU379" t="s">
        <v>6186</v>
      </c>
      <c r="AV379" t="s">
        <v>6186</v>
      </c>
      <c r="AW379" t="s">
        <v>6186</v>
      </c>
      <c r="AX379" t="s">
        <v>6186</v>
      </c>
      <c r="AY379" t="s">
        <v>6186</v>
      </c>
      <c r="AZ379" t="s">
        <v>6186</v>
      </c>
      <c r="BA379" t="s">
        <v>6186</v>
      </c>
      <c r="BB379" t="s">
        <v>6186</v>
      </c>
      <c r="BC379" t="s">
        <v>6186</v>
      </c>
      <c r="BD379" t="s">
        <v>6186</v>
      </c>
    </row>
    <row r="380" spans="1:56">
      <c r="A380" t="s">
        <v>6185</v>
      </c>
      <c r="B380">
        <v>6500</v>
      </c>
      <c r="C380">
        <v>1997</v>
      </c>
      <c r="D380">
        <v>0</v>
      </c>
      <c r="E380">
        <v>0</v>
      </c>
      <c r="F380">
        <v>14.9328</v>
      </c>
      <c r="H380">
        <v>12.397959999999999</v>
      </c>
      <c r="I380">
        <f t="shared" si="9"/>
        <v>0</v>
      </c>
      <c r="K380">
        <v>10.72479</v>
      </c>
      <c r="L380">
        <v>14.45472</v>
      </c>
      <c r="M380">
        <v>716.81124999999997</v>
      </c>
      <c r="N380">
        <v>828.64089000000001</v>
      </c>
      <c r="O380">
        <v>614.81635000000006</v>
      </c>
      <c r="P380" t="s">
        <v>6186</v>
      </c>
      <c r="Q380">
        <v>412</v>
      </c>
      <c r="R380">
        <v>241</v>
      </c>
      <c r="S380">
        <v>10.2186</v>
      </c>
      <c r="T380">
        <v>0.584951</v>
      </c>
      <c r="U380">
        <v>3.7076999999999999E-2</v>
      </c>
      <c r="V380">
        <v>40.293379999999999</v>
      </c>
      <c r="W380" t="s">
        <v>6186</v>
      </c>
      <c r="X380" t="s">
        <v>6186</v>
      </c>
      <c r="Y380">
        <v>1</v>
      </c>
      <c r="Z380" t="s">
        <v>6186</v>
      </c>
      <c r="AA380" t="s">
        <v>6186</v>
      </c>
      <c r="AB380">
        <v>1</v>
      </c>
      <c r="AC380" t="s">
        <v>6186</v>
      </c>
      <c r="AD380" t="s">
        <v>6186</v>
      </c>
      <c r="AE380" t="s">
        <v>6186</v>
      </c>
      <c r="AF380" t="s">
        <v>6186</v>
      </c>
      <c r="AG380">
        <v>1</v>
      </c>
      <c r="AH380" t="s">
        <v>6186</v>
      </c>
      <c r="AI380" t="s">
        <v>6186</v>
      </c>
      <c r="AJ380" t="s">
        <v>6186</v>
      </c>
      <c r="AK380" t="s">
        <v>6186</v>
      </c>
      <c r="AL380" t="s">
        <v>6186</v>
      </c>
      <c r="AM380" t="s">
        <v>6186</v>
      </c>
      <c r="AN380" t="s">
        <v>6186</v>
      </c>
      <c r="AO380" t="s">
        <v>6186</v>
      </c>
      <c r="AP380">
        <v>1</v>
      </c>
      <c r="AQ380" t="s">
        <v>6186</v>
      </c>
      <c r="AR380" t="s">
        <v>6186</v>
      </c>
      <c r="AS380" t="s">
        <v>6186</v>
      </c>
      <c r="AT380" t="s">
        <v>6186</v>
      </c>
      <c r="AU380" t="s">
        <v>6186</v>
      </c>
      <c r="AV380">
        <v>4</v>
      </c>
      <c r="AW380" t="s">
        <v>6186</v>
      </c>
      <c r="AX380">
        <v>8</v>
      </c>
      <c r="AY380">
        <v>1</v>
      </c>
      <c r="AZ380" t="s">
        <v>6186</v>
      </c>
      <c r="BA380" t="s">
        <v>6186</v>
      </c>
      <c r="BB380" t="s">
        <v>6186</v>
      </c>
      <c r="BC380" t="s">
        <v>6186</v>
      </c>
      <c r="BD380" t="s">
        <v>6186</v>
      </c>
    </row>
    <row r="381" spans="1:56">
      <c r="A381" t="s">
        <v>6185</v>
      </c>
      <c r="B381">
        <v>6500</v>
      </c>
      <c r="C381">
        <v>1998</v>
      </c>
      <c r="D381">
        <v>0</v>
      </c>
      <c r="E381">
        <v>9.9999999999999995E-7</v>
      </c>
      <c r="F381">
        <v>13.8047</v>
      </c>
      <c r="H381">
        <v>11.523999999999999</v>
      </c>
      <c r="I381">
        <f t="shared" si="9"/>
        <v>1.1523999999999998E-5</v>
      </c>
      <c r="K381">
        <v>9.6764799999999997</v>
      </c>
      <c r="L381">
        <v>13.88851</v>
      </c>
      <c r="M381">
        <v>771.17344000000003</v>
      </c>
      <c r="N381">
        <v>918.41251999999997</v>
      </c>
      <c r="O381">
        <v>639.88144999999997</v>
      </c>
      <c r="P381" t="s">
        <v>6186</v>
      </c>
      <c r="Q381">
        <v>412</v>
      </c>
      <c r="R381">
        <v>300</v>
      </c>
      <c r="S381">
        <v>9.1929999999999996</v>
      </c>
      <c r="T381">
        <v>0.728155</v>
      </c>
      <c r="U381">
        <v>4.6154000000000001E-2</v>
      </c>
      <c r="V381">
        <v>37.45299</v>
      </c>
      <c r="W381" t="s">
        <v>6186</v>
      </c>
      <c r="X381" t="s">
        <v>6186</v>
      </c>
      <c r="Y381">
        <v>1</v>
      </c>
      <c r="Z381" t="s">
        <v>6186</v>
      </c>
      <c r="AA381" t="s">
        <v>6186</v>
      </c>
      <c r="AB381">
        <v>1</v>
      </c>
      <c r="AC381" t="s">
        <v>6186</v>
      </c>
      <c r="AD381" t="s">
        <v>6186</v>
      </c>
      <c r="AE381" t="s">
        <v>6186</v>
      </c>
      <c r="AF381" t="s">
        <v>6186</v>
      </c>
      <c r="AG381">
        <v>1</v>
      </c>
      <c r="AH381" t="s">
        <v>6186</v>
      </c>
      <c r="AI381" t="s">
        <v>6186</v>
      </c>
      <c r="AJ381" t="s">
        <v>6186</v>
      </c>
      <c r="AK381" t="s">
        <v>6186</v>
      </c>
      <c r="AL381" t="s">
        <v>6186</v>
      </c>
      <c r="AM381" t="s">
        <v>6186</v>
      </c>
      <c r="AN381" t="s">
        <v>6186</v>
      </c>
      <c r="AO381" t="s">
        <v>6186</v>
      </c>
      <c r="AP381">
        <v>1</v>
      </c>
      <c r="AQ381" t="s">
        <v>6186</v>
      </c>
      <c r="AR381" t="s">
        <v>6186</v>
      </c>
      <c r="AS381" t="s">
        <v>6186</v>
      </c>
      <c r="AT381" t="s">
        <v>6186</v>
      </c>
      <c r="AU381" t="s">
        <v>6186</v>
      </c>
      <c r="AV381">
        <v>4</v>
      </c>
      <c r="AW381" t="s">
        <v>6186</v>
      </c>
      <c r="AX381">
        <v>8</v>
      </c>
      <c r="AY381">
        <v>1</v>
      </c>
      <c r="AZ381" t="s">
        <v>6186</v>
      </c>
      <c r="BA381" t="s">
        <v>6186</v>
      </c>
      <c r="BB381" t="s">
        <v>6186</v>
      </c>
      <c r="BC381" t="s">
        <v>6186</v>
      </c>
      <c r="BD381" t="s">
        <v>6186</v>
      </c>
    </row>
    <row r="382" spans="1:56">
      <c r="A382" t="s">
        <v>6185</v>
      </c>
      <c r="B382">
        <v>6500</v>
      </c>
      <c r="C382">
        <v>1999</v>
      </c>
      <c r="D382" t="s">
        <v>6186</v>
      </c>
      <c r="E382" t="s">
        <v>6186</v>
      </c>
      <c r="F382" t="s">
        <v>6186</v>
      </c>
      <c r="H382" t="s">
        <v>6186</v>
      </c>
      <c r="I382" t="str">
        <f t="shared" si="9"/>
        <v/>
      </c>
      <c r="K382" t="s">
        <v>6186</v>
      </c>
      <c r="L382" t="s">
        <v>6186</v>
      </c>
      <c r="M382" t="s">
        <v>6186</v>
      </c>
      <c r="N382" t="s">
        <v>6186</v>
      </c>
      <c r="O382" t="s">
        <v>6186</v>
      </c>
      <c r="P382" t="s">
        <v>6186</v>
      </c>
      <c r="Q382" t="s">
        <v>6186</v>
      </c>
      <c r="R382" t="s">
        <v>6186</v>
      </c>
      <c r="S382" t="s">
        <v>6186</v>
      </c>
      <c r="T382" t="s">
        <v>6186</v>
      </c>
      <c r="U382" t="s">
        <v>6186</v>
      </c>
      <c r="V382" t="s">
        <v>6186</v>
      </c>
      <c r="W382" t="s">
        <v>6186</v>
      </c>
      <c r="X382" t="s">
        <v>6186</v>
      </c>
      <c r="Y382" t="s">
        <v>6186</v>
      </c>
      <c r="Z382" t="s">
        <v>6186</v>
      </c>
      <c r="AA382" t="s">
        <v>6186</v>
      </c>
      <c r="AB382" t="s">
        <v>6186</v>
      </c>
      <c r="AC382" t="s">
        <v>6186</v>
      </c>
      <c r="AD382" t="s">
        <v>6186</v>
      </c>
      <c r="AE382" t="s">
        <v>6186</v>
      </c>
      <c r="AF382" t="s">
        <v>6186</v>
      </c>
      <c r="AG382" t="s">
        <v>6186</v>
      </c>
      <c r="AH382" t="s">
        <v>6186</v>
      </c>
      <c r="AI382" t="s">
        <v>6186</v>
      </c>
      <c r="AJ382" t="s">
        <v>6186</v>
      </c>
      <c r="AK382" t="s">
        <v>6186</v>
      </c>
      <c r="AL382" t="s">
        <v>6186</v>
      </c>
      <c r="AM382" t="s">
        <v>6186</v>
      </c>
      <c r="AN382" t="s">
        <v>6186</v>
      </c>
      <c r="AO382" t="s">
        <v>6186</v>
      </c>
      <c r="AP382" t="s">
        <v>6186</v>
      </c>
      <c r="AQ382" t="s">
        <v>6186</v>
      </c>
      <c r="AR382" t="s">
        <v>6186</v>
      </c>
      <c r="AS382" t="s">
        <v>6186</v>
      </c>
      <c r="AT382" t="s">
        <v>6186</v>
      </c>
      <c r="AU382" t="s">
        <v>6186</v>
      </c>
      <c r="AV382" t="s">
        <v>6186</v>
      </c>
      <c r="AW382" t="s">
        <v>6186</v>
      </c>
      <c r="AX382" t="s">
        <v>6186</v>
      </c>
      <c r="AY382" t="s">
        <v>6186</v>
      </c>
      <c r="AZ382" t="s">
        <v>6186</v>
      </c>
      <c r="BA382" t="s">
        <v>6186</v>
      </c>
      <c r="BB382" t="s">
        <v>6186</v>
      </c>
      <c r="BC382" t="s">
        <v>6186</v>
      </c>
      <c r="BD382" t="s">
        <v>6186</v>
      </c>
    </row>
    <row r="383" spans="1:56">
      <c r="A383" t="s">
        <v>6185</v>
      </c>
      <c r="B383">
        <v>6500</v>
      </c>
      <c r="C383">
        <v>2000</v>
      </c>
      <c r="D383">
        <v>0</v>
      </c>
      <c r="E383">
        <v>6.0000000000000002E-6</v>
      </c>
      <c r="F383">
        <v>15.218500000000001</v>
      </c>
      <c r="H383">
        <v>12.6195</v>
      </c>
      <c r="I383">
        <f t="shared" si="9"/>
        <v>7.5717000000000007E-5</v>
      </c>
      <c r="K383">
        <v>10.57099</v>
      </c>
      <c r="L383">
        <v>15.107939999999999</v>
      </c>
      <c r="M383">
        <v>704.22735</v>
      </c>
      <c r="N383">
        <v>840.69718999999998</v>
      </c>
      <c r="O383">
        <v>588.23370999999997</v>
      </c>
      <c r="P383" t="s">
        <v>6186</v>
      </c>
      <c r="Q383">
        <v>412</v>
      </c>
      <c r="R383">
        <v>325</v>
      </c>
      <c r="S383">
        <v>8.3444000000000003</v>
      </c>
      <c r="T383">
        <v>0.78883499999999995</v>
      </c>
      <c r="U383">
        <v>0.05</v>
      </c>
      <c r="V383">
        <v>41.013390000000001</v>
      </c>
      <c r="W383" t="s">
        <v>6186</v>
      </c>
      <c r="X383" t="s">
        <v>6186</v>
      </c>
      <c r="Y383">
        <v>1</v>
      </c>
      <c r="Z383" t="s">
        <v>6186</v>
      </c>
      <c r="AA383" t="s">
        <v>6186</v>
      </c>
      <c r="AB383">
        <v>1</v>
      </c>
      <c r="AC383" t="s">
        <v>6186</v>
      </c>
      <c r="AD383" t="s">
        <v>6186</v>
      </c>
      <c r="AE383" t="s">
        <v>6186</v>
      </c>
      <c r="AF383" t="s">
        <v>6186</v>
      </c>
      <c r="AG383">
        <v>1</v>
      </c>
      <c r="AH383" t="s">
        <v>6186</v>
      </c>
      <c r="AI383" t="s">
        <v>6186</v>
      </c>
      <c r="AJ383" t="s">
        <v>6186</v>
      </c>
      <c r="AK383" t="s">
        <v>6186</v>
      </c>
      <c r="AL383" t="s">
        <v>6186</v>
      </c>
      <c r="AM383" t="s">
        <v>6186</v>
      </c>
      <c r="AN383" t="s">
        <v>6186</v>
      </c>
      <c r="AO383" t="s">
        <v>6186</v>
      </c>
      <c r="AP383">
        <v>1</v>
      </c>
      <c r="AQ383" t="s">
        <v>6186</v>
      </c>
      <c r="AR383" t="s">
        <v>6186</v>
      </c>
      <c r="AS383" t="s">
        <v>6186</v>
      </c>
      <c r="AT383" t="s">
        <v>6186</v>
      </c>
      <c r="AU383" t="s">
        <v>6186</v>
      </c>
      <c r="AV383">
        <v>4</v>
      </c>
      <c r="AW383" t="s">
        <v>6186</v>
      </c>
      <c r="AX383">
        <v>8</v>
      </c>
      <c r="AY383">
        <v>1</v>
      </c>
      <c r="AZ383" t="s">
        <v>6186</v>
      </c>
      <c r="BA383" t="s">
        <v>6186</v>
      </c>
      <c r="BB383" t="s">
        <v>6186</v>
      </c>
      <c r="BC383" t="s">
        <v>6186</v>
      </c>
      <c r="BD383" t="s">
        <v>6186</v>
      </c>
    </row>
    <row r="384" spans="1:56">
      <c r="A384" t="s">
        <v>6185</v>
      </c>
      <c r="B384">
        <v>6500</v>
      </c>
      <c r="C384">
        <v>2001</v>
      </c>
      <c r="D384">
        <v>0</v>
      </c>
      <c r="E384">
        <v>9.0000000000000002E-6</v>
      </c>
      <c r="F384">
        <v>15.218500000000001</v>
      </c>
      <c r="H384">
        <v>12.59254</v>
      </c>
      <c r="I384">
        <f t="shared" si="9"/>
        <v>1.1333286E-4</v>
      </c>
      <c r="K384">
        <v>10.51972</v>
      </c>
      <c r="L384">
        <v>15.05434</v>
      </c>
      <c r="M384">
        <v>705.73536000000001</v>
      </c>
      <c r="N384">
        <v>844.79429000000005</v>
      </c>
      <c r="O384">
        <v>590.32822999999996</v>
      </c>
      <c r="P384" t="s">
        <v>6186</v>
      </c>
      <c r="Q384">
        <v>412</v>
      </c>
      <c r="R384">
        <v>376.72410000000002</v>
      </c>
      <c r="S384">
        <v>7.5612000000000004</v>
      </c>
      <c r="T384">
        <v>0.91437900000000005</v>
      </c>
      <c r="U384">
        <v>5.7958000000000003E-2</v>
      </c>
      <c r="V384">
        <v>40.925750000000001</v>
      </c>
      <c r="W384" t="s">
        <v>6186</v>
      </c>
      <c r="X384" t="s">
        <v>6186</v>
      </c>
      <c r="Y384">
        <v>1</v>
      </c>
      <c r="Z384" t="s">
        <v>6186</v>
      </c>
      <c r="AA384" t="s">
        <v>6186</v>
      </c>
      <c r="AB384">
        <v>1</v>
      </c>
      <c r="AC384" t="s">
        <v>6186</v>
      </c>
      <c r="AD384" t="s">
        <v>6186</v>
      </c>
      <c r="AE384" t="s">
        <v>6186</v>
      </c>
      <c r="AF384" t="s">
        <v>6186</v>
      </c>
      <c r="AG384">
        <v>1</v>
      </c>
      <c r="AH384" t="s">
        <v>6186</v>
      </c>
      <c r="AI384" t="s">
        <v>6186</v>
      </c>
      <c r="AJ384" t="s">
        <v>6186</v>
      </c>
      <c r="AK384" t="s">
        <v>6186</v>
      </c>
      <c r="AL384" t="s">
        <v>6186</v>
      </c>
      <c r="AM384" t="s">
        <v>6186</v>
      </c>
      <c r="AN384" t="s">
        <v>6186</v>
      </c>
      <c r="AO384" t="s">
        <v>6186</v>
      </c>
      <c r="AP384">
        <v>1</v>
      </c>
      <c r="AQ384" t="s">
        <v>6186</v>
      </c>
      <c r="AR384" t="s">
        <v>6186</v>
      </c>
      <c r="AS384" t="s">
        <v>6186</v>
      </c>
      <c r="AT384" t="s">
        <v>6186</v>
      </c>
      <c r="AU384" t="s">
        <v>6186</v>
      </c>
      <c r="AV384">
        <v>4</v>
      </c>
      <c r="AW384" t="s">
        <v>6186</v>
      </c>
      <c r="AX384">
        <v>8</v>
      </c>
      <c r="AY384">
        <v>1</v>
      </c>
      <c r="AZ384" t="s">
        <v>6186</v>
      </c>
      <c r="BA384" t="s">
        <v>6186</v>
      </c>
      <c r="BB384" t="s">
        <v>6186</v>
      </c>
      <c r="BC384" t="s">
        <v>6186</v>
      </c>
      <c r="BD384" t="s">
        <v>6186</v>
      </c>
    </row>
    <row r="385" spans="1:56">
      <c r="A385" t="s">
        <v>6185</v>
      </c>
      <c r="B385">
        <v>6500</v>
      </c>
      <c r="C385">
        <v>2002</v>
      </c>
      <c r="D385">
        <v>0</v>
      </c>
      <c r="E385">
        <v>9.0000000000000002E-6</v>
      </c>
      <c r="F385">
        <v>15.218500000000001</v>
      </c>
      <c r="H385">
        <v>12.565569999999999</v>
      </c>
      <c r="I385">
        <f t="shared" si="9"/>
        <v>1.1309013E-4</v>
      </c>
      <c r="K385">
        <v>10.468450000000001</v>
      </c>
      <c r="L385">
        <v>15.000730000000001</v>
      </c>
      <c r="M385">
        <v>707.24985000000004</v>
      </c>
      <c r="N385">
        <v>848.93152999999995</v>
      </c>
      <c r="O385">
        <v>592.43772000000001</v>
      </c>
      <c r="P385" t="s">
        <v>6186</v>
      </c>
      <c r="Q385">
        <v>412</v>
      </c>
      <c r="R385">
        <v>325</v>
      </c>
      <c r="S385">
        <v>8.3461999999999996</v>
      </c>
      <c r="T385">
        <v>0.78883499999999995</v>
      </c>
      <c r="U385">
        <v>0.05</v>
      </c>
      <c r="V385">
        <v>40.838120000000004</v>
      </c>
      <c r="W385" t="s">
        <v>6186</v>
      </c>
      <c r="X385" t="s">
        <v>6186</v>
      </c>
      <c r="Y385">
        <v>1</v>
      </c>
      <c r="Z385" t="s">
        <v>6186</v>
      </c>
      <c r="AA385" t="s">
        <v>6186</v>
      </c>
      <c r="AB385">
        <v>1</v>
      </c>
      <c r="AC385" t="s">
        <v>6186</v>
      </c>
      <c r="AD385" t="s">
        <v>6186</v>
      </c>
      <c r="AE385" t="s">
        <v>6186</v>
      </c>
      <c r="AF385" t="s">
        <v>6186</v>
      </c>
      <c r="AG385">
        <v>1</v>
      </c>
      <c r="AH385" t="s">
        <v>6186</v>
      </c>
      <c r="AI385" t="s">
        <v>6186</v>
      </c>
      <c r="AJ385" t="s">
        <v>6186</v>
      </c>
      <c r="AK385" t="s">
        <v>6186</v>
      </c>
      <c r="AL385" t="s">
        <v>6186</v>
      </c>
      <c r="AM385" t="s">
        <v>6186</v>
      </c>
      <c r="AN385" t="s">
        <v>6186</v>
      </c>
      <c r="AO385" t="s">
        <v>6186</v>
      </c>
      <c r="AP385">
        <v>1</v>
      </c>
      <c r="AQ385" t="s">
        <v>6186</v>
      </c>
      <c r="AR385" t="s">
        <v>6186</v>
      </c>
      <c r="AS385" t="s">
        <v>6186</v>
      </c>
      <c r="AT385" t="s">
        <v>6186</v>
      </c>
      <c r="AU385" t="s">
        <v>6186</v>
      </c>
      <c r="AV385">
        <v>4</v>
      </c>
      <c r="AW385" t="s">
        <v>6186</v>
      </c>
      <c r="AX385">
        <v>8</v>
      </c>
      <c r="AY385">
        <v>1</v>
      </c>
      <c r="AZ385" t="s">
        <v>6186</v>
      </c>
      <c r="BA385" t="s">
        <v>6186</v>
      </c>
      <c r="BB385" t="s">
        <v>6186</v>
      </c>
      <c r="BC385" t="s">
        <v>6186</v>
      </c>
      <c r="BD385" t="s">
        <v>6186</v>
      </c>
    </row>
    <row r="386" spans="1:56">
      <c r="A386" t="s">
        <v>6185</v>
      </c>
      <c r="B386">
        <v>6500</v>
      </c>
      <c r="C386">
        <v>2003</v>
      </c>
      <c r="D386">
        <v>0</v>
      </c>
      <c r="E386">
        <v>1.9999999999999999E-6</v>
      </c>
      <c r="F386">
        <v>15.218500000000001</v>
      </c>
      <c r="H386">
        <v>12.53861</v>
      </c>
      <c r="I386">
        <f t="shared" si="9"/>
        <v>2.5077219999999999E-5</v>
      </c>
      <c r="K386">
        <v>10.41719</v>
      </c>
      <c r="L386">
        <v>14.94713</v>
      </c>
      <c r="M386">
        <v>708.77085</v>
      </c>
      <c r="N386">
        <v>853.10947999999996</v>
      </c>
      <c r="O386">
        <v>594.56235000000004</v>
      </c>
      <c r="P386" t="s">
        <v>6186</v>
      </c>
      <c r="Q386">
        <v>412</v>
      </c>
      <c r="R386">
        <v>325</v>
      </c>
      <c r="S386">
        <v>8.2737999999999996</v>
      </c>
      <c r="T386">
        <v>0.78883499999999995</v>
      </c>
      <c r="U386">
        <v>0.05</v>
      </c>
      <c r="V386">
        <v>40.750480000000003</v>
      </c>
      <c r="W386" t="s">
        <v>6186</v>
      </c>
      <c r="X386" t="s">
        <v>6186</v>
      </c>
      <c r="Y386">
        <v>1</v>
      </c>
      <c r="Z386" t="s">
        <v>6186</v>
      </c>
      <c r="AA386" t="s">
        <v>6186</v>
      </c>
      <c r="AB386">
        <v>1</v>
      </c>
      <c r="AC386" t="s">
        <v>6186</v>
      </c>
      <c r="AD386" t="s">
        <v>6186</v>
      </c>
      <c r="AE386" t="s">
        <v>6186</v>
      </c>
      <c r="AF386" t="s">
        <v>6186</v>
      </c>
      <c r="AG386">
        <v>1</v>
      </c>
      <c r="AH386" t="s">
        <v>6186</v>
      </c>
      <c r="AI386" t="s">
        <v>6186</v>
      </c>
      <c r="AJ386" t="s">
        <v>6186</v>
      </c>
      <c r="AK386" t="s">
        <v>6186</v>
      </c>
      <c r="AL386" t="s">
        <v>6186</v>
      </c>
      <c r="AM386" t="s">
        <v>6186</v>
      </c>
      <c r="AN386" t="s">
        <v>6186</v>
      </c>
      <c r="AO386" t="s">
        <v>6186</v>
      </c>
      <c r="AP386">
        <v>1</v>
      </c>
      <c r="AQ386" t="s">
        <v>6186</v>
      </c>
      <c r="AR386" t="s">
        <v>6186</v>
      </c>
      <c r="AS386" t="s">
        <v>6186</v>
      </c>
      <c r="AT386" t="s">
        <v>6186</v>
      </c>
      <c r="AU386" t="s">
        <v>6186</v>
      </c>
      <c r="AV386">
        <v>4</v>
      </c>
      <c r="AW386" t="s">
        <v>6186</v>
      </c>
      <c r="AX386">
        <v>8</v>
      </c>
      <c r="AY386">
        <v>1</v>
      </c>
      <c r="AZ386" t="s">
        <v>6186</v>
      </c>
      <c r="BA386" t="s">
        <v>6186</v>
      </c>
      <c r="BB386" t="s">
        <v>6186</v>
      </c>
      <c r="BC386" t="s">
        <v>6186</v>
      </c>
      <c r="BD386" t="s">
        <v>6186</v>
      </c>
    </row>
    <row r="387" spans="1:56">
      <c r="A387" t="s">
        <v>6185</v>
      </c>
      <c r="B387">
        <v>6500</v>
      </c>
      <c r="C387">
        <v>2004</v>
      </c>
      <c r="D387">
        <v>0</v>
      </c>
      <c r="E387">
        <v>0</v>
      </c>
      <c r="F387">
        <v>18.942399999999999</v>
      </c>
      <c r="H387">
        <v>15.55006</v>
      </c>
      <c r="I387">
        <f t="shared" si="9"/>
        <v>0</v>
      </c>
      <c r="K387">
        <v>12.659179999999999</v>
      </c>
      <c r="L387">
        <v>18.881789999999999</v>
      </c>
      <c r="M387">
        <v>571.50887</v>
      </c>
      <c r="N387">
        <v>702.02026000000001</v>
      </c>
      <c r="O387">
        <v>470.66520000000003</v>
      </c>
      <c r="P387" t="s">
        <v>6186</v>
      </c>
      <c r="Q387">
        <v>281</v>
      </c>
      <c r="R387">
        <v>234</v>
      </c>
      <c r="S387">
        <v>10.414899999999999</v>
      </c>
      <c r="T387">
        <v>0.83274000000000004</v>
      </c>
      <c r="U387">
        <v>3.5999999999999997E-2</v>
      </c>
      <c r="V387">
        <v>50.537709999999997</v>
      </c>
      <c r="W387" t="s">
        <v>6186</v>
      </c>
      <c r="X387" t="s">
        <v>6186</v>
      </c>
      <c r="Y387">
        <v>1</v>
      </c>
      <c r="Z387" t="s">
        <v>6186</v>
      </c>
      <c r="AA387" t="s">
        <v>6186</v>
      </c>
      <c r="AB387">
        <v>1</v>
      </c>
      <c r="AC387" t="s">
        <v>6186</v>
      </c>
      <c r="AD387" t="s">
        <v>6186</v>
      </c>
      <c r="AE387" t="s">
        <v>6186</v>
      </c>
      <c r="AF387" t="s">
        <v>6186</v>
      </c>
      <c r="AG387">
        <v>1</v>
      </c>
      <c r="AH387" t="s">
        <v>6186</v>
      </c>
      <c r="AI387" t="s">
        <v>6186</v>
      </c>
      <c r="AJ387" t="s">
        <v>6186</v>
      </c>
      <c r="AK387" t="s">
        <v>6186</v>
      </c>
      <c r="AL387" t="s">
        <v>6186</v>
      </c>
      <c r="AM387" t="s">
        <v>6186</v>
      </c>
      <c r="AN387" t="s">
        <v>6186</v>
      </c>
      <c r="AO387" t="s">
        <v>6186</v>
      </c>
      <c r="AP387">
        <v>1</v>
      </c>
      <c r="AQ387" t="s">
        <v>6186</v>
      </c>
      <c r="AR387" t="s">
        <v>6186</v>
      </c>
      <c r="AS387" t="s">
        <v>6186</v>
      </c>
      <c r="AT387" t="s">
        <v>6186</v>
      </c>
      <c r="AU387" t="s">
        <v>6186</v>
      </c>
      <c r="AV387">
        <v>4</v>
      </c>
      <c r="AW387" t="s">
        <v>6186</v>
      </c>
      <c r="AX387">
        <v>8</v>
      </c>
      <c r="AY387">
        <v>1</v>
      </c>
      <c r="AZ387" t="s">
        <v>6186</v>
      </c>
      <c r="BA387" t="s">
        <v>6186</v>
      </c>
      <c r="BB387" t="s">
        <v>6186</v>
      </c>
      <c r="BC387" t="s">
        <v>6186</v>
      </c>
      <c r="BD387" t="s">
        <v>6186</v>
      </c>
    </row>
    <row r="388" spans="1:56">
      <c r="A388" t="s">
        <v>6185</v>
      </c>
      <c r="B388">
        <v>6500</v>
      </c>
      <c r="C388">
        <v>2005</v>
      </c>
      <c r="D388" t="s">
        <v>6186</v>
      </c>
      <c r="E388" t="s">
        <v>6186</v>
      </c>
      <c r="F388" t="s">
        <v>6186</v>
      </c>
      <c r="H388" t="s">
        <v>6186</v>
      </c>
      <c r="I388" t="str">
        <f t="shared" si="9"/>
        <v/>
      </c>
      <c r="K388" t="s">
        <v>6186</v>
      </c>
      <c r="L388" t="s">
        <v>6186</v>
      </c>
      <c r="M388" t="s">
        <v>6186</v>
      </c>
      <c r="N388" t="s">
        <v>6186</v>
      </c>
      <c r="O388" t="s">
        <v>6186</v>
      </c>
      <c r="P388" t="s">
        <v>6186</v>
      </c>
      <c r="Q388" t="s">
        <v>6186</v>
      </c>
      <c r="R388" t="s">
        <v>6186</v>
      </c>
      <c r="S388" t="s">
        <v>6186</v>
      </c>
      <c r="T388" t="s">
        <v>6186</v>
      </c>
      <c r="U388" t="s">
        <v>6186</v>
      </c>
      <c r="V388" t="s">
        <v>6186</v>
      </c>
      <c r="W388" t="s">
        <v>6186</v>
      </c>
      <c r="X388" t="s">
        <v>6186</v>
      </c>
      <c r="Y388" t="s">
        <v>6186</v>
      </c>
      <c r="Z388" t="s">
        <v>6186</v>
      </c>
      <c r="AA388" t="s">
        <v>6186</v>
      </c>
      <c r="AB388" t="s">
        <v>6186</v>
      </c>
      <c r="AC388" t="s">
        <v>6186</v>
      </c>
      <c r="AD388" t="s">
        <v>6186</v>
      </c>
      <c r="AE388" t="s">
        <v>6186</v>
      </c>
      <c r="AF388" t="s">
        <v>6186</v>
      </c>
      <c r="AG388" t="s">
        <v>6186</v>
      </c>
      <c r="AH388" t="s">
        <v>6186</v>
      </c>
      <c r="AI388" t="s">
        <v>6186</v>
      </c>
      <c r="AJ388" t="s">
        <v>6186</v>
      </c>
      <c r="AK388" t="s">
        <v>6186</v>
      </c>
      <c r="AL388" t="s">
        <v>6186</v>
      </c>
      <c r="AM388" t="s">
        <v>6186</v>
      </c>
      <c r="AN388" t="s">
        <v>6186</v>
      </c>
      <c r="AO388" t="s">
        <v>6186</v>
      </c>
      <c r="AP388" t="s">
        <v>6186</v>
      </c>
      <c r="AQ388" t="s">
        <v>6186</v>
      </c>
      <c r="AR388" t="s">
        <v>6186</v>
      </c>
      <c r="AS388" t="s">
        <v>6186</v>
      </c>
      <c r="AT388" t="s">
        <v>6186</v>
      </c>
      <c r="AU388" t="s">
        <v>6186</v>
      </c>
      <c r="AV388" t="s">
        <v>6186</v>
      </c>
      <c r="AW388" t="s">
        <v>6186</v>
      </c>
      <c r="AX388" t="s">
        <v>6186</v>
      </c>
      <c r="AY388" t="s">
        <v>6186</v>
      </c>
      <c r="AZ388" t="s">
        <v>6186</v>
      </c>
      <c r="BA388" t="s">
        <v>6186</v>
      </c>
      <c r="BB388" t="s">
        <v>6186</v>
      </c>
      <c r="BC388" t="s">
        <v>6186</v>
      </c>
      <c r="BD388" t="s">
        <v>6186</v>
      </c>
    </row>
    <row r="389" spans="1:56">
      <c r="A389" t="s">
        <v>6185</v>
      </c>
      <c r="B389">
        <v>6500</v>
      </c>
      <c r="C389">
        <v>2006</v>
      </c>
      <c r="D389">
        <v>2</v>
      </c>
      <c r="E389">
        <v>1.34E-4</v>
      </c>
      <c r="F389">
        <v>17.908799999999999</v>
      </c>
      <c r="H389">
        <v>14.633290000000001</v>
      </c>
      <c r="I389">
        <f t="shared" si="9"/>
        <v>1.9608608600000001E-3</v>
      </c>
      <c r="K389">
        <v>12.043749999999999</v>
      </c>
      <c r="L389">
        <v>17.466360000000002</v>
      </c>
      <c r="M389">
        <v>607.31372999999996</v>
      </c>
      <c r="N389">
        <v>737.89292999999998</v>
      </c>
      <c r="O389">
        <v>508.80660999999998</v>
      </c>
      <c r="P389" t="s">
        <v>6186</v>
      </c>
      <c r="Q389">
        <v>279</v>
      </c>
      <c r="R389">
        <v>275</v>
      </c>
      <c r="S389">
        <v>9.3917000000000002</v>
      </c>
      <c r="T389">
        <v>0.98566299999999996</v>
      </c>
      <c r="U389">
        <v>4.2307999999999998E-2</v>
      </c>
      <c r="V389">
        <v>47.558199999999999</v>
      </c>
      <c r="W389">
        <v>1</v>
      </c>
      <c r="X389" t="s">
        <v>6186</v>
      </c>
      <c r="Y389" t="s">
        <v>6186</v>
      </c>
      <c r="Z389" t="s">
        <v>6186</v>
      </c>
      <c r="AA389" t="s">
        <v>6186</v>
      </c>
      <c r="AB389">
        <v>1</v>
      </c>
      <c r="AC389" t="s">
        <v>6186</v>
      </c>
      <c r="AD389" t="s">
        <v>6186</v>
      </c>
      <c r="AE389" t="s">
        <v>6186</v>
      </c>
      <c r="AF389" t="s">
        <v>6186</v>
      </c>
      <c r="AG389">
        <v>1</v>
      </c>
      <c r="AH389" t="s">
        <v>6186</v>
      </c>
      <c r="AI389" t="s">
        <v>6186</v>
      </c>
      <c r="AJ389" t="s">
        <v>6186</v>
      </c>
      <c r="AK389" t="s">
        <v>6186</v>
      </c>
      <c r="AL389" t="s">
        <v>6186</v>
      </c>
      <c r="AM389" t="s">
        <v>6186</v>
      </c>
      <c r="AN389" t="s">
        <v>6186</v>
      </c>
      <c r="AO389" t="s">
        <v>6186</v>
      </c>
      <c r="AP389">
        <v>1</v>
      </c>
      <c r="AQ389" t="s">
        <v>6186</v>
      </c>
      <c r="AR389" t="s">
        <v>6186</v>
      </c>
      <c r="AS389" t="s">
        <v>6186</v>
      </c>
      <c r="AT389">
        <v>1</v>
      </c>
      <c r="AU389" t="s">
        <v>6186</v>
      </c>
      <c r="AV389">
        <v>4</v>
      </c>
      <c r="AW389" t="s">
        <v>6186</v>
      </c>
      <c r="AX389">
        <v>8</v>
      </c>
      <c r="AY389">
        <v>1</v>
      </c>
      <c r="AZ389" t="s">
        <v>6186</v>
      </c>
      <c r="BA389" t="s">
        <v>6186</v>
      </c>
      <c r="BB389" t="s">
        <v>6186</v>
      </c>
      <c r="BC389" t="s">
        <v>6186</v>
      </c>
      <c r="BD389" t="s">
        <v>6186</v>
      </c>
    </row>
    <row r="390" spans="1:56">
      <c r="A390" t="s">
        <v>6185</v>
      </c>
      <c r="B390">
        <v>6500</v>
      </c>
      <c r="C390">
        <v>2007</v>
      </c>
      <c r="D390">
        <v>3</v>
      </c>
      <c r="E390">
        <v>1.83E-4</v>
      </c>
      <c r="F390">
        <v>19.074590000000001</v>
      </c>
      <c r="H390">
        <v>15.62486</v>
      </c>
      <c r="I390">
        <f t="shared" si="9"/>
        <v>2.85934938E-3</v>
      </c>
      <c r="K390">
        <v>12.66464</v>
      </c>
      <c r="L390">
        <v>18.96979</v>
      </c>
      <c r="M390">
        <v>568.77326000000005</v>
      </c>
      <c r="N390">
        <v>701.71774000000005</v>
      </c>
      <c r="O390">
        <v>468.48181</v>
      </c>
      <c r="P390" t="s">
        <v>6186</v>
      </c>
      <c r="Q390">
        <v>281.14030000000002</v>
      </c>
      <c r="R390">
        <v>234.28489999999999</v>
      </c>
      <c r="S390">
        <v>10.526</v>
      </c>
      <c r="T390">
        <v>0.833148</v>
      </c>
      <c r="U390">
        <v>3.6044E-2</v>
      </c>
      <c r="V390">
        <v>50.785089999999997</v>
      </c>
      <c r="W390" t="s">
        <v>6186</v>
      </c>
      <c r="X390" t="s">
        <v>6186</v>
      </c>
      <c r="Y390">
        <v>1</v>
      </c>
      <c r="Z390" t="s">
        <v>6186</v>
      </c>
      <c r="AA390" t="s">
        <v>6186</v>
      </c>
      <c r="AB390">
        <v>1</v>
      </c>
      <c r="AC390" t="s">
        <v>6186</v>
      </c>
      <c r="AD390" t="s">
        <v>6186</v>
      </c>
      <c r="AE390" t="s">
        <v>6186</v>
      </c>
      <c r="AF390" t="s">
        <v>6186</v>
      </c>
      <c r="AG390">
        <v>1</v>
      </c>
      <c r="AH390" t="s">
        <v>6186</v>
      </c>
      <c r="AI390" t="s">
        <v>6186</v>
      </c>
      <c r="AJ390" t="s">
        <v>6186</v>
      </c>
      <c r="AK390" t="s">
        <v>6186</v>
      </c>
      <c r="AL390" t="s">
        <v>6186</v>
      </c>
      <c r="AM390" t="s">
        <v>6186</v>
      </c>
      <c r="AN390" t="s">
        <v>6186</v>
      </c>
      <c r="AO390" t="s">
        <v>6186</v>
      </c>
      <c r="AP390">
        <v>1</v>
      </c>
      <c r="AQ390">
        <v>1E-3</v>
      </c>
      <c r="AR390" t="s">
        <v>6186</v>
      </c>
      <c r="AS390" t="s">
        <v>6186</v>
      </c>
      <c r="AT390">
        <v>1E-3</v>
      </c>
      <c r="AU390" t="s">
        <v>6186</v>
      </c>
      <c r="AV390">
        <v>4</v>
      </c>
      <c r="AW390" t="s">
        <v>6186</v>
      </c>
      <c r="AX390">
        <v>8</v>
      </c>
      <c r="AY390">
        <v>0.999</v>
      </c>
      <c r="AZ390" t="s">
        <v>6186</v>
      </c>
      <c r="BA390">
        <v>1E-3</v>
      </c>
      <c r="BB390" t="s">
        <v>6186</v>
      </c>
      <c r="BC390" t="s">
        <v>6186</v>
      </c>
      <c r="BD390" t="s">
        <v>6186</v>
      </c>
    </row>
    <row r="391" spans="1:56">
      <c r="A391" t="s">
        <v>6185</v>
      </c>
      <c r="B391">
        <v>6500</v>
      </c>
      <c r="C391">
        <v>2008</v>
      </c>
      <c r="D391">
        <v>1</v>
      </c>
      <c r="E391">
        <v>4.8999999999999998E-5</v>
      </c>
      <c r="F391">
        <v>16.586510000000001</v>
      </c>
      <c r="H391">
        <v>13.677630000000001</v>
      </c>
      <c r="I391">
        <f t="shared" si="9"/>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6186</v>
      </c>
      <c r="Y391">
        <v>0.40600000000000003</v>
      </c>
      <c r="Z391" t="s">
        <v>6186</v>
      </c>
      <c r="AA391" t="s">
        <v>6186</v>
      </c>
      <c r="AB391">
        <v>1</v>
      </c>
      <c r="AC391" t="s">
        <v>6186</v>
      </c>
      <c r="AD391" t="s">
        <v>6186</v>
      </c>
      <c r="AE391" t="s">
        <v>6186</v>
      </c>
      <c r="AF391" t="s">
        <v>6186</v>
      </c>
      <c r="AG391">
        <v>1</v>
      </c>
      <c r="AH391" t="s">
        <v>6186</v>
      </c>
      <c r="AI391" t="s">
        <v>6186</v>
      </c>
      <c r="AJ391" t="s">
        <v>6186</v>
      </c>
      <c r="AK391" t="s">
        <v>6186</v>
      </c>
      <c r="AL391" t="s">
        <v>6186</v>
      </c>
      <c r="AM391" t="s">
        <v>6186</v>
      </c>
      <c r="AN391" t="s">
        <v>6186</v>
      </c>
      <c r="AO391" t="s">
        <v>6186</v>
      </c>
      <c r="AP391">
        <v>1</v>
      </c>
      <c r="AQ391">
        <v>0.40600000000000003</v>
      </c>
      <c r="AR391" t="s">
        <v>6186</v>
      </c>
      <c r="AS391" t="s">
        <v>6186</v>
      </c>
      <c r="AT391">
        <v>0.80300000000000005</v>
      </c>
      <c r="AU391" t="s">
        <v>6186</v>
      </c>
      <c r="AV391">
        <v>4.5999999999999996</v>
      </c>
      <c r="AW391" t="s">
        <v>6186</v>
      </c>
      <c r="AX391">
        <v>8.8000000000000007</v>
      </c>
      <c r="AY391">
        <v>0.59399999999999997</v>
      </c>
      <c r="AZ391">
        <v>0.20899999999999999</v>
      </c>
      <c r="BA391">
        <v>0.19700000000000001</v>
      </c>
      <c r="BB391" t="s">
        <v>6186</v>
      </c>
      <c r="BC391" t="s">
        <v>6186</v>
      </c>
      <c r="BD391" t="s">
        <v>6186</v>
      </c>
    </row>
    <row r="392" spans="1:56">
      <c r="A392" t="s">
        <v>6185</v>
      </c>
      <c r="B392">
        <v>6500</v>
      </c>
      <c r="C392">
        <v>2009</v>
      </c>
      <c r="D392">
        <v>0</v>
      </c>
      <c r="E392">
        <v>4.8000000000000001E-5</v>
      </c>
      <c r="F392">
        <v>16.636780000000002</v>
      </c>
      <c r="H392">
        <v>13.666230000000001</v>
      </c>
      <c r="I392">
        <f t="shared" si="9"/>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6186</v>
      </c>
      <c r="Y392">
        <v>0.26500000000000001</v>
      </c>
      <c r="Z392" t="s">
        <v>6186</v>
      </c>
      <c r="AA392" t="s">
        <v>6186</v>
      </c>
      <c r="AB392">
        <v>1</v>
      </c>
      <c r="AC392" t="s">
        <v>6186</v>
      </c>
      <c r="AD392" t="s">
        <v>6186</v>
      </c>
      <c r="AE392" t="s">
        <v>6186</v>
      </c>
      <c r="AF392" t="s">
        <v>6186</v>
      </c>
      <c r="AG392">
        <v>1</v>
      </c>
      <c r="AH392" t="s">
        <v>6186</v>
      </c>
      <c r="AI392" t="s">
        <v>6186</v>
      </c>
      <c r="AJ392" t="s">
        <v>6186</v>
      </c>
      <c r="AK392" t="s">
        <v>6186</v>
      </c>
      <c r="AL392" t="s">
        <v>6186</v>
      </c>
      <c r="AM392" t="s">
        <v>6186</v>
      </c>
      <c r="AN392" t="s">
        <v>6186</v>
      </c>
      <c r="AO392" t="s">
        <v>6186</v>
      </c>
      <c r="AP392">
        <v>1</v>
      </c>
      <c r="AQ392">
        <v>0.26500000000000001</v>
      </c>
      <c r="AR392" t="s">
        <v>6186</v>
      </c>
      <c r="AS392" t="s">
        <v>6186</v>
      </c>
      <c r="AT392">
        <v>0.84599999999999997</v>
      </c>
      <c r="AU392" t="s">
        <v>6186</v>
      </c>
      <c r="AV392">
        <v>4.4000000000000004</v>
      </c>
      <c r="AW392" t="s">
        <v>6186</v>
      </c>
      <c r="AX392">
        <v>8.4</v>
      </c>
      <c r="AY392">
        <v>0.73499999999999999</v>
      </c>
      <c r="AZ392">
        <v>0.111</v>
      </c>
      <c r="BA392">
        <v>0.154</v>
      </c>
      <c r="BB392" t="s">
        <v>6186</v>
      </c>
      <c r="BC392" t="s">
        <v>6186</v>
      </c>
      <c r="BD392" t="s">
        <v>6186</v>
      </c>
    </row>
    <row r="393" spans="1:56">
      <c r="A393" t="s">
        <v>6185</v>
      </c>
      <c r="B393">
        <v>6500</v>
      </c>
      <c r="C393">
        <v>2010</v>
      </c>
      <c r="D393">
        <v>0</v>
      </c>
      <c r="E393">
        <v>3.9999999999999998E-6</v>
      </c>
      <c r="F393">
        <v>14.46804</v>
      </c>
      <c r="H393">
        <v>12.08916</v>
      </c>
      <c r="I393">
        <f t="shared" si="9"/>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6186</v>
      </c>
      <c r="X393" t="s">
        <v>6186</v>
      </c>
      <c r="Y393">
        <v>1</v>
      </c>
      <c r="Z393" t="s">
        <v>6186</v>
      </c>
      <c r="AA393" t="s">
        <v>6186</v>
      </c>
      <c r="AB393">
        <v>1</v>
      </c>
      <c r="AC393" t="s">
        <v>6186</v>
      </c>
      <c r="AD393" t="s">
        <v>6186</v>
      </c>
      <c r="AE393" t="s">
        <v>6186</v>
      </c>
      <c r="AF393" t="s">
        <v>6186</v>
      </c>
      <c r="AG393">
        <v>1</v>
      </c>
      <c r="AH393" t="s">
        <v>6186</v>
      </c>
      <c r="AI393" t="s">
        <v>6186</v>
      </c>
      <c r="AJ393" t="s">
        <v>6186</v>
      </c>
      <c r="AK393" t="s">
        <v>6186</v>
      </c>
      <c r="AL393" t="s">
        <v>6186</v>
      </c>
      <c r="AM393" t="s">
        <v>6186</v>
      </c>
      <c r="AN393" t="s">
        <v>6186</v>
      </c>
      <c r="AO393" t="s">
        <v>6186</v>
      </c>
      <c r="AP393">
        <v>1</v>
      </c>
      <c r="AQ393">
        <v>1</v>
      </c>
      <c r="AR393" t="s">
        <v>6186</v>
      </c>
      <c r="AS393" t="s">
        <v>6186</v>
      </c>
      <c r="AT393">
        <v>2.4E-2</v>
      </c>
      <c r="AU393">
        <v>2.4E-2</v>
      </c>
      <c r="AV393">
        <v>6</v>
      </c>
      <c r="AW393" t="s">
        <v>6186</v>
      </c>
      <c r="AX393">
        <v>8.1</v>
      </c>
      <c r="AY393" t="s">
        <v>6186</v>
      </c>
      <c r="AZ393">
        <v>2.4E-2</v>
      </c>
      <c r="BA393">
        <v>0.97599999999999998</v>
      </c>
      <c r="BB393" t="s">
        <v>6186</v>
      </c>
      <c r="BC393" t="s">
        <v>6186</v>
      </c>
      <c r="BD393" t="s">
        <v>6186</v>
      </c>
    </row>
    <row r="394" spans="1:56">
      <c r="A394" t="s">
        <v>6185</v>
      </c>
      <c r="B394">
        <v>6500</v>
      </c>
      <c r="C394">
        <v>2011</v>
      </c>
      <c r="D394">
        <v>1</v>
      </c>
      <c r="E394">
        <v>7.7999999999999999E-5</v>
      </c>
      <c r="F394">
        <v>18.918369999999999</v>
      </c>
      <c r="H394">
        <v>15.579829999999999</v>
      </c>
      <c r="I394">
        <f t="shared" si="9"/>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6186</v>
      </c>
      <c r="X394" t="s">
        <v>6186</v>
      </c>
      <c r="Y394">
        <v>1</v>
      </c>
      <c r="Z394" t="s">
        <v>6186</v>
      </c>
      <c r="AA394" t="s">
        <v>6186</v>
      </c>
      <c r="AB394">
        <v>1</v>
      </c>
      <c r="AC394" t="s">
        <v>6186</v>
      </c>
      <c r="AD394" t="s">
        <v>6186</v>
      </c>
      <c r="AE394" t="s">
        <v>6186</v>
      </c>
      <c r="AF394" t="s">
        <v>6186</v>
      </c>
      <c r="AG394">
        <v>1</v>
      </c>
      <c r="AH394" t="s">
        <v>6186</v>
      </c>
      <c r="AI394" t="s">
        <v>6186</v>
      </c>
      <c r="AJ394" t="s">
        <v>6186</v>
      </c>
      <c r="AK394" t="s">
        <v>6186</v>
      </c>
      <c r="AL394" t="s">
        <v>6186</v>
      </c>
      <c r="AM394" t="s">
        <v>6186</v>
      </c>
      <c r="AN394" t="s">
        <v>6186</v>
      </c>
      <c r="AO394" t="s">
        <v>6186</v>
      </c>
      <c r="AP394">
        <v>1</v>
      </c>
      <c r="AQ394">
        <v>3.6999999999999998E-2</v>
      </c>
      <c r="AR394" t="s">
        <v>6186</v>
      </c>
      <c r="AS394" t="s">
        <v>6186</v>
      </c>
      <c r="AT394">
        <v>3.6999999999999998E-2</v>
      </c>
      <c r="AU394">
        <v>3.6999999999999998E-2</v>
      </c>
      <c r="AV394">
        <v>4</v>
      </c>
      <c r="AW394" t="s">
        <v>6186</v>
      </c>
      <c r="AX394">
        <v>8.1</v>
      </c>
      <c r="AY394">
        <v>0.96299999999999997</v>
      </c>
      <c r="AZ394">
        <v>3.6999999999999998E-2</v>
      </c>
      <c r="BA394" t="s">
        <v>6186</v>
      </c>
      <c r="BB394" t="s">
        <v>6186</v>
      </c>
      <c r="BC394" t="s">
        <v>6186</v>
      </c>
      <c r="BD394" t="s">
        <v>6186</v>
      </c>
    </row>
    <row r="395" spans="1:56">
      <c r="A395" t="s">
        <v>6185</v>
      </c>
      <c r="B395">
        <v>6500</v>
      </c>
      <c r="C395">
        <v>2012</v>
      </c>
      <c r="D395">
        <v>0</v>
      </c>
      <c r="E395">
        <v>3.0000000000000001E-6</v>
      </c>
      <c r="F395">
        <v>15.478809999999999</v>
      </c>
      <c r="H395">
        <v>12.91755</v>
      </c>
      <c r="I395">
        <f t="shared" ref="I395:I458" si="10">IFERROR(H395*E395,"")</f>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6186</v>
      </c>
      <c r="X395" t="s">
        <v>6186</v>
      </c>
      <c r="Y395">
        <v>1</v>
      </c>
      <c r="Z395" t="s">
        <v>6186</v>
      </c>
      <c r="AA395" t="s">
        <v>6186</v>
      </c>
      <c r="AB395">
        <v>1</v>
      </c>
      <c r="AC395" t="s">
        <v>6186</v>
      </c>
      <c r="AD395" t="s">
        <v>6186</v>
      </c>
      <c r="AE395" t="s">
        <v>6186</v>
      </c>
      <c r="AF395" t="s">
        <v>6186</v>
      </c>
      <c r="AG395">
        <v>1</v>
      </c>
      <c r="AH395" t="s">
        <v>6186</v>
      </c>
      <c r="AI395" t="s">
        <v>6186</v>
      </c>
      <c r="AJ395" t="s">
        <v>6186</v>
      </c>
      <c r="AK395" t="s">
        <v>6186</v>
      </c>
      <c r="AL395" t="s">
        <v>6186</v>
      </c>
      <c r="AM395" t="s">
        <v>6186</v>
      </c>
      <c r="AN395" t="s">
        <v>6186</v>
      </c>
      <c r="AO395" t="s">
        <v>6186</v>
      </c>
      <c r="AP395">
        <v>1</v>
      </c>
      <c r="AQ395">
        <v>1</v>
      </c>
      <c r="AR395" t="s">
        <v>6186</v>
      </c>
      <c r="AS395" t="s">
        <v>6186</v>
      </c>
      <c r="AT395">
        <v>1</v>
      </c>
      <c r="AU395">
        <v>1</v>
      </c>
      <c r="AV395">
        <v>5</v>
      </c>
      <c r="AW395" t="s">
        <v>6186</v>
      </c>
      <c r="AX395">
        <v>12</v>
      </c>
      <c r="AY395" t="s">
        <v>6186</v>
      </c>
      <c r="AZ395">
        <v>1</v>
      </c>
      <c r="BA395" t="s">
        <v>6186</v>
      </c>
      <c r="BB395" t="s">
        <v>6186</v>
      </c>
      <c r="BC395" t="s">
        <v>6186</v>
      </c>
      <c r="BD395" t="s">
        <v>6186</v>
      </c>
    </row>
    <row r="396" spans="1:56">
      <c r="A396" t="s">
        <v>6185</v>
      </c>
      <c r="B396">
        <v>6500</v>
      </c>
      <c r="C396">
        <v>2013</v>
      </c>
      <c r="D396">
        <v>0</v>
      </c>
      <c r="E396">
        <v>2.4000000000000001E-5</v>
      </c>
      <c r="F396">
        <v>16.344249999999999</v>
      </c>
      <c r="H396">
        <v>14.03073</v>
      </c>
      <c r="I396">
        <f t="shared" si="10"/>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6186</v>
      </c>
      <c r="X396" t="s">
        <v>6186</v>
      </c>
      <c r="Y396">
        <v>1</v>
      </c>
      <c r="Z396" t="s">
        <v>6186</v>
      </c>
      <c r="AA396" t="s">
        <v>6186</v>
      </c>
      <c r="AB396">
        <v>1</v>
      </c>
      <c r="AC396" t="s">
        <v>6186</v>
      </c>
      <c r="AD396" t="s">
        <v>6186</v>
      </c>
      <c r="AE396" t="s">
        <v>6186</v>
      </c>
      <c r="AF396">
        <v>0.35399999999999998</v>
      </c>
      <c r="AG396">
        <v>0.64600000000000002</v>
      </c>
      <c r="AH396" t="s">
        <v>6186</v>
      </c>
      <c r="AI396" t="s">
        <v>6186</v>
      </c>
      <c r="AJ396" t="s">
        <v>6186</v>
      </c>
      <c r="AK396" t="s">
        <v>6186</v>
      </c>
      <c r="AL396" t="s">
        <v>6186</v>
      </c>
      <c r="AM396" t="s">
        <v>6186</v>
      </c>
      <c r="AN396" t="s">
        <v>6186</v>
      </c>
      <c r="AO396" t="s">
        <v>6186</v>
      </c>
      <c r="AP396">
        <v>1</v>
      </c>
      <c r="AQ396">
        <v>0.64600000000000002</v>
      </c>
      <c r="AR396" t="s">
        <v>6186</v>
      </c>
      <c r="AS396">
        <v>0.64600000000000002</v>
      </c>
      <c r="AT396">
        <v>0.35399999999999998</v>
      </c>
      <c r="AU396">
        <v>1</v>
      </c>
      <c r="AV396">
        <v>8</v>
      </c>
      <c r="AW396" t="s">
        <v>6186</v>
      </c>
      <c r="AX396">
        <v>9.4</v>
      </c>
      <c r="AY396" t="s">
        <v>6186</v>
      </c>
      <c r="AZ396" t="s">
        <v>6186</v>
      </c>
      <c r="BA396" t="s">
        <v>6186</v>
      </c>
      <c r="BB396" t="s">
        <v>6186</v>
      </c>
      <c r="BC396">
        <v>1</v>
      </c>
      <c r="BD396" t="s">
        <v>6186</v>
      </c>
    </row>
    <row r="397" spans="1:56">
      <c r="A397" t="s">
        <v>6185</v>
      </c>
      <c r="B397">
        <v>6500</v>
      </c>
      <c r="C397">
        <v>2014</v>
      </c>
      <c r="D397">
        <v>0</v>
      </c>
      <c r="E397">
        <v>1.5E-5</v>
      </c>
      <c r="F397">
        <v>16.350349999999999</v>
      </c>
      <c r="H397">
        <v>14.03439</v>
      </c>
      <c r="I397">
        <f t="shared" si="10"/>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6186</v>
      </c>
      <c r="X397" t="s">
        <v>6186</v>
      </c>
      <c r="Y397">
        <v>1</v>
      </c>
      <c r="Z397" t="s">
        <v>6186</v>
      </c>
      <c r="AA397" t="s">
        <v>6186</v>
      </c>
      <c r="AB397">
        <v>1</v>
      </c>
      <c r="AC397" t="s">
        <v>6186</v>
      </c>
      <c r="AD397" t="s">
        <v>6186</v>
      </c>
      <c r="AE397" t="s">
        <v>6186</v>
      </c>
      <c r="AF397">
        <v>0.35699999999999998</v>
      </c>
      <c r="AG397">
        <v>0.64300000000000002</v>
      </c>
      <c r="AH397" t="s">
        <v>6186</v>
      </c>
      <c r="AI397" t="s">
        <v>6186</v>
      </c>
      <c r="AJ397" t="s">
        <v>6186</v>
      </c>
      <c r="AK397" t="s">
        <v>6186</v>
      </c>
      <c r="AL397" t="s">
        <v>6186</v>
      </c>
      <c r="AM397" t="s">
        <v>6186</v>
      </c>
      <c r="AN397" t="s">
        <v>6186</v>
      </c>
      <c r="AO397" t="s">
        <v>6186</v>
      </c>
      <c r="AP397">
        <v>1</v>
      </c>
      <c r="AQ397">
        <v>0.64300000000000002</v>
      </c>
      <c r="AR397" t="s">
        <v>6186</v>
      </c>
      <c r="AS397">
        <v>0.64300000000000002</v>
      </c>
      <c r="AT397">
        <v>0.35699999999999998</v>
      </c>
      <c r="AU397">
        <v>1</v>
      </c>
      <c r="AV397">
        <v>8</v>
      </c>
      <c r="AW397" t="s">
        <v>6186</v>
      </c>
      <c r="AX397">
        <v>9.4</v>
      </c>
      <c r="AY397" t="s">
        <v>6186</v>
      </c>
      <c r="AZ397" t="s">
        <v>6186</v>
      </c>
      <c r="BA397" t="s">
        <v>6186</v>
      </c>
      <c r="BB397" t="s">
        <v>6186</v>
      </c>
      <c r="BC397">
        <v>1</v>
      </c>
      <c r="BD397" t="s">
        <v>6186</v>
      </c>
    </row>
    <row r="398" spans="1:56">
      <c r="A398" t="s">
        <v>6185</v>
      </c>
      <c r="B398">
        <v>6500</v>
      </c>
      <c r="C398">
        <v>2015</v>
      </c>
      <c r="D398">
        <v>0</v>
      </c>
      <c r="E398">
        <v>7.9999999999999996E-6</v>
      </c>
      <c r="F398">
        <v>16.741320000000002</v>
      </c>
      <c r="H398">
        <v>14.26708</v>
      </c>
      <c r="I398">
        <f t="shared" si="10"/>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6186</v>
      </c>
      <c r="X398" t="s">
        <v>6186</v>
      </c>
      <c r="Y398">
        <v>1</v>
      </c>
      <c r="Z398" t="s">
        <v>6186</v>
      </c>
      <c r="AA398" t="s">
        <v>6186</v>
      </c>
      <c r="AB398">
        <v>1</v>
      </c>
      <c r="AC398" t="s">
        <v>6186</v>
      </c>
      <c r="AD398" t="s">
        <v>6186</v>
      </c>
      <c r="AE398" t="s">
        <v>6186</v>
      </c>
      <c r="AF398">
        <v>0.59899999999999998</v>
      </c>
      <c r="AG398">
        <v>0.40100000000000002</v>
      </c>
      <c r="AH398" t="s">
        <v>6186</v>
      </c>
      <c r="AI398" t="s">
        <v>6186</v>
      </c>
      <c r="AJ398" t="s">
        <v>6186</v>
      </c>
      <c r="AK398" t="s">
        <v>6186</v>
      </c>
      <c r="AL398" t="s">
        <v>6186</v>
      </c>
      <c r="AM398" t="s">
        <v>6186</v>
      </c>
      <c r="AN398" t="s">
        <v>6186</v>
      </c>
      <c r="AO398" t="s">
        <v>6186</v>
      </c>
      <c r="AP398">
        <v>1</v>
      </c>
      <c r="AQ398">
        <v>0.40100000000000002</v>
      </c>
      <c r="AR398" t="s">
        <v>6186</v>
      </c>
      <c r="AS398">
        <v>0.40100000000000002</v>
      </c>
      <c r="AT398">
        <v>0.59899999999999998</v>
      </c>
      <c r="AU398">
        <v>1</v>
      </c>
      <c r="AV398">
        <v>8</v>
      </c>
      <c r="AW398" t="s">
        <v>6186</v>
      </c>
      <c r="AX398">
        <v>10.4</v>
      </c>
      <c r="AY398" t="s">
        <v>6186</v>
      </c>
      <c r="AZ398" t="s">
        <v>6186</v>
      </c>
      <c r="BA398" t="s">
        <v>6186</v>
      </c>
      <c r="BB398" t="s">
        <v>6186</v>
      </c>
      <c r="BC398">
        <v>1</v>
      </c>
      <c r="BD398" t="s">
        <v>6186</v>
      </c>
    </row>
    <row r="399" spans="1:56">
      <c r="A399" t="s">
        <v>6185</v>
      </c>
      <c r="B399">
        <v>6500</v>
      </c>
      <c r="C399">
        <v>2016</v>
      </c>
      <c r="D399">
        <v>0</v>
      </c>
      <c r="E399">
        <v>2.1999999999999999E-5</v>
      </c>
      <c r="F399">
        <v>17.204059999999998</v>
      </c>
      <c r="H399">
        <v>14.396470000000001</v>
      </c>
      <c r="I399">
        <f t="shared" si="10"/>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6186</v>
      </c>
      <c r="X399" t="s">
        <v>6186</v>
      </c>
      <c r="Y399">
        <v>1</v>
      </c>
      <c r="Z399" t="s">
        <v>6186</v>
      </c>
      <c r="AA399" t="s">
        <v>6186</v>
      </c>
      <c r="AB399">
        <v>1</v>
      </c>
      <c r="AC399" t="s">
        <v>6186</v>
      </c>
      <c r="AD399" t="s">
        <v>6186</v>
      </c>
      <c r="AE399" t="s">
        <v>6186</v>
      </c>
      <c r="AF399">
        <v>0.17799999999999999</v>
      </c>
      <c r="AG399">
        <v>0.82199999999999995</v>
      </c>
      <c r="AH399" t="s">
        <v>6186</v>
      </c>
      <c r="AI399" t="s">
        <v>6186</v>
      </c>
      <c r="AJ399" t="s">
        <v>6186</v>
      </c>
      <c r="AK399" t="s">
        <v>6186</v>
      </c>
      <c r="AL399" t="s">
        <v>6186</v>
      </c>
      <c r="AM399" t="s">
        <v>6186</v>
      </c>
      <c r="AN399" t="s">
        <v>6186</v>
      </c>
      <c r="AO399" t="s">
        <v>6186</v>
      </c>
      <c r="AP399">
        <v>1</v>
      </c>
      <c r="AQ399">
        <v>0.82199999999999995</v>
      </c>
      <c r="AR399" t="s">
        <v>6186</v>
      </c>
      <c r="AS399">
        <v>0.82199999999999995</v>
      </c>
      <c r="AT399">
        <v>0.17799999999999999</v>
      </c>
      <c r="AU399">
        <v>1</v>
      </c>
      <c r="AV399">
        <v>8</v>
      </c>
      <c r="AW399" t="s">
        <v>6186</v>
      </c>
      <c r="AX399">
        <v>8.6999999999999993</v>
      </c>
      <c r="AY399" t="s">
        <v>6186</v>
      </c>
      <c r="AZ399" t="s">
        <v>6186</v>
      </c>
      <c r="BA399" t="s">
        <v>6186</v>
      </c>
      <c r="BB399" t="s">
        <v>6186</v>
      </c>
      <c r="BC399">
        <v>1</v>
      </c>
      <c r="BD399" t="s">
        <v>6186</v>
      </c>
    </row>
    <row r="400" spans="1:56">
      <c r="A400" t="s">
        <v>6185</v>
      </c>
      <c r="B400">
        <v>6500</v>
      </c>
      <c r="C400">
        <v>2017</v>
      </c>
      <c r="D400">
        <v>0</v>
      </c>
      <c r="E400">
        <v>1.4E-5</v>
      </c>
      <c r="F400">
        <v>17.088170000000002</v>
      </c>
      <c r="H400">
        <v>14.249879999999999</v>
      </c>
      <c r="I400">
        <f t="shared" si="10"/>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6186</v>
      </c>
      <c r="X400" t="s">
        <v>6186</v>
      </c>
      <c r="Y400">
        <v>1</v>
      </c>
      <c r="Z400" t="s">
        <v>6186</v>
      </c>
      <c r="AA400" t="s">
        <v>6186</v>
      </c>
      <c r="AB400">
        <v>1</v>
      </c>
      <c r="AC400" t="s">
        <v>6186</v>
      </c>
      <c r="AD400" t="s">
        <v>6186</v>
      </c>
      <c r="AE400" t="s">
        <v>6186</v>
      </c>
      <c r="AF400">
        <v>0.182</v>
      </c>
      <c r="AG400">
        <v>0.81799999999999995</v>
      </c>
      <c r="AH400" t="s">
        <v>6186</v>
      </c>
      <c r="AI400" t="s">
        <v>6186</v>
      </c>
      <c r="AJ400" t="s">
        <v>6186</v>
      </c>
      <c r="AK400" t="s">
        <v>6186</v>
      </c>
      <c r="AL400" t="s">
        <v>6186</v>
      </c>
      <c r="AM400" t="s">
        <v>6186</v>
      </c>
      <c r="AN400" t="s">
        <v>6186</v>
      </c>
      <c r="AO400" t="s">
        <v>6186</v>
      </c>
      <c r="AP400">
        <v>1</v>
      </c>
      <c r="AQ400">
        <v>0.81799999999999995</v>
      </c>
      <c r="AR400" t="s">
        <v>6186</v>
      </c>
      <c r="AS400">
        <v>0.81799999999999995</v>
      </c>
      <c r="AT400">
        <v>0.182</v>
      </c>
      <c r="AU400">
        <v>1</v>
      </c>
      <c r="AV400">
        <v>8</v>
      </c>
      <c r="AW400" t="s">
        <v>6186</v>
      </c>
      <c r="AX400">
        <v>8.6999999999999993</v>
      </c>
      <c r="AY400" t="s">
        <v>6186</v>
      </c>
      <c r="AZ400" t="s">
        <v>6186</v>
      </c>
      <c r="BA400" t="s">
        <v>6186</v>
      </c>
      <c r="BB400" t="s">
        <v>6186</v>
      </c>
      <c r="BC400">
        <v>1</v>
      </c>
      <c r="BD400" t="s">
        <v>6186</v>
      </c>
    </row>
    <row r="401" spans="1:56">
      <c r="A401" t="s">
        <v>6185</v>
      </c>
      <c r="B401">
        <v>6500</v>
      </c>
      <c r="C401">
        <v>2018</v>
      </c>
      <c r="D401">
        <v>0</v>
      </c>
      <c r="E401">
        <v>3.0000000000000001E-6</v>
      </c>
      <c r="F401">
        <v>17.154699999999998</v>
      </c>
      <c r="H401">
        <v>14.247070000000001</v>
      </c>
      <c r="I401">
        <f t="shared" si="10"/>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6186</v>
      </c>
      <c r="X401" t="s">
        <v>6186</v>
      </c>
      <c r="Y401">
        <v>1</v>
      </c>
      <c r="Z401" t="s">
        <v>6186</v>
      </c>
      <c r="AA401" t="s">
        <v>6186</v>
      </c>
      <c r="AB401">
        <v>1</v>
      </c>
      <c r="AC401" t="s">
        <v>6186</v>
      </c>
      <c r="AD401" t="s">
        <v>6186</v>
      </c>
      <c r="AE401" t="s">
        <v>6186</v>
      </c>
      <c r="AF401" t="s">
        <v>6186</v>
      </c>
      <c r="AG401">
        <v>1</v>
      </c>
      <c r="AH401" t="s">
        <v>6186</v>
      </c>
      <c r="AI401" t="s">
        <v>6186</v>
      </c>
      <c r="AJ401" t="s">
        <v>6186</v>
      </c>
      <c r="AK401" t="s">
        <v>6186</v>
      </c>
      <c r="AL401" t="s">
        <v>6186</v>
      </c>
      <c r="AM401" t="s">
        <v>6186</v>
      </c>
      <c r="AN401" t="s">
        <v>6186</v>
      </c>
      <c r="AO401" t="s">
        <v>6186</v>
      </c>
      <c r="AP401">
        <v>1</v>
      </c>
      <c r="AQ401">
        <v>1</v>
      </c>
      <c r="AR401" t="s">
        <v>6186</v>
      </c>
      <c r="AS401">
        <v>1</v>
      </c>
      <c r="AT401" t="s">
        <v>6186</v>
      </c>
      <c r="AU401">
        <v>1</v>
      </c>
      <c r="AV401">
        <v>8</v>
      </c>
      <c r="AW401" t="s">
        <v>6186</v>
      </c>
      <c r="AX401">
        <v>8</v>
      </c>
      <c r="AY401" t="s">
        <v>6186</v>
      </c>
      <c r="AZ401" t="s">
        <v>6186</v>
      </c>
      <c r="BA401" t="s">
        <v>6186</v>
      </c>
      <c r="BB401" t="s">
        <v>6186</v>
      </c>
      <c r="BC401">
        <v>1</v>
      </c>
      <c r="BD401" t="s">
        <v>6186</v>
      </c>
    </row>
    <row r="402" spans="1:56">
      <c r="A402" t="s">
        <v>6185</v>
      </c>
      <c r="B402">
        <v>6500</v>
      </c>
      <c r="C402">
        <v>2019</v>
      </c>
      <c r="D402">
        <v>1</v>
      </c>
      <c r="E402">
        <v>5.1E-5</v>
      </c>
      <c r="F402">
        <v>17.849419999999999</v>
      </c>
      <c r="H402">
        <v>15.000220000000001</v>
      </c>
      <c r="I402">
        <f t="shared" si="10"/>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6186</v>
      </c>
      <c r="X402">
        <v>0.78700000000000003</v>
      </c>
      <c r="Y402">
        <v>0.21299999999999999</v>
      </c>
      <c r="Z402" t="s">
        <v>6186</v>
      </c>
      <c r="AA402" t="s">
        <v>6186</v>
      </c>
      <c r="AB402">
        <v>1</v>
      </c>
      <c r="AC402" t="s">
        <v>6186</v>
      </c>
      <c r="AD402" t="s">
        <v>6186</v>
      </c>
      <c r="AE402" t="s">
        <v>6186</v>
      </c>
      <c r="AF402">
        <v>0.92500000000000004</v>
      </c>
      <c r="AG402">
        <v>7.4999999999999997E-2</v>
      </c>
      <c r="AH402" t="s">
        <v>6186</v>
      </c>
      <c r="AI402" t="s">
        <v>6186</v>
      </c>
      <c r="AJ402" t="s">
        <v>6186</v>
      </c>
      <c r="AK402" t="s">
        <v>6186</v>
      </c>
      <c r="AL402" t="s">
        <v>6186</v>
      </c>
      <c r="AM402" t="s">
        <v>6186</v>
      </c>
      <c r="AN402" t="s">
        <v>6186</v>
      </c>
      <c r="AO402" t="s">
        <v>6186</v>
      </c>
      <c r="AP402">
        <v>1</v>
      </c>
      <c r="AQ402">
        <v>1</v>
      </c>
      <c r="AR402" t="s">
        <v>6186</v>
      </c>
      <c r="AS402">
        <v>7.4999999999999997E-2</v>
      </c>
      <c r="AT402">
        <v>0.92500000000000004</v>
      </c>
      <c r="AU402">
        <v>1</v>
      </c>
      <c r="AV402">
        <v>8</v>
      </c>
      <c r="AW402" t="s">
        <v>6186</v>
      </c>
      <c r="AX402">
        <v>11.7</v>
      </c>
      <c r="AY402" t="s">
        <v>6186</v>
      </c>
      <c r="AZ402" t="s">
        <v>6186</v>
      </c>
      <c r="BA402" t="s">
        <v>6186</v>
      </c>
      <c r="BB402" t="s">
        <v>6186</v>
      </c>
      <c r="BC402">
        <v>1</v>
      </c>
      <c r="BD402" t="s">
        <v>6186</v>
      </c>
    </row>
    <row r="403" spans="1:56">
      <c r="A403" t="s">
        <v>6185</v>
      </c>
      <c r="B403">
        <v>6500</v>
      </c>
      <c r="C403">
        <v>2020</v>
      </c>
      <c r="D403">
        <v>1</v>
      </c>
      <c r="E403">
        <v>5.3999999999999998E-5</v>
      </c>
      <c r="F403">
        <v>17.541460000000001</v>
      </c>
      <c r="H403">
        <v>14.75761</v>
      </c>
      <c r="I403">
        <f t="shared" si="10"/>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6186</v>
      </c>
      <c r="X403">
        <v>0.77200000000000002</v>
      </c>
      <c r="Y403">
        <v>0.22800000000000001</v>
      </c>
      <c r="Z403" t="s">
        <v>6186</v>
      </c>
      <c r="AA403" t="s">
        <v>6186</v>
      </c>
      <c r="AB403">
        <v>1</v>
      </c>
      <c r="AC403" t="s">
        <v>6186</v>
      </c>
      <c r="AD403" t="s">
        <v>6186</v>
      </c>
      <c r="AE403" t="s">
        <v>6186</v>
      </c>
      <c r="AF403">
        <v>0.88200000000000001</v>
      </c>
      <c r="AG403">
        <v>0.11799999999999999</v>
      </c>
      <c r="AH403" t="s">
        <v>6186</v>
      </c>
      <c r="AI403" t="s">
        <v>6186</v>
      </c>
      <c r="AJ403" t="s">
        <v>6186</v>
      </c>
      <c r="AK403" t="s">
        <v>6186</v>
      </c>
      <c r="AL403" t="s">
        <v>6186</v>
      </c>
      <c r="AM403" t="s">
        <v>6186</v>
      </c>
      <c r="AN403" t="s">
        <v>6186</v>
      </c>
      <c r="AO403" t="s">
        <v>6186</v>
      </c>
      <c r="AP403">
        <v>1</v>
      </c>
      <c r="AQ403">
        <v>1</v>
      </c>
      <c r="AR403" t="s">
        <v>6186</v>
      </c>
      <c r="AS403">
        <v>0.11799999999999999</v>
      </c>
      <c r="AT403">
        <v>0.88200000000000001</v>
      </c>
      <c r="AU403">
        <v>1</v>
      </c>
      <c r="AV403">
        <v>8</v>
      </c>
      <c r="AW403" t="s">
        <v>6186</v>
      </c>
      <c r="AX403">
        <v>11.5</v>
      </c>
      <c r="AY403" t="s">
        <v>6186</v>
      </c>
      <c r="AZ403" t="s">
        <v>6186</v>
      </c>
      <c r="BA403" t="s">
        <v>6186</v>
      </c>
      <c r="BB403" t="s">
        <v>6186</v>
      </c>
      <c r="BC403">
        <v>1</v>
      </c>
      <c r="BD403" t="s">
        <v>6186</v>
      </c>
    </row>
    <row r="404" spans="1:56">
      <c r="A404" t="s">
        <v>6185</v>
      </c>
      <c r="B404">
        <v>6500</v>
      </c>
      <c r="C404">
        <v>2021</v>
      </c>
      <c r="D404">
        <v>1</v>
      </c>
      <c r="E404">
        <v>4.6E-5</v>
      </c>
      <c r="F404">
        <v>18.01746</v>
      </c>
      <c r="G404">
        <f>IFERROR(F404*E404,"")</f>
        <v>8.2880316000000004E-4</v>
      </c>
      <c r="H404">
        <v>14.9968</v>
      </c>
      <c r="I404">
        <f t="shared" si="10"/>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6186</v>
      </c>
      <c r="X404">
        <v>0.9</v>
      </c>
      <c r="Y404">
        <v>0.1</v>
      </c>
      <c r="Z404" t="s">
        <v>6186</v>
      </c>
      <c r="AA404" t="s">
        <v>6186</v>
      </c>
      <c r="AB404">
        <v>1</v>
      </c>
      <c r="AC404" t="s">
        <v>6186</v>
      </c>
      <c r="AD404" t="s">
        <v>6186</v>
      </c>
      <c r="AE404" t="s">
        <v>6186</v>
      </c>
      <c r="AF404">
        <v>1</v>
      </c>
      <c r="AG404" t="s">
        <v>6186</v>
      </c>
      <c r="AH404" t="s">
        <v>6186</v>
      </c>
      <c r="AI404" t="s">
        <v>6186</v>
      </c>
      <c r="AJ404" t="s">
        <v>6186</v>
      </c>
      <c r="AK404" t="s">
        <v>6186</v>
      </c>
      <c r="AL404" t="s">
        <v>6186</v>
      </c>
      <c r="AM404" t="s">
        <v>6186</v>
      </c>
      <c r="AN404" t="s">
        <v>6186</v>
      </c>
      <c r="AO404" t="s">
        <v>6186</v>
      </c>
      <c r="AP404">
        <v>1</v>
      </c>
      <c r="AQ404">
        <v>1</v>
      </c>
      <c r="AR404" t="s">
        <v>6186</v>
      </c>
      <c r="AS404" t="s">
        <v>6186</v>
      </c>
      <c r="AT404">
        <v>1</v>
      </c>
      <c r="AU404">
        <v>1</v>
      </c>
      <c r="AV404">
        <v>8</v>
      </c>
      <c r="AW404" t="s">
        <v>6186</v>
      </c>
      <c r="AX404">
        <v>12</v>
      </c>
      <c r="AY404" t="s">
        <v>6186</v>
      </c>
      <c r="AZ404" t="s">
        <v>6186</v>
      </c>
      <c r="BA404" t="s">
        <v>6186</v>
      </c>
      <c r="BB404" t="s">
        <v>6186</v>
      </c>
      <c r="BC404">
        <v>1</v>
      </c>
      <c r="BD404" t="s">
        <v>6186</v>
      </c>
    </row>
    <row r="405" spans="1:56">
      <c r="A405" t="s">
        <v>6185</v>
      </c>
      <c r="B405">
        <v>6500</v>
      </c>
      <c r="C405" t="s">
        <v>6187</v>
      </c>
      <c r="D405" t="s">
        <v>6186</v>
      </c>
      <c r="E405">
        <v>1.08E-4</v>
      </c>
      <c r="F405">
        <v>29.012419999999999</v>
      </c>
      <c r="H405">
        <v>23.786010000000001</v>
      </c>
      <c r="I405">
        <f t="shared" si="10"/>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6186</v>
      </c>
      <c r="X405">
        <v>0.89500000000000002</v>
      </c>
      <c r="Y405">
        <v>0.105</v>
      </c>
      <c r="Z405" t="s">
        <v>6186</v>
      </c>
      <c r="AA405">
        <v>0.44800000000000001</v>
      </c>
      <c r="AB405">
        <v>0.55200000000000005</v>
      </c>
      <c r="AC405" t="s">
        <v>6186</v>
      </c>
      <c r="AD405" t="s">
        <v>6186</v>
      </c>
      <c r="AE405" t="s">
        <v>6186</v>
      </c>
      <c r="AF405">
        <v>0.55200000000000005</v>
      </c>
      <c r="AG405" t="s">
        <v>6186</v>
      </c>
      <c r="AH405" t="s">
        <v>6186</v>
      </c>
      <c r="AI405">
        <v>0.44800000000000001</v>
      </c>
      <c r="AJ405" t="s">
        <v>6186</v>
      </c>
      <c r="AK405">
        <v>0.44800000000000001</v>
      </c>
      <c r="AL405" t="s">
        <v>6186</v>
      </c>
      <c r="AM405" t="s">
        <v>6186</v>
      </c>
      <c r="AN405" t="s">
        <v>6186</v>
      </c>
      <c r="AO405" t="s">
        <v>6186</v>
      </c>
      <c r="AP405">
        <v>0.55200000000000005</v>
      </c>
      <c r="AQ405">
        <v>0.55200000000000005</v>
      </c>
      <c r="AR405">
        <v>0.44800000000000001</v>
      </c>
      <c r="AS405" t="s">
        <v>6186</v>
      </c>
      <c r="AT405">
        <v>0.55200000000000005</v>
      </c>
      <c r="AU405">
        <v>0.55200000000000005</v>
      </c>
      <c r="AV405">
        <v>4.9000000000000004</v>
      </c>
      <c r="AW405" t="s">
        <v>6186</v>
      </c>
      <c r="AX405">
        <v>12</v>
      </c>
      <c r="AY405">
        <v>0.44800000000000001</v>
      </c>
      <c r="AZ405" t="s">
        <v>6186</v>
      </c>
      <c r="BA405" t="s">
        <v>6186</v>
      </c>
      <c r="BB405" t="s">
        <v>6186</v>
      </c>
      <c r="BC405">
        <v>0.55200000000000005</v>
      </c>
      <c r="BD405" t="s">
        <v>6186</v>
      </c>
    </row>
    <row r="406" spans="1:56">
      <c r="A406" t="s">
        <v>6190</v>
      </c>
      <c r="B406">
        <v>6500</v>
      </c>
      <c r="C406">
        <v>1975</v>
      </c>
      <c r="D406">
        <v>1</v>
      </c>
      <c r="E406">
        <v>8.2999999999999998E-5</v>
      </c>
      <c r="F406">
        <v>10.57835</v>
      </c>
      <c r="H406">
        <v>8.9512599999999996</v>
      </c>
      <c r="I406">
        <f t="shared" si="10"/>
        <v>7.4295457999999995E-4</v>
      </c>
      <c r="K406">
        <v>8.8928200000000004</v>
      </c>
      <c r="L406">
        <v>9.0237400000000001</v>
      </c>
      <c r="M406">
        <v>992.82122000000004</v>
      </c>
      <c r="N406">
        <v>999.34547999999995</v>
      </c>
      <c r="O406">
        <v>984.84712000000002</v>
      </c>
      <c r="P406" t="s">
        <v>6186</v>
      </c>
      <c r="Q406">
        <v>321.18869999999998</v>
      </c>
      <c r="R406">
        <v>150.041</v>
      </c>
      <c r="S406" t="s">
        <v>6186</v>
      </c>
      <c r="T406">
        <v>0.468136</v>
      </c>
      <c r="U406">
        <v>2.3082999999999999E-2</v>
      </c>
      <c r="V406">
        <v>29.17708</v>
      </c>
      <c r="W406" t="s">
        <v>6186</v>
      </c>
      <c r="X406" t="s">
        <v>6186</v>
      </c>
      <c r="Y406">
        <v>1</v>
      </c>
      <c r="Z406" t="s">
        <v>6186</v>
      </c>
      <c r="AA406">
        <v>1</v>
      </c>
      <c r="AB406" t="s">
        <v>6186</v>
      </c>
      <c r="AC406" t="s">
        <v>6186</v>
      </c>
      <c r="AD406" t="s">
        <v>6186</v>
      </c>
      <c r="AE406">
        <v>1</v>
      </c>
      <c r="AF406" t="s">
        <v>6186</v>
      </c>
      <c r="AG406" t="s">
        <v>6186</v>
      </c>
      <c r="AH406" t="s">
        <v>6186</v>
      </c>
      <c r="AI406" t="s">
        <v>6186</v>
      </c>
      <c r="AJ406" t="s">
        <v>6186</v>
      </c>
      <c r="AK406" t="s">
        <v>6186</v>
      </c>
      <c r="AL406" t="s">
        <v>6186</v>
      </c>
      <c r="AM406" t="s">
        <v>6186</v>
      </c>
      <c r="AN406" t="s">
        <v>6186</v>
      </c>
      <c r="AO406" t="s">
        <v>6186</v>
      </c>
      <c r="AP406">
        <v>1</v>
      </c>
      <c r="AQ406" t="s">
        <v>6186</v>
      </c>
      <c r="AR406" t="s">
        <v>6186</v>
      </c>
      <c r="AS406" t="s">
        <v>6186</v>
      </c>
      <c r="AT406" t="s">
        <v>6186</v>
      </c>
      <c r="AU406" t="s">
        <v>6186</v>
      </c>
      <c r="AV406" t="s">
        <v>6186</v>
      </c>
      <c r="AW406" t="s">
        <v>6186</v>
      </c>
      <c r="AX406">
        <v>8</v>
      </c>
      <c r="AY406" t="s">
        <v>6186</v>
      </c>
      <c r="AZ406" t="s">
        <v>6186</v>
      </c>
      <c r="BA406" t="s">
        <v>6186</v>
      </c>
      <c r="BB406" t="s">
        <v>6186</v>
      </c>
      <c r="BC406" t="s">
        <v>6186</v>
      </c>
      <c r="BD406" t="s">
        <v>6186</v>
      </c>
    </row>
    <row r="407" spans="1:56">
      <c r="A407" t="s">
        <v>6190</v>
      </c>
      <c r="B407">
        <v>6500</v>
      </c>
      <c r="C407">
        <v>1976</v>
      </c>
      <c r="D407">
        <v>1</v>
      </c>
      <c r="E407">
        <v>9.8999999999999994E-5</v>
      </c>
      <c r="F407">
        <v>11.5397</v>
      </c>
      <c r="H407">
        <v>9.7979299999999991</v>
      </c>
      <c r="I407">
        <f t="shared" si="10"/>
        <v>9.6999506999999991E-4</v>
      </c>
      <c r="K407">
        <v>9.3703599999999998</v>
      </c>
      <c r="L407">
        <v>10.37664</v>
      </c>
      <c r="M407">
        <v>907.02796000000001</v>
      </c>
      <c r="N407">
        <v>948.41562999999996</v>
      </c>
      <c r="O407">
        <v>856.44303000000002</v>
      </c>
      <c r="P407" t="s">
        <v>6186</v>
      </c>
      <c r="Q407">
        <v>323.70299999999997</v>
      </c>
      <c r="R407">
        <v>144.0361</v>
      </c>
      <c r="S407" t="s">
        <v>6186</v>
      </c>
      <c r="T407">
        <v>0.44736399999999998</v>
      </c>
      <c r="U407">
        <v>2.2159000000000002E-2</v>
      </c>
      <c r="V407">
        <v>31.882739999999998</v>
      </c>
      <c r="W407" t="s">
        <v>6186</v>
      </c>
      <c r="X407" t="s">
        <v>6186</v>
      </c>
      <c r="Y407">
        <v>1</v>
      </c>
      <c r="Z407">
        <v>2E-3</v>
      </c>
      <c r="AA407">
        <v>0.998</v>
      </c>
      <c r="AB407" t="s">
        <v>6186</v>
      </c>
      <c r="AC407" t="s">
        <v>6186</v>
      </c>
      <c r="AD407" t="s">
        <v>6186</v>
      </c>
      <c r="AE407">
        <v>1</v>
      </c>
      <c r="AF407" t="s">
        <v>6186</v>
      </c>
      <c r="AG407" t="s">
        <v>6186</v>
      </c>
      <c r="AH407" t="s">
        <v>6186</v>
      </c>
      <c r="AI407" t="s">
        <v>6186</v>
      </c>
      <c r="AJ407" t="s">
        <v>6186</v>
      </c>
      <c r="AK407" t="s">
        <v>6186</v>
      </c>
      <c r="AL407" t="s">
        <v>6186</v>
      </c>
      <c r="AM407" t="s">
        <v>6186</v>
      </c>
      <c r="AN407" t="s">
        <v>6186</v>
      </c>
      <c r="AO407" t="s">
        <v>6186</v>
      </c>
      <c r="AP407">
        <v>1</v>
      </c>
      <c r="AQ407" t="s">
        <v>6186</v>
      </c>
      <c r="AR407" t="s">
        <v>6186</v>
      </c>
      <c r="AS407" t="s">
        <v>6186</v>
      </c>
      <c r="AT407" t="s">
        <v>6186</v>
      </c>
      <c r="AU407" t="s">
        <v>6186</v>
      </c>
      <c r="AV407" t="s">
        <v>6186</v>
      </c>
      <c r="AW407" t="s">
        <v>6186</v>
      </c>
      <c r="AX407">
        <v>8</v>
      </c>
      <c r="AY407" t="s">
        <v>6186</v>
      </c>
      <c r="AZ407" t="s">
        <v>6186</v>
      </c>
      <c r="BA407" t="s">
        <v>6186</v>
      </c>
      <c r="BB407" t="s">
        <v>6186</v>
      </c>
      <c r="BC407" t="s">
        <v>6186</v>
      </c>
      <c r="BD407" t="s">
        <v>6186</v>
      </c>
    </row>
    <row r="408" spans="1:56">
      <c r="A408" t="s">
        <v>6190</v>
      </c>
      <c r="B408">
        <v>6500</v>
      </c>
      <c r="C408">
        <v>1977</v>
      </c>
      <c r="D408">
        <v>2</v>
      </c>
      <c r="E408">
        <v>1.0900000000000001E-4</v>
      </c>
      <c r="F408">
        <v>12.323370000000001</v>
      </c>
      <c r="H408">
        <v>10.439590000000001</v>
      </c>
      <c r="I408">
        <f t="shared" si="10"/>
        <v>1.1379153100000003E-3</v>
      </c>
      <c r="K408">
        <v>10.29011</v>
      </c>
      <c r="L408">
        <v>10.62829</v>
      </c>
      <c r="M408">
        <v>851.27873</v>
      </c>
      <c r="N408">
        <v>863.64491999999996</v>
      </c>
      <c r="O408">
        <v>836.16448000000003</v>
      </c>
      <c r="P408" t="s">
        <v>6186</v>
      </c>
      <c r="Q408">
        <v>316.14679999999998</v>
      </c>
      <c r="R408">
        <v>142.26349999999999</v>
      </c>
      <c r="S408" t="s">
        <v>6186</v>
      </c>
      <c r="T408">
        <v>0.45284000000000002</v>
      </c>
      <c r="U408">
        <v>2.1887E-2</v>
      </c>
      <c r="V408">
        <v>33.960949999999997</v>
      </c>
      <c r="W408" t="s">
        <v>6186</v>
      </c>
      <c r="X408" t="s">
        <v>6186</v>
      </c>
      <c r="Y408">
        <v>1</v>
      </c>
      <c r="Z408" t="s">
        <v>6186</v>
      </c>
      <c r="AA408">
        <v>1</v>
      </c>
      <c r="AB408" t="s">
        <v>6186</v>
      </c>
      <c r="AC408" t="s">
        <v>6186</v>
      </c>
      <c r="AD408" t="s">
        <v>6186</v>
      </c>
      <c r="AE408">
        <v>1</v>
      </c>
      <c r="AF408" t="s">
        <v>6186</v>
      </c>
      <c r="AG408" t="s">
        <v>6186</v>
      </c>
      <c r="AH408" t="s">
        <v>6186</v>
      </c>
      <c r="AI408" t="s">
        <v>6186</v>
      </c>
      <c r="AJ408" t="s">
        <v>6186</v>
      </c>
      <c r="AK408" t="s">
        <v>6186</v>
      </c>
      <c r="AL408" t="s">
        <v>6186</v>
      </c>
      <c r="AM408" t="s">
        <v>6186</v>
      </c>
      <c r="AN408" t="s">
        <v>6186</v>
      </c>
      <c r="AO408" t="s">
        <v>6186</v>
      </c>
      <c r="AP408">
        <v>1</v>
      </c>
      <c r="AQ408" t="s">
        <v>6186</v>
      </c>
      <c r="AR408" t="s">
        <v>6186</v>
      </c>
      <c r="AS408" t="s">
        <v>6186</v>
      </c>
      <c r="AT408" t="s">
        <v>6186</v>
      </c>
      <c r="AU408" t="s">
        <v>6186</v>
      </c>
      <c r="AV408" t="s">
        <v>6186</v>
      </c>
      <c r="AW408" t="s">
        <v>6186</v>
      </c>
      <c r="AX408">
        <v>8</v>
      </c>
      <c r="AY408" t="s">
        <v>6186</v>
      </c>
      <c r="AZ408" t="s">
        <v>6186</v>
      </c>
      <c r="BA408" t="s">
        <v>6186</v>
      </c>
      <c r="BB408" t="s">
        <v>6186</v>
      </c>
      <c r="BC408" t="s">
        <v>6186</v>
      </c>
      <c r="BD408" t="s">
        <v>6186</v>
      </c>
    </row>
    <row r="409" spans="1:56">
      <c r="A409" t="s">
        <v>6190</v>
      </c>
      <c r="B409">
        <v>6500</v>
      </c>
      <c r="C409">
        <v>1978</v>
      </c>
      <c r="D409">
        <v>1</v>
      </c>
      <c r="E409">
        <v>9.7E-5</v>
      </c>
      <c r="F409">
        <v>11.703670000000001</v>
      </c>
      <c r="H409">
        <v>9.9225200000000005</v>
      </c>
      <c r="I409">
        <f t="shared" si="10"/>
        <v>9.6248444000000008E-4</v>
      </c>
      <c r="K409">
        <v>9.6638900000000003</v>
      </c>
      <c r="L409">
        <v>10.25806</v>
      </c>
      <c r="M409">
        <v>895.63935000000004</v>
      </c>
      <c r="N409">
        <v>919.60893999999996</v>
      </c>
      <c r="O409">
        <v>866.34316999999999</v>
      </c>
      <c r="P409" t="s">
        <v>6186</v>
      </c>
      <c r="Q409">
        <v>327.96</v>
      </c>
      <c r="R409">
        <v>155.40710000000001</v>
      </c>
      <c r="S409">
        <v>18.097799999999999</v>
      </c>
      <c r="T409">
        <v>0.47421200000000002</v>
      </c>
      <c r="U409">
        <v>2.3909E-2</v>
      </c>
      <c r="V409">
        <v>32.321010000000001</v>
      </c>
      <c r="W409" t="s">
        <v>6186</v>
      </c>
      <c r="X409" t="s">
        <v>6186</v>
      </c>
      <c r="Y409">
        <v>1</v>
      </c>
      <c r="Z409" t="s">
        <v>6186</v>
      </c>
      <c r="AA409">
        <v>1</v>
      </c>
      <c r="AB409" t="s">
        <v>6186</v>
      </c>
      <c r="AC409" t="s">
        <v>6186</v>
      </c>
      <c r="AD409" t="s">
        <v>6186</v>
      </c>
      <c r="AE409">
        <v>1</v>
      </c>
      <c r="AF409" t="s">
        <v>6186</v>
      </c>
      <c r="AG409" t="s">
        <v>6186</v>
      </c>
      <c r="AH409" t="s">
        <v>6186</v>
      </c>
      <c r="AI409" t="s">
        <v>6186</v>
      </c>
      <c r="AJ409" t="s">
        <v>6186</v>
      </c>
      <c r="AK409" t="s">
        <v>6186</v>
      </c>
      <c r="AL409" t="s">
        <v>6186</v>
      </c>
      <c r="AM409" t="s">
        <v>6186</v>
      </c>
      <c r="AN409" t="s">
        <v>6186</v>
      </c>
      <c r="AO409" t="s">
        <v>6186</v>
      </c>
      <c r="AP409">
        <v>1</v>
      </c>
      <c r="AQ409" t="s">
        <v>6186</v>
      </c>
      <c r="AR409" t="s">
        <v>6186</v>
      </c>
      <c r="AS409" t="s">
        <v>6186</v>
      </c>
      <c r="AT409" t="s">
        <v>6186</v>
      </c>
      <c r="AU409" t="s">
        <v>6186</v>
      </c>
      <c r="AV409" t="s">
        <v>6186</v>
      </c>
      <c r="AW409" t="s">
        <v>6186</v>
      </c>
      <c r="AX409">
        <v>7.2</v>
      </c>
      <c r="AY409" t="s">
        <v>6186</v>
      </c>
      <c r="AZ409" t="s">
        <v>6186</v>
      </c>
      <c r="BA409" t="s">
        <v>6186</v>
      </c>
      <c r="BB409" t="s">
        <v>6186</v>
      </c>
      <c r="BC409" t="s">
        <v>6186</v>
      </c>
      <c r="BD409" t="s">
        <v>6186</v>
      </c>
    </row>
    <row r="410" spans="1:56">
      <c r="A410" t="s">
        <v>6190</v>
      </c>
      <c r="B410">
        <v>6500</v>
      </c>
      <c r="C410">
        <v>1979</v>
      </c>
      <c r="D410" t="s">
        <v>6186</v>
      </c>
      <c r="E410" t="s">
        <v>6186</v>
      </c>
      <c r="F410" t="s">
        <v>6186</v>
      </c>
      <c r="H410" t="s">
        <v>6186</v>
      </c>
      <c r="I410" t="str">
        <f t="shared" si="10"/>
        <v/>
      </c>
      <c r="K410" t="s">
        <v>6186</v>
      </c>
      <c r="L410" t="s">
        <v>6186</v>
      </c>
      <c r="M410" t="s">
        <v>6186</v>
      </c>
      <c r="N410" t="s">
        <v>6186</v>
      </c>
      <c r="O410" t="s">
        <v>6186</v>
      </c>
      <c r="P410" t="s">
        <v>6186</v>
      </c>
      <c r="Q410" t="s">
        <v>6186</v>
      </c>
      <c r="R410" t="s">
        <v>6186</v>
      </c>
      <c r="S410" t="s">
        <v>6186</v>
      </c>
      <c r="T410" t="s">
        <v>6186</v>
      </c>
      <c r="U410" t="s">
        <v>6186</v>
      </c>
      <c r="V410" t="s">
        <v>6186</v>
      </c>
      <c r="W410" t="s">
        <v>6186</v>
      </c>
      <c r="X410" t="s">
        <v>6186</v>
      </c>
      <c r="Y410" t="s">
        <v>6186</v>
      </c>
      <c r="Z410" t="s">
        <v>6186</v>
      </c>
      <c r="AA410" t="s">
        <v>6186</v>
      </c>
      <c r="AB410" t="s">
        <v>6186</v>
      </c>
      <c r="AC410" t="s">
        <v>6186</v>
      </c>
      <c r="AD410" t="s">
        <v>6186</v>
      </c>
      <c r="AE410" t="s">
        <v>6186</v>
      </c>
      <c r="AF410" t="s">
        <v>6186</v>
      </c>
      <c r="AG410" t="s">
        <v>6186</v>
      </c>
      <c r="AH410" t="s">
        <v>6186</v>
      </c>
      <c r="AI410" t="s">
        <v>6186</v>
      </c>
      <c r="AJ410" t="s">
        <v>6186</v>
      </c>
      <c r="AK410" t="s">
        <v>6186</v>
      </c>
      <c r="AL410" t="s">
        <v>6186</v>
      </c>
      <c r="AM410" t="s">
        <v>6186</v>
      </c>
      <c r="AN410" t="s">
        <v>6186</v>
      </c>
      <c r="AO410" t="s">
        <v>6186</v>
      </c>
      <c r="AP410" t="s">
        <v>6186</v>
      </c>
      <c r="AQ410" t="s">
        <v>6186</v>
      </c>
      <c r="AR410" t="s">
        <v>6186</v>
      </c>
      <c r="AS410" t="s">
        <v>6186</v>
      </c>
      <c r="AT410" t="s">
        <v>6186</v>
      </c>
      <c r="AU410" t="s">
        <v>6186</v>
      </c>
      <c r="AV410" t="s">
        <v>6186</v>
      </c>
      <c r="AW410" t="s">
        <v>6186</v>
      </c>
      <c r="AX410" t="s">
        <v>6186</v>
      </c>
      <c r="AY410" t="s">
        <v>6186</v>
      </c>
      <c r="AZ410" t="s">
        <v>6186</v>
      </c>
      <c r="BA410" t="s">
        <v>6186</v>
      </c>
      <c r="BB410" t="s">
        <v>6186</v>
      </c>
      <c r="BC410" t="s">
        <v>6186</v>
      </c>
      <c r="BD410" t="s">
        <v>6186</v>
      </c>
    </row>
    <row r="411" spans="1:56">
      <c r="A411" t="s">
        <v>6190</v>
      </c>
      <c r="B411">
        <v>6500</v>
      </c>
      <c r="C411">
        <v>1980</v>
      </c>
      <c r="D411" t="s">
        <v>6186</v>
      </c>
      <c r="E411" t="s">
        <v>6186</v>
      </c>
      <c r="F411" t="s">
        <v>6186</v>
      </c>
      <c r="H411" t="s">
        <v>6186</v>
      </c>
      <c r="I411" t="str">
        <f t="shared" si="10"/>
        <v/>
      </c>
      <c r="K411" t="s">
        <v>6186</v>
      </c>
      <c r="L411" t="s">
        <v>6186</v>
      </c>
      <c r="M411" t="s">
        <v>6186</v>
      </c>
      <c r="N411" t="s">
        <v>6186</v>
      </c>
      <c r="O411" t="s">
        <v>6186</v>
      </c>
      <c r="P411" t="s">
        <v>6186</v>
      </c>
      <c r="Q411" t="s">
        <v>6186</v>
      </c>
      <c r="R411" t="s">
        <v>6186</v>
      </c>
      <c r="S411" t="s">
        <v>6186</v>
      </c>
      <c r="T411" t="s">
        <v>6186</v>
      </c>
      <c r="U411" t="s">
        <v>6186</v>
      </c>
      <c r="V411" t="s">
        <v>6186</v>
      </c>
      <c r="W411" t="s">
        <v>6186</v>
      </c>
      <c r="X411" t="s">
        <v>6186</v>
      </c>
      <c r="Y411" t="s">
        <v>6186</v>
      </c>
      <c r="Z411" t="s">
        <v>6186</v>
      </c>
      <c r="AA411" t="s">
        <v>6186</v>
      </c>
      <c r="AB411" t="s">
        <v>6186</v>
      </c>
      <c r="AC411" t="s">
        <v>6186</v>
      </c>
      <c r="AD411" t="s">
        <v>6186</v>
      </c>
      <c r="AE411" t="s">
        <v>6186</v>
      </c>
      <c r="AF411" t="s">
        <v>6186</v>
      </c>
      <c r="AG411" t="s">
        <v>6186</v>
      </c>
      <c r="AH411" t="s">
        <v>6186</v>
      </c>
      <c r="AI411" t="s">
        <v>6186</v>
      </c>
      <c r="AJ411" t="s">
        <v>6186</v>
      </c>
      <c r="AK411" t="s">
        <v>6186</v>
      </c>
      <c r="AL411" t="s">
        <v>6186</v>
      </c>
      <c r="AM411" t="s">
        <v>6186</v>
      </c>
      <c r="AN411" t="s">
        <v>6186</v>
      </c>
      <c r="AO411" t="s">
        <v>6186</v>
      </c>
      <c r="AP411" t="s">
        <v>6186</v>
      </c>
      <c r="AQ411" t="s">
        <v>6186</v>
      </c>
      <c r="AR411" t="s">
        <v>6186</v>
      </c>
      <c r="AS411" t="s">
        <v>6186</v>
      </c>
      <c r="AT411" t="s">
        <v>6186</v>
      </c>
      <c r="AU411" t="s">
        <v>6186</v>
      </c>
      <c r="AV411" t="s">
        <v>6186</v>
      </c>
      <c r="AW411" t="s">
        <v>6186</v>
      </c>
      <c r="AX411" t="s">
        <v>6186</v>
      </c>
      <c r="AY411" t="s">
        <v>6186</v>
      </c>
      <c r="AZ411" t="s">
        <v>6186</v>
      </c>
      <c r="BA411" t="s">
        <v>6186</v>
      </c>
      <c r="BB411" t="s">
        <v>6186</v>
      </c>
      <c r="BC411" t="s">
        <v>6186</v>
      </c>
      <c r="BD411" t="s">
        <v>6186</v>
      </c>
    </row>
    <row r="412" spans="1:56">
      <c r="A412" t="s">
        <v>6190</v>
      </c>
      <c r="B412">
        <v>6500</v>
      </c>
      <c r="C412">
        <v>1981</v>
      </c>
      <c r="D412" t="s">
        <v>6186</v>
      </c>
      <c r="E412" t="s">
        <v>6186</v>
      </c>
      <c r="F412" t="s">
        <v>6186</v>
      </c>
      <c r="H412" t="s">
        <v>6186</v>
      </c>
      <c r="I412" t="str">
        <f t="shared" si="10"/>
        <v/>
      </c>
      <c r="K412" t="s">
        <v>6186</v>
      </c>
      <c r="L412" t="s">
        <v>6186</v>
      </c>
      <c r="M412" t="s">
        <v>6186</v>
      </c>
      <c r="N412" t="s">
        <v>6186</v>
      </c>
      <c r="O412" t="s">
        <v>6186</v>
      </c>
      <c r="P412" t="s">
        <v>6186</v>
      </c>
      <c r="Q412" t="s">
        <v>6186</v>
      </c>
      <c r="R412" t="s">
        <v>6186</v>
      </c>
      <c r="S412" t="s">
        <v>6186</v>
      </c>
      <c r="T412" t="s">
        <v>6186</v>
      </c>
      <c r="U412" t="s">
        <v>6186</v>
      </c>
      <c r="V412" t="s">
        <v>6186</v>
      </c>
      <c r="W412" t="s">
        <v>6186</v>
      </c>
      <c r="X412" t="s">
        <v>6186</v>
      </c>
      <c r="Y412" t="s">
        <v>6186</v>
      </c>
      <c r="Z412" t="s">
        <v>6186</v>
      </c>
      <c r="AA412" t="s">
        <v>6186</v>
      </c>
      <c r="AB412" t="s">
        <v>6186</v>
      </c>
      <c r="AC412" t="s">
        <v>6186</v>
      </c>
      <c r="AD412" t="s">
        <v>6186</v>
      </c>
      <c r="AE412" t="s">
        <v>6186</v>
      </c>
      <c r="AF412" t="s">
        <v>6186</v>
      </c>
      <c r="AG412" t="s">
        <v>6186</v>
      </c>
      <c r="AH412" t="s">
        <v>6186</v>
      </c>
      <c r="AI412" t="s">
        <v>6186</v>
      </c>
      <c r="AJ412" t="s">
        <v>6186</v>
      </c>
      <c r="AK412" t="s">
        <v>6186</v>
      </c>
      <c r="AL412" t="s">
        <v>6186</v>
      </c>
      <c r="AM412" t="s">
        <v>6186</v>
      </c>
      <c r="AN412" t="s">
        <v>6186</v>
      </c>
      <c r="AO412" t="s">
        <v>6186</v>
      </c>
      <c r="AP412" t="s">
        <v>6186</v>
      </c>
      <c r="AQ412" t="s">
        <v>6186</v>
      </c>
      <c r="AR412" t="s">
        <v>6186</v>
      </c>
      <c r="AS412" t="s">
        <v>6186</v>
      </c>
      <c r="AT412" t="s">
        <v>6186</v>
      </c>
      <c r="AU412" t="s">
        <v>6186</v>
      </c>
      <c r="AV412" t="s">
        <v>6186</v>
      </c>
      <c r="AW412" t="s">
        <v>6186</v>
      </c>
      <c r="AX412" t="s">
        <v>6186</v>
      </c>
      <c r="AY412" t="s">
        <v>6186</v>
      </c>
      <c r="AZ412" t="s">
        <v>6186</v>
      </c>
      <c r="BA412" t="s">
        <v>6186</v>
      </c>
      <c r="BB412" t="s">
        <v>6186</v>
      </c>
      <c r="BC412" t="s">
        <v>6186</v>
      </c>
      <c r="BD412" t="s">
        <v>6186</v>
      </c>
    </row>
    <row r="413" spans="1:56">
      <c r="A413" t="s">
        <v>6190</v>
      </c>
      <c r="B413">
        <v>6500</v>
      </c>
      <c r="C413">
        <v>1982</v>
      </c>
      <c r="D413" t="s">
        <v>6186</v>
      </c>
      <c r="E413" t="s">
        <v>6186</v>
      </c>
      <c r="F413" t="s">
        <v>6186</v>
      </c>
      <c r="H413" t="s">
        <v>6186</v>
      </c>
      <c r="I413" t="str">
        <f t="shared" si="10"/>
        <v/>
      </c>
      <c r="K413" t="s">
        <v>6186</v>
      </c>
      <c r="L413" t="s">
        <v>6186</v>
      </c>
      <c r="M413" t="s">
        <v>6186</v>
      </c>
      <c r="N413" t="s">
        <v>6186</v>
      </c>
      <c r="O413" t="s">
        <v>6186</v>
      </c>
      <c r="P413" t="s">
        <v>6186</v>
      </c>
      <c r="Q413" t="s">
        <v>6186</v>
      </c>
      <c r="R413" t="s">
        <v>6186</v>
      </c>
      <c r="S413" t="s">
        <v>6186</v>
      </c>
      <c r="T413" t="s">
        <v>6186</v>
      </c>
      <c r="U413" t="s">
        <v>6186</v>
      </c>
      <c r="V413" t="s">
        <v>6186</v>
      </c>
      <c r="W413" t="s">
        <v>6186</v>
      </c>
      <c r="X413" t="s">
        <v>6186</v>
      </c>
      <c r="Y413" t="s">
        <v>6186</v>
      </c>
      <c r="Z413" t="s">
        <v>6186</v>
      </c>
      <c r="AA413" t="s">
        <v>6186</v>
      </c>
      <c r="AB413" t="s">
        <v>6186</v>
      </c>
      <c r="AC413" t="s">
        <v>6186</v>
      </c>
      <c r="AD413" t="s">
        <v>6186</v>
      </c>
      <c r="AE413" t="s">
        <v>6186</v>
      </c>
      <c r="AF413" t="s">
        <v>6186</v>
      </c>
      <c r="AG413" t="s">
        <v>6186</v>
      </c>
      <c r="AH413" t="s">
        <v>6186</v>
      </c>
      <c r="AI413" t="s">
        <v>6186</v>
      </c>
      <c r="AJ413" t="s">
        <v>6186</v>
      </c>
      <c r="AK413" t="s">
        <v>6186</v>
      </c>
      <c r="AL413" t="s">
        <v>6186</v>
      </c>
      <c r="AM413" t="s">
        <v>6186</v>
      </c>
      <c r="AN413" t="s">
        <v>6186</v>
      </c>
      <c r="AO413" t="s">
        <v>6186</v>
      </c>
      <c r="AP413" t="s">
        <v>6186</v>
      </c>
      <c r="AQ413" t="s">
        <v>6186</v>
      </c>
      <c r="AR413" t="s">
        <v>6186</v>
      </c>
      <c r="AS413" t="s">
        <v>6186</v>
      </c>
      <c r="AT413" t="s">
        <v>6186</v>
      </c>
      <c r="AU413" t="s">
        <v>6186</v>
      </c>
      <c r="AV413" t="s">
        <v>6186</v>
      </c>
      <c r="AW413" t="s">
        <v>6186</v>
      </c>
      <c r="AX413" t="s">
        <v>6186</v>
      </c>
      <c r="AY413" t="s">
        <v>6186</v>
      </c>
      <c r="AZ413" t="s">
        <v>6186</v>
      </c>
      <c r="BA413" t="s">
        <v>6186</v>
      </c>
      <c r="BB413" t="s">
        <v>6186</v>
      </c>
      <c r="BC413" t="s">
        <v>6186</v>
      </c>
      <c r="BD413" t="s">
        <v>6186</v>
      </c>
    </row>
    <row r="414" spans="1:56">
      <c r="A414" t="s">
        <v>6190</v>
      </c>
      <c r="B414">
        <v>6500</v>
      </c>
      <c r="C414">
        <v>1983</v>
      </c>
      <c r="D414" t="s">
        <v>6186</v>
      </c>
      <c r="E414" t="s">
        <v>6186</v>
      </c>
      <c r="F414" t="s">
        <v>6186</v>
      </c>
      <c r="H414" t="s">
        <v>6186</v>
      </c>
      <c r="I414" t="str">
        <f t="shared" si="10"/>
        <v/>
      </c>
      <c r="K414" t="s">
        <v>6186</v>
      </c>
      <c r="L414" t="s">
        <v>6186</v>
      </c>
      <c r="M414" t="s">
        <v>6186</v>
      </c>
      <c r="N414" t="s">
        <v>6186</v>
      </c>
      <c r="O414" t="s">
        <v>6186</v>
      </c>
      <c r="P414" t="s">
        <v>6186</v>
      </c>
      <c r="Q414" t="s">
        <v>6186</v>
      </c>
      <c r="R414" t="s">
        <v>6186</v>
      </c>
      <c r="S414" t="s">
        <v>6186</v>
      </c>
      <c r="T414" t="s">
        <v>6186</v>
      </c>
      <c r="U414" t="s">
        <v>6186</v>
      </c>
      <c r="V414" t="s">
        <v>6186</v>
      </c>
      <c r="W414" t="s">
        <v>6186</v>
      </c>
      <c r="X414" t="s">
        <v>6186</v>
      </c>
      <c r="Y414" t="s">
        <v>6186</v>
      </c>
      <c r="Z414" t="s">
        <v>6186</v>
      </c>
      <c r="AA414" t="s">
        <v>6186</v>
      </c>
      <c r="AB414" t="s">
        <v>6186</v>
      </c>
      <c r="AC414" t="s">
        <v>6186</v>
      </c>
      <c r="AD414" t="s">
        <v>6186</v>
      </c>
      <c r="AE414" t="s">
        <v>6186</v>
      </c>
      <c r="AF414" t="s">
        <v>6186</v>
      </c>
      <c r="AG414" t="s">
        <v>6186</v>
      </c>
      <c r="AH414" t="s">
        <v>6186</v>
      </c>
      <c r="AI414" t="s">
        <v>6186</v>
      </c>
      <c r="AJ414" t="s">
        <v>6186</v>
      </c>
      <c r="AK414" t="s">
        <v>6186</v>
      </c>
      <c r="AL414" t="s">
        <v>6186</v>
      </c>
      <c r="AM414" t="s">
        <v>6186</v>
      </c>
      <c r="AN414" t="s">
        <v>6186</v>
      </c>
      <c r="AO414" t="s">
        <v>6186</v>
      </c>
      <c r="AP414" t="s">
        <v>6186</v>
      </c>
      <c r="AQ414" t="s">
        <v>6186</v>
      </c>
      <c r="AR414" t="s">
        <v>6186</v>
      </c>
      <c r="AS414" t="s">
        <v>6186</v>
      </c>
      <c r="AT414" t="s">
        <v>6186</v>
      </c>
      <c r="AU414" t="s">
        <v>6186</v>
      </c>
      <c r="AV414" t="s">
        <v>6186</v>
      </c>
      <c r="AW414" t="s">
        <v>6186</v>
      </c>
      <c r="AX414" t="s">
        <v>6186</v>
      </c>
      <c r="AY414" t="s">
        <v>6186</v>
      </c>
      <c r="AZ414" t="s">
        <v>6186</v>
      </c>
      <c r="BA414" t="s">
        <v>6186</v>
      </c>
      <c r="BB414" t="s">
        <v>6186</v>
      </c>
      <c r="BC414" t="s">
        <v>6186</v>
      </c>
      <c r="BD414" t="s">
        <v>6186</v>
      </c>
    </row>
    <row r="415" spans="1:56">
      <c r="A415" t="s">
        <v>6190</v>
      </c>
      <c r="B415">
        <v>6500</v>
      </c>
      <c r="C415">
        <v>1984</v>
      </c>
      <c r="D415" t="s">
        <v>6186</v>
      </c>
      <c r="E415" t="s">
        <v>6186</v>
      </c>
      <c r="F415" t="s">
        <v>6186</v>
      </c>
      <c r="H415" t="s">
        <v>6186</v>
      </c>
      <c r="I415" t="str">
        <f t="shared" si="10"/>
        <v/>
      </c>
      <c r="K415" t="s">
        <v>6186</v>
      </c>
      <c r="L415" t="s">
        <v>6186</v>
      </c>
      <c r="M415" t="s">
        <v>6186</v>
      </c>
      <c r="N415" t="s">
        <v>6186</v>
      </c>
      <c r="O415" t="s">
        <v>6186</v>
      </c>
      <c r="P415" t="s">
        <v>6186</v>
      </c>
      <c r="Q415" t="s">
        <v>6186</v>
      </c>
      <c r="R415" t="s">
        <v>6186</v>
      </c>
      <c r="S415" t="s">
        <v>6186</v>
      </c>
      <c r="T415" t="s">
        <v>6186</v>
      </c>
      <c r="U415" t="s">
        <v>6186</v>
      </c>
      <c r="V415" t="s">
        <v>6186</v>
      </c>
      <c r="W415" t="s">
        <v>6186</v>
      </c>
      <c r="X415" t="s">
        <v>6186</v>
      </c>
      <c r="Y415" t="s">
        <v>6186</v>
      </c>
      <c r="Z415" t="s">
        <v>6186</v>
      </c>
      <c r="AA415" t="s">
        <v>6186</v>
      </c>
      <c r="AB415" t="s">
        <v>6186</v>
      </c>
      <c r="AC415" t="s">
        <v>6186</v>
      </c>
      <c r="AD415" t="s">
        <v>6186</v>
      </c>
      <c r="AE415" t="s">
        <v>6186</v>
      </c>
      <c r="AF415" t="s">
        <v>6186</v>
      </c>
      <c r="AG415" t="s">
        <v>6186</v>
      </c>
      <c r="AH415" t="s">
        <v>6186</v>
      </c>
      <c r="AI415" t="s">
        <v>6186</v>
      </c>
      <c r="AJ415" t="s">
        <v>6186</v>
      </c>
      <c r="AK415" t="s">
        <v>6186</v>
      </c>
      <c r="AL415" t="s">
        <v>6186</v>
      </c>
      <c r="AM415" t="s">
        <v>6186</v>
      </c>
      <c r="AN415" t="s">
        <v>6186</v>
      </c>
      <c r="AO415" t="s">
        <v>6186</v>
      </c>
      <c r="AP415" t="s">
        <v>6186</v>
      </c>
      <c r="AQ415" t="s">
        <v>6186</v>
      </c>
      <c r="AR415" t="s">
        <v>6186</v>
      </c>
      <c r="AS415" t="s">
        <v>6186</v>
      </c>
      <c r="AT415" t="s">
        <v>6186</v>
      </c>
      <c r="AU415" t="s">
        <v>6186</v>
      </c>
      <c r="AV415" t="s">
        <v>6186</v>
      </c>
      <c r="AW415" t="s">
        <v>6186</v>
      </c>
      <c r="AX415" t="s">
        <v>6186</v>
      </c>
      <c r="AY415" t="s">
        <v>6186</v>
      </c>
      <c r="AZ415" t="s">
        <v>6186</v>
      </c>
      <c r="BA415" t="s">
        <v>6186</v>
      </c>
      <c r="BB415" t="s">
        <v>6186</v>
      </c>
      <c r="BC415" t="s">
        <v>6186</v>
      </c>
      <c r="BD415" t="s">
        <v>6186</v>
      </c>
    </row>
    <row r="416" spans="1:56">
      <c r="A416" t="s">
        <v>6190</v>
      </c>
      <c r="B416">
        <v>6500</v>
      </c>
      <c r="C416">
        <v>1985</v>
      </c>
      <c r="D416" t="s">
        <v>6186</v>
      </c>
      <c r="E416" t="s">
        <v>6186</v>
      </c>
      <c r="F416" t="s">
        <v>6186</v>
      </c>
      <c r="H416" t="s">
        <v>6186</v>
      </c>
      <c r="I416" t="str">
        <f t="shared" si="10"/>
        <v/>
      </c>
      <c r="K416" t="s">
        <v>6186</v>
      </c>
      <c r="L416" t="s">
        <v>6186</v>
      </c>
      <c r="M416" t="s">
        <v>6186</v>
      </c>
      <c r="N416" t="s">
        <v>6186</v>
      </c>
      <c r="O416" t="s">
        <v>6186</v>
      </c>
      <c r="P416" t="s">
        <v>6186</v>
      </c>
      <c r="Q416" t="s">
        <v>6186</v>
      </c>
      <c r="R416" t="s">
        <v>6186</v>
      </c>
      <c r="S416" t="s">
        <v>6186</v>
      </c>
      <c r="T416" t="s">
        <v>6186</v>
      </c>
      <c r="U416" t="s">
        <v>6186</v>
      </c>
      <c r="V416" t="s">
        <v>6186</v>
      </c>
      <c r="W416" t="s">
        <v>6186</v>
      </c>
      <c r="X416" t="s">
        <v>6186</v>
      </c>
      <c r="Y416" t="s">
        <v>6186</v>
      </c>
      <c r="Z416" t="s">
        <v>6186</v>
      </c>
      <c r="AA416" t="s">
        <v>6186</v>
      </c>
      <c r="AB416" t="s">
        <v>6186</v>
      </c>
      <c r="AC416" t="s">
        <v>6186</v>
      </c>
      <c r="AD416" t="s">
        <v>6186</v>
      </c>
      <c r="AE416" t="s">
        <v>6186</v>
      </c>
      <c r="AF416" t="s">
        <v>6186</v>
      </c>
      <c r="AG416" t="s">
        <v>6186</v>
      </c>
      <c r="AH416" t="s">
        <v>6186</v>
      </c>
      <c r="AI416" t="s">
        <v>6186</v>
      </c>
      <c r="AJ416" t="s">
        <v>6186</v>
      </c>
      <c r="AK416" t="s">
        <v>6186</v>
      </c>
      <c r="AL416" t="s">
        <v>6186</v>
      </c>
      <c r="AM416" t="s">
        <v>6186</v>
      </c>
      <c r="AN416" t="s">
        <v>6186</v>
      </c>
      <c r="AO416" t="s">
        <v>6186</v>
      </c>
      <c r="AP416" t="s">
        <v>6186</v>
      </c>
      <c r="AQ416" t="s">
        <v>6186</v>
      </c>
      <c r="AR416" t="s">
        <v>6186</v>
      </c>
      <c r="AS416" t="s">
        <v>6186</v>
      </c>
      <c r="AT416" t="s">
        <v>6186</v>
      </c>
      <c r="AU416" t="s">
        <v>6186</v>
      </c>
      <c r="AV416" t="s">
        <v>6186</v>
      </c>
      <c r="AW416" t="s">
        <v>6186</v>
      </c>
      <c r="AX416" t="s">
        <v>6186</v>
      </c>
      <c r="AY416" t="s">
        <v>6186</v>
      </c>
      <c r="AZ416" t="s">
        <v>6186</v>
      </c>
      <c r="BA416" t="s">
        <v>6186</v>
      </c>
      <c r="BB416" t="s">
        <v>6186</v>
      </c>
      <c r="BC416" t="s">
        <v>6186</v>
      </c>
      <c r="BD416" t="s">
        <v>6186</v>
      </c>
    </row>
    <row r="417" spans="1:56">
      <c r="A417" t="s">
        <v>6190</v>
      </c>
      <c r="B417">
        <v>6500</v>
      </c>
      <c r="C417">
        <v>1986</v>
      </c>
      <c r="D417" t="s">
        <v>6186</v>
      </c>
      <c r="E417" t="s">
        <v>6186</v>
      </c>
      <c r="F417" t="s">
        <v>6186</v>
      </c>
      <c r="H417" t="s">
        <v>6186</v>
      </c>
      <c r="I417" t="str">
        <f t="shared" si="10"/>
        <v/>
      </c>
      <c r="K417" t="s">
        <v>6186</v>
      </c>
      <c r="L417" t="s">
        <v>6186</v>
      </c>
      <c r="M417" t="s">
        <v>6186</v>
      </c>
      <c r="N417" t="s">
        <v>6186</v>
      </c>
      <c r="O417" t="s">
        <v>6186</v>
      </c>
      <c r="P417" t="s">
        <v>6186</v>
      </c>
      <c r="Q417" t="s">
        <v>6186</v>
      </c>
      <c r="R417" t="s">
        <v>6186</v>
      </c>
      <c r="S417" t="s">
        <v>6186</v>
      </c>
      <c r="T417" t="s">
        <v>6186</v>
      </c>
      <c r="U417" t="s">
        <v>6186</v>
      </c>
      <c r="V417" t="s">
        <v>6186</v>
      </c>
      <c r="W417" t="s">
        <v>6186</v>
      </c>
      <c r="X417" t="s">
        <v>6186</v>
      </c>
      <c r="Y417" t="s">
        <v>6186</v>
      </c>
      <c r="Z417" t="s">
        <v>6186</v>
      </c>
      <c r="AA417" t="s">
        <v>6186</v>
      </c>
      <c r="AB417" t="s">
        <v>6186</v>
      </c>
      <c r="AC417" t="s">
        <v>6186</v>
      </c>
      <c r="AD417" t="s">
        <v>6186</v>
      </c>
      <c r="AE417" t="s">
        <v>6186</v>
      </c>
      <c r="AF417" t="s">
        <v>6186</v>
      </c>
      <c r="AG417" t="s">
        <v>6186</v>
      </c>
      <c r="AH417" t="s">
        <v>6186</v>
      </c>
      <c r="AI417" t="s">
        <v>6186</v>
      </c>
      <c r="AJ417" t="s">
        <v>6186</v>
      </c>
      <c r="AK417" t="s">
        <v>6186</v>
      </c>
      <c r="AL417" t="s">
        <v>6186</v>
      </c>
      <c r="AM417" t="s">
        <v>6186</v>
      </c>
      <c r="AN417" t="s">
        <v>6186</v>
      </c>
      <c r="AO417" t="s">
        <v>6186</v>
      </c>
      <c r="AP417" t="s">
        <v>6186</v>
      </c>
      <c r="AQ417" t="s">
        <v>6186</v>
      </c>
      <c r="AR417" t="s">
        <v>6186</v>
      </c>
      <c r="AS417" t="s">
        <v>6186</v>
      </c>
      <c r="AT417" t="s">
        <v>6186</v>
      </c>
      <c r="AU417" t="s">
        <v>6186</v>
      </c>
      <c r="AV417" t="s">
        <v>6186</v>
      </c>
      <c r="AW417" t="s">
        <v>6186</v>
      </c>
      <c r="AX417" t="s">
        <v>6186</v>
      </c>
      <c r="AY417" t="s">
        <v>6186</v>
      </c>
      <c r="AZ417" t="s">
        <v>6186</v>
      </c>
      <c r="BA417" t="s">
        <v>6186</v>
      </c>
      <c r="BB417" t="s">
        <v>6186</v>
      </c>
      <c r="BC417" t="s">
        <v>6186</v>
      </c>
      <c r="BD417" t="s">
        <v>6186</v>
      </c>
    </row>
    <row r="418" spans="1:56">
      <c r="A418" t="s">
        <v>6190</v>
      </c>
      <c r="B418">
        <v>6500</v>
      </c>
      <c r="C418">
        <v>1987</v>
      </c>
      <c r="D418" t="s">
        <v>6186</v>
      </c>
      <c r="E418" t="s">
        <v>6186</v>
      </c>
      <c r="F418" t="s">
        <v>6186</v>
      </c>
      <c r="H418" t="s">
        <v>6186</v>
      </c>
      <c r="I418" t="str">
        <f t="shared" si="10"/>
        <v/>
      </c>
      <c r="K418" t="s">
        <v>6186</v>
      </c>
      <c r="L418" t="s">
        <v>6186</v>
      </c>
      <c r="M418" t="s">
        <v>6186</v>
      </c>
      <c r="N418" t="s">
        <v>6186</v>
      </c>
      <c r="O418" t="s">
        <v>6186</v>
      </c>
      <c r="P418" t="s">
        <v>6186</v>
      </c>
      <c r="Q418" t="s">
        <v>6186</v>
      </c>
      <c r="R418" t="s">
        <v>6186</v>
      </c>
      <c r="S418" t="s">
        <v>6186</v>
      </c>
      <c r="T418" t="s">
        <v>6186</v>
      </c>
      <c r="U418" t="s">
        <v>6186</v>
      </c>
      <c r="V418" t="s">
        <v>6186</v>
      </c>
      <c r="W418" t="s">
        <v>6186</v>
      </c>
      <c r="X418" t="s">
        <v>6186</v>
      </c>
      <c r="Y418" t="s">
        <v>6186</v>
      </c>
      <c r="Z418" t="s">
        <v>6186</v>
      </c>
      <c r="AA418" t="s">
        <v>6186</v>
      </c>
      <c r="AB418" t="s">
        <v>6186</v>
      </c>
      <c r="AC418" t="s">
        <v>6186</v>
      </c>
      <c r="AD418" t="s">
        <v>6186</v>
      </c>
      <c r="AE418" t="s">
        <v>6186</v>
      </c>
      <c r="AF418" t="s">
        <v>6186</v>
      </c>
      <c r="AG418" t="s">
        <v>6186</v>
      </c>
      <c r="AH418" t="s">
        <v>6186</v>
      </c>
      <c r="AI418" t="s">
        <v>6186</v>
      </c>
      <c r="AJ418" t="s">
        <v>6186</v>
      </c>
      <c r="AK418" t="s">
        <v>6186</v>
      </c>
      <c r="AL418" t="s">
        <v>6186</v>
      </c>
      <c r="AM418" t="s">
        <v>6186</v>
      </c>
      <c r="AN418" t="s">
        <v>6186</v>
      </c>
      <c r="AO418" t="s">
        <v>6186</v>
      </c>
      <c r="AP418" t="s">
        <v>6186</v>
      </c>
      <c r="AQ418" t="s">
        <v>6186</v>
      </c>
      <c r="AR418" t="s">
        <v>6186</v>
      </c>
      <c r="AS418" t="s">
        <v>6186</v>
      </c>
      <c r="AT418" t="s">
        <v>6186</v>
      </c>
      <c r="AU418" t="s">
        <v>6186</v>
      </c>
      <c r="AV418" t="s">
        <v>6186</v>
      </c>
      <c r="AW418" t="s">
        <v>6186</v>
      </c>
      <c r="AX418" t="s">
        <v>6186</v>
      </c>
      <c r="AY418" t="s">
        <v>6186</v>
      </c>
      <c r="AZ418" t="s">
        <v>6186</v>
      </c>
      <c r="BA418" t="s">
        <v>6186</v>
      </c>
      <c r="BB418" t="s">
        <v>6186</v>
      </c>
      <c r="BC418" t="s">
        <v>6186</v>
      </c>
      <c r="BD418" t="s">
        <v>6186</v>
      </c>
    </row>
    <row r="419" spans="1:56">
      <c r="A419" t="s">
        <v>6190</v>
      </c>
      <c r="B419">
        <v>6500</v>
      </c>
      <c r="C419">
        <v>1988</v>
      </c>
      <c r="D419" t="s">
        <v>6186</v>
      </c>
      <c r="E419" t="s">
        <v>6186</v>
      </c>
      <c r="F419" t="s">
        <v>6186</v>
      </c>
      <c r="H419" t="s">
        <v>6186</v>
      </c>
      <c r="I419" t="str">
        <f t="shared" si="10"/>
        <v/>
      </c>
      <c r="K419" t="s">
        <v>6186</v>
      </c>
      <c r="L419" t="s">
        <v>6186</v>
      </c>
      <c r="M419" t="s">
        <v>6186</v>
      </c>
      <c r="N419" t="s">
        <v>6186</v>
      </c>
      <c r="O419" t="s">
        <v>6186</v>
      </c>
      <c r="P419" t="s">
        <v>6186</v>
      </c>
      <c r="Q419" t="s">
        <v>6186</v>
      </c>
      <c r="R419" t="s">
        <v>6186</v>
      </c>
      <c r="S419" t="s">
        <v>6186</v>
      </c>
      <c r="T419" t="s">
        <v>6186</v>
      </c>
      <c r="U419" t="s">
        <v>6186</v>
      </c>
      <c r="V419" t="s">
        <v>6186</v>
      </c>
      <c r="W419" t="s">
        <v>6186</v>
      </c>
      <c r="X419" t="s">
        <v>6186</v>
      </c>
      <c r="Y419" t="s">
        <v>6186</v>
      </c>
      <c r="Z419" t="s">
        <v>6186</v>
      </c>
      <c r="AA419" t="s">
        <v>6186</v>
      </c>
      <c r="AB419" t="s">
        <v>6186</v>
      </c>
      <c r="AC419" t="s">
        <v>6186</v>
      </c>
      <c r="AD419" t="s">
        <v>6186</v>
      </c>
      <c r="AE419" t="s">
        <v>6186</v>
      </c>
      <c r="AF419" t="s">
        <v>6186</v>
      </c>
      <c r="AG419" t="s">
        <v>6186</v>
      </c>
      <c r="AH419" t="s">
        <v>6186</v>
      </c>
      <c r="AI419" t="s">
        <v>6186</v>
      </c>
      <c r="AJ419" t="s">
        <v>6186</v>
      </c>
      <c r="AK419" t="s">
        <v>6186</v>
      </c>
      <c r="AL419" t="s">
        <v>6186</v>
      </c>
      <c r="AM419" t="s">
        <v>6186</v>
      </c>
      <c r="AN419" t="s">
        <v>6186</v>
      </c>
      <c r="AO419" t="s">
        <v>6186</v>
      </c>
      <c r="AP419" t="s">
        <v>6186</v>
      </c>
      <c r="AQ419" t="s">
        <v>6186</v>
      </c>
      <c r="AR419" t="s">
        <v>6186</v>
      </c>
      <c r="AS419" t="s">
        <v>6186</v>
      </c>
      <c r="AT419" t="s">
        <v>6186</v>
      </c>
      <c r="AU419" t="s">
        <v>6186</v>
      </c>
      <c r="AV419" t="s">
        <v>6186</v>
      </c>
      <c r="AW419" t="s">
        <v>6186</v>
      </c>
      <c r="AX419" t="s">
        <v>6186</v>
      </c>
      <c r="AY419" t="s">
        <v>6186</v>
      </c>
      <c r="AZ419" t="s">
        <v>6186</v>
      </c>
      <c r="BA419" t="s">
        <v>6186</v>
      </c>
      <c r="BB419" t="s">
        <v>6186</v>
      </c>
      <c r="BC419" t="s">
        <v>6186</v>
      </c>
      <c r="BD419" t="s">
        <v>6186</v>
      </c>
    </row>
    <row r="420" spans="1:56">
      <c r="A420" t="s">
        <v>6190</v>
      </c>
      <c r="B420">
        <v>6500</v>
      </c>
      <c r="C420">
        <v>1989</v>
      </c>
      <c r="D420" t="s">
        <v>6186</v>
      </c>
      <c r="E420" t="s">
        <v>6186</v>
      </c>
      <c r="F420" t="s">
        <v>6186</v>
      </c>
      <c r="H420" t="s">
        <v>6186</v>
      </c>
      <c r="I420" t="str">
        <f t="shared" si="10"/>
        <v/>
      </c>
      <c r="K420" t="s">
        <v>6186</v>
      </c>
      <c r="L420" t="s">
        <v>6186</v>
      </c>
      <c r="M420" t="s">
        <v>6186</v>
      </c>
      <c r="N420" t="s">
        <v>6186</v>
      </c>
      <c r="O420" t="s">
        <v>6186</v>
      </c>
      <c r="P420" t="s">
        <v>6186</v>
      </c>
      <c r="Q420" t="s">
        <v>6186</v>
      </c>
      <c r="R420" t="s">
        <v>6186</v>
      </c>
      <c r="S420" t="s">
        <v>6186</v>
      </c>
      <c r="T420" t="s">
        <v>6186</v>
      </c>
      <c r="U420" t="s">
        <v>6186</v>
      </c>
      <c r="V420" t="s">
        <v>6186</v>
      </c>
      <c r="W420" t="s">
        <v>6186</v>
      </c>
      <c r="X420" t="s">
        <v>6186</v>
      </c>
      <c r="Y420" t="s">
        <v>6186</v>
      </c>
      <c r="Z420" t="s">
        <v>6186</v>
      </c>
      <c r="AA420" t="s">
        <v>6186</v>
      </c>
      <c r="AB420" t="s">
        <v>6186</v>
      </c>
      <c r="AC420" t="s">
        <v>6186</v>
      </c>
      <c r="AD420" t="s">
        <v>6186</v>
      </c>
      <c r="AE420" t="s">
        <v>6186</v>
      </c>
      <c r="AF420" t="s">
        <v>6186</v>
      </c>
      <c r="AG420" t="s">
        <v>6186</v>
      </c>
      <c r="AH420" t="s">
        <v>6186</v>
      </c>
      <c r="AI420" t="s">
        <v>6186</v>
      </c>
      <c r="AJ420" t="s">
        <v>6186</v>
      </c>
      <c r="AK420" t="s">
        <v>6186</v>
      </c>
      <c r="AL420" t="s">
        <v>6186</v>
      </c>
      <c r="AM420" t="s">
        <v>6186</v>
      </c>
      <c r="AN420" t="s">
        <v>6186</v>
      </c>
      <c r="AO420" t="s">
        <v>6186</v>
      </c>
      <c r="AP420" t="s">
        <v>6186</v>
      </c>
      <c r="AQ420" t="s">
        <v>6186</v>
      </c>
      <c r="AR420" t="s">
        <v>6186</v>
      </c>
      <c r="AS420" t="s">
        <v>6186</v>
      </c>
      <c r="AT420" t="s">
        <v>6186</v>
      </c>
      <c r="AU420" t="s">
        <v>6186</v>
      </c>
      <c r="AV420" t="s">
        <v>6186</v>
      </c>
      <c r="AW420" t="s">
        <v>6186</v>
      </c>
      <c r="AX420" t="s">
        <v>6186</v>
      </c>
      <c r="AY420" t="s">
        <v>6186</v>
      </c>
      <c r="AZ420" t="s">
        <v>6186</v>
      </c>
      <c r="BA420" t="s">
        <v>6186</v>
      </c>
      <c r="BB420" t="s">
        <v>6186</v>
      </c>
      <c r="BC420" t="s">
        <v>6186</v>
      </c>
      <c r="BD420" t="s">
        <v>6186</v>
      </c>
    </row>
    <row r="421" spans="1:56">
      <c r="A421" t="s">
        <v>6190</v>
      </c>
      <c r="B421">
        <v>6500</v>
      </c>
      <c r="C421">
        <v>1990</v>
      </c>
      <c r="D421" t="s">
        <v>6186</v>
      </c>
      <c r="E421" t="s">
        <v>6186</v>
      </c>
      <c r="F421" t="s">
        <v>6186</v>
      </c>
      <c r="H421" t="s">
        <v>6186</v>
      </c>
      <c r="I421" t="str">
        <f t="shared" si="10"/>
        <v/>
      </c>
      <c r="K421" t="s">
        <v>6186</v>
      </c>
      <c r="L421" t="s">
        <v>6186</v>
      </c>
      <c r="M421" t="s">
        <v>6186</v>
      </c>
      <c r="N421" t="s">
        <v>6186</v>
      </c>
      <c r="O421" t="s">
        <v>6186</v>
      </c>
      <c r="P421" t="s">
        <v>6186</v>
      </c>
      <c r="Q421" t="s">
        <v>6186</v>
      </c>
      <c r="R421" t="s">
        <v>6186</v>
      </c>
      <c r="S421" t="s">
        <v>6186</v>
      </c>
      <c r="T421" t="s">
        <v>6186</v>
      </c>
      <c r="U421" t="s">
        <v>6186</v>
      </c>
      <c r="V421" t="s">
        <v>6186</v>
      </c>
      <c r="W421" t="s">
        <v>6186</v>
      </c>
      <c r="X421" t="s">
        <v>6186</v>
      </c>
      <c r="Y421" t="s">
        <v>6186</v>
      </c>
      <c r="Z421" t="s">
        <v>6186</v>
      </c>
      <c r="AA421" t="s">
        <v>6186</v>
      </c>
      <c r="AB421" t="s">
        <v>6186</v>
      </c>
      <c r="AC421" t="s">
        <v>6186</v>
      </c>
      <c r="AD421" t="s">
        <v>6186</v>
      </c>
      <c r="AE421" t="s">
        <v>6186</v>
      </c>
      <c r="AF421" t="s">
        <v>6186</v>
      </c>
      <c r="AG421" t="s">
        <v>6186</v>
      </c>
      <c r="AH421" t="s">
        <v>6186</v>
      </c>
      <c r="AI421" t="s">
        <v>6186</v>
      </c>
      <c r="AJ421" t="s">
        <v>6186</v>
      </c>
      <c r="AK421" t="s">
        <v>6186</v>
      </c>
      <c r="AL421" t="s">
        <v>6186</v>
      </c>
      <c r="AM421" t="s">
        <v>6186</v>
      </c>
      <c r="AN421" t="s">
        <v>6186</v>
      </c>
      <c r="AO421" t="s">
        <v>6186</v>
      </c>
      <c r="AP421" t="s">
        <v>6186</v>
      </c>
      <c r="AQ421" t="s">
        <v>6186</v>
      </c>
      <c r="AR421" t="s">
        <v>6186</v>
      </c>
      <c r="AS421" t="s">
        <v>6186</v>
      </c>
      <c r="AT421" t="s">
        <v>6186</v>
      </c>
      <c r="AU421" t="s">
        <v>6186</v>
      </c>
      <c r="AV421" t="s">
        <v>6186</v>
      </c>
      <c r="AW421" t="s">
        <v>6186</v>
      </c>
      <c r="AX421" t="s">
        <v>6186</v>
      </c>
      <c r="AY421" t="s">
        <v>6186</v>
      </c>
      <c r="AZ421" t="s">
        <v>6186</v>
      </c>
      <c r="BA421" t="s">
        <v>6186</v>
      </c>
      <c r="BB421" t="s">
        <v>6186</v>
      </c>
      <c r="BC421" t="s">
        <v>6186</v>
      </c>
      <c r="BD421" t="s">
        <v>6186</v>
      </c>
    </row>
    <row r="422" spans="1:56">
      <c r="A422" t="s">
        <v>6190</v>
      </c>
      <c r="B422">
        <v>6500</v>
      </c>
      <c r="C422">
        <v>1991</v>
      </c>
      <c r="D422" t="s">
        <v>6186</v>
      </c>
      <c r="E422" t="s">
        <v>6186</v>
      </c>
      <c r="F422" t="s">
        <v>6186</v>
      </c>
      <c r="H422" t="s">
        <v>6186</v>
      </c>
      <c r="I422" t="str">
        <f t="shared" si="10"/>
        <v/>
      </c>
      <c r="K422" t="s">
        <v>6186</v>
      </c>
      <c r="L422" t="s">
        <v>6186</v>
      </c>
      <c r="M422" t="s">
        <v>6186</v>
      </c>
      <c r="N422" t="s">
        <v>6186</v>
      </c>
      <c r="O422" t="s">
        <v>6186</v>
      </c>
      <c r="P422" t="s">
        <v>6186</v>
      </c>
      <c r="Q422" t="s">
        <v>6186</v>
      </c>
      <c r="R422" t="s">
        <v>6186</v>
      </c>
      <c r="S422" t="s">
        <v>6186</v>
      </c>
      <c r="T422" t="s">
        <v>6186</v>
      </c>
      <c r="U422" t="s">
        <v>6186</v>
      </c>
      <c r="V422" t="s">
        <v>6186</v>
      </c>
      <c r="W422" t="s">
        <v>6186</v>
      </c>
      <c r="X422" t="s">
        <v>6186</v>
      </c>
      <c r="Y422" t="s">
        <v>6186</v>
      </c>
      <c r="Z422" t="s">
        <v>6186</v>
      </c>
      <c r="AA422" t="s">
        <v>6186</v>
      </c>
      <c r="AB422" t="s">
        <v>6186</v>
      </c>
      <c r="AC422" t="s">
        <v>6186</v>
      </c>
      <c r="AD422" t="s">
        <v>6186</v>
      </c>
      <c r="AE422" t="s">
        <v>6186</v>
      </c>
      <c r="AF422" t="s">
        <v>6186</v>
      </c>
      <c r="AG422" t="s">
        <v>6186</v>
      </c>
      <c r="AH422" t="s">
        <v>6186</v>
      </c>
      <c r="AI422" t="s">
        <v>6186</v>
      </c>
      <c r="AJ422" t="s">
        <v>6186</v>
      </c>
      <c r="AK422" t="s">
        <v>6186</v>
      </c>
      <c r="AL422" t="s">
        <v>6186</v>
      </c>
      <c r="AM422" t="s">
        <v>6186</v>
      </c>
      <c r="AN422" t="s">
        <v>6186</v>
      </c>
      <c r="AO422" t="s">
        <v>6186</v>
      </c>
      <c r="AP422" t="s">
        <v>6186</v>
      </c>
      <c r="AQ422" t="s">
        <v>6186</v>
      </c>
      <c r="AR422" t="s">
        <v>6186</v>
      </c>
      <c r="AS422" t="s">
        <v>6186</v>
      </c>
      <c r="AT422" t="s">
        <v>6186</v>
      </c>
      <c r="AU422" t="s">
        <v>6186</v>
      </c>
      <c r="AV422" t="s">
        <v>6186</v>
      </c>
      <c r="AW422" t="s">
        <v>6186</v>
      </c>
      <c r="AX422" t="s">
        <v>6186</v>
      </c>
      <c r="AY422" t="s">
        <v>6186</v>
      </c>
      <c r="AZ422" t="s">
        <v>6186</v>
      </c>
      <c r="BA422" t="s">
        <v>6186</v>
      </c>
      <c r="BB422" t="s">
        <v>6186</v>
      </c>
      <c r="BC422" t="s">
        <v>6186</v>
      </c>
      <c r="BD422" t="s">
        <v>6186</v>
      </c>
    </row>
    <row r="423" spans="1:56">
      <c r="A423" t="s">
        <v>6190</v>
      </c>
      <c r="B423">
        <v>6500</v>
      </c>
      <c r="C423">
        <v>1992</v>
      </c>
      <c r="D423" t="s">
        <v>6186</v>
      </c>
      <c r="E423" t="s">
        <v>6186</v>
      </c>
      <c r="F423" t="s">
        <v>6186</v>
      </c>
      <c r="H423" t="s">
        <v>6186</v>
      </c>
      <c r="I423" t="str">
        <f t="shared" si="10"/>
        <v/>
      </c>
      <c r="K423" t="s">
        <v>6186</v>
      </c>
      <c r="L423" t="s">
        <v>6186</v>
      </c>
      <c r="M423" t="s">
        <v>6186</v>
      </c>
      <c r="N423" t="s">
        <v>6186</v>
      </c>
      <c r="O423" t="s">
        <v>6186</v>
      </c>
      <c r="P423" t="s">
        <v>6186</v>
      </c>
      <c r="Q423" t="s">
        <v>6186</v>
      </c>
      <c r="R423" t="s">
        <v>6186</v>
      </c>
      <c r="S423" t="s">
        <v>6186</v>
      </c>
      <c r="T423" t="s">
        <v>6186</v>
      </c>
      <c r="U423" t="s">
        <v>6186</v>
      </c>
      <c r="V423" t="s">
        <v>6186</v>
      </c>
      <c r="W423" t="s">
        <v>6186</v>
      </c>
      <c r="X423" t="s">
        <v>6186</v>
      </c>
      <c r="Y423" t="s">
        <v>6186</v>
      </c>
      <c r="Z423" t="s">
        <v>6186</v>
      </c>
      <c r="AA423" t="s">
        <v>6186</v>
      </c>
      <c r="AB423" t="s">
        <v>6186</v>
      </c>
      <c r="AC423" t="s">
        <v>6186</v>
      </c>
      <c r="AD423" t="s">
        <v>6186</v>
      </c>
      <c r="AE423" t="s">
        <v>6186</v>
      </c>
      <c r="AF423" t="s">
        <v>6186</v>
      </c>
      <c r="AG423" t="s">
        <v>6186</v>
      </c>
      <c r="AH423" t="s">
        <v>6186</v>
      </c>
      <c r="AI423" t="s">
        <v>6186</v>
      </c>
      <c r="AJ423" t="s">
        <v>6186</v>
      </c>
      <c r="AK423" t="s">
        <v>6186</v>
      </c>
      <c r="AL423" t="s">
        <v>6186</v>
      </c>
      <c r="AM423" t="s">
        <v>6186</v>
      </c>
      <c r="AN423" t="s">
        <v>6186</v>
      </c>
      <c r="AO423" t="s">
        <v>6186</v>
      </c>
      <c r="AP423" t="s">
        <v>6186</v>
      </c>
      <c r="AQ423" t="s">
        <v>6186</v>
      </c>
      <c r="AR423" t="s">
        <v>6186</v>
      </c>
      <c r="AS423" t="s">
        <v>6186</v>
      </c>
      <c r="AT423" t="s">
        <v>6186</v>
      </c>
      <c r="AU423" t="s">
        <v>6186</v>
      </c>
      <c r="AV423" t="s">
        <v>6186</v>
      </c>
      <c r="AW423" t="s">
        <v>6186</v>
      </c>
      <c r="AX423" t="s">
        <v>6186</v>
      </c>
      <c r="AY423" t="s">
        <v>6186</v>
      </c>
      <c r="AZ423" t="s">
        <v>6186</v>
      </c>
      <c r="BA423" t="s">
        <v>6186</v>
      </c>
      <c r="BB423" t="s">
        <v>6186</v>
      </c>
      <c r="BC423" t="s">
        <v>6186</v>
      </c>
      <c r="BD423" t="s">
        <v>6186</v>
      </c>
    </row>
    <row r="424" spans="1:56">
      <c r="A424" t="s">
        <v>6190</v>
      </c>
      <c r="B424">
        <v>6500</v>
      </c>
      <c r="C424">
        <v>1993</v>
      </c>
      <c r="D424" t="s">
        <v>6186</v>
      </c>
      <c r="E424" t="s">
        <v>6186</v>
      </c>
      <c r="F424" t="s">
        <v>6186</v>
      </c>
      <c r="H424" t="s">
        <v>6186</v>
      </c>
      <c r="I424" t="str">
        <f t="shared" si="10"/>
        <v/>
      </c>
      <c r="K424" t="s">
        <v>6186</v>
      </c>
      <c r="L424" t="s">
        <v>6186</v>
      </c>
      <c r="M424" t="s">
        <v>6186</v>
      </c>
      <c r="N424" t="s">
        <v>6186</v>
      </c>
      <c r="O424" t="s">
        <v>6186</v>
      </c>
      <c r="P424" t="s">
        <v>6186</v>
      </c>
      <c r="Q424" t="s">
        <v>6186</v>
      </c>
      <c r="R424" t="s">
        <v>6186</v>
      </c>
      <c r="S424" t="s">
        <v>6186</v>
      </c>
      <c r="T424" t="s">
        <v>6186</v>
      </c>
      <c r="U424" t="s">
        <v>6186</v>
      </c>
      <c r="V424" t="s">
        <v>6186</v>
      </c>
      <c r="W424" t="s">
        <v>6186</v>
      </c>
      <c r="X424" t="s">
        <v>6186</v>
      </c>
      <c r="Y424" t="s">
        <v>6186</v>
      </c>
      <c r="Z424" t="s">
        <v>6186</v>
      </c>
      <c r="AA424" t="s">
        <v>6186</v>
      </c>
      <c r="AB424" t="s">
        <v>6186</v>
      </c>
      <c r="AC424" t="s">
        <v>6186</v>
      </c>
      <c r="AD424" t="s">
        <v>6186</v>
      </c>
      <c r="AE424" t="s">
        <v>6186</v>
      </c>
      <c r="AF424" t="s">
        <v>6186</v>
      </c>
      <c r="AG424" t="s">
        <v>6186</v>
      </c>
      <c r="AH424" t="s">
        <v>6186</v>
      </c>
      <c r="AI424" t="s">
        <v>6186</v>
      </c>
      <c r="AJ424" t="s">
        <v>6186</v>
      </c>
      <c r="AK424" t="s">
        <v>6186</v>
      </c>
      <c r="AL424" t="s">
        <v>6186</v>
      </c>
      <c r="AM424" t="s">
        <v>6186</v>
      </c>
      <c r="AN424" t="s">
        <v>6186</v>
      </c>
      <c r="AO424" t="s">
        <v>6186</v>
      </c>
      <c r="AP424" t="s">
        <v>6186</v>
      </c>
      <c r="AQ424" t="s">
        <v>6186</v>
      </c>
      <c r="AR424" t="s">
        <v>6186</v>
      </c>
      <c r="AS424" t="s">
        <v>6186</v>
      </c>
      <c r="AT424" t="s">
        <v>6186</v>
      </c>
      <c r="AU424" t="s">
        <v>6186</v>
      </c>
      <c r="AV424" t="s">
        <v>6186</v>
      </c>
      <c r="AW424" t="s">
        <v>6186</v>
      </c>
      <c r="AX424" t="s">
        <v>6186</v>
      </c>
      <c r="AY424" t="s">
        <v>6186</v>
      </c>
      <c r="AZ424" t="s">
        <v>6186</v>
      </c>
      <c r="BA424" t="s">
        <v>6186</v>
      </c>
      <c r="BB424" t="s">
        <v>6186</v>
      </c>
      <c r="BC424" t="s">
        <v>6186</v>
      </c>
      <c r="BD424" t="s">
        <v>6186</v>
      </c>
    </row>
    <row r="425" spans="1:56">
      <c r="A425" t="s">
        <v>6190</v>
      </c>
      <c r="B425">
        <v>6500</v>
      </c>
      <c r="C425">
        <v>1994</v>
      </c>
      <c r="D425" t="s">
        <v>6186</v>
      </c>
      <c r="E425" t="s">
        <v>6186</v>
      </c>
      <c r="F425" t="s">
        <v>6186</v>
      </c>
      <c r="H425" t="s">
        <v>6186</v>
      </c>
      <c r="I425" t="str">
        <f t="shared" si="10"/>
        <v/>
      </c>
      <c r="K425" t="s">
        <v>6186</v>
      </c>
      <c r="L425" t="s">
        <v>6186</v>
      </c>
      <c r="M425" t="s">
        <v>6186</v>
      </c>
      <c r="N425" t="s">
        <v>6186</v>
      </c>
      <c r="O425" t="s">
        <v>6186</v>
      </c>
      <c r="P425" t="s">
        <v>6186</v>
      </c>
      <c r="Q425" t="s">
        <v>6186</v>
      </c>
      <c r="R425" t="s">
        <v>6186</v>
      </c>
      <c r="S425" t="s">
        <v>6186</v>
      </c>
      <c r="T425" t="s">
        <v>6186</v>
      </c>
      <c r="U425" t="s">
        <v>6186</v>
      </c>
      <c r="V425" t="s">
        <v>6186</v>
      </c>
      <c r="W425" t="s">
        <v>6186</v>
      </c>
      <c r="X425" t="s">
        <v>6186</v>
      </c>
      <c r="Y425" t="s">
        <v>6186</v>
      </c>
      <c r="Z425" t="s">
        <v>6186</v>
      </c>
      <c r="AA425" t="s">
        <v>6186</v>
      </c>
      <c r="AB425" t="s">
        <v>6186</v>
      </c>
      <c r="AC425" t="s">
        <v>6186</v>
      </c>
      <c r="AD425" t="s">
        <v>6186</v>
      </c>
      <c r="AE425" t="s">
        <v>6186</v>
      </c>
      <c r="AF425" t="s">
        <v>6186</v>
      </c>
      <c r="AG425" t="s">
        <v>6186</v>
      </c>
      <c r="AH425" t="s">
        <v>6186</v>
      </c>
      <c r="AI425" t="s">
        <v>6186</v>
      </c>
      <c r="AJ425" t="s">
        <v>6186</v>
      </c>
      <c r="AK425" t="s">
        <v>6186</v>
      </c>
      <c r="AL425" t="s">
        <v>6186</v>
      </c>
      <c r="AM425" t="s">
        <v>6186</v>
      </c>
      <c r="AN425" t="s">
        <v>6186</v>
      </c>
      <c r="AO425" t="s">
        <v>6186</v>
      </c>
      <c r="AP425" t="s">
        <v>6186</v>
      </c>
      <c r="AQ425" t="s">
        <v>6186</v>
      </c>
      <c r="AR425" t="s">
        <v>6186</v>
      </c>
      <c r="AS425" t="s">
        <v>6186</v>
      </c>
      <c r="AT425" t="s">
        <v>6186</v>
      </c>
      <c r="AU425" t="s">
        <v>6186</v>
      </c>
      <c r="AV425" t="s">
        <v>6186</v>
      </c>
      <c r="AW425" t="s">
        <v>6186</v>
      </c>
      <c r="AX425" t="s">
        <v>6186</v>
      </c>
      <c r="AY425" t="s">
        <v>6186</v>
      </c>
      <c r="AZ425" t="s">
        <v>6186</v>
      </c>
      <c r="BA425" t="s">
        <v>6186</v>
      </c>
      <c r="BB425" t="s">
        <v>6186</v>
      </c>
      <c r="BC425" t="s">
        <v>6186</v>
      </c>
      <c r="BD425" t="s">
        <v>6186</v>
      </c>
    </row>
    <row r="426" spans="1:56">
      <c r="A426" t="s">
        <v>6190</v>
      </c>
      <c r="B426">
        <v>6500</v>
      </c>
      <c r="C426">
        <v>1995</v>
      </c>
      <c r="D426" t="s">
        <v>6186</v>
      </c>
      <c r="E426" t="s">
        <v>6186</v>
      </c>
      <c r="F426" t="s">
        <v>6186</v>
      </c>
      <c r="H426" t="s">
        <v>6186</v>
      </c>
      <c r="I426" t="str">
        <f t="shared" si="10"/>
        <v/>
      </c>
      <c r="K426" t="s">
        <v>6186</v>
      </c>
      <c r="L426" t="s">
        <v>6186</v>
      </c>
      <c r="M426" t="s">
        <v>6186</v>
      </c>
      <c r="N426" t="s">
        <v>6186</v>
      </c>
      <c r="O426" t="s">
        <v>6186</v>
      </c>
      <c r="P426" t="s">
        <v>6186</v>
      </c>
      <c r="Q426" t="s">
        <v>6186</v>
      </c>
      <c r="R426" t="s">
        <v>6186</v>
      </c>
      <c r="S426" t="s">
        <v>6186</v>
      </c>
      <c r="T426" t="s">
        <v>6186</v>
      </c>
      <c r="U426" t="s">
        <v>6186</v>
      </c>
      <c r="V426" t="s">
        <v>6186</v>
      </c>
      <c r="W426" t="s">
        <v>6186</v>
      </c>
      <c r="X426" t="s">
        <v>6186</v>
      </c>
      <c r="Y426" t="s">
        <v>6186</v>
      </c>
      <c r="Z426" t="s">
        <v>6186</v>
      </c>
      <c r="AA426" t="s">
        <v>6186</v>
      </c>
      <c r="AB426" t="s">
        <v>6186</v>
      </c>
      <c r="AC426" t="s">
        <v>6186</v>
      </c>
      <c r="AD426" t="s">
        <v>6186</v>
      </c>
      <c r="AE426" t="s">
        <v>6186</v>
      </c>
      <c r="AF426" t="s">
        <v>6186</v>
      </c>
      <c r="AG426" t="s">
        <v>6186</v>
      </c>
      <c r="AH426" t="s">
        <v>6186</v>
      </c>
      <c r="AI426" t="s">
        <v>6186</v>
      </c>
      <c r="AJ426" t="s">
        <v>6186</v>
      </c>
      <c r="AK426" t="s">
        <v>6186</v>
      </c>
      <c r="AL426" t="s">
        <v>6186</v>
      </c>
      <c r="AM426" t="s">
        <v>6186</v>
      </c>
      <c r="AN426" t="s">
        <v>6186</v>
      </c>
      <c r="AO426" t="s">
        <v>6186</v>
      </c>
      <c r="AP426" t="s">
        <v>6186</v>
      </c>
      <c r="AQ426" t="s">
        <v>6186</v>
      </c>
      <c r="AR426" t="s">
        <v>6186</v>
      </c>
      <c r="AS426" t="s">
        <v>6186</v>
      </c>
      <c r="AT426" t="s">
        <v>6186</v>
      </c>
      <c r="AU426" t="s">
        <v>6186</v>
      </c>
      <c r="AV426" t="s">
        <v>6186</v>
      </c>
      <c r="AW426" t="s">
        <v>6186</v>
      </c>
      <c r="AX426" t="s">
        <v>6186</v>
      </c>
      <c r="AY426" t="s">
        <v>6186</v>
      </c>
      <c r="AZ426" t="s">
        <v>6186</v>
      </c>
      <c r="BA426" t="s">
        <v>6186</v>
      </c>
      <c r="BB426" t="s">
        <v>6186</v>
      </c>
      <c r="BC426" t="s">
        <v>6186</v>
      </c>
      <c r="BD426" t="s">
        <v>6186</v>
      </c>
    </row>
    <row r="427" spans="1:56">
      <c r="A427" t="s">
        <v>6190</v>
      </c>
      <c r="B427">
        <v>6500</v>
      </c>
      <c r="C427">
        <v>1996</v>
      </c>
      <c r="D427" t="s">
        <v>6186</v>
      </c>
      <c r="E427" t="s">
        <v>6186</v>
      </c>
      <c r="F427" t="s">
        <v>6186</v>
      </c>
      <c r="H427" t="s">
        <v>6186</v>
      </c>
      <c r="I427" t="str">
        <f t="shared" si="10"/>
        <v/>
      </c>
      <c r="K427" t="s">
        <v>6186</v>
      </c>
      <c r="L427" t="s">
        <v>6186</v>
      </c>
      <c r="M427" t="s">
        <v>6186</v>
      </c>
      <c r="N427" t="s">
        <v>6186</v>
      </c>
      <c r="O427" t="s">
        <v>6186</v>
      </c>
      <c r="P427" t="s">
        <v>6186</v>
      </c>
      <c r="Q427" t="s">
        <v>6186</v>
      </c>
      <c r="R427" t="s">
        <v>6186</v>
      </c>
      <c r="S427" t="s">
        <v>6186</v>
      </c>
      <c r="T427" t="s">
        <v>6186</v>
      </c>
      <c r="U427" t="s">
        <v>6186</v>
      </c>
      <c r="V427" t="s">
        <v>6186</v>
      </c>
      <c r="W427" t="s">
        <v>6186</v>
      </c>
      <c r="X427" t="s">
        <v>6186</v>
      </c>
      <c r="Y427" t="s">
        <v>6186</v>
      </c>
      <c r="Z427" t="s">
        <v>6186</v>
      </c>
      <c r="AA427" t="s">
        <v>6186</v>
      </c>
      <c r="AB427" t="s">
        <v>6186</v>
      </c>
      <c r="AC427" t="s">
        <v>6186</v>
      </c>
      <c r="AD427" t="s">
        <v>6186</v>
      </c>
      <c r="AE427" t="s">
        <v>6186</v>
      </c>
      <c r="AF427" t="s">
        <v>6186</v>
      </c>
      <c r="AG427" t="s">
        <v>6186</v>
      </c>
      <c r="AH427" t="s">
        <v>6186</v>
      </c>
      <c r="AI427" t="s">
        <v>6186</v>
      </c>
      <c r="AJ427" t="s">
        <v>6186</v>
      </c>
      <c r="AK427" t="s">
        <v>6186</v>
      </c>
      <c r="AL427" t="s">
        <v>6186</v>
      </c>
      <c r="AM427" t="s">
        <v>6186</v>
      </c>
      <c r="AN427" t="s">
        <v>6186</v>
      </c>
      <c r="AO427" t="s">
        <v>6186</v>
      </c>
      <c r="AP427" t="s">
        <v>6186</v>
      </c>
      <c r="AQ427" t="s">
        <v>6186</v>
      </c>
      <c r="AR427" t="s">
        <v>6186</v>
      </c>
      <c r="AS427" t="s">
        <v>6186</v>
      </c>
      <c r="AT427" t="s">
        <v>6186</v>
      </c>
      <c r="AU427" t="s">
        <v>6186</v>
      </c>
      <c r="AV427" t="s">
        <v>6186</v>
      </c>
      <c r="AW427" t="s">
        <v>6186</v>
      </c>
      <c r="AX427" t="s">
        <v>6186</v>
      </c>
      <c r="AY427" t="s">
        <v>6186</v>
      </c>
      <c r="AZ427" t="s">
        <v>6186</v>
      </c>
      <c r="BA427" t="s">
        <v>6186</v>
      </c>
      <c r="BB427" t="s">
        <v>6186</v>
      </c>
      <c r="BC427" t="s">
        <v>6186</v>
      </c>
      <c r="BD427" t="s">
        <v>6186</v>
      </c>
    </row>
    <row r="428" spans="1:56">
      <c r="A428" t="s">
        <v>6190</v>
      </c>
      <c r="B428">
        <v>6500</v>
      </c>
      <c r="C428">
        <v>1997</v>
      </c>
      <c r="D428" t="s">
        <v>6186</v>
      </c>
      <c r="E428" t="s">
        <v>6186</v>
      </c>
      <c r="F428" t="s">
        <v>6186</v>
      </c>
      <c r="H428" t="s">
        <v>6186</v>
      </c>
      <c r="I428" t="str">
        <f t="shared" si="10"/>
        <v/>
      </c>
      <c r="K428" t="s">
        <v>6186</v>
      </c>
      <c r="L428" t="s">
        <v>6186</v>
      </c>
      <c r="M428" t="s">
        <v>6186</v>
      </c>
      <c r="N428" t="s">
        <v>6186</v>
      </c>
      <c r="O428" t="s">
        <v>6186</v>
      </c>
      <c r="P428" t="s">
        <v>6186</v>
      </c>
      <c r="Q428" t="s">
        <v>6186</v>
      </c>
      <c r="R428" t="s">
        <v>6186</v>
      </c>
      <c r="S428" t="s">
        <v>6186</v>
      </c>
      <c r="T428" t="s">
        <v>6186</v>
      </c>
      <c r="U428" t="s">
        <v>6186</v>
      </c>
      <c r="V428" t="s">
        <v>6186</v>
      </c>
      <c r="W428" t="s">
        <v>6186</v>
      </c>
      <c r="X428" t="s">
        <v>6186</v>
      </c>
      <c r="Y428" t="s">
        <v>6186</v>
      </c>
      <c r="Z428" t="s">
        <v>6186</v>
      </c>
      <c r="AA428" t="s">
        <v>6186</v>
      </c>
      <c r="AB428" t="s">
        <v>6186</v>
      </c>
      <c r="AC428" t="s">
        <v>6186</v>
      </c>
      <c r="AD428" t="s">
        <v>6186</v>
      </c>
      <c r="AE428" t="s">
        <v>6186</v>
      </c>
      <c r="AF428" t="s">
        <v>6186</v>
      </c>
      <c r="AG428" t="s">
        <v>6186</v>
      </c>
      <c r="AH428" t="s">
        <v>6186</v>
      </c>
      <c r="AI428" t="s">
        <v>6186</v>
      </c>
      <c r="AJ428" t="s">
        <v>6186</v>
      </c>
      <c r="AK428" t="s">
        <v>6186</v>
      </c>
      <c r="AL428" t="s">
        <v>6186</v>
      </c>
      <c r="AM428" t="s">
        <v>6186</v>
      </c>
      <c r="AN428" t="s">
        <v>6186</v>
      </c>
      <c r="AO428" t="s">
        <v>6186</v>
      </c>
      <c r="AP428" t="s">
        <v>6186</v>
      </c>
      <c r="AQ428" t="s">
        <v>6186</v>
      </c>
      <c r="AR428" t="s">
        <v>6186</v>
      </c>
      <c r="AS428" t="s">
        <v>6186</v>
      </c>
      <c r="AT428" t="s">
        <v>6186</v>
      </c>
      <c r="AU428" t="s">
        <v>6186</v>
      </c>
      <c r="AV428" t="s">
        <v>6186</v>
      </c>
      <c r="AW428" t="s">
        <v>6186</v>
      </c>
      <c r="AX428" t="s">
        <v>6186</v>
      </c>
      <c r="AY428" t="s">
        <v>6186</v>
      </c>
      <c r="AZ428" t="s">
        <v>6186</v>
      </c>
      <c r="BA428" t="s">
        <v>6186</v>
      </c>
      <c r="BB428" t="s">
        <v>6186</v>
      </c>
      <c r="BC428" t="s">
        <v>6186</v>
      </c>
      <c r="BD428" t="s">
        <v>6186</v>
      </c>
    </row>
    <row r="429" spans="1:56">
      <c r="A429" t="s">
        <v>6190</v>
      </c>
      <c r="B429">
        <v>6500</v>
      </c>
      <c r="C429">
        <v>1998</v>
      </c>
      <c r="D429" t="s">
        <v>6186</v>
      </c>
      <c r="E429" t="s">
        <v>6186</v>
      </c>
      <c r="F429" t="s">
        <v>6186</v>
      </c>
      <c r="H429" t="s">
        <v>6186</v>
      </c>
      <c r="I429" t="str">
        <f t="shared" si="10"/>
        <v/>
      </c>
      <c r="K429" t="s">
        <v>6186</v>
      </c>
      <c r="L429" t="s">
        <v>6186</v>
      </c>
      <c r="M429" t="s">
        <v>6186</v>
      </c>
      <c r="N429" t="s">
        <v>6186</v>
      </c>
      <c r="O429" t="s">
        <v>6186</v>
      </c>
      <c r="P429" t="s">
        <v>6186</v>
      </c>
      <c r="Q429" t="s">
        <v>6186</v>
      </c>
      <c r="R429" t="s">
        <v>6186</v>
      </c>
      <c r="S429" t="s">
        <v>6186</v>
      </c>
      <c r="T429" t="s">
        <v>6186</v>
      </c>
      <c r="U429" t="s">
        <v>6186</v>
      </c>
      <c r="V429" t="s">
        <v>6186</v>
      </c>
      <c r="W429" t="s">
        <v>6186</v>
      </c>
      <c r="X429" t="s">
        <v>6186</v>
      </c>
      <c r="Y429" t="s">
        <v>6186</v>
      </c>
      <c r="Z429" t="s">
        <v>6186</v>
      </c>
      <c r="AA429" t="s">
        <v>6186</v>
      </c>
      <c r="AB429" t="s">
        <v>6186</v>
      </c>
      <c r="AC429" t="s">
        <v>6186</v>
      </c>
      <c r="AD429" t="s">
        <v>6186</v>
      </c>
      <c r="AE429" t="s">
        <v>6186</v>
      </c>
      <c r="AF429" t="s">
        <v>6186</v>
      </c>
      <c r="AG429" t="s">
        <v>6186</v>
      </c>
      <c r="AH429" t="s">
        <v>6186</v>
      </c>
      <c r="AI429" t="s">
        <v>6186</v>
      </c>
      <c r="AJ429" t="s">
        <v>6186</v>
      </c>
      <c r="AK429" t="s">
        <v>6186</v>
      </c>
      <c r="AL429" t="s">
        <v>6186</v>
      </c>
      <c r="AM429" t="s">
        <v>6186</v>
      </c>
      <c r="AN429" t="s">
        <v>6186</v>
      </c>
      <c r="AO429" t="s">
        <v>6186</v>
      </c>
      <c r="AP429" t="s">
        <v>6186</v>
      </c>
      <c r="AQ429" t="s">
        <v>6186</v>
      </c>
      <c r="AR429" t="s">
        <v>6186</v>
      </c>
      <c r="AS429" t="s">
        <v>6186</v>
      </c>
      <c r="AT429" t="s">
        <v>6186</v>
      </c>
      <c r="AU429" t="s">
        <v>6186</v>
      </c>
      <c r="AV429" t="s">
        <v>6186</v>
      </c>
      <c r="AW429" t="s">
        <v>6186</v>
      </c>
      <c r="AX429" t="s">
        <v>6186</v>
      </c>
      <c r="AY429" t="s">
        <v>6186</v>
      </c>
      <c r="AZ429" t="s">
        <v>6186</v>
      </c>
      <c r="BA429" t="s">
        <v>6186</v>
      </c>
      <c r="BB429" t="s">
        <v>6186</v>
      </c>
      <c r="BC429" t="s">
        <v>6186</v>
      </c>
      <c r="BD429" t="s">
        <v>6186</v>
      </c>
    </row>
    <row r="430" spans="1:56">
      <c r="A430" t="s">
        <v>6190</v>
      </c>
      <c r="B430">
        <v>6500</v>
      </c>
      <c r="C430">
        <v>1999</v>
      </c>
      <c r="D430" t="s">
        <v>6186</v>
      </c>
      <c r="E430" t="s">
        <v>6186</v>
      </c>
      <c r="F430" t="s">
        <v>6186</v>
      </c>
      <c r="H430" t="s">
        <v>6186</v>
      </c>
      <c r="I430" t="str">
        <f t="shared" si="10"/>
        <v/>
      </c>
      <c r="K430" t="s">
        <v>6186</v>
      </c>
      <c r="L430" t="s">
        <v>6186</v>
      </c>
      <c r="M430" t="s">
        <v>6186</v>
      </c>
      <c r="N430" t="s">
        <v>6186</v>
      </c>
      <c r="O430" t="s">
        <v>6186</v>
      </c>
      <c r="P430" t="s">
        <v>6186</v>
      </c>
      <c r="Q430" t="s">
        <v>6186</v>
      </c>
      <c r="R430" t="s">
        <v>6186</v>
      </c>
      <c r="S430" t="s">
        <v>6186</v>
      </c>
      <c r="T430" t="s">
        <v>6186</v>
      </c>
      <c r="U430" t="s">
        <v>6186</v>
      </c>
      <c r="V430" t="s">
        <v>6186</v>
      </c>
      <c r="W430" t="s">
        <v>6186</v>
      </c>
      <c r="X430" t="s">
        <v>6186</v>
      </c>
      <c r="Y430" t="s">
        <v>6186</v>
      </c>
      <c r="Z430" t="s">
        <v>6186</v>
      </c>
      <c r="AA430" t="s">
        <v>6186</v>
      </c>
      <c r="AB430" t="s">
        <v>6186</v>
      </c>
      <c r="AC430" t="s">
        <v>6186</v>
      </c>
      <c r="AD430" t="s">
        <v>6186</v>
      </c>
      <c r="AE430" t="s">
        <v>6186</v>
      </c>
      <c r="AF430" t="s">
        <v>6186</v>
      </c>
      <c r="AG430" t="s">
        <v>6186</v>
      </c>
      <c r="AH430" t="s">
        <v>6186</v>
      </c>
      <c r="AI430" t="s">
        <v>6186</v>
      </c>
      <c r="AJ430" t="s">
        <v>6186</v>
      </c>
      <c r="AK430" t="s">
        <v>6186</v>
      </c>
      <c r="AL430" t="s">
        <v>6186</v>
      </c>
      <c r="AM430" t="s">
        <v>6186</v>
      </c>
      <c r="AN430" t="s">
        <v>6186</v>
      </c>
      <c r="AO430" t="s">
        <v>6186</v>
      </c>
      <c r="AP430" t="s">
        <v>6186</v>
      </c>
      <c r="AQ430" t="s">
        <v>6186</v>
      </c>
      <c r="AR430" t="s">
        <v>6186</v>
      </c>
      <c r="AS430" t="s">
        <v>6186</v>
      </c>
      <c r="AT430" t="s">
        <v>6186</v>
      </c>
      <c r="AU430" t="s">
        <v>6186</v>
      </c>
      <c r="AV430" t="s">
        <v>6186</v>
      </c>
      <c r="AW430" t="s">
        <v>6186</v>
      </c>
      <c r="AX430" t="s">
        <v>6186</v>
      </c>
      <c r="AY430" t="s">
        <v>6186</v>
      </c>
      <c r="AZ430" t="s">
        <v>6186</v>
      </c>
      <c r="BA430" t="s">
        <v>6186</v>
      </c>
      <c r="BB430" t="s">
        <v>6186</v>
      </c>
      <c r="BC430" t="s">
        <v>6186</v>
      </c>
      <c r="BD430" t="s">
        <v>6186</v>
      </c>
    </row>
    <row r="431" spans="1:56">
      <c r="A431" t="s">
        <v>6190</v>
      </c>
      <c r="B431">
        <v>6500</v>
      </c>
      <c r="C431">
        <v>2000</v>
      </c>
      <c r="D431" t="s">
        <v>6186</v>
      </c>
      <c r="E431" t="s">
        <v>6186</v>
      </c>
      <c r="F431" t="s">
        <v>6186</v>
      </c>
      <c r="H431" t="s">
        <v>6186</v>
      </c>
      <c r="I431" t="str">
        <f t="shared" si="10"/>
        <v/>
      </c>
      <c r="K431" t="s">
        <v>6186</v>
      </c>
      <c r="L431" t="s">
        <v>6186</v>
      </c>
      <c r="M431" t="s">
        <v>6186</v>
      </c>
      <c r="N431" t="s">
        <v>6186</v>
      </c>
      <c r="O431" t="s">
        <v>6186</v>
      </c>
      <c r="P431" t="s">
        <v>6186</v>
      </c>
      <c r="Q431" t="s">
        <v>6186</v>
      </c>
      <c r="R431" t="s">
        <v>6186</v>
      </c>
      <c r="S431" t="s">
        <v>6186</v>
      </c>
      <c r="T431" t="s">
        <v>6186</v>
      </c>
      <c r="U431" t="s">
        <v>6186</v>
      </c>
      <c r="V431" t="s">
        <v>6186</v>
      </c>
      <c r="W431" t="s">
        <v>6186</v>
      </c>
      <c r="X431" t="s">
        <v>6186</v>
      </c>
      <c r="Y431" t="s">
        <v>6186</v>
      </c>
      <c r="Z431" t="s">
        <v>6186</v>
      </c>
      <c r="AA431" t="s">
        <v>6186</v>
      </c>
      <c r="AB431" t="s">
        <v>6186</v>
      </c>
      <c r="AC431" t="s">
        <v>6186</v>
      </c>
      <c r="AD431" t="s">
        <v>6186</v>
      </c>
      <c r="AE431" t="s">
        <v>6186</v>
      </c>
      <c r="AF431" t="s">
        <v>6186</v>
      </c>
      <c r="AG431" t="s">
        <v>6186</v>
      </c>
      <c r="AH431" t="s">
        <v>6186</v>
      </c>
      <c r="AI431" t="s">
        <v>6186</v>
      </c>
      <c r="AJ431" t="s">
        <v>6186</v>
      </c>
      <c r="AK431" t="s">
        <v>6186</v>
      </c>
      <c r="AL431" t="s">
        <v>6186</v>
      </c>
      <c r="AM431" t="s">
        <v>6186</v>
      </c>
      <c r="AN431" t="s">
        <v>6186</v>
      </c>
      <c r="AO431" t="s">
        <v>6186</v>
      </c>
      <c r="AP431" t="s">
        <v>6186</v>
      </c>
      <c r="AQ431" t="s">
        <v>6186</v>
      </c>
      <c r="AR431" t="s">
        <v>6186</v>
      </c>
      <c r="AS431" t="s">
        <v>6186</v>
      </c>
      <c r="AT431" t="s">
        <v>6186</v>
      </c>
      <c r="AU431" t="s">
        <v>6186</v>
      </c>
      <c r="AV431" t="s">
        <v>6186</v>
      </c>
      <c r="AW431" t="s">
        <v>6186</v>
      </c>
      <c r="AX431" t="s">
        <v>6186</v>
      </c>
      <c r="AY431" t="s">
        <v>6186</v>
      </c>
      <c r="AZ431" t="s">
        <v>6186</v>
      </c>
      <c r="BA431" t="s">
        <v>6186</v>
      </c>
      <c r="BB431" t="s">
        <v>6186</v>
      </c>
      <c r="BC431" t="s">
        <v>6186</v>
      </c>
      <c r="BD431" t="s">
        <v>6186</v>
      </c>
    </row>
    <row r="432" spans="1:56">
      <c r="A432" t="s">
        <v>6190</v>
      </c>
      <c r="B432">
        <v>6500</v>
      </c>
      <c r="C432">
        <v>2001</v>
      </c>
      <c r="D432" t="s">
        <v>6186</v>
      </c>
      <c r="E432" t="s">
        <v>6186</v>
      </c>
      <c r="F432" t="s">
        <v>6186</v>
      </c>
      <c r="H432" t="s">
        <v>6186</v>
      </c>
      <c r="I432" t="str">
        <f t="shared" si="10"/>
        <v/>
      </c>
      <c r="K432" t="s">
        <v>6186</v>
      </c>
      <c r="L432" t="s">
        <v>6186</v>
      </c>
      <c r="M432" t="s">
        <v>6186</v>
      </c>
      <c r="N432" t="s">
        <v>6186</v>
      </c>
      <c r="O432" t="s">
        <v>6186</v>
      </c>
      <c r="P432" t="s">
        <v>6186</v>
      </c>
      <c r="Q432" t="s">
        <v>6186</v>
      </c>
      <c r="R432" t="s">
        <v>6186</v>
      </c>
      <c r="S432" t="s">
        <v>6186</v>
      </c>
      <c r="T432" t="s">
        <v>6186</v>
      </c>
      <c r="U432" t="s">
        <v>6186</v>
      </c>
      <c r="V432" t="s">
        <v>6186</v>
      </c>
      <c r="W432" t="s">
        <v>6186</v>
      </c>
      <c r="X432" t="s">
        <v>6186</v>
      </c>
      <c r="Y432" t="s">
        <v>6186</v>
      </c>
      <c r="Z432" t="s">
        <v>6186</v>
      </c>
      <c r="AA432" t="s">
        <v>6186</v>
      </c>
      <c r="AB432" t="s">
        <v>6186</v>
      </c>
      <c r="AC432" t="s">
        <v>6186</v>
      </c>
      <c r="AD432" t="s">
        <v>6186</v>
      </c>
      <c r="AE432" t="s">
        <v>6186</v>
      </c>
      <c r="AF432" t="s">
        <v>6186</v>
      </c>
      <c r="AG432" t="s">
        <v>6186</v>
      </c>
      <c r="AH432" t="s">
        <v>6186</v>
      </c>
      <c r="AI432" t="s">
        <v>6186</v>
      </c>
      <c r="AJ432" t="s">
        <v>6186</v>
      </c>
      <c r="AK432" t="s">
        <v>6186</v>
      </c>
      <c r="AL432" t="s">
        <v>6186</v>
      </c>
      <c r="AM432" t="s">
        <v>6186</v>
      </c>
      <c r="AN432" t="s">
        <v>6186</v>
      </c>
      <c r="AO432" t="s">
        <v>6186</v>
      </c>
      <c r="AP432" t="s">
        <v>6186</v>
      </c>
      <c r="AQ432" t="s">
        <v>6186</v>
      </c>
      <c r="AR432" t="s">
        <v>6186</v>
      </c>
      <c r="AS432" t="s">
        <v>6186</v>
      </c>
      <c r="AT432" t="s">
        <v>6186</v>
      </c>
      <c r="AU432" t="s">
        <v>6186</v>
      </c>
      <c r="AV432" t="s">
        <v>6186</v>
      </c>
      <c r="AW432" t="s">
        <v>6186</v>
      </c>
      <c r="AX432" t="s">
        <v>6186</v>
      </c>
      <c r="AY432" t="s">
        <v>6186</v>
      </c>
      <c r="AZ432" t="s">
        <v>6186</v>
      </c>
      <c r="BA432" t="s">
        <v>6186</v>
      </c>
      <c r="BB432" t="s">
        <v>6186</v>
      </c>
      <c r="BC432" t="s">
        <v>6186</v>
      </c>
      <c r="BD432" t="s">
        <v>6186</v>
      </c>
    </row>
    <row r="433" spans="1:56">
      <c r="A433" t="s">
        <v>6190</v>
      </c>
      <c r="B433">
        <v>6500</v>
      </c>
      <c r="C433">
        <v>2002</v>
      </c>
      <c r="D433" t="s">
        <v>6186</v>
      </c>
      <c r="E433" t="s">
        <v>6186</v>
      </c>
      <c r="F433" t="s">
        <v>6186</v>
      </c>
      <c r="H433" t="s">
        <v>6186</v>
      </c>
      <c r="I433" t="str">
        <f t="shared" si="10"/>
        <v/>
      </c>
      <c r="K433" t="s">
        <v>6186</v>
      </c>
      <c r="L433" t="s">
        <v>6186</v>
      </c>
      <c r="M433" t="s">
        <v>6186</v>
      </c>
      <c r="N433" t="s">
        <v>6186</v>
      </c>
      <c r="O433" t="s">
        <v>6186</v>
      </c>
      <c r="P433" t="s">
        <v>6186</v>
      </c>
      <c r="Q433" t="s">
        <v>6186</v>
      </c>
      <c r="R433" t="s">
        <v>6186</v>
      </c>
      <c r="S433" t="s">
        <v>6186</v>
      </c>
      <c r="T433" t="s">
        <v>6186</v>
      </c>
      <c r="U433" t="s">
        <v>6186</v>
      </c>
      <c r="V433" t="s">
        <v>6186</v>
      </c>
      <c r="W433" t="s">
        <v>6186</v>
      </c>
      <c r="X433" t="s">
        <v>6186</v>
      </c>
      <c r="Y433" t="s">
        <v>6186</v>
      </c>
      <c r="Z433" t="s">
        <v>6186</v>
      </c>
      <c r="AA433" t="s">
        <v>6186</v>
      </c>
      <c r="AB433" t="s">
        <v>6186</v>
      </c>
      <c r="AC433" t="s">
        <v>6186</v>
      </c>
      <c r="AD433" t="s">
        <v>6186</v>
      </c>
      <c r="AE433" t="s">
        <v>6186</v>
      </c>
      <c r="AF433" t="s">
        <v>6186</v>
      </c>
      <c r="AG433" t="s">
        <v>6186</v>
      </c>
      <c r="AH433" t="s">
        <v>6186</v>
      </c>
      <c r="AI433" t="s">
        <v>6186</v>
      </c>
      <c r="AJ433" t="s">
        <v>6186</v>
      </c>
      <c r="AK433" t="s">
        <v>6186</v>
      </c>
      <c r="AL433" t="s">
        <v>6186</v>
      </c>
      <c r="AM433" t="s">
        <v>6186</v>
      </c>
      <c r="AN433" t="s">
        <v>6186</v>
      </c>
      <c r="AO433" t="s">
        <v>6186</v>
      </c>
      <c r="AP433" t="s">
        <v>6186</v>
      </c>
      <c r="AQ433" t="s">
        <v>6186</v>
      </c>
      <c r="AR433" t="s">
        <v>6186</v>
      </c>
      <c r="AS433" t="s">
        <v>6186</v>
      </c>
      <c r="AT433" t="s">
        <v>6186</v>
      </c>
      <c r="AU433" t="s">
        <v>6186</v>
      </c>
      <c r="AV433" t="s">
        <v>6186</v>
      </c>
      <c r="AW433" t="s">
        <v>6186</v>
      </c>
      <c r="AX433" t="s">
        <v>6186</v>
      </c>
      <c r="AY433" t="s">
        <v>6186</v>
      </c>
      <c r="AZ433" t="s">
        <v>6186</v>
      </c>
      <c r="BA433" t="s">
        <v>6186</v>
      </c>
      <c r="BB433" t="s">
        <v>6186</v>
      </c>
      <c r="BC433" t="s">
        <v>6186</v>
      </c>
      <c r="BD433" t="s">
        <v>6186</v>
      </c>
    </row>
    <row r="434" spans="1:56">
      <c r="A434" t="s">
        <v>6190</v>
      </c>
      <c r="B434">
        <v>6500</v>
      </c>
      <c r="C434">
        <v>2003</v>
      </c>
      <c r="D434" t="s">
        <v>6186</v>
      </c>
      <c r="E434" t="s">
        <v>6186</v>
      </c>
      <c r="F434" t="s">
        <v>6186</v>
      </c>
      <c r="H434" t="s">
        <v>6186</v>
      </c>
      <c r="I434" t="str">
        <f t="shared" si="10"/>
        <v/>
      </c>
      <c r="K434" t="s">
        <v>6186</v>
      </c>
      <c r="L434" t="s">
        <v>6186</v>
      </c>
      <c r="M434" t="s">
        <v>6186</v>
      </c>
      <c r="N434" t="s">
        <v>6186</v>
      </c>
      <c r="O434" t="s">
        <v>6186</v>
      </c>
      <c r="P434" t="s">
        <v>6186</v>
      </c>
      <c r="Q434" t="s">
        <v>6186</v>
      </c>
      <c r="R434" t="s">
        <v>6186</v>
      </c>
      <c r="S434" t="s">
        <v>6186</v>
      </c>
      <c r="T434" t="s">
        <v>6186</v>
      </c>
      <c r="U434" t="s">
        <v>6186</v>
      </c>
      <c r="V434" t="s">
        <v>6186</v>
      </c>
      <c r="W434" t="s">
        <v>6186</v>
      </c>
      <c r="X434" t="s">
        <v>6186</v>
      </c>
      <c r="Y434" t="s">
        <v>6186</v>
      </c>
      <c r="Z434" t="s">
        <v>6186</v>
      </c>
      <c r="AA434" t="s">
        <v>6186</v>
      </c>
      <c r="AB434" t="s">
        <v>6186</v>
      </c>
      <c r="AC434" t="s">
        <v>6186</v>
      </c>
      <c r="AD434" t="s">
        <v>6186</v>
      </c>
      <c r="AE434" t="s">
        <v>6186</v>
      </c>
      <c r="AF434" t="s">
        <v>6186</v>
      </c>
      <c r="AG434" t="s">
        <v>6186</v>
      </c>
      <c r="AH434" t="s">
        <v>6186</v>
      </c>
      <c r="AI434" t="s">
        <v>6186</v>
      </c>
      <c r="AJ434" t="s">
        <v>6186</v>
      </c>
      <c r="AK434" t="s">
        <v>6186</v>
      </c>
      <c r="AL434" t="s">
        <v>6186</v>
      </c>
      <c r="AM434" t="s">
        <v>6186</v>
      </c>
      <c r="AN434" t="s">
        <v>6186</v>
      </c>
      <c r="AO434" t="s">
        <v>6186</v>
      </c>
      <c r="AP434" t="s">
        <v>6186</v>
      </c>
      <c r="AQ434" t="s">
        <v>6186</v>
      </c>
      <c r="AR434" t="s">
        <v>6186</v>
      </c>
      <c r="AS434" t="s">
        <v>6186</v>
      </c>
      <c r="AT434" t="s">
        <v>6186</v>
      </c>
      <c r="AU434" t="s">
        <v>6186</v>
      </c>
      <c r="AV434" t="s">
        <v>6186</v>
      </c>
      <c r="AW434" t="s">
        <v>6186</v>
      </c>
      <c r="AX434" t="s">
        <v>6186</v>
      </c>
      <c r="AY434" t="s">
        <v>6186</v>
      </c>
      <c r="AZ434" t="s">
        <v>6186</v>
      </c>
      <c r="BA434" t="s">
        <v>6186</v>
      </c>
      <c r="BB434" t="s">
        <v>6186</v>
      </c>
      <c r="BC434" t="s">
        <v>6186</v>
      </c>
      <c r="BD434" t="s">
        <v>6186</v>
      </c>
    </row>
    <row r="435" spans="1:56">
      <c r="A435" t="s">
        <v>6190</v>
      </c>
      <c r="B435">
        <v>6500</v>
      </c>
      <c r="C435">
        <v>2004</v>
      </c>
      <c r="D435" t="s">
        <v>6186</v>
      </c>
      <c r="E435" t="s">
        <v>6186</v>
      </c>
      <c r="F435" t="s">
        <v>6186</v>
      </c>
      <c r="H435" t="s">
        <v>6186</v>
      </c>
      <c r="I435" t="str">
        <f t="shared" si="10"/>
        <v/>
      </c>
      <c r="K435" t="s">
        <v>6186</v>
      </c>
      <c r="L435" t="s">
        <v>6186</v>
      </c>
      <c r="M435" t="s">
        <v>6186</v>
      </c>
      <c r="N435" t="s">
        <v>6186</v>
      </c>
      <c r="O435" t="s">
        <v>6186</v>
      </c>
      <c r="P435" t="s">
        <v>6186</v>
      </c>
      <c r="Q435" t="s">
        <v>6186</v>
      </c>
      <c r="R435" t="s">
        <v>6186</v>
      </c>
      <c r="S435" t="s">
        <v>6186</v>
      </c>
      <c r="T435" t="s">
        <v>6186</v>
      </c>
      <c r="U435" t="s">
        <v>6186</v>
      </c>
      <c r="V435" t="s">
        <v>6186</v>
      </c>
      <c r="W435" t="s">
        <v>6186</v>
      </c>
      <c r="X435" t="s">
        <v>6186</v>
      </c>
      <c r="Y435" t="s">
        <v>6186</v>
      </c>
      <c r="Z435" t="s">
        <v>6186</v>
      </c>
      <c r="AA435" t="s">
        <v>6186</v>
      </c>
      <c r="AB435" t="s">
        <v>6186</v>
      </c>
      <c r="AC435" t="s">
        <v>6186</v>
      </c>
      <c r="AD435" t="s">
        <v>6186</v>
      </c>
      <c r="AE435" t="s">
        <v>6186</v>
      </c>
      <c r="AF435" t="s">
        <v>6186</v>
      </c>
      <c r="AG435" t="s">
        <v>6186</v>
      </c>
      <c r="AH435" t="s">
        <v>6186</v>
      </c>
      <c r="AI435" t="s">
        <v>6186</v>
      </c>
      <c r="AJ435" t="s">
        <v>6186</v>
      </c>
      <c r="AK435" t="s">
        <v>6186</v>
      </c>
      <c r="AL435" t="s">
        <v>6186</v>
      </c>
      <c r="AM435" t="s">
        <v>6186</v>
      </c>
      <c r="AN435" t="s">
        <v>6186</v>
      </c>
      <c r="AO435" t="s">
        <v>6186</v>
      </c>
      <c r="AP435" t="s">
        <v>6186</v>
      </c>
      <c r="AQ435" t="s">
        <v>6186</v>
      </c>
      <c r="AR435" t="s">
        <v>6186</v>
      </c>
      <c r="AS435" t="s">
        <v>6186</v>
      </c>
      <c r="AT435" t="s">
        <v>6186</v>
      </c>
      <c r="AU435" t="s">
        <v>6186</v>
      </c>
      <c r="AV435" t="s">
        <v>6186</v>
      </c>
      <c r="AW435" t="s">
        <v>6186</v>
      </c>
      <c r="AX435" t="s">
        <v>6186</v>
      </c>
      <c r="AY435" t="s">
        <v>6186</v>
      </c>
      <c r="AZ435" t="s">
        <v>6186</v>
      </c>
      <c r="BA435" t="s">
        <v>6186</v>
      </c>
      <c r="BB435" t="s">
        <v>6186</v>
      </c>
      <c r="BC435" t="s">
        <v>6186</v>
      </c>
      <c r="BD435" t="s">
        <v>6186</v>
      </c>
    </row>
    <row r="436" spans="1:56">
      <c r="A436" t="s">
        <v>6190</v>
      </c>
      <c r="B436">
        <v>6500</v>
      </c>
      <c r="C436">
        <v>2005</v>
      </c>
      <c r="D436" t="s">
        <v>6186</v>
      </c>
      <c r="E436" t="s">
        <v>6186</v>
      </c>
      <c r="F436" t="s">
        <v>6186</v>
      </c>
      <c r="H436" t="s">
        <v>6186</v>
      </c>
      <c r="I436" t="str">
        <f t="shared" si="10"/>
        <v/>
      </c>
      <c r="K436" t="s">
        <v>6186</v>
      </c>
      <c r="L436" t="s">
        <v>6186</v>
      </c>
      <c r="M436" t="s">
        <v>6186</v>
      </c>
      <c r="N436" t="s">
        <v>6186</v>
      </c>
      <c r="O436" t="s">
        <v>6186</v>
      </c>
      <c r="P436" t="s">
        <v>6186</v>
      </c>
      <c r="Q436" t="s">
        <v>6186</v>
      </c>
      <c r="R436" t="s">
        <v>6186</v>
      </c>
      <c r="S436" t="s">
        <v>6186</v>
      </c>
      <c r="T436" t="s">
        <v>6186</v>
      </c>
      <c r="U436" t="s">
        <v>6186</v>
      </c>
      <c r="V436" t="s">
        <v>6186</v>
      </c>
      <c r="W436" t="s">
        <v>6186</v>
      </c>
      <c r="X436" t="s">
        <v>6186</v>
      </c>
      <c r="Y436" t="s">
        <v>6186</v>
      </c>
      <c r="Z436" t="s">
        <v>6186</v>
      </c>
      <c r="AA436" t="s">
        <v>6186</v>
      </c>
      <c r="AB436" t="s">
        <v>6186</v>
      </c>
      <c r="AC436" t="s">
        <v>6186</v>
      </c>
      <c r="AD436" t="s">
        <v>6186</v>
      </c>
      <c r="AE436" t="s">
        <v>6186</v>
      </c>
      <c r="AF436" t="s">
        <v>6186</v>
      </c>
      <c r="AG436" t="s">
        <v>6186</v>
      </c>
      <c r="AH436" t="s">
        <v>6186</v>
      </c>
      <c r="AI436" t="s">
        <v>6186</v>
      </c>
      <c r="AJ436" t="s">
        <v>6186</v>
      </c>
      <c r="AK436" t="s">
        <v>6186</v>
      </c>
      <c r="AL436" t="s">
        <v>6186</v>
      </c>
      <c r="AM436" t="s">
        <v>6186</v>
      </c>
      <c r="AN436" t="s">
        <v>6186</v>
      </c>
      <c r="AO436" t="s">
        <v>6186</v>
      </c>
      <c r="AP436" t="s">
        <v>6186</v>
      </c>
      <c r="AQ436" t="s">
        <v>6186</v>
      </c>
      <c r="AR436" t="s">
        <v>6186</v>
      </c>
      <c r="AS436" t="s">
        <v>6186</v>
      </c>
      <c r="AT436" t="s">
        <v>6186</v>
      </c>
      <c r="AU436" t="s">
        <v>6186</v>
      </c>
      <c r="AV436" t="s">
        <v>6186</v>
      </c>
      <c r="AW436" t="s">
        <v>6186</v>
      </c>
      <c r="AX436" t="s">
        <v>6186</v>
      </c>
      <c r="AY436" t="s">
        <v>6186</v>
      </c>
      <c r="AZ436" t="s">
        <v>6186</v>
      </c>
      <c r="BA436" t="s">
        <v>6186</v>
      </c>
      <c r="BB436" t="s">
        <v>6186</v>
      </c>
      <c r="BC436" t="s">
        <v>6186</v>
      </c>
      <c r="BD436" t="s">
        <v>6186</v>
      </c>
    </row>
    <row r="437" spans="1:56">
      <c r="A437" t="s">
        <v>6190</v>
      </c>
      <c r="B437">
        <v>6500</v>
      </c>
      <c r="C437">
        <v>2006</v>
      </c>
      <c r="D437" t="s">
        <v>6186</v>
      </c>
      <c r="E437" t="s">
        <v>6186</v>
      </c>
      <c r="F437" t="s">
        <v>6186</v>
      </c>
      <c r="H437" t="s">
        <v>6186</v>
      </c>
      <c r="I437" t="str">
        <f t="shared" si="10"/>
        <v/>
      </c>
      <c r="K437" t="s">
        <v>6186</v>
      </c>
      <c r="L437" t="s">
        <v>6186</v>
      </c>
      <c r="M437" t="s">
        <v>6186</v>
      </c>
      <c r="N437" t="s">
        <v>6186</v>
      </c>
      <c r="O437" t="s">
        <v>6186</v>
      </c>
      <c r="P437" t="s">
        <v>6186</v>
      </c>
      <c r="Q437" t="s">
        <v>6186</v>
      </c>
      <c r="R437" t="s">
        <v>6186</v>
      </c>
      <c r="S437" t="s">
        <v>6186</v>
      </c>
      <c r="T437" t="s">
        <v>6186</v>
      </c>
      <c r="U437" t="s">
        <v>6186</v>
      </c>
      <c r="V437" t="s">
        <v>6186</v>
      </c>
      <c r="W437" t="s">
        <v>6186</v>
      </c>
      <c r="X437" t="s">
        <v>6186</v>
      </c>
      <c r="Y437" t="s">
        <v>6186</v>
      </c>
      <c r="Z437" t="s">
        <v>6186</v>
      </c>
      <c r="AA437" t="s">
        <v>6186</v>
      </c>
      <c r="AB437" t="s">
        <v>6186</v>
      </c>
      <c r="AC437" t="s">
        <v>6186</v>
      </c>
      <c r="AD437" t="s">
        <v>6186</v>
      </c>
      <c r="AE437" t="s">
        <v>6186</v>
      </c>
      <c r="AF437" t="s">
        <v>6186</v>
      </c>
      <c r="AG437" t="s">
        <v>6186</v>
      </c>
      <c r="AH437" t="s">
        <v>6186</v>
      </c>
      <c r="AI437" t="s">
        <v>6186</v>
      </c>
      <c r="AJ437" t="s">
        <v>6186</v>
      </c>
      <c r="AK437" t="s">
        <v>6186</v>
      </c>
      <c r="AL437" t="s">
        <v>6186</v>
      </c>
      <c r="AM437" t="s">
        <v>6186</v>
      </c>
      <c r="AN437" t="s">
        <v>6186</v>
      </c>
      <c r="AO437" t="s">
        <v>6186</v>
      </c>
      <c r="AP437" t="s">
        <v>6186</v>
      </c>
      <c r="AQ437" t="s">
        <v>6186</v>
      </c>
      <c r="AR437" t="s">
        <v>6186</v>
      </c>
      <c r="AS437" t="s">
        <v>6186</v>
      </c>
      <c r="AT437" t="s">
        <v>6186</v>
      </c>
      <c r="AU437" t="s">
        <v>6186</v>
      </c>
      <c r="AV437" t="s">
        <v>6186</v>
      </c>
      <c r="AW437" t="s">
        <v>6186</v>
      </c>
      <c r="AX437" t="s">
        <v>6186</v>
      </c>
      <c r="AY437" t="s">
        <v>6186</v>
      </c>
      <c r="AZ437" t="s">
        <v>6186</v>
      </c>
      <c r="BA437" t="s">
        <v>6186</v>
      </c>
      <c r="BB437" t="s">
        <v>6186</v>
      </c>
      <c r="BC437" t="s">
        <v>6186</v>
      </c>
      <c r="BD437" t="s">
        <v>6186</v>
      </c>
    </row>
    <row r="438" spans="1:56">
      <c r="A438" t="s">
        <v>6190</v>
      </c>
      <c r="B438">
        <v>6500</v>
      </c>
      <c r="C438">
        <v>2007</v>
      </c>
      <c r="D438" t="s">
        <v>6186</v>
      </c>
      <c r="E438" t="s">
        <v>6186</v>
      </c>
      <c r="F438" t="s">
        <v>6186</v>
      </c>
      <c r="H438" t="s">
        <v>6186</v>
      </c>
      <c r="I438" t="str">
        <f t="shared" si="10"/>
        <v/>
      </c>
      <c r="K438" t="s">
        <v>6186</v>
      </c>
      <c r="L438" t="s">
        <v>6186</v>
      </c>
      <c r="M438" t="s">
        <v>6186</v>
      </c>
      <c r="N438" t="s">
        <v>6186</v>
      </c>
      <c r="O438" t="s">
        <v>6186</v>
      </c>
      <c r="P438" t="s">
        <v>6186</v>
      </c>
      <c r="Q438" t="s">
        <v>6186</v>
      </c>
      <c r="R438" t="s">
        <v>6186</v>
      </c>
      <c r="S438" t="s">
        <v>6186</v>
      </c>
      <c r="T438" t="s">
        <v>6186</v>
      </c>
      <c r="U438" t="s">
        <v>6186</v>
      </c>
      <c r="V438" t="s">
        <v>6186</v>
      </c>
      <c r="W438" t="s">
        <v>6186</v>
      </c>
      <c r="X438" t="s">
        <v>6186</v>
      </c>
      <c r="Y438" t="s">
        <v>6186</v>
      </c>
      <c r="Z438" t="s">
        <v>6186</v>
      </c>
      <c r="AA438" t="s">
        <v>6186</v>
      </c>
      <c r="AB438" t="s">
        <v>6186</v>
      </c>
      <c r="AC438" t="s">
        <v>6186</v>
      </c>
      <c r="AD438" t="s">
        <v>6186</v>
      </c>
      <c r="AE438" t="s">
        <v>6186</v>
      </c>
      <c r="AF438" t="s">
        <v>6186</v>
      </c>
      <c r="AG438" t="s">
        <v>6186</v>
      </c>
      <c r="AH438" t="s">
        <v>6186</v>
      </c>
      <c r="AI438" t="s">
        <v>6186</v>
      </c>
      <c r="AJ438" t="s">
        <v>6186</v>
      </c>
      <c r="AK438" t="s">
        <v>6186</v>
      </c>
      <c r="AL438" t="s">
        <v>6186</v>
      </c>
      <c r="AM438" t="s">
        <v>6186</v>
      </c>
      <c r="AN438" t="s">
        <v>6186</v>
      </c>
      <c r="AO438" t="s">
        <v>6186</v>
      </c>
      <c r="AP438" t="s">
        <v>6186</v>
      </c>
      <c r="AQ438" t="s">
        <v>6186</v>
      </c>
      <c r="AR438" t="s">
        <v>6186</v>
      </c>
      <c r="AS438" t="s">
        <v>6186</v>
      </c>
      <c r="AT438" t="s">
        <v>6186</v>
      </c>
      <c r="AU438" t="s">
        <v>6186</v>
      </c>
      <c r="AV438" t="s">
        <v>6186</v>
      </c>
      <c r="AW438" t="s">
        <v>6186</v>
      </c>
      <c r="AX438" t="s">
        <v>6186</v>
      </c>
      <c r="AY438" t="s">
        <v>6186</v>
      </c>
      <c r="AZ438" t="s">
        <v>6186</v>
      </c>
      <c r="BA438" t="s">
        <v>6186</v>
      </c>
      <c r="BB438" t="s">
        <v>6186</v>
      </c>
      <c r="BC438" t="s">
        <v>6186</v>
      </c>
      <c r="BD438" t="s">
        <v>6186</v>
      </c>
    </row>
    <row r="439" spans="1:56">
      <c r="A439" t="s">
        <v>6190</v>
      </c>
      <c r="B439">
        <v>6500</v>
      </c>
      <c r="C439">
        <v>2008</v>
      </c>
      <c r="D439" t="s">
        <v>6186</v>
      </c>
      <c r="E439" t="s">
        <v>6186</v>
      </c>
      <c r="F439" t="s">
        <v>6186</v>
      </c>
      <c r="H439" t="s">
        <v>6186</v>
      </c>
      <c r="I439" t="str">
        <f t="shared" si="10"/>
        <v/>
      </c>
      <c r="K439" t="s">
        <v>6186</v>
      </c>
      <c r="L439" t="s">
        <v>6186</v>
      </c>
      <c r="M439" t="s">
        <v>6186</v>
      </c>
      <c r="N439" t="s">
        <v>6186</v>
      </c>
      <c r="O439" t="s">
        <v>6186</v>
      </c>
      <c r="P439" t="s">
        <v>6186</v>
      </c>
      <c r="Q439" t="s">
        <v>6186</v>
      </c>
      <c r="R439" t="s">
        <v>6186</v>
      </c>
      <c r="S439" t="s">
        <v>6186</v>
      </c>
      <c r="T439" t="s">
        <v>6186</v>
      </c>
      <c r="U439" t="s">
        <v>6186</v>
      </c>
      <c r="V439" t="s">
        <v>6186</v>
      </c>
      <c r="W439" t="s">
        <v>6186</v>
      </c>
      <c r="X439" t="s">
        <v>6186</v>
      </c>
      <c r="Y439" t="s">
        <v>6186</v>
      </c>
      <c r="Z439" t="s">
        <v>6186</v>
      </c>
      <c r="AA439" t="s">
        <v>6186</v>
      </c>
      <c r="AB439" t="s">
        <v>6186</v>
      </c>
      <c r="AC439" t="s">
        <v>6186</v>
      </c>
      <c r="AD439" t="s">
        <v>6186</v>
      </c>
      <c r="AE439" t="s">
        <v>6186</v>
      </c>
      <c r="AF439" t="s">
        <v>6186</v>
      </c>
      <c r="AG439" t="s">
        <v>6186</v>
      </c>
      <c r="AH439" t="s">
        <v>6186</v>
      </c>
      <c r="AI439" t="s">
        <v>6186</v>
      </c>
      <c r="AJ439" t="s">
        <v>6186</v>
      </c>
      <c r="AK439" t="s">
        <v>6186</v>
      </c>
      <c r="AL439" t="s">
        <v>6186</v>
      </c>
      <c r="AM439" t="s">
        <v>6186</v>
      </c>
      <c r="AN439" t="s">
        <v>6186</v>
      </c>
      <c r="AO439" t="s">
        <v>6186</v>
      </c>
      <c r="AP439" t="s">
        <v>6186</v>
      </c>
      <c r="AQ439" t="s">
        <v>6186</v>
      </c>
      <c r="AR439" t="s">
        <v>6186</v>
      </c>
      <c r="AS439" t="s">
        <v>6186</v>
      </c>
      <c r="AT439" t="s">
        <v>6186</v>
      </c>
      <c r="AU439" t="s">
        <v>6186</v>
      </c>
      <c r="AV439" t="s">
        <v>6186</v>
      </c>
      <c r="AW439" t="s">
        <v>6186</v>
      </c>
      <c r="AX439" t="s">
        <v>6186</v>
      </c>
      <c r="AY439" t="s">
        <v>6186</v>
      </c>
      <c r="AZ439" t="s">
        <v>6186</v>
      </c>
      <c r="BA439" t="s">
        <v>6186</v>
      </c>
      <c r="BB439" t="s">
        <v>6186</v>
      </c>
      <c r="BC439" t="s">
        <v>6186</v>
      </c>
      <c r="BD439" t="s">
        <v>6186</v>
      </c>
    </row>
    <row r="440" spans="1:56">
      <c r="A440" t="s">
        <v>6190</v>
      </c>
      <c r="B440">
        <v>6500</v>
      </c>
      <c r="C440">
        <v>2009</v>
      </c>
      <c r="D440" t="s">
        <v>6186</v>
      </c>
      <c r="E440" t="s">
        <v>6186</v>
      </c>
      <c r="F440" t="s">
        <v>6186</v>
      </c>
      <c r="H440" t="s">
        <v>6186</v>
      </c>
      <c r="I440" t="str">
        <f t="shared" si="10"/>
        <v/>
      </c>
      <c r="K440" t="s">
        <v>6186</v>
      </c>
      <c r="L440" t="s">
        <v>6186</v>
      </c>
      <c r="M440" t="s">
        <v>6186</v>
      </c>
      <c r="N440" t="s">
        <v>6186</v>
      </c>
      <c r="O440" t="s">
        <v>6186</v>
      </c>
      <c r="P440" t="s">
        <v>6186</v>
      </c>
      <c r="Q440" t="s">
        <v>6186</v>
      </c>
      <c r="R440" t="s">
        <v>6186</v>
      </c>
      <c r="S440" t="s">
        <v>6186</v>
      </c>
      <c r="T440" t="s">
        <v>6186</v>
      </c>
      <c r="U440" t="s">
        <v>6186</v>
      </c>
      <c r="V440" t="s">
        <v>6186</v>
      </c>
      <c r="W440" t="s">
        <v>6186</v>
      </c>
      <c r="X440" t="s">
        <v>6186</v>
      </c>
      <c r="Y440" t="s">
        <v>6186</v>
      </c>
      <c r="Z440" t="s">
        <v>6186</v>
      </c>
      <c r="AA440" t="s">
        <v>6186</v>
      </c>
      <c r="AB440" t="s">
        <v>6186</v>
      </c>
      <c r="AC440" t="s">
        <v>6186</v>
      </c>
      <c r="AD440" t="s">
        <v>6186</v>
      </c>
      <c r="AE440" t="s">
        <v>6186</v>
      </c>
      <c r="AF440" t="s">
        <v>6186</v>
      </c>
      <c r="AG440" t="s">
        <v>6186</v>
      </c>
      <c r="AH440" t="s">
        <v>6186</v>
      </c>
      <c r="AI440" t="s">
        <v>6186</v>
      </c>
      <c r="AJ440" t="s">
        <v>6186</v>
      </c>
      <c r="AK440" t="s">
        <v>6186</v>
      </c>
      <c r="AL440" t="s">
        <v>6186</v>
      </c>
      <c r="AM440" t="s">
        <v>6186</v>
      </c>
      <c r="AN440" t="s">
        <v>6186</v>
      </c>
      <c r="AO440" t="s">
        <v>6186</v>
      </c>
      <c r="AP440" t="s">
        <v>6186</v>
      </c>
      <c r="AQ440" t="s">
        <v>6186</v>
      </c>
      <c r="AR440" t="s">
        <v>6186</v>
      </c>
      <c r="AS440" t="s">
        <v>6186</v>
      </c>
      <c r="AT440" t="s">
        <v>6186</v>
      </c>
      <c r="AU440" t="s">
        <v>6186</v>
      </c>
      <c r="AV440" t="s">
        <v>6186</v>
      </c>
      <c r="AW440" t="s">
        <v>6186</v>
      </c>
      <c r="AX440" t="s">
        <v>6186</v>
      </c>
      <c r="AY440" t="s">
        <v>6186</v>
      </c>
      <c r="AZ440" t="s">
        <v>6186</v>
      </c>
      <c r="BA440" t="s">
        <v>6186</v>
      </c>
      <c r="BB440" t="s">
        <v>6186</v>
      </c>
      <c r="BC440" t="s">
        <v>6186</v>
      </c>
      <c r="BD440" t="s">
        <v>6186</v>
      </c>
    </row>
    <row r="441" spans="1:56">
      <c r="A441" t="s">
        <v>6190</v>
      </c>
      <c r="B441">
        <v>6500</v>
      </c>
      <c r="C441">
        <v>2010</v>
      </c>
      <c r="D441" t="s">
        <v>6186</v>
      </c>
      <c r="E441" t="s">
        <v>6186</v>
      </c>
      <c r="F441" t="s">
        <v>6186</v>
      </c>
      <c r="H441" t="s">
        <v>6186</v>
      </c>
      <c r="I441" t="str">
        <f t="shared" si="10"/>
        <v/>
      </c>
      <c r="K441" t="s">
        <v>6186</v>
      </c>
      <c r="L441" t="s">
        <v>6186</v>
      </c>
      <c r="M441" t="s">
        <v>6186</v>
      </c>
      <c r="N441" t="s">
        <v>6186</v>
      </c>
      <c r="O441" t="s">
        <v>6186</v>
      </c>
      <c r="P441" t="s">
        <v>6186</v>
      </c>
      <c r="Q441" t="s">
        <v>6186</v>
      </c>
      <c r="R441" t="s">
        <v>6186</v>
      </c>
      <c r="S441" t="s">
        <v>6186</v>
      </c>
      <c r="T441" t="s">
        <v>6186</v>
      </c>
      <c r="U441" t="s">
        <v>6186</v>
      </c>
      <c r="V441" t="s">
        <v>6186</v>
      </c>
      <c r="W441" t="s">
        <v>6186</v>
      </c>
      <c r="X441" t="s">
        <v>6186</v>
      </c>
      <c r="Y441" t="s">
        <v>6186</v>
      </c>
      <c r="Z441" t="s">
        <v>6186</v>
      </c>
      <c r="AA441" t="s">
        <v>6186</v>
      </c>
      <c r="AB441" t="s">
        <v>6186</v>
      </c>
      <c r="AC441" t="s">
        <v>6186</v>
      </c>
      <c r="AD441" t="s">
        <v>6186</v>
      </c>
      <c r="AE441" t="s">
        <v>6186</v>
      </c>
      <c r="AF441" t="s">
        <v>6186</v>
      </c>
      <c r="AG441" t="s">
        <v>6186</v>
      </c>
      <c r="AH441" t="s">
        <v>6186</v>
      </c>
      <c r="AI441" t="s">
        <v>6186</v>
      </c>
      <c r="AJ441" t="s">
        <v>6186</v>
      </c>
      <c r="AK441" t="s">
        <v>6186</v>
      </c>
      <c r="AL441" t="s">
        <v>6186</v>
      </c>
      <c r="AM441" t="s">
        <v>6186</v>
      </c>
      <c r="AN441" t="s">
        <v>6186</v>
      </c>
      <c r="AO441" t="s">
        <v>6186</v>
      </c>
      <c r="AP441" t="s">
        <v>6186</v>
      </c>
      <c r="AQ441" t="s">
        <v>6186</v>
      </c>
      <c r="AR441" t="s">
        <v>6186</v>
      </c>
      <c r="AS441" t="s">
        <v>6186</v>
      </c>
      <c r="AT441" t="s">
        <v>6186</v>
      </c>
      <c r="AU441" t="s">
        <v>6186</v>
      </c>
      <c r="AV441" t="s">
        <v>6186</v>
      </c>
      <c r="AW441" t="s">
        <v>6186</v>
      </c>
      <c r="AX441" t="s">
        <v>6186</v>
      </c>
      <c r="AY441" t="s">
        <v>6186</v>
      </c>
      <c r="AZ441" t="s">
        <v>6186</v>
      </c>
      <c r="BA441" t="s">
        <v>6186</v>
      </c>
      <c r="BB441" t="s">
        <v>6186</v>
      </c>
      <c r="BC441" t="s">
        <v>6186</v>
      </c>
      <c r="BD441" t="s">
        <v>6186</v>
      </c>
    </row>
    <row r="442" spans="1:56">
      <c r="A442" t="s">
        <v>6190</v>
      </c>
      <c r="B442">
        <v>6500</v>
      </c>
      <c r="C442">
        <v>2011</v>
      </c>
      <c r="D442">
        <v>1</v>
      </c>
      <c r="E442">
        <v>6.0000000000000002E-5</v>
      </c>
      <c r="F442">
        <v>14.4436</v>
      </c>
      <c r="H442">
        <v>11.73654</v>
      </c>
      <c r="I442">
        <f t="shared" si="10"/>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6186</v>
      </c>
      <c r="X442" t="s">
        <v>6186</v>
      </c>
      <c r="Y442">
        <v>1</v>
      </c>
      <c r="Z442" t="s">
        <v>6186</v>
      </c>
      <c r="AA442" t="s">
        <v>6186</v>
      </c>
      <c r="AB442">
        <v>1</v>
      </c>
      <c r="AC442" t="s">
        <v>6186</v>
      </c>
      <c r="AD442" t="s">
        <v>6186</v>
      </c>
      <c r="AE442" t="s">
        <v>6186</v>
      </c>
      <c r="AF442" t="s">
        <v>6186</v>
      </c>
      <c r="AG442">
        <v>1</v>
      </c>
      <c r="AH442" t="s">
        <v>6186</v>
      </c>
      <c r="AI442" t="s">
        <v>6186</v>
      </c>
      <c r="AJ442" t="s">
        <v>6186</v>
      </c>
      <c r="AK442" t="s">
        <v>6186</v>
      </c>
      <c r="AL442" t="s">
        <v>6186</v>
      </c>
      <c r="AM442" t="s">
        <v>6186</v>
      </c>
      <c r="AN442">
        <v>0.125</v>
      </c>
      <c r="AO442" t="s">
        <v>6186</v>
      </c>
      <c r="AP442">
        <v>0.875</v>
      </c>
      <c r="AQ442" t="s">
        <v>6186</v>
      </c>
      <c r="AR442" t="s">
        <v>6186</v>
      </c>
      <c r="AS442" t="s">
        <v>6186</v>
      </c>
      <c r="AT442" t="s">
        <v>6186</v>
      </c>
      <c r="AU442">
        <v>0.29599999999999999</v>
      </c>
      <c r="AV442">
        <v>4.5999999999999996</v>
      </c>
      <c r="AW442" t="s">
        <v>6186</v>
      </c>
      <c r="AX442">
        <v>8</v>
      </c>
      <c r="AY442">
        <v>0.70399999999999996</v>
      </c>
      <c r="AZ442" t="s">
        <v>6186</v>
      </c>
      <c r="BA442">
        <v>0.29599999999999999</v>
      </c>
      <c r="BB442" t="s">
        <v>6186</v>
      </c>
      <c r="BC442" t="s">
        <v>6186</v>
      </c>
      <c r="BD442" t="s">
        <v>6186</v>
      </c>
    </row>
    <row r="443" spans="1:56">
      <c r="A443" t="s">
        <v>6190</v>
      </c>
      <c r="B443">
        <v>6500</v>
      </c>
      <c r="C443">
        <v>2012</v>
      </c>
      <c r="D443">
        <v>1</v>
      </c>
      <c r="E443">
        <v>7.7999999999999999E-5</v>
      </c>
      <c r="F443">
        <v>15.690340000000001</v>
      </c>
      <c r="H443">
        <v>12.804119999999999</v>
      </c>
      <c r="I443">
        <f t="shared" si="10"/>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6186</v>
      </c>
      <c r="X443" t="s">
        <v>6186</v>
      </c>
      <c r="Y443">
        <v>1</v>
      </c>
      <c r="Z443" t="s">
        <v>6186</v>
      </c>
      <c r="AA443" t="s">
        <v>6186</v>
      </c>
      <c r="AB443">
        <v>1</v>
      </c>
      <c r="AC443" t="s">
        <v>6186</v>
      </c>
      <c r="AD443" t="s">
        <v>6186</v>
      </c>
      <c r="AE443" t="s">
        <v>6186</v>
      </c>
      <c r="AF443" t="s">
        <v>6186</v>
      </c>
      <c r="AG443">
        <v>1</v>
      </c>
      <c r="AH443" t="s">
        <v>6186</v>
      </c>
      <c r="AI443" t="s">
        <v>6186</v>
      </c>
      <c r="AJ443" t="s">
        <v>6186</v>
      </c>
      <c r="AK443" t="s">
        <v>6186</v>
      </c>
      <c r="AL443" t="s">
        <v>6186</v>
      </c>
      <c r="AM443" t="s">
        <v>6186</v>
      </c>
      <c r="AN443">
        <v>9.5000000000000001E-2</v>
      </c>
      <c r="AO443" t="s">
        <v>6186</v>
      </c>
      <c r="AP443">
        <v>0.90500000000000003</v>
      </c>
      <c r="AQ443" t="s">
        <v>6186</v>
      </c>
      <c r="AR443" t="s">
        <v>6186</v>
      </c>
      <c r="AS443" t="s">
        <v>6186</v>
      </c>
      <c r="AT443" t="s">
        <v>6186</v>
      </c>
      <c r="AU443">
        <v>0.434</v>
      </c>
      <c r="AV443">
        <v>4.9000000000000004</v>
      </c>
      <c r="AW443" t="s">
        <v>6186</v>
      </c>
      <c r="AX443">
        <v>8</v>
      </c>
      <c r="AY443">
        <v>0.56599999999999995</v>
      </c>
      <c r="AZ443" t="s">
        <v>6186</v>
      </c>
      <c r="BA443">
        <v>0.434</v>
      </c>
      <c r="BB443" t="s">
        <v>6186</v>
      </c>
      <c r="BC443" t="s">
        <v>6186</v>
      </c>
      <c r="BD443" t="s">
        <v>6186</v>
      </c>
    </row>
    <row r="444" spans="1:56">
      <c r="A444" t="s">
        <v>6190</v>
      </c>
      <c r="B444">
        <v>6500</v>
      </c>
      <c r="C444">
        <v>2013</v>
      </c>
      <c r="D444">
        <v>1</v>
      </c>
      <c r="E444">
        <v>5.7000000000000003E-5</v>
      </c>
      <c r="F444">
        <v>14.50323</v>
      </c>
      <c r="H444">
        <v>11.71252</v>
      </c>
      <c r="I444">
        <f t="shared" si="10"/>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6186</v>
      </c>
      <c r="X444" t="s">
        <v>6186</v>
      </c>
      <c r="Y444">
        <v>1</v>
      </c>
      <c r="Z444" t="s">
        <v>6186</v>
      </c>
      <c r="AA444" t="s">
        <v>6186</v>
      </c>
      <c r="AB444">
        <v>1</v>
      </c>
      <c r="AC444" t="s">
        <v>6186</v>
      </c>
      <c r="AD444" t="s">
        <v>6186</v>
      </c>
      <c r="AE444" t="s">
        <v>6186</v>
      </c>
      <c r="AF444" t="s">
        <v>6186</v>
      </c>
      <c r="AG444">
        <v>1</v>
      </c>
      <c r="AH444" t="s">
        <v>6186</v>
      </c>
      <c r="AI444" t="s">
        <v>6186</v>
      </c>
      <c r="AJ444" t="s">
        <v>6186</v>
      </c>
      <c r="AK444" t="s">
        <v>6186</v>
      </c>
      <c r="AL444" t="s">
        <v>6186</v>
      </c>
      <c r="AM444" t="s">
        <v>6186</v>
      </c>
      <c r="AN444">
        <v>9.4E-2</v>
      </c>
      <c r="AO444" t="s">
        <v>6186</v>
      </c>
      <c r="AP444">
        <v>0.90600000000000003</v>
      </c>
      <c r="AQ444" t="s">
        <v>6186</v>
      </c>
      <c r="AR444" t="s">
        <v>6186</v>
      </c>
      <c r="AS444" t="s">
        <v>6186</v>
      </c>
      <c r="AT444" t="s">
        <v>6186</v>
      </c>
      <c r="AU444">
        <v>0.32600000000000001</v>
      </c>
      <c r="AV444">
        <v>4.7</v>
      </c>
      <c r="AW444" t="s">
        <v>6186</v>
      </c>
      <c r="AX444">
        <v>8</v>
      </c>
      <c r="AY444">
        <v>0.67</v>
      </c>
      <c r="AZ444">
        <v>3.0000000000000001E-3</v>
      </c>
      <c r="BA444">
        <v>0.32600000000000001</v>
      </c>
      <c r="BB444" t="s">
        <v>6186</v>
      </c>
      <c r="BC444" t="s">
        <v>6186</v>
      </c>
      <c r="BD444" t="s">
        <v>6186</v>
      </c>
    </row>
    <row r="445" spans="1:56">
      <c r="A445" t="s">
        <v>6190</v>
      </c>
      <c r="B445">
        <v>6500</v>
      </c>
      <c r="C445">
        <v>2014</v>
      </c>
      <c r="D445">
        <v>1</v>
      </c>
      <c r="E445">
        <v>7.6000000000000004E-5</v>
      </c>
      <c r="F445">
        <v>15.528589999999999</v>
      </c>
      <c r="H445">
        <v>12.59029</v>
      </c>
      <c r="I445">
        <f t="shared" si="10"/>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6186</v>
      </c>
      <c r="X445" t="s">
        <v>6186</v>
      </c>
      <c r="Y445">
        <v>1</v>
      </c>
      <c r="Z445" t="s">
        <v>6186</v>
      </c>
      <c r="AA445" t="s">
        <v>6186</v>
      </c>
      <c r="AB445">
        <v>1</v>
      </c>
      <c r="AC445" t="s">
        <v>6186</v>
      </c>
      <c r="AD445" t="s">
        <v>6186</v>
      </c>
      <c r="AE445" t="s">
        <v>6186</v>
      </c>
      <c r="AF445" t="s">
        <v>6186</v>
      </c>
      <c r="AG445">
        <v>1</v>
      </c>
      <c r="AH445" t="s">
        <v>6186</v>
      </c>
      <c r="AI445" t="s">
        <v>6186</v>
      </c>
      <c r="AJ445" t="s">
        <v>6186</v>
      </c>
      <c r="AK445" t="s">
        <v>6186</v>
      </c>
      <c r="AL445" t="s">
        <v>6186</v>
      </c>
      <c r="AM445" t="s">
        <v>6186</v>
      </c>
      <c r="AN445">
        <v>0.154</v>
      </c>
      <c r="AO445" t="s">
        <v>6186</v>
      </c>
      <c r="AP445">
        <v>0.84599999999999997</v>
      </c>
      <c r="AQ445" t="s">
        <v>6186</v>
      </c>
      <c r="AR445" t="s">
        <v>6186</v>
      </c>
      <c r="AS445" t="s">
        <v>6186</v>
      </c>
      <c r="AT445" t="s">
        <v>6186</v>
      </c>
      <c r="AU445">
        <v>0.23300000000000001</v>
      </c>
      <c r="AV445">
        <v>4.5</v>
      </c>
      <c r="AW445" t="s">
        <v>6186</v>
      </c>
      <c r="AX445">
        <v>8</v>
      </c>
      <c r="AY445">
        <v>0.76200000000000001</v>
      </c>
      <c r="AZ445">
        <v>5.0000000000000001E-3</v>
      </c>
      <c r="BA445">
        <v>0.23300000000000001</v>
      </c>
      <c r="BB445" t="s">
        <v>6186</v>
      </c>
      <c r="BC445" t="s">
        <v>6186</v>
      </c>
      <c r="BD445" t="s">
        <v>6186</v>
      </c>
    </row>
    <row r="446" spans="1:56">
      <c r="A446" t="s">
        <v>6190</v>
      </c>
      <c r="B446">
        <v>6500</v>
      </c>
      <c r="C446">
        <v>2015</v>
      </c>
      <c r="D446">
        <v>2</v>
      </c>
      <c r="E446">
        <v>9.5000000000000005E-5</v>
      </c>
      <c r="F446">
        <v>16.530059999999999</v>
      </c>
      <c r="H446">
        <v>13.68613</v>
      </c>
      <c r="I446">
        <f t="shared" si="10"/>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6186</v>
      </c>
      <c r="X446" t="s">
        <v>6186</v>
      </c>
      <c r="Y446">
        <v>1</v>
      </c>
      <c r="Z446" t="s">
        <v>6186</v>
      </c>
      <c r="AA446" t="s">
        <v>6186</v>
      </c>
      <c r="AB446">
        <v>1</v>
      </c>
      <c r="AC446" t="s">
        <v>6186</v>
      </c>
      <c r="AD446" t="s">
        <v>6186</v>
      </c>
      <c r="AE446" t="s">
        <v>6186</v>
      </c>
      <c r="AF446" t="s">
        <v>6186</v>
      </c>
      <c r="AG446">
        <v>1</v>
      </c>
      <c r="AH446" t="s">
        <v>6186</v>
      </c>
      <c r="AI446" t="s">
        <v>6186</v>
      </c>
      <c r="AJ446" t="s">
        <v>6186</v>
      </c>
      <c r="AK446" t="s">
        <v>6186</v>
      </c>
      <c r="AL446" t="s">
        <v>6186</v>
      </c>
      <c r="AM446" t="s">
        <v>6186</v>
      </c>
      <c r="AN446" t="s">
        <v>6186</v>
      </c>
      <c r="AO446" t="s">
        <v>6186</v>
      </c>
      <c r="AP446">
        <v>1</v>
      </c>
      <c r="AQ446" t="s">
        <v>6186</v>
      </c>
      <c r="AR446" t="s">
        <v>6186</v>
      </c>
      <c r="AS446" t="s">
        <v>6186</v>
      </c>
      <c r="AT446" t="s">
        <v>6186</v>
      </c>
      <c r="AU446">
        <v>1</v>
      </c>
      <c r="AV446">
        <v>6</v>
      </c>
      <c r="AW446" t="s">
        <v>6186</v>
      </c>
      <c r="AX446">
        <v>8</v>
      </c>
      <c r="AY446" t="s">
        <v>6186</v>
      </c>
      <c r="AZ446" t="s">
        <v>6186</v>
      </c>
      <c r="BA446">
        <v>1</v>
      </c>
      <c r="BB446" t="s">
        <v>6186</v>
      </c>
      <c r="BC446" t="s">
        <v>6186</v>
      </c>
      <c r="BD446" t="s">
        <v>6186</v>
      </c>
    </row>
    <row r="447" spans="1:56">
      <c r="A447" t="s">
        <v>6190</v>
      </c>
      <c r="B447">
        <v>6500</v>
      </c>
      <c r="C447">
        <v>2016</v>
      </c>
      <c r="D447">
        <v>1</v>
      </c>
      <c r="E447">
        <v>3.6999999999999998E-5</v>
      </c>
      <c r="F447">
        <v>15.967599999999999</v>
      </c>
      <c r="H447">
        <v>13.24423</v>
      </c>
      <c r="I447">
        <f t="shared" si="10"/>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6186</v>
      </c>
      <c r="X447" t="s">
        <v>6186</v>
      </c>
      <c r="Y447">
        <v>1</v>
      </c>
      <c r="Z447" t="s">
        <v>6186</v>
      </c>
      <c r="AA447" t="s">
        <v>6186</v>
      </c>
      <c r="AB447">
        <v>1</v>
      </c>
      <c r="AC447" t="s">
        <v>6186</v>
      </c>
      <c r="AD447" t="s">
        <v>6186</v>
      </c>
      <c r="AE447" t="s">
        <v>6186</v>
      </c>
      <c r="AF447" t="s">
        <v>6186</v>
      </c>
      <c r="AG447">
        <v>1</v>
      </c>
      <c r="AH447" t="s">
        <v>6186</v>
      </c>
      <c r="AI447" t="s">
        <v>6186</v>
      </c>
      <c r="AJ447" t="s">
        <v>6186</v>
      </c>
      <c r="AK447" t="s">
        <v>6186</v>
      </c>
      <c r="AL447" t="s">
        <v>6186</v>
      </c>
      <c r="AM447" t="s">
        <v>6186</v>
      </c>
      <c r="AN447" t="s">
        <v>6186</v>
      </c>
      <c r="AO447" t="s">
        <v>6186</v>
      </c>
      <c r="AP447">
        <v>1</v>
      </c>
      <c r="AQ447" t="s">
        <v>6186</v>
      </c>
      <c r="AR447" t="s">
        <v>6186</v>
      </c>
      <c r="AS447" t="s">
        <v>6186</v>
      </c>
      <c r="AT447" t="s">
        <v>6186</v>
      </c>
      <c r="AU447">
        <v>1</v>
      </c>
      <c r="AV447">
        <v>6</v>
      </c>
      <c r="AW447" t="s">
        <v>6186</v>
      </c>
      <c r="AX447">
        <v>8</v>
      </c>
      <c r="AY447" t="s">
        <v>6186</v>
      </c>
      <c r="AZ447" t="s">
        <v>6186</v>
      </c>
      <c r="BA447">
        <v>1</v>
      </c>
      <c r="BB447" t="s">
        <v>6186</v>
      </c>
      <c r="BC447" t="s">
        <v>6186</v>
      </c>
      <c r="BD447" t="s">
        <v>6186</v>
      </c>
    </row>
    <row r="448" spans="1:56">
      <c r="A448" t="s">
        <v>6190</v>
      </c>
      <c r="B448">
        <v>6500</v>
      </c>
      <c r="C448">
        <v>2017</v>
      </c>
      <c r="D448">
        <v>1</v>
      </c>
      <c r="E448">
        <v>4.8999999999999998E-5</v>
      </c>
      <c r="F448">
        <v>15.484400000000001</v>
      </c>
      <c r="H448">
        <v>12.792120000000001</v>
      </c>
      <c r="I448">
        <f t="shared" si="10"/>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6186</v>
      </c>
      <c r="X448" t="s">
        <v>6186</v>
      </c>
      <c r="Y448">
        <v>1</v>
      </c>
      <c r="Z448" t="s">
        <v>6186</v>
      </c>
      <c r="AA448" t="s">
        <v>6186</v>
      </c>
      <c r="AB448">
        <v>1</v>
      </c>
      <c r="AC448" t="s">
        <v>6186</v>
      </c>
      <c r="AD448" t="s">
        <v>6186</v>
      </c>
      <c r="AE448" t="s">
        <v>6186</v>
      </c>
      <c r="AF448" t="s">
        <v>6186</v>
      </c>
      <c r="AG448">
        <v>1</v>
      </c>
      <c r="AH448" t="s">
        <v>6186</v>
      </c>
      <c r="AI448" t="s">
        <v>6186</v>
      </c>
      <c r="AJ448" t="s">
        <v>6186</v>
      </c>
      <c r="AK448" t="s">
        <v>6186</v>
      </c>
      <c r="AL448" t="s">
        <v>6186</v>
      </c>
      <c r="AM448" t="s">
        <v>6186</v>
      </c>
      <c r="AN448" t="s">
        <v>6186</v>
      </c>
      <c r="AO448" t="s">
        <v>6186</v>
      </c>
      <c r="AP448">
        <v>1</v>
      </c>
      <c r="AQ448" t="s">
        <v>6186</v>
      </c>
      <c r="AR448" t="s">
        <v>6186</v>
      </c>
      <c r="AS448" t="s">
        <v>6186</v>
      </c>
      <c r="AT448" t="s">
        <v>6186</v>
      </c>
      <c r="AU448">
        <v>1</v>
      </c>
      <c r="AV448">
        <v>6</v>
      </c>
      <c r="AW448" t="s">
        <v>6186</v>
      </c>
      <c r="AX448">
        <v>8</v>
      </c>
      <c r="AY448" t="s">
        <v>6186</v>
      </c>
      <c r="AZ448" t="s">
        <v>6186</v>
      </c>
      <c r="BA448">
        <v>1</v>
      </c>
      <c r="BB448" t="s">
        <v>6186</v>
      </c>
      <c r="BC448" t="s">
        <v>6186</v>
      </c>
      <c r="BD448" t="s">
        <v>6186</v>
      </c>
    </row>
    <row r="449" spans="1:56">
      <c r="A449" t="s">
        <v>6190</v>
      </c>
      <c r="B449">
        <v>6500</v>
      </c>
      <c r="C449">
        <v>2018</v>
      </c>
      <c r="D449" t="s">
        <v>6186</v>
      </c>
      <c r="E449" t="s">
        <v>6186</v>
      </c>
      <c r="F449" t="s">
        <v>6186</v>
      </c>
      <c r="H449" t="s">
        <v>6186</v>
      </c>
      <c r="I449" t="str">
        <f t="shared" si="10"/>
        <v/>
      </c>
      <c r="K449" t="s">
        <v>6186</v>
      </c>
      <c r="L449" t="s">
        <v>6186</v>
      </c>
      <c r="M449" t="s">
        <v>6186</v>
      </c>
      <c r="N449" t="s">
        <v>6186</v>
      </c>
      <c r="O449" t="s">
        <v>6186</v>
      </c>
      <c r="P449" t="s">
        <v>6186</v>
      </c>
      <c r="Q449" t="s">
        <v>6186</v>
      </c>
      <c r="R449" t="s">
        <v>6186</v>
      </c>
      <c r="S449" t="s">
        <v>6186</v>
      </c>
      <c r="T449" t="s">
        <v>6186</v>
      </c>
      <c r="U449" t="s">
        <v>6186</v>
      </c>
      <c r="V449" t="s">
        <v>6186</v>
      </c>
      <c r="W449" t="s">
        <v>6186</v>
      </c>
      <c r="X449" t="s">
        <v>6186</v>
      </c>
      <c r="Y449" t="s">
        <v>6186</v>
      </c>
      <c r="Z449" t="s">
        <v>6186</v>
      </c>
      <c r="AA449" t="s">
        <v>6186</v>
      </c>
      <c r="AB449" t="s">
        <v>6186</v>
      </c>
      <c r="AC449" t="s">
        <v>6186</v>
      </c>
      <c r="AD449" t="s">
        <v>6186</v>
      </c>
      <c r="AE449" t="s">
        <v>6186</v>
      </c>
      <c r="AF449" t="s">
        <v>6186</v>
      </c>
      <c r="AG449" t="s">
        <v>6186</v>
      </c>
      <c r="AH449" t="s">
        <v>6186</v>
      </c>
      <c r="AI449" t="s">
        <v>6186</v>
      </c>
      <c r="AJ449" t="s">
        <v>6186</v>
      </c>
      <c r="AK449" t="s">
        <v>6186</v>
      </c>
      <c r="AL449" t="s">
        <v>6186</v>
      </c>
      <c r="AM449" t="s">
        <v>6186</v>
      </c>
      <c r="AN449" t="s">
        <v>6186</v>
      </c>
      <c r="AO449" t="s">
        <v>6186</v>
      </c>
      <c r="AP449" t="s">
        <v>6186</v>
      </c>
      <c r="AQ449" t="s">
        <v>6186</v>
      </c>
      <c r="AR449" t="s">
        <v>6186</v>
      </c>
      <c r="AS449" t="s">
        <v>6186</v>
      </c>
      <c r="AT449" t="s">
        <v>6186</v>
      </c>
      <c r="AU449" t="s">
        <v>6186</v>
      </c>
      <c r="AV449" t="s">
        <v>6186</v>
      </c>
      <c r="AW449" t="s">
        <v>6186</v>
      </c>
      <c r="AX449" t="s">
        <v>6186</v>
      </c>
      <c r="AY449" t="s">
        <v>6186</v>
      </c>
      <c r="AZ449" t="s">
        <v>6186</v>
      </c>
      <c r="BA449" t="s">
        <v>6186</v>
      </c>
      <c r="BB449" t="s">
        <v>6186</v>
      </c>
      <c r="BC449" t="s">
        <v>6186</v>
      </c>
      <c r="BD449" t="s">
        <v>6186</v>
      </c>
    </row>
    <row r="450" spans="1:56">
      <c r="A450" t="s">
        <v>6190</v>
      </c>
      <c r="B450">
        <v>6500</v>
      </c>
      <c r="C450">
        <v>2019</v>
      </c>
      <c r="D450" t="s">
        <v>6186</v>
      </c>
      <c r="E450" t="s">
        <v>6186</v>
      </c>
      <c r="F450" t="s">
        <v>6186</v>
      </c>
      <c r="H450" t="s">
        <v>6186</v>
      </c>
      <c r="I450" t="str">
        <f t="shared" si="10"/>
        <v/>
      </c>
      <c r="K450" t="s">
        <v>6186</v>
      </c>
      <c r="L450" t="s">
        <v>6186</v>
      </c>
      <c r="M450" t="s">
        <v>6186</v>
      </c>
      <c r="N450" t="s">
        <v>6186</v>
      </c>
      <c r="O450" t="s">
        <v>6186</v>
      </c>
      <c r="P450" t="s">
        <v>6186</v>
      </c>
      <c r="Q450" t="s">
        <v>6186</v>
      </c>
      <c r="R450" t="s">
        <v>6186</v>
      </c>
      <c r="S450" t="s">
        <v>6186</v>
      </c>
      <c r="T450" t="s">
        <v>6186</v>
      </c>
      <c r="U450" t="s">
        <v>6186</v>
      </c>
      <c r="V450" t="s">
        <v>6186</v>
      </c>
      <c r="W450" t="s">
        <v>6186</v>
      </c>
      <c r="X450" t="s">
        <v>6186</v>
      </c>
      <c r="Y450" t="s">
        <v>6186</v>
      </c>
      <c r="Z450" t="s">
        <v>6186</v>
      </c>
      <c r="AA450" t="s">
        <v>6186</v>
      </c>
      <c r="AB450" t="s">
        <v>6186</v>
      </c>
      <c r="AC450" t="s">
        <v>6186</v>
      </c>
      <c r="AD450" t="s">
        <v>6186</v>
      </c>
      <c r="AE450" t="s">
        <v>6186</v>
      </c>
      <c r="AF450" t="s">
        <v>6186</v>
      </c>
      <c r="AG450" t="s">
        <v>6186</v>
      </c>
      <c r="AH450" t="s">
        <v>6186</v>
      </c>
      <c r="AI450" t="s">
        <v>6186</v>
      </c>
      <c r="AJ450" t="s">
        <v>6186</v>
      </c>
      <c r="AK450" t="s">
        <v>6186</v>
      </c>
      <c r="AL450" t="s">
        <v>6186</v>
      </c>
      <c r="AM450" t="s">
        <v>6186</v>
      </c>
      <c r="AN450" t="s">
        <v>6186</v>
      </c>
      <c r="AO450" t="s">
        <v>6186</v>
      </c>
      <c r="AP450" t="s">
        <v>6186</v>
      </c>
      <c r="AQ450" t="s">
        <v>6186</v>
      </c>
      <c r="AR450" t="s">
        <v>6186</v>
      </c>
      <c r="AS450" t="s">
        <v>6186</v>
      </c>
      <c r="AT450" t="s">
        <v>6186</v>
      </c>
      <c r="AU450" t="s">
        <v>6186</v>
      </c>
      <c r="AV450" t="s">
        <v>6186</v>
      </c>
      <c r="AW450" t="s">
        <v>6186</v>
      </c>
      <c r="AX450" t="s">
        <v>6186</v>
      </c>
      <c r="AY450" t="s">
        <v>6186</v>
      </c>
      <c r="AZ450" t="s">
        <v>6186</v>
      </c>
      <c r="BA450" t="s">
        <v>6186</v>
      </c>
      <c r="BB450" t="s">
        <v>6186</v>
      </c>
      <c r="BC450" t="s">
        <v>6186</v>
      </c>
      <c r="BD450" t="s">
        <v>6186</v>
      </c>
    </row>
    <row r="451" spans="1:56">
      <c r="A451" t="s">
        <v>6190</v>
      </c>
      <c r="B451">
        <v>6500</v>
      </c>
      <c r="C451">
        <v>2020</v>
      </c>
      <c r="D451">
        <v>2</v>
      </c>
      <c r="E451">
        <v>1.8100000000000001E-4</v>
      </c>
      <c r="F451">
        <v>20.433900000000001</v>
      </c>
      <c r="H451">
        <v>16.377739999999999</v>
      </c>
      <c r="I451">
        <f t="shared" si="10"/>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6186</v>
      </c>
      <c r="X451">
        <v>0.27200000000000002</v>
      </c>
      <c r="Y451">
        <v>0.72799999999999998</v>
      </c>
      <c r="Z451" t="s">
        <v>6186</v>
      </c>
      <c r="AA451" t="s">
        <v>6186</v>
      </c>
      <c r="AB451">
        <v>1</v>
      </c>
      <c r="AC451" t="s">
        <v>6186</v>
      </c>
      <c r="AD451" t="s">
        <v>6186</v>
      </c>
      <c r="AE451" t="s">
        <v>6186</v>
      </c>
      <c r="AF451" t="s">
        <v>6186</v>
      </c>
      <c r="AG451">
        <v>1</v>
      </c>
      <c r="AH451" t="s">
        <v>6186</v>
      </c>
      <c r="AI451" t="s">
        <v>6186</v>
      </c>
      <c r="AJ451" t="s">
        <v>6186</v>
      </c>
      <c r="AK451" t="s">
        <v>6186</v>
      </c>
      <c r="AL451" t="s">
        <v>6186</v>
      </c>
      <c r="AM451" t="s">
        <v>6186</v>
      </c>
      <c r="AN451" t="s">
        <v>6186</v>
      </c>
      <c r="AO451" t="s">
        <v>6186</v>
      </c>
      <c r="AP451">
        <v>1</v>
      </c>
      <c r="AQ451" t="s">
        <v>6186</v>
      </c>
      <c r="AR451" t="s">
        <v>6186</v>
      </c>
      <c r="AS451" t="s">
        <v>6186</v>
      </c>
      <c r="AT451">
        <v>1</v>
      </c>
      <c r="AU451">
        <v>1</v>
      </c>
      <c r="AV451">
        <v>10</v>
      </c>
      <c r="AW451" t="s">
        <v>6186</v>
      </c>
      <c r="AX451">
        <v>6</v>
      </c>
      <c r="AY451" t="s">
        <v>6186</v>
      </c>
      <c r="AZ451" t="s">
        <v>6186</v>
      </c>
      <c r="BA451" t="s">
        <v>6186</v>
      </c>
      <c r="BB451" t="s">
        <v>6186</v>
      </c>
      <c r="BC451" t="s">
        <v>6186</v>
      </c>
      <c r="BD451">
        <v>1</v>
      </c>
    </row>
    <row r="452" spans="1:56">
      <c r="A452" t="s">
        <v>6190</v>
      </c>
      <c r="B452">
        <v>6500</v>
      </c>
      <c r="C452">
        <v>2021</v>
      </c>
      <c r="D452">
        <v>0</v>
      </c>
      <c r="E452">
        <v>2.4000000000000001E-5</v>
      </c>
      <c r="F452">
        <v>20.57535</v>
      </c>
      <c r="G452">
        <f>IFERROR(F452*E452,"")</f>
        <v>4.9380840000000001E-4</v>
      </c>
      <c r="H452">
        <v>16.44548</v>
      </c>
      <c r="I452">
        <f t="shared" si="10"/>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6186</v>
      </c>
      <c r="X452">
        <v>0.34300000000000003</v>
      </c>
      <c r="Y452">
        <v>0.65700000000000003</v>
      </c>
      <c r="Z452" t="s">
        <v>6186</v>
      </c>
      <c r="AA452" t="s">
        <v>6186</v>
      </c>
      <c r="AB452">
        <v>1</v>
      </c>
      <c r="AC452" t="s">
        <v>6186</v>
      </c>
      <c r="AD452" t="s">
        <v>6186</v>
      </c>
      <c r="AE452" t="s">
        <v>6186</v>
      </c>
      <c r="AF452" t="s">
        <v>6186</v>
      </c>
      <c r="AG452">
        <v>1</v>
      </c>
      <c r="AH452" t="s">
        <v>6186</v>
      </c>
      <c r="AI452" t="s">
        <v>6186</v>
      </c>
      <c r="AJ452" t="s">
        <v>6186</v>
      </c>
      <c r="AK452" t="s">
        <v>6186</v>
      </c>
      <c r="AL452" t="s">
        <v>6186</v>
      </c>
      <c r="AM452" t="s">
        <v>6186</v>
      </c>
      <c r="AN452" t="s">
        <v>6186</v>
      </c>
      <c r="AO452" t="s">
        <v>6186</v>
      </c>
      <c r="AP452">
        <v>1</v>
      </c>
      <c r="AQ452" t="s">
        <v>6186</v>
      </c>
      <c r="AR452" t="s">
        <v>6186</v>
      </c>
      <c r="AS452" t="s">
        <v>6186</v>
      </c>
      <c r="AT452">
        <v>1</v>
      </c>
      <c r="AU452">
        <v>1</v>
      </c>
      <c r="AV452">
        <v>10</v>
      </c>
      <c r="AW452" t="s">
        <v>6186</v>
      </c>
      <c r="AX452">
        <v>6</v>
      </c>
      <c r="AY452" t="s">
        <v>6186</v>
      </c>
      <c r="AZ452" t="s">
        <v>6186</v>
      </c>
      <c r="BA452" t="s">
        <v>6186</v>
      </c>
      <c r="BB452" t="s">
        <v>6186</v>
      </c>
      <c r="BC452" t="s">
        <v>6186</v>
      </c>
      <c r="BD452">
        <v>1</v>
      </c>
    </row>
    <row r="453" spans="1:56">
      <c r="A453" t="s">
        <v>6190</v>
      </c>
      <c r="B453">
        <v>6500</v>
      </c>
      <c r="C453" t="s">
        <v>6187</v>
      </c>
      <c r="D453" t="s">
        <v>6186</v>
      </c>
      <c r="E453">
        <v>1.8E-5</v>
      </c>
      <c r="F453">
        <v>20.26587</v>
      </c>
      <c r="H453">
        <v>16.3047</v>
      </c>
      <c r="I453">
        <f t="shared" si="10"/>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6186</v>
      </c>
      <c r="X453">
        <v>0.35</v>
      </c>
      <c r="Y453">
        <v>0.65</v>
      </c>
      <c r="Z453" t="s">
        <v>6186</v>
      </c>
      <c r="AA453" t="s">
        <v>6186</v>
      </c>
      <c r="AB453">
        <v>1</v>
      </c>
      <c r="AC453" t="s">
        <v>6186</v>
      </c>
      <c r="AD453" t="s">
        <v>6186</v>
      </c>
      <c r="AE453" t="s">
        <v>6186</v>
      </c>
      <c r="AF453" t="s">
        <v>6186</v>
      </c>
      <c r="AG453">
        <v>1</v>
      </c>
      <c r="AH453" t="s">
        <v>6186</v>
      </c>
      <c r="AI453" t="s">
        <v>6186</v>
      </c>
      <c r="AJ453" t="s">
        <v>6186</v>
      </c>
      <c r="AK453" t="s">
        <v>6186</v>
      </c>
      <c r="AL453" t="s">
        <v>6186</v>
      </c>
      <c r="AM453" t="s">
        <v>6186</v>
      </c>
      <c r="AN453" t="s">
        <v>6186</v>
      </c>
      <c r="AO453" t="s">
        <v>6186</v>
      </c>
      <c r="AP453">
        <v>1</v>
      </c>
      <c r="AQ453" t="s">
        <v>6186</v>
      </c>
      <c r="AR453" t="s">
        <v>6186</v>
      </c>
      <c r="AS453" t="s">
        <v>6186</v>
      </c>
      <c r="AT453">
        <v>1</v>
      </c>
      <c r="AU453">
        <v>1</v>
      </c>
      <c r="AV453">
        <v>10</v>
      </c>
      <c r="AW453" t="s">
        <v>6186</v>
      </c>
      <c r="AX453">
        <v>6</v>
      </c>
      <c r="AY453" t="s">
        <v>6186</v>
      </c>
      <c r="AZ453" t="s">
        <v>6186</v>
      </c>
      <c r="BA453" t="s">
        <v>6186</v>
      </c>
      <c r="BB453" t="s">
        <v>6186</v>
      </c>
      <c r="BC453" t="s">
        <v>6186</v>
      </c>
      <c r="BD453">
        <v>1</v>
      </c>
    </row>
    <row r="454" spans="1:56">
      <c r="A454" t="s">
        <v>6188</v>
      </c>
      <c r="B454">
        <v>6500</v>
      </c>
      <c r="C454">
        <v>1975</v>
      </c>
      <c r="D454" t="s">
        <v>6186</v>
      </c>
      <c r="E454" t="s">
        <v>6186</v>
      </c>
      <c r="F454" t="s">
        <v>6186</v>
      </c>
      <c r="H454" t="s">
        <v>6186</v>
      </c>
      <c r="I454" t="str">
        <f t="shared" si="10"/>
        <v/>
      </c>
      <c r="K454" t="s">
        <v>6186</v>
      </c>
      <c r="L454" t="s">
        <v>6186</v>
      </c>
      <c r="M454" t="s">
        <v>6186</v>
      </c>
      <c r="N454" t="s">
        <v>6186</v>
      </c>
      <c r="O454" t="s">
        <v>6186</v>
      </c>
      <c r="P454" t="s">
        <v>6186</v>
      </c>
      <c r="Q454" t="s">
        <v>6186</v>
      </c>
      <c r="R454" t="s">
        <v>6186</v>
      </c>
      <c r="S454" t="s">
        <v>6186</v>
      </c>
      <c r="T454" t="s">
        <v>6186</v>
      </c>
      <c r="U454" t="s">
        <v>6186</v>
      </c>
      <c r="V454" t="s">
        <v>6186</v>
      </c>
      <c r="W454" t="s">
        <v>6186</v>
      </c>
      <c r="X454" t="s">
        <v>6186</v>
      </c>
      <c r="Y454" t="s">
        <v>6186</v>
      </c>
      <c r="Z454" t="s">
        <v>6186</v>
      </c>
      <c r="AA454" t="s">
        <v>6186</v>
      </c>
      <c r="AB454" t="s">
        <v>6186</v>
      </c>
      <c r="AC454" t="s">
        <v>6186</v>
      </c>
      <c r="AD454" t="s">
        <v>6186</v>
      </c>
      <c r="AE454" t="s">
        <v>6186</v>
      </c>
      <c r="AF454" t="s">
        <v>6186</v>
      </c>
      <c r="AG454" t="s">
        <v>6186</v>
      </c>
      <c r="AH454" t="s">
        <v>6186</v>
      </c>
      <c r="AI454" t="s">
        <v>6186</v>
      </c>
      <c r="AJ454" t="s">
        <v>6186</v>
      </c>
      <c r="AK454" t="s">
        <v>6186</v>
      </c>
      <c r="AL454" t="s">
        <v>6186</v>
      </c>
      <c r="AM454" t="s">
        <v>6186</v>
      </c>
      <c r="AN454" t="s">
        <v>6186</v>
      </c>
      <c r="AO454" t="s">
        <v>6186</v>
      </c>
      <c r="AP454" t="s">
        <v>6186</v>
      </c>
      <c r="AQ454" t="s">
        <v>6186</v>
      </c>
      <c r="AR454" t="s">
        <v>6186</v>
      </c>
      <c r="AS454" t="s">
        <v>6186</v>
      </c>
      <c r="AT454" t="s">
        <v>6186</v>
      </c>
      <c r="AU454" t="s">
        <v>6186</v>
      </c>
      <c r="AV454" t="s">
        <v>6186</v>
      </c>
      <c r="AW454" t="s">
        <v>6186</v>
      </c>
      <c r="AX454" t="s">
        <v>6186</v>
      </c>
      <c r="AY454" t="s">
        <v>6186</v>
      </c>
      <c r="AZ454" t="s">
        <v>6186</v>
      </c>
      <c r="BA454" t="s">
        <v>6186</v>
      </c>
      <c r="BB454" t="s">
        <v>6186</v>
      </c>
      <c r="BC454" t="s">
        <v>6186</v>
      </c>
      <c r="BD454" t="s">
        <v>6186</v>
      </c>
    </row>
    <row r="455" spans="1:56">
      <c r="A455" t="s">
        <v>6188</v>
      </c>
      <c r="B455">
        <v>6500</v>
      </c>
      <c r="C455">
        <v>1976</v>
      </c>
      <c r="D455" t="s">
        <v>6186</v>
      </c>
      <c r="E455" t="s">
        <v>6186</v>
      </c>
      <c r="F455" t="s">
        <v>6186</v>
      </c>
      <c r="H455" t="s">
        <v>6186</v>
      </c>
      <c r="I455" t="str">
        <f t="shared" si="10"/>
        <v/>
      </c>
      <c r="K455" t="s">
        <v>6186</v>
      </c>
      <c r="L455" t="s">
        <v>6186</v>
      </c>
      <c r="M455" t="s">
        <v>6186</v>
      </c>
      <c r="N455" t="s">
        <v>6186</v>
      </c>
      <c r="O455" t="s">
        <v>6186</v>
      </c>
      <c r="P455" t="s">
        <v>6186</v>
      </c>
      <c r="Q455" t="s">
        <v>6186</v>
      </c>
      <c r="R455" t="s">
        <v>6186</v>
      </c>
      <c r="S455" t="s">
        <v>6186</v>
      </c>
      <c r="T455" t="s">
        <v>6186</v>
      </c>
      <c r="U455" t="s">
        <v>6186</v>
      </c>
      <c r="V455" t="s">
        <v>6186</v>
      </c>
      <c r="W455" t="s">
        <v>6186</v>
      </c>
      <c r="X455" t="s">
        <v>6186</v>
      </c>
      <c r="Y455" t="s">
        <v>6186</v>
      </c>
      <c r="Z455" t="s">
        <v>6186</v>
      </c>
      <c r="AA455" t="s">
        <v>6186</v>
      </c>
      <c r="AB455" t="s">
        <v>6186</v>
      </c>
      <c r="AC455" t="s">
        <v>6186</v>
      </c>
      <c r="AD455" t="s">
        <v>6186</v>
      </c>
      <c r="AE455" t="s">
        <v>6186</v>
      </c>
      <c r="AF455" t="s">
        <v>6186</v>
      </c>
      <c r="AG455" t="s">
        <v>6186</v>
      </c>
      <c r="AH455" t="s">
        <v>6186</v>
      </c>
      <c r="AI455" t="s">
        <v>6186</v>
      </c>
      <c r="AJ455" t="s">
        <v>6186</v>
      </c>
      <c r="AK455" t="s">
        <v>6186</v>
      </c>
      <c r="AL455" t="s">
        <v>6186</v>
      </c>
      <c r="AM455" t="s">
        <v>6186</v>
      </c>
      <c r="AN455" t="s">
        <v>6186</v>
      </c>
      <c r="AO455" t="s">
        <v>6186</v>
      </c>
      <c r="AP455" t="s">
        <v>6186</v>
      </c>
      <c r="AQ455" t="s">
        <v>6186</v>
      </c>
      <c r="AR455" t="s">
        <v>6186</v>
      </c>
      <c r="AS455" t="s">
        <v>6186</v>
      </c>
      <c r="AT455" t="s">
        <v>6186</v>
      </c>
      <c r="AU455" t="s">
        <v>6186</v>
      </c>
      <c r="AV455" t="s">
        <v>6186</v>
      </c>
      <c r="AW455" t="s">
        <v>6186</v>
      </c>
      <c r="AX455" t="s">
        <v>6186</v>
      </c>
      <c r="AY455" t="s">
        <v>6186</v>
      </c>
      <c r="AZ455" t="s">
        <v>6186</v>
      </c>
      <c r="BA455" t="s">
        <v>6186</v>
      </c>
      <c r="BB455" t="s">
        <v>6186</v>
      </c>
      <c r="BC455" t="s">
        <v>6186</v>
      </c>
      <c r="BD455" t="s">
        <v>6186</v>
      </c>
    </row>
    <row r="456" spans="1:56">
      <c r="A456" t="s">
        <v>6188</v>
      </c>
      <c r="B456">
        <v>6500</v>
      </c>
      <c r="C456">
        <v>1977</v>
      </c>
      <c r="D456" t="s">
        <v>6186</v>
      </c>
      <c r="E456" t="s">
        <v>6186</v>
      </c>
      <c r="F456" t="s">
        <v>6186</v>
      </c>
      <c r="H456" t="s">
        <v>6186</v>
      </c>
      <c r="I456" t="str">
        <f t="shared" si="10"/>
        <v/>
      </c>
      <c r="K456" t="s">
        <v>6186</v>
      </c>
      <c r="L456" t="s">
        <v>6186</v>
      </c>
      <c r="M456" t="s">
        <v>6186</v>
      </c>
      <c r="N456" t="s">
        <v>6186</v>
      </c>
      <c r="O456" t="s">
        <v>6186</v>
      </c>
      <c r="P456" t="s">
        <v>6186</v>
      </c>
      <c r="Q456" t="s">
        <v>6186</v>
      </c>
      <c r="R456" t="s">
        <v>6186</v>
      </c>
      <c r="S456" t="s">
        <v>6186</v>
      </c>
      <c r="T456" t="s">
        <v>6186</v>
      </c>
      <c r="U456" t="s">
        <v>6186</v>
      </c>
      <c r="V456" t="s">
        <v>6186</v>
      </c>
      <c r="W456" t="s">
        <v>6186</v>
      </c>
      <c r="X456" t="s">
        <v>6186</v>
      </c>
      <c r="Y456" t="s">
        <v>6186</v>
      </c>
      <c r="Z456" t="s">
        <v>6186</v>
      </c>
      <c r="AA456" t="s">
        <v>6186</v>
      </c>
      <c r="AB456" t="s">
        <v>6186</v>
      </c>
      <c r="AC456" t="s">
        <v>6186</v>
      </c>
      <c r="AD456" t="s">
        <v>6186</v>
      </c>
      <c r="AE456" t="s">
        <v>6186</v>
      </c>
      <c r="AF456" t="s">
        <v>6186</v>
      </c>
      <c r="AG456" t="s">
        <v>6186</v>
      </c>
      <c r="AH456" t="s">
        <v>6186</v>
      </c>
      <c r="AI456" t="s">
        <v>6186</v>
      </c>
      <c r="AJ456" t="s">
        <v>6186</v>
      </c>
      <c r="AK456" t="s">
        <v>6186</v>
      </c>
      <c r="AL456" t="s">
        <v>6186</v>
      </c>
      <c r="AM456" t="s">
        <v>6186</v>
      </c>
      <c r="AN456" t="s">
        <v>6186</v>
      </c>
      <c r="AO456" t="s">
        <v>6186</v>
      </c>
      <c r="AP456" t="s">
        <v>6186</v>
      </c>
      <c r="AQ456" t="s">
        <v>6186</v>
      </c>
      <c r="AR456" t="s">
        <v>6186</v>
      </c>
      <c r="AS456" t="s">
        <v>6186</v>
      </c>
      <c r="AT456" t="s">
        <v>6186</v>
      </c>
      <c r="AU456" t="s">
        <v>6186</v>
      </c>
      <c r="AV456" t="s">
        <v>6186</v>
      </c>
      <c r="AW456" t="s">
        <v>6186</v>
      </c>
      <c r="AX456" t="s">
        <v>6186</v>
      </c>
      <c r="AY456" t="s">
        <v>6186</v>
      </c>
      <c r="AZ456" t="s">
        <v>6186</v>
      </c>
      <c r="BA456" t="s">
        <v>6186</v>
      </c>
      <c r="BB456" t="s">
        <v>6186</v>
      </c>
      <c r="BC456" t="s">
        <v>6186</v>
      </c>
      <c r="BD456" t="s">
        <v>6186</v>
      </c>
    </row>
    <row r="457" spans="1:56">
      <c r="A457" t="s">
        <v>6188</v>
      </c>
      <c r="B457">
        <v>6500</v>
      </c>
      <c r="C457">
        <v>1978</v>
      </c>
      <c r="D457" t="s">
        <v>6186</v>
      </c>
      <c r="E457" t="s">
        <v>6186</v>
      </c>
      <c r="F457" t="s">
        <v>6186</v>
      </c>
      <c r="H457" t="s">
        <v>6186</v>
      </c>
      <c r="I457" t="str">
        <f t="shared" si="10"/>
        <v/>
      </c>
      <c r="K457" t="s">
        <v>6186</v>
      </c>
      <c r="L457" t="s">
        <v>6186</v>
      </c>
      <c r="M457" t="s">
        <v>6186</v>
      </c>
      <c r="N457" t="s">
        <v>6186</v>
      </c>
      <c r="O457" t="s">
        <v>6186</v>
      </c>
      <c r="P457" t="s">
        <v>6186</v>
      </c>
      <c r="Q457" t="s">
        <v>6186</v>
      </c>
      <c r="R457" t="s">
        <v>6186</v>
      </c>
      <c r="S457" t="s">
        <v>6186</v>
      </c>
      <c r="T457" t="s">
        <v>6186</v>
      </c>
      <c r="U457" t="s">
        <v>6186</v>
      </c>
      <c r="V457" t="s">
        <v>6186</v>
      </c>
      <c r="W457" t="s">
        <v>6186</v>
      </c>
      <c r="X457" t="s">
        <v>6186</v>
      </c>
      <c r="Y457" t="s">
        <v>6186</v>
      </c>
      <c r="Z457" t="s">
        <v>6186</v>
      </c>
      <c r="AA457" t="s">
        <v>6186</v>
      </c>
      <c r="AB457" t="s">
        <v>6186</v>
      </c>
      <c r="AC457" t="s">
        <v>6186</v>
      </c>
      <c r="AD457" t="s">
        <v>6186</v>
      </c>
      <c r="AE457" t="s">
        <v>6186</v>
      </c>
      <c r="AF457" t="s">
        <v>6186</v>
      </c>
      <c r="AG457" t="s">
        <v>6186</v>
      </c>
      <c r="AH457" t="s">
        <v>6186</v>
      </c>
      <c r="AI457" t="s">
        <v>6186</v>
      </c>
      <c r="AJ457" t="s">
        <v>6186</v>
      </c>
      <c r="AK457" t="s">
        <v>6186</v>
      </c>
      <c r="AL457" t="s">
        <v>6186</v>
      </c>
      <c r="AM457" t="s">
        <v>6186</v>
      </c>
      <c r="AN457" t="s">
        <v>6186</v>
      </c>
      <c r="AO457" t="s">
        <v>6186</v>
      </c>
      <c r="AP457" t="s">
        <v>6186</v>
      </c>
      <c r="AQ457" t="s">
        <v>6186</v>
      </c>
      <c r="AR457" t="s">
        <v>6186</v>
      </c>
      <c r="AS457" t="s">
        <v>6186</v>
      </c>
      <c r="AT457" t="s">
        <v>6186</v>
      </c>
      <c r="AU457" t="s">
        <v>6186</v>
      </c>
      <c r="AV457" t="s">
        <v>6186</v>
      </c>
      <c r="AW457" t="s">
        <v>6186</v>
      </c>
      <c r="AX457" t="s">
        <v>6186</v>
      </c>
      <c r="AY457" t="s">
        <v>6186</v>
      </c>
      <c r="AZ457" t="s">
        <v>6186</v>
      </c>
      <c r="BA457" t="s">
        <v>6186</v>
      </c>
      <c r="BB457" t="s">
        <v>6186</v>
      </c>
      <c r="BC457" t="s">
        <v>6186</v>
      </c>
      <c r="BD457" t="s">
        <v>6186</v>
      </c>
    </row>
    <row r="458" spans="1:56">
      <c r="A458" t="s">
        <v>6188</v>
      </c>
      <c r="B458">
        <v>6500</v>
      </c>
      <c r="C458">
        <v>1979</v>
      </c>
      <c r="D458" t="s">
        <v>6186</v>
      </c>
      <c r="E458" t="s">
        <v>6186</v>
      </c>
      <c r="F458" t="s">
        <v>6186</v>
      </c>
      <c r="H458" t="s">
        <v>6186</v>
      </c>
      <c r="I458" t="str">
        <f t="shared" si="10"/>
        <v/>
      </c>
      <c r="K458" t="s">
        <v>6186</v>
      </c>
      <c r="L458" t="s">
        <v>6186</v>
      </c>
      <c r="M458" t="s">
        <v>6186</v>
      </c>
      <c r="N458" t="s">
        <v>6186</v>
      </c>
      <c r="O458" t="s">
        <v>6186</v>
      </c>
      <c r="P458" t="s">
        <v>6186</v>
      </c>
      <c r="Q458" t="s">
        <v>6186</v>
      </c>
      <c r="R458" t="s">
        <v>6186</v>
      </c>
      <c r="S458" t="s">
        <v>6186</v>
      </c>
      <c r="T458" t="s">
        <v>6186</v>
      </c>
      <c r="U458" t="s">
        <v>6186</v>
      </c>
      <c r="V458" t="s">
        <v>6186</v>
      </c>
      <c r="W458" t="s">
        <v>6186</v>
      </c>
      <c r="X458" t="s">
        <v>6186</v>
      </c>
      <c r="Y458" t="s">
        <v>6186</v>
      </c>
      <c r="Z458" t="s">
        <v>6186</v>
      </c>
      <c r="AA458" t="s">
        <v>6186</v>
      </c>
      <c r="AB458" t="s">
        <v>6186</v>
      </c>
      <c r="AC458" t="s">
        <v>6186</v>
      </c>
      <c r="AD458" t="s">
        <v>6186</v>
      </c>
      <c r="AE458" t="s">
        <v>6186</v>
      </c>
      <c r="AF458" t="s">
        <v>6186</v>
      </c>
      <c r="AG458" t="s">
        <v>6186</v>
      </c>
      <c r="AH458" t="s">
        <v>6186</v>
      </c>
      <c r="AI458" t="s">
        <v>6186</v>
      </c>
      <c r="AJ458" t="s">
        <v>6186</v>
      </c>
      <c r="AK458" t="s">
        <v>6186</v>
      </c>
      <c r="AL458" t="s">
        <v>6186</v>
      </c>
      <c r="AM458" t="s">
        <v>6186</v>
      </c>
      <c r="AN458" t="s">
        <v>6186</v>
      </c>
      <c r="AO458" t="s">
        <v>6186</v>
      </c>
      <c r="AP458" t="s">
        <v>6186</v>
      </c>
      <c r="AQ458" t="s">
        <v>6186</v>
      </c>
      <c r="AR458" t="s">
        <v>6186</v>
      </c>
      <c r="AS458" t="s">
        <v>6186</v>
      </c>
      <c r="AT458" t="s">
        <v>6186</v>
      </c>
      <c r="AU458" t="s">
        <v>6186</v>
      </c>
      <c r="AV458" t="s">
        <v>6186</v>
      </c>
      <c r="AW458" t="s">
        <v>6186</v>
      </c>
      <c r="AX458" t="s">
        <v>6186</v>
      </c>
      <c r="AY458" t="s">
        <v>6186</v>
      </c>
      <c r="AZ458" t="s">
        <v>6186</v>
      </c>
      <c r="BA458" t="s">
        <v>6186</v>
      </c>
      <c r="BB458" t="s">
        <v>6186</v>
      </c>
      <c r="BC458" t="s">
        <v>6186</v>
      </c>
      <c r="BD458" t="s">
        <v>6186</v>
      </c>
    </row>
    <row r="459" spans="1:56">
      <c r="A459" t="s">
        <v>6188</v>
      </c>
      <c r="B459">
        <v>6500</v>
      </c>
      <c r="C459">
        <v>1980</v>
      </c>
      <c r="D459" t="s">
        <v>6186</v>
      </c>
      <c r="E459" t="s">
        <v>6186</v>
      </c>
      <c r="F459" t="s">
        <v>6186</v>
      </c>
      <c r="H459" t="s">
        <v>6186</v>
      </c>
      <c r="I459" t="str">
        <f t="shared" ref="I459:I522" si="11">IFERROR(H459*E459,"")</f>
        <v/>
      </c>
      <c r="K459" t="s">
        <v>6186</v>
      </c>
      <c r="L459" t="s">
        <v>6186</v>
      </c>
      <c r="M459" t="s">
        <v>6186</v>
      </c>
      <c r="N459" t="s">
        <v>6186</v>
      </c>
      <c r="O459" t="s">
        <v>6186</v>
      </c>
      <c r="P459" t="s">
        <v>6186</v>
      </c>
      <c r="Q459" t="s">
        <v>6186</v>
      </c>
      <c r="R459" t="s">
        <v>6186</v>
      </c>
      <c r="S459" t="s">
        <v>6186</v>
      </c>
      <c r="T459" t="s">
        <v>6186</v>
      </c>
      <c r="U459" t="s">
        <v>6186</v>
      </c>
      <c r="V459" t="s">
        <v>6186</v>
      </c>
      <c r="W459" t="s">
        <v>6186</v>
      </c>
      <c r="X459" t="s">
        <v>6186</v>
      </c>
      <c r="Y459" t="s">
        <v>6186</v>
      </c>
      <c r="Z459" t="s">
        <v>6186</v>
      </c>
      <c r="AA459" t="s">
        <v>6186</v>
      </c>
      <c r="AB459" t="s">
        <v>6186</v>
      </c>
      <c r="AC459" t="s">
        <v>6186</v>
      </c>
      <c r="AD459" t="s">
        <v>6186</v>
      </c>
      <c r="AE459" t="s">
        <v>6186</v>
      </c>
      <c r="AF459" t="s">
        <v>6186</v>
      </c>
      <c r="AG459" t="s">
        <v>6186</v>
      </c>
      <c r="AH459" t="s">
        <v>6186</v>
      </c>
      <c r="AI459" t="s">
        <v>6186</v>
      </c>
      <c r="AJ459" t="s">
        <v>6186</v>
      </c>
      <c r="AK459" t="s">
        <v>6186</v>
      </c>
      <c r="AL459" t="s">
        <v>6186</v>
      </c>
      <c r="AM459" t="s">
        <v>6186</v>
      </c>
      <c r="AN459" t="s">
        <v>6186</v>
      </c>
      <c r="AO459" t="s">
        <v>6186</v>
      </c>
      <c r="AP459" t="s">
        <v>6186</v>
      </c>
      <c r="AQ459" t="s">
        <v>6186</v>
      </c>
      <c r="AR459" t="s">
        <v>6186</v>
      </c>
      <c r="AS459" t="s">
        <v>6186</v>
      </c>
      <c r="AT459" t="s">
        <v>6186</v>
      </c>
      <c r="AU459" t="s">
        <v>6186</v>
      </c>
      <c r="AV459" t="s">
        <v>6186</v>
      </c>
      <c r="AW459" t="s">
        <v>6186</v>
      </c>
      <c r="AX459" t="s">
        <v>6186</v>
      </c>
      <c r="AY459" t="s">
        <v>6186</v>
      </c>
      <c r="AZ459" t="s">
        <v>6186</v>
      </c>
      <c r="BA459" t="s">
        <v>6186</v>
      </c>
      <c r="BB459" t="s">
        <v>6186</v>
      </c>
      <c r="BC459" t="s">
        <v>6186</v>
      </c>
      <c r="BD459" t="s">
        <v>6186</v>
      </c>
    </row>
    <row r="460" spans="1:56">
      <c r="A460" t="s">
        <v>6188</v>
      </c>
      <c r="B460">
        <v>6500</v>
      </c>
      <c r="C460">
        <v>1981</v>
      </c>
      <c r="D460" t="s">
        <v>6186</v>
      </c>
      <c r="E460" t="s">
        <v>6186</v>
      </c>
      <c r="F460" t="s">
        <v>6186</v>
      </c>
      <c r="H460" t="s">
        <v>6186</v>
      </c>
      <c r="I460" t="str">
        <f t="shared" si="11"/>
        <v/>
      </c>
      <c r="K460" t="s">
        <v>6186</v>
      </c>
      <c r="L460" t="s">
        <v>6186</v>
      </c>
      <c r="M460" t="s">
        <v>6186</v>
      </c>
      <c r="N460" t="s">
        <v>6186</v>
      </c>
      <c r="O460" t="s">
        <v>6186</v>
      </c>
      <c r="P460" t="s">
        <v>6186</v>
      </c>
      <c r="Q460" t="s">
        <v>6186</v>
      </c>
      <c r="R460" t="s">
        <v>6186</v>
      </c>
      <c r="S460" t="s">
        <v>6186</v>
      </c>
      <c r="T460" t="s">
        <v>6186</v>
      </c>
      <c r="U460" t="s">
        <v>6186</v>
      </c>
      <c r="V460" t="s">
        <v>6186</v>
      </c>
      <c r="W460" t="s">
        <v>6186</v>
      </c>
      <c r="X460" t="s">
        <v>6186</v>
      </c>
      <c r="Y460" t="s">
        <v>6186</v>
      </c>
      <c r="Z460" t="s">
        <v>6186</v>
      </c>
      <c r="AA460" t="s">
        <v>6186</v>
      </c>
      <c r="AB460" t="s">
        <v>6186</v>
      </c>
      <c r="AC460" t="s">
        <v>6186</v>
      </c>
      <c r="AD460" t="s">
        <v>6186</v>
      </c>
      <c r="AE460" t="s">
        <v>6186</v>
      </c>
      <c r="AF460" t="s">
        <v>6186</v>
      </c>
      <c r="AG460" t="s">
        <v>6186</v>
      </c>
      <c r="AH460" t="s">
        <v>6186</v>
      </c>
      <c r="AI460" t="s">
        <v>6186</v>
      </c>
      <c r="AJ460" t="s">
        <v>6186</v>
      </c>
      <c r="AK460" t="s">
        <v>6186</v>
      </c>
      <c r="AL460" t="s">
        <v>6186</v>
      </c>
      <c r="AM460" t="s">
        <v>6186</v>
      </c>
      <c r="AN460" t="s">
        <v>6186</v>
      </c>
      <c r="AO460" t="s">
        <v>6186</v>
      </c>
      <c r="AP460" t="s">
        <v>6186</v>
      </c>
      <c r="AQ460" t="s">
        <v>6186</v>
      </c>
      <c r="AR460" t="s">
        <v>6186</v>
      </c>
      <c r="AS460" t="s">
        <v>6186</v>
      </c>
      <c r="AT460" t="s">
        <v>6186</v>
      </c>
      <c r="AU460" t="s">
        <v>6186</v>
      </c>
      <c r="AV460" t="s">
        <v>6186</v>
      </c>
      <c r="AW460" t="s">
        <v>6186</v>
      </c>
      <c r="AX460" t="s">
        <v>6186</v>
      </c>
      <c r="AY460" t="s">
        <v>6186</v>
      </c>
      <c r="AZ460" t="s">
        <v>6186</v>
      </c>
      <c r="BA460" t="s">
        <v>6186</v>
      </c>
      <c r="BB460" t="s">
        <v>6186</v>
      </c>
      <c r="BC460" t="s">
        <v>6186</v>
      </c>
      <c r="BD460" t="s">
        <v>6186</v>
      </c>
    </row>
    <row r="461" spans="1:56">
      <c r="A461" t="s">
        <v>6188</v>
      </c>
      <c r="B461">
        <v>6500</v>
      </c>
      <c r="C461">
        <v>1982</v>
      </c>
      <c r="D461" t="s">
        <v>6186</v>
      </c>
      <c r="E461" t="s">
        <v>6186</v>
      </c>
      <c r="F461" t="s">
        <v>6186</v>
      </c>
      <c r="H461" t="s">
        <v>6186</v>
      </c>
      <c r="I461" t="str">
        <f t="shared" si="11"/>
        <v/>
      </c>
      <c r="K461" t="s">
        <v>6186</v>
      </c>
      <c r="L461" t="s">
        <v>6186</v>
      </c>
      <c r="M461" t="s">
        <v>6186</v>
      </c>
      <c r="N461" t="s">
        <v>6186</v>
      </c>
      <c r="O461" t="s">
        <v>6186</v>
      </c>
      <c r="P461" t="s">
        <v>6186</v>
      </c>
      <c r="Q461" t="s">
        <v>6186</v>
      </c>
      <c r="R461" t="s">
        <v>6186</v>
      </c>
      <c r="S461" t="s">
        <v>6186</v>
      </c>
      <c r="T461" t="s">
        <v>6186</v>
      </c>
      <c r="U461" t="s">
        <v>6186</v>
      </c>
      <c r="V461" t="s">
        <v>6186</v>
      </c>
      <c r="W461" t="s">
        <v>6186</v>
      </c>
      <c r="X461" t="s">
        <v>6186</v>
      </c>
      <c r="Y461" t="s">
        <v>6186</v>
      </c>
      <c r="Z461" t="s">
        <v>6186</v>
      </c>
      <c r="AA461" t="s">
        <v>6186</v>
      </c>
      <c r="AB461" t="s">
        <v>6186</v>
      </c>
      <c r="AC461" t="s">
        <v>6186</v>
      </c>
      <c r="AD461" t="s">
        <v>6186</v>
      </c>
      <c r="AE461" t="s">
        <v>6186</v>
      </c>
      <c r="AF461" t="s">
        <v>6186</v>
      </c>
      <c r="AG461" t="s">
        <v>6186</v>
      </c>
      <c r="AH461" t="s">
        <v>6186</v>
      </c>
      <c r="AI461" t="s">
        <v>6186</v>
      </c>
      <c r="AJ461" t="s">
        <v>6186</v>
      </c>
      <c r="AK461" t="s">
        <v>6186</v>
      </c>
      <c r="AL461" t="s">
        <v>6186</v>
      </c>
      <c r="AM461" t="s">
        <v>6186</v>
      </c>
      <c r="AN461" t="s">
        <v>6186</v>
      </c>
      <c r="AO461" t="s">
        <v>6186</v>
      </c>
      <c r="AP461" t="s">
        <v>6186</v>
      </c>
      <c r="AQ461" t="s">
        <v>6186</v>
      </c>
      <c r="AR461" t="s">
        <v>6186</v>
      </c>
      <c r="AS461" t="s">
        <v>6186</v>
      </c>
      <c r="AT461" t="s">
        <v>6186</v>
      </c>
      <c r="AU461" t="s">
        <v>6186</v>
      </c>
      <c r="AV461" t="s">
        <v>6186</v>
      </c>
      <c r="AW461" t="s">
        <v>6186</v>
      </c>
      <c r="AX461" t="s">
        <v>6186</v>
      </c>
      <c r="AY461" t="s">
        <v>6186</v>
      </c>
      <c r="AZ461" t="s">
        <v>6186</v>
      </c>
      <c r="BA461" t="s">
        <v>6186</v>
      </c>
      <c r="BB461" t="s">
        <v>6186</v>
      </c>
      <c r="BC461" t="s">
        <v>6186</v>
      </c>
      <c r="BD461" t="s">
        <v>6186</v>
      </c>
    </row>
    <row r="462" spans="1:56">
      <c r="A462" t="s">
        <v>6188</v>
      </c>
      <c r="B462">
        <v>6500</v>
      </c>
      <c r="C462">
        <v>1983</v>
      </c>
      <c r="D462" t="s">
        <v>6186</v>
      </c>
      <c r="E462" t="s">
        <v>6186</v>
      </c>
      <c r="F462" t="s">
        <v>6186</v>
      </c>
      <c r="H462" t="s">
        <v>6186</v>
      </c>
      <c r="I462" t="str">
        <f t="shared" si="11"/>
        <v/>
      </c>
      <c r="K462" t="s">
        <v>6186</v>
      </c>
      <c r="L462" t="s">
        <v>6186</v>
      </c>
      <c r="M462" t="s">
        <v>6186</v>
      </c>
      <c r="N462" t="s">
        <v>6186</v>
      </c>
      <c r="O462" t="s">
        <v>6186</v>
      </c>
      <c r="P462" t="s">
        <v>6186</v>
      </c>
      <c r="Q462" t="s">
        <v>6186</v>
      </c>
      <c r="R462" t="s">
        <v>6186</v>
      </c>
      <c r="S462" t="s">
        <v>6186</v>
      </c>
      <c r="T462" t="s">
        <v>6186</v>
      </c>
      <c r="U462" t="s">
        <v>6186</v>
      </c>
      <c r="V462" t="s">
        <v>6186</v>
      </c>
      <c r="W462" t="s">
        <v>6186</v>
      </c>
      <c r="X462" t="s">
        <v>6186</v>
      </c>
      <c r="Y462" t="s">
        <v>6186</v>
      </c>
      <c r="Z462" t="s">
        <v>6186</v>
      </c>
      <c r="AA462" t="s">
        <v>6186</v>
      </c>
      <c r="AB462" t="s">
        <v>6186</v>
      </c>
      <c r="AC462" t="s">
        <v>6186</v>
      </c>
      <c r="AD462" t="s">
        <v>6186</v>
      </c>
      <c r="AE462" t="s">
        <v>6186</v>
      </c>
      <c r="AF462" t="s">
        <v>6186</v>
      </c>
      <c r="AG462" t="s">
        <v>6186</v>
      </c>
      <c r="AH462" t="s">
        <v>6186</v>
      </c>
      <c r="AI462" t="s">
        <v>6186</v>
      </c>
      <c r="AJ462" t="s">
        <v>6186</v>
      </c>
      <c r="AK462" t="s">
        <v>6186</v>
      </c>
      <c r="AL462" t="s">
        <v>6186</v>
      </c>
      <c r="AM462" t="s">
        <v>6186</v>
      </c>
      <c r="AN462" t="s">
        <v>6186</v>
      </c>
      <c r="AO462" t="s">
        <v>6186</v>
      </c>
      <c r="AP462" t="s">
        <v>6186</v>
      </c>
      <c r="AQ462" t="s">
        <v>6186</v>
      </c>
      <c r="AR462" t="s">
        <v>6186</v>
      </c>
      <c r="AS462" t="s">
        <v>6186</v>
      </c>
      <c r="AT462" t="s">
        <v>6186</v>
      </c>
      <c r="AU462" t="s">
        <v>6186</v>
      </c>
      <c r="AV462" t="s">
        <v>6186</v>
      </c>
      <c r="AW462" t="s">
        <v>6186</v>
      </c>
      <c r="AX462" t="s">
        <v>6186</v>
      </c>
      <c r="AY462" t="s">
        <v>6186</v>
      </c>
      <c r="AZ462" t="s">
        <v>6186</v>
      </c>
      <c r="BA462" t="s">
        <v>6186</v>
      </c>
      <c r="BB462" t="s">
        <v>6186</v>
      </c>
      <c r="BC462" t="s">
        <v>6186</v>
      </c>
      <c r="BD462" t="s">
        <v>6186</v>
      </c>
    </row>
    <row r="463" spans="1:56">
      <c r="A463" t="s">
        <v>6188</v>
      </c>
      <c r="B463">
        <v>6500</v>
      </c>
      <c r="C463">
        <v>1984</v>
      </c>
      <c r="D463" t="s">
        <v>6186</v>
      </c>
      <c r="E463" t="s">
        <v>6186</v>
      </c>
      <c r="F463" t="s">
        <v>6186</v>
      </c>
      <c r="H463" t="s">
        <v>6186</v>
      </c>
      <c r="I463" t="str">
        <f t="shared" si="11"/>
        <v/>
      </c>
      <c r="K463" t="s">
        <v>6186</v>
      </c>
      <c r="L463" t="s">
        <v>6186</v>
      </c>
      <c r="M463" t="s">
        <v>6186</v>
      </c>
      <c r="N463" t="s">
        <v>6186</v>
      </c>
      <c r="O463" t="s">
        <v>6186</v>
      </c>
      <c r="P463" t="s">
        <v>6186</v>
      </c>
      <c r="Q463" t="s">
        <v>6186</v>
      </c>
      <c r="R463" t="s">
        <v>6186</v>
      </c>
      <c r="S463" t="s">
        <v>6186</v>
      </c>
      <c r="T463" t="s">
        <v>6186</v>
      </c>
      <c r="U463" t="s">
        <v>6186</v>
      </c>
      <c r="V463" t="s">
        <v>6186</v>
      </c>
      <c r="W463" t="s">
        <v>6186</v>
      </c>
      <c r="X463" t="s">
        <v>6186</v>
      </c>
      <c r="Y463" t="s">
        <v>6186</v>
      </c>
      <c r="Z463" t="s">
        <v>6186</v>
      </c>
      <c r="AA463" t="s">
        <v>6186</v>
      </c>
      <c r="AB463" t="s">
        <v>6186</v>
      </c>
      <c r="AC463" t="s">
        <v>6186</v>
      </c>
      <c r="AD463" t="s">
        <v>6186</v>
      </c>
      <c r="AE463" t="s">
        <v>6186</v>
      </c>
      <c r="AF463" t="s">
        <v>6186</v>
      </c>
      <c r="AG463" t="s">
        <v>6186</v>
      </c>
      <c r="AH463" t="s">
        <v>6186</v>
      </c>
      <c r="AI463" t="s">
        <v>6186</v>
      </c>
      <c r="AJ463" t="s">
        <v>6186</v>
      </c>
      <c r="AK463" t="s">
        <v>6186</v>
      </c>
      <c r="AL463" t="s">
        <v>6186</v>
      </c>
      <c r="AM463" t="s">
        <v>6186</v>
      </c>
      <c r="AN463" t="s">
        <v>6186</v>
      </c>
      <c r="AO463" t="s">
        <v>6186</v>
      </c>
      <c r="AP463" t="s">
        <v>6186</v>
      </c>
      <c r="AQ463" t="s">
        <v>6186</v>
      </c>
      <c r="AR463" t="s">
        <v>6186</v>
      </c>
      <c r="AS463" t="s">
        <v>6186</v>
      </c>
      <c r="AT463" t="s">
        <v>6186</v>
      </c>
      <c r="AU463" t="s">
        <v>6186</v>
      </c>
      <c r="AV463" t="s">
        <v>6186</v>
      </c>
      <c r="AW463" t="s">
        <v>6186</v>
      </c>
      <c r="AX463" t="s">
        <v>6186</v>
      </c>
      <c r="AY463" t="s">
        <v>6186</v>
      </c>
      <c r="AZ463" t="s">
        <v>6186</v>
      </c>
      <c r="BA463" t="s">
        <v>6186</v>
      </c>
      <c r="BB463" t="s">
        <v>6186</v>
      </c>
      <c r="BC463" t="s">
        <v>6186</v>
      </c>
      <c r="BD463" t="s">
        <v>6186</v>
      </c>
    </row>
    <row r="464" spans="1:56">
      <c r="A464" t="s">
        <v>6188</v>
      </c>
      <c r="B464">
        <v>6500</v>
      </c>
      <c r="C464">
        <v>1985</v>
      </c>
      <c r="D464" t="s">
        <v>6186</v>
      </c>
      <c r="E464" t="s">
        <v>6186</v>
      </c>
      <c r="F464" t="s">
        <v>6186</v>
      </c>
      <c r="H464" t="s">
        <v>6186</v>
      </c>
      <c r="I464" t="str">
        <f t="shared" si="11"/>
        <v/>
      </c>
      <c r="K464" t="s">
        <v>6186</v>
      </c>
      <c r="L464" t="s">
        <v>6186</v>
      </c>
      <c r="M464" t="s">
        <v>6186</v>
      </c>
      <c r="N464" t="s">
        <v>6186</v>
      </c>
      <c r="O464" t="s">
        <v>6186</v>
      </c>
      <c r="P464" t="s">
        <v>6186</v>
      </c>
      <c r="Q464" t="s">
        <v>6186</v>
      </c>
      <c r="R464" t="s">
        <v>6186</v>
      </c>
      <c r="S464" t="s">
        <v>6186</v>
      </c>
      <c r="T464" t="s">
        <v>6186</v>
      </c>
      <c r="U464" t="s">
        <v>6186</v>
      </c>
      <c r="V464" t="s">
        <v>6186</v>
      </c>
      <c r="W464" t="s">
        <v>6186</v>
      </c>
      <c r="X464" t="s">
        <v>6186</v>
      </c>
      <c r="Y464" t="s">
        <v>6186</v>
      </c>
      <c r="Z464" t="s">
        <v>6186</v>
      </c>
      <c r="AA464" t="s">
        <v>6186</v>
      </c>
      <c r="AB464" t="s">
        <v>6186</v>
      </c>
      <c r="AC464" t="s">
        <v>6186</v>
      </c>
      <c r="AD464" t="s">
        <v>6186</v>
      </c>
      <c r="AE464" t="s">
        <v>6186</v>
      </c>
      <c r="AF464" t="s">
        <v>6186</v>
      </c>
      <c r="AG464" t="s">
        <v>6186</v>
      </c>
      <c r="AH464" t="s">
        <v>6186</v>
      </c>
      <c r="AI464" t="s">
        <v>6186</v>
      </c>
      <c r="AJ464" t="s">
        <v>6186</v>
      </c>
      <c r="AK464" t="s">
        <v>6186</v>
      </c>
      <c r="AL464" t="s">
        <v>6186</v>
      </c>
      <c r="AM464" t="s">
        <v>6186</v>
      </c>
      <c r="AN464" t="s">
        <v>6186</v>
      </c>
      <c r="AO464" t="s">
        <v>6186</v>
      </c>
      <c r="AP464" t="s">
        <v>6186</v>
      </c>
      <c r="AQ464" t="s">
        <v>6186</v>
      </c>
      <c r="AR464" t="s">
        <v>6186</v>
      </c>
      <c r="AS464" t="s">
        <v>6186</v>
      </c>
      <c r="AT464" t="s">
        <v>6186</v>
      </c>
      <c r="AU464" t="s">
        <v>6186</v>
      </c>
      <c r="AV464" t="s">
        <v>6186</v>
      </c>
      <c r="AW464" t="s">
        <v>6186</v>
      </c>
      <c r="AX464" t="s">
        <v>6186</v>
      </c>
      <c r="AY464" t="s">
        <v>6186</v>
      </c>
      <c r="AZ464" t="s">
        <v>6186</v>
      </c>
      <c r="BA464" t="s">
        <v>6186</v>
      </c>
      <c r="BB464" t="s">
        <v>6186</v>
      </c>
      <c r="BC464" t="s">
        <v>6186</v>
      </c>
      <c r="BD464" t="s">
        <v>6186</v>
      </c>
    </row>
    <row r="465" spans="1:56">
      <c r="A465" t="s">
        <v>6188</v>
      </c>
      <c r="B465">
        <v>6500</v>
      </c>
      <c r="C465">
        <v>1986</v>
      </c>
      <c r="D465" t="s">
        <v>6186</v>
      </c>
      <c r="E465" t="s">
        <v>6186</v>
      </c>
      <c r="F465" t="s">
        <v>6186</v>
      </c>
      <c r="H465" t="s">
        <v>6186</v>
      </c>
      <c r="I465" t="str">
        <f t="shared" si="11"/>
        <v/>
      </c>
      <c r="K465" t="s">
        <v>6186</v>
      </c>
      <c r="L465" t="s">
        <v>6186</v>
      </c>
      <c r="M465" t="s">
        <v>6186</v>
      </c>
      <c r="N465" t="s">
        <v>6186</v>
      </c>
      <c r="O465" t="s">
        <v>6186</v>
      </c>
      <c r="P465" t="s">
        <v>6186</v>
      </c>
      <c r="Q465" t="s">
        <v>6186</v>
      </c>
      <c r="R465" t="s">
        <v>6186</v>
      </c>
      <c r="S465" t="s">
        <v>6186</v>
      </c>
      <c r="T465" t="s">
        <v>6186</v>
      </c>
      <c r="U465" t="s">
        <v>6186</v>
      </c>
      <c r="V465" t="s">
        <v>6186</v>
      </c>
      <c r="W465" t="s">
        <v>6186</v>
      </c>
      <c r="X465" t="s">
        <v>6186</v>
      </c>
      <c r="Y465" t="s">
        <v>6186</v>
      </c>
      <c r="Z465" t="s">
        <v>6186</v>
      </c>
      <c r="AA465" t="s">
        <v>6186</v>
      </c>
      <c r="AB465" t="s">
        <v>6186</v>
      </c>
      <c r="AC465" t="s">
        <v>6186</v>
      </c>
      <c r="AD465" t="s">
        <v>6186</v>
      </c>
      <c r="AE465" t="s">
        <v>6186</v>
      </c>
      <c r="AF465" t="s">
        <v>6186</v>
      </c>
      <c r="AG465" t="s">
        <v>6186</v>
      </c>
      <c r="AH465" t="s">
        <v>6186</v>
      </c>
      <c r="AI465" t="s">
        <v>6186</v>
      </c>
      <c r="AJ465" t="s">
        <v>6186</v>
      </c>
      <c r="AK465" t="s">
        <v>6186</v>
      </c>
      <c r="AL465" t="s">
        <v>6186</v>
      </c>
      <c r="AM465" t="s">
        <v>6186</v>
      </c>
      <c r="AN465" t="s">
        <v>6186</v>
      </c>
      <c r="AO465" t="s">
        <v>6186</v>
      </c>
      <c r="AP465" t="s">
        <v>6186</v>
      </c>
      <c r="AQ465" t="s">
        <v>6186</v>
      </c>
      <c r="AR465" t="s">
        <v>6186</v>
      </c>
      <c r="AS465" t="s">
        <v>6186</v>
      </c>
      <c r="AT465" t="s">
        <v>6186</v>
      </c>
      <c r="AU465" t="s">
        <v>6186</v>
      </c>
      <c r="AV465" t="s">
        <v>6186</v>
      </c>
      <c r="AW465" t="s">
        <v>6186</v>
      </c>
      <c r="AX465" t="s">
        <v>6186</v>
      </c>
      <c r="AY465" t="s">
        <v>6186</v>
      </c>
      <c r="AZ465" t="s">
        <v>6186</v>
      </c>
      <c r="BA465" t="s">
        <v>6186</v>
      </c>
      <c r="BB465" t="s">
        <v>6186</v>
      </c>
      <c r="BC465" t="s">
        <v>6186</v>
      </c>
      <c r="BD465" t="s">
        <v>6186</v>
      </c>
    </row>
    <row r="466" spans="1:56">
      <c r="A466" t="s">
        <v>6188</v>
      </c>
      <c r="B466">
        <v>6500</v>
      </c>
      <c r="C466">
        <v>1987</v>
      </c>
      <c r="D466" t="s">
        <v>6186</v>
      </c>
      <c r="E466" t="s">
        <v>6186</v>
      </c>
      <c r="F466" t="s">
        <v>6186</v>
      </c>
      <c r="H466" t="s">
        <v>6186</v>
      </c>
      <c r="I466" t="str">
        <f t="shared" si="11"/>
        <v/>
      </c>
      <c r="K466" t="s">
        <v>6186</v>
      </c>
      <c r="L466" t="s">
        <v>6186</v>
      </c>
      <c r="M466" t="s">
        <v>6186</v>
      </c>
      <c r="N466" t="s">
        <v>6186</v>
      </c>
      <c r="O466" t="s">
        <v>6186</v>
      </c>
      <c r="P466" t="s">
        <v>6186</v>
      </c>
      <c r="Q466" t="s">
        <v>6186</v>
      </c>
      <c r="R466" t="s">
        <v>6186</v>
      </c>
      <c r="S466" t="s">
        <v>6186</v>
      </c>
      <c r="T466" t="s">
        <v>6186</v>
      </c>
      <c r="U466" t="s">
        <v>6186</v>
      </c>
      <c r="V466" t="s">
        <v>6186</v>
      </c>
      <c r="W466" t="s">
        <v>6186</v>
      </c>
      <c r="X466" t="s">
        <v>6186</v>
      </c>
      <c r="Y466" t="s">
        <v>6186</v>
      </c>
      <c r="Z466" t="s">
        <v>6186</v>
      </c>
      <c r="AA466" t="s">
        <v>6186</v>
      </c>
      <c r="AB466" t="s">
        <v>6186</v>
      </c>
      <c r="AC466" t="s">
        <v>6186</v>
      </c>
      <c r="AD466" t="s">
        <v>6186</v>
      </c>
      <c r="AE466" t="s">
        <v>6186</v>
      </c>
      <c r="AF466" t="s">
        <v>6186</v>
      </c>
      <c r="AG466" t="s">
        <v>6186</v>
      </c>
      <c r="AH466" t="s">
        <v>6186</v>
      </c>
      <c r="AI466" t="s">
        <v>6186</v>
      </c>
      <c r="AJ466" t="s">
        <v>6186</v>
      </c>
      <c r="AK466" t="s">
        <v>6186</v>
      </c>
      <c r="AL466" t="s">
        <v>6186</v>
      </c>
      <c r="AM466" t="s">
        <v>6186</v>
      </c>
      <c r="AN466" t="s">
        <v>6186</v>
      </c>
      <c r="AO466" t="s">
        <v>6186</v>
      </c>
      <c r="AP466" t="s">
        <v>6186</v>
      </c>
      <c r="AQ466" t="s">
        <v>6186</v>
      </c>
      <c r="AR466" t="s">
        <v>6186</v>
      </c>
      <c r="AS466" t="s">
        <v>6186</v>
      </c>
      <c r="AT466" t="s">
        <v>6186</v>
      </c>
      <c r="AU466" t="s">
        <v>6186</v>
      </c>
      <c r="AV466" t="s">
        <v>6186</v>
      </c>
      <c r="AW466" t="s">
        <v>6186</v>
      </c>
      <c r="AX466" t="s">
        <v>6186</v>
      </c>
      <c r="AY466" t="s">
        <v>6186</v>
      </c>
      <c r="AZ466" t="s">
        <v>6186</v>
      </c>
      <c r="BA466" t="s">
        <v>6186</v>
      </c>
      <c r="BB466" t="s">
        <v>6186</v>
      </c>
      <c r="BC466" t="s">
        <v>6186</v>
      </c>
      <c r="BD466" t="s">
        <v>6186</v>
      </c>
    </row>
    <row r="467" spans="1:56">
      <c r="A467" t="s">
        <v>6188</v>
      </c>
      <c r="B467">
        <v>6500</v>
      </c>
      <c r="C467">
        <v>1988</v>
      </c>
      <c r="D467" t="s">
        <v>6186</v>
      </c>
      <c r="E467" t="s">
        <v>6186</v>
      </c>
      <c r="F467" t="s">
        <v>6186</v>
      </c>
      <c r="H467" t="s">
        <v>6186</v>
      </c>
      <c r="I467" t="str">
        <f t="shared" si="11"/>
        <v/>
      </c>
      <c r="K467" t="s">
        <v>6186</v>
      </c>
      <c r="L467" t="s">
        <v>6186</v>
      </c>
      <c r="M467" t="s">
        <v>6186</v>
      </c>
      <c r="N467" t="s">
        <v>6186</v>
      </c>
      <c r="O467" t="s">
        <v>6186</v>
      </c>
      <c r="P467" t="s">
        <v>6186</v>
      </c>
      <c r="Q467" t="s">
        <v>6186</v>
      </c>
      <c r="R467" t="s">
        <v>6186</v>
      </c>
      <c r="S467" t="s">
        <v>6186</v>
      </c>
      <c r="T467" t="s">
        <v>6186</v>
      </c>
      <c r="U467" t="s">
        <v>6186</v>
      </c>
      <c r="V467" t="s">
        <v>6186</v>
      </c>
      <c r="W467" t="s">
        <v>6186</v>
      </c>
      <c r="X467" t="s">
        <v>6186</v>
      </c>
      <c r="Y467" t="s">
        <v>6186</v>
      </c>
      <c r="Z467" t="s">
        <v>6186</v>
      </c>
      <c r="AA467" t="s">
        <v>6186</v>
      </c>
      <c r="AB467" t="s">
        <v>6186</v>
      </c>
      <c r="AC467" t="s">
        <v>6186</v>
      </c>
      <c r="AD467" t="s">
        <v>6186</v>
      </c>
      <c r="AE467" t="s">
        <v>6186</v>
      </c>
      <c r="AF467" t="s">
        <v>6186</v>
      </c>
      <c r="AG467" t="s">
        <v>6186</v>
      </c>
      <c r="AH467" t="s">
        <v>6186</v>
      </c>
      <c r="AI467" t="s">
        <v>6186</v>
      </c>
      <c r="AJ467" t="s">
        <v>6186</v>
      </c>
      <c r="AK467" t="s">
        <v>6186</v>
      </c>
      <c r="AL467" t="s">
        <v>6186</v>
      </c>
      <c r="AM467" t="s">
        <v>6186</v>
      </c>
      <c r="AN467" t="s">
        <v>6186</v>
      </c>
      <c r="AO467" t="s">
        <v>6186</v>
      </c>
      <c r="AP467" t="s">
        <v>6186</v>
      </c>
      <c r="AQ467" t="s">
        <v>6186</v>
      </c>
      <c r="AR467" t="s">
        <v>6186</v>
      </c>
      <c r="AS467" t="s">
        <v>6186</v>
      </c>
      <c r="AT467" t="s">
        <v>6186</v>
      </c>
      <c r="AU467" t="s">
        <v>6186</v>
      </c>
      <c r="AV467" t="s">
        <v>6186</v>
      </c>
      <c r="AW467" t="s">
        <v>6186</v>
      </c>
      <c r="AX467" t="s">
        <v>6186</v>
      </c>
      <c r="AY467" t="s">
        <v>6186</v>
      </c>
      <c r="AZ467" t="s">
        <v>6186</v>
      </c>
      <c r="BA467" t="s">
        <v>6186</v>
      </c>
      <c r="BB467" t="s">
        <v>6186</v>
      </c>
      <c r="BC467" t="s">
        <v>6186</v>
      </c>
      <c r="BD467" t="s">
        <v>6186</v>
      </c>
    </row>
    <row r="468" spans="1:56">
      <c r="A468" t="s">
        <v>6188</v>
      </c>
      <c r="B468">
        <v>6500</v>
      </c>
      <c r="C468">
        <v>1989</v>
      </c>
      <c r="D468" t="s">
        <v>6186</v>
      </c>
      <c r="E468" t="s">
        <v>6186</v>
      </c>
      <c r="F468" t="s">
        <v>6186</v>
      </c>
      <c r="H468" t="s">
        <v>6186</v>
      </c>
      <c r="I468" t="str">
        <f t="shared" si="11"/>
        <v/>
      </c>
      <c r="K468" t="s">
        <v>6186</v>
      </c>
      <c r="L468" t="s">
        <v>6186</v>
      </c>
      <c r="M468" t="s">
        <v>6186</v>
      </c>
      <c r="N468" t="s">
        <v>6186</v>
      </c>
      <c r="O468" t="s">
        <v>6186</v>
      </c>
      <c r="P468" t="s">
        <v>6186</v>
      </c>
      <c r="Q468" t="s">
        <v>6186</v>
      </c>
      <c r="R468" t="s">
        <v>6186</v>
      </c>
      <c r="S468" t="s">
        <v>6186</v>
      </c>
      <c r="T468" t="s">
        <v>6186</v>
      </c>
      <c r="U468" t="s">
        <v>6186</v>
      </c>
      <c r="V468" t="s">
        <v>6186</v>
      </c>
      <c r="W468" t="s">
        <v>6186</v>
      </c>
      <c r="X468" t="s">
        <v>6186</v>
      </c>
      <c r="Y468" t="s">
        <v>6186</v>
      </c>
      <c r="Z468" t="s">
        <v>6186</v>
      </c>
      <c r="AA468" t="s">
        <v>6186</v>
      </c>
      <c r="AB468" t="s">
        <v>6186</v>
      </c>
      <c r="AC468" t="s">
        <v>6186</v>
      </c>
      <c r="AD468" t="s">
        <v>6186</v>
      </c>
      <c r="AE468" t="s">
        <v>6186</v>
      </c>
      <c r="AF468" t="s">
        <v>6186</v>
      </c>
      <c r="AG468" t="s">
        <v>6186</v>
      </c>
      <c r="AH468" t="s">
        <v>6186</v>
      </c>
      <c r="AI468" t="s">
        <v>6186</v>
      </c>
      <c r="AJ468" t="s">
        <v>6186</v>
      </c>
      <c r="AK468" t="s">
        <v>6186</v>
      </c>
      <c r="AL468" t="s">
        <v>6186</v>
      </c>
      <c r="AM468" t="s">
        <v>6186</v>
      </c>
      <c r="AN468" t="s">
        <v>6186</v>
      </c>
      <c r="AO468" t="s">
        <v>6186</v>
      </c>
      <c r="AP468" t="s">
        <v>6186</v>
      </c>
      <c r="AQ468" t="s">
        <v>6186</v>
      </c>
      <c r="AR468" t="s">
        <v>6186</v>
      </c>
      <c r="AS468" t="s">
        <v>6186</v>
      </c>
      <c r="AT468" t="s">
        <v>6186</v>
      </c>
      <c r="AU468" t="s">
        <v>6186</v>
      </c>
      <c r="AV468" t="s">
        <v>6186</v>
      </c>
      <c r="AW468" t="s">
        <v>6186</v>
      </c>
      <c r="AX468" t="s">
        <v>6186</v>
      </c>
      <c r="AY468" t="s">
        <v>6186</v>
      </c>
      <c r="AZ468" t="s">
        <v>6186</v>
      </c>
      <c r="BA468" t="s">
        <v>6186</v>
      </c>
      <c r="BB468" t="s">
        <v>6186</v>
      </c>
      <c r="BC468" t="s">
        <v>6186</v>
      </c>
      <c r="BD468" t="s">
        <v>6186</v>
      </c>
    </row>
    <row r="469" spans="1:56">
      <c r="A469" t="s">
        <v>6188</v>
      </c>
      <c r="B469">
        <v>6500</v>
      </c>
      <c r="C469">
        <v>1990</v>
      </c>
      <c r="D469" t="s">
        <v>6186</v>
      </c>
      <c r="E469" t="s">
        <v>6186</v>
      </c>
      <c r="F469" t="s">
        <v>6186</v>
      </c>
      <c r="H469" t="s">
        <v>6186</v>
      </c>
      <c r="I469" t="str">
        <f t="shared" si="11"/>
        <v/>
      </c>
      <c r="K469" t="s">
        <v>6186</v>
      </c>
      <c r="L469" t="s">
        <v>6186</v>
      </c>
      <c r="M469" t="s">
        <v>6186</v>
      </c>
      <c r="N469" t="s">
        <v>6186</v>
      </c>
      <c r="O469" t="s">
        <v>6186</v>
      </c>
      <c r="P469" t="s">
        <v>6186</v>
      </c>
      <c r="Q469" t="s">
        <v>6186</v>
      </c>
      <c r="R469" t="s">
        <v>6186</v>
      </c>
      <c r="S469" t="s">
        <v>6186</v>
      </c>
      <c r="T469" t="s">
        <v>6186</v>
      </c>
      <c r="U469" t="s">
        <v>6186</v>
      </c>
      <c r="V469" t="s">
        <v>6186</v>
      </c>
      <c r="W469" t="s">
        <v>6186</v>
      </c>
      <c r="X469" t="s">
        <v>6186</v>
      </c>
      <c r="Y469" t="s">
        <v>6186</v>
      </c>
      <c r="Z469" t="s">
        <v>6186</v>
      </c>
      <c r="AA469" t="s">
        <v>6186</v>
      </c>
      <c r="AB469" t="s">
        <v>6186</v>
      </c>
      <c r="AC469" t="s">
        <v>6186</v>
      </c>
      <c r="AD469" t="s">
        <v>6186</v>
      </c>
      <c r="AE469" t="s">
        <v>6186</v>
      </c>
      <c r="AF469" t="s">
        <v>6186</v>
      </c>
      <c r="AG469" t="s">
        <v>6186</v>
      </c>
      <c r="AH469" t="s">
        <v>6186</v>
      </c>
      <c r="AI469" t="s">
        <v>6186</v>
      </c>
      <c r="AJ469" t="s">
        <v>6186</v>
      </c>
      <c r="AK469" t="s">
        <v>6186</v>
      </c>
      <c r="AL469" t="s">
        <v>6186</v>
      </c>
      <c r="AM469" t="s">
        <v>6186</v>
      </c>
      <c r="AN469" t="s">
        <v>6186</v>
      </c>
      <c r="AO469" t="s">
        <v>6186</v>
      </c>
      <c r="AP469" t="s">
        <v>6186</v>
      </c>
      <c r="AQ469" t="s">
        <v>6186</v>
      </c>
      <c r="AR469" t="s">
        <v>6186</v>
      </c>
      <c r="AS469" t="s">
        <v>6186</v>
      </c>
      <c r="AT469" t="s">
        <v>6186</v>
      </c>
      <c r="AU469" t="s">
        <v>6186</v>
      </c>
      <c r="AV469" t="s">
        <v>6186</v>
      </c>
      <c r="AW469" t="s">
        <v>6186</v>
      </c>
      <c r="AX469" t="s">
        <v>6186</v>
      </c>
      <c r="AY469" t="s">
        <v>6186</v>
      </c>
      <c r="AZ469" t="s">
        <v>6186</v>
      </c>
      <c r="BA469" t="s">
        <v>6186</v>
      </c>
      <c r="BB469" t="s">
        <v>6186</v>
      </c>
      <c r="BC469" t="s">
        <v>6186</v>
      </c>
      <c r="BD469" t="s">
        <v>6186</v>
      </c>
    </row>
    <row r="470" spans="1:56">
      <c r="A470" t="s">
        <v>6188</v>
      </c>
      <c r="B470">
        <v>6500</v>
      </c>
      <c r="C470">
        <v>1991</v>
      </c>
      <c r="D470">
        <v>1</v>
      </c>
      <c r="E470">
        <v>4.8999999999999998E-5</v>
      </c>
      <c r="F470">
        <v>20.16</v>
      </c>
      <c r="H470">
        <v>16.978539999999999</v>
      </c>
      <c r="I470">
        <f t="shared" si="11"/>
        <v>8.3194845999999989E-4</v>
      </c>
      <c r="K470">
        <v>14.66414</v>
      </c>
      <c r="L470">
        <v>20.368539999999999</v>
      </c>
      <c r="M470">
        <v>599.58051999999998</v>
      </c>
      <c r="N470">
        <v>694.21042</v>
      </c>
      <c r="O470">
        <v>499.79043999999999</v>
      </c>
      <c r="P470" t="s">
        <v>6186</v>
      </c>
      <c r="Q470">
        <v>379</v>
      </c>
      <c r="R470">
        <v>140</v>
      </c>
      <c r="S470">
        <v>15.8164</v>
      </c>
      <c r="T470">
        <v>0.36939300000000003</v>
      </c>
      <c r="U470">
        <v>2.1538000000000002E-2</v>
      </c>
      <c r="V470">
        <v>55.180250000000001</v>
      </c>
      <c r="W470" t="s">
        <v>6186</v>
      </c>
      <c r="X470">
        <v>1</v>
      </c>
      <c r="Y470" t="s">
        <v>6186</v>
      </c>
      <c r="Z470" t="s">
        <v>6186</v>
      </c>
      <c r="AA470" t="s">
        <v>6186</v>
      </c>
      <c r="AB470">
        <v>1</v>
      </c>
      <c r="AC470" t="s">
        <v>6186</v>
      </c>
      <c r="AD470" t="s">
        <v>6186</v>
      </c>
      <c r="AE470" t="s">
        <v>6186</v>
      </c>
      <c r="AF470" t="s">
        <v>6186</v>
      </c>
      <c r="AG470" t="s">
        <v>6186</v>
      </c>
      <c r="AH470" t="s">
        <v>6186</v>
      </c>
      <c r="AI470">
        <v>1</v>
      </c>
      <c r="AJ470">
        <v>1</v>
      </c>
      <c r="AK470" t="s">
        <v>6186</v>
      </c>
      <c r="AL470" t="s">
        <v>6186</v>
      </c>
      <c r="AM470" t="s">
        <v>6186</v>
      </c>
      <c r="AN470" t="s">
        <v>6186</v>
      </c>
      <c r="AO470" t="s">
        <v>6186</v>
      </c>
      <c r="AP470" t="s">
        <v>6186</v>
      </c>
      <c r="AQ470" t="s">
        <v>6186</v>
      </c>
      <c r="AR470" t="s">
        <v>6186</v>
      </c>
      <c r="AS470" t="s">
        <v>6186</v>
      </c>
      <c r="AT470" t="s">
        <v>6186</v>
      </c>
      <c r="AU470" t="s">
        <v>6186</v>
      </c>
      <c r="AV470">
        <v>4</v>
      </c>
      <c r="AW470" t="s">
        <v>6186</v>
      </c>
      <c r="AX470">
        <v>8</v>
      </c>
      <c r="AY470">
        <v>1</v>
      </c>
      <c r="AZ470" t="s">
        <v>6186</v>
      </c>
      <c r="BA470" t="s">
        <v>6186</v>
      </c>
      <c r="BB470" t="s">
        <v>6186</v>
      </c>
      <c r="BC470" t="s">
        <v>6186</v>
      </c>
      <c r="BD470" t="s">
        <v>6186</v>
      </c>
    </row>
    <row r="471" spans="1:56">
      <c r="A471" t="s">
        <v>6188</v>
      </c>
      <c r="B471">
        <v>6500</v>
      </c>
      <c r="C471">
        <v>1992</v>
      </c>
      <c r="D471" t="s">
        <v>6186</v>
      </c>
      <c r="E471" t="s">
        <v>6186</v>
      </c>
      <c r="F471" t="s">
        <v>6186</v>
      </c>
      <c r="H471" t="s">
        <v>6186</v>
      </c>
      <c r="I471" t="str">
        <f t="shared" si="11"/>
        <v/>
      </c>
      <c r="K471" t="s">
        <v>6186</v>
      </c>
      <c r="L471" t="s">
        <v>6186</v>
      </c>
      <c r="M471" t="s">
        <v>6186</v>
      </c>
      <c r="N471" t="s">
        <v>6186</v>
      </c>
      <c r="O471" t="s">
        <v>6186</v>
      </c>
      <c r="P471" t="s">
        <v>6186</v>
      </c>
      <c r="Q471" t="s">
        <v>6186</v>
      </c>
      <c r="R471" t="s">
        <v>6186</v>
      </c>
      <c r="S471" t="s">
        <v>6186</v>
      </c>
      <c r="T471" t="s">
        <v>6186</v>
      </c>
      <c r="U471" t="s">
        <v>6186</v>
      </c>
      <c r="V471" t="s">
        <v>6186</v>
      </c>
      <c r="W471" t="s">
        <v>6186</v>
      </c>
      <c r="X471" t="s">
        <v>6186</v>
      </c>
      <c r="Y471" t="s">
        <v>6186</v>
      </c>
      <c r="Z471" t="s">
        <v>6186</v>
      </c>
      <c r="AA471" t="s">
        <v>6186</v>
      </c>
      <c r="AB471" t="s">
        <v>6186</v>
      </c>
      <c r="AC471" t="s">
        <v>6186</v>
      </c>
      <c r="AD471" t="s">
        <v>6186</v>
      </c>
      <c r="AE471" t="s">
        <v>6186</v>
      </c>
      <c r="AF471" t="s">
        <v>6186</v>
      </c>
      <c r="AG471" t="s">
        <v>6186</v>
      </c>
      <c r="AH471" t="s">
        <v>6186</v>
      </c>
      <c r="AI471" t="s">
        <v>6186</v>
      </c>
      <c r="AJ471" t="s">
        <v>6186</v>
      </c>
      <c r="AK471" t="s">
        <v>6186</v>
      </c>
      <c r="AL471" t="s">
        <v>6186</v>
      </c>
      <c r="AM471" t="s">
        <v>6186</v>
      </c>
      <c r="AN471" t="s">
        <v>6186</v>
      </c>
      <c r="AO471" t="s">
        <v>6186</v>
      </c>
      <c r="AP471" t="s">
        <v>6186</v>
      </c>
      <c r="AQ471" t="s">
        <v>6186</v>
      </c>
      <c r="AR471" t="s">
        <v>6186</v>
      </c>
      <c r="AS471" t="s">
        <v>6186</v>
      </c>
      <c r="AT471" t="s">
        <v>6186</v>
      </c>
      <c r="AU471" t="s">
        <v>6186</v>
      </c>
      <c r="AV471" t="s">
        <v>6186</v>
      </c>
      <c r="AW471" t="s">
        <v>6186</v>
      </c>
      <c r="AX471" t="s">
        <v>6186</v>
      </c>
      <c r="AY471" t="s">
        <v>6186</v>
      </c>
      <c r="AZ471" t="s">
        <v>6186</v>
      </c>
      <c r="BA471" t="s">
        <v>6186</v>
      </c>
      <c r="BB471" t="s">
        <v>6186</v>
      </c>
      <c r="BC471" t="s">
        <v>6186</v>
      </c>
      <c r="BD471" t="s">
        <v>6186</v>
      </c>
    </row>
    <row r="472" spans="1:56">
      <c r="A472" t="s">
        <v>6188</v>
      </c>
      <c r="B472">
        <v>6500</v>
      </c>
      <c r="C472">
        <v>1993</v>
      </c>
      <c r="D472" t="s">
        <v>6186</v>
      </c>
      <c r="E472" t="s">
        <v>6186</v>
      </c>
      <c r="F472" t="s">
        <v>6186</v>
      </c>
      <c r="H472" t="s">
        <v>6186</v>
      </c>
      <c r="I472" t="str">
        <f t="shared" si="11"/>
        <v/>
      </c>
      <c r="K472" t="s">
        <v>6186</v>
      </c>
      <c r="L472" t="s">
        <v>6186</v>
      </c>
      <c r="M472" t="s">
        <v>6186</v>
      </c>
      <c r="N472" t="s">
        <v>6186</v>
      </c>
      <c r="O472" t="s">
        <v>6186</v>
      </c>
      <c r="P472" t="s">
        <v>6186</v>
      </c>
      <c r="Q472" t="s">
        <v>6186</v>
      </c>
      <c r="R472" t="s">
        <v>6186</v>
      </c>
      <c r="S472" t="s">
        <v>6186</v>
      </c>
      <c r="T472" t="s">
        <v>6186</v>
      </c>
      <c r="U472" t="s">
        <v>6186</v>
      </c>
      <c r="V472" t="s">
        <v>6186</v>
      </c>
      <c r="W472" t="s">
        <v>6186</v>
      </c>
      <c r="X472" t="s">
        <v>6186</v>
      </c>
      <c r="Y472" t="s">
        <v>6186</v>
      </c>
      <c r="Z472" t="s">
        <v>6186</v>
      </c>
      <c r="AA472" t="s">
        <v>6186</v>
      </c>
      <c r="AB472" t="s">
        <v>6186</v>
      </c>
      <c r="AC472" t="s">
        <v>6186</v>
      </c>
      <c r="AD472" t="s">
        <v>6186</v>
      </c>
      <c r="AE472" t="s">
        <v>6186</v>
      </c>
      <c r="AF472" t="s">
        <v>6186</v>
      </c>
      <c r="AG472" t="s">
        <v>6186</v>
      </c>
      <c r="AH472" t="s">
        <v>6186</v>
      </c>
      <c r="AI472" t="s">
        <v>6186</v>
      </c>
      <c r="AJ472" t="s">
        <v>6186</v>
      </c>
      <c r="AK472" t="s">
        <v>6186</v>
      </c>
      <c r="AL472" t="s">
        <v>6186</v>
      </c>
      <c r="AM472" t="s">
        <v>6186</v>
      </c>
      <c r="AN472" t="s">
        <v>6186</v>
      </c>
      <c r="AO472" t="s">
        <v>6186</v>
      </c>
      <c r="AP472" t="s">
        <v>6186</v>
      </c>
      <c r="AQ472" t="s">
        <v>6186</v>
      </c>
      <c r="AR472" t="s">
        <v>6186</v>
      </c>
      <c r="AS472" t="s">
        <v>6186</v>
      </c>
      <c r="AT472" t="s">
        <v>6186</v>
      </c>
      <c r="AU472" t="s">
        <v>6186</v>
      </c>
      <c r="AV472" t="s">
        <v>6186</v>
      </c>
      <c r="AW472" t="s">
        <v>6186</v>
      </c>
      <c r="AX472" t="s">
        <v>6186</v>
      </c>
      <c r="AY472" t="s">
        <v>6186</v>
      </c>
      <c r="AZ472" t="s">
        <v>6186</v>
      </c>
      <c r="BA472" t="s">
        <v>6186</v>
      </c>
      <c r="BB472" t="s">
        <v>6186</v>
      </c>
      <c r="BC472" t="s">
        <v>6186</v>
      </c>
      <c r="BD472" t="s">
        <v>6186</v>
      </c>
    </row>
    <row r="473" spans="1:56">
      <c r="A473" t="s">
        <v>6188</v>
      </c>
      <c r="B473">
        <v>6500</v>
      </c>
      <c r="C473">
        <v>1994</v>
      </c>
      <c r="D473" t="s">
        <v>6186</v>
      </c>
      <c r="E473" t="s">
        <v>6186</v>
      </c>
      <c r="F473" t="s">
        <v>6186</v>
      </c>
      <c r="H473" t="s">
        <v>6186</v>
      </c>
      <c r="I473" t="str">
        <f t="shared" si="11"/>
        <v/>
      </c>
      <c r="K473" t="s">
        <v>6186</v>
      </c>
      <c r="L473" t="s">
        <v>6186</v>
      </c>
      <c r="M473" t="s">
        <v>6186</v>
      </c>
      <c r="N473" t="s">
        <v>6186</v>
      </c>
      <c r="O473" t="s">
        <v>6186</v>
      </c>
      <c r="P473" t="s">
        <v>6186</v>
      </c>
      <c r="Q473" t="s">
        <v>6186</v>
      </c>
      <c r="R473" t="s">
        <v>6186</v>
      </c>
      <c r="S473" t="s">
        <v>6186</v>
      </c>
      <c r="T473" t="s">
        <v>6186</v>
      </c>
      <c r="U473" t="s">
        <v>6186</v>
      </c>
      <c r="V473" t="s">
        <v>6186</v>
      </c>
      <c r="W473" t="s">
        <v>6186</v>
      </c>
      <c r="X473" t="s">
        <v>6186</v>
      </c>
      <c r="Y473" t="s">
        <v>6186</v>
      </c>
      <c r="Z473" t="s">
        <v>6186</v>
      </c>
      <c r="AA473" t="s">
        <v>6186</v>
      </c>
      <c r="AB473" t="s">
        <v>6186</v>
      </c>
      <c r="AC473" t="s">
        <v>6186</v>
      </c>
      <c r="AD473" t="s">
        <v>6186</v>
      </c>
      <c r="AE473" t="s">
        <v>6186</v>
      </c>
      <c r="AF473" t="s">
        <v>6186</v>
      </c>
      <c r="AG473" t="s">
        <v>6186</v>
      </c>
      <c r="AH473" t="s">
        <v>6186</v>
      </c>
      <c r="AI473" t="s">
        <v>6186</v>
      </c>
      <c r="AJ473" t="s">
        <v>6186</v>
      </c>
      <c r="AK473" t="s">
        <v>6186</v>
      </c>
      <c r="AL473" t="s">
        <v>6186</v>
      </c>
      <c r="AM473" t="s">
        <v>6186</v>
      </c>
      <c r="AN473" t="s">
        <v>6186</v>
      </c>
      <c r="AO473" t="s">
        <v>6186</v>
      </c>
      <c r="AP473" t="s">
        <v>6186</v>
      </c>
      <c r="AQ473" t="s">
        <v>6186</v>
      </c>
      <c r="AR473" t="s">
        <v>6186</v>
      </c>
      <c r="AS473" t="s">
        <v>6186</v>
      </c>
      <c r="AT473" t="s">
        <v>6186</v>
      </c>
      <c r="AU473" t="s">
        <v>6186</v>
      </c>
      <c r="AV473" t="s">
        <v>6186</v>
      </c>
      <c r="AW473" t="s">
        <v>6186</v>
      </c>
      <c r="AX473" t="s">
        <v>6186</v>
      </c>
      <c r="AY473" t="s">
        <v>6186</v>
      </c>
      <c r="AZ473" t="s">
        <v>6186</v>
      </c>
      <c r="BA473" t="s">
        <v>6186</v>
      </c>
      <c r="BB473" t="s">
        <v>6186</v>
      </c>
      <c r="BC473" t="s">
        <v>6186</v>
      </c>
      <c r="BD473" t="s">
        <v>6186</v>
      </c>
    </row>
    <row r="474" spans="1:56">
      <c r="A474" t="s">
        <v>6188</v>
      </c>
      <c r="B474">
        <v>6500</v>
      </c>
      <c r="C474">
        <v>1995</v>
      </c>
      <c r="D474" t="s">
        <v>6186</v>
      </c>
      <c r="E474" t="s">
        <v>6186</v>
      </c>
      <c r="F474" t="s">
        <v>6186</v>
      </c>
      <c r="H474" t="s">
        <v>6186</v>
      </c>
      <c r="I474" t="str">
        <f t="shared" si="11"/>
        <v/>
      </c>
      <c r="K474" t="s">
        <v>6186</v>
      </c>
      <c r="L474" t="s">
        <v>6186</v>
      </c>
      <c r="M474" t="s">
        <v>6186</v>
      </c>
      <c r="N474" t="s">
        <v>6186</v>
      </c>
      <c r="O474" t="s">
        <v>6186</v>
      </c>
      <c r="P474" t="s">
        <v>6186</v>
      </c>
      <c r="Q474" t="s">
        <v>6186</v>
      </c>
      <c r="R474" t="s">
        <v>6186</v>
      </c>
      <c r="S474" t="s">
        <v>6186</v>
      </c>
      <c r="T474" t="s">
        <v>6186</v>
      </c>
      <c r="U474" t="s">
        <v>6186</v>
      </c>
      <c r="V474" t="s">
        <v>6186</v>
      </c>
      <c r="W474" t="s">
        <v>6186</v>
      </c>
      <c r="X474" t="s">
        <v>6186</v>
      </c>
      <c r="Y474" t="s">
        <v>6186</v>
      </c>
      <c r="Z474" t="s">
        <v>6186</v>
      </c>
      <c r="AA474" t="s">
        <v>6186</v>
      </c>
      <c r="AB474" t="s">
        <v>6186</v>
      </c>
      <c r="AC474" t="s">
        <v>6186</v>
      </c>
      <c r="AD474" t="s">
        <v>6186</v>
      </c>
      <c r="AE474" t="s">
        <v>6186</v>
      </c>
      <c r="AF474" t="s">
        <v>6186</v>
      </c>
      <c r="AG474" t="s">
        <v>6186</v>
      </c>
      <c r="AH474" t="s">
        <v>6186</v>
      </c>
      <c r="AI474" t="s">
        <v>6186</v>
      </c>
      <c r="AJ474" t="s">
        <v>6186</v>
      </c>
      <c r="AK474" t="s">
        <v>6186</v>
      </c>
      <c r="AL474" t="s">
        <v>6186</v>
      </c>
      <c r="AM474" t="s">
        <v>6186</v>
      </c>
      <c r="AN474" t="s">
        <v>6186</v>
      </c>
      <c r="AO474" t="s">
        <v>6186</v>
      </c>
      <c r="AP474" t="s">
        <v>6186</v>
      </c>
      <c r="AQ474" t="s">
        <v>6186</v>
      </c>
      <c r="AR474" t="s">
        <v>6186</v>
      </c>
      <c r="AS474" t="s">
        <v>6186</v>
      </c>
      <c r="AT474" t="s">
        <v>6186</v>
      </c>
      <c r="AU474" t="s">
        <v>6186</v>
      </c>
      <c r="AV474" t="s">
        <v>6186</v>
      </c>
      <c r="AW474" t="s">
        <v>6186</v>
      </c>
      <c r="AX474" t="s">
        <v>6186</v>
      </c>
      <c r="AY474" t="s">
        <v>6186</v>
      </c>
      <c r="AZ474" t="s">
        <v>6186</v>
      </c>
      <c r="BA474" t="s">
        <v>6186</v>
      </c>
      <c r="BB474" t="s">
        <v>6186</v>
      </c>
      <c r="BC474" t="s">
        <v>6186</v>
      </c>
      <c r="BD474" t="s">
        <v>6186</v>
      </c>
    </row>
    <row r="475" spans="1:56">
      <c r="A475" t="s">
        <v>6188</v>
      </c>
      <c r="B475">
        <v>6500</v>
      </c>
      <c r="C475">
        <v>1996</v>
      </c>
      <c r="D475" t="s">
        <v>6186</v>
      </c>
      <c r="E475" t="s">
        <v>6186</v>
      </c>
      <c r="F475" t="s">
        <v>6186</v>
      </c>
      <c r="H475" t="s">
        <v>6186</v>
      </c>
      <c r="I475" t="str">
        <f t="shared" si="11"/>
        <v/>
      </c>
      <c r="K475" t="s">
        <v>6186</v>
      </c>
      <c r="L475" t="s">
        <v>6186</v>
      </c>
      <c r="M475" t="s">
        <v>6186</v>
      </c>
      <c r="N475" t="s">
        <v>6186</v>
      </c>
      <c r="O475" t="s">
        <v>6186</v>
      </c>
      <c r="P475" t="s">
        <v>6186</v>
      </c>
      <c r="Q475" t="s">
        <v>6186</v>
      </c>
      <c r="R475" t="s">
        <v>6186</v>
      </c>
      <c r="S475" t="s">
        <v>6186</v>
      </c>
      <c r="T475" t="s">
        <v>6186</v>
      </c>
      <c r="U475" t="s">
        <v>6186</v>
      </c>
      <c r="V475" t="s">
        <v>6186</v>
      </c>
      <c r="W475" t="s">
        <v>6186</v>
      </c>
      <c r="X475" t="s">
        <v>6186</v>
      </c>
      <c r="Y475" t="s">
        <v>6186</v>
      </c>
      <c r="Z475" t="s">
        <v>6186</v>
      </c>
      <c r="AA475" t="s">
        <v>6186</v>
      </c>
      <c r="AB475" t="s">
        <v>6186</v>
      </c>
      <c r="AC475" t="s">
        <v>6186</v>
      </c>
      <c r="AD475" t="s">
        <v>6186</v>
      </c>
      <c r="AE475" t="s">
        <v>6186</v>
      </c>
      <c r="AF475" t="s">
        <v>6186</v>
      </c>
      <c r="AG475" t="s">
        <v>6186</v>
      </c>
      <c r="AH475" t="s">
        <v>6186</v>
      </c>
      <c r="AI475" t="s">
        <v>6186</v>
      </c>
      <c r="AJ475" t="s">
        <v>6186</v>
      </c>
      <c r="AK475" t="s">
        <v>6186</v>
      </c>
      <c r="AL475" t="s">
        <v>6186</v>
      </c>
      <c r="AM475" t="s">
        <v>6186</v>
      </c>
      <c r="AN475" t="s">
        <v>6186</v>
      </c>
      <c r="AO475" t="s">
        <v>6186</v>
      </c>
      <c r="AP475" t="s">
        <v>6186</v>
      </c>
      <c r="AQ475" t="s">
        <v>6186</v>
      </c>
      <c r="AR475" t="s">
        <v>6186</v>
      </c>
      <c r="AS475" t="s">
        <v>6186</v>
      </c>
      <c r="AT475" t="s">
        <v>6186</v>
      </c>
      <c r="AU475" t="s">
        <v>6186</v>
      </c>
      <c r="AV475" t="s">
        <v>6186</v>
      </c>
      <c r="AW475" t="s">
        <v>6186</v>
      </c>
      <c r="AX475" t="s">
        <v>6186</v>
      </c>
      <c r="AY475" t="s">
        <v>6186</v>
      </c>
      <c r="AZ475" t="s">
        <v>6186</v>
      </c>
      <c r="BA475" t="s">
        <v>6186</v>
      </c>
      <c r="BB475" t="s">
        <v>6186</v>
      </c>
      <c r="BC475" t="s">
        <v>6186</v>
      </c>
      <c r="BD475" t="s">
        <v>6186</v>
      </c>
    </row>
    <row r="476" spans="1:56">
      <c r="A476" t="s">
        <v>6188</v>
      </c>
      <c r="B476">
        <v>6500</v>
      </c>
      <c r="C476">
        <v>1997</v>
      </c>
      <c r="D476" t="s">
        <v>6186</v>
      </c>
      <c r="E476" t="s">
        <v>6186</v>
      </c>
      <c r="F476" t="s">
        <v>6186</v>
      </c>
      <c r="H476" t="s">
        <v>6186</v>
      </c>
      <c r="I476" t="str">
        <f t="shared" si="11"/>
        <v/>
      </c>
      <c r="K476" t="s">
        <v>6186</v>
      </c>
      <c r="L476" t="s">
        <v>6186</v>
      </c>
      <c r="M476" t="s">
        <v>6186</v>
      </c>
      <c r="N476" t="s">
        <v>6186</v>
      </c>
      <c r="O476" t="s">
        <v>6186</v>
      </c>
      <c r="P476" t="s">
        <v>6186</v>
      </c>
      <c r="Q476" t="s">
        <v>6186</v>
      </c>
      <c r="R476" t="s">
        <v>6186</v>
      </c>
      <c r="S476" t="s">
        <v>6186</v>
      </c>
      <c r="T476" t="s">
        <v>6186</v>
      </c>
      <c r="U476" t="s">
        <v>6186</v>
      </c>
      <c r="V476" t="s">
        <v>6186</v>
      </c>
      <c r="W476" t="s">
        <v>6186</v>
      </c>
      <c r="X476" t="s">
        <v>6186</v>
      </c>
      <c r="Y476" t="s">
        <v>6186</v>
      </c>
      <c r="Z476" t="s">
        <v>6186</v>
      </c>
      <c r="AA476" t="s">
        <v>6186</v>
      </c>
      <c r="AB476" t="s">
        <v>6186</v>
      </c>
      <c r="AC476" t="s">
        <v>6186</v>
      </c>
      <c r="AD476" t="s">
        <v>6186</v>
      </c>
      <c r="AE476" t="s">
        <v>6186</v>
      </c>
      <c r="AF476" t="s">
        <v>6186</v>
      </c>
      <c r="AG476" t="s">
        <v>6186</v>
      </c>
      <c r="AH476" t="s">
        <v>6186</v>
      </c>
      <c r="AI476" t="s">
        <v>6186</v>
      </c>
      <c r="AJ476" t="s">
        <v>6186</v>
      </c>
      <c r="AK476" t="s">
        <v>6186</v>
      </c>
      <c r="AL476" t="s">
        <v>6186</v>
      </c>
      <c r="AM476" t="s">
        <v>6186</v>
      </c>
      <c r="AN476" t="s">
        <v>6186</v>
      </c>
      <c r="AO476" t="s">
        <v>6186</v>
      </c>
      <c r="AP476" t="s">
        <v>6186</v>
      </c>
      <c r="AQ476" t="s">
        <v>6186</v>
      </c>
      <c r="AR476" t="s">
        <v>6186</v>
      </c>
      <c r="AS476" t="s">
        <v>6186</v>
      </c>
      <c r="AT476" t="s">
        <v>6186</v>
      </c>
      <c r="AU476" t="s">
        <v>6186</v>
      </c>
      <c r="AV476" t="s">
        <v>6186</v>
      </c>
      <c r="AW476" t="s">
        <v>6186</v>
      </c>
      <c r="AX476" t="s">
        <v>6186</v>
      </c>
      <c r="AY476" t="s">
        <v>6186</v>
      </c>
      <c r="AZ476" t="s">
        <v>6186</v>
      </c>
      <c r="BA476" t="s">
        <v>6186</v>
      </c>
      <c r="BB476" t="s">
        <v>6186</v>
      </c>
      <c r="BC476" t="s">
        <v>6186</v>
      </c>
      <c r="BD476" t="s">
        <v>6186</v>
      </c>
    </row>
    <row r="477" spans="1:56">
      <c r="A477" t="s">
        <v>6188</v>
      </c>
      <c r="B477">
        <v>6500</v>
      </c>
      <c r="C477">
        <v>1998</v>
      </c>
      <c r="D477" t="s">
        <v>6186</v>
      </c>
      <c r="E477" t="s">
        <v>6186</v>
      </c>
      <c r="F477" t="s">
        <v>6186</v>
      </c>
      <c r="H477" t="s">
        <v>6186</v>
      </c>
      <c r="I477" t="str">
        <f t="shared" si="11"/>
        <v/>
      </c>
      <c r="K477" t="s">
        <v>6186</v>
      </c>
      <c r="L477" t="s">
        <v>6186</v>
      </c>
      <c r="M477" t="s">
        <v>6186</v>
      </c>
      <c r="N477" t="s">
        <v>6186</v>
      </c>
      <c r="O477" t="s">
        <v>6186</v>
      </c>
      <c r="P477" t="s">
        <v>6186</v>
      </c>
      <c r="Q477" t="s">
        <v>6186</v>
      </c>
      <c r="R477" t="s">
        <v>6186</v>
      </c>
      <c r="S477" t="s">
        <v>6186</v>
      </c>
      <c r="T477" t="s">
        <v>6186</v>
      </c>
      <c r="U477" t="s">
        <v>6186</v>
      </c>
      <c r="V477" t="s">
        <v>6186</v>
      </c>
      <c r="W477" t="s">
        <v>6186</v>
      </c>
      <c r="X477" t="s">
        <v>6186</v>
      </c>
      <c r="Y477" t="s">
        <v>6186</v>
      </c>
      <c r="Z477" t="s">
        <v>6186</v>
      </c>
      <c r="AA477" t="s">
        <v>6186</v>
      </c>
      <c r="AB477" t="s">
        <v>6186</v>
      </c>
      <c r="AC477" t="s">
        <v>6186</v>
      </c>
      <c r="AD477" t="s">
        <v>6186</v>
      </c>
      <c r="AE477" t="s">
        <v>6186</v>
      </c>
      <c r="AF477" t="s">
        <v>6186</v>
      </c>
      <c r="AG477" t="s">
        <v>6186</v>
      </c>
      <c r="AH477" t="s">
        <v>6186</v>
      </c>
      <c r="AI477" t="s">
        <v>6186</v>
      </c>
      <c r="AJ477" t="s">
        <v>6186</v>
      </c>
      <c r="AK477" t="s">
        <v>6186</v>
      </c>
      <c r="AL477" t="s">
        <v>6186</v>
      </c>
      <c r="AM477" t="s">
        <v>6186</v>
      </c>
      <c r="AN477" t="s">
        <v>6186</v>
      </c>
      <c r="AO477" t="s">
        <v>6186</v>
      </c>
      <c r="AP477" t="s">
        <v>6186</v>
      </c>
      <c r="AQ477" t="s">
        <v>6186</v>
      </c>
      <c r="AR477" t="s">
        <v>6186</v>
      </c>
      <c r="AS477" t="s">
        <v>6186</v>
      </c>
      <c r="AT477" t="s">
        <v>6186</v>
      </c>
      <c r="AU477" t="s">
        <v>6186</v>
      </c>
      <c r="AV477" t="s">
        <v>6186</v>
      </c>
      <c r="AW477" t="s">
        <v>6186</v>
      </c>
      <c r="AX477" t="s">
        <v>6186</v>
      </c>
      <c r="AY477" t="s">
        <v>6186</v>
      </c>
      <c r="AZ477" t="s">
        <v>6186</v>
      </c>
      <c r="BA477" t="s">
        <v>6186</v>
      </c>
      <c r="BB477" t="s">
        <v>6186</v>
      </c>
      <c r="BC477" t="s">
        <v>6186</v>
      </c>
      <c r="BD477" t="s">
        <v>6186</v>
      </c>
    </row>
    <row r="478" spans="1:56">
      <c r="A478" t="s">
        <v>6188</v>
      </c>
      <c r="B478">
        <v>6500</v>
      </c>
      <c r="C478">
        <v>1999</v>
      </c>
      <c r="D478" t="s">
        <v>6186</v>
      </c>
      <c r="E478" t="s">
        <v>6186</v>
      </c>
      <c r="F478" t="s">
        <v>6186</v>
      </c>
      <c r="H478" t="s">
        <v>6186</v>
      </c>
      <c r="I478" t="str">
        <f t="shared" si="11"/>
        <v/>
      </c>
      <c r="K478" t="s">
        <v>6186</v>
      </c>
      <c r="L478" t="s">
        <v>6186</v>
      </c>
      <c r="M478" t="s">
        <v>6186</v>
      </c>
      <c r="N478" t="s">
        <v>6186</v>
      </c>
      <c r="O478" t="s">
        <v>6186</v>
      </c>
      <c r="P478" t="s">
        <v>6186</v>
      </c>
      <c r="Q478" t="s">
        <v>6186</v>
      </c>
      <c r="R478" t="s">
        <v>6186</v>
      </c>
      <c r="S478" t="s">
        <v>6186</v>
      </c>
      <c r="T478" t="s">
        <v>6186</v>
      </c>
      <c r="U478" t="s">
        <v>6186</v>
      </c>
      <c r="V478" t="s">
        <v>6186</v>
      </c>
      <c r="W478" t="s">
        <v>6186</v>
      </c>
      <c r="X478" t="s">
        <v>6186</v>
      </c>
      <c r="Y478" t="s">
        <v>6186</v>
      </c>
      <c r="Z478" t="s">
        <v>6186</v>
      </c>
      <c r="AA478" t="s">
        <v>6186</v>
      </c>
      <c r="AB478" t="s">
        <v>6186</v>
      </c>
      <c r="AC478" t="s">
        <v>6186</v>
      </c>
      <c r="AD478" t="s">
        <v>6186</v>
      </c>
      <c r="AE478" t="s">
        <v>6186</v>
      </c>
      <c r="AF478" t="s">
        <v>6186</v>
      </c>
      <c r="AG478" t="s">
        <v>6186</v>
      </c>
      <c r="AH478" t="s">
        <v>6186</v>
      </c>
      <c r="AI478" t="s">
        <v>6186</v>
      </c>
      <c r="AJ478" t="s">
        <v>6186</v>
      </c>
      <c r="AK478" t="s">
        <v>6186</v>
      </c>
      <c r="AL478" t="s">
        <v>6186</v>
      </c>
      <c r="AM478" t="s">
        <v>6186</v>
      </c>
      <c r="AN478" t="s">
        <v>6186</v>
      </c>
      <c r="AO478" t="s">
        <v>6186</v>
      </c>
      <c r="AP478" t="s">
        <v>6186</v>
      </c>
      <c r="AQ478" t="s">
        <v>6186</v>
      </c>
      <c r="AR478" t="s">
        <v>6186</v>
      </c>
      <c r="AS478" t="s">
        <v>6186</v>
      </c>
      <c r="AT478" t="s">
        <v>6186</v>
      </c>
      <c r="AU478" t="s">
        <v>6186</v>
      </c>
      <c r="AV478" t="s">
        <v>6186</v>
      </c>
      <c r="AW478" t="s">
        <v>6186</v>
      </c>
      <c r="AX478" t="s">
        <v>6186</v>
      </c>
      <c r="AY478" t="s">
        <v>6186</v>
      </c>
      <c r="AZ478" t="s">
        <v>6186</v>
      </c>
      <c r="BA478" t="s">
        <v>6186</v>
      </c>
      <c r="BB478" t="s">
        <v>6186</v>
      </c>
      <c r="BC478" t="s">
        <v>6186</v>
      </c>
      <c r="BD478" t="s">
        <v>6186</v>
      </c>
    </row>
    <row r="479" spans="1:56">
      <c r="A479" t="s">
        <v>6188</v>
      </c>
      <c r="B479">
        <v>6500</v>
      </c>
      <c r="C479">
        <v>2000</v>
      </c>
      <c r="D479" t="s">
        <v>6186</v>
      </c>
      <c r="E479" t="s">
        <v>6186</v>
      </c>
      <c r="F479" t="s">
        <v>6186</v>
      </c>
      <c r="H479" t="s">
        <v>6186</v>
      </c>
      <c r="I479" t="str">
        <f t="shared" si="11"/>
        <v/>
      </c>
      <c r="K479" t="s">
        <v>6186</v>
      </c>
      <c r="L479" t="s">
        <v>6186</v>
      </c>
      <c r="M479" t="s">
        <v>6186</v>
      </c>
      <c r="N479" t="s">
        <v>6186</v>
      </c>
      <c r="O479" t="s">
        <v>6186</v>
      </c>
      <c r="P479" t="s">
        <v>6186</v>
      </c>
      <c r="Q479" t="s">
        <v>6186</v>
      </c>
      <c r="R479" t="s">
        <v>6186</v>
      </c>
      <c r="S479" t="s">
        <v>6186</v>
      </c>
      <c r="T479" t="s">
        <v>6186</v>
      </c>
      <c r="U479" t="s">
        <v>6186</v>
      </c>
      <c r="V479" t="s">
        <v>6186</v>
      </c>
      <c r="W479" t="s">
        <v>6186</v>
      </c>
      <c r="X479" t="s">
        <v>6186</v>
      </c>
      <c r="Y479" t="s">
        <v>6186</v>
      </c>
      <c r="Z479" t="s">
        <v>6186</v>
      </c>
      <c r="AA479" t="s">
        <v>6186</v>
      </c>
      <c r="AB479" t="s">
        <v>6186</v>
      </c>
      <c r="AC479" t="s">
        <v>6186</v>
      </c>
      <c r="AD479" t="s">
        <v>6186</v>
      </c>
      <c r="AE479" t="s">
        <v>6186</v>
      </c>
      <c r="AF479" t="s">
        <v>6186</v>
      </c>
      <c r="AG479" t="s">
        <v>6186</v>
      </c>
      <c r="AH479" t="s">
        <v>6186</v>
      </c>
      <c r="AI479" t="s">
        <v>6186</v>
      </c>
      <c r="AJ479" t="s">
        <v>6186</v>
      </c>
      <c r="AK479" t="s">
        <v>6186</v>
      </c>
      <c r="AL479" t="s">
        <v>6186</v>
      </c>
      <c r="AM479" t="s">
        <v>6186</v>
      </c>
      <c r="AN479" t="s">
        <v>6186</v>
      </c>
      <c r="AO479" t="s">
        <v>6186</v>
      </c>
      <c r="AP479" t="s">
        <v>6186</v>
      </c>
      <c r="AQ479" t="s">
        <v>6186</v>
      </c>
      <c r="AR479" t="s">
        <v>6186</v>
      </c>
      <c r="AS479" t="s">
        <v>6186</v>
      </c>
      <c r="AT479" t="s">
        <v>6186</v>
      </c>
      <c r="AU479" t="s">
        <v>6186</v>
      </c>
      <c r="AV479" t="s">
        <v>6186</v>
      </c>
      <c r="AW479" t="s">
        <v>6186</v>
      </c>
      <c r="AX479" t="s">
        <v>6186</v>
      </c>
      <c r="AY479" t="s">
        <v>6186</v>
      </c>
      <c r="AZ479" t="s">
        <v>6186</v>
      </c>
      <c r="BA479" t="s">
        <v>6186</v>
      </c>
      <c r="BB479" t="s">
        <v>6186</v>
      </c>
      <c r="BC479" t="s">
        <v>6186</v>
      </c>
      <c r="BD479" t="s">
        <v>6186</v>
      </c>
    </row>
    <row r="480" spans="1:56">
      <c r="A480" t="s">
        <v>6188</v>
      </c>
      <c r="B480">
        <v>6500</v>
      </c>
      <c r="C480">
        <v>2001</v>
      </c>
      <c r="D480" t="s">
        <v>6186</v>
      </c>
      <c r="E480" t="s">
        <v>6186</v>
      </c>
      <c r="F480" t="s">
        <v>6186</v>
      </c>
      <c r="H480" t="s">
        <v>6186</v>
      </c>
      <c r="I480" t="str">
        <f t="shared" si="11"/>
        <v/>
      </c>
      <c r="K480" t="s">
        <v>6186</v>
      </c>
      <c r="L480" t="s">
        <v>6186</v>
      </c>
      <c r="M480" t="s">
        <v>6186</v>
      </c>
      <c r="N480" t="s">
        <v>6186</v>
      </c>
      <c r="O480" t="s">
        <v>6186</v>
      </c>
      <c r="P480" t="s">
        <v>6186</v>
      </c>
      <c r="Q480" t="s">
        <v>6186</v>
      </c>
      <c r="R480" t="s">
        <v>6186</v>
      </c>
      <c r="S480" t="s">
        <v>6186</v>
      </c>
      <c r="T480" t="s">
        <v>6186</v>
      </c>
      <c r="U480" t="s">
        <v>6186</v>
      </c>
      <c r="V480" t="s">
        <v>6186</v>
      </c>
      <c r="W480" t="s">
        <v>6186</v>
      </c>
      <c r="X480" t="s">
        <v>6186</v>
      </c>
      <c r="Y480" t="s">
        <v>6186</v>
      </c>
      <c r="Z480" t="s">
        <v>6186</v>
      </c>
      <c r="AA480" t="s">
        <v>6186</v>
      </c>
      <c r="AB480" t="s">
        <v>6186</v>
      </c>
      <c r="AC480" t="s">
        <v>6186</v>
      </c>
      <c r="AD480" t="s">
        <v>6186</v>
      </c>
      <c r="AE480" t="s">
        <v>6186</v>
      </c>
      <c r="AF480" t="s">
        <v>6186</v>
      </c>
      <c r="AG480" t="s">
        <v>6186</v>
      </c>
      <c r="AH480" t="s">
        <v>6186</v>
      </c>
      <c r="AI480" t="s">
        <v>6186</v>
      </c>
      <c r="AJ480" t="s">
        <v>6186</v>
      </c>
      <c r="AK480" t="s">
        <v>6186</v>
      </c>
      <c r="AL480" t="s">
        <v>6186</v>
      </c>
      <c r="AM480" t="s">
        <v>6186</v>
      </c>
      <c r="AN480" t="s">
        <v>6186</v>
      </c>
      <c r="AO480" t="s">
        <v>6186</v>
      </c>
      <c r="AP480" t="s">
        <v>6186</v>
      </c>
      <c r="AQ480" t="s">
        <v>6186</v>
      </c>
      <c r="AR480" t="s">
        <v>6186</v>
      </c>
      <c r="AS480" t="s">
        <v>6186</v>
      </c>
      <c r="AT480" t="s">
        <v>6186</v>
      </c>
      <c r="AU480" t="s">
        <v>6186</v>
      </c>
      <c r="AV480" t="s">
        <v>6186</v>
      </c>
      <c r="AW480" t="s">
        <v>6186</v>
      </c>
      <c r="AX480" t="s">
        <v>6186</v>
      </c>
      <c r="AY480" t="s">
        <v>6186</v>
      </c>
      <c r="AZ480" t="s">
        <v>6186</v>
      </c>
      <c r="BA480" t="s">
        <v>6186</v>
      </c>
      <c r="BB480" t="s">
        <v>6186</v>
      </c>
      <c r="BC480" t="s">
        <v>6186</v>
      </c>
      <c r="BD480" t="s">
        <v>6186</v>
      </c>
    </row>
    <row r="481" spans="1:56">
      <c r="A481" t="s">
        <v>6188</v>
      </c>
      <c r="B481">
        <v>6500</v>
      </c>
      <c r="C481">
        <v>2002</v>
      </c>
      <c r="D481" t="s">
        <v>6186</v>
      </c>
      <c r="E481" t="s">
        <v>6186</v>
      </c>
      <c r="F481" t="s">
        <v>6186</v>
      </c>
      <c r="H481" t="s">
        <v>6186</v>
      </c>
      <c r="I481" t="str">
        <f t="shared" si="11"/>
        <v/>
      </c>
      <c r="K481" t="s">
        <v>6186</v>
      </c>
      <c r="L481" t="s">
        <v>6186</v>
      </c>
      <c r="M481" t="s">
        <v>6186</v>
      </c>
      <c r="N481" t="s">
        <v>6186</v>
      </c>
      <c r="O481" t="s">
        <v>6186</v>
      </c>
      <c r="P481" t="s">
        <v>6186</v>
      </c>
      <c r="Q481" t="s">
        <v>6186</v>
      </c>
      <c r="R481" t="s">
        <v>6186</v>
      </c>
      <c r="S481" t="s">
        <v>6186</v>
      </c>
      <c r="T481" t="s">
        <v>6186</v>
      </c>
      <c r="U481" t="s">
        <v>6186</v>
      </c>
      <c r="V481" t="s">
        <v>6186</v>
      </c>
      <c r="W481" t="s">
        <v>6186</v>
      </c>
      <c r="X481" t="s">
        <v>6186</v>
      </c>
      <c r="Y481" t="s">
        <v>6186</v>
      </c>
      <c r="Z481" t="s">
        <v>6186</v>
      </c>
      <c r="AA481" t="s">
        <v>6186</v>
      </c>
      <c r="AB481" t="s">
        <v>6186</v>
      </c>
      <c r="AC481" t="s">
        <v>6186</v>
      </c>
      <c r="AD481" t="s">
        <v>6186</v>
      </c>
      <c r="AE481" t="s">
        <v>6186</v>
      </c>
      <c r="AF481" t="s">
        <v>6186</v>
      </c>
      <c r="AG481" t="s">
        <v>6186</v>
      </c>
      <c r="AH481" t="s">
        <v>6186</v>
      </c>
      <c r="AI481" t="s">
        <v>6186</v>
      </c>
      <c r="AJ481" t="s">
        <v>6186</v>
      </c>
      <c r="AK481" t="s">
        <v>6186</v>
      </c>
      <c r="AL481" t="s">
        <v>6186</v>
      </c>
      <c r="AM481" t="s">
        <v>6186</v>
      </c>
      <c r="AN481" t="s">
        <v>6186</v>
      </c>
      <c r="AO481" t="s">
        <v>6186</v>
      </c>
      <c r="AP481" t="s">
        <v>6186</v>
      </c>
      <c r="AQ481" t="s">
        <v>6186</v>
      </c>
      <c r="AR481" t="s">
        <v>6186</v>
      </c>
      <c r="AS481" t="s">
        <v>6186</v>
      </c>
      <c r="AT481" t="s">
        <v>6186</v>
      </c>
      <c r="AU481" t="s">
        <v>6186</v>
      </c>
      <c r="AV481" t="s">
        <v>6186</v>
      </c>
      <c r="AW481" t="s">
        <v>6186</v>
      </c>
      <c r="AX481" t="s">
        <v>6186</v>
      </c>
      <c r="AY481" t="s">
        <v>6186</v>
      </c>
      <c r="AZ481" t="s">
        <v>6186</v>
      </c>
      <c r="BA481" t="s">
        <v>6186</v>
      </c>
      <c r="BB481" t="s">
        <v>6186</v>
      </c>
      <c r="BC481" t="s">
        <v>6186</v>
      </c>
      <c r="BD481" t="s">
        <v>6186</v>
      </c>
    </row>
    <row r="482" spans="1:56">
      <c r="A482" t="s">
        <v>6188</v>
      </c>
      <c r="B482">
        <v>6500</v>
      </c>
      <c r="C482">
        <v>2003</v>
      </c>
      <c r="D482" t="s">
        <v>6186</v>
      </c>
      <c r="E482" t="s">
        <v>6186</v>
      </c>
      <c r="F482" t="s">
        <v>6186</v>
      </c>
      <c r="H482" t="s">
        <v>6186</v>
      </c>
      <c r="I482" t="str">
        <f t="shared" si="11"/>
        <v/>
      </c>
      <c r="K482" t="s">
        <v>6186</v>
      </c>
      <c r="L482" t="s">
        <v>6186</v>
      </c>
      <c r="M482" t="s">
        <v>6186</v>
      </c>
      <c r="N482" t="s">
        <v>6186</v>
      </c>
      <c r="O482" t="s">
        <v>6186</v>
      </c>
      <c r="P482" t="s">
        <v>6186</v>
      </c>
      <c r="Q482" t="s">
        <v>6186</v>
      </c>
      <c r="R482" t="s">
        <v>6186</v>
      </c>
      <c r="S482" t="s">
        <v>6186</v>
      </c>
      <c r="T482" t="s">
        <v>6186</v>
      </c>
      <c r="U482" t="s">
        <v>6186</v>
      </c>
      <c r="V482" t="s">
        <v>6186</v>
      </c>
      <c r="W482" t="s">
        <v>6186</v>
      </c>
      <c r="X482" t="s">
        <v>6186</v>
      </c>
      <c r="Y482" t="s">
        <v>6186</v>
      </c>
      <c r="Z482" t="s">
        <v>6186</v>
      </c>
      <c r="AA482" t="s">
        <v>6186</v>
      </c>
      <c r="AB482" t="s">
        <v>6186</v>
      </c>
      <c r="AC482" t="s">
        <v>6186</v>
      </c>
      <c r="AD482" t="s">
        <v>6186</v>
      </c>
      <c r="AE482" t="s">
        <v>6186</v>
      </c>
      <c r="AF482" t="s">
        <v>6186</v>
      </c>
      <c r="AG482" t="s">
        <v>6186</v>
      </c>
      <c r="AH482" t="s">
        <v>6186</v>
      </c>
      <c r="AI482" t="s">
        <v>6186</v>
      </c>
      <c r="AJ482" t="s">
        <v>6186</v>
      </c>
      <c r="AK482" t="s">
        <v>6186</v>
      </c>
      <c r="AL482" t="s">
        <v>6186</v>
      </c>
      <c r="AM482" t="s">
        <v>6186</v>
      </c>
      <c r="AN482" t="s">
        <v>6186</v>
      </c>
      <c r="AO482" t="s">
        <v>6186</v>
      </c>
      <c r="AP482" t="s">
        <v>6186</v>
      </c>
      <c r="AQ482" t="s">
        <v>6186</v>
      </c>
      <c r="AR482" t="s">
        <v>6186</v>
      </c>
      <c r="AS482" t="s">
        <v>6186</v>
      </c>
      <c r="AT482" t="s">
        <v>6186</v>
      </c>
      <c r="AU482" t="s">
        <v>6186</v>
      </c>
      <c r="AV482" t="s">
        <v>6186</v>
      </c>
      <c r="AW482" t="s">
        <v>6186</v>
      </c>
      <c r="AX482" t="s">
        <v>6186</v>
      </c>
      <c r="AY482" t="s">
        <v>6186</v>
      </c>
      <c r="AZ482" t="s">
        <v>6186</v>
      </c>
      <c r="BA482" t="s">
        <v>6186</v>
      </c>
      <c r="BB482" t="s">
        <v>6186</v>
      </c>
      <c r="BC482" t="s">
        <v>6186</v>
      </c>
      <c r="BD482" t="s">
        <v>6186</v>
      </c>
    </row>
    <row r="483" spans="1:56">
      <c r="A483" t="s">
        <v>6188</v>
      </c>
      <c r="B483">
        <v>6500</v>
      </c>
      <c r="C483">
        <v>2004</v>
      </c>
      <c r="D483" t="s">
        <v>6186</v>
      </c>
      <c r="E483" t="s">
        <v>6186</v>
      </c>
      <c r="F483" t="s">
        <v>6186</v>
      </c>
      <c r="H483" t="s">
        <v>6186</v>
      </c>
      <c r="I483" t="str">
        <f t="shared" si="11"/>
        <v/>
      </c>
      <c r="K483" t="s">
        <v>6186</v>
      </c>
      <c r="L483" t="s">
        <v>6186</v>
      </c>
      <c r="M483" t="s">
        <v>6186</v>
      </c>
      <c r="N483" t="s">
        <v>6186</v>
      </c>
      <c r="O483" t="s">
        <v>6186</v>
      </c>
      <c r="P483" t="s">
        <v>6186</v>
      </c>
      <c r="Q483" t="s">
        <v>6186</v>
      </c>
      <c r="R483" t="s">
        <v>6186</v>
      </c>
      <c r="S483" t="s">
        <v>6186</v>
      </c>
      <c r="T483" t="s">
        <v>6186</v>
      </c>
      <c r="U483" t="s">
        <v>6186</v>
      </c>
      <c r="V483" t="s">
        <v>6186</v>
      </c>
      <c r="W483" t="s">
        <v>6186</v>
      </c>
      <c r="X483" t="s">
        <v>6186</v>
      </c>
      <c r="Y483" t="s">
        <v>6186</v>
      </c>
      <c r="Z483" t="s">
        <v>6186</v>
      </c>
      <c r="AA483" t="s">
        <v>6186</v>
      </c>
      <c r="AB483" t="s">
        <v>6186</v>
      </c>
      <c r="AC483" t="s">
        <v>6186</v>
      </c>
      <c r="AD483" t="s">
        <v>6186</v>
      </c>
      <c r="AE483" t="s">
        <v>6186</v>
      </c>
      <c r="AF483" t="s">
        <v>6186</v>
      </c>
      <c r="AG483" t="s">
        <v>6186</v>
      </c>
      <c r="AH483" t="s">
        <v>6186</v>
      </c>
      <c r="AI483" t="s">
        <v>6186</v>
      </c>
      <c r="AJ483" t="s">
        <v>6186</v>
      </c>
      <c r="AK483" t="s">
        <v>6186</v>
      </c>
      <c r="AL483" t="s">
        <v>6186</v>
      </c>
      <c r="AM483" t="s">
        <v>6186</v>
      </c>
      <c r="AN483" t="s">
        <v>6186</v>
      </c>
      <c r="AO483" t="s">
        <v>6186</v>
      </c>
      <c r="AP483" t="s">
        <v>6186</v>
      </c>
      <c r="AQ483" t="s">
        <v>6186</v>
      </c>
      <c r="AR483" t="s">
        <v>6186</v>
      </c>
      <c r="AS483" t="s">
        <v>6186</v>
      </c>
      <c r="AT483" t="s">
        <v>6186</v>
      </c>
      <c r="AU483" t="s">
        <v>6186</v>
      </c>
      <c r="AV483" t="s">
        <v>6186</v>
      </c>
      <c r="AW483" t="s">
        <v>6186</v>
      </c>
      <c r="AX483" t="s">
        <v>6186</v>
      </c>
      <c r="AY483" t="s">
        <v>6186</v>
      </c>
      <c r="AZ483" t="s">
        <v>6186</v>
      </c>
      <c r="BA483" t="s">
        <v>6186</v>
      </c>
      <c r="BB483" t="s">
        <v>6186</v>
      </c>
      <c r="BC483" t="s">
        <v>6186</v>
      </c>
      <c r="BD483" t="s">
        <v>6186</v>
      </c>
    </row>
    <row r="484" spans="1:56">
      <c r="A484" t="s">
        <v>6188</v>
      </c>
      <c r="B484">
        <v>6500</v>
      </c>
      <c r="C484">
        <v>2005</v>
      </c>
      <c r="D484" t="s">
        <v>6186</v>
      </c>
      <c r="E484" t="s">
        <v>6186</v>
      </c>
      <c r="F484" t="s">
        <v>6186</v>
      </c>
      <c r="H484" t="s">
        <v>6186</v>
      </c>
      <c r="I484" t="str">
        <f t="shared" si="11"/>
        <v/>
      </c>
      <c r="K484" t="s">
        <v>6186</v>
      </c>
      <c r="L484" t="s">
        <v>6186</v>
      </c>
      <c r="M484" t="s">
        <v>6186</v>
      </c>
      <c r="N484" t="s">
        <v>6186</v>
      </c>
      <c r="O484" t="s">
        <v>6186</v>
      </c>
      <c r="P484" t="s">
        <v>6186</v>
      </c>
      <c r="Q484" t="s">
        <v>6186</v>
      </c>
      <c r="R484" t="s">
        <v>6186</v>
      </c>
      <c r="S484" t="s">
        <v>6186</v>
      </c>
      <c r="T484" t="s">
        <v>6186</v>
      </c>
      <c r="U484" t="s">
        <v>6186</v>
      </c>
      <c r="V484" t="s">
        <v>6186</v>
      </c>
      <c r="W484" t="s">
        <v>6186</v>
      </c>
      <c r="X484" t="s">
        <v>6186</v>
      </c>
      <c r="Y484" t="s">
        <v>6186</v>
      </c>
      <c r="Z484" t="s">
        <v>6186</v>
      </c>
      <c r="AA484" t="s">
        <v>6186</v>
      </c>
      <c r="AB484" t="s">
        <v>6186</v>
      </c>
      <c r="AC484" t="s">
        <v>6186</v>
      </c>
      <c r="AD484" t="s">
        <v>6186</v>
      </c>
      <c r="AE484" t="s">
        <v>6186</v>
      </c>
      <c r="AF484" t="s">
        <v>6186</v>
      </c>
      <c r="AG484" t="s">
        <v>6186</v>
      </c>
      <c r="AH484" t="s">
        <v>6186</v>
      </c>
      <c r="AI484" t="s">
        <v>6186</v>
      </c>
      <c r="AJ484" t="s">
        <v>6186</v>
      </c>
      <c r="AK484" t="s">
        <v>6186</v>
      </c>
      <c r="AL484" t="s">
        <v>6186</v>
      </c>
      <c r="AM484" t="s">
        <v>6186</v>
      </c>
      <c r="AN484" t="s">
        <v>6186</v>
      </c>
      <c r="AO484" t="s">
        <v>6186</v>
      </c>
      <c r="AP484" t="s">
        <v>6186</v>
      </c>
      <c r="AQ484" t="s">
        <v>6186</v>
      </c>
      <c r="AR484" t="s">
        <v>6186</v>
      </c>
      <c r="AS484" t="s">
        <v>6186</v>
      </c>
      <c r="AT484" t="s">
        <v>6186</v>
      </c>
      <c r="AU484" t="s">
        <v>6186</v>
      </c>
      <c r="AV484" t="s">
        <v>6186</v>
      </c>
      <c r="AW484" t="s">
        <v>6186</v>
      </c>
      <c r="AX484" t="s">
        <v>6186</v>
      </c>
      <c r="AY484" t="s">
        <v>6186</v>
      </c>
      <c r="AZ484" t="s">
        <v>6186</v>
      </c>
      <c r="BA484" t="s">
        <v>6186</v>
      </c>
      <c r="BB484" t="s">
        <v>6186</v>
      </c>
      <c r="BC484" t="s">
        <v>6186</v>
      </c>
      <c r="BD484" t="s">
        <v>6186</v>
      </c>
    </row>
    <row r="485" spans="1:56">
      <c r="A485" t="s">
        <v>6188</v>
      </c>
      <c r="B485">
        <v>6500</v>
      </c>
      <c r="C485">
        <v>2006</v>
      </c>
      <c r="D485" t="s">
        <v>6186</v>
      </c>
      <c r="E485" t="s">
        <v>6186</v>
      </c>
      <c r="F485" t="s">
        <v>6186</v>
      </c>
      <c r="H485" t="s">
        <v>6186</v>
      </c>
      <c r="I485" t="str">
        <f t="shared" si="11"/>
        <v/>
      </c>
      <c r="K485" t="s">
        <v>6186</v>
      </c>
      <c r="L485" t="s">
        <v>6186</v>
      </c>
      <c r="M485" t="s">
        <v>6186</v>
      </c>
      <c r="N485" t="s">
        <v>6186</v>
      </c>
      <c r="O485" t="s">
        <v>6186</v>
      </c>
      <c r="P485" t="s">
        <v>6186</v>
      </c>
      <c r="Q485" t="s">
        <v>6186</v>
      </c>
      <c r="R485" t="s">
        <v>6186</v>
      </c>
      <c r="S485" t="s">
        <v>6186</v>
      </c>
      <c r="T485" t="s">
        <v>6186</v>
      </c>
      <c r="U485" t="s">
        <v>6186</v>
      </c>
      <c r="V485" t="s">
        <v>6186</v>
      </c>
      <c r="W485" t="s">
        <v>6186</v>
      </c>
      <c r="X485" t="s">
        <v>6186</v>
      </c>
      <c r="Y485" t="s">
        <v>6186</v>
      </c>
      <c r="Z485" t="s">
        <v>6186</v>
      </c>
      <c r="AA485" t="s">
        <v>6186</v>
      </c>
      <c r="AB485" t="s">
        <v>6186</v>
      </c>
      <c r="AC485" t="s">
        <v>6186</v>
      </c>
      <c r="AD485" t="s">
        <v>6186</v>
      </c>
      <c r="AE485" t="s">
        <v>6186</v>
      </c>
      <c r="AF485" t="s">
        <v>6186</v>
      </c>
      <c r="AG485" t="s">
        <v>6186</v>
      </c>
      <c r="AH485" t="s">
        <v>6186</v>
      </c>
      <c r="AI485" t="s">
        <v>6186</v>
      </c>
      <c r="AJ485" t="s">
        <v>6186</v>
      </c>
      <c r="AK485" t="s">
        <v>6186</v>
      </c>
      <c r="AL485" t="s">
        <v>6186</v>
      </c>
      <c r="AM485" t="s">
        <v>6186</v>
      </c>
      <c r="AN485" t="s">
        <v>6186</v>
      </c>
      <c r="AO485" t="s">
        <v>6186</v>
      </c>
      <c r="AP485" t="s">
        <v>6186</v>
      </c>
      <c r="AQ485" t="s">
        <v>6186</v>
      </c>
      <c r="AR485" t="s">
        <v>6186</v>
      </c>
      <c r="AS485" t="s">
        <v>6186</v>
      </c>
      <c r="AT485" t="s">
        <v>6186</v>
      </c>
      <c r="AU485" t="s">
        <v>6186</v>
      </c>
      <c r="AV485" t="s">
        <v>6186</v>
      </c>
      <c r="AW485" t="s">
        <v>6186</v>
      </c>
      <c r="AX485" t="s">
        <v>6186</v>
      </c>
      <c r="AY485" t="s">
        <v>6186</v>
      </c>
      <c r="AZ485" t="s">
        <v>6186</v>
      </c>
      <c r="BA485" t="s">
        <v>6186</v>
      </c>
      <c r="BB485" t="s">
        <v>6186</v>
      </c>
      <c r="BC485" t="s">
        <v>6186</v>
      </c>
      <c r="BD485" t="s">
        <v>6186</v>
      </c>
    </row>
    <row r="486" spans="1:56">
      <c r="A486" t="s">
        <v>6188</v>
      </c>
      <c r="B486">
        <v>6500</v>
      </c>
      <c r="C486">
        <v>2007</v>
      </c>
      <c r="D486" t="s">
        <v>6186</v>
      </c>
      <c r="E486" t="s">
        <v>6186</v>
      </c>
      <c r="F486" t="s">
        <v>6186</v>
      </c>
      <c r="H486" t="s">
        <v>6186</v>
      </c>
      <c r="I486" t="str">
        <f t="shared" si="11"/>
        <v/>
      </c>
      <c r="K486" t="s">
        <v>6186</v>
      </c>
      <c r="L486" t="s">
        <v>6186</v>
      </c>
      <c r="M486" t="s">
        <v>6186</v>
      </c>
      <c r="N486" t="s">
        <v>6186</v>
      </c>
      <c r="O486" t="s">
        <v>6186</v>
      </c>
      <c r="P486" t="s">
        <v>6186</v>
      </c>
      <c r="Q486" t="s">
        <v>6186</v>
      </c>
      <c r="R486" t="s">
        <v>6186</v>
      </c>
      <c r="S486" t="s">
        <v>6186</v>
      </c>
      <c r="T486" t="s">
        <v>6186</v>
      </c>
      <c r="U486" t="s">
        <v>6186</v>
      </c>
      <c r="V486" t="s">
        <v>6186</v>
      </c>
      <c r="W486" t="s">
        <v>6186</v>
      </c>
      <c r="X486" t="s">
        <v>6186</v>
      </c>
      <c r="Y486" t="s">
        <v>6186</v>
      </c>
      <c r="Z486" t="s">
        <v>6186</v>
      </c>
      <c r="AA486" t="s">
        <v>6186</v>
      </c>
      <c r="AB486" t="s">
        <v>6186</v>
      </c>
      <c r="AC486" t="s">
        <v>6186</v>
      </c>
      <c r="AD486" t="s">
        <v>6186</v>
      </c>
      <c r="AE486" t="s">
        <v>6186</v>
      </c>
      <c r="AF486" t="s">
        <v>6186</v>
      </c>
      <c r="AG486" t="s">
        <v>6186</v>
      </c>
      <c r="AH486" t="s">
        <v>6186</v>
      </c>
      <c r="AI486" t="s">
        <v>6186</v>
      </c>
      <c r="AJ486" t="s">
        <v>6186</v>
      </c>
      <c r="AK486" t="s">
        <v>6186</v>
      </c>
      <c r="AL486" t="s">
        <v>6186</v>
      </c>
      <c r="AM486" t="s">
        <v>6186</v>
      </c>
      <c r="AN486" t="s">
        <v>6186</v>
      </c>
      <c r="AO486" t="s">
        <v>6186</v>
      </c>
      <c r="AP486" t="s">
        <v>6186</v>
      </c>
      <c r="AQ486" t="s">
        <v>6186</v>
      </c>
      <c r="AR486" t="s">
        <v>6186</v>
      </c>
      <c r="AS486" t="s">
        <v>6186</v>
      </c>
      <c r="AT486" t="s">
        <v>6186</v>
      </c>
      <c r="AU486" t="s">
        <v>6186</v>
      </c>
      <c r="AV486" t="s">
        <v>6186</v>
      </c>
      <c r="AW486" t="s">
        <v>6186</v>
      </c>
      <c r="AX486" t="s">
        <v>6186</v>
      </c>
      <c r="AY486" t="s">
        <v>6186</v>
      </c>
      <c r="AZ486" t="s">
        <v>6186</v>
      </c>
      <c r="BA486" t="s">
        <v>6186</v>
      </c>
      <c r="BB486" t="s">
        <v>6186</v>
      </c>
      <c r="BC486" t="s">
        <v>6186</v>
      </c>
      <c r="BD486" t="s">
        <v>6186</v>
      </c>
    </row>
    <row r="487" spans="1:56">
      <c r="A487" t="s">
        <v>6188</v>
      </c>
      <c r="B487">
        <v>6500</v>
      </c>
      <c r="C487">
        <v>2008</v>
      </c>
      <c r="D487">
        <v>40</v>
      </c>
      <c r="E487">
        <v>2.9030000000000002E-3</v>
      </c>
      <c r="F487">
        <v>18.404900000000001</v>
      </c>
      <c r="H487">
        <v>14.947469999999999</v>
      </c>
      <c r="I487">
        <f t="shared" si="11"/>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6186</v>
      </c>
      <c r="X487">
        <v>1</v>
      </c>
      <c r="Y487" t="s">
        <v>6186</v>
      </c>
      <c r="Z487" t="s">
        <v>6186</v>
      </c>
      <c r="AA487" t="s">
        <v>6186</v>
      </c>
      <c r="AB487">
        <v>1</v>
      </c>
      <c r="AC487" t="s">
        <v>6186</v>
      </c>
      <c r="AD487" t="s">
        <v>6186</v>
      </c>
      <c r="AE487" t="s">
        <v>6186</v>
      </c>
      <c r="AF487" t="s">
        <v>6186</v>
      </c>
      <c r="AG487">
        <v>1</v>
      </c>
      <c r="AH487" t="s">
        <v>6186</v>
      </c>
      <c r="AI487" t="s">
        <v>6186</v>
      </c>
      <c r="AJ487" t="s">
        <v>6186</v>
      </c>
      <c r="AK487" t="s">
        <v>6186</v>
      </c>
      <c r="AL487" t="s">
        <v>6186</v>
      </c>
      <c r="AM487" t="s">
        <v>6186</v>
      </c>
      <c r="AN487" t="s">
        <v>6186</v>
      </c>
      <c r="AO487" t="s">
        <v>6186</v>
      </c>
      <c r="AP487">
        <v>1</v>
      </c>
      <c r="AQ487" t="s">
        <v>6186</v>
      </c>
      <c r="AR487" t="s">
        <v>6186</v>
      </c>
      <c r="AS487" t="s">
        <v>6186</v>
      </c>
      <c r="AT487">
        <v>1</v>
      </c>
      <c r="AU487">
        <v>1</v>
      </c>
      <c r="AV487">
        <v>5.7</v>
      </c>
      <c r="AW487" t="s">
        <v>6186</v>
      </c>
      <c r="AX487">
        <v>8</v>
      </c>
      <c r="AY487" t="s">
        <v>6186</v>
      </c>
      <c r="AZ487">
        <v>0.254</v>
      </c>
      <c r="BA487">
        <v>0.746</v>
      </c>
      <c r="BB487" t="s">
        <v>6186</v>
      </c>
      <c r="BC487" t="s">
        <v>6186</v>
      </c>
      <c r="BD487" t="s">
        <v>6186</v>
      </c>
    </row>
    <row r="488" spans="1:56">
      <c r="A488" t="s">
        <v>6188</v>
      </c>
      <c r="B488">
        <v>6500</v>
      </c>
      <c r="C488">
        <v>2009</v>
      </c>
      <c r="D488">
        <v>4</v>
      </c>
      <c r="E488">
        <v>4.4700000000000002E-4</v>
      </c>
      <c r="F488">
        <v>18.33258</v>
      </c>
      <c r="H488">
        <v>14.90058</v>
      </c>
      <c r="I488">
        <f t="shared" si="11"/>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6186</v>
      </c>
      <c r="X488">
        <v>1</v>
      </c>
      <c r="Y488" t="s">
        <v>6186</v>
      </c>
      <c r="Z488" t="s">
        <v>6186</v>
      </c>
      <c r="AA488" t="s">
        <v>6186</v>
      </c>
      <c r="AB488">
        <v>1</v>
      </c>
      <c r="AC488" t="s">
        <v>6186</v>
      </c>
      <c r="AD488" t="s">
        <v>6186</v>
      </c>
      <c r="AE488" t="s">
        <v>6186</v>
      </c>
      <c r="AF488" t="s">
        <v>6186</v>
      </c>
      <c r="AG488">
        <v>1</v>
      </c>
      <c r="AH488" t="s">
        <v>6186</v>
      </c>
      <c r="AI488" t="s">
        <v>6186</v>
      </c>
      <c r="AJ488" t="s">
        <v>6186</v>
      </c>
      <c r="AK488" t="s">
        <v>6186</v>
      </c>
      <c r="AL488" t="s">
        <v>6186</v>
      </c>
      <c r="AM488" t="s">
        <v>6186</v>
      </c>
      <c r="AN488" t="s">
        <v>6186</v>
      </c>
      <c r="AO488" t="s">
        <v>6186</v>
      </c>
      <c r="AP488">
        <v>1</v>
      </c>
      <c r="AQ488" t="s">
        <v>6186</v>
      </c>
      <c r="AR488" t="s">
        <v>6186</v>
      </c>
      <c r="AS488" t="s">
        <v>6186</v>
      </c>
      <c r="AT488">
        <v>1</v>
      </c>
      <c r="AU488">
        <v>1</v>
      </c>
      <c r="AV488">
        <v>6</v>
      </c>
      <c r="AW488" t="s">
        <v>6186</v>
      </c>
      <c r="AX488">
        <v>8</v>
      </c>
      <c r="AY488" t="s">
        <v>6186</v>
      </c>
      <c r="AZ488" t="s">
        <v>6186</v>
      </c>
      <c r="BA488">
        <v>1</v>
      </c>
      <c r="BB488" t="s">
        <v>6186</v>
      </c>
      <c r="BC488" t="s">
        <v>6186</v>
      </c>
      <c r="BD488" t="s">
        <v>6186</v>
      </c>
    </row>
    <row r="489" spans="1:56">
      <c r="A489" t="s">
        <v>6188</v>
      </c>
      <c r="B489">
        <v>6500</v>
      </c>
      <c r="C489">
        <v>2010</v>
      </c>
      <c r="D489">
        <v>36</v>
      </c>
      <c r="E489">
        <v>3.2799999999999999E-3</v>
      </c>
      <c r="F489">
        <v>18.42135</v>
      </c>
      <c r="H489">
        <v>14.923690000000001</v>
      </c>
      <c r="I489">
        <f t="shared" si="11"/>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6186</v>
      </c>
      <c r="X489">
        <v>0.85599999999999998</v>
      </c>
      <c r="Y489">
        <v>0.14399999999999999</v>
      </c>
      <c r="Z489" t="s">
        <v>6186</v>
      </c>
      <c r="AA489" t="s">
        <v>6186</v>
      </c>
      <c r="AB489">
        <v>1</v>
      </c>
      <c r="AC489" t="s">
        <v>6186</v>
      </c>
      <c r="AD489" t="s">
        <v>6186</v>
      </c>
      <c r="AE489" t="s">
        <v>6186</v>
      </c>
      <c r="AF489" t="s">
        <v>6186</v>
      </c>
      <c r="AG489">
        <v>1</v>
      </c>
      <c r="AH489" t="s">
        <v>6186</v>
      </c>
      <c r="AI489" t="s">
        <v>6186</v>
      </c>
      <c r="AJ489" t="s">
        <v>6186</v>
      </c>
      <c r="AK489" t="s">
        <v>6186</v>
      </c>
      <c r="AL489" t="s">
        <v>6186</v>
      </c>
      <c r="AM489" t="s">
        <v>6186</v>
      </c>
      <c r="AN489" t="s">
        <v>6186</v>
      </c>
      <c r="AO489" t="s">
        <v>6186</v>
      </c>
      <c r="AP489">
        <v>1</v>
      </c>
      <c r="AQ489" t="s">
        <v>6186</v>
      </c>
      <c r="AR489" t="s">
        <v>6186</v>
      </c>
      <c r="AS489" t="s">
        <v>6186</v>
      </c>
      <c r="AT489">
        <v>1</v>
      </c>
      <c r="AU489">
        <v>0.44500000000000001</v>
      </c>
      <c r="AV489">
        <v>6</v>
      </c>
      <c r="AW489" t="s">
        <v>6186</v>
      </c>
      <c r="AX489">
        <v>8</v>
      </c>
      <c r="AY489" t="s">
        <v>6186</v>
      </c>
      <c r="AZ489" t="s">
        <v>6186</v>
      </c>
      <c r="BA489">
        <v>1</v>
      </c>
      <c r="BB489" t="s">
        <v>6186</v>
      </c>
      <c r="BC489" t="s">
        <v>6186</v>
      </c>
      <c r="BD489" t="s">
        <v>6186</v>
      </c>
    </row>
    <row r="490" spans="1:56">
      <c r="A490" t="s">
        <v>6188</v>
      </c>
      <c r="B490">
        <v>6500</v>
      </c>
      <c r="C490">
        <v>2011</v>
      </c>
      <c r="D490">
        <v>77</v>
      </c>
      <c r="E490">
        <v>6.3860000000000002E-3</v>
      </c>
      <c r="F490">
        <v>18.576460000000001</v>
      </c>
      <c r="H490">
        <v>15.14654</v>
      </c>
      <c r="I490">
        <f t="shared" si="11"/>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6186</v>
      </c>
      <c r="X490">
        <v>0.91500000000000004</v>
      </c>
      <c r="Y490">
        <v>8.5000000000000006E-2</v>
      </c>
      <c r="Z490" t="s">
        <v>6186</v>
      </c>
      <c r="AA490" t="s">
        <v>6186</v>
      </c>
      <c r="AB490">
        <v>0.98699999999999999</v>
      </c>
      <c r="AC490">
        <v>1.2999999999999999E-2</v>
      </c>
      <c r="AD490" t="s">
        <v>6186</v>
      </c>
      <c r="AE490" t="s">
        <v>6186</v>
      </c>
      <c r="AF490" t="s">
        <v>6186</v>
      </c>
      <c r="AG490">
        <v>1</v>
      </c>
      <c r="AH490" t="s">
        <v>6186</v>
      </c>
      <c r="AI490" t="s">
        <v>6186</v>
      </c>
      <c r="AJ490" t="s">
        <v>6186</v>
      </c>
      <c r="AK490" t="s">
        <v>6186</v>
      </c>
      <c r="AL490" t="s">
        <v>6186</v>
      </c>
      <c r="AM490" t="s">
        <v>6186</v>
      </c>
      <c r="AN490" t="s">
        <v>6186</v>
      </c>
      <c r="AO490">
        <v>1.2999999999999999E-2</v>
      </c>
      <c r="AP490">
        <v>0.98699999999999999</v>
      </c>
      <c r="AQ490" t="s">
        <v>6186</v>
      </c>
      <c r="AR490" t="s">
        <v>6186</v>
      </c>
      <c r="AS490">
        <v>0.313</v>
      </c>
      <c r="AT490">
        <v>0.68400000000000005</v>
      </c>
      <c r="AU490">
        <v>1</v>
      </c>
      <c r="AV490">
        <v>6</v>
      </c>
      <c r="AW490" t="s">
        <v>6186</v>
      </c>
      <c r="AX490">
        <v>8</v>
      </c>
      <c r="AY490" t="s">
        <v>6186</v>
      </c>
      <c r="AZ490" t="s">
        <v>6186</v>
      </c>
      <c r="BA490">
        <v>0.98699999999999999</v>
      </c>
      <c r="BB490" t="s">
        <v>6186</v>
      </c>
      <c r="BC490" t="s">
        <v>6186</v>
      </c>
      <c r="BD490" t="s">
        <v>6186</v>
      </c>
    </row>
    <row r="491" spans="1:56">
      <c r="A491" t="s">
        <v>6188</v>
      </c>
      <c r="B491">
        <v>6500</v>
      </c>
      <c r="C491">
        <v>2012</v>
      </c>
      <c r="D491">
        <v>61</v>
      </c>
      <c r="E491">
        <v>4.5129999999999997E-3</v>
      </c>
      <c r="F491">
        <v>18.58736</v>
      </c>
      <c r="H491">
        <v>15.14059</v>
      </c>
      <c r="I491">
        <f t="shared" si="11"/>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6186</v>
      </c>
      <c r="X491">
        <v>0.88700000000000001</v>
      </c>
      <c r="Y491">
        <v>0.113</v>
      </c>
      <c r="Z491" t="s">
        <v>6186</v>
      </c>
      <c r="AA491" t="s">
        <v>6186</v>
      </c>
      <c r="AB491">
        <v>0.98799999999999999</v>
      </c>
      <c r="AC491">
        <v>1.2E-2</v>
      </c>
      <c r="AD491" t="s">
        <v>6186</v>
      </c>
      <c r="AE491" t="s">
        <v>6186</v>
      </c>
      <c r="AF491" t="s">
        <v>6186</v>
      </c>
      <c r="AG491">
        <v>1</v>
      </c>
      <c r="AH491" t="s">
        <v>6186</v>
      </c>
      <c r="AI491" t="s">
        <v>6186</v>
      </c>
      <c r="AJ491" t="s">
        <v>6186</v>
      </c>
      <c r="AK491" t="s">
        <v>6186</v>
      </c>
      <c r="AL491" t="s">
        <v>6186</v>
      </c>
      <c r="AM491" t="s">
        <v>6186</v>
      </c>
      <c r="AN491" t="s">
        <v>6186</v>
      </c>
      <c r="AO491">
        <v>1.2E-2</v>
      </c>
      <c r="AP491">
        <v>0.98799999999999999</v>
      </c>
      <c r="AQ491" t="s">
        <v>6186</v>
      </c>
      <c r="AR491" t="s">
        <v>6186</v>
      </c>
      <c r="AS491">
        <v>0.249</v>
      </c>
      <c r="AT491">
        <v>0.748</v>
      </c>
      <c r="AU491">
        <v>1</v>
      </c>
      <c r="AV491">
        <v>6</v>
      </c>
      <c r="AW491" t="s">
        <v>6186</v>
      </c>
      <c r="AX491">
        <v>8</v>
      </c>
      <c r="AY491" t="s">
        <v>6186</v>
      </c>
      <c r="AZ491" t="s">
        <v>6186</v>
      </c>
      <c r="BA491">
        <v>0.98799999999999999</v>
      </c>
      <c r="BB491" t="s">
        <v>6186</v>
      </c>
      <c r="BC491" t="s">
        <v>6186</v>
      </c>
      <c r="BD491" t="s">
        <v>6186</v>
      </c>
    </row>
    <row r="492" spans="1:56">
      <c r="A492" t="s">
        <v>6188</v>
      </c>
      <c r="B492">
        <v>6500</v>
      </c>
      <c r="C492">
        <v>2013</v>
      </c>
      <c r="D492">
        <v>69</v>
      </c>
      <c r="E492">
        <v>4.5139999999999998E-3</v>
      </c>
      <c r="F492">
        <v>18.48321</v>
      </c>
      <c r="H492">
        <v>15.067539999999999</v>
      </c>
      <c r="I492">
        <f t="shared" si="11"/>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6186</v>
      </c>
      <c r="X492">
        <v>0.90700000000000003</v>
      </c>
      <c r="Y492">
        <v>9.2999999999999999E-2</v>
      </c>
      <c r="Z492" t="s">
        <v>6186</v>
      </c>
      <c r="AA492" t="s">
        <v>6186</v>
      </c>
      <c r="AB492">
        <v>0.99</v>
      </c>
      <c r="AC492">
        <v>0.01</v>
      </c>
      <c r="AD492" t="s">
        <v>6186</v>
      </c>
      <c r="AE492" t="s">
        <v>6186</v>
      </c>
      <c r="AF492" t="s">
        <v>6186</v>
      </c>
      <c r="AG492">
        <v>1</v>
      </c>
      <c r="AH492" t="s">
        <v>6186</v>
      </c>
      <c r="AI492" t="s">
        <v>6186</v>
      </c>
      <c r="AJ492" t="s">
        <v>6186</v>
      </c>
      <c r="AK492" t="s">
        <v>6186</v>
      </c>
      <c r="AL492" t="s">
        <v>6186</v>
      </c>
      <c r="AM492" t="s">
        <v>6186</v>
      </c>
      <c r="AN492" t="s">
        <v>6186</v>
      </c>
      <c r="AO492">
        <v>0.01</v>
      </c>
      <c r="AP492">
        <v>0.99</v>
      </c>
      <c r="AQ492" t="s">
        <v>6186</v>
      </c>
      <c r="AR492" t="s">
        <v>6186</v>
      </c>
      <c r="AS492">
        <v>0.28599999999999998</v>
      </c>
      <c r="AT492">
        <v>0.71099999999999997</v>
      </c>
      <c r="AU492">
        <v>1</v>
      </c>
      <c r="AV492">
        <v>6</v>
      </c>
      <c r="AW492" t="s">
        <v>6186</v>
      </c>
      <c r="AX492">
        <v>8</v>
      </c>
      <c r="AY492" t="s">
        <v>6186</v>
      </c>
      <c r="AZ492" t="s">
        <v>6186</v>
      </c>
      <c r="BA492">
        <v>0.99</v>
      </c>
      <c r="BB492" t="s">
        <v>6186</v>
      </c>
      <c r="BC492" t="s">
        <v>6186</v>
      </c>
      <c r="BD492" t="s">
        <v>6186</v>
      </c>
    </row>
    <row r="493" spans="1:56">
      <c r="A493" t="s">
        <v>6188</v>
      </c>
      <c r="B493">
        <v>6500</v>
      </c>
      <c r="C493">
        <v>2014</v>
      </c>
      <c r="D493">
        <v>59</v>
      </c>
      <c r="E493">
        <v>3.826E-3</v>
      </c>
      <c r="F493">
        <v>18.49643</v>
      </c>
      <c r="H493">
        <v>15.07114</v>
      </c>
      <c r="I493">
        <f t="shared" si="11"/>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6186</v>
      </c>
      <c r="X493">
        <v>0.89500000000000002</v>
      </c>
      <c r="Y493">
        <v>0.105</v>
      </c>
      <c r="Z493" t="s">
        <v>6186</v>
      </c>
      <c r="AA493" t="s">
        <v>6186</v>
      </c>
      <c r="AB493">
        <v>1</v>
      </c>
      <c r="AC493" t="s">
        <v>6186</v>
      </c>
      <c r="AD493" t="s">
        <v>6186</v>
      </c>
      <c r="AE493" t="s">
        <v>6186</v>
      </c>
      <c r="AF493" t="s">
        <v>6186</v>
      </c>
      <c r="AG493">
        <v>1</v>
      </c>
      <c r="AH493" t="s">
        <v>6186</v>
      </c>
      <c r="AI493" t="s">
        <v>6186</v>
      </c>
      <c r="AJ493" t="s">
        <v>6186</v>
      </c>
      <c r="AK493" t="s">
        <v>6186</v>
      </c>
      <c r="AL493" t="s">
        <v>6186</v>
      </c>
      <c r="AM493" t="s">
        <v>6186</v>
      </c>
      <c r="AN493" t="s">
        <v>6186</v>
      </c>
      <c r="AO493" t="s">
        <v>6186</v>
      </c>
      <c r="AP493">
        <v>1</v>
      </c>
      <c r="AQ493" t="s">
        <v>6186</v>
      </c>
      <c r="AR493" t="s">
        <v>6186</v>
      </c>
      <c r="AS493">
        <v>0.159</v>
      </c>
      <c r="AT493">
        <v>0.84099999999999997</v>
      </c>
      <c r="AU493">
        <v>1</v>
      </c>
      <c r="AV493">
        <v>6</v>
      </c>
      <c r="AW493" t="s">
        <v>6186</v>
      </c>
      <c r="AX493">
        <v>8</v>
      </c>
      <c r="AY493" t="s">
        <v>6186</v>
      </c>
      <c r="AZ493" t="s">
        <v>6186</v>
      </c>
      <c r="BA493">
        <v>1</v>
      </c>
      <c r="BB493" t="s">
        <v>6186</v>
      </c>
      <c r="BC493" t="s">
        <v>6186</v>
      </c>
      <c r="BD493" t="s">
        <v>6186</v>
      </c>
    </row>
    <row r="494" spans="1:56">
      <c r="A494" t="s">
        <v>6191</v>
      </c>
      <c r="B494">
        <v>3500</v>
      </c>
      <c r="C494">
        <v>1999</v>
      </c>
      <c r="D494">
        <v>84</v>
      </c>
      <c r="E494">
        <v>5.5440000000000003E-3</v>
      </c>
      <c r="F494">
        <v>24.291720000000002</v>
      </c>
      <c r="H494">
        <v>19.66667</v>
      </c>
      <c r="I494">
        <f t="shared" si="11"/>
        <v>0.10903201848000001</v>
      </c>
      <c r="K494">
        <v>17.532520000000002</v>
      </c>
      <c r="L494">
        <v>21.980129999999999</v>
      </c>
      <c r="M494">
        <v>451.88117999999997</v>
      </c>
      <c r="N494">
        <v>506.88673</v>
      </c>
      <c r="O494">
        <v>404.31979999999999</v>
      </c>
      <c r="P494" t="s">
        <v>6186</v>
      </c>
      <c r="Q494">
        <v>162.94239999999999</v>
      </c>
      <c r="R494">
        <v>155.6942</v>
      </c>
      <c r="S494">
        <v>10.8193</v>
      </c>
      <c r="T494">
        <v>1.005036</v>
      </c>
      <c r="U494">
        <v>4.4484000000000003E-2</v>
      </c>
      <c r="V494">
        <v>34.703099999999999</v>
      </c>
      <c r="W494">
        <v>0.3</v>
      </c>
      <c r="X494" t="s">
        <v>6186</v>
      </c>
      <c r="Y494">
        <v>0.7</v>
      </c>
      <c r="Z494">
        <v>0.20599999999999999</v>
      </c>
      <c r="AA494" t="s">
        <v>6186</v>
      </c>
      <c r="AB494">
        <v>0.79400000000000004</v>
      </c>
      <c r="AC494" t="s">
        <v>6186</v>
      </c>
      <c r="AD494" t="s">
        <v>6186</v>
      </c>
      <c r="AE494" t="s">
        <v>6186</v>
      </c>
      <c r="AF494" t="s">
        <v>6186</v>
      </c>
      <c r="AG494">
        <v>1</v>
      </c>
      <c r="AH494" t="s">
        <v>6186</v>
      </c>
      <c r="AI494" t="s">
        <v>6186</v>
      </c>
      <c r="AJ494" t="s">
        <v>6186</v>
      </c>
      <c r="AK494" t="s">
        <v>6186</v>
      </c>
      <c r="AL494" t="s">
        <v>6186</v>
      </c>
      <c r="AM494" t="s">
        <v>6186</v>
      </c>
      <c r="AN494" t="s">
        <v>6186</v>
      </c>
      <c r="AO494" t="s">
        <v>6186</v>
      </c>
      <c r="AP494">
        <v>1</v>
      </c>
      <c r="AQ494" t="s">
        <v>6186</v>
      </c>
      <c r="AR494" t="s">
        <v>6186</v>
      </c>
      <c r="AS494" t="s">
        <v>6186</v>
      </c>
      <c r="AT494">
        <v>0.68100000000000005</v>
      </c>
      <c r="AU494" t="s">
        <v>6186</v>
      </c>
      <c r="AV494">
        <v>4.2</v>
      </c>
      <c r="AW494" t="s">
        <v>6186</v>
      </c>
      <c r="AX494">
        <v>4.8</v>
      </c>
      <c r="AY494">
        <v>0.79400000000000004</v>
      </c>
      <c r="AZ494">
        <v>0.20599999999999999</v>
      </c>
      <c r="BA494" t="s">
        <v>6186</v>
      </c>
      <c r="BB494" t="s">
        <v>6186</v>
      </c>
      <c r="BC494" t="s">
        <v>6186</v>
      </c>
      <c r="BD494" t="s">
        <v>6186</v>
      </c>
    </row>
    <row r="495" spans="1:56">
      <c r="A495" t="s">
        <v>6191</v>
      </c>
      <c r="B495">
        <v>3500</v>
      </c>
      <c r="C495">
        <v>2000</v>
      </c>
      <c r="D495">
        <v>88</v>
      </c>
      <c r="E495">
        <v>5.2950000000000002E-3</v>
      </c>
      <c r="F495">
        <v>23.989260000000002</v>
      </c>
      <c r="H495">
        <v>19.299029999999998</v>
      </c>
      <c r="I495">
        <f t="shared" si="11"/>
        <v>0.10218836384999999</v>
      </c>
      <c r="K495">
        <v>17.377859999999998</v>
      </c>
      <c r="L495">
        <v>21.28349</v>
      </c>
      <c r="M495">
        <v>460.48951</v>
      </c>
      <c r="N495">
        <v>511.39794000000001</v>
      </c>
      <c r="O495">
        <v>417.55376000000001</v>
      </c>
      <c r="P495" t="s">
        <v>6186</v>
      </c>
      <c r="Q495">
        <v>150.66419999999999</v>
      </c>
      <c r="R495">
        <v>150.24629999999999</v>
      </c>
      <c r="S495">
        <v>10.7204</v>
      </c>
      <c r="T495">
        <v>1.042948</v>
      </c>
      <c r="U495">
        <v>4.2928000000000001E-2</v>
      </c>
      <c r="V495">
        <v>34.028239999999997</v>
      </c>
      <c r="W495">
        <v>0.29899999999999999</v>
      </c>
      <c r="X495" t="s">
        <v>6186</v>
      </c>
      <c r="Y495">
        <v>0.70099999999999996</v>
      </c>
      <c r="Z495">
        <v>9.2999999999999999E-2</v>
      </c>
      <c r="AA495" t="s">
        <v>6186</v>
      </c>
      <c r="AB495">
        <v>0.90700000000000003</v>
      </c>
      <c r="AC495" t="s">
        <v>6186</v>
      </c>
      <c r="AD495" t="s">
        <v>6186</v>
      </c>
      <c r="AE495" t="s">
        <v>6186</v>
      </c>
      <c r="AF495" t="s">
        <v>6186</v>
      </c>
      <c r="AG495">
        <v>1</v>
      </c>
      <c r="AH495" t="s">
        <v>6186</v>
      </c>
      <c r="AI495" t="s">
        <v>6186</v>
      </c>
      <c r="AJ495" t="s">
        <v>6186</v>
      </c>
      <c r="AK495" t="s">
        <v>6186</v>
      </c>
      <c r="AL495" t="s">
        <v>6186</v>
      </c>
      <c r="AM495" t="s">
        <v>6186</v>
      </c>
      <c r="AN495" t="s">
        <v>6186</v>
      </c>
      <c r="AO495" t="s">
        <v>6186</v>
      </c>
      <c r="AP495">
        <v>1</v>
      </c>
      <c r="AQ495" t="s">
        <v>6186</v>
      </c>
      <c r="AR495" t="s">
        <v>6186</v>
      </c>
      <c r="AS495" t="s">
        <v>6186</v>
      </c>
      <c r="AT495">
        <v>0.77400000000000002</v>
      </c>
      <c r="AU495" t="s">
        <v>6186</v>
      </c>
      <c r="AV495">
        <v>4.0999999999999996</v>
      </c>
      <c r="AW495" t="s">
        <v>6186</v>
      </c>
      <c r="AX495">
        <v>4.5999999999999996</v>
      </c>
      <c r="AY495">
        <v>0.90700000000000003</v>
      </c>
      <c r="AZ495">
        <v>9.2999999999999999E-2</v>
      </c>
      <c r="BA495" t="s">
        <v>6186</v>
      </c>
      <c r="BB495" t="s">
        <v>6186</v>
      </c>
      <c r="BC495" t="s">
        <v>6186</v>
      </c>
      <c r="BD495" t="s">
        <v>6186</v>
      </c>
    </row>
    <row r="496" spans="1:56">
      <c r="A496" t="s">
        <v>6191</v>
      </c>
      <c r="B496">
        <v>3500</v>
      </c>
      <c r="C496">
        <v>2001</v>
      </c>
      <c r="D496">
        <v>215</v>
      </c>
      <c r="E496">
        <v>1.3785E-2</v>
      </c>
      <c r="F496">
        <v>24.592980000000001</v>
      </c>
      <c r="H496">
        <v>19.786300000000001</v>
      </c>
      <c r="I496">
        <f t="shared" si="11"/>
        <v>0.27275414549999999</v>
      </c>
      <c r="K496">
        <v>17.443999999999999</v>
      </c>
      <c r="L496">
        <v>22.255590000000002</v>
      </c>
      <c r="M496">
        <v>449.14920000000001</v>
      </c>
      <c r="N496">
        <v>509.45886000000002</v>
      </c>
      <c r="O496">
        <v>399.31533999999999</v>
      </c>
      <c r="P496" t="s">
        <v>6186</v>
      </c>
      <c r="Q496">
        <v>159.69739999999999</v>
      </c>
      <c r="R496">
        <v>166.33510000000001</v>
      </c>
      <c r="S496">
        <v>9.9291999999999998</v>
      </c>
      <c r="T496">
        <v>1.0606679999999999</v>
      </c>
      <c r="U496">
        <v>4.7523999999999997E-2</v>
      </c>
      <c r="V496">
        <v>34.913649999999997</v>
      </c>
      <c r="W496">
        <v>0.56599999999999995</v>
      </c>
      <c r="X496" t="s">
        <v>6186</v>
      </c>
      <c r="Y496">
        <v>0.434</v>
      </c>
      <c r="Z496">
        <v>7.5999999999999998E-2</v>
      </c>
      <c r="AA496" t="s">
        <v>6186</v>
      </c>
      <c r="AB496">
        <v>0.92400000000000004</v>
      </c>
      <c r="AC496" t="s">
        <v>6186</v>
      </c>
      <c r="AD496" t="s">
        <v>6186</v>
      </c>
      <c r="AE496" t="s">
        <v>6186</v>
      </c>
      <c r="AF496" t="s">
        <v>6186</v>
      </c>
      <c r="AG496">
        <v>1</v>
      </c>
      <c r="AH496" t="s">
        <v>6186</v>
      </c>
      <c r="AI496" t="s">
        <v>6186</v>
      </c>
      <c r="AJ496" t="s">
        <v>6186</v>
      </c>
      <c r="AK496" t="s">
        <v>6186</v>
      </c>
      <c r="AL496" t="s">
        <v>6186</v>
      </c>
      <c r="AM496" t="s">
        <v>6186</v>
      </c>
      <c r="AN496" t="s">
        <v>6186</v>
      </c>
      <c r="AO496" t="s">
        <v>6186</v>
      </c>
      <c r="AP496">
        <v>1</v>
      </c>
      <c r="AQ496" t="s">
        <v>6186</v>
      </c>
      <c r="AR496" t="s">
        <v>6186</v>
      </c>
      <c r="AS496" t="s">
        <v>6186</v>
      </c>
      <c r="AT496">
        <v>0.69299999999999995</v>
      </c>
      <c r="AU496" t="s">
        <v>6186</v>
      </c>
      <c r="AV496">
        <v>4.0999999999999996</v>
      </c>
      <c r="AW496" t="s">
        <v>6186</v>
      </c>
      <c r="AX496">
        <v>5</v>
      </c>
      <c r="AY496">
        <v>0.92400000000000004</v>
      </c>
      <c r="AZ496">
        <v>7.5999999999999998E-2</v>
      </c>
      <c r="BA496" t="s">
        <v>6186</v>
      </c>
      <c r="BB496" t="s">
        <v>6186</v>
      </c>
      <c r="BC496" t="s">
        <v>6186</v>
      </c>
      <c r="BD496" t="s">
        <v>6186</v>
      </c>
    </row>
    <row r="497" spans="1:56">
      <c r="A497" t="s">
        <v>6191</v>
      </c>
      <c r="B497">
        <v>3500</v>
      </c>
      <c r="C497">
        <v>2002</v>
      </c>
      <c r="D497">
        <v>179</v>
      </c>
      <c r="E497">
        <v>1.1128000000000001E-2</v>
      </c>
      <c r="F497">
        <v>25.486820000000002</v>
      </c>
      <c r="H497">
        <v>20.41751</v>
      </c>
      <c r="I497">
        <f t="shared" si="11"/>
        <v>0.22720605128000002</v>
      </c>
      <c r="K497">
        <v>17.90119</v>
      </c>
      <c r="L497">
        <v>23.03314</v>
      </c>
      <c r="M497">
        <v>435.26355999999998</v>
      </c>
      <c r="N497">
        <v>496.44734</v>
      </c>
      <c r="O497">
        <v>385.83530999999999</v>
      </c>
      <c r="P497" t="s">
        <v>6186</v>
      </c>
      <c r="Q497">
        <v>159.46960000000001</v>
      </c>
      <c r="R497">
        <v>173.26599999999999</v>
      </c>
      <c r="S497">
        <v>9.6986000000000008</v>
      </c>
      <c r="T497">
        <v>1.084827</v>
      </c>
      <c r="U497">
        <v>4.9505E-2</v>
      </c>
      <c r="V497">
        <v>36.046379999999999</v>
      </c>
      <c r="W497">
        <v>0.80600000000000005</v>
      </c>
      <c r="X497" t="s">
        <v>6186</v>
      </c>
      <c r="Y497">
        <v>0.19400000000000001</v>
      </c>
      <c r="Z497">
        <v>0.121</v>
      </c>
      <c r="AA497" t="s">
        <v>6186</v>
      </c>
      <c r="AB497">
        <v>0.875</v>
      </c>
      <c r="AC497" t="s">
        <v>6186</v>
      </c>
      <c r="AD497" t="s">
        <v>6186</v>
      </c>
      <c r="AE497" t="s">
        <v>6186</v>
      </c>
      <c r="AF497" t="s">
        <v>6186</v>
      </c>
      <c r="AG497">
        <v>1</v>
      </c>
      <c r="AH497" t="s">
        <v>6186</v>
      </c>
      <c r="AI497" t="s">
        <v>6186</v>
      </c>
      <c r="AJ497" t="s">
        <v>6186</v>
      </c>
      <c r="AK497" t="s">
        <v>6186</v>
      </c>
      <c r="AL497" t="s">
        <v>6186</v>
      </c>
      <c r="AM497" t="s">
        <v>6186</v>
      </c>
      <c r="AN497" t="s">
        <v>6186</v>
      </c>
      <c r="AO497" t="s">
        <v>6186</v>
      </c>
      <c r="AP497">
        <v>1</v>
      </c>
      <c r="AQ497" t="s">
        <v>6186</v>
      </c>
      <c r="AR497" t="s">
        <v>6186</v>
      </c>
      <c r="AS497" t="s">
        <v>6186</v>
      </c>
      <c r="AT497">
        <v>0.95199999999999996</v>
      </c>
      <c r="AU497">
        <v>0.16200000000000001</v>
      </c>
      <c r="AV497">
        <v>4.0999999999999996</v>
      </c>
      <c r="AW497">
        <v>4.0000000000000001E-3</v>
      </c>
      <c r="AX497">
        <v>5.0999999999999996</v>
      </c>
      <c r="AY497">
        <v>0.875</v>
      </c>
      <c r="AZ497">
        <v>0.121</v>
      </c>
      <c r="BA497" t="s">
        <v>6186</v>
      </c>
      <c r="BB497" t="s">
        <v>6186</v>
      </c>
      <c r="BC497" t="s">
        <v>6186</v>
      </c>
      <c r="BD497" t="s">
        <v>6186</v>
      </c>
    </row>
    <row r="498" spans="1:56">
      <c r="A498" t="s">
        <v>6191</v>
      </c>
      <c r="B498">
        <v>3500</v>
      </c>
      <c r="C498">
        <v>2003</v>
      </c>
      <c r="D498">
        <v>218</v>
      </c>
      <c r="E498">
        <v>1.3842999999999999E-2</v>
      </c>
      <c r="F498">
        <v>26.517029999999998</v>
      </c>
      <c r="H498">
        <v>21.235669999999999</v>
      </c>
      <c r="I498">
        <f t="shared" si="11"/>
        <v>0.29396537980999998</v>
      </c>
      <c r="K498">
        <v>18.231300000000001</v>
      </c>
      <c r="L498">
        <v>24.41497</v>
      </c>
      <c r="M498">
        <v>418.49405000000002</v>
      </c>
      <c r="N498">
        <v>487.45837999999998</v>
      </c>
      <c r="O498">
        <v>363.99795999999998</v>
      </c>
      <c r="P498" t="s">
        <v>6186</v>
      </c>
      <c r="Q498">
        <v>160.92439999999999</v>
      </c>
      <c r="R498">
        <v>171.55330000000001</v>
      </c>
      <c r="S498">
        <v>9.5379000000000005</v>
      </c>
      <c r="T498">
        <v>1.063706</v>
      </c>
      <c r="U498">
        <v>4.9015000000000003E-2</v>
      </c>
      <c r="V498">
        <v>37.32273</v>
      </c>
      <c r="W498">
        <v>0.98399999999999999</v>
      </c>
      <c r="X498" t="s">
        <v>6186</v>
      </c>
      <c r="Y498">
        <v>1.6E-2</v>
      </c>
      <c r="Z498">
        <v>0.104</v>
      </c>
      <c r="AA498" t="s">
        <v>6186</v>
      </c>
      <c r="AB498">
        <v>0.78</v>
      </c>
      <c r="AC498" t="s">
        <v>6186</v>
      </c>
      <c r="AD498" t="s">
        <v>6186</v>
      </c>
      <c r="AE498" t="s">
        <v>6186</v>
      </c>
      <c r="AF498" t="s">
        <v>6186</v>
      </c>
      <c r="AG498">
        <v>1</v>
      </c>
      <c r="AH498" t="s">
        <v>6186</v>
      </c>
      <c r="AI498" t="s">
        <v>6186</v>
      </c>
      <c r="AJ498" t="s">
        <v>6186</v>
      </c>
      <c r="AK498" t="s">
        <v>6186</v>
      </c>
      <c r="AL498" t="s">
        <v>6186</v>
      </c>
      <c r="AM498" t="s">
        <v>6186</v>
      </c>
      <c r="AN498" t="s">
        <v>6186</v>
      </c>
      <c r="AO498" t="s">
        <v>6186</v>
      </c>
      <c r="AP498">
        <v>1</v>
      </c>
      <c r="AQ498" t="s">
        <v>6186</v>
      </c>
      <c r="AR498" t="s">
        <v>6186</v>
      </c>
      <c r="AS498" t="s">
        <v>6186</v>
      </c>
      <c r="AT498">
        <v>0.98399999999999999</v>
      </c>
      <c r="AU498">
        <v>0.13100000000000001</v>
      </c>
      <c r="AV498">
        <v>4.2</v>
      </c>
      <c r="AW498">
        <v>0.11600000000000001</v>
      </c>
      <c r="AX498">
        <v>5</v>
      </c>
      <c r="AY498">
        <v>0.69099999999999995</v>
      </c>
      <c r="AZ498">
        <v>0.193</v>
      </c>
      <c r="BA498" t="s">
        <v>6186</v>
      </c>
      <c r="BB498" t="s">
        <v>6186</v>
      </c>
      <c r="BC498" t="s">
        <v>6186</v>
      </c>
      <c r="BD498" t="s">
        <v>6186</v>
      </c>
    </row>
    <row r="499" spans="1:56">
      <c r="A499" t="s">
        <v>6191</v>
      </c>
      <c r="B499">
        <v>3500</v>
      </c>
      <c r="C499">
        <v>2004</v>
      </c>
      <c r="D499">
        <v>147</v>
      </c>
      <c r="E499">
        <v>9.3270000000000002E-3</v>
      </c>
      <c r="F499">
        <v>27.01371</v>
      </c>
      <c r="H499">
        <v>21.529969999999999</v>
      </c>
      <c r="I499">
        <f t="shared" si="11"/>
        <v>0.20081003018999999</v>
      </c>
      <c r="K499">
        <v>18.449760000000001</v>
      </c>
      <c r="L499">
        <v>24.71565</v>
      </c>
      <c r="M499">
        <v>412.77339000000001</v>
      </c>
      <c r="N499">
        <v>481.68651999999997</v>
      </c>
      <c r="O499">
        <v>359.56975999999997</v>
      </c>
      <c r="P499" t="s">
        <v>6186</v>
      </c>
      <c r="Q499">
        <v>158.78569999999999</v>
      </c>
      <c r="R499">
        <v>172.09639999999999</v>
      </c>
      <c r="S499">
        <v>9.5305999999999997</v>
      </c>
      <c r="T499">
        <v>1.0833109999999999</v>
      </c>
      <c r="U499">
        <v>4.9169999999999998E-2</v>
      </c>
      <c r="V499">
        <v>37.883659999999999</v>
      </c>
      <c r="W499">
        <v>0.96699999999999997</v>
      </c>
      <c r="X499" t="s">
        <v>6186</v>
      </c>
      <c r="Y499">
        <v>3.3000000000000002E-2</v>
      </c>
      <c r="Z499">
        <v>0.14899999999999999</v>
      </c>
      <c r="AA499" t="s">
        <v>6186</v>
      </c>
      <c r="AB499">
        <v>0.77</v>
      </c>
      <c r="AC499" t="s">
        <v>6186</v>
      </c>
      <c r="AD499" t="s">
        <v>6186</v>
      </c>
      <c r="AE499" t="s">
        <v>6186</v>
      </c>
      <c r="AF499" t="s">
        <v>6186</v>
      </c>
      <c r="AG499">
        <v>1</v>
      </c>
      <c r="AH499" t="s">
        <v>6186</v>
      </c>
      <c r="AI499" t="s">
        <v>6186</v>
      </c>
      <c r="AJ499" t="s">
        <v>6186</v>
      </c>
      <c r="AK499" t="s">
        <v>6186</v>
      </c>
      <c r="AL499" t="s">
        <v>6186</v>
      </c>
      <c r="AM499" t="s">
        <v>6186</v>
      </c>
      <c r="AN499" t="s">
        <v>6186</v>
      </c>
      <c r="AO499" t="s">
        <v>6186</v>
      </c>
      <c r="AP499">
        <v>1</v>
      </c>
      <c r="AQ499" t="s">
        <v>6186</v>
      </c>
      <c r="AR499" t="s">
        <v>6186</v>
      </c>
      <c r="AS499" t="s">
        <v>6186</v>
      </c>
      <c r="AT499">
        <v>1</v>
      </c>
      <c r="AU499">
        <v>0.32</v>
      </c>
      <c r="AV499">
        <v>4.2</v>
      </c>
      <c r="AW499">
        <v>8.1000000000000003E-2</v>
      </c>
      <c r="AX499">
        <v>4.8</v>
      </c>
      <c r="AY499">
        <v>0.77</v>
      </c>
      <c r="AZ499">
        <v>0.14899999999999999</v>
      </c>
      <c r="BA499" t="s">
        <v>6186</v>
      </c>
      <c r="BB499" t="s">
        <v>6186</v>
      </c>
      <c r="BC499" t="s">
        <v>6186</v>
      </c>
      <c r="BD499" t="s">
        <v>6186</v>
      </c>
    </row>
    <row r="500" spans="1:56">
      <c r="A500" t="s">
        <v>6191</v>
      </c>
      <c r="B500">
        <v>3500</v>
      </c>
      <c r="C500">
        <v>2005</v>
      </c>
      <c r="D500">
        <v>239</v>
      </c>
      <c r="E500">
        <v>1.5069000000000001E-2</v>
      </c>
      <c r="F500">
        <v>27.220939999999999</v>
      </c>
      <c r="H500">
        <v>21.454660000000001</v>
      </c>
      <c r="I500">
        <f t="shared" si="11"/>
        <v>0.32330027154000002</v>
      </c>
      <c r="K500">
        <v>18.77393</v>
      </c>
      <c r="L500">
        <v>24.044730000000001</v>
      </c>
      <c r="M500">
        <v>414.22228999999999</v>
      </c>
      <c r="N500">
        <v>473.36908</v>
      </c>
      <c r="O500">
        <v>369.60278</v>
      </c>
      <c r="P500" t="s">
        <v>6186</v>
      </c>
      <c r="Q500">
        <v>154.65520000000001</v>
      </c>
      <c r="R500">
        <v>169.89</v>
      </c>
      <c r="S500">
        <v>9.6318000000000001</v>
      </c>
      <c r="T500">
        <v>1.0988709999999999</v>
      </c>
      <c r="U500">
        <v>4.854E-2</v>
      </c>
      <c r="V500">
        <v>37.679009999999998</v>
      </c>
      <c r="W500">
        <v>1</v>
      </c>
      <c r="X500" t="s">
        <v>6186</v>
      </c>
      <c r="Y500" t="s">
        <v>6186</v>
      </c>
      <c r="Z500">
        <v>0.1</v>
      </c>
      <c r="AA500" t="s">
        <v>6186</v>
      </c>
      <c r="AB500">
        <v>0.9</v>
      </c>
      <c r="AC500" t="s">
        <v>6186</v>
      </c>
      <c r="AD500" t="s">
        <v>6186</v>
      </c>
      <c r="AE500" t="s">
        <v>6186</v>
      </c>
      <c r="AF500" t="s">
        <v>6186</v>
      </c>
      <c r="AG500">
        <v>1</v>
      </c>
      <c r="AH500" t="s">
        <v>6186</v>
      </c>
      <c r="AI500" t="s">
        <v>6186</v>
      </c>
      <c r="AJ500" t="s">
        <v>6186</v>
      </c>
      <c r="AK500" t="s">
        <v>6186</v>
      </c>
      <c r="AL500" t="s">
        <v>6186</v>
      </c>
      <c r="AM500" t="s">
        <v>6186</v>
      </c>
      <c r="AN500" t="s">
        <v>6186</v>
      </c>
      <c r="AO500" t="s">
        <v>6186</v>
      </c>
      <c r="AP500">
        <v>1</v>
      </c>
      <c r="AQ500" t="s">
        <v>6186</v>
      </c>
      <c r="AR500" t="s">
        <v>6186</v>
      </c>
      <c r="AS500" t="s">
        <v>6186</v>
      </c>
      <c r="AT500">
        <v>1</v>
      </c>
      <c r="AU500">
        <v>0.128</v>
      </c>
      <c r="AV500">
        <v>4.2</v>
      </c>
      <c r="AW500" t="s">
        <v>6186</v>
      </c>
      <c r="AX500">
        <v>4.8</v>
      </c>
      <c r="AY500">
        <v>0.77200000000000002</v>
      </c>
      <c r="AZ500">
        <v>0.22800000000000001</v>
      </c>
      <c r="BA500" t="s">
        <v>6186</v>
      </c>
      <c r="BB500" t="s">
        <v>6186</v>
      </c>
      <c r="BC500" t="s">
        <v>6186</v>
      </c>
      <c r="BD500" t="s">
        <v>6186</v>
      </c>
    </row>
    <row r="501" spans="1:56">
      <c r="A501" t="s">
        <v>6191</v>
      </c>
      <c r="B501">
        <v>3500</v>
      </c>
      <c r="C501">
        <v>2006</v>
      </c>
      <c r="D501">
        <v>262</v>
      </c>
      <c r="E501">
        <v>1.7347000000000001E-2</v>
      </c>
      <c r="F501">
        <v>28.292400000000001</v>
      </c>
      <c r="H501">
        <v>22.26079</v>
      </c>
      <c r="I501">
        <f t="shared" si="11"/>
        <v>0.38615792413000005</v>
      </c>
      <c r="K501">
        <v>19.460260000000002</v>
      </c>
      <c r="L501">
        <v>24.971830000000001</v>
      </c>
      <c r="M501">
        <v>399.22215999999997</v>
      </c>
      <c r="N501">
        <v>456.67437999999999</v>
      </c>
      <c r="O501">
        <v>355.88101999999998</v>
      </c>
      <c r="P501" t="s">
        <v>6186</v>
      </c>
      <c r="Q501">
        <v>147.91159999999999</v>
      </c>
      <c r="R501">
        <v>163.2527</v>
      </c>
      <c r="S501">
        <v>9.9880999999999993</v>
      </c>
      <c r="T501">
        <v>1.104363</v>
      </c>
      <c r="U501">
        <v>4.6643999999999998E-2</v>
      </c>
      <c r="V501">
        <v>39.128430000000002</v>
      </c>
      <c r="W501">
        <v>0.995</v>
      </c>
      <c r="X501" t="s">
        <v>6186</v>
      </c>
      <c r="Y501">
        <v>5.0000000000000001E-3</v>
      </c>
      <c r="Z501">
        <v>7.1999999999999995E-2</v>
      </c>
      <c r="AA501" t="s">
        <v>6186</v>
      </c>
      <c r="AB501">
        <v>0.92800000000000005</v>
      </c>
      <c r="AC501" t="s">
        <v>6186</v>
      </c>
      <c r="AD501" t="s">
        <v>6186</v>
      </c>
      <c r="AE501" t="s">
        <v>6186</v>
      </c>
      <c r="AF501" t="s">
        <v>6186</v>
      </c>
      <c r="AG501">
        <v>1</v>
      </c>
      <c r="AH501" t="s">
        <v>6186</v>
      </c>
      <c r="AI501" t="s">
        <v>6186</v>
      </c>
      <c r="AJ501" t="s">
        <v>6186</v>
      </c>
      <c r="AK501" t="s">
        <v>6186</v>
      </c>
      <c r="AL501" t="s">
        <v>6186</v>
      </c>
      <c r="AM501" t="s">
        <v>6186</v>
      </c>
      <c r="AN501" t="s">
        <v>6186</v>
      </c>
      <c r="AO501" t="s">
        <v>6186</v>
      </c>
      <c r="AP501">
        <v>1</v>
      </c>
      <c r="AQ501" t="s">
        <v>6186</v>
      </c>
      <c r="AR501" t="s">
        <v>6186</v>
      </c>
      <c r="AS501" t="s">
        <v>6186</v>
      </c>
      <c r="AT501">
        <v>1</v>
      </c>
      <c r="AU501">
        <v>0.38400000000000001</v>
      </c>
      <c r="AV501">
        <v>4.2</v>
      </c>
      <c r="AW501" t="s">
        <v>6186</v>
      </c>
      <c r="AX501">
        <v>4.4000000000000004</v>
      </c>
      <c r="AY501">
        <v>0.77700000000000002</v>
      </c>
      <c r="AZ501">
        <v>0.223</v>
      </c>
      <c r="BA501" t="s">
        <v>6186</v>
      </c>
      <c r="BB501" t="s">
        <v>6186</v>
      </c>
      <c r="BC501" t="s">
        <v>6186</v>
      </c>
      <c r="BD501" t="s">
        <v>6186</v>
      </c>
    </row>
    <row r="502" spans="1:56">
      <c r="A502" t="s">
        <v>6191</v>
      </c>
      <c r="B502">
        <v>3500</v>
      </c>
      <c r="C502">
        <v>2007</v>
      </c>
      <c r="D502">
        <v>288</v>
      </c>
      <c r="E502">
        <v>1.8853000000000002E-2</v>
      </c>
      <c r="F502">
        <v>29.025549999999999</v>
      </c>
      <c r="H502">
        <v>22.85791</v>
      </c>
      <c r="I502">
        <f t="shared" si="11"/>
        <v>0.43094017723000005</v>
      </c>
      <c r="K502">
        <v>19.829840000000001</v>
      </c>
      <c r="L502">
        <v>25.83389</v>
      </c>
      <c r="M502">
        <v>388.79316</v>
      </c>
      <c r="N502">
        <v>448.16287999999997</v>
      </c>
      <c r="O502">
        <v>344.00547</v>
      </c>
      <c r="P502" t="s">
        <v>6186</v>
      </c>
      <c r="Q502">
        <v>143.7158</v>
      </c>
      <c r="R502">
        <v>158.57599999999999</v>
      </c>
      <c r="S502">
        <v>10.294600000000001</v>
      </c>
      <c r="T502">
        <v>1.1040000000000001</v>
      </c>
      <c r="U502">
        <v>4.5307E-2</v>
      </c>
      <c r="V502">
        <v>40.151850000000003</v>
      </c>
      <c r="W502">
        <v>1</v>
      </c>
      <c r="X502" t="s">
        <v>6186</v>
      </c>
      <c r="Y502" t="s">
        <v>6186</v>
      </c>
      <c r="Z502">
        <v>3.5999999999999997E-2</v>
      </c>
      <c r="AA502" t="s">
        <v>6186</v>
      </c>
      <c r="AB502">
        <v>0.96399999999999997</v>
      </c>
      <c r="AC502" t="s">
        <v>6186</v>
      </c>
      <c r="AD502" t="s">
        <v>6186</v>
      </c>
      <c r="AE502" t="s">
        <v>6186</v>
      </c>
      <c r="AF502" t="s">
        <v>6186</v>
      </c>
      <c r="AG502">
        <v>1</v>
      </c>
      <c r="AH502" t="s">
        <v>6186</v>
      </c>
      <c r="AI502" t="s">
        <v>6186</v>
      </c>
      <c r="AJ502" t="s">
        <v>6186</v>
      </c>
      <c r="AK502" t="s">
        <v>6186</v>
      </c>
      <c r="AL502" t="s">
        <v>6186</v>
      </c>
      <c r="AM502" t="s">
        <v>6186</v>
      </c>
      <c r="AN502" t="s">
        <v>6186</v>
      </c>
      <c r="AO502">
        <v>2.5999999999999999E-2</v>
      </c>
      <c r="AP502">
        <v>0.97399999999999998</v>
      </c>
      <c r="AQ502" t="s">
        <v>6186</v>
      </c>
      <c r="AR502" t="s">
        <v>6186</v>
      </c>
      <c r="AS502" t="s">
        <v>6186</v>
      </c>
      <c r="AT502">
        <v>1</v>
      </c>
      <c r="AU502">
        <v>0.70699999999999996</v>
      </c>
      <c r="AV502">
        <v>4.3</v>
      </c>
      <c r="AW502" t="s">
        <v>6186</v>
      </c>
      <c r="AX502">
        <v>4.2</v>
      </c>
      <c r="AY502">
        <v>0.66600000000000004</v>
      </c>
      <c r="AZ502">
        <v>0.33400000000000002</v>
      </c>
      <c r="BA502" t="s">
        <v>6186</v>
      </c>
      <c r="BB502" t="s">
        <v>6186</v>
      </c>
      <c r="BC502" t="s">
        <v>6186</v>
      </c>
      <c r="BD502" t="s">
        <v>6186</v>
      </c>
    </row>
    <row r="503" spans="1:56">
      <c r="A503" t="s">
        <v>6191</v>
      </c>
      <c r="B503">
        <v>3500</v>
      </c>
      <c r="C503">
        <v>2008</v>
      </c>
      <c r="D503">
        <v>370</v>
      </c>
      <c r="E503">
        <v>2.6605E-2</v>
      </c>
      <c r="F503">
        <v>28.870190000000001</v>
      </c>
      <c r="H503">
        <v>22.751200000000001</v>
      </c>
      <c r="I503">
        <f t="shared" si="11"/>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6186</v>
      </c>
      <c r="Y503" t="s">
        <v>6186</v>
      </c>
      <c r="Z503">
        <v>1.6E-2</v>
      </c>
      <c r="AA503" t="s">
        <v>6186</v>
      </c>
      <c r="AB503">
        <v>0.9</v>
      </c>
      <c r="AC503" t="s">
        <v>6186</v>
      </c>
      <c r="AD503" t="s">
        <v>6186</v>
      </c>
      <c r="AE503" t="s">
        <v>6186</v>
      </c>
      <c r="AF503" t="s">
        <v>6186</v>
      </c>
      <c r="AG503">
        <v>1</v>
      </c>
      <c r="AH503" t="s">
        <v>6186</v>
      </c>
      <c r="AI503" t="s">
        <v>6186</v>
      </c>
      <c r="AJ503" t="s">
        <v>6186</v>
      </c>
      <c r="AK503" t="s">
        <v>6186</v>
      </c>
      <c r="AL503" t="s">
        <v>6186</v>
      </c>
      <c r="AM503" t="s">
        <v>6186</v>
      </c>
      <c r="AN503" t="s">
        <v>6186</v>
      </c>
      <c r="AO503" t="s">
        <v>6186</v>
      </c>
      <c r="AP503">
        <v>1</v>
      </c>
      <c r="AQ503" t="s">
        <v>6186</v>
      </c>
      <c r="AR503" t="s">
        <v>6186</v>
      </c>
      <c r="AS503" t="s">
        <v>6186</v>
      </c>
      <c r="AT503">
        <v>1</v>
      </c>
      <c r="AU503">
        <v>0.60699999999999998</v>
      </c>
      <c r="AV503">
        <v>4.3</v>
      </c>
      <c r="AW503">
        <v>8.4000000000000005E-2</v>
      </c>
      <c r="AX503">
        <v>4.5</v>
      </c>
      <c r="AY503">
        <v>0.65800000000000003</v>
      </c>
      <c r="AZ503">
        <v>0.25800000000000001</v>
      </c>
      <c r="BA503" t="s">
        <v>6186</v>
      </c>
      <c r="BB503" t="s">
        <v>6186</v>
      </c>
      <c r="BC503" t="s">
        <v>6186</v>
      </c>
      <c r="BD503" t="s">
        <v>6186</v>
      </c>
    </row>
    <row r="504" spans="1:56">
      <c r="A504" t="s">
        <v>6191</v>
      </c>
      <c r="B504">
        <v>3500</v>
      </c>
      <c r="C504">
        <v>2009</v>
      </c>
      <c r="D504">
        <v>260</v>
      </c>
      <c r="E504">
        <v>2.7910999999999998E-2</v>
      </c>
      <c r="F504">
        <v>29.872720000000001</v>
      </c>
      <c r="H504">
        <v>23.555789999999998</v>
      </c>
      <c r="I504">
        <f t="shared" si="11"/>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6186</v>
      </c>
      <c r="Y504" t="s">
        <v>6186</v>
      </c>
      <c r="Z504">
        <v>1.0999999999999999E-2</v>
      </c>
      <c r="AA504" t="s">
        <v>6186</v>
      </c>
      <c r="AB504">
        <v>0.86899999999999999</v>
      </c>
      <c r="AC504" t="s">
        <v>6186</v>
      </c>
      <c r="AD504" t="s">
        <v>6186</v>
      </c>
      <c r="AE504" t="s">
        <v>6186</v>
      </c>
      <c r="AF504" t="s">
        <v>6186</v>
      </c>
      <c r="AG504">
        <v>1</v>
      </c>
      <c r="AH504" t="s">
        <v>6186</v>
      </c>
      <c r="AI504" t="s">
        <v>6186</v>
      </c>
      <c r="AJ504" t="s">
        <v>6186</v>
      </c>
      <c r="AK504" t="s">
        <v>6186</v>
      </c>
      <c r="AL504" t="s">
        <v>6186</v>
      </c>
      <c r="AM504" t="s">
        <v>6186</v>
      </c>
      <c r="AN504" t="s">
        <v>6186</v>
      </c>
      <c r="AO504" t="s">
        <v>6186</v>
      </c>
      <c r="AP504">
        <v>1</v>
      </c>
      <c r="AQ504" t="s">
        <v>6186</v>
      </c>
      <c r="AR504" t="s">
        <v>6186</v>
      </c>
      <c r="AS504" t="s">
        <v>6186</v>
      </c>
      <c r="AT504">
        <v>1</v>
      </c>
      <c r="AU504">
        <v>0.80900000000000005</v>
      </c>
      <c r="AV504">
        <v>5.0999999999999996</v>
      </c>
      <c r="AW504">
        <v>0.12</v>
      </c>
      <c r="AX504">
        <v>4.3</v>
      </c>
      <c r="AY504">
        <v>0.24399999999999999</v>
      </c>
      <c r="AZ504">
        <v>0.27100000000000002</v>
      </c>
      <c r="BA504">
        <v>0.36499999999999999</v>
      </c>
      <c r="BB504" t="s">
        <v>6186</v>
      </c>
      <c r="BC504" t="s">
        <v>6186</v>
      </c>
      <c r="BD504" t="s">
        <v>6186</v>
      </c>
    </row>
    <row r="505" spans="1:56">
      <c r="A505" t="s">
        <v>6191</v>
      </c>
      <c r="B505">
        <v>3500</v>
      </c>
      <c r="C505">
        <v>2010</v>
      </c>
      <c r="D505">
        <v>357</v>
      </c>
      <c r="E505">
        <v>3.2138E-2</v>
      </c>
      <c r="F505">
        <v>30.75263</v>
      </c>
      <c r="H505">
        <v>24.182790000000001</v>
      </c>
      <c r="I505">
        <f t="shared" si="11"/>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6186</v>
      </c>
      <c r="Y505" t="s">
        <v>6186</v>
      </c>
      <c r="Z505">
        <v>5.0000000000000001E-3</v>
      </c>
      <c r="AA505" t="s">
        <v>6186</v>
      </c>
      <c r="AB505">
        <v>0.878</v>
      </c>
      <c r="AC505" t="s">
        <v>6186</v>
      </c>
      <c r="AD505" t="s">
        <v>6186</v>
      </c>
      <c r="AE505" t="s">
        <v>6186</v>
      </c>
      <c r="AF505" t="s">
        <v>6186</v>
      </c>
      <c r="AG505">
        <v>1</v>
      </c>
      <c r="AH505" t="s">
        <v>6186</v>
      </c>
      <c r="AI505" t="s">
        <v>6186</v>
      </c>
      <c r="AJ505" t="s">
        <v>6186</v>
      </c>
      <c r="AK505" t="s">
        <v>6186</v>
      </c>
      <c r="AL505" t="s">
        <v>6186</v>
      </c>
      <c r="AM505" t="s">
        <v>6186</v>
      </c>
      <c r="AN505" t="s">
        <v>6186</v>
      </c>
      <c r="AO505" t="s">
        <v>6186</v>
      </c>
      <c r="AP505">
        <v>1</v>
      </c>
      <c r="AQ505" t="s">
        <v>6186</v>
      </c>
      <c r="AR505" t="s">
        <v>6186</v>
      </c>
      <c r="AS505" t="s">
        <v>6186</v>
      </c>
      <c r="AT505">
        <v>1</v>
      </c>
      <c r="AU505">
        <v>1</v>
      </c>
      <c r="AV505">
        <v>5.3</v>
      </c>
      <c r="AW505">
        <v>0.11799999999999999</v>
      </c>
      <c r="AX505">
        <v>4.3</v>
      </c>
      <c r="AY505">
        <v>0.17799999999999999</v>
      </c>
      <c r="AZ505">
        <v>0.29199999999999998</v>
      </c>
      <c r="BA505">
        <v>0.41199999999999998</v>
      </c>
      <c r="BB505" t="s">
        <v>6186</v>
      </c>
      <c r="BC505" t="s">
        <v>6186</v>
      </c>
      <c r="BD505" t="s">
        <v>6186</v>
      </c>
    </row>
    <row r="506" spans="1:56">
      <c r="A506" t="s">
        <v>6191</v>
      </c>
      <c r="B506">
        <v>3500</v>
      </c>
      <c r="C506">
        <v>2011</v>
      </c>
      <c r="D506">
        <v>491</v>
      </c>
      <c r="E506">
        <v>4.0856000000000003E-2</v>
      </c>
      <c r="F506">
        <v>31.34</v>
      </c>
      <c r="H506">
        <v>24.473769999999998</v>
      </c>
      <c r="I506">
        <f t="shared" si="11"/>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6186</v>
      </c>
      <c r="Y506" t="s">
        <v>6186</v>
      </c>
      <c r="Z506">
        <v>8.0000000000000002E-3</v>
      </c>
      <c r="AA506" t="s">
        <v>6186</v>
      </c>
      <c r="AB506">
        <v>0.85</v>
      </c>
      <c r="AC506" t="s">
        <v>6186</v>
      </c>
      <c r="AD506" t="s">
        <v>6186</v>
      </c>
      <c r="AE506" t="s">
        <v>6186</v>
      </c>
      <c r="AF506">
        <v>3.0000000000000001E-3</v>
      </c>
      <c r="AG506">
        <v>0.997</v>
      </c>
      <c r="AH506" t="s">
        <v>6186</v>
      </c>
      <c r="AI506" t="s">
        <v>6186</v>
      </c>
      <c r="AJ506" t="s">
        <v>6186</v>
      </c>
      <c r="AK506" t="s">
        <v>6186</v>
      </c>
      <c r="AL506" t="s">
        <v>6186</v>
      </c>
      <c r="AM506" t="s">
        <v>6186</v>
      </c>
      <c r="AN506" t="s">
        <v>6186</v>
      </c>
      <c r="AO506" t="s">
        <v>6186</v>
      </c>
      <c r="AP506">
        <v>1</v>
      </c>
      <c r="AQ506">
        <v>3.0000000000000001E-3</v>
      </c>
      <c r="AR506" t="s">
        <v>6186</v>
      </c>
      <c r="AS506" t="s">
        <v>6186</v>
      </c>
      <c r="AT506">
        <v>1</v>
      </c>
      <c r="AU506">
        <v>1</v>
      </c>
      <c r="AV506">
        <v>5.0999999999999996</v>
      </c>
      <c r="AW506">
        <v>0.14199999999999999</v>
      </c>
      <c r="AX506">
        <v>4.2</v>
      </c>
      <c r="AY506">
        <v>0.246</v>
      </c>
      <c r="AZ506">
        <v>0.25</v>
      </c>
      <c r="BA506">
        <v>0.36199999999999999</v>
      </c>
      <c r="BB506" t="s">
        <v>6186</v>
      </c>
      <c r="BC506" t="s">
        <v>6186</v>
      </c>
      <c r="BD506" t="s">
        <v>6186</v>
      </c>
    </row>
    <row r="507" spans="1:56">
      <c r="A507" t="s">
        <v>6191</v>
      </c>
      <c r="B507">
        <v>3500</v>
      </c>
      <c r="C507">
        <v>2012</v>
      </c>
      <c r="D507">
        <v>443</v>
      </c>
      <c r="E507">
        <v>3.2932000000000003E-2</v>
      </c>
      <c r="F507">
        <v>31.715769999999999</v>
      </c>
      <c r="H507">
        <v>24.69238</v>
      </c>
      <c r="I507">
        <f t="shared" si="11"/>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6186</v>
      </c>
      <c r="Y507">
        <v>7.0000000000000001E-3</v>
      </c>
      <c r="Z507">
        <v>1.0999999999999999E-2</v>
      </c>
      <c r="AA507" t="s">
        <v>6186</v>
      </c>
      <c r="AB507">
        <v>0.73099999999999998</v>
      </c>
      <c r="AC507" t="s">
        <v>6186</v>
      </c>
      <c r="AD507" t="s">
        <v>6186</v>
      </c>
      <c r="AE507" t="s">
        <v>6186</v>
      </c>
      <c r="AF507">
        <v>2E-3</v>
      </c>
      <c r="AG507">
        <v>0.998</v>
      </c>
      <c r="AH507" t="s">
        <v>6186</v>
      </c>
      <c r="AI507" t="s">
        <v>6186</v>
      </c>
      <c r="AJ507" t="s">
        <v>6186</v>
      </c>
      <c r="AK507" t="s">
        <v>6186</v>
      </c>
      <c r="AL507" t="s">
        <v>6186</v>
      </c>
      <c r="AM507" t="s">
        <v>6186</v>
      </c>
      <c r="AN507" t="s">
        <v>6186</v>
      </c>
      <c r="AO507" t="s">
        <v>6186</v>
      </c>
      <c r="AP507">
        <v>1</v>
      </c>
      <c r="AQ507">
        <v>2E-3</v>
      </c>
      <c r="AR507" t="s">
        <v>6186</v>
      </c>
      <c r="AS507" t="s">
        <v>6186</v>
      </c>
      <c r="AT507">
        <v>1</v>
      </c>
      <c r="AU507">
        <v>1</v>
      </c>
      <c r="AV507">
        <v>5.3</v>
      </c>
      <c r="AW507">
        <v>0.25700000000000001</v>
      </c>
      <c r="AX507">
        <v>4.2</v>
      </c>
      <c r="AY507">
        <v>0.11700000000000001</v>
      </c>
      <c r="AZ507">
        <v>0.19600000000000001</v>
      </c>
      <c r="BA507">
        <v>0.43</v>
      </c>
      <c r="BB507" t="s">
        <v>6186</v>
      </c>
      <c r="BC507" t="s">
        <v>6186</v>
      </c>
      <c r="BD507" t="s">
        <v>6186</v>
      </c>
    </row>
    <row r="508" spans="1:56">
      <c r="A508" t="s">
        <v>6191</v>
      </c>
      <c r="B508">
        <v>3500</v>
      </c>
      <c r="C508">
        <v>2013</v>
      </c>
      <c r="D508">
        <v>446</v>
      </c>
      <c r="E508">
        <v>2.9350999999999999E-2</v>
      </c>
      <c r="F508">
        <v>33.987450000000003</v>
      </c>
      <c r="H508">
        <v>26.310169999999999</v>
      </c>
      <c r="I508">
        <f t="shared" si="11"/>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6186</v>
      </c>
      <c r="Y508">
        <v>4.0000000000000001E-3</v>
      </c>
      <c r="Z508">
        <v>1.0999999999999999E-2</v>
      </c>
      <c r="AA508" t="s">
        <v>6186</v>
      </c>
      <c r="AB508">
        <v>0.70099999999999996</v>
      </c>
      <c r="AC508" t="s">
        <v>6186</v>
      </c>
      <c r="AD508" t="s">
        <v>6186</v>
      </c>
      <c r="AE508" t="s">
        <v>6186</v>
      </c>
      <c r="AF508">
        <v>0.127</v>
      </c>
      <c r="AG508">
        <v>0.873</v>
      </c>
      <c r="AH508" t="s">
        <v>6186</v>
      </c>
      <c r="AI508" t="s">
        <v>6186</v>
      </c>
      <c r="AJ508" t="s">
        <v>6186</v>
      </c>
      <c r="AK508" t="s">
        <v>6186</v>
      </c>
      <c r="AL508" t="s">
        <v>6186</v>
      </c>
      <c r="AM508" t="s">
        <v>6186</v>
      </c>
      <c r="AN508" t="s">
        <v>6186</v>
      </c>
      <c r="AO508" t="s">
        <v>6186</v>
      </c>
      <c r="AP508">
        <v>1</v>
      </c>
      <c r="AQ508">
        <v>0.107</v>
      </c>
      <c r="AR508" t="s">
        <v>6186</v>
      </c>
      <c r="AS508" t="s">
        <v>6186</v>
      </c>
      <c r="AT508">
        <v>1</v>
      </c>
      <c r="AU508">
        <v>1</v>
      </c>
      <c r="AV508">
        <v>5.5</v>
      </c>
      <c r="AW508">
        <v>0.28799999999999998</v>
      </c>
      <c r="AX508">
        <v>4</v>
      </c>
      <c r="AY508">
        <v>4.0000000000000001E-3</v>
      </c>
      <c r="AZ508">
        <v>0.218</v>
      </c>
      <c r="BA508">
        <v>0.49</v>
      </c>
      <c r="BB508" t="s">
        <v>6186</v>
      </c>
      <c r="BC508" t="s">
        <v>6186</v>
      </c>
      <c r="BD508" t="s">
        <v>6186</v>
      </c>
    </row>
    <row r="509" spans="1:56">
      <c r="A509" t="s">
        <v>6191</v>
      </c>
      <c r="B509">
        <v>3500</v>
      </c>
      <c r="C509">
        <v>2014</v>
      </c>
      <c r="D509">
        <v>668</v>
      </c>
      <c r="E509">
        <v>4.3087E-2</v>
      </c>
      <c r="F509">
        <v>33.741509999999998</v>
      </c>
      <c r="H509">
        <v>26.179480000000002</v>
      </c>
      <c r="I509">
        <f t="shared" si="11"/>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6186</v>
      </c>
      <c r="Y509" t="s">
        <v>6186</v>
      </c>
      <c r="Z509">
        <v>1.6E-2</v>
      </c>
      <c r="AA509" t="s">
        <v>6186</v>
      </c>
      <c r="AB509">
        <v>0.80200000000000005</v>
      </c>
      <c r="AC509" t="s">
        <v>6186</v>
      </c>
      <c r="AD509" t="s">
        <v>6186</v>
      </c>
      <c r="AE509" t="s">
        <v>6186</v>
      </c>
      <c r="AF509">
        <v>0.312</v>
      </c>
      <c r="AG509">
        <v>0.68799999999999994</v>
      </c>
      <c r="AH509" t="s">
        <v>6186</v>
      </c>
      <c r="AI509" t="s">
        <v>6186</v>
      </c>
      <c r="AJ509" t="s">
        <v>6186</v>
      </c>
      <c r="AK509" t="s">
        <v>6186</v>
      </c>
      <c r="AL509" t="s">
        <v>6186</v>
      </c>
      <c r="AM509" t="s">
        <v>6186</v>
      </c>
      <c r="AN509" t="s">
        <v>6186</v>
      </c>
      <c r="AO509" t="s">
        <v>6186</v>
      </c>
      <c r="AP509">
        <v>1</v>
      </c>
      <c r="AQ509">
        <v>0.224</v>
      </c>
      <c r="AR509" t="s">
        <v>6186</v>
      </c>
      <c r="AS509" t="s">
        <v>6186</v>
      </c>
      <c r="AT509">
        <v>1</v>
      </c>
      <c r="AU509">
        <v>1</v>
      </c>
      <c r="AV509">
        <v>5.6</v>
      </c>
      <c r="AW509">
        <v>0.182</v>
      </c>
      <c r="AX509">
        <v>4</v>
      </c>
      <c r="AY509" t="s">
        <v>6186</v>
      </c>
      <c r="AZ509">
        <v>0.215</v>
      </c>
      <c r="BA509">
        <v>0.60299999999999998</v>
      </c>
      <c r="BB509" t="s">
        <v>6186</v>
      </c>
      <c r="BC509" t="s">
        <v>6186</v>
      </c>
      <c r="BD509" t="s">
        <v>6186</v>
      </c>
    </row>
    <row r="510" spans="1:56">
      <c r="A510" t="s">
        <v>6191</v>
      </c>
      <c r="B510">
        <v>3500</v>
      </c>
      <c r="C510">
        <v>2015</v>
      </c>
      <c r="D510">
        <v>727</v>
      </c>
      <c r="E510">
        <v>4.3437000000000003E-2</v>
      </c>
      <c r="F510">
        <v>35.50394</v>
      </c>
      <c r="H510">
        <v>27.348859999999998</v>
      </c>
      <c r="I510">
        <f t="shared" si="11"/>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6186</v>
      </c>
      <c r="Y510" t="s">
        <v>6186</v>
      </c>
      <c r="Z510">
        <v>1.2999999999999999E-2</v>
      </c>
      <c r="AA510" t="s">
        <v>6186</v>
      </c>
      <c r="AB510">
        <v>0.53900000000000003</v>
      </c>
      <c r="AC510" t="s">
        <v>6186</v>
      </c>
      <c r="AD510" t="s">
        <v>6186</v>
      </c>
      <c r="AE510" t="s">
        <v>6186</v>
      </c>
      <c r="AF510">
        <v>0.34799999999999998</v>
      </c>
      <c r="AG510">
        <v>0.65200000000000002</v>
      </c>
      <c r="AH510" t="s">
        <v>6186</v>
      </c>
      <c r="AI510" t="s">
        <v>6186</v>
      </c>
      <c r="AJ510" t="s">
        <v>6186</v>
      </c>
      <c r="AK510" t="s">
        <v>6186</v>
      </c>
      <c r="AL510" t="s">
        <v>6186</v>
      </c>
      <c r="AM510" t="s">
        <v>6186</v>
      </c>
      <c r="AN510" t="s">
        <v>6186</v>
      </c>
      <c r="AO510" t="s">
        <v>6186</v>
      </c>
      <c r="AP510">
        <v>1</v>
      </c>
      <c r="AQ510">
        <v>0.17599999999999999</v>
      </c>
      <c r="AR510" t="s">
        <v>6186</v>
      </c>
      <c r="AS510" t="s">
        <v>6186</v>
      </c>
      <c r="AT510">
        <v>1</v>
      </c>
      <c r="AU510">
        <v>1</v>
      </c>
      <c r="AV510">
        <v>5.8</v>
      </c>
      <c r="AW510">
        <v>0.44800000000000001</v>
      </c>
      <c r="AX510">
        <v>4</v>
      </c>
      <c r="AY510" t="s">
        <v>6186</v>
      </c>
      <c r="AZ510">
        <v>8.0000000000000002E-3</v>
      </c>
      <c r="BA510">
        <v>0.50600000000000001</v>
      </c>
      <c r="BB510" t="s">
        <v>6186</v>
      </c>
      <c r="BC510" t="s">
        <v>6186</v>
      </c>
      <c r="BD510">
        <v>3.7999999999999999E-2</v>
      </c>
    </row>
    <row r="511" spans="1:56">
      <c r="A511" t="s">
        <v>6191</v>
      </c>
      <c r="B511">
        <v>3500</v>
      </c>
      <c r="C511">
        <v>2016</v>
      </c>
      <c r="D511">
        <v>935</v>
      </c>
      <c r="E511">
        <v>5.7447999999999999E-2</v>
      </c>
      <c r="F511">
        <v>36.020620000000001</v>
      </c>
      <c r="H511">
        <v>27.664999999999999</v>
      </c>
      <c r="I511">
        <f t="shared" si="11"/>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6186</v>
      </c>
      <c r="Z511">
        <v>0.01</v>
      </c>
      <c r="AA511">
        <v>8.9999999999999993E-3</v>
      </c>
      <c r="AB511">
        <v>0.51400000000000001</v>
      </c>
      <c r="AC511" t="s">
        <v>6186</v>
      </c>
      <c r="AD511" t="s">
        <v>6186</v>
      </c>
      <c r="AE511" t="s">
        <v>6186</v>
      </c>
      <c r="AF511">
        <v>0.376</v>
      </c>
      <c r="AG511">
        <v>0.624</v>
      </c>
      <c r="AH511" t="s">
        <v>6186</v>
      </c>
      <c r="AI511" t="s">
        <v>6186</v>
      </c>
      <c r="AJ511" t="s">
        <v>6186</v>
      </c>
      <c r="AK511" t="s">
        <v>6186</v>
      </c>
      <c r="AL511" t="s">
        <v>6186</v>
      </c>
      <c r="AM511" t="s">
        <v>6186</v>
      </c>
      <c r="AN511" t="s">
        <v>6186</v>
      </c>
      <c r="AO511" t="s">
        <v>6186</v>
      </c>
      <c r="AP511">
        <v>1</v>
      </c>
      <c r="AQ511">
        <v>0.18099999999999999</v>
      </c>
      <c r="AR511" t="s">
        <v>6186</v>
      </c>
      <c r="AS511" t="s">
        <v>6186</v>
      </c>
      <c r="AT511">
        <v>1</v>
      </c>
      <c r="AU511">
        <v>1</v>
      </c>
      <c r="AV511">
        <v>5.7</v>
      </c>
      <c r="AW511">
        <v>0.46700000000000003</v>
      </c>
      <c r="AX511">
        <v>4</v>
      </c>
      <c r="AY511" t="s">
        <v>6186</v>
      </c>
      <c r="AZ511">
        <v>6.0000000000000001E-3</v>
      </c>
      <c r="BA511">
        <v>0.47299999999999998</v>
      </c>
      <c r="BB511">
        <v>8.9999999999999993E-3</v>
      </c>
      <c r="BC511" t="s">
        <v>6186</v>
      </c>
      <c r="BD511">
        <v>4.4999999999999998E-2</v>
      </c>
    </row>
    <row r="512" spans="1:56">
      <c r="A512" t="s">
        <v>6191</v>
      </c>
      <c r="B512">
        <v>3500</v>
      </c>
      <c r="C512">
        <v>2017</v>
      </c>
      <c r="D512">
        <v>784</v>
      </c>
      <c r="E512">
        <v>4.6047999999999999E-2</v>
      </c>
      <c r="F512">
        <v>36.114930000000001</v>
      </c>
      <c r="H512">
        <v>27.940560000000001</v>
      </c>
      <c r="I512">
        <f t="shared" si="11"/>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6186</v>
      </c>
      <c r="Z512">
        <v>4.0000000000000001E-3</v>
      </c>
      <c r="AA512">
        <v>1.0999999999999999E-2</v>
      </c>
      <c r="AB512">
        <v>0.57499999999999996</v>
      </c>
      <c r="AC512" t="s">
        <v>6186</v>
      </c>
      <c r="AD512" t="s">
        <v>6186</v>
      </c>
      <c r="AE512" t="s">
        <v>6186</v>
      </c>
      <c r="AF512">
        <v>0.33900000000000002</v>
      </c>
      <c r="AG512">
        <v>0.66100000000000003</v>
      </c>
      <c r="AH512" t="s">
        <v>6186</v>
      </c>
      <c r="AI512" t="s">
        <v>6186</v>
      </c>
      <c r="AJ512" t="s">
        <v>6186</v>
      </c>
      <c r="AK512" t="s">
        <v>6186</v>
      </c>
      <c r="AL512" t="s">
        <v>6186</v>
      </c>
      <c r="AM512" t="s">
        <v>6186</v>
      </c>
      <c r="AN512" t="s">
        <v>6186</v>
      </c>
      <c r="AO512" t="s">
        <v>6186</v>
      </c>
      <c r="AP512">
        <v>1</v>
      </c>
      <c r="AQ512">
        <v>0.26400000000000001</v>
      </c>
      <c r="AR512">
        <v>2.1999999999999999E-2</v>
      </c>
      <c r="AS512" t="s">
        <v>6186</v>
      </c>
      <c r="AT512">
        <v>1</v>
      </c>
      <c r="AU512">
        <v>1</v>
      </c>
      <c r="AV512">
        <v>6.1</v>
      </c>
      <c r="AW512">
        <v>0.41</v>
      </c>
      <c r="AX512">
        <v>4</v>
      </c>
      <c r="AY512" t="s">
        <v>6186</v>
      </c>
      <c r="AZ512">
        <v>2E-3</v>
      </c>
      <c r="BA512">
        <v>0.51</v>
      </c>
      <c r="BB512">
        <v>0.02</v>
      </c>
      <c r="BC512" t="s">
        <v>6186</v>
      </c>
      <c r="BD512">
        <v>5.8000000000000003E-2</v>
      </c>
    </row>
    <row r="513" spans="1:56">
      <c r="A513" t="s">
        <v>6191</v>
      </c>
      <c r="B513">
        <v>3500</v>
      </c>
      <c r="C513">
        <v>2018</v>
      </c>
      <c r="D513" s="7">
        <v>1102</v>
      </c>
      <c r="E513">
        <v>6.7780999999999994E-2</v>
      </c>
      <c r="F513">
        <v>36.725909999999999</v>
      </c>
      <c r="H513">
        <v>28.38974</v>
      </c>
      <c r="I513">
        <f t="shared" si="11"/>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6186</v>
      </c>
      <c r="Z513">
        <v>3.0000000000000001E-3</v>
      </c>
      <c r="AA513">
        <v>8.9999999999999993E-3</v>
      </c>
      <c r="AB513">
        <v>0.73599999999999999</v>
      </c>
      <c r="AC513" t="s">
        <v>6186</v>
      </c>
      <c r="AD513" t="s">
        <v>6186</v>
      </c>
      <c r="AE513" t="s">
        <v>6186</v>
      </c>
      <c r="AF513">
        <v>0.51800000000000002</v>
      </c>
      <c r="AG513">
        <v>0.48199999999999998</v>
      </c>
      <c r="AH513" t="s">
        <v>6186</v>
      </c>
      <c r="AI513" t="s">
        <v>6186</v>
      </c>
      <c r="AJ513" t="s">
        <v>6186</v>
      </c>
      <c r="AK513" t="s">
        <v>6186</v>
      </c>
      <c r="AL513" t="s">
        <v>6186</v>
      </c>
      <c r="AM513" t="s">
        <v>6186</v>
      </c>
      <c r="AN513" t="s">
        <v>6186</v>
      </c>
      <c r="AO513" t="s">
        <v>6186</v>
      </c>
      <c r="AP513">
        <v>1</v>
      </c>
      <c r="AQ513">
        <v>0.46700000000000003</v>
      </c>
      <c r="AR513">
        <v>0.3</v>
      </c>
      <c r="AS513" t="s">
        <v>6186</v>
      </c>
      <c r="AT513">
        <v>1</v>
      </c>
      <c r="AU513">
        <v>1</v>
      </c>
      <c r="AV513">
        <v>6.2</v>
      </c>
      <c r="AW513">
        <v>0.252</v>
      </c>
      <c r="AX513">
        <v>4</v>
      </c>
      <c r="AY513" t="s">
        <v>6186</v>
      </c>
      <c r="AZ513">
        <v>1E-3</v>
      </c>
      <c r="BA513">
        <v>0.65300000000000002</v>
      </c>
      <c r="BB513">
        <v>2.1999999999999999E-2</v>
      </c>
      <c r="BC513" t="s">
        <v>6186</v>
      </c>
      <c r="BD513">
        <v>7.2999999999999995E-2</v>
      </c>
    </row>
    <row r="514" spans="1:56">
      <c r="A514" t="s">
        <v>6191</v>
      </c>
      <c r="B514">
        <v>3500</v>
      </c>
      <c r="C514">
        <v>2019</v>
      </c>
      <c r="D514" s="7">
        <v>1141</v>
      </c>
      <c r="E514">
        <v>7.0697999999999997E-2</v>
      </c>
      <c r="F514">
        <v>37.271569999999997</v>
      </c>
      <c r="H514">
        <v>28.493179999999999</v>
      </c>
      <c r="I514">
        <f t="shared" si="11"/>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6186</v>
      </c>
      <c r="Z514">
        <v>1E-3</v>
      </c>
      <c r="AA514">
        <v>1.4E-2</v>
      </c>
      <c r="AB514">
        <v>0.76600000000000001</v>
      </c>
      <c r="AC514" t="s">
        <v>6186</v>
      </c>
      <c r="AD514" t="s">
        <v>6186</v>
      </c>
      <c r="AE514" t="s">
        <v>6186</v>
      </c>
      <c r="AF514">
        <v>0.57499999999999996</v>
      </c>
      <c r="AG514">
        <v>0.42499999999999999</v>
      </c>
      <c r="AH514" t="s">
        <v>6186</v>
      </c>
      <c r="AI514" t="s">
        <v>6186</v>
      </c>
      <c r="AJ514" t="s">
        <v>6186</v>
      </c>
      <c r="AK514" t="s">
        <v>6186</v>
      </c>
      <c r="AL514" t="s">
        <v>6186</v>
      </c>
      <c r="AM514" t="s">
        <v>6186</v>
      </c>
      <c r="AN514" t="s">
        <v>6186</v>
      </c>
      <c r="AO514" t="s">
        <v>6186</v>
      </c>
      <c r="AP514">
        <v>1</v>
      </c>
      <c r="AQ514">
        <v>0.52700000000000002</v>
      </c>
      <c r="AR514">
        <v>0.32100000000000001</v>
      </c>
      <c r="AS514" t="s">
        <v>6186</v>
      </c>
      <c r="AT514">
        <v>1</v>
      </c>
      <c r="AU514">
        <v>1</v>
      </c>
      <c r="AV514">
        <v>6.4</v>
      </c>
      <c r="AW514">
        <v>0.22</v>
      </c>
      <c r="AX514">
        <v>4</v>
      </c>
      <c r="AY514" t="s">
        <v>6186</v>
      </c>
      <c r="AZ514">
        <v>1E-3</v>
      </c>
      <c r="BA514">
        <v>0.57099999999999995</v>
      </c>
      <c r="BB514">
        <v>2.4E-2</v>
      </c>
      <c r="BC514">
        <v>0.13200000000000001</v>
      </c>
      <c r="BD514">
        <v>5.2999999999999999E-2</v>
      </c>
    </row>
    <row r="515" spans="1:56">
      <c r="A515" t="s">
        <v>6191</v>
      </c>
      <c r="B515">
        <v>3500</v>
      </c>
      <c r="C515">
        <v>2020</v>
      </c>
      <c r="D515" s="7">
        <v>1059</v>
      </c>
      <c r="E515">
        <v>7.7172000000000004E-2</v>
      </c>
      <c r="F515">
        <v>38.301990000000004</v>
      </c>
      <c r="H515">
        <v>28.878810000000001</v>
      </c>
      <c r="I515">
        <f t="shared" si="11"/>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6186</v>
      </c>
      <c r="Z515">
        <v>0</v>
      </c>
      <c r="AA515">
        <v>1.7999999999999999E-2</v>
      </c>
      <c r="AB515">
        <v>0.76500000000000001</v>
      </c>
      <c r="AC515" t="s">
        <v>6186</v>
      </c>
      <c r="AD515" t="s">
        <v>6186</v>
      </c>
      <c r="AE515" t="s">
        <v>6186</v>
      </c>
      <c r="AF515">
        <v>0.64</v>
      </c>
      <c r="AG515">
        <v>0.36</v>
      </c>
      <c r="AH515" t="s">
        <v>6186</v>
      </c>
      <c r="AI515" t="s">
        <v>6186</v>
      </c>
      <c r="AJ515" t="s">
        <v>6186</v>
      </c>
      <c r="AK515" t="s">
        <v>6186</v>
      </c>
      <c r="AL515" t="s">
        <v>6186</v>
      </c>
      <c r="AM515" t="s">
        <v>6186</v>
      </c>
      <c r="AN515" t="s">
        <v>6186</v>
      </c>
      <c r="AO515" t="s">
        <v>6186</v>
      </c>
      <c r="AP515">
        <v>1</v>
      </c>
      <c r="AQ515">
        <v>0.58499999999999996</v>
      </c>
      <c r="AR515">
        <v>0.45400000000000001</v>
      </c>
      <c r="AS515">
        <v>8.3000000000000004E-2</v>
      </c>
      <c r="AT515">
        <v>1</v>
      </c>
      <c r="AU515">
        <v>1</v>
      </c>
      <c r="AV515">
        <v>6.6</v>
      </c>
      <c r="AW515">
        <v>0.217</v>
      </c>
      <c r="AX515">
        <v>3.9</v>
      </c>
      <c r="AY515" t="s">
        <v>6186</v>
      </c>
      <c r="AZ515" t="s">
        <v>6186</v>
      </c>
      <c r="BA515">
        <v>0.502</v>
      </c>
      <c r="BB515">
        <v>2.4E-2</v>
      </c>
      <c r="BC515">
        <v>0.19400000000000001</v>
      </c>
      <c r="BD515">
        <v>6.3E-2</v>
      </c>
    </row>
    <row r="516" spans="1:56">
      <c r="A516" t="s">
        <v>6191</v>
      </c>
      <c r="B516">
        <v>3500</v>
      </c>
      <c r="C516">
        <v>2021</v>
      </c>
      <c r="D516">
        <v>886</v>
      </c>
      <c r="E516">
        <v>6.4131999999999995E-2</v>
      </c>
      <c r="F516">
        <v>38.967680000000001</v>
      </c>
      <c r="G516">
        <f>IFERROR(F516*E516,"")</f>
        <v>2.4990752537600001</v>
      </c>
      <c r="H516">
        <v>29.484590000000001</v>
      </c>
      <c r="I516">
        <f t="shared" si="11"/>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6186</v>
      </c>
      <c r="Z516" t="s">
        <v>6186</v>
      </c>
      <c r="AA516">
        <v>2.1000000000000001E-2</v>
      </c>
      <c r="AB516">
        <v>0.64700000000000002</v>
      </c>
      <c r="AC516" t="s">
        <v>6186</v>
      </c>
      <c r="AD516" t="s">
        <v>6186</v>
      </c>
      <c r="AE516" t="s">
        <v>6186</v>
      </c>
      <c r="AF516">
        <v>0.67500000000000004</v>
      </c>
      <c r="AG516">
        <v>0.32500000000000001</v>
      </c>
      <c r="AH516" t="s">
        <v>6186</v>
      </c>
      <c r="AI516" t="s">
        <v>6186</v>
      </c>
      <c r="AJ516" t="s">
        <v>6186</v>
      </c>
      <c r="AK516" t="s">
        <v>6186</v>
      </c>
      <c r="AL516" t="s">
        <v>6186</v>
      </c>
      <c r="AM516" t="s">
        <v>6186</v>
      </c>
      <c r="AN516" t="s">
        <v>6186</v>
      </c>
      <c r="AO516" t="s">
        <v>6186</v>
      </c>
      <c r="AP516">
        <v>1</v>
      </c>
      <c r="AQ516">
        <v>0.45200000000000001</v>
      </c>
      <c r="AR516">
        <v>0.46700000000000003</v>
      </c>
      <c r="AS516">
        <v>3.9E-2</v>
      </c>
      <c r="AT516">
        <v>1</v>
      </c>
      <c r="AU516">
        <v>1</v>
      </c>
      <c r="AV516">
        <v>5.9</v>
      </c>
      <c r="AW516">
        <v>0.33200000000000002</v>
      </c>
      <c r="AX516">
        <v>3.8</v>
      </c>
      <c r="AY516" t="s">
        <v>6186</v>
      </c>
      <c r="AZ516" t="s">
        <v>6186</v>
      </c>
      <c r="BA516">
        <v>0.36</v>
      </c>
      <c r="BB516">
        <v>2.1000000000000001E-2</v>
      </c>
      <c r="BC516">
        <v>0.24099999999999999</v>
      </c>
      <c r="BD516">
        <v>4.5999999999999999E-2</v>
      </c>
    </row>
    <row r="517" spans="1:56">
      <c r="A517" t="s">
        <v>6191</v>
      </c>
      <c r="B517">
        <v>3500</v>
      </c>
      <c r="C517" t="s">
        <v>6187</v>
      </c>
      <c r="D517" t="s">
        <v>6186</v>
      </c>
      <c r="E517">
        <v>6.5511E-2</v>
      </c>
      <c r="F517">
        <v>40.407490000000003</v>
      </c>
      <c r="H517">
        <v>30.05686</v>
      </c>
      <c r="I517">
        <f t="shared" si="11"/>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6186</v>
      </c>
      <c r="Z517" t="s">
        <v>6186</v>
      </c>
      <c r="AA517">
        <v>3.3000000000000002E-2</v>
      </c>
      <c r="AB517">
        <v>0.61099999999999999</v>
      </c>
      <c r="AC517" t="s">
        <v>6186</v>
      </c>
      <c r="AD517" t="s">
        <v>6186</v>
      </c>
      <c r="AE517" t="s">
        <v>6186</v>
      </c>
      <c r="AF517">
        <v>0.625</v>
      </c>
      <c r="AG517">
        <v>0.375</v>
      </c>
      <c r="AH517" t="s">
        <v>6186</v>
      </c>
      <c r="AI517" t="s">
        <v>6186</v>
      </c>
      <c r="AJ517" t="s">
        <v>6186</v>
      </c>
      <c r="AK517" t="s">
        <v>6186</v>
      </c>
      <c r="AL517" t="s">
        <v>6186</v>
      </c>
      <c r="AM517" t="s">
        <v>6186</v>
      </c>
      <c r="AN517" t="s">
        <v>6186</v>
      </c>
      <c r="AO517" t="s">
        <v>6186</v>
      </c>
      <c r="AP517">
        <v>1</v>
      </c>
      <c r="AQ517">
        <v>0.63300000000000001</v>
      </c>
      <c r="AR517">
        <v>0.78200000000000003</v>
      </c>
      <c r="AS517">
        <v>4.9000000000000002E-2</v>
      </c>
      <c r="AT517">
        <v>1</v>
      </c>
      <c r="AU517">
        <v>1</v>
      </c>
      <c r="AV517">
        <v>5.9</v>
      </c>
      <c r="AW517">
        <v>0.35599999999999998</v>
      </c>
      <c r="AX517">
        <v>3.8</v>
      </c>
      <c r="AY517" t="s">
        <v>6186</v>
      </c>
      <c r="AZ517" t="s">
        <v>6186</v>
      </c>
      <c r="BA517">
        <v>0.23499999999999999</v>
      </c>
      <c r="BB517">
        <v>0.03</v>
      </c>
      <c r="BC517">
        <v>0.33200000000000002</v>
      </c>
      <c r="BD517">
        <v>4.8000000000000001E-2</v>
      </c>
    </row>
    <row r="518" spans="1:56">
      <c r="A518" t="s">
        <v>6190</v>
      </c>
      <c r="B518">
        <v>3500</v>
      </c>
      <c r="C518">
        <v>1975</v>
      </c>
      <c r="D518">
        <v>17</v>
      </c>
      <c r="E518">
        <v>1.629E-3</v>
      </c>
      <c r="F518">
        <v>18.972239999999999</v>
      </c>
      <c r="H518">
        <v>16.19875</v>
      </c>
      <c r="I518">
        <f t="shared" si="11"/>
        <v>2.6387763750000001E-2</v>
      </c>
      <c r="K518">
        <v>14.511670000000001</v>
      </c>
      <c r="L518">
        <v>18.881689999999999</v>
      </c>
      <c r="M518">
        <v>548.62249999999995</v>
      </c>
      <c r="N518">
        <v>612.40386999999998</v>
      </c>
      <c r="O518">
        <v>470.66750000000002</v>
      </c>
      <c r="P518" t="s">
        <v>6186</v>
      </c>
      <c r="Q518">
        <v>214.37219999999999</v>
      </c>
      <c r="R518">
        <v>97.840699999999998</v>
      </c>
      <c r="S518" t="s">
        <v>6186</v>
      </c>
      <c r="T518">
        <v>0.46558899999999998</v>
      </c>
      <c r="U518">
        <v>2.7954E-2</v>
      </c>
      <c r="V518">
        <v>28.435659999999999</v>
      </c>
      <c r="W518" t="s">
        <v>6186</v>
      </c>
      <c r="X518" t="s">
        <v>6186</v>
      </c>
      <c r="Y518">
        <v>1</v>
      </c>
      <c r="Z518">
        <v>0.187</v>
      </c>
      <c r="AA518">
        <v>0.81299999999999994</v>
      </c>
      <c r="AB518" t="s">
        <v>6186</v>
      </c>
      <c r="AC518" t="s">
        <v>6186</v>
      </c>
      <c r="AD518" t="s">
        <v>6186</v>
      </c>
      <c r="AE518">
        <v>0.93899999999999995</v>
      </c>
      <c r="AF518" t="s">
        <v>6186</v>
      </c>
      <c r="AG518" t="s">
        <v>6186</v>
      </c>
      <c r="AH518">
        <v>6.0999999999999999E-2</v>
      </c>
      <c r="AI518" t="s">
        <v>6186</v>
      </c>
      <c r="AJ518" t="s">
        <v>6186</v>
      </c>
      <c r="AK518" t="s">
        <v>6186</v>
      </c>
      <c r="AL518" t="s">
        <v>6186</v>
      </c>
      <c r="AM518" t="s">
        <v>6186</v>
      </c>
      <c r="AN518" t="s">
        <v>6186</v>
      </c>
      <c r="AO518" t="s">
        <v>6186</v>
      </c>
      <c r="AP518">
        <v>1</v>
      </c>
      <c r="AQ518" t="s">
        <v>6186</v>
      </c>
      <c r="AR518" t="s">
        <v>6186</v>
      </c>
      <c r="AS518" t="s">
        <v>6186</v>
      </c>
      <c r="AT518" t="s">
        <v>6186</v>
      </c>
      <c r="AU518" t="s">
        <v>6186</v>
      </c>
      <c r="AV518" t="s">
        <v>6186</v>
      </c>
      <c r="AW518" t="s">
        <v>6186</v>
      </c>
      <c r="AX518">
        <v>6.1</v>
      </c>
      <c r="AY518" t="s">
        <v>6186</v>
      </c>
      <c r="AZ518" t="s">
        <v>6186</v>
      </c>
      <c r="BA518" t="s">
        <v>6186</v>
      </c>
      <c r="BB518" t="s">
        <v>6186</v>
      </c>
      <c r="BC518" t="s">
        <v>6186</v>
      </c>
      <c r="BD518" t="s">
        <v>6186</v>
      </c>
    </row>
    <row r="519" spans="1:56">
      <c r="A519" t="s">
        <v>6190</v>
      </c>
      <c r="B519">
        <v>3500</v>
      </c>
      <c r="C519">
        <v>1976</v>
      </c>
      <c r="D519">
        <v>12</v>
      </c>
      <c r="E519">
        <v>9.5600000000000004E-4</v>
      </c>
      <c r="F519">
        <v>19.50977</v>
      </c>
      <c r="H519">
        <v>16.611170000000001</v>
      </c>
      <c r="I519">
        <f t="shared" si="11"/>
        <v>1.5880278520000003E-2</v>
      </c>
      <c r="K519">
        <v>15.4236</v>
      </c>
      <c r="L519">
        <v>18.336790000000001</v>
      </c>
      <c r="M519">
        <v>535.00144999999998</v>
      </c>
      <c r="N519">
        <v>576.19484999999997</v>
      </c>
      <c r="O519">
        <v>484.65395999999998</v>
      </c>
      <c r="P519" t="s">
        <v>6186</v>
      </c>
      <c r="Q519">
        <v>211.04390000000001</v>
      </c>
      <c r="R519">
        <v>95.613799999999998</v>
      </c>
      <c r="S519" t="s">
        <v>6186</v>
      </c>
      <c r="T519">
        <v>0.45958199999999999</v>
      </c>
      <c r="U519">
        <v>2.7317999999999999E-2</v>
      </c>
      <c r="V519">
        <v>29.11664</v>
      </c>
      <c r="W519" t="s">
        <v>6186</v>
      </c>
      <c r="X519" t="s">
        <v>6186</v>
      </c>
      <c r="Y519">
        <v>1</v>
      </c>
      <c r="Z519">
        <v>0.24399999999999999</v>
      </c>
      <c r="AA519">
        <v>0.75600000000000001</v>
      </c>
      <c r="AB519" t="s">
        <v>6186</v>
      </c>
      <c r="AC519" t="s">
        <v>6186</v>
      </c>
      <c r="AD519" t="s">
        <v>6186</v>
      </c>
      <c r="AE519">
        <v>0.86699999999999999</v>
      </c>
      <c r="AF519" t="s">
        <v>6186</v>
      </c>
      <c r="AG519" t="s">
        <v>6186</v>
      </c>
      <c r="AH519">
        <v>0.13300000000000001</v>
      </c>
      <c r="AI519" t="s">
        <v>6186</v>
      </c>
      <c r="AJ519" t="s">
        <v>6186</v>
      </c>
      <c r="AK519" t="s">
        <v>6186</v>
      </c>
      <c r="AL519" t="s">
        <v>6186</v>
      </c>
      <c r="AM519" t="s">
        <v>6186</v>
      </c>
      <c r="AN519" t="s">
        <v>6186</v>
      </c>
      <c r="AO519" t="s">
        <v>6186</v>
      </c>
      <c r="AP519">
        <v>1</v>
      </c>
      <c r="AQ519" t="s">
        <v>6186</v>
      </c>
      <c r="AR519" t="s">
        <v>6186</v>
      </c>
      <c r="AS519" t="s">
        <v>6186</v>
      </c>
      <c r="AT519" t="s">
        <v>6186</v>
      </c>
      <c r="AU519" t="s">
        <v>6186</v>
      </c>
      <c r="AV519" t="s">
        <v>6186</v>
      </c>
      <c r="AW519" t="s">
        <v>6186</v>
      </c>
      <c r="AX519">
        <v>5.7</v>
      </c>
      <c r="AY519" t="s">
        <v>6186</v>
      </c>
      <c r="AZ519" t="s">
        <v>6186</v>
      </c>
      <c r="BA519" t="s">
        <v>6186</v>
      </c>
      <c r="BB519" t="s">
        <v>6186</v>
      </c>
      <c r="BC519" t="s">
        <v>6186</v>
      </c>
      <c r="BD519" t="s">
        <v>6186</v>
      </c>
    </row>
    <row r="520" spans="1:56">
      <c r="A520" t="s">
        <v>6190</v>
      </c>
      <c r="B520">
        <v>3500</v>
      </c>
      <c r="C520">
        <v>1977</v>
      </c>
      <c r="D520">
        <v>10</v>
      </c>
      <c r="E520">
        <v>6.78E-4</v>
      </c>
      <c r="F520">
        <v>20.174849999999999</v>
      </c>
      <c r="H520">
        <v>17.133050000000001</v>
      </c>
      <c r="I520">
        <f t="shared" si="11"/>
        <v>1.16162079E-2</v>
      </c>
      <c r="K520">
        <v>16.359439999999999</v>
      </c>
      <c r="L520">
        <v>18.18403</v>
      </c>
      <c r="M520">
        <v>518.70502999999997</v>
      </c>
      <c r="N520">
        <v>543.23360000000002</v>
      </c>
      <c r="O520">
        <v>488.72566</v>
      </c>
      <c r="P520" t="s">
        <v>6186</v>
      </c>
      <c r="Q520">
        <v>200.6747</v>
      </c>
      <c r="R520">
        <v>92.354900000000001</v>
      </c>
      <c r="S520" t="s">
        <v>6186</v>
      </c>
      <c r="T520">
        <v>0.470829</v>
      </c>
      <c r="U520">
        <v>2.6387000000000001E-2</v>
      </c>
      <c r="V520">
        <v>30.08426</v>
      </c>
      <c r="W520" t="s">
        <v>6186</v>
      </c>
      <c r="X520" t="s">
        <v>6186</v>
      </c>
      <c r="Y520">
        <v>1</v>
      </c>
      <c r="Z520">
        <v>0.28799999999999998</v>
      </c>
      <c r="AA520">
        <v>0.71199999999999997</v>
      </c>
      <c r="AB520" t="s">
        <v>6186</v>
      </c>
      <c r="AC520" t="s">
        <v>6186</v>
      </c>
      <c r="AD520" t="s">
        <v>6186</v>
      </c>
      <c r="AE520">
        <v>0.76800000000000002</v>
      </c>
      <c r="AF520" t="s">
        <v>6186</v>
      </c>
      <c r="AG520" t="s">
        <v>6186</v>
      </c>
      <c r="AH520">
        <v>0.23200000000000001</v>
      </c>
      <c r="AI520" t="s">
        <v>6186</v>
      </c>
      <c r="AJ520" t="s">
        <v>6186</v>
      </c>
      <c r="AK520" t="s">
        <v>6186</v>
      </c>
      <c r="AL520" t="s">
        <v>6186</v>
      </c>
      <c r="AM520" t="s">
        <v>6186</v>
      </c>
      <c r="AN520" t="s">
        <v>6186</v>
      </c>
      <c r="AO520" t="s">
        <v>6186</v>
      </c>
      <c r="AP520">
        <v>1</v>
      </c>
      <c r="AQ520" t="s">
        <v>6186</v>
      </c>
      <c r="AR520" t="s">
        <v>6186</v>
      </c>
      <c r="AS520" t="s">
        <v>6186</v>
      </c>
      <c r="AT520" t="s">
        <v>6186</v>
      </c>
      <c r="AU520" t="s">
        <v>6186</v>
      </c>
      <c r="AV520" t="s">
        <v>6186</v>
      </c>
      <c r="AW520" t="s">
        <v>6186</v>
      </c>
      <c r="AX520">
        <v>5.5</v>
      </c>
      <c r="AY520" t="s">
        <v>6186</v>
      </c>
      <c r="AZ520" t="s">
        <v>6186</v>
      </c>
      <c r="BA520" t="s">
        <v>6186</v>
      </c>
      <c r="BB520" t="s">
        <v>6186</v>
      </c>
      <c r="BC520" t="s">
        <v>6186</v>
      </c>
      <c r="BD520" t="s">
        <v>6186</v>
      </c>
    </row>
    <row r="521" spans="1:56">
      <c r="A521" t="s">
        <v>6190</v>
      </c>
      <c r="B521">
        <v>3500</v>
      </c>
      <c r="C521">
        <v>1978</v>
      </c>
      <c r="D521">
        <v>12</v>
      </c>
      <c r="E521">
        <v>8.0199999999999998E-4</v>
      </c>
      <c r="F521">
        <v>19.40437</v>
      </c>
      <c r="H521">
        <v>16.491209999999999</v>
      </c>
      <c r="I521">
        <f t="shared" si="11"/>
        <v>1.3225950419999999E-2</v>
      </c>
      <c r="K521">
        <v>15.61284</v>
      </c>
      <c r="L521">
        <v>17.70889</v>
      </c>
      <c r="M521">
        <v>538.89324999999997</v>
      </c>
      <c r="N521">
        <v>569.21082999999999</v>
      </c>
      <c r="O521">
        <v>501.83843000000002</v>
      </c>
      <c r="P521" t="s">
        <v>6186</v>
      </c>
      <c r="Q521">
        <v>200.45679999999999</v>
      </c>
      <c r="R521">
        <v>100.8004</v>
      </c>
      <c r="S521">
        <v>15.849</v>
      </c>
      <c r="T521">
        <v>0.50890500000000005</v>
      </c>
      <c r="U521">
        <v>2.8799999999999999E-2</v>
      </c>
      <c r="V521">
        <v>28.873640000000002</v>
      </c>
      <c r="W521" t="s">
        <v>6186</v>
      </c>
      <c r="X521" t="s">
        <v>6186</v>
      </c>
      <c r="Y521">
        <v>1</v>
      </c>
      <c r="Z521">
        <v>0.28399999999999997</v>
      </c>
      <c r="AA521">
        <v>0.71599999999999997</v>
      </c>
      <c r="AB521" t="s">
        <v>6186</v>
      </c>
      <c r="AC521" t="s">
        <v>6186</v>
      </c>
      <c r="AD521" t="s">
        <v>6186</v>
      </c>
      <c r="AE521">
        <v>0.76600000000000001</v>
      </c>
      <c r="AF521" t="s">
        <v>6186</v>
      </c>
      <c r="AG521" t="s">
        <v>6186</v>
      </c>
      <c r="AH521">
        <v>0.23400000000000001</v>
      </c>
      <c r="AI521" t="s">
        <v>6186</v>
      </c>
      <c r="AJ521" t="s">
        <v>6186</v>
      </c>
      <c r="AK521" t="s">
        <v>6186</v>
      </c>
      <c r="AL521" t="s">
        <v>6186</v>
      </c>
      <c r="AM521" t="s">
        <v>6186</v>
      </c>
      <c r="AN521" t="s">
        <v>6186</v>
      </c>
      <c r="AO521" t="s">
        <v>6186</v>
      </c>
      <c r="AP521">
        <v>1</v>
      </c>
      <c r="AQ521" t="s">
        <v>6186</v>
      </c>
      <c r="AR521" t="s">
        <v>6186</v>
      </c>
      <c r="AS521" t="s">
        <v>6186</v>
      </c>
      <c r="AT521" t="s">
        <v>6186</v>
      </c>
      <c r="AU521" t="s">
        <v>6186</v>
      </c>
      <c r="AV521" t="s">
        <v>6186</v>
      </c>
      <c r="AW521" t="s">
        <v>6186</v>
      </c>
      <c r="AX521">
        <v>5.5</v>
      </c>
      <c r="AY521" t="s">
        <v>6186</v>
      </c>
      <c r="AZ521" t="s">
        <v>6186</v>
      </c>
      <c r="BA521" t="s">
        <v>6186</v>
      </c>
      <c r="BB521" t="s">
        <v>6186</v>
      </c>
      <c r="BC521" t="s">
        <v>6186</v>
      </c>
      <c r="BD521" t="s">
        <v>6186</v>
      </c>
    </row>
    <row r="522" spans="1:56">
      <c r="A522" t="s">
        <v>6190</v>
      </c>
      <c r="B522">
        <v>3500</v>
      </c>
      <c r="C522">
        <v>1979</v>
      </c>
      <c r="D522">
        <v>8</v>
      </c>
      <c r="E522">
        <v>6.0800000000000003E-4</v>
      </c>
      <c r="F522">
        <v>18.745010000000001</v>
      </c>
      <c r="H522">
        <v>15.9526</v>
      </c>
      <c r="I522">
        <f t="shared" si="11"/>
        <v>9.6991808000000002E-3</v>
      </c>
      <c r="K522">
        <v>14.81508</v>
      </c>
      <c r="L522">
        <v>17.604679999999998</v>
      </c>
      <c r="M522">
        <v>557.08794</v>
      </c>
      <c r="N522">
        <v>599.86174000000005</v>
      </c>
      <c r="O522">
        <v>504.80885999999998</v>
      </c>
      <c r="P522" t="s">
        <v>6186</v>
      </c>
      <c r="Q522">
        <v>120</v>
      </c>
      <c r="R522">
        <v>67</v>
      </c>
      <c r="S522">
        <v>22.302800000000001</v>
      </c>
      <c r="T522">
        <v>0.55833299999999997</v>
      </c>
      <c r="U522">
        <v>1.9143E-2</v>
      </c>
      <c r="V522">
        <v>27.996759999999998</v>
      </c>
      <c r="W522" t="s">
        <v>6186</v>
      </c>
      <c r="X522" t="s">
        <v>6186</v>
      </c>
      <c r="Y522">
        <v>1</v>
      </c>
      <c r="Z522">
        <v>0.81200000000000006</v>
      </c>
      <c r="AA522">
        <v>0.188</v>
      </c>
      <c r="AB522" t="s">
        <v>6186</v>
      </c>
      <c r="AC522" t="s">
        <v>6186</v>
      </c>
      <c r="AD522" t="s">
        <v>6186</v>
      </c>
      <c r="AE522" t="s">
        <v>6186</v>
      </c>
      <c r="AF522" t="s">
        <v>6186</v>
      </c>
      <c r="AG522" t="s">
        <v>6186</v>
      </c>
      <c r="AH522">
        <v>1</v>
      </c>
      <c r="AI522" t="s">
        <v>6186</v>
      </c>
      <c r="AJ522" t="s">
        <v>6186</v>
      </c>
      <c r="AK522" t="s">
        <v>6186</v>
      </c>
      <c r="AL522" t="s">
        <v>6186</v>
      </c>
      <c r="AM522" t="s">
        <v>6186</v>
      </c>
      <c r="AN522" t="s">
        <v>6186</v>
      </c>
      <c r="AO522" t="s">
        <v>6186</v>
      </c>
      <c r="AP522">
        <v>1</v>
      </c>
      <c r="AQ522" t="s">
        <v>6186</v>
      </c>
      <c r="AR522" t="s">
        <v>6186</v>
      </c>
      <c r="AS522" t="s">
        <v>6186</v>
      </c>
      <c r="AT522" t="s">
        <v>6186</v>
      </c>
      <c r="AU522" t="s">
        <v>6186</v>
      </c>
      <c r="AV522">
        <v>3.8</v>
      </c>
      <c r="AW522" t="s">
        <v>6186</v>
      </c>
      <c r="AX522">
        <v>4</v>
      </c>
      <c r="AY522">
        <v>1</v>
      </c>
      <c r="AZ522" t="s">
        <v>6186</v>
      </c>
      <c r="BA522" t="s">
        <v>6186</v>
      </c>
      <c r="BB522" t="s">
        <v>6186</v>
      </c>
      <c r="BC522" t="s">
        <v>6186</v>
      </c>
      <c r="BD522" t="s">
        <v>6186</v>
      </c>
    </row>
    <row r="523" spans="1:56">
      <c r="A523" t="s">
        <v>6190</v>
      </c>
      <c r="B523">
        <v>3500</v>
      </c>
      <c r="C523">
        <v>1980</v>
      </c>
      <c r="D523">
        <v>17</v>
      </c>
      <c r="E523">
        <v>1.5070000000000001E-3</v>
      </c>
      <c r="F523">
        <v>18.96594</v>
      </c>
      <c r="H523">
        <v>16.147680000000001</v>
      </c>
      <c r="I523">
        <f t="shared" ref="I523:I586" si="12">IFERROR(H523*E523,"")</f>
        <v>2.4334553760000002E-2</v>
      </c>
      <c r="K523">
        <v>14.945679999999999</v>
      </c>
      <c r="L523">
        <v>17.907969999999999</v>
      </c>
      <c r="M523">
        <v>550.35781999999995</v>
      </c>
      <c r="N523">
        <v>594.62</v>
      </c>
      <c r="O523">
        <v>496.25961000000001</v>
      </c>
      <c r="P523" t="s">
        <v>6186</v>
      </c>
      <c r="Q523">
        <v>151.4014</v>
      </c>
      <c r="R523">
        <v>76.7</v>
      </c>
      <c r="S523">
        <v>21.182400000000001</v>
      </c>
      <c r="T523">
        <v>0.52352200000000004</v>
      </c>
      <c r="U523">
        <v>2.1913999999999999E-2</v>
      </c>
      <c r="V523">
        <v>28.305140000000002</v>
      </c>
      <c r="W523" t="s">
        <v>6186</v>
      </c>
      <c r="X523" t="s">
        <v>6186</v>
      </c>
      <c r="Y523">
        <v>1</v>
      </c>
      <c r="Z523">
        <v>0.628</v>
      </c>
      <c r="AA523">
        <v>0.122</v>
      </c>
      <c r="AB523">
        <v>0.25</v>
      </c>
      <c r="AC523" t="s">
        <v>6186</v>
      </c>
      <c r="AD523" t="s">
        <v>6186</v>
      </c>
      <c r="AE523">
        <v>0.29899999999999999</v>
      </c>
      <c r="AF523" t="s">
        <v>6186</v>
      </c>
      <c r="AG523" t="s">
        <v>6186</v>
      </c>
      <c r="AH523">
        <v>0.70099999999999996</v>
      </c>
      <c r="AI523" t="s">
        <v>6186</v>
      </c>
      <c r="AJ523" t="s">
        <v>6186</v>
      </c>
      <c r="AK523" t="s">
        <v>6186</v>
      </c>
      <c r="AL523" t="s">
        <v>6186</v>
      </c>
      <c r="AM523" t="s">
        <v>6186</v>
      </c>
      <c r="AN523" t="s">
        <v>6186</v>
      </c>
      <c r="AO523" t="s">
        <v>6186</v>
      </c>
      <c r="AP523">
        <v>1</v>
      </c>
      <c r="AQ523" t="s">
        <v>6186</v>
      </c>
      <c r="AR523" t="s">
        <v>6186</v>
      </c>
      <c r="AS523" t="s">
        <v>6186</v>
      </c>
      <c r="AT523" t="s">
        <v>6186</v>
      </c>
      <c r="AU523" t="s">
        <v>6186</v>
      </c>
      <c r="AV523">
        <v>3.6</v>
      </c>
      <c r="AW523" t="s">
        <v>6186</v>
      </c>
      <c r="AX523">
        <v>4.5999999999999996</v>
      </c>
      <c r="AY523">
        <v>1</v>
      </c>
      <c r="AZ523" t="s">
        <v>6186</v>
      </c>
      <c r="BA523" t="s">
        <v>6186</v>
      </c>
      <c r="BB523" t="s">
        <v>6186</v>
      </c>
      <c r="BC523" t="s">
        <v>6186</v>
      </c>
      <c r="BD523" t="s">
        <v>6186</v>
      </c>
    </row>
    <row r="524" spans="1:56">
      <c r="A524" t="s">
        <v>6190</v>
      </c>
      <c r="B524">
        <v>3500</v>
      </c>
      <c r="C524">
        <v>1981</v>
      </c>
      <c r="D524">
        <v>16</v>
      </c>
      <c r="E524">
        <v>1.4959999999999999E-3</v>
      </c>
      <c r="F524">
        <v>19.30622</v>
      </c>
      <c r="H524">
        <v>16.407679999999999</v>
      </c>
      <c r="I524">
        <f t="shared" si="12"/>
        <v>2.4545889279999997E-2</v>
      </c>
      <c r="K524">
        <v>15.49216</v>
      </c>
      <c r="L524">
        <v>17.685030000000001</v>
      </c>
      <c r="M524">
        <v>541.63661999999999</v>
      </c>
      <c r="N524">
        <v>573.64486999999997</v>
      </c>
      <c r="O524">
        <v>502.51542999999998</v>
      </c>
      <c r="P524" t="s">
        <v>6186</v>
      </c>
      <c r="Q524">
        <v>171.85169999999999</v>
      </c>
      <c r="R524">
        <v>80.652000000000001</v>
      </c>
      <c r="S524">
        <v>20.318899999999999</v>
      </c>
      <c r="T524">
        <v>0.49034</v>
      </c>
      <c r="U524">
        <v>2.3043000000000001E-2</v>
      </c>
      <c r="V524">
        <v>28.75225</v>
      </c>
      <c r="W524" t="s">
        <v>6186</v>
      </c>
      <c r="X524" t="s">
        <v>6186</v>
      </c>
      <c r="Y524">
        <v>1</v>
      </c>
      <c r="Z524">
        <v>0.55900000000000005</v>
      </c>
      <c r="AA524">
        <v>9.8000000000000004E-2</v>
      </c>
      <c r="AB524">
        <v>0.34300000000000003</v>
      </c>
      <c r="AC524" t="s">
        <v>6186</v>
      </c>
      <c r="AD524" t="s">
        <v>6186</v>
      </c>
      <c r="AE524">
        <v>0.49399999999999999</v>
      </c>
      <c r="AF524" t="s">
        <v>6186</v>
      </c>
      <c r="AG524" t="s">
        <v>6186</v>
      </c>
      <c r="AH524">
        <v>0.50600000000000001</v>
      </c>
      <c r="AI524" t="s">
        <v>6186</v>
      </c>
      <c r="AJ524" t="s">
        <v>6186</v>
      </c>
      <c r="AK524" t="s">
        <v>6186</v>
      </c>
      <c r="AL524" t="s">
        <v>6186</v>
      </c>
      <c r="AM524" t="s">
        <v>6186</v>
      </c>
      <c r="AN524" t="s">
        <v>6186</v>
      </c>
      <c r="AO524" t="s">
        <v>6186</v>
      </c>
      <c r="AP524">
        <v>1</v>
      </c>
      <c r="AQ524" t="s">
        <v>6186</v>
      </c>
      <c r="AR524" t="s">
        <v>6186</v>
      </c>
      <c r="AS524" t="s">
        <v>6186</v>
      </c>
      <c r="AT524" t="s">
        <v>6186</v>
      </c>
      <c r="AU524" t="s">
        <v>6186</v>
      </c>
      <c r="AV524">
        <v>3.6</v>
      </c>
      <c r="AW524" t="s">
        <v>6186</v>
      </c>
      <c r="AX524">
        <v>5</v>
      </c>
      <c r="AY524">
        <v>1</v>
      </c>
      <c r="AZ524" t="s">
        <v>6186</v>
      </c>
      <c r="BA524" t="s">
        <v>6186</v>
      </c>
      <c r="BB524" t="s">
        <v>6186</v>
      </c>
      <c r="BC524" t="s">
        <v>6186</v>
      </c>
      <c r="BD524" t="s">
        <v>6186</v>
      </c>
    </row>
    <row r="525" spans="1:56">
      <c r="A525" t="s">
        <v>6190</v>
      </c>
      <c r="B525">
        <v>3500</v>
      </c>
      <c r="C525">
        <v>1982</v>
      </c>
      <c r="D525">
        <v>25</v>
      </c>
      <c r="E525">
        <v>2.5370000000000002E-3</v>
      </c>
      <c r="F525">
        <v>20.93835</v>
      </c>
      <c r="H525">
        <v>17.782389999999999</v>
      </c>
      <c r="I525">
        <f t="shared" si="12"/>
        <v>4.5113923430000001E-2</v>
      </c>
      <c r="K525">
        <v>16.948689999999999</v>
      </c>
      <c r="L525">
        <v>18.919879999999999</v>
      </c>
      <c r="M525">
        <v>507.42858000000001</v>
      </c>
      <c r="N525">
        <v>531.60823000000005</v>
      </c>
      <c r="O525">
        <v>477.87567999999999</v>
      </c>
      <c r="P525" t="s">
        <v>6186</v>
      </c>
      <c r="Q525">
        <v>179.46690000000001</v>
      </c>
      <c r="R525">
        <v>81.526899999999998</v>
      </c>
      <c r="S525">
        <v>21.6465</v>
      </c>
      <c r="T525">
        <v>0.47343200000000002</v>
      </c>
      <c r="U525">
        <v>2.3293000000000001E-2</v>
      </c>
      <c r="V525">
        <v>31.864360000000001</v>
      </c>
      <c r="W525" t="s">
        <v>6186</v>
      </c>
      <c r="X525" t="s">
        <v>6186</v>
      </c>
      <c r="Y525">
        <v>1</v>
      </c>
      <c r="Z525">
        <v>0.629</v>
      </c>
      <c r="AA525">
        <v>4.5999999999999999E-2</v>
      </c>
      <c r="AB525">
        <v>0.32500000000000001</v>
      </c>
      <c r="AC525" t="s">
        <v>6186</v>
      </c>
      <c r="AD525" t="s">
        <v>6186</v>
      </c>
      <c r="AE525">
        <v>0.59899999999999998</v>
      </c>
      <c r="AF525" t="s">
        <v>6186</v>
      </c>
      <c r="AG525" t="s">
        <v>6186</v>
      </c>
      <c r="AH525">
        <v>0.251</v>
      </c>
      <c r="AI525">
        <v>0.15</v>
      </c>
      <c r="AJ525">
        <v>0.15</v>
      </c>
      <c r="AK525" t="s">
        <v>6186</v>
      </c>
      <c r="AL525" t="s">
        <v>6186</v>
      </c>
      <c r="AM525" t="s">
        <v>6186</v>
      </c>
      <c r="AN525" t="s">
        <v>6186</v>
      </c>
      <c r="AO525" t="s">
        <v>6186</v>
      </c>
      <c r="AP525">
        <v>0.85</v>
      </c>
      <c r="AQ525" t="s">
        <v>6186</v>
      </c>
      <c r="AR525" t="s">
        <v>6186</v>
      </c>
      <c r="AS525" t="s">
        <v>6186</v>
      </c>
      <c r="AT525" t="s">
        <v>6186</v>
      </c>
      <c r="AU525" t="s">
        <v>6186</v>
      </c>
      <c r="AV525">
        <v>3.6</v>
      </c>
      <c r="AW525" t="s">
        <v>6186</v>
      </c>
      <c r="AX525">
        <v>5.2</v>
      </c>
      <c r="AY525">
        <v>1</v>
      </c>
      <c r="AZ525" t="s">
        <v>6186</v>
      </c>
      <c r="BA525" t="s">
        <v>6186</v>
      </c>
      <c r="BB525" t="s">
        <v>6186</v>
      </c>
      <c r="BC525" t="s">
        <v>6186</v>
      </c>
      <c r="BD525" t="s">
        <v>6186</v>
      </c>
    </row>
    <row r="526" spans="1:56">
      <c r="A526" t="s">
        <v>6190</v>
      </c>
      <c r="B526">
        <v>3500</v>
      </c>
      <c r="C526">
        <v>1983</v>
      </c>
      <c r="D526">
        <v>10</v>
      </c>
      <c r="E526">
        <v>9.8999999999999999E-4</v>
      </c>
      <c r="F526">
        <v>19.501449999999998</v>
      </c>
      <c r="H526">
        <v>16.589600000000001</v>
      </c>
      <c r="I526">
        <f t="shared" si="12"/>
        <v>1.6423704000000001E-2</v>
      </c>
      <c r="K526">
        <v>15.480409999999999</v>
      </c>
      <c r="L526">
        <v>18.181840000000001</v>
      </c>
      <c r="M526">
        <v>537.17728</v>
      </c>
      <c r="N526">
        <v>575.49395000000004</v>
      </c>
      <c r="O526">
        <v>490.3458</v>
      </c>
      <c r="P526" t="s">
        <v>6186</v>
      </c>
      <c r="Q526">
        <v>118.7478</v>
      </c>
      <c r="R526">
        <v>69.133799999999994</v>
      </c>
      <c r="S526">
        <v>21.861599999999999</v>
      </c>
      <c r="T526">
        <v>0.58221199999999995</v>
      </c>
      <c r="U526">
        <v>1.9753E-2</v>
      </c>
      <c r="V526">
        <v>29.394839999999999</v>
      </c>
      <c r="W526" t="s">
        <v>6186</v>
      </c>
      <c r="X526" t="s">
        <v>6186</v>
      </c>
      <c r="Y526">
        <v>1</v>
      </c>
      <c r="Z526">
        <v>0.79600000000000004</v>
      </c>
      <c r="AA526">
        <v>0.20399999999999999</v>
      </c>
      <c r="AB526" t="s">
        <v>6186</v>
      </c>
      <c r="AC526" t="s">
        <v>6186</v>
      </c>
      <c r="AD526" t="s">
        <v>6186</v>
      </c>
      <c r="AE526" t="s">
        <v>6186</v>
      </c>
      <c r="AF526" t="s">
        <v>6186</v>
      </c>
      <c r="AG526" t="s">
        <v>6186</v>
      </c>
      <c r="AH526">
        <v>0.96899999999999997</v>
      </c>
      <c r="AI526">
        <v>3.1E-2</v>
      </c>
      <c r="AJ526">
        <v>3.1E-2</v>
      </c>
      <c r="AK526" t="s">
        <v>6186</v>
      </c>
      <c r="AL526" t="s">
        <v>6186</v>
      </c>
      <c r="AM526" t="s">
        <v>6186</v>
      </c>
      <c r="AN526" t="s">
        <v>6186</v>
      </c>
      <c r="AO526" t="s">
        <v>6186</v>
      </c>
      <c r="AP526">
        <v>0.96899999999999997</v>
      </c>
      <c r="AQ526" t="s">
        <v>6186</v>
      </c>
      <c r="AR526" t="s">
        <v>6186</v>
      </c>
      <c r="AS526" t="s">
        <v>6186</v>
      </c>
      <c r="AT526" t="s">
        <v>6186</v>
      </c>
      <c r="AU526" t="s">
        <v>6186</v>
      </c>
      <c r="AV526">
        <v>3.8</v>
      </c>
      <c r="AW526" t="s">
        <v>6186</v>
      </c>
      <c r="AX526">
        <v>4</v>
      </c>
      <c r="AY526">
        <v>0.96899999999999997</v>
      </c>
      <c r="AZ526">
        <v>3.1E-2</v>
      </c>
      <c r="BA526" t="s">
        <v>6186</v>
      </c>
      <c r="BB526" t="s">
        <v>6186</v>
      </c>
      <c r="BC526" t="s">
        <v>6186</v>
      </c>
      <c r="BD526" t="s">
        <v>6186</v>
      </c>
    </row>
    <row r="527" spans="1:56">
      <c r="A527" t="s">
        <v>6190</v>
      </c>
      <c r="B527">
        <v>3500</v>
      </c>
      <c r="C527">
        <v>1984</v>
      </c>
      <c r="D527">
        <v>164</v>
      </c>
      <c r="E527">
        <v>1.1729E-2</v>
      </c>
      <c r="F527">
        <v>24.19847</v>
      </c>
      <c r="H527">
        <v>20.57741</v>
      </c>
      <c r="I527">
        <f t="shared" si="12"/>
        <v>0.24135244188999999</v>
      </c>
      <c r="K527">
        <v>19.284040000000001</v>
      </c>
      <c r="L527">
        <v>22.414840000000002</v>
      </c>
      <c r="M527">
        <v>431.88141000000002</v>
      </c>
      <c r="N527">
        <v>460.84744999999998</v>
      </c>
      <c r="O527">
        <v>396.47847999999999</v>
      </c>
      <c r="P527" t="s">
        <v>6186</v>
      </c>
      <c r="Q527">
        <v>139.13390000000001</v>
      </c>
      <c r="R527">
        <v>96.334699999999998</v>
      </c>
      <c r="S527">
        <v>17.577000000000002</v>
      </c>
      <c r="T527">
        <v>0.69377900000000003</v>
      </c>
      <c r="U527">
        <v>2.7524E-2</v>
      </c>
      <c r="V527">
        <v>36.321240000000003</v>
      </c>
      <c r="W527">
        <v>0.68799999999999994</v>
      </c>
      <c r="X527" t="s">
        <v>6186</v>
      </c>
      <c r="Y527">
        <v>0.312</v>
      </c>
      <c r="Z527">
        <v>0.27100000000000002</v>
      </c>
      <c r="AA527">
        <v>0.57199999999999995</v>
      </c>
      <c r="AB527">
        <v>0.157</v>
      </c>
      <c r="AC527" t="s">
        <v>6186</v>
      </c>
      <c r="AD527" t="s">
        <v>6186</v>
      </c>
      <c r="AE527">
        <v>0.68799999999999994</v>
      </c>
      <c r="AF527" t="s">
        <v>6186</v>
      </c>
      <c r="AG527">
        <v>0.216</v>
      </c>
      <c r="AH527">
        <v>9.6000000000000002E-2</v>
      </c>
      <c r="AI527" t="s">
        <v>6186</v>
      </c>
      <c r="AJ527" t="s">
        <v>6186</v>
      </c>
      <c r="AK527" t="s">
        <v>6186</v>
      </c>
      <c r="AL527" t="s">
        <v>6186</v>
      </c>
      <c r="AM527" t="s">
        <v>6186</v>
      </c>
      <c r="AN527" t="s">
        <v>6186</v>
      </c>
      <c r="AO527" t="s">
        <v>6186</v>
      </c>
      <c r="AP527">
        <v>1</v>
      </c>
      <c r="AQ527" t="s">
        <v>6186</v>
      </c>
      <c r="AR527" t="s">
        <v>6186</v>
      </c>
      <c r="AS527" t="s">
        <v>6186</v>
      </c>
      <c r="AT527" t="s">
        <v>6186</v>
      </c>
      <c r="AU527" t="s">
        <v>6186</v>
      </c>
      <c r="AV527">
        <v>3.6</v>
      </c>
      <c r="AW527" t="s">
        <v>6186</v>
      </c>
      <c r="AX527">
        <v>4</v>
      </c>
      <c r="AY527">
        <v>0.79900000000000004</v>
      </c>
      <c r="AZ527">
        <v>0.20100000000000001</v>
      </c>
      <c r="BA527" t="s">
        <v>6186</v>
      </c>
      <c r="BB527" t="s">
        <v>6186</v>
      </c>
      <c r="BC527" t="s">
        <v>6186</v>
      </c>
      <c r="BD527" t="s">
        <v>6186</v>
      </c>
    </row>
    <row r="528" spans="1:56">
      <c r="A528" t="s">
        <v>6190</v>
      </c>
      <c r="B528">
        <v>3500</v>
      </c>
      <c r="C528">
        <v>1985</v>
      </c>
      <c r="D528">
        <v>292</v>
      </c>
      <c r="E528">
        <v>2.0171999999999999E-2</v>
      </c>
      <c r="F528">
        <v>23.519349999999999</v>
      </c>
      <c r="H528">
        <v>20.006820000000001</v>
      </c>
      <c r="I528">
        <f t="shared" si="12"/>
        <v>0.40357757304000003</v>
      </c>
      <c r="K528">
        <v>18.69462</v>
      </c>
      <c r="L528">
        <v>21.884250000000002</v>
      </c>
      <c r="M528">
        <v>444.19862000000001</v>
      </c>
      <c r="N528">
        <v>475.37743999999998</v>
      </c>
      <c r="O528">
        <v>406.09118999999998</v>
      </c>
      <c r="P528" t="s">
        <v>6186</v>
      </c>
      <c r="Q528">
        <v>154.2225</v>
      </c>
      <c r="R528">
        <v>102.4683</v>
      </c>
      <c r="S528">
        <v>16.818000000000001</v>
      </c>
      <c r="T528">
        <v>0.67301299999999997</v>
      </c>
      <c r="U528">
        <v>2.9277000000000001E-2</v>
      </c>
      <c r="V528">
        <v>35.163620000000002</v>
      </c>
      <c r="W528">
        <v>0.76300000000000001</v>
      </c>
      <c r="X528" t="s">
        <v>6186</v>
      </c>
      <c r="Y528">
        <v>0.23699999999999999</v>
      </c>
      <c r="Z528">
        <v>0.152</v>
      </c>
      <c r="AA528">
        <v>0.70199999999999996</v>
      </c>
      <c r="AB528">
        <v>0.14599999999999999</v>
      </c>
      <c r="AC528" t="s">
        <v>6186</v>
      </c>
      <c r="AD528" t="s">
        <v>6186</v>
      </c>
      <c r="AE528">
        <v>0.83299999999999996</v>
      </c>
      <c r="AF528" t="s">
        <v>6186</v>
      </c>
      <c r="AG528">
        <v>0.10100000000000001</v>
      </c>
      <c r="AH528">
        <v>6.6000000000000003E-2</v>
      </c>
      <c r="AI528" t="s">
        <v>6186</v>
      </c>
      <c r="AJ528" t="s">
        <v>6186</v>
      </c>
      <c r="AK528" t="s">
        <v>6186</v>
      </c>
      <c r="AL528" t="s">
        <v>6186</v>
      </c>
      <c r="AM528" t="s">
        <v>6186</v>
      </c>
      <c r="AN528" t="s">
        <v>6186</v>
      </c>
      <c r="AO528" t="s">
        <v>6186</v>
      </c>
      <c r="AP528">
        <v>1</v>
      </c>
      <c r="AQ528" t="s">
        <v>6186</v>
      </c>
      <c r="AR528" t="s">
        <v>6186</v>
      </c>
      <c r="AS528" t="s">
        <v>6186</v>
      </c>
      <c r="AT528" t="s">
        <v>6186</v>
      </c>
      <c r="AU528" t="s">
        <v>6186</v>
      </c>
      <c r="AV528">
        <v>3.4</v>
      </c>
      <c r="AW528" t="s">
        <v>6186</v>
      </c>
      <c r="AX528">
        <v>4.0999999999999996</v>
      </c>
      <c r="AY528">
        <v>0.89200000000000002</v>
      </c>
      <c r="AZ528">
        <v>0.108</v>
      </c>
      <c r="BA528" t="s">
        <v>6186</v>
      </c>
      <c r="BB528" t="s">
        <v>6186</v>
      </c>
      <c r="BC528" t="s">
        <v>6186</v>
      </c>
      <c r="BD528" t="s">
        <v>6186</v>
      </c>
    </row>
    <row r="529" spans="1:56">
      <c r="A529" t="s">
        <v>6190</v>
      </c>
      <c r="B529">
        <v>3500</v>
      </c>
      <c r="C529">
        <v>1986</v>
      </c>
      <c r="D529">
        <v>320</v>
      </c>
      <c r="E529">
        <v>2.0856E-2</v>
      </c>
      <c r="F529">
        <v>24.310590000000001</v>
      </c>
      <c r="H529">
        <v>20.613330000000001</v>
      </c>
      <c r="I529">
        <f t="shared" si="12"/>
        <v>0.42991161048000004</v>
      </c>
      <c r="K529">
        <v>19.135259999999999</v>
      </c>
      <c r="L529">
        <v>22.699190000000002</v>
      </c>
      <c r="M529">
        <v>431.12887000000001</v>
      </c>
      <c r="N529">
        <v>464.43068</v>
      </c>
      <c r="O529">
        <v>391.51177000000001</v>
      </c>
      <c r="P529" t="s">
        <v>6186</v>
      </c>
      <c r="Q529">
        <v>152.19399999999999</v>
      </c>
      <c r="R529">
        <v>102.25</v>
      </c>
      <c r="S529">
        <v>16.057400000000001</v>
      </c>
      <c r="T529">
        <v>0.67387399999999997</v>
      </c>
      <c r="U529">
        <v>2.9214E-2</v>
      </c>
      <c r="V529">
        <v>36.181480000000001</v>
      </c>
      <c r="W529">
        <v>0.71</v>
      </c>
      <c r="X529" t="s">
        <v>6186</v>
      </c>
      <c r="Y529">
        <v>0.28999999999999998</v>
      </c>
      <c r="Z529">
        <v>9.6000000000000002E-2</v>
      </c>
      <c r="AA529">
        <v>0.66900000000000004</v>
      </c>
      <c r="AB529">
        <v>0.23499999999999999</v>
      </c>
      <c r="AC529" t="s">
        <v>6186</v>
      </c>
      <c r="AD529" t="s">
        <v>6186</v>
      </c>
      <c r="AE529">
        <v>0.753</v>
      </c>
      <c r="AF529" t="s">
        <v>6186</v>
      </c>
      <c r="AG529">
        <v>0.22</v>
      </c>
      <c r="AH529">
        <v>2.7E-2</v>
      </c>
      <c r="AI529" t="s">
        <v>6186</v>
      </c>
      <c r="AJ529" t="s">
        <v>6186</v>
      </c>
      <c r="AK529" t="s">
        <v>6186</v>
      </c>
      <c r="AL529" t="s">
        <v>6186</v>
      </c>
      <c r="AM529" t="s">
        <v>6186</v>
      </c>
      <c r="AN529" t="s">
        <v>6186</v>
      </c>
      <c r="AO529" t="s">
        <v>6186</v>
      </c>
      <c r="AP529">
        <v>1</v>
      </c>
      <c r="AQ529" t="s">
        <v>6186</v>
      </c>
      <c r="AR529" t="s">
        <v>6186</v>
      </c>
      <c r="AS529" t="s">
        <v>6186</v>
      </c>
      <c r="AT529" t="s">
        <v>6186</v>
      </c>
      <c r="AU529" t="s">
        <v>6186</v>
      </c>
      <c r="AV529">
        <v>3.4</v>
      </c>
      <c r="AW529" t="s">
        <v>6186</v>
      </c>
      <c r="AX529">
        <v>4.2</v>
      </c>
      <c r="AY529">
        <v>0.92600000000000005</v>
      </c>
      <c r="AZ529">
        <v>7.3999999999999996E-2</v>
      </c>
      <c r="BA529" t="s">
        <v>6186</v>
      </c>
      <c r="BB529" t="s">
        <v>6186</v>
      </c>
      <c r="BC529" t="s">
        <v>6186</v>
      </c>
      <c r="BD529" t="s">
        <v>6186</v>
      </c>
    </row>
    <row r="530" spans="1:56">
      <c r="A530" t="s">
        <v>6190</v>
      </c>
      <c r="B530">
        <v>3500</v>
      </c>
      <c r="C530">
        <v>1987</v>
      </c>
      <c r="D530">
        <v>329</v>
      </c>
      <c r="E530">
        <v>2.2114000000000002E-2</v>
      </c>
      <c r="F530">
        <v>24.13739</v>
      </c>
      <c r="H530">
        <v>20.406269999999999</v>
      </c>
      <c r="I530">
        <f t="shared" si="12"/>
        <v>0.45126425478000004</v>
      </c>
      <c r="K530">
        <v>18.747890000000002</v>
      </c>
      <c r="L530">
        <v>22.73855</v>
      </c>
      <c r="M530">
        <v>435.50344000000001</v>
      </c>
      <c r="N530">
        <v>474.02668</v>
      </c>
      <c r="O530">
        <v>390.83413000000002</v>
      </c>
      <c r="P530" t="s">
        <v>6186</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6186</v>
      </c>
      <c r="AD530" t="s">
        <v>6186</v>
      </c>
      <c r="AE530">
        <v>0.41099999999999998</v>
      </c>
      <c r="AF530" t="s">
        <v>6186</v>
      </c>
      <c r="AG530">
        <v>0.505</v>
      </c>
      <c r="AH530">
        <v>8.5000000000000006E-2</v>
      </c>
      <c r="AI530" t="s">
        <v>6186</v>
      </c>
      <c r="AJ530" t="s">
        <v>6186</v>
      </c>
      <c r="AK530" t="s">
        <v>6186</v>
      </c>
      <c r="AL530" t="s">
        <v>6186</v>
      </c>
      <c r="AM530" t="s">
        <v>6186</v>
      </c>
      <c r="AN530" t="s">
        <v>6186</v>
      </c>
      <c r="AO530" t="s">
        <v>6186</v>
      </c>
      <c r="AP530">
        <v>1</v>
      </c>
      <c r="AQ530" t="s">
        <v>6186</v>
      </c>
      <c r="AR530" t="s">
        <v>6186</v>
      </c>
      <c r="AS530" t="s">
        <v>6186</v>
      </c>
      <c r="AT530" t="s">
        <v>6186</v>
      </c>
      <c r="AU530" t="s">
        <v>6186</v>
      </c>
      <c r="AV530">
        <v>3.3</v>
      </c>
      <c r="AW530" t="s">
        <v>6186</v>
      </c>
      <c r="AX530">
        <v>4.8</v>
      </c>
      <c r="AY530">
        <v>0.92100000000000004</v>
      </c>
      <c r="AZ530">
        <v>7.9000000000000001E-2</v>
      </c>
      <c r="BA530" t="s">
        <v>6186</v>
      </c>
      <c r="BB530" t="s">
        <v>6186</v>
      </c>
      <c r="BC530" t="s">
        <v>6186</v>
      </c>
      <c r="BD530" t="s">
        <v>6186</v>
      </c>
    </row>
    <row r="531" spans="1:56">
      <c r="A531" t="s">
        <v>6190</v>
      </c>
      <c r="B531">
        <v>3500</v>
      </c>
      <c r="C531">
        <v>1988</v>
      </c>
      <c r="D531">
        <v>262</v>
      </c>
      <c r="E531">
        <v>1.7142000000000001E-2</v>
      </c>
      <c r="F531">
        <v>24.454499999999999</v>
      </c>
      <c r="H531">
        <v>20.619160000000001</v>
      </c>
      <c r="I531">
        <f t="shared" si="12"/>
        <v>0.35345364072000002</v>
      </c>
      <c r="K531">
        <v>18.756530000000001</v>
      </c>
      <c r="L531">
        <v>23.227830000000001</v>
      </c>
      <c r="M531">
        <v>431.00693000000001</v>
      </c>
      <c r="N531">
        <v>473.80840999999998</v>
      </c>
      <c r="O531">
        <v>382.60144000000003</v>
      </c>
      <c r="P531" t="s">
        <v>6186</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6186</v>
      </c>
      <c r="AD531" t="s">
        <v>6186</v>
      </c>
      <c r="AE531" t="s">
        <v>6186</v>
      </c>
      <c r="AF531" t="s">
        <v>6186</v>
      </c>
      <c r="AG531">
        <v>0.63500000000000001</v>
      </c>
      <c r="AH531">
        <v>0.36499999999999999</v>
      </c>
      <c r="AI531" t="s">
        <v>6186</v>
      </c>
      <c r="AJ531" t="s">
        <v>6186</v>
      </c>
      <c r="AK531" t="s">
        <v>6186</v>
      </c>
      <c r="AL531" t="s">
        <v>6186</v>
      </c>
      <c r="AM531" t="s">
        <v>6186</v>
      </c>
      <c r="AN531" t="s">
        <v>6186</v>
      </c>
      <c r="AO531" t="s">
        <v>6186</v>
      </c>
      <c r="AP531">
        <v>1</v>
      </c>
      <c r="AQ531" t="s">
        <v>6186</v>
      </c>
      <c r="AR531" t="s">
        <v>6186</v>
      </c>
      <c r="AS531" t="s">
        <v>6186</v>
      </c>
      <c r="AT531" t="s">
        <v>6186</v>
      </c>
      <c r="AU531" t="s">
        <v>6186</v>
      </c>
      <c r="AV531">
        <v>3.3</v>
      </c>
      <c r="AW531" t="s">
        <v>6186</v>
      </c>
      <c r="AX531">
        <v>5.0999999999999996</v>
      </c>
      <c r="AY531">
        <v>0.93100000000000005</v>
      </c>
      <c r="AZ531">
        <v>6.9000000000000006E-2</v>
      </c>
      <c r="BA531" t="s">
        <v>6186</v>
      </c>
      <c r="BB531" t="s">
        <v>6186</v>
      </c>
      <c r="BC531" t="s">
        <v>6186</v>
      </c>
      <c r="BD531" t="s">
        <v>6186</v>
      </c>
    </row>
    <row r="532" spans="1:56">
      <c r="A532" t="s">
        <v>6190</v>
      </c>
      <c r="B532">
        <v>3500</v>
      </c>
      <c r="C532">
        <v>1989</v>
      </c>
      <c r="D532">
        <v>264</v>
      </c>
      <c r="E532">
        <v>1.8235000000000001E-2</v>
      </c>
      <c r="F532">
        <v>24.263670000000001</v>
      </c>
      <c r="H532">
        <v>20.35209</v>
      </c>
      <c r="I532">
        <f t="shared" si="12"/>
        <v>0.37112036115000002</v>
      </c>
      <c r="K532">
        <v>18.714759999999998</v>
      </c>
      <c r="L532">
        <v>22.520009999999999</v>
      </c>
      <c r="M532">
        <v>436.66269</v>
      </c>
      <c r="N532">
        <v>474.86581000000001</v>
      </c>
      <c r="O532">
        <v>394.62691000000001</v>
      </c>
      <c r="P532" t="s">
        <v>6186</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6186</v>
      </c>
      <c r="AD532" t="s">
        <v>6186</v>
      </c>
      <c r="AE532" t="s">
        <v>6186</v>
      </c>
      <c r="AF532" t="s">
        <v>6186</v>
      </c>
      <c r="AG532">
        <v>0.53600000000000003</v>
      </c>
      <c r="AH532">
        <v>0.46400000000000002</v>
      </c>
      <c r="AI532" t="s">
        <v>6186</v>
      </c>
      <c r="AJ532" t="s">
        <v>6186</v>
      </c>
      <c r="AK532" t="s">
        <v>6186</v>
      </c>
      <c r="AL532" t="s">
        <v>6186</v>
      </c>
      <c r="AM532" t="s">
        <v>6186</v>
      </c>
      <c r="AN532" t="s">
        <v>6186</v>
      </c>
      <c r="AO532" t="s">
        <v>6186</v>
      </c>
      <c r="AP532">
        <v>1</v>
      </c>
      <c r="AQ532" t="s">
        <v>6186</v>
      </c>
      <c r="AR532" t="s">
        <v>6186</v>
      </c>
      <c r="AS532" t="s">
        <v>6186</v>
      </c>
      <c r="AT532" t="s">
        <v>6186</v>
      </c>
      <c r="AU532" t="s">
        <v>6186</v>
      </c>
      <c r="AV532">
        <v>3.3</v>
      </c>
      <c r="AW532" t="s">
        <v>6186</v>
      </c>
      <c r="AX532">
        <v>4.5</v>
      </c>
      <c r="AY532">
        <v>0.94399999999999995</v>
      </c>
      <c r="AZ532">
        <v>5.6000000000000001E-2</v>
      </c>
      <c r="BA532" t="s">
        <v>6186</v>
      </c>
      <c r="BB532" t="s">
        <v>6186</v>
      </c>
      <c r="BC532" t="s">
        <v>6186</v>
      </c>
      <c r="BD532" t="s">
        <v>6186</v>
      </c>
    </row>
    <row r="533" spans="1:56">
      <c r="A533" t="s">
        <v>6190</v>
      </c>
      <c r="B533">
        <v>3500</v>
      </c>
      <c r="C533">
        <v>1990</v>
      </c>
      <c r="D533">
        <v>213</v>
      </c>
      <c r="E533">
        <v>1.6874E-2</v>
      </c>
      <c r="F533">
        <v>25.16836</v>
      </c>
      <c r="H533">
        <v>21.07761</v>
      </c>
      <c r="I533">
        <f t="shared" si="12"/>
        <v>0.35566359114000001</v>
      </c>
      <c r="K533">
        <v>19.008890000000001</v>
      </c>
      <c r="L533">
        <v>23.873010000000001</v>
      </c>
      <c r="M533">
        <v>421.63222000000002</v>
      </c>
      <c r="N533">
        <v>467.51807000000002</v>
      </c>
      <c r="O533">
        <v>372.26145000000002</v>
      </c>
      <c r="P533" t="s">
        <v>6186</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6186</v>
      </c>
      <c r="AD533" t="s">
        <v>6186</v>
      </c>
      <c r="AE533" t="s">
        <v>6186</v>
      </c>
      <c r="AF533" t="s">
        <v>6186</v>
      </c>
      <c r="AG533">
        <v>0.72099999999999997</v>
      </c>
      <c r="AH533">
        <v>0.27900000000000003</v>
      </c>
      <c r="AI533" t="s">
        <v>6186</v>
      </c>
      <c r="AJ533" t="s">
        <v>6186</v>
      </c>
      <c r="AK533" t="s">
        <v>6186</v>
      </c>
      <c r="AL533" t="s">
        <v>6186</v>
      </c>
      <c r="AM533" t="s">
        <v>6186</v>
      </c>
      <c r="AN533" t="s">
        <v>6186</v>
      </c>
      <c r="AO533" t="s">
        <v>6186</v>
      </c>
      <c r="AP533">
        <v>1</v>
      </c>
      <c r="AQ533" t="s">
        <v>6186</v>
      </c>
      <c r="AR533" t="s">
        <v>6186</v>
      </c>
      <c r="AS533" t="s">
        <v>6186</v>
      </c>
      <c r="AT533" t="s">
        <v>6186</v>
      </c>
      <c r="AU533" t="s">
        <v>6186</v>
      </c>
      <c r="AV533">
        <v>3.3</v>
      </c>
      <c r="AW533" t="s">
        <v>6186</v>
      </c>
      <c r="AX533">
        <v>5.2</v>
      </c>
      <c r="AY533">
        <v>0.95</v>
      </c>
      <c r="AZ533">
        <v>0.05</v>
      </c>
      <c r="BA533" t="s">
        <v>6186</v>
      </c>
      <c r="BB533" t="s">
        <v>6186</v>
      </c>
      <c r="BC533" t="s">
        <v>6186</v>
      </c>
      <c r="BD533" t="s">
        <v>6186</v>
      </c>
    </row>
    <row r="534" spans="1:56">
      <c r="A534" t="s">
        <v>6190</v>
      </c>
      <c r="B534">
        <v>3500</v>
      </c>
      <c r="C534">
        <v>1991</v>
      </c>
      <c r="D534">
        <v>63</v>
      </c>
      <c r="E534">
        <v>5.006E-3</v>
      </c>
      <c r="F534">
        <v>25.259920000000001</v>
      </c>
      <c r="H534">
        <v>21.038229999999999</v>
      </c>
      <c r="I534">
        <f t="shared" si="12"/>
        <v>0.10531737937999999</v>
      </c>
      <c r="K534">
        <v>19.155200000000001</v>
      </c>
      <c r="L534">
        <v>23.452580000000001</v>
      </c>
      <c r="M534">
        <v>422.42137000000002</v>
      </c>
      <c r="N534">
        <v>463.94700999999998</v>
      </c>
      <c r="O534">
        <v>378.93493000000001</v>
      </c>
      <c r="P534" t="s">
        <v>6186</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6186</v>
      </c>
      <c r="AB534">
        <v>0.95899999999999996</v>
      </c>
      <c r="AC534" t="s">
        <v>6186</v>
      </c>
      <c r="AD534" t="s">
        <v>6186</v>
      </c>
      <c r="AE534" t="s">
        <v>6186</v>
      </c>
      <c r="AF534" t="s">
        <v>6186</v>
      </c>
      <c r="AG534">
        <v>0.28899999999999998</v>
      </c>
      <c r="AH534">
        <v>0.71099999999999997</v>
      </c>
      <c r="AI534" t="s">
        <v>6186</v>
      </c>
      <c r="AJ534" t="s">
        <v>6186</v>
      </c>
      <c r="AK534" t="s">
        <v>6186</v>
      </c>
      <c r="AL534" t="s">
        <v>6186</v>
      </c>
      <c r="AM534" t="s">
        <v>6186</v>
      </c>
      <c r="AN534" t="s">
        <v>6186</v>
      </c>
      <c r="AO534" t="s">
        <v>6186</v>
      </c>
      <c r="AP534">
        <v>1</v>
      </c>
      <c r="AQ534" t="s">
        <v>6186</v>
      </c>
      <c r="AR534" t="s">
        <v>6186</v>
      </c>
      <c r="AS534" t="s">
        <v>6186</v>
      </c>
      <c r="AT534" t="s">
        <v>6186</v>
      </c>
      <c r="AU534" t="s">
        <v>6186</v>
      </c>
      <c r="AV534">
        <v>3.3</v>
      </c>
      <c r="AW534" t="s">
        <v>6186</v>
      </c>
      <c r="AX534">
        <v>4.5999999999999996</v>
      </c>
      <c r="AY534">
        <v>0.95899999999999996</v>
      </c>
      <c r="AZ534">
        <v>4.1000000000000002E-2</v>
      </c>
      <c r="BA534" t="s">
        <v>6186</v>
      </c>
      <c r="BB534" t="s">
        <v>6186</v>
      </c>
      <c r="BC534" t="s">
        <v>6186</v>
      </c>
      <c r="BD534" t="s">
        <v>6186</v>
      </c>
    </row>
    <row r="535" spans="1:56">
      <c r="A535" t="s">
        <v>6190</v>
      </c>
      <c r="B535">
        <v>3500</v>
      </c>
      <c r="C535">
        <v>1992</v>
      </c>
      <c r="D535">
        <v>84</v>
      </c>
      <c r="E535">
        <v>6.9059999999999998E-3</v>
      </c>
      <c r="F535">
        <v>25.677009999999999</v>
      </c>
      <c r="H535">
        <v>21.298860000000001</v>
      </c>
      <c r="I535">
        <f t="shared" si="12"/>
        <v>0.14708992715999999</v>
      </c>
      <c r="K535">
        <v>19.371860000000002</v>
      </c>
      <c r="L535">
        <v>23.70712</v>
      </c>
      <c r="M535">
        <v>417.25240000000002</v>
      </c>
      <c r="N535">
        <v>458.75830999999999</v>
      </c>
      <c r="O535">
        <v>374.86622999999997</v>
      </c>
      <c r="P535" t="s">
        <v>6186</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6186</v>
      </c>
      <c r="AB535">
        <v>0.91400000000000003</v>
      </c>
      <c r="AC535" t="s">
        <v>6186</v>
      </c>
      <c r="AD535" t="s">
        <v>6186</v>
      </c>
      <c r="AE535" t="s">
        <v>6186</v>
      </c>
      <c r="AF535" t="s">
        <v>6186</v>
      </c>
      <c r="AG535">
        <v>0.35499999999999998</v>
      </c>
      <c r="AH535">
        <v>0.64500000000000002</v>
      </c>
      <c r="AI535" t="s">
        <v>6186</v>
      </c>
      <c r="AJ535" t="s">
        <v>6186</v>
      </c>
      <c r="AK535" t="s">
        <v>6186</v>
      </c>
      <c r="AL535" t="s">
        <v>6186</v>
      </c>
      <c r="AM535" t="s">
        <v>6186</v>
      </c>
      <c r="AN535" t="s">
        <v>6186</v>
      </c>
      <c r="AO535" t="s">
        <v>6186</v>
      </c>
      <c r="AP535">
        <v>1</v>
      </c>
      <c r="AQ535" t="s">
        <v>6186</v>
      </c>
      <c r="AR535" t="s">
        <v>6186</v>
      </c>
      <c r="AS535" t="s">
        <v>6186</v>
      </c>
      <c r="AT535" t="s">
        <v>6186</v>
      </c>
      <c r="AU535" t="s">
        <v>6186</v>
      </c>
      <c r="AV535">
        <v>3.4</v>
      </c>
      <c r="AW535" t="s">
        <v>6186</v>
      </c>
      <c r="AX535">
        <v>4.3</v>
      </c>
      <c r="AY535">
        <v>0.91400000000000003</v>
      </c>
      <c r="AZ535">
        <v>8.5999999999999993E-2</v>
      </c>
      <c r="BA535" t="s">
        <v>6186</v>
      </c>
      <c r="BB535" t="s">
        <v>6186</v>
      </c>
      <c r="BC535" t="s">
        <v>6186</v>
      </c>
      <c r="BD535" t="s">
        <v>6186</v>
      </c>
    </row>
    <row r="536" spans="1:56">
      <c r="A536" t="s">
        <v>6190</v>
      </c>
      <c r="B536">
        <v>3500</v>
      </c>
      <c r="C536">
        <v>1993</v>
      </c>
      <c r="D536">
        <v>220</v>
      </c>
      <c r="E536">
        <v>1.6664999999999999E-2</v>
      </c>
      <c r="F536">
        <v>25.281770000000002</v>
      </c>
      <c r="H536">
        <v>20.969809999999999</v>
      </c>
      <c r="I536">
        <f t="shared" si="12"/>
        <v>0.34946188364999997</v>
      </c>
      <c r="K536">
        <v>18.643149999999999</v>
      </c>
      <c r="L536">
        <v>23.962050000000001</v>
      </c>
      <c r="M536">
        <v>423.79984000000002</v>
      </c>
      <c r="N536">
        <v>476.68977000000001</v>
      </c>
      <c r="O536">
        <v>370.87808999999999</v>
      </c>
      <c r="P536" t="s">
        <v>6186</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6186</v>
      </c>
      <c r="AB536">
        <v>0.97099999999999997</v>
      </c>
      <c r="AC536" t="s">
        <v>6186</v>
      </c>
      <c r="AD536" t="s">
        <v>6186</v>
      </c>
      <c r="AE536" t="s">
        <v>6186</v>
      </c>
      <c r="AF536" t="s">
        <v>6186</v>
      </c>
      <c r="AG536">
        <v>0.80200000000000005</v>
      </c>
      <c r="AH536">
        <v>0.19800000000000001</v>
      </c>
      <c r="AI536" t="s">
        <v>6186</v>
      </c>
      <c r="AJ536" t="s">
        <v>6186</v>
      </c>
      <c r="AK536" t="s">
        <v>6186</v>
      </c>
      <c r="AL536" t="s">
        <v>6186</v>
      </c>
      <c r="AM536" t="s">
        <v>6186</v>
      </c>
      <c r="AN536" t="s">
        <v>6186</v>
      </c>
      <c r="AO536" t="s">
        <v>6186</v>
      </c>
      <c r="AP536">
        <v>1</v>
      </c>
      <c r="AQ536" t="s">
        <v>6186</v>
      </c>
      <c r="AR536" t="s">
        <v>6186</v>
      </c>
      <c r="AS536" t="s">
        <v>6186</v>
      </c>
      <c r="AT536" t="s">
        <v>6186</v>
      </c>
      <c r="AU536" t="s">
        <v>6186</v>
      </c>
      <c r="AV536">
        <v>3.1</v>
      </c>
      <c r="AW536" t="s">
        <v>6186</v>
      </c>
      <c r="AX536">
        <v>5.6</v>
      </c>
      <c r="AY536">
        <v>0.97099999999999997</v>
      </c>
      <c r="AZ536">
        <v>2.9000000000000001E-2</v>
      </c>
      <c r="BA536" t="s">
        <v>6186</v>
      </c>
      <c r="BB536" t="s">
        <v>6186</v>
      </c>
      <c r="BC536" t="s">
        <v>6186</v>
      </c>
      <c r="BD536" t="s">
        <v>6186</v>
      </c>
    </row>
    <row r="537" spans="1:56">
      <c r="A537" t="s">
        <v>6190</v>
      </c>
      <c r="B537">
        <v>3500</v>
      </c>
      <c r="C537">
        <v>1994</v>
      </c>
      <c r="D537">
        <v>144</v>
      </c>
      <c r="E537">
        <v>1.0219000000000001E-2</v>
      </c>
      <c r="F537">
        <v>24.675730000000001</v>
      </c>
      <c r="H537">
        <v>20.362220000000001</v>
      </c>
      <c r="I537">
        <f t="shared" si="12"/>
        <v>0.20808152618000003</v>
      </c>
      <c r="K537">
        <v>18.267029999999998</v>
      </c>
      <c r="L537">
        <v>22.925689999999999</v>
      </c>
      <c r="M537">
        <v>436.44560000000001</v>
      </c>
      <c r="N537">
        <v>486.50486000000001</v>
      </c>
      <c r="O537">
        <v>387.64377999999999</v>
      </c>
      <c r="P537" t="s">
        <v>6186</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6186</v>
      </c>
      <c r="AB537">
        <v>0.97199999999999998</v>
      </c>
      <c r="AC537" t="s">
        <v>6186</v>
      </c>
      <c r="AD537" t="s">
        <v>6186</v>
      </c>
      <c r="AE537" t="s">
        <v>6186</v>
      </c>
      <c r="AF537" t="s">
        <v>6186</v>
      </c>
      <c r="AG537">
        <v>0.73399999999999999</v>
      </c>
      <c r="AH537">
        <v>0.26600000000000001</v>
      </c>
      <c r="AI537" t="s">
        <v>6186</v>
      </c>
      <c r="AJ537" t="s">
        <v>6186</v>
      </c>
      <c r="AK537" t="s">
        <v>6186</v>
      </c>
      <c r="AL537" t="s">
        <v>6186</v>
      </c>
      <c r="AM537" t="s">
        <v>6186</v>
      </c>
      <c r="AN537" t="s">
        <v>6186</v>
      </c>
      <c r="AO537" t="s">
        <v>6186</v>
      </c>
      <c r="AP537">
        <v>1</v>
      </c>
      <c r="AQ537" t="s">
        <v>6186</v>
      </c>
      <c r="AR537" t="s">
        <v>6186</v>
      </c>
      <c r="AS537" t="s">
        <v>6186</v>
      </c>
      <c r="AT537">
        <v>7.0000000000000001E-3</v>
      </c>
      <c r="AU537" t="s">
        <v>6186</v>
      </c>
      <c r="AV537">
        <v>3.2</v>
      </c>
      <c r="AW537" t="s">
        <v>6186</v>
      </c>
      <c r="AX537">
        <v>5.4</v>
      </c>
      <c r="AY537">
        <v>0.97199999999999998</v>
      </c>
      <c r="AZ537">
        <v>2.8000000000000001E-2</v>
      </c>
      <c r="BA537" t="s">
        <v>6186</v>
      </c>
      <c r="BB537" t="s">
        <v>6186</v>
      </c>
      <c r="BC537" t="s">
        <v>6186</v>
      </c>
      <c r="BD537" t="s">
        <v>6186</v>
      </c>
    </row>
    <row r="538" spans="1:56">
      <c r="A538" t="s">
        <v>6190</v>
      </c>
      <c r="B538">
        <v>3500</v>
      </c>
      <c r="C538">
        <v>1995</v>
      </c>
      <c r="D538">
        <v>237</v>
      </c>
      <c r="E538">
        <v>1.5679999999999999E-2</v>
      </c>
      <c r="F538">
        <v>25.087579999999999</v>
      </c>
      <c r="H538">
        <v>20.638580000000001</v>
      </c>
      <c r="I538">
        <f t="shared" si="12"/>
        <v>0.3236129344</v>
      </c>
      <c r="K538">
        <v>18.36834</v>
      </c>
      <c r="L538">
        <v>23.392499999999998</v>
      </c>
      <c r="M538">
        <v>430.60136999999997</v>
      </c>
      <c r="N538">
        <v>483.82157000000001</v>
      </c>
      <c r="O538">
        <v>379.90816999999998</v>
      </c>
      <c r="P538" t="s">
        <v>6186</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6186</v>
      </c>
      <c r="AB538">
        <v>0.998</v>
      </c>
      <c r="AC538" t="s">
        <v>6186</v>
      </c>
      <c r="AD538" t="s">
        <v>6186</v>
      </c>
      <c r="AE538" t="s">
        <v>6186</v>
      </c>
      <c r="AF538" t="s">
        <v>6186</v>
      </c>
      <c r="AG538">
        <v>0.875</v>
      </c>
      <c r="AH538">
        <v>0.125</v>
      </c>
      <c r="AI538" t="s">
        <v>6186</v>
      </c>
      <c r="AJ538" t="s">
        <v>6186</v>
      </c>
      <c r="AK538" t="s">
        <v>6186</v>
      </c>
      <c r="AL538" t="s">
        <v>6186</v>
      </c>
      <c r="AM538" t="s">
        <v>6186</v>
      </c>
      <c r="AN538" t="s">
        <v>6186</v>
      </c>
      <c r="AO538" t="s">
        <v>6186</v>
      </c>
      <c r="AP538">
        <v>1</v>
      </c>
      <c r="AQ538" t="s">
        <v>6186</v>
      </c>
      <c r="AR538" t="s">
        <v>6186</v>
      </c>
      <c r="AS538" t="s">
        <v>6186</v>
      </c>
      <c r="AT538">
        <v>0.14299999999999999</v>
      </c>
      <c r="AU538" t="s">
        <v>6186</v>
      </c>
      <c r="AV538">
        <v>3.3</v>
      </c>
      <c r="AW538" t="s">
        <v>6186</v>
      </c>
      <c r="AX538">
        <v>5.5</v>
      </c>
      <c r="AY538">
        <v>0.998</v>
      </c>
      <c r="AZ538">
        <v>2E-3</v>
      </c>
      <c r="BA538" t="s">
        <v>6186</v>
      </c>
      <c r="BB538" t="s">
        <v>6186</v>
      </c>
      <c r="BC538" t="s">
        <v>6186</v>
      </c>
      <c r="BD538" t="s">
        <v>6186</v>
      </c>
    </row>
    <row r="539" spans="1:56">
      <c r="A539" t="s">
        <v>6190</v>
      </c>
      <c r="B539">
        <v>3500</v>
      </c>
      <c r="C539">
        <v>1996</v>
      </c>
      <c r="D539">
        <v>33</v>
      </c>
      <c r="E539">
        <v>2.48E-3</v>
      </c>
      <c r="F539">
        <v>26.97223</v>
      </c>
      <c r="H539">
        <v>22.141200000000001</v>
      </c>
      <c r="I539">
        <f t="shared" si="12"/>
        <v>5.4910176000000005E-2</v>
      </c>
      <c r="K539">
        <v>19.367360000000001</v>
      </c>
      <c r="L539">
        <v>25.550850000000001</v>
      </c>
      <c r="M539">
        <v>401.37846000000002</v>
      </c>
      <c r="N539">
        <v>458.86484000000002</v>
      </c>
      <c r="O539">
        <v>347.81617999999997</v>
      </c>
      <c r="P539" t="s">
        <v>6186</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6186</v>
      </c>
      <c r="AB539">
        <v>0.999</v>
      </c>
      <c r="AC539" t="s">
        <v>6186</v>
      </c>
      <c r="AD539" t="s">
        <v>6186</v>
      </c>
      <c r="AE539" t="s">
        <v>6186</v>
      </c>
      <c r="AF539" t="s">
        <v>6186</v>
      </c>
      <c r="AG539">
        <v>1</v>
      </c>
      <c r="AH539" t="s">
        <v>6186</v>
      </c>
      <c r="AI539" t="s">
        <v>6186</v>
      </c>
      <c r="AJ539" t="s">
        <v>6186</v>
      </c>
      <c r="AK539" t="s">
        <v>6186</v>
      </c>
      <c r="AL539" t="s">
        <v>6186</v>
      </c>
      <c r="AM539" t="s">
        <v>6186</v>
      </c>
      <c r="AN539" t="s">
        <v>6186</v>
      </c>
      <c r="AO539" t="s">
        <v>6186</v>
      </c>
      <c r="AP539">
        <v>1</v>
      </c>
      <c r="AQ539" t="s">
        <v>6186</v>
      </c>
      <c r="AR539" t="s">
        <v>6186</v>
      </c>
      <c r="AS539" t="s">
        <v>6186</v>
      </c>
      <c r="AT539">
        <v>0.755</v>
      </c>
      <c r="AU539" t="s">
        <v>6186</v>
      </c>
      <c r="AV539">
        <v>4</v>
      </c>
      <c r="AW539" t="s">
        <v>6186</v>
      </c>
      <c r="AX539">
        <v>4.5</v>
      </c>
      <c r="AY539">
        <v>0.999</v>
      </c>
      <c r="AZ539">
        <v>1E-3</v>
      </c>
      <c r="BA539" t="s">
        <v>6186</v>
      </c>
      <c r="BB539" t="s">
        <v>6186</v>
      </c>
      <c r="BC539" t="s">
        <v>6186</v>
      </c>
      <c r="BD539" t="s">
        <v>6186</v>
      </c>
    </row>
    <row r="540" spans="1:56">
      <c r="A540" t="s">
        <v>6190</v>
      </c>
      <c r="B540">
        <v>3500</v>
      </c>
      <c r="C540">
        <v>1997</v>
      </c>
      <c r="D540">
        <v>33</v>
      </c>
      <c r="E540">
        <v>2.2569999999999999E-3</v>
      </c>
      <c r="F540">
        <v>24.159199999999998</v>
      </c>
      <c r="H540">
        <v>19.7239</v>
      </c>
      <c r="I540">
        <f t="shared" si="12"/>
        <v>4.4516842299999998E-2</v>
      </c>
      <c r="K540">
        <v>17.59675</v>
      </c>
      <c r="L540">
        <v>22.152650000000001</v>
      </c>
      <c r="M540">
        <v>450.57011</v>
      </c>
      <c r="N540">
        <v>505.03654999999998</v>
      </c>
      <c r="O540">
        <v>401.17095</v>
      </c>
      <c r="P540" t="s">
        <v>6186</v>
      </c>
      <c r="Q540">
        <v>145.46940000000001</v>
      </c>
      <c r="R540">
        <v>132.69390000000001</v>
      </c>
      <c r="S540">
        <v>12.173</v>
      </c>
      <c r="T540">
        <v>0.92676400000000003</v>
      </c>
      <c r="U540">
        <v>3.7913000000000002E-2</v>
      </c>
      <c r="V540">
        <v>34.574770000000001</v>
      </c>
      <c r="W540">
        <v>0.73099999999999998</v>
      </c>
      <c r="X540" t="s">
        <v>6186</v>
      </c>
      <c r="Y540">
        <v>0.26900000000000002</v>
      </c>
      <c r="Z540" t="s">
        <v>6186</v>
      </c>
      <c r="AA540" t="s">
        <v>6186</v>
      </c>
      <c r="AB540">
        <v>1</v>
      </c>
      <c r="AC540" t="s">
        <v>6186</v>
      </c>
      <c r="AD540" t="s">
        <v>6186</v>
      </c>
      <c r="AE540" t="s">
        <v>6186</v>
      </c>
      <c r="AF540" t="s">
        <v>6186</v>
      </c>
      <c r="AG540">
        <v>1</v>
      </c>
      <c r="AH540" t="s">
        <v>6186</v>
      </c>
      <c r="AI540" t="s">
        <v>6186</v>
      </c>
      <c r="AJ540" t="s">
        <v>6186</v>
      </c>
      <c r="AK540" t="s">
        <v>6186</v>
      </c>
      <c r="AL540" t="s">
        <v>6186</v>
      </c>
      <c r="AM540" t="s">
        <v>6186</v>
      </c>
      <c r="AN540" t="s">
        <v>6186</v>
      </c>
      <c r="AO540" t="s">
        <v>6186</v>
      </c>
      <c r="AP540">
        <v>1</v>
      </c>
      <c r="AQ540" t="s">
        <v>6186</v>
      </c>
      <c r="AR540" t="s">
        <v>6186</v>
      </c>
      <c r="AS540" t="s">
        <v>6186</v>
      </c>
      <c r="AT540">
        <v>0.73099999999999998</v>
      </c>
      <c r="AU540" t="s">
        <v>6186</v>
      </c>
      <c r="AV540">
        <v>4</v>
      </c>
      <c r="AW540" t="s">
        <v>6186</v>
      </c>
      <c r="AX540">
        <v>4.5</v>
      </c>
      <c r="AY540">
        <v>1</v>
      </c>
      <c r="AZ540" t="s">
        <v>6186</v>
      </c>
      <c r="BA540" t="s">
        <v>6186</v>
      </c>
      <c r="BB540" t="s">
        <v>6186</v>
      </c>
      <c r="BC540" t="s">
        <v>6186</v>
      </c>
      <c r="BD540" t="s">
        <v>6186</v>
      </c>
    </row>
    <row r="541" spans="1:56">
      <c r="A541" t="s">
        <v>6190</v>
      </c>
      <c r="B541">
        <v>3500</v>
      </c>
      <c r="C541">
        <v>1998</v>
      </c>
      <c r="D541">
        <v>16</v>
      </c>
      <c r="E541">
        <v>1.1299999999999999E-3</v>
      </c>
      <c r="F541">
        <v>26.989899999999999</v>
      </c>
      <c r="H541">
        <v>21.929379999999998</v>
      </c>
      <c r="I541">
        <f t="shared" si="12"/>
        <v>2.4780199399999998E-2</v>
      </c>
      <c r="K541">
        <v>19.334720000000001</v>
      </c>
      <c r="L541">
        <v>24.89246</v>
      </c>
      <c r="M541">
        <v>405.25540999999998</v>
      </c>
      <c r="N541">
        <v>459.63934999999998</v>
      </c>
      <c r="O541">
        <v>357.01575000000003</v>
      </c>
      <c r="P541" t="s">
        <v>6186</v>
      </c>
      <c r="Q541">
        <v>138</v>
      </c>
      <c r="R541">
        <v>150</v>
      </c>
      <c r="S541">
        <v>11.5647</v>
      </c>
      <c r="T541">
        <v>1.086957</v>
      </c>
      <c r="U541">
        <v>4.2856999999999999E-2</v>
      </c>
      <c r="V541">
        <v>38.376420000000003</v>
      </c>
      <c r="W541">
        <v>1</v>
      </c>
      <c r="X541" t="s">
        <v>6186</v>
      </c>
      <c r="Y541" t="s">
        <v>6186</v>
      </c>
      <c r="Z541" t="s">
        <v>6186</v>
      </c>
      <c r="AA541" t="s">
        <v>6186</v>
      </c>
      <c r="AB541">
        <v>1</v>
      </c>
      <c r="AC541" t="s">
        <v>6186</v>
      </c>
      <c r="AD541" t="s">
        <v>6186</v>
      </c>
      <c r="AE541" t="s">
        <v>6186</v>
      </c>
      <c r="AF541" t="s">
        <v>6186</v>
      </c>
      <c r="AG541">
        <v>1</v>
      </c>
      <c r="AH541" t="s">
        <v>6186</v>
      </c>
      <c r="AI541" t="s">
        <v>6186</v>
      </c>
      <c r="AJ541" t="s">
        <v>6186</v>
      </c>
      <c r="AK541" t="s">
        <v>6186</v>
      </c>
      <c r="AL541" t="s">
        <v>6186</v>
      </c>
      <c r="AM541" t="s">
        <v>6186</v>
      </c>
      <c r="AN541" t="s">
        <v>6186</v>
      </c>
      <c r="AO541" t="s">
        <v>6186</v>
      </c>
      <c r="AP541">
        <v>1</v>
      </c>
      <c r="AQ541" t="s">
        <v>6186</v>
      </c>
      <c r="AR541" t="s">
        <v>6186</v>
      </c>
      <c r="AS541" t="s">
        <v>6186</v>
      </c>
      <c r="AT541">
        <v>1</v>
      </c>
      <c r="AU541" t="s">
        <v>6186</v>
      </c>
      <c r="AV541">
        <v>4</v>
      </c>
      <c r="AW541" t="s">
        <v>6186</v>
      </c>
      <c r="AX541">
        <v>4</v>
      </c>
      <c r="AY541">
        <v>1</v>
      </c>
      <c r="AZ541" t="s">
        <v>6186</v>
      </c>
      <c r="BA541" t="s">
        <v>6186</v>
      </c>
      <c r="BB541" t="s">
        <v>6186</v>
      </c>
      <c r="BC541" t="s">
        <v>6186</v>
      </c>
      <c r="BD541" t="s">
        <v>6186</v>
      </c>
    </row>
    <row r="542" spans="1:56">
      <c r="A542" t="s">
        <v>6190</v>
      </c>
      <c r="B542">
        <v>3500</v>
      </c>
      <c r="C542">
        <v>1999</v>
      </c>
      <c r="D542">
        <v>1</v>
      </c>
      <c r="E542">
        <v>4.6E-5</v>
      </c>
      <c r="F542">
        <v>26.851800000000001</v>
      </c>
      <c r="H542">
        <v>21.684059999999999</v>
      </c>
      <c r="I542">
        <f t="shared" si="12"/>
        <v>9.9746676000000002E-4</v>
      </c>
      <c r="K542">
        <v>19.272179999999999</v>
      </c>
      <c r="L542">
        <v>24.31673</v>
      </c>
      <c r="M542">
        <v>409.84025000000003</v>
      </c>
      <c r="N542">
        <v>461.13110999999998</v>
      </c>
      <c r="O542">
        <v>365.46852000000001</v>
      </c>
      <c r="P542" t="s">
        <v>6186</v>
      </c>
      <c r="Q542">
        <v>138</v>
      </c>
      <c r="R542">
        <v>150</v>
      </c>
      <c r="S542">
        <v>11.524699999999999</v>
      </c>
      <c r="T542">
        <v>1.086957</v>
      </c>
      <c r="U542">
        <v>4.2856999999999999E-2</v>
      </c>
      <c r="V542">
        <v>37.947099999999999</v>
      </c>
      <c r="W542">
        <v>1</v>
      </c>
      <c r="X542" t="s">
        <v>6186</v>
      </c>
      <c r="Y542" t="s">
        <v>6186</v>
      </c>
      <c r="Z542" t="s">
        <v>6186</v>
      </c>
      <c r="AA542" t="s">
        <v>6186</v>
      </c>
      <c r="AB542">
        <v>1</v>
      </c>
      <c r="AC542" t="s">
        <v>6186</v>
      </c>
      <c r="AD542" t="s">
        <v>6186</v>
      </c>
      <c r="AE542" t="s">
        <v>6186</v>
      </c>
      <c r="AF542" t="s">
        <v>6186</v>
      </c>
      <c r="AG542">
        <v>1</v>
      </c>
      <c r="AH542" t="s">
        <v>6186</v>
      </c>
      <c r="AI542" t="s">
        <v>6186</v>
      </c>
      <c r="AJ542" t="s">
        <v>6186</v>
      </c>
      <c r="AK542" t="s">
        <v>6186</v>
      </c>
      <c r="AL542" t="s">
        <v>6186</v>
      </c>
      <c r="AM542" t="s">
        <v>6186</v>
      </c>
      <c r="AN542" t="s">
        <v>6186</v>
      </c>
      <c r="AO542" t="s">
        <v>6186</v>
      </c>
      <c r="AP542">
        <v>1</v>
      </c>
      <c r="AQ542" t="s">
        <v>6186</v>
      </c>
      <c r="AR542" t="s">
        <v>6186</v>
      </c>
      <c r="AS542" t="s">
        <v>6186</v>
      </c>
      <c r="AT542">
        <v>1</v>
      </c>
      <c r="AU542" t="s">
        <v>6186</v>
      </c>
      <c r="AV542">
        <v>4</v>
      </c>
      <c r="AW542" t="s">
        <v>6186</v>
      </c>
      <c r="AX542">
        <v>4</v>
      </c>
      <c r="AY542">
        <v>1</v>
      </c>
      <c r="AZ542" t="s">
        <v>6186</v>
      </c>
      <c r="BA542" t="s">
        <v>6186</v>
      </c>
      <c r="BB542" t="s">
        <v>6186</v>
      </c>
      <c r="BC542" t="s">
        <v>6186</v>
      </c>
      <c r="BD542" t="s">
        <v>6186</v>
      </c>
    </row>
    <row r="543" spans="1:56">
      <c r="A543" t="s">
        <v>6190</v>
      </c>
      <c r="B543">
        <v>3500</v>
      </c>
      <c r="C543">
        <v>2000</v>
      </c>
      <c r="D543" t="s">
        <v>6186</v>
      </c>
      <c r="E543" t="s">
        <v>6186</v>
      </c>
      <c r="F543" t="s">
        <v>6186</v>
      </c>
      <c r="H543" t="s">
        <v>6186</v>
      </c>
      <c r="I543" t="str">
        <f t="shared" si="12"/>
        <v/>
      </c>
      <c r="K543" t="s">
        <v>6186</v>
      </c>
      <c r="L543" t="s">
        <v>6186</v>
      </c>
      <c r="M543" t="s">
        <v>6186</v>
      </c>
      <c r="N543" t="s">
        <v>6186</v>
      </c>
      <c r="O543" t="s">
        <v>6186</v>
      </c>
      <c r="P543" t="s">
        <v>6186</v>
      </c>
      <c r="Q543" t="s">
        <v>6186</v>
      </c>
      <c r="R543" t="s">
        <v>6186</v>
      </c>
      <c r="S543" t="s">
        <v>6186</v>
      </c>
      <c r="T543" t="s">
        <v>6186</v>
      </c>
      <c r="U543" t="s">
        <v>6186</v>
      </c>
      <c r="V543" t="s">
        <v>6186</v>
      </c>
      <c r="W543" t="s">
        <v>6186</v>
      </c>
      <c r="X543" t="s">
        <v>6186</v>
      </c>
      <c r="Y543" t="s">
        <v>6186</v>
      </c>
      <c r="Z543" t="s">
        <v>6186</v>
      </c>
      <c r="AA543" t="s">
        <v>6186</v>
      </c>
      <c r="AB543" t="s">
        <v>6186</v>
      </c>
      <c r="AC543" t="s">
        <v>6186</v>
      </c>
      <c r="AD543" t="s">
        <v>6186</v>
      </c>
      <c r="AE543" t="s">
        <v>6186</v>
      </c>
      <c r="AF543" t="s">
        <v>6186</v>
      </c>
      <c r="AG543" t="s">
        <v>6186</v>
      </c>
      <c r="AH543" t="s">
        <v>6186</v>
      </c>
      <c r="AI543" t="s">
        <v>6186</v>
      </c>
      <c r="AJ543" t="s">
        <v>6186</v>
      </c>
      <c r="AK543" t="s">
        <v>6186</v>
      </c>
      <c r="AL543" t="s">
        <v>6186</v>
      </c>
      <c r="AM543" t="s">
        <v>6186</v>
      </c>
      <c r="AN543" t="s">
        <v>6186</v>
      </c>
      <c r="AO543" t="s">
        <v>6186</v>
      </c>
      <c r="AP543" t="s">
        <v>6186</v>
      </c>
      <c r="AQ543" t="s">
        <v>6186</v>
      </c>
      <c r="AR543" t="s">
        <v>6186</v>
      </c>
      <c r="AS543" t="s">
        <v>6186</v>
      </c>
      <c r="AT543" t="s">
        <v>6186</v>
      </c>
      <c r="AU543" t="s">
        <v>6186</v>
      </c>
      <c r="AV543" t="s">
        <v>6186</v>
      </c>
      <c r="AW543" t="s">
        <v>6186</v>
      </c>
      <c r="AX543" t="s">
        <v>6186</v>
      </c>
      <c r="AY543" t="s">
        <v>6186</v>
      </c>
      <c r="AZ543" t="s">
        <v>6186</v>
      </c>
      <c r="BA543" t="s">
        <v>6186</v>
      </c>
      <c r="BB543" t="s">
        <v>6186</v>
      </c>
      <c r="BC543" t="s">
        <v>6186</v>
      </c>
      <c r="BD543" t="s">
        <v>6186</v>
      </c>
    </row>
    <row r="544" spans="1:56">
      <c r="A544" t="s">
        <v>6190</v>
      </c>
      <c r="B544">
        <v>3500</v>
      </c>
      <c r="C544">
        <v>2001</v>
      </c>
      <c r="D544" t="s">
        <v>6186</v>
      </c>
      <c r="E544" t="s">
        <v>6186</v>
      </c>
      <c r="F544" t="s">
        <v>6186</v>
      </c>
      <c r="H544" t="s">
        <v>6186</v>
      </c>
      <c r="I544" t="str">
        <f t="shared" si="12"/>
        <v/>
      </c>
      <c r="K544" t="s">
        <v>6186</v>
      </c>
      <c r="L544" t="s">
        <v>6186</v>
      </c>
      <c r="M544" t="s">
        <v>6186</v>
      </c>
      <c r="N544" t="s">
        <v>6186</v>
      </c>
      <c r="O544" t="s">
        <v>6186</v>
      </c>
      <c r="P544" t="s">
        <v>6186</v>
      </c>
      <c r="Q544" t="s">
        <v>6186</v>
      </c>
      <c r="R544" t="s">
        <v>6186</v>
      </c>
      <c r="S544" t="s">
        <v>6186</v>
      </c>
      <c r="T544" t="s">
        <v>6186</v>
      </c>
      <c r="U544" t="s">
        <v>6186</v>
      </c>
      <c r="V544" t="s">
        <v>6186</v>
      </c>
      <c r="W544" t="s">
        <v>6186</v>
      </c>
      <c r="X544" t="s">
        <v>6186</v>
      </c>
      <c r="Y544" t="s">
        <v>6186</v>
      </c>
      <c r="Z544" t="s">
        <v>6186</v>
      </c>
      <c r="AA544" t="s">
        <v>6186</v>
      </c>
      <c r="AB544" t="s">
        <v>6186</v>
      </c>
      <c r="AC544" t="s">
        <v>6186</v>
      </c>
      <c r="AD544" t="s">
        <v>6186</v>
      </c>
      <c r="AE544" t="s">
        <v>6186</v>
      </c>
      <c r="AF544" t="s">
        <v>6186</v>
      </c>
      <c r="AG544" t="s">
        <v>6186</v>
      </c>
      <c r="AH544" t="s">
        <v>6186</v>
      </c>
      <c r="AI544" t="s">
        <v>6186</v>
      </c>
      <c r="AJ544" t="s">
        <v>6186</v>
      </c>
      <c r="AK544" t="s">
        <v>6186</v>
      </c>
      <c r="AL544" t="s">
        <v>6186</v>
      </c>
      <c r="AM544" t="s">
        <v>6186</v>
      </c>
      <c r="AN544" t="s">
        <v>6186</v>
      </c>
      <c r="AO544" t="s">
        <v>6186</v>
      </c>
      <c r="AP544" t="s">
        <v>6186</v>
      </c>
      <c r="AQ544" t="s">
        <v>6186</v>
      </c>
      <c r="AR544" t="s">
        <v>6186</v>
      </c>
      <c r="AS544" t="s">
        <v>6186</v>
      </c>
      <c r="AT544" t="s">
        <v>6186</v>
      </c>
      <c r="AU544" t="s">
        <v>6186</v>
      </c>
      <c r="AV544" t="s">
        <v>6186</v>
      </c>
      <c r="AW544" t="s">
        <v>6186</v>
      </c>
      <c r="AX544" t="s">
        <v>6186</v>
      </c>
      <c r="AY544" t="s">
        <v>6186</v>
      </c>
      <c r="AZ544" t="s">
        <v>6186</v>
      </c>
      <c r="BA544" t="s">
        <v>6186</v>
      </c>
      <c r="BB544" t="s">
        <v>6186</v>
      </c>
      <c r="BC544" t="s">
        <v>6186</v>
      </c>
      <c r="BD544" t="s">
        <v>6186</v>
      </c>
    </row>
    <row r="545" spans="1:56">
      <c r="A545" t="s">
        <v>6190</v>
      </c>
      <c r="B545">
        <v>3500</v>
      </c>
      <c r="C545">
        <v>2002</v>
      </c>
      <c r="D545" t="s">
        <v>6186</v>
      </c>
      <c r="E545" t="s">
        <v>6186</v>
      </c>
      <c r="F545" t="s">
        <v>6186</v>
      </c>
      <c r="H545" t="s">
        <v>6186</v>
      </c>
      <c r="I545" t="str">
        <f t="shared" si="12"/>
        <v/>
      </c>
      <c r="K545" t="s">
        <v>6186</v>
      </c>
      <c r="L545" t="s">
        <v>6186</v>
      </c>
      <c r="M545" t="s">
        <v>6186</v>
      </c>
      <c r="N545" t="s">
        <v>6186</v>
      </c>
      <c r="O545" t="s">
        <v>6186</v>
      </c>
      <c r="P545" t="s">
        <v>6186</v>
      </c>
      <c r="Q545" t="s">
        <v>6186</v>
      </c>
      <c r="R545" t="s">
        <v>6186</v>
      </c>
      <c r="S545" t="s">
        <v>6186</v>
      </c>
      <c r="T545" t="s">
        <v>6186</v>
      </c>
      <c r="U545" t="s">
        <v>6186</v>
      </c>
      <c r="V545" t="s">
        <v>6186</v>
      </c>
      <c r="W545" t="s">
        <v>6186</v>
      </c>
      <c r="X545" t="s">
        <v>6186</v>
      </c>
      <c r="Y545" t="s">
        <v>6186</v>
      </c>
      <c r="Z545" t="s">
        <v>6186</v>
      </c>
      <c r="AA545" t="s">
        <v>6186</v>
      </c>
      <c r="AB545" t="s">
        <v>6186</v>
      </c>
      <c r="AC545" t="s">
        <v>6186</v>
      </c>
      <c r="AD545" t="s">
        <v>6186</v>
      </c>
      <c r="AE545" t="s">
        <v>6186</v>
      </c>
      <c r="AF545" t="s">
        <v>6186</v>
      </c>
      <c r="AG545" t="s">
        <v>6186</v>
      </c>
      <c r="AH545" t="s">
        <v>6186</v>
      </c>
      <c r="AI545" t="s">
        <v>6186</v>
      </c>
      <c r="AJ545" t="s">
        <v>6186</v>
      </c>
      <c r="AK545" t="s">
        <v>6186</v>
      </c>
      <c r="AL545" t="s">
        <v>6186</v>
      </c>
      <c r="AM545" t="s">
        <v>6186</v>
      </c>
      <c r="AN545" t="s">
        <v>6186</v>
      </c>
      <c r="AO545" t="s">
        <v>6186</v>
      </c>
      <c r="AP545" t="s">
        <v>6186</v>
      </c>
      <c r="AQ545" t="s">
        <v>6186</v>
      </c>
      <c r="AR545" t="s">
        <v>6186</v>
      </c>
      <c r="AS545" t="s">
        <v>6186</v>
      </c>
      <c r="AT545" t="s">
        <v>6186</v>
      </c>
      <c r="AU545" t="s">
        <v>6186</v>
      </c>
      <c r="AV545" t="s">
        <v>6186</v>
      </c>
      <c r="AW545" t="s">
        <v>6186</v>
      </c>
      <c r="AX545" t="s">
        <v>6186</v>
      </c>
      <c r="AY545" t="s">
        <v>6186</v>
      </c>
      <c r="AZ545" t="s">
        <v>6186</v>
      </c>
      <c r="BA545" t="s">
        <v>6186</v>
      </c>
      <c r="BB545" t="s">
        <v>6186</v>
      </c>
      <c r="BC545" t="s">
        <v>6186</v>
      </c>
      <c r="BD545" t="s">
        <v>6186</v>
      </c>
    </row>
    <row r="546" spans="1:56">
      <c r="A546" t="s">
        <v>6190</v>
      </c>
      <c r="B546">
        <v>3500</v>
      </c>
      <c r="C546">
        <v>2003</v>
      </c>
      <c r="D546" t="s">
        <v>6186</v>
      </c>
      <c r="E546" t="s">
        <v>6186</v>
      </c>
      <c r="F546" t="s">
        <v>6186</v>
      </c>
      <c r="H546" t="s">
        <v>6186</v>
      </c>
      <c r="I546" t="str">
        <f t="shared" si="12"/>
        <v/>
      </c>
      <c r="K546" t="s">
        <v>6186</v>
      </c>
      <c r="L546" t="s">
        <v>6186</v>
      </c>
      <c r="M546" t="s">
        <v>6186</v>
      </c>
      <c r="N546" t="s">
        <v>6186</v>
      </c>
      <c r="O546" t="s">
        <v>6186</v>
      </c>
      <c r="P546" t="s">
        <v>6186</v>
      </c>
      <c r="Q546" t="s">
        <v>6186</v>
      </c>
      <c r="R546" t="s">
        <v>6186</v>
      </c>
      <c r="S546" t="s">
        <v>6186</v>
      </c>
      <c r="T546" t="s">
        <v>6186</v>
      </c>
      <c r="U546" t="s">
        <v>6186</v>
      </c>
      <c r="V546" t="s">
        <v>6186</v>
      </c>
      <c r="W546" t="s">
        <v>6186</v>
      </c>
      <c r="X546" t="s">
        <v>6186</v>
      </c>
      <c r="Y546" t="s">
        <v>6186</v>
      </c>
      <c r="Z546" t="s">
        <v>6186</v>
      </c>
      <c r="AA546" t="s">
        <v>6186</v>
      </c>
      <c r="AB546" t="s">
        <v>6186</v>
      </c>
      <c r="AC546" t="s">
        <v>6186</v>
      </c>
      <c r="AD546" t="s">
        <v>6186</v>
      </c>
      <c r="AE546" t="s">
        <v>6186</v>
      </c>
      <c r="AF546" t="s">
        <v>6186</v>
      </c>
      <c r="AG546" t="s">
        <v>6186</v>
      </c>
      <c r="AH546" t="s">
        <v>6186</v>
      </c>
      <c r="AI546" t="s">
        <v>6186</v>
      </c>
      <c r="AJ546" t="s">
        <v>6186</v>
      </c>
      <c r="AK546" t="s">
        <v>6186</v>
      </c>
      <c r="AL546" t="s">
        <v>6186</v>
      </c>
      <c r="AM546" t="s">
        <v>6186</v>
      </c>
      <c r="AN546" t="s">
        <v>6186</v>
      </c>
      <c r="AO546" t="s">
        <v>6186</v>
      </c>
      <c r="AP546" t="s">
        <v>6186</v>
      </c>
      <c r="AQ546" t="s">
        <v>6186</v>
      </c>
      <c r="AR546" t="s">
        <v>6186</v>
      </c>
      <c r="AS546" t="s">
        <v>6186</v>
      </c>
      <c r="AT546" t="s">
        <v>6186</v>
      </c>
      <c r="AU546" t="s">
        <v>6186</v>
      </c>
      <c r="AV546" t="s">
        <v>6186</v>
      </c>
      <c r="AW546" t="s">
        <v>6186</v>
      </c>
      <c r="AX546" t="s">
        <v>6186</v>
      </c>
      <c r="AY546" t="s">
        <v>6186</v>
      </c>
      <c r="AZ546" t="s">
        <v>6186</v>
      </c>
      <c r="BA546" t="s">
        <v>6186</v>
      </c>
      <c r="BB546" t="s">
        <v>6186</v>
      </c>
      <c r="BC546" t="s">
        <v>6186</v>
      </c>
      <c r="BD546" t="s">
        <v>6186</v>
      </c>
    </row>
    <row r="547" spans="1:56">
      <c r="A547" t="s">
        <v>6190</v>
      </c>
      <c r="B547">
        <v>3500</v>
      </c>
      <c r="C547">
        <v>2004</v>
      </c>
      <c r="D547" t="s">
        <v>6186</v>
      </c>
      <c r="E547" t="s">
        <v>6186</v>
      </c>
      <c r="F547" t="s">
        <v>6186</v>
      </c>
      <c r="H547" t="s">
        <v>6186</v>
      </c>
      <c r="I547" t="str">
        <f t="shared" si="12"/>
        <v/>
      </c>
      <c r="K547" t="s">
        <v>6186</v>
      </c>
      <c r="L547" t="s">
        <v>6186</v>
      </c>
      <c r="M547" t="s">
        <v>6186</v>
      </c>
      <c r="N547" t="s">
        <v>6186</v>
      </c>
      <c r="O547" t="s">
        <v>6186</v>
      </c>
      <c r="P547" t="s">
        <v>6186</v>
      </c>
      <c r="Q547" t="s">
        <v>6186</v>
      </c>
      <c r="R547" t="s">
        <v>6186</v>
      </c>
      <c r="S547" t="s">
        <v>6186</v>
      </c>
      <c r="T547" t="s">
        <v>6186</v>
      </c>
      <c r="U547" t="s">
        <v>6186</v>
      </c>
      <c r="V547" t="s">
        <v>6186</v>
      </c>
      <c r="W547" t="s">
        <v>6186</v>
      </c>
      <c r="X547" t="s">
        <v>6186</v>
      </c>
      <c r="Y547" t="s">
        <v>6186</v>
      </c>
      <c r="Z547" t="s">
        <v>6186</v>
      </c>
      <c r="AA547" t="s">
        <v>6186</v>
      </c>
      <c r="AB547" t="s">
        <v>6186</v>
      </c>
      <c r="AC547" t="s">
        <v>6186</v>
      </c>
      <c r="AD547" t="s">
        <v>6186</v>
      </c>
      <c r="AE547" t="s">
        <v>6186</v>
      </c>
      <c r="AF547" t="s">
        <v>6186</v>
      </c>
      <c r="AG547" t="s">
        <v>6186</v>
      </c>
      <c r="AH547" t="s">
        <v>6186</v>
      </c>
      <c r="AI547" t="s">
        <v>6186</v>
      </c>
      <c r="AJ547" t="s">
        <v>6186</v>
      </c>
      <c r="AK547" t="s">
        <v>6186</v>
      </c>
      <c r="AL547" t="s">
        <v>6186</v>
      </c>
      <c r="AM547" t="s">
        <v>6186</v>
      </c>
      <c r="AN547" t="s">
        <v>6186</v>
      </c>
      <c r="AO547" t="s">
        <v>6186</v>
      </c>
      <c r="AP547" t="s">
        <v>6186</v>
      </c>
      <c r="AQ547" t="s">
        <v>6186</v>
      </c>
      <c r="AR547" t="s">
        <v>6186</v>
      </c>
      <c r="AS547" t="s">
        <v>6186</v>
      </c>
      <c r="AT547" t="s">
        <v>6186</v>
      </c>
      <c r="AU547" t="s">
        <v>6186</v>
      </c>
      <c r="AV547" t="s">
        <v>6186</v>
      </c>
      <c r="AW547" t="s">
        <v>6186</v>
      </c>
      <c r="AX547" t="s">
        <v>6186</v>
      </c>
      <c r="AY547" t="s">
        <v>6186</v>
      </c>
      <c r="AZ547" t="s">
        <v>6186</v>
      </c>
      <c r="BA547" t="s">
        <v>6186</v>
      </c>
      <c r="BB547" t="s">
        <v>6186</v>
      </c>
      <c r="BC547" t="s">
        <v>6186</v>
      </c>
      <c r="BD547" t="s">
        <v>6186</v>
      </c>
    </row>
    <row r="548" spans="1:56">
      <c r="A548" t="s">
        <v>6190</v>
      </c>
      <c r="B548">
        <v>3500</v>
      </c>
      <c r="C548">
        <v>2005</v>
      </c>
      <c r="D548" t="s">
        <v>6186</v>
      </c>
      <c r="E548" t="s">
        <v>6186</v>
      </c>
      <c r="F548" t="s">
        <v>6186</v>
      </c>
      <c r="H548" t="s">
        <v>6186</v>
      </c>
      <c r="I548" t="str">
        <f t="shared" si="12"/>
        <v/>
      </c>
      <c r="K548" t="s">
        <v>6186</v>
      </c>
      <c r="L548" t="s">
        <v>6186</v>
      </c>
      <c r="M548" t="s">
        <v>6186</v>
      </c>
      <c r="N548" t="s">
        <v>6186</v>
      </c>
      <c r="O548" t="s">
        <v>6186</v>
      </c>
      <c r="P548" t="s">
        <v>6186</v>
      </c>
      <c r="Q548" t="s">
        <v>6186</v>
      </c>
      <c r="R548" t="s">
        <v>6186</v>
      </c>
      <c r="S548" t="s">
        <v>6186</v>
      </c>
      <c r="T548" t="s">
        <v>6186</v>
      </c>
      <c r="U548" t="s">
        <v>6186</v>
      </c>
      <c r="V548" t="s">
        <v>6186</v>
      </c>
      <c r="W548" t="s">
        <v>6186</v>
      </c>
      <c r="X548" t="s">
        <v>6186</v>
      </c>
      <c r="Y548" t="s">
        <v>6186</v>
      </c>
      <c r="Z548" t="s">
        <v>6186</v>
      </c>
      <c r="AA548" t="s">
        <v>6186</v>
      </c>
      <c r="AB548" t="s">
        <v>6186</v>
      </c>
      <c r="AC548" t="s">
        <v>6186</v>
      </c>
      <c r="AD548" t="s">
        <v>6186</v>
      </c>
      <c r="AE548" t="s">
        <v>6186</v>
      </c>
      <c r="AF548" t="s">
        <v>6186</v>
      </c>
      <c r="AG548" t="s">
        <v>6186</v>
      </c>
      <c r="AH548" t="s">
        <v>6186</v>
      </c>
      <c r="AI548" t="s">
        <v>6186</v>
      </c>
      <c r="AJ548" t="s">
        <v>6186</v>
      </c>
      <c r="AK548" t="s">
        <v>6186</v>
      </c>
      <c r="AL548" t="s">
        <v>6186</v>
      </c>
      <c r="AM548" t="s">
        <v>6186</v>
      </c>
      <c r="AN548" t="s">
        <v>6186</v>
      </c>
      <c r="AO548" t="s">
        <v>6186</v>
      </c>
      <c r="AP548" t="s">
        <v>6186</v>
      </c>
      <c r="AQ548" t="s">
        <v>6186</v>
      </c>
      <c r="AR548" t="s">
        <v>6186</v>
      </c>
      <c r="AS548" t="s">
        <v>6186</v>
      </c>
      <c r="AT548" t="s">
        <v>6186</v>
      </c>
      <c r="AU548" t="s">
        <v>6186</v>
      </c>
      <c r="AV548" t="s">
        <v>6186</v>
      </c>
      <c r="AW548" t="s">
        <v>6186</v>
      </c>
      <c r="AX548" t="s">
        <v>6186</v>
      </c>
      <c r="AY548" t="s">
        <v>6186</v>
      </c>
      <c r="AZ548" t="s">
        <v>6186</v>
      </c>
      <c r="BA548" t="s">
        <v>6186</v>
      </c>
      <c r="BB548" t="s">
        <v>6186</v>
      </c>
      <c r="BC548" t="s">
        <v>6186</v>
      </c>
      <c r="BD548" t="s">
        <v>6186</v>
      </c>
    </row>
    <row r="549" spans="1:56">
      <c r="A549" t="s">
        <v>6190</v>
      </c>
      <c r="B549">
        <v>3500</v>
      </c>
      <c r="C549">
        <v>2006</v>
      </c>
      <c r="D549" t="s">
        <v>6186</v>
      </c>
      <c r="E549" t="s">
        <v>6186</v>
      </c>
      <c r="F549" t="s">
        <v>6186</v>
      </c>
      <c r="H549" t="s">
        <v>6186</v>
      </c>
      <c r="I549" t="str">
        <f t="shared" si="12"/>
        <v/>
      </c>
      <c r="K549" t="s">
        <v>6186</v>
      </c>
      <c r="L549" t="s">
        <v>6186</v>
      </c>
      <c r="M549" t="s">
        <v>6186</v>
      </c>
      <c r="N549" t="s">
        <v>6186</v>
      </c>
      <c r="O549" t="s">
        <v>6186</v>
      </c>
      <c r="P549" t="s">
        <v>6186</v>
      </c>
      <c r="Q549" t="s">
        <v>6186</v>
      </c>
      <c r="R549" t="s">
        <v>6186</v>
      </c>
      <c r="S549" t="s">
        <v>6186</v>
      </c>
      <c r="T549" t="s">
        <v>6186</v>
      </c>
      <c r="U549" t="s">
        <v>6186</v>
      </c>
      <c r="V549" t="s">
        <v>6186</v>
      </c>
      <c r="W549" t="s">
        <v>6186</v>
      </c>
      <c r="X549" t="s">
        <v>6186</v>
      </c>
      <c r="Y549" t="s">
        <v>6186</v>
      </c>
      <c r="Z549" t="s">
        <v>6186</v>
      </c>
      <c r="AA549" t="s">
        <v>6186</v>
      </c>
      <c r="AB549" t="s">
        <v>6186</v>
      </c>
      <c r="AC549" t="s">
        <v>6186</v>
      </c>
      <c r="AD549" t="s">
        <v>6186</v>
      </c>
      <c r="AE549" t="s">
        <v>6186</v>
      </c>
      <c r="AF549" t="s">
        <v>6186</v>
      </c>
      <c r="AG549" t="s">
        <v>6186</v>
      </c>
      <c r="AH549" t="s">
        <v>6186</v>
      </c>
      <c r="AI549" t="s">
        <v>6186</v>
      </c>
      <c r="AJ549" t="s">
        <v>6186</v>
      </c>
      <c r="AK549" t="s">
        <v>6186</v>
      </c>
      <c r="AL549" t="s">
        <v>6186</v>
      </c>
      <c r="AM549" t="s">
        <v>6186</v>
      </c>
      <c r="AN549" t="s">
        <v>6186</v>
      </c>
      <c r="AO549" t="s">
        <v>6186</v>
      </c>
      <c r="AP549" t="s">
        <v>6186</v>
      </c>
      <c r="AQ549" t="s">
        <v>6186</v>
      </c>
      <c r="AR549" t="s">
        <v>6186</v>
      </c>
      <c r="AS549" t="s">
        <v>6186</v>
      </c>
      <c r="AT549" t="s">
        <v>6186</v>
      </c>
      <c r="AU549" t="s">
        <v>6186</v>
      </c>
      <c r="AV549" t="s">
        <v>6186</v>
      </c>
      <c r="AW549" t="s">
        <v>6186</v>
      </c>
      <c r="AX549" t="s">
        <v>6186</v>
      </c>
      <c r="AY549" t="s">
        <v>6186</v>
      </c>
      <c r="AZ549" t="s">
        <v>6186</v>
      </c>
      <c r="BA549" t="s">
        <v>6186</v>
      </c>
      <c r="BB549" t="s">
        <v>6186</v>
      </c>
      <c r="BC549" t="s">
        <v>6186</v>
      </c>
      <c r="BD549" t="s">
        <v>6186</v>
      </c>
    </row>
    <row r="550" spans="1:56">
      <c r="A550" t="s">
        <v>6190</v>
      </c>
      <c r="B550">
        <v>3500</v>
      </c>
      <c r="C550">
        <v>2007</v>
      </c>
      <c r="D550" t="s">
        <v>6186</v>
      </c>
      <c r="E550" t="s">
        <v>6186</v>
      </c>
      <c r="F550" t="s">
        <v>6186</v>
      </c>
      <c r="H550" t="s">
        <v>6186</v>
      </c>
      <c r="I550" t="str">
        <f t="shared" si="12"/>
        <v/>
      </c>
      <c r="K550" t="s">
        <v>6186</v>
      </c>
      <c r="L550" t="s">
        <v>6186</v>
      </c>
      <c r="M550" t="s">
        <v>6186</v>
      </c>
      <c r="N550" t="s">
        <v>6186</v>
      </c>
      <c r="O550" t="s">
        <v>6186</v>
      </c>
      <c r="P550" t="s">
        <v>6186</v>
      </c>
      <c r="Q550" t="s">
        <v>6186</v>
      </c>
      <c r="R550" t="s">
        <v>6186</v>
      </c>
      <c r="S550" t="s">
        <v>6186</v>
      </c>
      <c r="T550" t="s">
        <v>6186</v>
      </c>
      <c r="U550" t="s">
        <v>6186</v>
      </c>
      <c r="V550" t="s">
        <v>6186</v>
      </c>
      <c r="W550" t="s">
        <v>6186</v>
      </c>
      <c r="X550" t="s">
        <v>6186</v>
      </c>
      <c r="Y550" t="s">
        <v>6186</v>
      </c>
      <c r="Z550" t="s">
        <v>6186</v>
      </c>
      <c r="AA550" t="s">
        <v>6186</v>
      </c>
      <c r="AB550" t="s">
        <v>6186</v>
      </c>
      <c r="AC550" t="s">
        <v>6186</v>
      </c>
      <c r="AD550" t="s">
        <v>6186</v>
      </c>
      <c r="AE550" t="s">
        <v>6186</v>
      </c>
      <c r="AF550" t="s">
        <v>6186</v>
      </c>
      <c r="AG550" t="s">
        <v>6186</v>
      </c>
      <c r="AH550" t="s">
        <v>6186</v>
      </c>
      <c r="AI550" t="s">
        <v>6186</v>
      </c>
      <c r="AJ550" t="s">
        <v>6186</v>
      </c>
      <c r="AK550" t="s">
        <v>6186</v>
      </c>
      <c r="AL550" t="s">
        <v>6186</v>
      </c>
      <c r="AM550" t="s">
        <v>6186</v>
      </c>
      <c r="AN550" t="s">
        <v>6186</v>
      </c>
      <c r="AO550" t="s">
        <v>6186</v>
      </c>
      <c r="AP550" t="s">
        <v>6186</v>
      </c>
      <c r="AQ550" t="s">
        <v>6186</v>
      </c>
      <c r="AR550" t="s">
        <v>6186</v>
      </c>
      <c r="AS550" t="s">
        <v>6186</v>
      </c>
      <c r="AT550" t="s">
        <v>6186</v>
      </c>
      <c r="AU550" t="s">
        <v>6186</v>
      </c>
      <c r="AV550" t="s">
        <v>6186</v>
      </c>
      <c r="AW550" t="s">
        <v>6186</v>
      </c>
      <c r="AX550" t="s">
        <v>6186</v>
      </c>
      <c r="AY550" t="s">
        <v>6186</v>
      </c>
      <c r="AZ550" t="s">
        <v>6186</v>
      </c>
      <c r="BA550" t="s">
        <v>6186</v>
      </c>
      <c r="BB550" t="s">
        <v>6186</v>
      </c>
      <c r="BC550" t="s">
        <v>6186</v>
      </c>
      <c r="BD550" t="s">
        <v>6186</v>
      </c>
    </row>
    <row r="551" spans="1:56">
      <c r="A551" t="s">
        <v>6190</v>
      </c>
      <c r="B551">
        <v>3500</v>
      </c>
      <c r="C551">
        <v>2008</v>
      </c>
      <c r="D551">
        <v>16</v>
      </c>
      <c r="E551">
        <v>1.1789999999999999E-3</v>
      </c>
      <c r="F551">
        <v>30.67962</v>
      </c>
      <c r="H551">
        <v>24.095600000000001</v>
      </c>
      <c r="I551">
        <f t="shared" si="12"/>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6186</v>
      </c>
      <c r="Y551" t="s">
        <v>6186</v>
      </c>
      <c r="Z551">
        <v>4.9000000000000002E-2</v>
      </c>
      <c r="AA551" t="s">
        <v>6186</v>
      </c>
      <c r="AB551">
        <v>0.95099999999999996</v>
      </c>
      <c r="AC551" t="s">
        <v>6186</v>
      </c>
      <c r="AD551" t="s">
        <v>6186</v>
      </c>
      <c r="AE551" t="s">
        <v>6186</v>
      </c>
      <c r="AF551" t="s">
        <v>6186</v>
      </c>
      <c r="AG551">
        <v>1</v>
      </c>
      <c r="AH551" t="s">
        <v>6186</v>
      </c>
      <c r="AI551" t="s">
        <v>6186</v>
      </c>
      <c r="AJ551" t="s">
        <v>6186</v>
      </c>
      <c r="AK551" t="s">
        <v>6186</v>
      </c>
      <c r="AL551" t="s">
        <v>6186</v>
      </c>
      <c r="AM551" t="s">
        <v>6186</v>
      </c>
      <c r="AN551" t="s">
        <v>6186</v>
      </c>
      <c r="AO551" t="s">
        <v>6186</v>
      </c>
      <c r="AP551">
        <v>1</v>
      </c>
      <c r="AQ551" t="s">
        <v>6186</v>
      </c>
      <c r="AR551" t="s">
        <v>6186</v>
      </c>
      <c r="AS551" t="s">
        <v>6186</v>
      </c>
      <c r="AT551">
        <v>1</v>
      </c>
      <c r="AU551">
        <v>1</v>
      </c>
      <c r="AV551">
        <v>5</v>
      </c>
      <c r="AW551" t="s">
        <v>6186</v>
      </c>
      <c r="AX551">
        <v>4</v>
      </c>
      <c r="AY551" t="s">
        <v>6186</v>
      </c>
      <c r="AZ551">
        <v>1</v>
      </c>
      <c r="BA551" t="s">
        <v>6186</v>
      </c>
      <c r="BB551" t="s">
        <v>6186</v>
      </c>
      <c r="BC551" t="s">
        <v>6186</v>
      </c>
      <c r="BD551" t="s">
        <v>6186</v>
      </c>
    </row>
    <row r="552" spans="1:56">
      <c r="A552" t="s">
        <v>6190</v>
      </c>
      <c r="B552">
        <v>3500</v>
      </c>
      <c r="C552">
        <v>2009</v>
      </c>
      <c r="D552">
        <v>22</v>
      </c>
      <c r="E552">
        <v>2.3879999999999999E-3</v>
      </c>
      <c r="F552">
        <v>30.29683</v>
      </c>
      <c r="H552">
        <v>23.779979999999998</v>
      </c>
      <c r="I552">
        <f t="shared" si="12"/>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6186</v>
      </c>
      <c r="Y552" t="s">
        <v>6186</v>
      </c>
      <c r="Z552">
        <v>4.8000000000000001E-2</v>
      </c>
      <c r="AA552" t="s">
        <v>6186</v>
      </c>
      <c r="AB552">
        <v>0.95199999999999996</v>
      </c>
      <c r="AC552" t="s">
        <v>6186</v>
      </c>
      <c r="AD552" t="s">
        <v>6186</v>
      </c>
      <c r="AE552" t="s">
        <v>6186</v>
      </c>
      <c r="AF552" t="s">
        <v>6186</v>
      </c>
      <c r="AG552">
        <v>1</v>
      </c>
      <c r="AH552" t="s">
        <v>6186</v>
      </c>
      <c r="AI552" t="s">
        <v>6186</v>
      </c>
      <c r="AJ552" t="s">
        <v>6186</v>
      </c>
      <c r="AK552" t="s">
        <v>6186</v>
      </c>
      <c r="AL552" t="s">
        <v>6186</v>
      </c>
      <c r="AM552" t="s">
        <v>6186</v>
      </c>
      <c r="AN552" t="s">
        <v>6186</v>
      </c>
      <c r="AO552" t="s">
        <v>6186</v>
      </c>
      <c r="AP552">
        <v>1</v>
      </c>
      <c r="AQ552" t="s">
        <v>6186</v>
      </c>
      <c r="AR552" t="s">
        <v>6186</v>
      </c>
      <c r="AS552" t="s">
        <v>6186</v>
      </c>
      <c r="AT552">
        <v>1</v>
      </c>
      <c r="AU552">
        <v>1</v>
      </c>
      <c r="AV552">
        <v>5</v>
      </c>
      <c r="AW552" t="s">
        <v>6186</v>
      </c>
      <c r="AX552">
        <v>4</v>
      </c>
      <c r="AY552" t="s">
        <v>6186</v>
      </c>
      <c r="AZ552">
        <v>1</v>
      </c>
      <c r="BA552" t="s">
        <v>6186</v>
      </c>
      <c r="BB552" t="s">
        <v>6186</v>
      </c>
      <c r="BC552" t="s">
        <v>6186</v>
      </c>
      <c r="BD552" t="s">
        <v>6186</v>
      </c>
    </row>
    <row r="553" spans="1:56">
      <c r="A553" t="s">
        <v>6190</v>
      </c>
      <c r="B553">
        <v>3500</v>
      </c>
      <c r="C553">
        <v>2010</v>
      </c>
      <c r="D553">
        <v>57</v>
      </c>
      <c r="E553">
        <v>5.1310000000000001E-3</v>
      </c>
      <c r="F553">
        <v>30.464749999999999</v>
      </c>
      <c r="H553">
        <v>23.63326</v>
      </c>
      <c r="I553">
        <f t="shared" si="12"/>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6186</v>
      </c>
      <c r="Y553" t="s">
        <v>6186</v>
      </c>
      <c r="Z553">
        <v>2.4E-2</v>
      </c>
      <c r="AA553" t="s">
        <v>6186</v>
      </c>
      <c r="AB553">
        <v>0.97599999999999998</v>
      </c>
      <c r="AC553" t="s">
        <v>6186</v>
      </c>
      <c r="AD553" t="s">
        <v>6186</v>
      </c>
      <c r="AE553" t="s">
        <v>6186</v>
      </c>
      <c r="AF553" t="s">
        <v>6186</v>
      </c>
      <c r="AG553">
        <v>1</v>
      </c>
      <c r="AH553" t="s">
        <v>6186</v>
      </c>
      <c r="AI553" t="s">
        <v>6186</v>
      </c>
      <c r="AJ553" t="s">
        <v>6186</v>
      </c>
      <c r="AK553" t="s">
        <v>6186</v>
      </c>
      <c r="AL553" t="s">
        <v>6186</v>
      </c>
      <c r="AM553" t="s">
        <v>6186</v>
      </c>
      <c r="AN553" t="s">
        <v>6186</v>
      </c>
      <c r="AO553" t="s">
        <v>6186</v>
      </c>
      <c r="AP553">
        <v>1</v>
      </c>
      <c r="AQ553" t="s">
        <v>6186</v>
      </c>
      <c r="AR553" t="s">
        <v>6186</v>
      </c>
      <c r="AS553" t="s">
        <v>6186</v>
      </c>
      <c r="AT553">
        <v>1</v>
      </c>
      <c r="AU553">
        <v>0.35299999999999998</v>
      </c>
      <c r="AV553">
        <v>4.4000000000000004</v>
      </c>
      <c r="AW553" t="s">
        <v>6186</v>
      </c>
      <c r="AX553">
        <v>4</v>
      </c>
      <c r="AY553">
        <v>0.64700000000000002</v>
      </c>
      <c r="AZ553">
        <v>0.35299999999999998</v>
      </c>
      <c r="BA553" t="s">
        <v>6186</v>
      </c>
      <c r="BB553" t="s">
        <v>6186</v>
      </c>
      <c r="BC553" t="s">
        <v>6186</v>
      </c>
      <c r="BD553" t="s">
        <v>6186</v>
      </c>
    </row>
    <row r="554" spans="1:56">
      <c r="A554" t="s">
        <v>6190</v>
      </c>
      <c r="B554">
        <v>3500</v>
      </c>
      <c r="C554">
        <v>2011</v>
      </c>
      <c r="D554">
        <v>28</v>
      </c>
      <c r="E554">
        <v>2.3370000000000001E-3</v>
      </c>
      <c r="F554">
        <v>30.136500000000002</v>
      </c>
      <c r="H554">
        <v>23.362819999999999</v>
      </c>
      <c r="I554">
        <f t="shared" si="12"/>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6186</v>
      </c>
      <c r="Y554" t="s">
        <v>6186</v>
      </c>
      <c r="Z554" t="s">
        <v>6186</v>
      </c>
      <c r="AA554" t="s">
        <v>6186</v>
      </c>
      <c r="AB554">
        <v>1</v>
      </c>
      <c r="AC554" t="s">
        <v>6186</v>
      </c>
      <c r="AD554" t="s">
        <v>6186</v>
      </c>
      <c r="AE554" t="s">
        <v>6186</v>
      </c>
      <c r="AF554" t="s">
        <v>6186</v>
      </c>
      <c r="AG554">
        <v>1</v>
      </c>
      <c r="AH554" t="s">
        <v>6186</v>
      </c>
      <c r="AI554" t="s">
        <v>6186</v>
      </c>
      <c r="AJ554" t="s">
        <v>6186</v>
      </c>
      <c r="AK554" t="s">
        <v>6186</v>
      </c>
      <c r="AL554" t="s">
        <v>6186</v>
      </c>
      <c r="AM554" t="s">
        <v>6186</v>
      </c>
      <c r="AN554" t="s">
        <v>6186</v>
      </c>
      <c r="AO554" t="s">
        <v>6186</v>
      </c>
      <c r="AP554">
        <v>1</v>
      </c>
      <c r="AQ554" t="s">
        <v>6186</v>
      </c>
      <c r="AR554" t="s">
        <v>6186</v>
      </c>
      <c r="AS554" t="s">
        <v>6186</v>
      </c>
      <c r="AT554">
        <v>1</v>
      </c>
      <c r="AU554" t="s">
        <v>6186</v>
      </c>
      <c r="AV554">
        <v>4</v>
      </c>
      <c r="AW554" t="s">
        <v>6186</v>
      </c>
      <c r="AX554">
        <v>4</v>
      </c>
      <c r="AY554">
        <v>1</v>
      </c>
      <c r="AZ554" t="s">
        <v>6186</v>
      </c>
      <c r="BA554" t="s">
        <v>6186</v>
      </c>
      <c r="BB554" t="s">
        <v>6186</v>
      </c>
      <c r="BC554" t="s">
        <v>6186</v>
      </c>
      <c r="BD554" t="s">
        <v>6186</v>
      </c>
    </row>
    <row r="555" spans="1:56">
      <c r="A555" t="s">
        <v>6190</v>
      </c>
      <c r="B555">
        <v>3500</v>
      </c>
      <c r="C555">
        <v>2012</v>
      </c>
      <c r="D555">
        <v>69</v>
      </c>
      <c r="E555">
        <v>5.1380000000000002E-3</v>
      </c>
      <c r="F555">
        <v>31.280439999999999</v>
      </c>
      <c r="H555">
        <v>24.17633</v>
      </c>
      <c r="I555">
        <f t="shared" si="12"/>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6186</v>
      </c>
      <c r="Y555" t="s">
        <v>6186</v>
      </c>
      <c r="Z555">
        <v>1.7000000000000001E-2</v>
      </c>
      <c r="AA555" t="s">
        <v>6186</v>
      </c>
      <c r="AB555">
        <v>0.98299999999999998</v>
      </c>
      <c r="AC555" t="s">
        <v>6186</v>
      </c>
      <c r="AD555" t="s">
        <v>6186</v>
      </c>
      <c r="AE555" t="s">
        <v>6186</v>
      </c>
      <c r="AF555" t="s">
        <v>6186</v>
      </c>
      <c r="AG555">
        <v>1</v>
      </c>
      <c r="AH555" t="s">
        <v>6186</v>
      </c>
      <c r="AI555" t="s">
        <v>6186</v>
      </c>
      <c r="AJ555" t="s">
        <v>6186</v>
      </c>
      <c r="AK555" t="s">
        <v>6186</v>
      </c>
      <c r="AL555" t="s">
        <v>6186</v>
      </c>
      <c r="AM555" t="s">
        <v>6186</v>
      </c>
      <c r="AN555" t="s">
        <v>6186</v>
      </c>
      <c r="AO555" t="s">
        <v>6186</v>
      </c>
      <c r="AP555">
        <v>1</v>
      </c>
      <c r="AQ555" t="s">
        <v>6186</v>
      </c>
      <c r="AR555" t="s">
        <v>6186</v>
      </c>
      <c r="AS555" t="s">
        <v>6186</v>
      </c>
      <c r="AT555">
        <v>1</v>
      </c>
      <c r="AU555">
        <v>0.47099999999999997</v>
      </c>
      <c r="AV555">
        <v>4.5</v>
      </c>
      <c r="AW555" t="s">
        <v>6186</v>
      </c>
      <c r="AX555">
        <v>4</v>
      </c>
      <c r="AY555">
        <v>0.52900000000000003</v>
      </c>
      <c r="AZ555">
        <v>0.45300000000000001</v>
      </c>
      <c r="BA555">
        <v>1.7000000000000001E-2</v>
      </c>
      <c r="BB555" t="s">
        <v>6186</v>
      </c>
      <c r="BC555" t="s">
        <v>6186</v>
      </c>
      <c r="BD555" t="s">
        <v>6186</v>
      </c>
    </row>
    <row r="556" spans="1:56">
      <c r="A556" t="s">
        <v>6190</v>
      </c>
      <c r="B556">
        <v>3500</v>
      </c>
      <c r="C556">
        <v>2013</v>
      </c>
      <c r="D556">
        <v>63</v>
      </c>
      <c r="E556">
        <v>4.1159999999999999E-3</v>
      </c>
      <c r="F556">
        <v>31.103619999999999</v>
      </c>
      <c r="H556">
        <v>24.016829999999999</v>
      </c>
      <c r="I556">
        <f t="shared" si="12"/>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6186</v>
      </c>
      <c r="Y556" t="s">
        <v>6186</v>
      </c>
      <c r="Z556">
        <v>8.9999999999999993E-3</v>
      </c>
      <c r="AA556" t="s">
        <v>6186</v>
      </c>
      <c r="AB556">
        <v>0.90100000000000002</v>
      </c>
      <c r="AC556" t="s">
        <v>6186</v>
      </c>
      <c r="AD556" t="s">
        <v>6186</v>
      </c>
      <c r="AE556" t="s">
        <v>6186</v>
      </c>
      <c r="AF556" t="s">
        <v>6186</v>
      </c>
      <c r="AG556">
        <v>1</v>
      </c>
      <c r="AH556" t="s">
        <v>6186</v>
      </c>
      <c r="AI556" t="s">
        <v>6186</v>
      </c>
      <c r="AJ556" t="s">
        <v>6186</v>
      </c>
      <c r="AK556" t="s">
        <v>6186</v>
      </c>
      <c r="AL556" t="s">
        <v>6186</v>
      </c>
      <c r="AM556" t="s">
        <v>6186</v>
      </c>
      <c r="AN556" t="s">
        <v>6186</v>
      </c>
      <c r="AO556" t="s">
        <v>6186</v>
      </c>
      <c r="AP556">
        <v>1</v>
      </c>
      <c r="AQ556" t="s">
        <v>6186</v>
      </c>
      <c r="AR556" t="s">
        <v>6186</v>
      </c>
      <c r="AS556" t="s">
        <v>6186</v>
      </c>
      <c r="AT556">
        <v>1</v>
      </c>
      <c r="AU556">
        <v>0.317</v>
      </c>
      <c r="AV556">
        <v>4.3</v>
      </c>
      <c r="AW556">
        <v>0.09</v>
      </c>
      <c r="AX556">
        <v>4</v>
      </c>
      <c r="AY556">
        <v>0.68300000000000005</v>
      </c>
      <c r="AZ556">
        <v>0.218</v>
      </c>
      <c r="BA556">
        <v>8.9999999999999993E-3</v>
      </c>
      <c r="BB556" t="s">
        <v>6186</v>
      </c>
      <c r="BC556" t="s">
        <v>6186</v>
      </c>
      <c r="BD556" t="s">
        <v>6186</v>
      </c>
    </row>
    <row r="557" spans="1:56">
      <c r="A557" t="s">
        <v>6190</v>
      </c>
      <c r="B557">
        <v>3500</v>
      </c>
      <c r="C557">
        <v>2014</v>
      </c>
      <c r="D557">
        <v>27</v>
      </c>
      <c r="E557">
        <v>1.755E-3</v>
      </c>
      <c r="F557">
        <v>32.57206</v>
      </c>
      <c r="H557">
        <v>24.601559999999999</v>
      </c>
      <c r="I557">
        <f t="shared" si="12"/>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6186</v>
      </c>
      <c r="Y557" t="s">
        <v>6186</v>
      </c>
      <c r="Z557">
        <v>1.2E-2</v>
      </c>
      <c r="AA557" t="s">
        <v>6186</v>
      </c>
      <c r="AB557">
        <v>0.60199999999999998</v>
      </c>
      <c r="AC557" t="s">
        <v>6186</v>
      </c>
      <c r="AD557" t="s">
        <v>6186</v>
      </c>
      <c r="AE557" t="s">
        <v>6186</v>
      </c>
      <c r="AF557">
        <v>1.0999999999999999E-2</v>
      </c>
      <c r="AG557">
        <v>0.98899999999999999</v>
      </c>
      <c r="AH557" t="s">
        <v>6186</v>
      </c>
      <c r="AI557" t="s">
        <v>6186</v>
      </c>
      <c r="AJ557" t="s">
        <v>6186</v>
      </c>
      <c r="AK557" t="s">
        <v>6186</v>
      </c>
      <c r="AL557" t="s">
        <v>6186</v>
      </c>
      <c r="AM557" t="s">
        <v>6186</v>
      </c>
      <c r="AN557" t="s">
        <v>6186</v>
      </c>
      <c r="AO557" t="s">
        <v>6186</v>
      </c>
      <c r="AP557">
        <v>1</v>
      </c>
      <c r="AQ557">
        <v>1.0999999999999999E-2</v>
      </c>
      <c r="AR557" t="s">
        <v>6186</v>
      </c>
      <c r="AS557" t="s">
        <v>6186</v>
      </c>
      <c r="AT557">
        <v>1</v>
      </c>
      <c r="AU557">
        <v>1</v>
      </c>
      <c r="AV557">
        <v>5.3</v>
      </c>
      <c r="AW557">
        <v>0.38600000000000001</v>
      </c>
      <c r="AX557">
        <v>4</v>
      </c>
      <c r="AY557" t="s">
        <v>6186</v>
      </c>
      <c r="AZ557">
        <v>0.40200000000000002</v>
      </c>
      <c r="BA557">
        <v>0.21199999999999999</v>
      </c>
      <c r="BB557" t="s">
        <v>6186</v>
      </c>
      <c r="BC557" t="s">
        <v>6186</v>
      </c>
      <c r="BD557" t="s">
        <v>6186</v>
      </c>
    </row>
    <row r="558" spans="1:56">
      <c r="A558" t="s">
        <v>6190</v>
      </c>
      <c r="B558">
        <v>3500</v>
      </c>
      <c r="C558">
        <v>2015</v>
      </c>
      <c r="D558">
        <v>67</v>
      </c>
      <c r="E558">
        <v>3.986E-3</v>
      </c>
      <c r="F558">
        <v>33.571289999999998</v>
      </c>
      <c r="H558">
        <v>25.049869999999999</v>
      </c>
      <c r="I558">
        <f t="shared" si="12"/>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6186</v>
      </c>
      <c r="Y558" t="s">
        <v>6186</v>
      </c>
      <c r="Z558" t="s">
        <v>6186</v>
      </c>
      <c r="AA558" t="s">
        <v>6186</v>
      </c>
      <c r="AB558">
        <v>0.39700000000000002</v>
      </c>
      <c r="AC558" t="s">
        <v>6186</v>
      </c>
      <c r="AD558" t="s">
        <v>6186</v>
      </c>
      <c r="AE558" t="s">
        <v>6186</v>
      </c>
      <c r="AF558">
        <v>8.0000000000000002E-3</v>
      </c>
      <c r="AG558">
        <v>0.99199999999999999</v>
      </c>
      <c r="AH558" t="s">
        <v>6186</v>
      </c>
      <c r="AI558" t="s">
        <v>6186</v>
      </c>
      <c r="AJ558" t="s">
        <v>6186</v>
      </c>
      <c r="AK558" t="s">
        <v>6186</v>
      </c>
      <c r="AL558" t="s">
        <v>6186</v>
      </c>
      <c r="AM558" t="s">
        <v>6186</v>
      </c>
      <c r="AN558" t="s">
        <v>6186</v>
      </c>
      <c r="AO558" t="s">
        <v>6186</v>
      </c>
      <c r="AP558">
        <v>1</v>
      </c>
      <c r="AQ558">
        <v>8.0000000000000002E-3</v>
      </c>
      <c r="AR558" t="s">
        <v>6186</v>
      </c>
      <c r="AS558" t="s">
        <v>6186</v>
      </c>
      <c r="AT558">
        <v>1</v>
      </c>
      <c r="AU558">
        <v>1</v>
      </c>
      <c r="AV558">
        <v>6.8</v>
      </c>
      <c r="AW558">
        <v>0.60299999999999998</v>
      </c>
      <c r="AX558">
        <v>4</v>
      </c>
      <c r="AY558" t="s">
        <v>6186</v>
      </c>
      <c r="AZ558">
        <v>0.13700000000000001</v>
      </c>
      <c r="BA558">
        <v>0.10299999999999999</v>
      </c>
      <c r="BB558" t="s">
        <v>6186</v>
      </c>
      <c r="BC558" t="s">
        <v>6186</v>
      </c>
      <c r="BD558">
        <v>0.157</v>
      </c>
    </row>
    <row r="559" spans="1:56">
      <c r="A559" t="s">
        <v>6190</v>
      </c>
      <c r="B559">
        <v>3500</v>
      </c>
      <c r="C559">
        <v>2016</v>
      </c>
      <c r="D559">
        <v>30</v>
      </c>
      <c r="E559">
        <v>1.833E-3</v>
      </c>
      <c r="F559">
        <v>32.306220000000003</v>
      </c>
      <c r="H559">
        <v>24.707000000000001</v>
      </c>
      <c r="I559">
        <f t="shared" si="12"/>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6186</v>
      </c>
      <c r="Y559" t="s">
        <v>6186</v>
      </c>
      <c r="Z559" t="s">
        <v>6186</v>
      </c>
      <c r="AA559" t="s">
        <v>6186</v>
      </c>
      <c r="AB559">
        <v>0.65900000000000003</v>
      </c>
      <c r="AC559" t="s">
        <v>6186</v>
      </c>
      <c r="AD559" t="s">
        <v>6186</v>
      </c>
      <c r="AE559" t="s">
        <v>6186</v>
      </c>
      <c r="AF559">
        <v>0.01</v>
      </c>
      <c r="AG559">
        <v>0.99</v>
      </c>
      <c r="AH559" t="s">
        <v>6186</v>
      </c>
      <c r="AI559" t="s">
        <v>6186</v>
      </c>
      <c r="AJ559" t="s">
        <v>6186</v>
      </c>
      <c r="AK559" t="s">
        <v>6186</v>
      </c>
      <c r="AL559" t="s">
        <v>6186</v>
      </c>
      <c r="AM559" t="s">
        <v>6186</v>
      </c>
      <c r="AN559" t="s">
        <v>6186</v>
      </c>
      <c r="AO559" t="s">
        <v>6186</v>
      </c>
      <c r="AP559">
        <v>1</v>
      </c>
      <c r="AQ559">
        <v>0.01</v>
      </c>
      <c r="AR559" t="s">
        <v>6186</v>
      </c>
      <c r="AS559" t="s">
        <v>6186</v>
      </c>
      <c r="AT559">
        <v>1</v>
      </c>
      <c r="AU559">
        <v>1</v>
      </c>
      <c r="AV559">
        <v>8.1</v>
      </c>
      <c r="AW559">
        <v>0.34100000000000003</v>
      </c>
      <c r="AX559">
        <v>4</v>
      </c>
      <c r="AY559" t="s">
        <v>6186</v>
      </c>
      <c r="AZ559" t="s">
        <v>6186</v>
      </c>
      <c r="BA559">
        <v>0.192</v>
      </c>
      <c r="BB559" t="s">
        <v>6186</v>
      </c>
      <c r="BC559" t="s">
        <v>6186</v>
      </c>
      <c r="BD559">
        <v>0.46700000000000003</v>
      </c>
    </row>
    <row r="560" spans="1:56">
      <c r="A560" t="s">
        <v>6190</v>
      </c>
      <c r="B560">
        <v>3500</v>
      </c>
      <c r="C560">
        <v>2017</v>
      </c>
      <c r="D560">
        <v>50</v>
      </c>
      <c r="E560">
        <v>2.9550000000000002E-3</v>
      </c>
      <c r="F560">
        <v>33.335909999999998</v>
      </c>
      <c r="H560">
        <v>25.08135</v>
      </c>
      <c r="I560">
        <f t="shared" si="12"/>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6186</v>
      </c>
      <c r="Y560" t="s">
        <v>6186</v>
      </c>
      <c r="Z560" t="s">
        <v>6186</v>
      </c>
      <c r="AA560" t="s">
        <v>6186</v>
      </c>
      <c r="AB560">
        <v>0.39800000000000002</v>
      </c>
      <c r="AC560" t="s">
        <v>6186</v>
      </c>
      <c r="AD560" t="s">
        <v>6186</v>
      </c>
      <c r="AE560" t="s">
        <v>6186</v>
      </c>
      <c r="AF560" t="s">
        <v>6186</v>
      </c>
      <c r="AG560">
        <v>1</v>
      </c>
      <c r="AH560" t="s">
        <v>6186</v>
      </c>
      <c r="AI560" t="s">
        <v>6186</v>
      </c>
      <c r="AJ560" t="s">
        <v>6186</v>
      </c>
      <c r="AK560" t="s">
        <v>6186</v>
      </c>
      <c r="AL560" t="s">
        <v>6186</v>
      </c>
      <c r="AM560" t="s">
        <v>6186</v>
      </c>
      <c r="AN560" t="s">
        <v>6186</v>
      </c>
      <c r="AO560" t="s">
        <v>6186</v>
      </c>
      <c r="AP560">
        <v>1</v>
      </c>
      <c r="AQ560" t="s">
        <v>6186</v>
      </c>
      <c r="AR560" t="s">
        <v>6186</v>
      </c>
      <c r="AS560" t="s">
        <v>6186</v>
      </c>
      <c r="AT560">
        <v>1</v>
      </c>
      <c r="AU560">
        <v>1</v>
      </c>
      <c r="AV560">
        <v>8.4</v>
      </c>
      <c r="AW560">
        <v>0.60199999999999998</v>
      </c>
      <c r="AX560">
        <v>4</v>
      </c>
      <c r="AY560" t="s">
        <v>6186</v>
      </c>
      <c r="AZ560" t="s">
        <v>6186</v>
      </c>
      <c r="BA560">
        <v>7.9000000000000001E-2</v>
      </c>
      <c r="BB560" t="s">
        <v>6186</v>
      </c>
      <c r="BC560" t="s">
        <v>6186</v>
      </c>
      <c r="BD560">
        <v>0.31900000000000001</v>
      </c>
    </row>
    <row r="561" spans="1:56">
      <c r="A561" t="s">
        <v>6190</v>
      </c>
      <c r="B561">
        <v>3500</v>
      </c>
      <c r="C561">
        <v>2018</v>
      </c>
      <c r="D561">
        <v>30</v>
      </c>
      <c r="E561">
        <v>1.846E-3</v>
      </c>
      <c r="F561">
        <v>32.7455</v>
      </c>
      <c r="H561">
        <v>24.87696</v>
      </c>
      <c r="I561">
        <f t="shared" si="12"/>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6186</v>
      </c>
      <c r="Y561" t="s">
        <v>6186</v>
      </c>
      <c r="Z561" t="s">
        <v>6186</v>
      </c>
      <c r="AA561" t="s">
        <v>6186</v>
      </c>
      <c r="AB561">
        <v>0.54</v>
      </c>
      <c r="AC561" t="s">
        <v>6186</v>
      </c>
      <c r="AD561" t="s">
        <v>6186</v>
      </c>
      <c r="AE561" t="s">
        <v>6186</v>
      </c>
      <c r="AF561" t="s">
        <v>6186</v>
      </c>
      <c r="AG561">
        <v>1</v>
      </c>
      <c r="AH561" t="s">
        <v>6186</v>
      </c>
      <c r="AI561" t="s">
        <v>6186</v>
      </c>
      <c r="AJ561" t="s">
        <v>6186</v>
      </c>
      <c r="AK561" t="s">
        <v>6186</v>
      </c>
      <c r="AL561" t="s">
        <v>6186</v>
      </c>
      <c r="AM561" t="s">
        <v>6186</v>
      </c>
      <c r="AN561" t="s">
        <v>6186</v>
      </c>
      <c r="AO561" t="s">
        <v>6186</v>
      </c>
      <c r="AP561">
        <v>1</v>
      </c>
      <c r="AQ561" t="s">
        <v>6186</v>
      </c>
      <c r="AR561" t="s">
        <v>6186</v>
      </c>
      <c r="AS561" t="s">
        <v>6186</v>
      </c>
      <c r="AT561">
        <v>1</v>
      </c>
      <c r="AU561">
        <v>1</v>
      </c>
      <c r="AV561">
        <v>8.4</v>
      </c>
      <c r="AW561">
        <v>0.46</v>
      </c>
      <c r="AX561">
        <v>4</v>
      </c>
      <c r="AY561" t="s">
        <v>6186</v>
      </c>
      <c r="AZ561" t="s">
        <v>6186</v>
      </c>
      <c r="BA561">
        <v>0.11600000000000001</v>
      </c>
      <c r="BB561" t="s">
        <v>6186</v>
      </c>
      <c r="BC561" t="s">
        <v>6186</v>
      </c>
      <c r="BD561">
        <v>0.42399999999999999</v>
      </c>
    </row>
    <row r="562" spans="1:56">
      <c r="A562" t="s">
        <v>6190</v>
      </c>
      <c r="B562">
        <v>3500</v>
      </c>
      <c r="C562">
        <v>2019</v>
      </c>
      <c r="D562">
        <v>31</v>
      </c>
      <c r="E562">
        <v>1.9239999999999999E-3</v>
      </c>
      <c r="F562">
        <v>33.574179999999998</v>
      </c>
      <c r="H562">
        <v>25.05341</v>
      </c>
      <c r="I562">
        <f t="shared" si="12"/>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6186</v>
      </c>
      <c r="Y562" t="s">
        <v>6186</v>
      </c>
      <c r="Z562" t="s">
        <v>6186</v>
      </c>
      <c r="AA562" t="s">
        <v>6186</v>
      </c>
      <c r="AB562">
        <v>0.34699999999999998</v>
      </c>
      <c r="AC562" t="s">
        <v>6186</v>
      </c>
      <c r="AD562" t="s">
        <v>6186</v>
      </c>
      <c r="AE562" t="s">
        <v>6186</v>
      </c>
      <c r="AF562" t="s">
        <v>6186</v>
      </c>
      <c r="AG562">
        <v>1</v>
      </c>
      <c r="AH562" t="s">
        <v>6186</v>
      </c>
      <c r="AI562" t="s">
        <v>6186</v>
      </c>
      <c r="AJ562" t="s">
        <v>6186</v>
      </c>
      <c r="AK562" t="s">
        <v>6186</v>
      </c>
      <c r="AL562" t="s">
        <v>6186</v>
      </c>
      <c r="AM562" t="s">
        <v>6186</v>
      </c>
      <c r="AN562" t="s">
        <v>6186</v>
      </c>
      <c r="AO562" t="s">
        <v>6186</v>
      </c>
      <c r="AP562">
        <v>1</v>
      </c>
      <c r="AQ562" t="s">
        <v>6186</v>
      </c>
      <c r="AR562" t="s">
        <v>6186</v>
      </c>
      <c r="AS562" t="s">
        <v>6186</v>
      </c>
      <c r="AT562">
        <v>1</v>
      </c>
      <c r="AU562">
        <v>1</v>
      </c>
      <c r="AV562">
        <v>9</v>
      </c>
      <c r="AW562">
        <v>0.65300000000000002</v>
      </c>
      <c r="AX562">
        <v>4</v>
      </c>
      <c r="AY562" t="s">
        <v>6186</v>
      </c>
      <c r="AZ562" t="s">
        <v>6186</v>
      </c>
      <c r="BA562" t="s">
        <v>6186</v>
      </c>
      <c r="BB562" t="s">
        <v>6186</v>
      </c>
      <c r="BC562" t="s">
        <v>6186</v>
      </c>
      <c r="BD562">
        <v>0.34699999999999998</v>
      </c>
    </row>
    <row r="563" spans="1:56">
      <c r="A563" t="s">
        <v>6190</v>
      </c>
      <c r="B563">
        <v>3500</v>
      </c>
      <c r="C563">
        <v>2020</v>
      </c>
      <c r="D563">
        <v>28</v>
      </c>
      <c r="E563">
        <v>2.0219999999999999E-3</v>
      </c>
      <c r="F563">
        <v>33.629449999999999</v>
      </c>
      <c r="H563">
        <v>25.058109999999999</v>
      </c>
      <c r="I563">
        <f t="shared" si="12"/>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6186</v>
      </c>
      <c r="Y563" t="s">
        <v>6186</v>
      </c>
      <c r="Z563" t="s">
        <v>6186</v>
      </c>
      <c r="AA563" t="s">
        <v>6186</v>
      </c>
      <c r="AB563">
        <v>0.33100000000000002</v>
      </c>
      <c r="AC563" t="s">
        <v>6186</v>
      </c>
      <c r="AD563" t="s">
        <v>6186</v>
      </c>
      <c r="AE563" t="s">
        <v>6186</v>
      </c>
      <c r="AF563" t="s">
        <v>6186</v>
      </c>
      <c r="AG563">
        <v>1</v>
      </c>
      <c r="AH563" t="s">
        <v>6186</v>
      </c>
      <c r="AI563" t="s">
        <v>6186</v>
      </c>
      <c r="AJ563" t="s">
        <v>6186</v>
      </c>
      <c r="AK563" t="s">
        <v>6186</v>
      </c>
      <c r="AL563" t="s">
        <v>6186</v>
      </c>
      <c r="AM563" t="s">
        <v>6186</v>
      </c>
      <c r="AN563" t="s">
        <v>6186</v>
      </c>
      <c r="AO563" t="s">
        <v>6186</v>
      </c>
      <c r="AP563">
        <v>1</v>
      </c>
      <c r="AQ563" t="s">
        <v>6186</v>
      </c>
      <c r="AR563" t="s">
        <v>6186</v>
      </c>
      <c r="AS563" t="s">
        <v>6186</v>
      </c>
      <c r="AT563">
        <v>1</v>
      </c>
      <c r="AU563">
        <v>1</v>
      </c>
      <c r="AV563">
        <v>9</v>
      </c>
      <c r="AW563">
        <v>0.66900000000000004</v>
      </c>
      <c r="AX563">
        <v>4</v>
      </c>
      <c r="AY563" t="s">
        <v>6186</v>
      </c>
      <c r="AZ563" t="s">
        <v>6186</v>
      </c>
      <c r="BA563" t="s">
        <v>6186</v>
      </c>
      <c r="BB563" t="s">
        <v>6186</v>
      </c>
      <c r="BC563" t="s">
        <v>6186</v>
      </c>
      <c r="BD563">
        <v>0.33100000000000002</v>
      </c>
    </row>
    <row r="564" spans="1:56">
      <c r="A564" t="s">
        <v>6190</v>
      </c>
      <c r="B564">
        <v>3500</v>
      </c>
      <c r="C564">
        <v>2021</v>
      </c>
      <c r="D564">
        <v>30</v>
      </c>
      <c r="E564">
        <v>2.1719999999999999E-3</v>
      </c>
      <c r="F564">
        <v>32.878070000000001</v>
      </c>
      <c r="G564">
        <f>IFERROR(F564*E564,"")</f>
        <v>7.141116804E-2</v>
      </c>
      <c r="H564">
        <v>24.910910000000001</v>
      </c>
      <c r="I564">
        <f t="shared" si="12"/>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6186</v>
      </c>
      <c r="Y564" t="s">
        <v>6186</v>
      </c>
      <c r="Z564" t="s">
        <v>6186</v>
      </c>
      <c r="AA564" t="s">
        <v>6186</v>
      </c>
      <c r="AB564">
        <v>0.432</v>
      </c>
      <c r="AC564" t="s">
        <v>6186</v>
      </c>
      <c r="AD564" t="s">
        <v>6186</v>
      </c>
      <c r="AE564" t="s">
        <v>6186</v>
      </c>
      <c r="AF564" t="s">
        <v>6186</v>
      </c>
      <c r="AG564">
        <v>1</v>
      </c>
      <c r="AH564" t="s">
        <v>6186</v>
      </c>
      <c r="AI564" t="s">
        <v>6186</v>
      </c>
      <c r="AJ564" t="s">
        <v>6186</v>
      </c>
      <c r="AK564" t="s">
        <v>6186</v>
      </c>
      <c r="AL564" t="s">
        <v>6186</v>
      </c>
      <c r="AM564" t="s">
        <v>6186</v>
      </c>
      <c r="AN564" t="s">
        <v>6186</v>
      </c>
      <c r="AO564" t="s">
        <v>6186</v>
      </c>
      <c r="AP564">
        <v>1</v>
      </c>
      <c r="AQ564" t="s">
        <v>6186</v>
      </c>
      <c r="AR564" t="s">
        <v>6186</v>
      </c>
      <c r="AS564" t="s">
        <v>6186</v>
      </c>
      <c r="AT564">
        <v>1</v>
      </c>
      <c r="AU564">
        <v>1</v>
      </c>
      <c r="AV564">
        <v>9</v>
      </c>
      <c r="AW564">
        <v>0.56799999999999995</v>
      </c>
      <c r="AX564">
        <v>4</v>
      </c>
      <c r="AY564" t="s">
        <v>6186</v>
      </c>
      <c r="AZ564" t="s">
        <v>6186</v>
      </c>
      <c r="BA564" t="s">
        <v>6186</v>
      </c>
      <c r="BB564" t="s">
        <v>6186</v>
      </c>
      <c r="BC564" t="s">
        <v>6186</v>
      </c>
      <c r="BD564">
        <v>0.432</v>
      </c>
    </row>
    <row r="565" spans="1:56">
      <c r="A565" t="s">
        <v>6190</v>
      </c>
      <c r="B565">
        <v>3500</v>
      </c>
      <c r="C565" t="s">
        <v>6187</v>
      </c>
      <c r="D565" t="s">
        <v>6186</v>
      </c>
      <c r="E565">
        <v>1.1839999999999999E-3</v>
      </c>
      <c r="F565">
        <v>31.458600000000001</v>
      </c>
      <c r="H565">
        <v>24.660679999999999</v>
      </c>
      <c r="I565">
        <f t="shared" si="12"/>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6186</v>
      </c>
      <c r="Y565" t="s">
        <v>6186</v>
      </c>
      <c r="Z565" t="s">
        <v>6186</v>
      </c>
      <c r="AA565" t="s">
        <v>6186</v>
      </c>
      <c r="AB565">
        <v>1</v>
      </c>
      <c r="AC565" t="s">
        <v>6186</v>
      </c>
      <c r="AD565" t="s">
        <v>6186</v>
      </c>
      <c r="AE565" t="s">
        <v>6186</v>
      </c>
      <c r="AF565" t="s">
        <v>6186</v>
      </c>
      <c r="AG565">
        <v>1</v>
      </c>
      <c r="AH565" t="s">
        <v>6186</v>
      </c>
      <c r="AI565" t="s">
        <v>6186</v>
      </c>
      <c r="AJ565" t="s">
        <v>6186</v>
      </c>
      <c r="AK565" t="s">
        <v>6186</v>
      </c>
      <c r="AL565" t="s">
        <v>6186</v>
      </c>
      <c r="AM565" t="s">
        <v>6186</v>
      </c>
      <c r="AN565" t="s">
        <v>6186</v>
      </c>
      <c r="AO565" t="s">
        <v>6186</v>
      </c>
      <c r="AP565">
        <v>1</v>
      </c>
      <c r="AQ565" t="s">
        <v>6186</v>
      </c>
      <c r="AR565" t="s">
        <v>6186</v>
      </c>
      <c r="AS565" t="s">
        <v>6186</v>
      </c>
      <c r="AT565">
        <v>1</v>
      </c>
      <c r="AU565">
        <v>1</v>
      </c>
      <c r="AV565">
        <v>9</v>
      </c>
      <c r="AW565" t="s">
        <v>6186</v>
      </c>
      <c r="AX565">
        <v>4</v>
      </c>
      <c r="AY565" t="s">
        <v>6186</v>
      </c>
      <c r="AZ565" t="s">
        <v>6186</v>
      </c>
      <c r="BA565" t="s">
        <v>6186</v>
      </c>
      <c r="BB565" t="s">
        <v>6186</v>
      </c>
      <c r="BC565" t="s">
        <v>6186</v>
      </c>
      <c r="BD565">
        <v>1</v>
      </c>
    </row>
    <row r="566" spans="1:56">
      <c r="A566" t="s">
        <v>6188</v>
      </c>
      <c r="B566">
        <v>3500</v>
      </c>
      <c r="C566">
        <v>1975</v>
      </c>
      <c r="D566" t="s">
        <v>6186</v>
      </c>
      <c r="E566" t="s">
        <v>6186</v>
      </c>
      <c r="F566" t="s">
        <v>6186</v>
      </c>
      <c r="H566" t="s">
        <v>6186</v>
      </c>
      <c r="I566" t="str">
        <f t="shared" si="12"/>
        <v/>
      </c>
      <c r="K566" t="s">
        <v>6186</v>
      </c>
      <c r="L566" t="s">
        <v>6186</v>
      </c>
      <c r="M566" t="s">
        <v>6186</v>
      </c>
      <c r="N566" t="s">
        <v>6186</v>
      </c>
      <c r="O566" t="s">
        <v>6186</v>
      </c>
      <c r="P566" t="s">
        <v>6186</v>
      </c>
      <c r="Q566" t="s">
        <v>6186</v>
      </c>
      <c r="R566" t="s">
        <v>6186</v>
      </c>
      <c r="S566" t="s">
        <v>6186</v>
      </c>
      <c r="T566" t="s">
        <v>6186</v>
      </c>
      <c r="U566" t="s">
        <v>6186</v>
      </c>
      <c r="V566" t="s">
        <v>6186</v>
      </c>
      <c r="W566" t="s">
        <v>6186</v>
      </c>
      <c r="X566" t="s">
        <v>6186</v>
      </c>
      <c r="Y566" t="s">
        <v>6186</v>
      </c>
      <c r="Z566" t="s">
        <v>6186</v>
      </c>
      <c r="AA566" t="s">
        <v>6186</v>
      </c>
      <c r="AB566" t="s">
        <v>6186</v>
      </c>
      <c r="AC566" t="s">
        <v>6186</v>
      </c>
      <c r="AD566" t="s">
        <v>6186</v>
      </c>
      <c r="AE566" t="s">
        <v>6186</v>
      </c>
      <c r="AF566" t="s">
        <v>6186</v>
      </c>
      <c r="AG566" t="s">
        <v>6186</v>
      </c>
      <c r="AH566" t="s">
        <v>6186</v>
      </c>
      <c r="AI566" t="s">
        <v>6186</v>
      </c>
      <c r="AJ566" t="s">
        <v>6186</v>
      </c>
      <c r="AK566" t="s">
        <v>6186</v>
      </c>
      <c r="AL566" t="s">
        <v>6186</v>
      </c>
      <c r="AM566" t="s">
        <v>6186</v>
      </c>
      <c r="AN566" t="s">
        <v>6186</v>
      </c>
      <c r="AO566" t="s">
        <v>6186</v>
      </c>
      <c r="AP566" t="s">
        <v>6186</v>
      </c>
      <c r="AQ566" t="s">
        <v>6186</v>
      </c>
      <c r="AR566" t="s">
        <v>6186</v>
      </c>
      <c r="AS566" t="s">
        <v>6186</v>
      </c>
      <c r="AT566" t="s">
        <v>6186</v>
      </c>
      <c r="AU566" t="s">
        <v>6186</v>
      </c>
      <c r="AV566" t="s">
        <v>6186</v>
      </c>
      <c r="AW566" t="s">
        <v>6186</v>
      </c>
      <c r="AX566" t="s">
        <v>6186</v>
      </c>
      <c r="AY566" t="s">
        <v>6186</v>
      </c>
      <c r="AZ566" t="s">
        <v>6186</v>
      </c>
      <c r="BA566" t="s">
        <v>6186</v>
      </c>
      <c r="BB566" t="s">
        <v>6186</v>
      </c>
      <c r="BC566" t="s">
        <v>6186</v>
      </c>
      <c r="BD566" t="s">
        <v>6186</v>
      </c>
    </row>
    <row r="567" spans="1:56">
      <c r="A567" t="s">
        <v>6188</v>
      </c>
      <c r="B567">
        <v>3500</v>
      </c>
      <c r="C567">
        <v>1976</v>
      </c>
      <c r="D567" t="s">
        <v>6186</v>
      </c>
      <c r="E567" t="s">
        <v>6186</v>
      </c>
      <c r="F567" t="s">
        <v>6186</v>
      </c>
      <c r="H567" t="s">
        <v>6186</v>
      </c>
      <c r="I567" t="str">
        <f t="shared" si="12"/>
        <v/>
      </c>
      <c r="K567" t="s">
        <v>6186</v>
      </c>
      <c r="L567" t="s">
        <v>6186</v>
      </c>
      <c r="M567" t="s">
        <v>6186</v>
      </c>
      <c r="N567" t="s">
        <v>6186</v>
      </c>
      <c r="O567" t="s">
        <v>6186</v>
      </c>
      <c r="P567" t="s">
        <v>6186</v>
      </c>
      <c r="Q567" t="s">
        <v>6186</v>
      </c>
      <c r="R567" t="s">
        <v>6186</v>
      </c>
      <c r="S567" t="s">
        <v>6186</v>
      </c>
      <c r="T567" t="s">
        <v>6186</v>
      </c>
      <c r="U567" t="s">
        <v>6186</v>
      </c>
      <c r="V567" t="s">
        <v>6186</v>
      </c>
      <c r="W567" t="s">
        <v>6186</v>
      </c>
      <c r="X567" t="s">
        <v>6186</v>
      </c>
      <c r="Y567" t="s">
        <v>6186</v>
      </c>
      <c r="Z567" t="s">
        <v>6186</v>
      </c>
      <c r="AA567" t="s">
        <v>6186</v>
      </c>
      <c r="AB567" t="s">
        <v>6186</v>
      </c>
      <c r="AC567" t="s">
        <v>6186</v>
      </c>
      <c r="AD567" t="s">
        <v>6186</v>
      </c>
      <c r="AE567" t="s">
        <v>6186</v>
      </c>
      <c r="AF567" t="s">
        <v>6186</v>
      </c>
      <c r="AG567" t="s">
        <v>6186</v>
      </c>
      <c r="AH567" t="s">
        <v>6186</v>
      </c>
      <c r="AI567" t="s">
        <v>6186</v>
      </c>
      <c r="AJ567" t="s">
        <v>6186</v>
      </c>
      <c r="AK567" t="s">
        <v>6186</v>
      </c>
      <c r="AL567" t="s">
        <v>6186</v>
      </c>
      <c r="AM567" t="s">
        <v>6186</v>
      </c>
      <c r="AN567" t="s">
        <v>6186</v>
      </c>
      <c r="AO567" t="s">
        <v>6186</v>
      </c>
      <c r="AP567" t="s">
        <v>6186</v>
      </c>
      <c r="AQ567" t="s">
        <v>6186</v>
      </c>
      <c r="AR567" t="s">
        <v>6186</v>
      </c>
      <c r="AS567" t="s">
        <v>6186</v>
      </c>
      <c r="AT567" t="s">
        <v>6186</v>
      </c>
      <c r="AU567" t="s">
        <v>6186</v>
      </c>
      <c r="AV567" t="s">
        <v>6186</v>
      </c>
      <c r="AW567" t="s">
        <v>6186</v>
      </c>
      <c r="AX567" t="s">
        <v>6186</v>
      </c>
      <c r="AY567" t="s">
        <v>6186</v>
      </c>
      <c r="AZ567" t="s">
        <v>6186</v>
      </c>
      <c r="BA567" t="s">
        <v>6186</v>
      </c>
      <c r="BB567" t="s">
        <v>6186</v>
      </c>
      <c r="BC567" t="s">
        <v>6186</v>
      </c>
      <c r="BD567" t="s">
        <v>6186</v>
      </c>
    </row>
    <row r="568" spans="1:56">
      <c r="A568" t="s">
        <v>6188</v>
      </c>
      <c r="B568">
        <v>3500</v>
      </c>
      <c r="C568">
        <v>1977</v>
      </c>
      <c r="D568" t="s">
        <v>6186</v>
      </c>
      <c r="E568" t="s">
        <v>6186</v>
      </c>
      <c r="F568" t="s">
        <v>6186</v>
      </c>
      <c r="H568" t="s">
        <v>6186</v>
      </c>
      <c r="I568" t="str">
        <f t="shared" si="12"/>
        <v/>
      </c>
      <c r="K568" t="s">
        <v>6186</v>
      </c>
      <c r="L568" t="s">
        <v>6186</v>
      </c>
      <c r="M568" t="s">
        <v>6186</v>
      </c>
      <c r="N568" t="s">
        <v>6186</v>
      </c>
      <c r="O568" t="s">
        <v>6186</v>
      </c>
      <c r="P568" t="s">
        <v>6186</v>
      </c>
      <c r="Q568" t="s">
        <v>6186</v>
      </c>
      <c r="R568" t="s">
        <v>6186</v>
      </c>
      <c r="S568" t="s">
        <v>6186</v>
      </c>
      <c r="T568" t="s">
        <v>6186</v>
      </c>
      <c r="U568" t="s">
        <v>6186</v>
      </c>
      <c r="V568" t="s">
        <v>6186</v>
      </c>
      <c r="W568" t="s">
        <v>6186</v>
      </c>
      <c r="X568" t="s">
        <v>6186</v>
      </c>
      <c r="Y568" t="s">
        <v>6186</v>
      </c>
      <c r="Z568" t="s">
        <v>6186</v>
      </c>
      <c r="AA568" t="s">
        <v>6186</v>
      </c>
      <c r="AB568" t="s">
        <v>6186</v>
      </c>
      <c r="AC568" t="s">
        <v>6186</v>
      </c>
      <c r="AD568" t="s">
        <v>6186</v>
      </c>
      <c r="AE568" t="s">
        <v>6186</v>
      </c>
      <c r="AF568" t="s">
        <v>6186</v>
      </c>
      <c r="AG568" t="s">
        <v>6186</v>
      </c>
      <c r="AH568" t="s">
        <v>6186</v>
      </c>
      <c r="AI568" t="s">
        <v>6186</v>
      </c>
      <c r="AJ568" t="s">
        <v>6186</v>
      </c>
      <c r="AK568" t="s">
        <v>6186</v>
      </c>
      <c r="AL568" t="s">
        <v>6186</v>
      </c>
      <c r="AM568" t="s">
        <v>6186</v>
      </c>
      <c r="AN568" t="s">
        <v>6186</v>
      </c>
      <c r="AO568" t="s">
        <v>6186</v>
      </c>
      <c r="AP568" t="s">
        <v>6186</v>
      </c>
      <c r="AQ568" t="s">
        <v>6186</v>
      </c>
      <c r="AR568" t="s">
        <v>6186</v>
      </c>
      <c r="AS568" t="s">
        <v>6186</v>
      </c>
      <c r="AT568" t="s">
        <v>6186</v>
      </c>
      <c r="AU568" t="s">
        <v>6186</v>
      </c>
      <c r="AV568" t="s">
        <v>6186</v>
      </c>
      <c r="AW568" t="s">
        <v>6186</v>
      </c>
      <c r="AX568" t="s">
        <v>6186</v>
      </c>
      <c r="AY568" t="s">
        <v>6186</v>
      </c>
      <c r="AZ568" t="s">
        <v>6186</v>
      </c>
      <c r="BA568" t="s">
        <v>6186</v>
      </c>
      <c r="BB568" t="s">
        <v>6186</v>
      </c>
      <c r="BC568" t="s">
        <v>6186</v>
      </c>
      <c r="BD568" t="s">
        <v>6186</v>
      </c>
    </row>
    <row r="569" spans="1:56">
      <c r="A569" t="s">
        <v>6188</v>
      </c>
      <c r="B569">
        <v>3500</v>
      </c>
      <c r="C569">
        <v>1978</v>
      </c>
      <c r="D569" t="s">
        <v>6186</v>
      </c>
      <c r="E569" t="s">
        <v>6186</v>
      </c>
      <c r="F569" t="s">
        <v>6186</v>
      </c>
      <c r="H569" t="s">
        <v>6186</v>
      </c>
      <c r="I569" t="str">
        <f t="shared" si="12"/>
        <v/>
      </c>
      <c r="K569" t="s">
        <v>6186</v>
      </c>
      <c r="L569" t="s">
        <v>6186</v>
      </c>
      <c r="M569" t="s">
        <v>6186</v>
      </c>
      <c r="N569" t="s">
        <v>6186</v>
      </c>
      <c r="O569" t="s">
        <v>6186</v>
      </c>
      <c r="P569" t="s">
        <v>6186</v>
      </c>
      <c r="Q569" t="s">
        <v>6186</v>
      </c>
      <c r="R569" t="s">
        <v>6186</v>
      </c>
      <c r="S569" t="s">
        <v>6186</v>
      </c>
      <c r="T569" t="s">
        <v>6186</v>
      </c>
      <c r="U569" t="s">
        <v>6186</v>
      </c>
      <c r="V569" t="s">
        <v>6186</v>
      </c>
      <c r="W569" t="s">
        <v>6186</v>
      </c>
      <c r="X569" t="s">
        <v>6186</v>
      </c>
      <c r="Y569" t="s">
        <v>6186</v>
      </c>
      <c r="Z569" t="s">
        <v>6186</v>
      </c>
      <c r="AA569" t="s">
        <v>6186</v>
      </c>
      <c r="AB569" t="s">
        <v>6186</v>
      </c>
      <c r="AC569" t="s">
        <v>6186</v>
      </c>
      <c r="AD569" t="s">
        <v>6186</v>
      </c>
      <c r="AE569" t="s">
        <v>6186</v>
      </c>
      <c r="AF569" t="s">
        <v>6186</v>
      </c>
      <c r="AG569" t="s">
        <v>6186</v>
      </c>
      <c r="AH569" t="s">
        <v>6186</v>
      </c>
      <c r="AI569" t="s">
        <v>6186</v>
      </c>
      <c r="AJ569" t="s">
        <v>6186</v>
      </c>
      <c r="AK569" t="s">
        <v>6186</v>
      </c>
      <c r="AL569" t="s">
        <v>6186</v>
      </c>
      <c r="AM569" t="s">
        <v>6186</v>
      </c>
      <c r="AN569" t="s">
        <v>6186</v>
      </c>
      <c r="AO569" t="s">
        <v>6186</v>
      </c>
      <c r="AP569" t="s">
        <v>6186</v>
      </c>
      <c r="AQ569" t="s">
        <v>6186</v>
      </c>
      <c r="AR569" t="s">
        <v>6186</v>
      </c>
      <c r="AS569" t="s">
        <v>6186</v>
      </c>
      <c r="AT569" t="s">
        <v>6186</v>
      </c>
      <c r="AU569" t="s">
        <v>6186</v>
      </c>
      <c r="AV569" t="s">
        <v>6186</v>
      </c>
      <c r="AW569" t="s">
        <v>6186</v>
      </c>
      <c r="AX569" t="s">
        <v>6186</v>
      </c>
      <c r="AY569" t="s">
        <v>6186</v>
      </c>
      <c r="AZ569" t="s">
        <v>6186</v>
      </c>
      <c r="BA569" t="s">
        <v>6186</v>
      </c>
      <c r="BB569" t="s">
        <v>6186</v>
      </c>
      <c r="BC569" t="s">
        <v>6186</v>
      </c>
      <c r="BD569" t="s">
        <v>6186</v>
      </c>
    </row>
    <row r="570" spans="1:56">
      <c r="A570" t="s">
        <v>6188</v>
      </c>
      <c r="B570">
        <v>3500</v>
      </c>
      <c r="C570">
        <v>1979</v>
      </c>
      <c r="D570">
        <v>38</v>
      </c>
      <c r="E570">
        <v>2.7629999999999998E-3</v>
      </c>
      <c r="F570">
        <v>15.59958</v>
      </c>
      <c r="H570">
        <v>13.21298</v>
      </c>
      <c r="I570">
        <f t="shared" si="12"/>
        <v>3.6507463739999996E-2</v>
      </c>
      <c r="K570">
        <v>13.04158</v>
      </c>
      <c r="L570">
        <v>13.42868</v>
      </c>
      <c r="M570">
        <v>672.59639000000004</v>
      </c>
      <c r="N570">
        <v>681.43593999999996</v>
      </c>
      <c r="O570">
        <v>661.79250000000002</v>
      </c>
      <c r="P570" t="s">
        <v>6186</v>
      </c>
      <c r="Q570">
        <v>304</v>
      </c>
      <c r="R570">
        <v>122.1434</v>
      </c>
      <c r="S570">
        <v>13.995799999999999</v>
      </c>
      <c r="T570">
        <v>0.40178700000000001</v>
      </c>
      <c r="U570">
        <v>3.4897999999999998E-2</v>
      </c>
      <c r="V570">
        <v>23.155650000000001</v>
      </c>
      <c r="W570" t="s">
        <v>6186</v>
      </c>
      <c r="X570">
        <v>1</v>
      </c>
      <c r="Y570" t="s">
        <v>6186</v>
      </c>
      <c r="Z570">
        <v>0.78600000000000003</v>
      </c>
      <c r="AA570">
        <v>0.214</v>
      </c>
      <c r="AB570" t="s">
        <v>6186</v>
      </c>
      <c r="AC570" t="s">
        <v>6186</v>
      </c>
      <c r="AD570" t="s">
        <v>6186</v>
      </c>
      <c r="AE570">
        <v>1</v>
      </c>
      <c r="AF570" t="s">
        <v>6186</v>
      </c>
      <c r="AG570" t="s">
        <v>6186</v>
      </c>
      <c r="AH570" t="s">
        <v>6186</v>
      </c>
      <c r="AI570" t="s">
        <v>6186</v>
      </c>
      <c r="AJ570" t="s">
        <v>6186</v>
      </c>
      <c r="AK570" t="s">
        <v>6186</v>
      </c>
      <c r="AL570" t="s">
        <v>6186</v>
      </c>
      <c r="AM570" t="s">
        <v>6186</v>
      </c>
      <c r="AN570" t="s">
        <v>6186</v>
      </c>
      <c r="AO570" t="s">
        <v>6186</v>
      </c>
      <c r="AP570">
        <v>1</v>
      </c>
      <c r="AQ570" t="s">
        <v>6186</v>
      </c>
      <c r="AR570" t="s">
        <v>6186</v>
      </c>
      <c r="AS570" t="s">
        <v>6186</v>
      </c>
      <c r="AT570" t="s">
        <v>6186</v>
      </c>
      <c r="AU570" t="s">
        <v>6186</v>
      </c>
      <c r="AV570">
        <v>3</v>
      </c>
      <c r="AW570" t="s">
        <v>6186</v>
      </c>
      <c r="AX570">
        <v>8</v>
      </c>
      <c r="AY570">
        <v>1</v>
      </c>
      <c r="AZ570" t="s">
        <v>6186</v>
      </c>
      <c r="BA570" t="s">
        <v>6186</v>
      </c>
      <c r="BB570" t="s">
        <v>6186</v>
      </c>
      <c r="BC570" t="s">
        <v>6186</v>
      </c>
      <c r="BD570" t="s">
        <v>6186</v>
      </c>
    </row>
    <row r="571" spans="1:56">
      <c r="A571" t="s">
        <v>6188</v>
      </c>
      <c r="B571">
        <v>3500</v>
      </c>
      <c r="C571">
        <v>1980</v>
      </c>
      <c r="D571">
        <v>12</v>
      </c>
      <c r="E571">
        <v>1.0970000000000001E-3</v>
      </c>
      <c r="F571">
        <v>16.266819999999999</v>
      </c>
      <c r="H571">
        <v>13.820740000000001</v>
      </c>
      <c r="I571">
        <f t="shared" si="12"/>
        <v>1.5161351780000002E-2</v>
      </c>
      <c r="K571">
        <v>13.10411</v>
      </c>
      <c r="L571">
        <v>14.81067</v>
      </c>
      <c r="M571">
        <v>643.01935000000003</v>
      </c>
      <c r="N571">
        <v>678.18395999999996</v>
      </c>
      <c r="O571">
        <v>600.04037000000005</v>
      </c>
      <c r="P571" t="s">
        <v>6186</v>
      </c>
      <c r="Q571">
        <v>285.41969999999998</v>
      </c>
      <c r="R571">
        <v>115.05500000000001</v>
      </c>
      <c r="S571">
        <v>15.347300000000001</v>
      </c>
      <c r="T571">
        <v>0.40050200000000002</v>
      </c>
      <c r="U571">
        <v>3.2872999999999999E-2</v>
      </c>
      <c r="V571">
        <v>24.324280000000002</v>
      </c>
      <c r="W571" t="s">
        <v>6186</v>
      </c>
      <c r="X571">
        <v>1</v>
      </c>
      <c r="Y571" t="s">
        <v>6186</v>
      </c>
      <c r="Z571">
        <v>0.442</v>
      </c>
      <c r="AA571">
        <v>0.55800000000000005</v>
      </c>
      <c r="AB571" t="s">
        <v>6186</v>
      </c>
      <c r="AC571" t="s">
        <v>6186</v>
      </c>
      <c r="AD571" t="s">
        <v>6186</v>
      </c>
      <c r="AE571">
        <v>1</v>
      </c>
      <c r="AF571" t="s">
        <v>6186</v>
      </c>
      <c r="AG571" t="s">
        <v>6186</v>
      </c>
      <c r="AH571" t="s">
        <v>6186</v>
      </c>
      <c r="AI571" t="s">
        <v>6186</v>
      </c>
      <c r="AJ571" t="s">
        <v>6186</v>
      </c>
      <c r="AK571" t="s">
        <v>6186</v>
      </c>
      <c r="AL571" t="s">
        <v>6186</v>
      </c>
      <c r="AM571" t="s">
        <v>6186</v>
      </c>
      <c r="AN571" t="s">
        <v>6186</v>
      </c>
      <c r="AO571" t="s">
        <v>6186</v>
      </c>
      <c r="AP571">
        <v>1</v>
      </c>
      <c r="AQ571" t="s">
        <v>6186</v>
      </c>
      <c r="AR571" t="s">
        <v>6186</v>
      </c>
      <c r="AS571" t="s">
        <v>6186</v>
      </c>
      <c r="AT571" t="s">
        <v>6186</v>
      </c>
      <c r="AU571" t="s">
        <v>6186</v>
      </c>
      <c r="AV571">
        <v>3.4</v>
      </c>
      <c r="AW571" t="s">
        <v>6186</v>
      </c>
      <c r="AX571">
        <v>7.2</v>
      </c>
      <c r="AY571">
        <v>1</v>
      </c>
      <c r="AZ571" t="s">
        <v>6186</v>
      </c>
      <c r="BA571" t="s">
        <v>6186</v>
      </c>
      <c r="BB571" t="s">
        <v>6186</v>
      </c>
      <c r="BC571" t="s">
        <v>6186</v>
      </c>
      <c r="BD571" t="s">
        <v>6186</v>
      </c>
    </row>
    <row r="572" spans="1:56">
      <c r="A572" t="s">
        <v>6188</v>
      </c>
      <c r="B572">
        <v>3500</v>
      </c>
      <c r="C572">
        <v>1981</v>
      </c>
      <c r="D572">
        <v>2</v>
      </c>
      <c r="E572">
        <v>1.74E-4</v>
      </c>
      <c r="F572">
        <v>17.241230000000002</v>
      </c>
      <c r="H572">
        <v>14.70016</v>
      </c>
      <c r="I572">
        <f t="shared" si="12"/>
        <v>2.55782784E-3</v>
      </c>
      <c r="K572">
        <v>13.3408</v>
      </c>
      <c r="L572">
        <v>16.791319999999999</v>
      </c>
      <c r="M572">
        <v>604.55137999999999</v>
      </c>
      <c r="N572">
        <v>666.15209000000004</v>
      </c>
      <c r="O572">
        <v>529.26162999999997</v>
      </c>
      <c r="P572" t="s">
        <v>6186</v>
      </c>
      <c r="Q572">
        <v>304</v>
      </c>
      <c r="R572">
        <v>130</v>
      </c>
      <c r="S572">
        <v>13.3811</v>
      </c>
      <c r="T572">
        <v>0.42763200000000001</v>
      </c>
      <c r="U572">
        <v>3.7143000000000002E-2</v>
      </c>
      <c r="V572">
        <v>25.73</v>
      </c>
      <c r="W572" t="s">
        <v>6186</v>
      </c>
      <c r="X572">
        <v>1</v>
      </c>
      <c r="Y572" t="s">
        <v>6186</v>
      </c>
      <c r="Z572">
        <v>0.76800000000000002</v>
      </c>
      <c r="AA572" t="s">
        <v>6186</v>
      </c>
      <c r="AB572">
        <v>0.23200000000000001</v>
      </c>
      <c r="AC572" t="s">
        <v>6186</v>
      </c>
      <c r="AD572" t="s">
        <v>6186</v>
      </c>
      <c r="AE572">
        <v>1</v>
      </c>
      <c r="AF572" t="s">
        <v>6186</v>
      </c>
      <c r="AG572" t="s">
        <v>6186</v>
      </c>
      <c r="AH572" t="s">
        <v>6186</v>
      </c>
      <c r="AI572" t="s">
        <v>6186</v>
      </c>
      <c r="AJ572" t="s">
        <v>6186</v>
      </c>
      <c r="AK572" t="s">
        <v>6186</v>
      </c>
      <c r="AL572" t="s">
        <v>6186</v>
      </c>
      <c r="AM572" t="s">
        <v>6186</v>
      </c>
      <c r="AN572" t="s">
        <v>6186</v>
      </c>
      <c r="AO572" t="s">
        <v>6186</v>
      </c>
      <c r="AP572">
        <v>1</v>
      </c>
      <c r="AQ572" t="s">
        <v>6186</v>
      </c>
      <c r="AR572" t="s">
        <v>6186</v>
      </c>
      <c r="AS572" t="s">
        <v>6186</v>
      </c>
      <c r="AT572" t="s">
        <v>6186</v>
      </c>
      <c r="AU572" t="s">
        <v>6186</v>
      </c>
      <c r="AV572">
        <v>3.8</v>
      </c>
      <c r="AW572" t="s">
        <v>6186</v>
      </c>
      <c r="AX572">
        <v>8</v>
      </c>
      <c r="AY572">
        <v>1</v>
      </c>
      <c r="AZ572" t="s">
        <v>6186</v>
      </c>
      <c r="BA572" t="s">
        <v>6186</v>
      </c>
      <c r="BB572" t="s">
        <v>6186</v>
      </c>
      <c r="BC572" t="s">
        <v>6186</v>
      </c>
      <c r="BD572" t="s">
        <v>6186</v>
      </c>
    </row>
    <row r="573" spans="1:56">
      <c r="A573" t="s">
        <v>6188</v>
      </c>
      <c r="B573">
        <v>3500</v>
      </c>
      <c r="C573">
        <v>1982</v>
      </c>
      <c r="D573" t="s">
        <v>6186</v>
      </c>
      <c r="E573" t="s">
        <v>6186</v>
      </c>
      <c r="F573" t="s">
        <v>6186</v>
      </c>
      <c r="H573" t="s">
        <v>6186</v>
      </c>
      <c r="I573" t="str">
        <f t="shared" si="12"/>
        <v/>
      </c>
      <c r="K573" t="s">
        <v>6186</v>
      </c>
      <c r="L573" t="s">
        <v>6186</v>
      </c>
      <c r="M573" t="s">
        <v>6186</v>
      </c>
      <c r="N573" t="s">
        <v>6186</v>
      </c>
      <c r="O573" t="s">
        <v>6186</v>
      </c>
      <c r="P573" t="s">
        <v>6186</v>
      </c>
      <c r="Q573" t="s">
        <v>6186</v>
      </c>
      <c r="R573" t="s">
        <v>6186</v>
      </c>
      <c r="S573" t="s">
        <v>6186</v>
      </c>
      <c r="T573" t="s">
        <v>6186</v>
      </c>
      <c r="U573" t="s">
        <v>6186</v>
      </c>
      <c r="V573" t="s">
        <v>6186</v>
      </c>
      <c r="W573" t="s">
        <v>6186</v>
      </c>
      <c r="X573" t="s">
        <v>6186</v>
      </c>
      <c r="Y573" t="s">
        <v>6186</v>
      </c>
      <c r="Z573" t="s">
        <v>6186</v>
      </c>
      <c r="AA573" t="s">
        <v>6186</v>
      </c>
      <c r="AB573" t="s">
        <v>6186</v>
      </c>
      <c r="AC573" t="s">
        <v>6186</v>
      </c>
      <c r="AD573" t="s">
        <v>6186</v>
      </c>
      <c r="AE573" t="s">
        <v>6186</v>
      </c>
      <c r="AF573" t="s">
        <v>6186</v>
      </c>
      <c r="AG573" t="s">
        <v>6186</v>
      </c>
      <c r="AH573" t="s">
        <v>6186</v>
      </c>
      <c r="AI573" t="s">
        <v>6186</v>
      </c>
      <c r="AJ573" t="s">
        <v>6186</v>
      </c>
      <c r="AK573" t="s">
        <v>6186</v>
      </c>
      <c r="AL573" t="s">
        <v>6186</v>
      </c>
      <c r="AM573" t="s">
        <v>6186</v>
      </c>
      <c r="AN573" t="s">
        <v>6186</v>
      </c>
      <c r="AO573" t="s">
        <v>6186</v>
      </c>
      <c r="AP573" t="s">
        <v>6186</v>
      </c>
      <c r="AQ573" t="s">
        <v>6186</v>
      </c>
      <c r="AR573" t="s">
        <v>6186</v>
      </c>
      <c r="AS573" t="s">
        <v>6186</v>
      </c>
      <c r="AT573" t="s">
        <v>6186</v>
      </c>
      <c r="AU573" t="s">
        <v>6186</v>
      </c>
      <c r="AV573" t="s">
        <v>6186</v>
      </c>
      <c r="AW573" t="s">
        <v>6186</v>
      </c>
      <c r="AX573" t="s">
        <v>6186</v>
      </c>
      <c r="AY573" t="s">
        <v>6186</v>
      </c>
      <c r="AZ573" t="s">
        <v>6186</v>
      </c>
      <c r="BA573" t="s">
        <v>6186</v>
      </c>
      <c r="BB573" t="s">
        <v>6186</v>
      </c>
      <c r="BC573" t="s">
        <v>6186</v>
      </c>
      <c r="BD573" t="s">
        <v>6186</v>
      </c>
    </row>
    <row r="574" spans="1:56">
      <c r="A574" t="s">
        <v>6188</v>
      </c>
      <c r="B574">
        <v>3500</v>
      </c>
      <c r="C574">
        <v>1983</v>
      </c>
      <c r="D574">
        <v>13</v>
      </c>
      <c r="E574">
        <v>1.2620000000000001E-3</v>
      </c>
      <c r="F574">
        <v>23.383199999999999</v>
      </c>
      <c r="H574">
        <v>19.946750000000002</v>
      </c>
      <c r="I574">
        <f t="shared" si="12"/>
        <v>2.5172798500000003E-2</v>
      </c>
      <c r="K574">
        <v>18.04121</v>
      </c>
      <c r="L574">
        <v>22.903420000000001</v>
      </c>
      <c r="M574">
        <v>445.53620999999998</v>
      </c>
      <c r="N574">
        <v>492.59433999999999</v>
      </c>
      <c r="O574">
        <v>388.02071000000001</v>
      </c>
      <c r="P574" t="s">
        <v>6186</v>
      </c>
      <c r="Q574">
        <v>166.1301</v>
      </c>
      <c r="R574">
        <v>107.36920000000001</v>
      </c>
      <c r="S574">
        <v>15.0014</v>
      </c>
      <c r="T574">
        <v>0.64920599999999995</v>
      </c>
      <c r="U574">
        <v>3.0676999999999999E-2</v>
      </c>
      <c r="V574">
        <v>34.968000000000004</v>
      </c>
      <c r="W574" t="s">
        <v>6186</v>
      </c>
      <c r="X574">
        <v>1</v>
      </c>
      <c r="Y574" t="s">
        <v>6186</v>
      </c>
      <c r="Z574">
        <v>1</v>
      </c>
      <c r="AA574" t="s">
        <v>6186</v>
      </c>
      <c r="AB574" t="s">
        <v>6186</v>
      </c>
      <c r="AC574" t="s">
        <v>6186</v>
      </c>
      <c r="AD574" t="s">
        <v>6186</v>
      </c>
      <c r="AE574">
        <v>1</v>
      </c>
      <c r="AF574" t="s">
        <v>6186</v>
      </c>
      <c r="AG574" t="s">
        <v>6186</v>
      </c>
      <c r="AH574" t="s">
        <v>6186</v>
      </c>
      <c r="AI574" t="s">
        <v>6186</v>
      </c>
      <c r="AJ574" t="s">
        <v>6186</v>
      </c>
      <c r="AK574" t="s">
        <v>6186</v>
      </c>
      <c r="AL574" t="s">
        <v>6186</v>
      </c>
      <c r="AM574" t="s">
        <v>6186</v>
      </c>
      <c r="AN574" t="s">
        <v>6186</v>
      </c>
      <c r="AO574" t="s">
        <v>6186</v>
      </c>
      <c r="AP574">
        <v>1</v>
      </c>
      <c r="AQ574" t="s">
        <v>6186</v>
      </c>
      <c r="AR574" t="s">
        <v>6186</v>
      </c>
      <c r="AS574" t="s">
        <v>6186</v>
      </c>
      <c r="AT574" t="s">
        <v>6186</v>
      </c>
      <c r="AU574" t="s">
        <v>6186</v>
      </c>
      <c r="AV574">
        <v>4.5</v>
      </c>
      <c r="AW574" t="s">
        <v>6186</v>
      </c>
      <c r="AX574">
        <v>5.6</v>
      </c>
      <c r="AY574">
        <v>0.48199999999999998</v>
      </c>
      <c r="AZ574">
        <v>0.51800000000000002</v>
      </c>
      <c r="BA574" t="s">
        <v>6186</v>
      </c>
      <c r="BB574" t="s">
        <v>6186</v>
      </c>
      <c r="BC574" t="s">
        <v>6186</v>
      </c>
      <c r="BD574" t="s">
        <v>6186</v>
      </c>
    </row>
    <row r="575" spans="1:56">
      <c r="A575" t="s">
        <v>6188</v>
      </c>
      <c r="B575">
        <v>3500</v>
      </c>
      <c r="C575">
        <v>1984</v>
      </c>
      <c r="D575">
        <v>173</v>
      </c>
      <c r="E575">
        <v>1.2322E-2</v>
      </c>
      <c r="F575">
        <v>21.312629999999999</v>
      </c>
      <c r="H575">
        <v>18.127829999999999</v>
      </c>
      <c r="I575">
        <f t="shared" si="12"/>
        <v>0.22337112126</v>
      </c>
      <c r="K575">
        <v>16.943169999999999</v>
      </c>
      <c r="L575">
        <v>19.821729999999999</v>
      </c>
      <c r="M575">
        <v>490.24079999999998</v>
      </c>
      <c r="N575">
        <v>524.51808000000005</v>
      </c>
      <c r="O575">
        <v>448.34634</v>
      </c>
      <c r="P575" t="s">
        <v>6186</v>
      </c>
      <c r="Q575">
        <v>166.56780000000001</v>
      </c>
      <c r="R575">
        <v>102.19070000000001</v>
      </c>
      <c r="S575">
        <v>16.415600000000001</v>
      </c>
      <c r="T575">
        <v>0.61509999999999998</v>
      </c>
      <c r="U575">
        <v>2.9197000000000001E-2</v>
      </c>
      <c r="V575">
        <v>31.810770000000002</v>
      </c>
      <c r="W575" t="s">
        <v>6186</v>
      </c>
      <c r="X575">
        <v>1</v>
      </c>
      <c r="Y575" t="s">
        <v>6186</v>
      </c>
      <c r="Z575">
        <v>0.36299999999999999</v>
      </c>
      <c r="AA575">
        <v>0.441</v>
      </c>
      <c r="AB575">
        <v>0.19600000000000001</v>
      </c>
      <c r="AC575" t="s">
        <v>6186</v>
      </c>
      <c r="AD575" t="s">
        <v>6186</v>
      </c>
      <c r="AE575">
        <v>1</v>
      </c>
      <c r="AF575" t="s">
        <v>6186</v>
      </c>
      <c r="AG575" t="s">
        <v>6186</v>
      </c>
      <c r="AH575" t="s">
        <v>6186</v>
      </c>
      <c r="AI575" t="s">
        <v>6186</v>
      </c>
      <c r="AJ575" t="s">
        <v>6186</v>
      </c>
      <c r="AK575" t="s">
        <v>6186</v>
      </c>
      <c r="AL575" t="s">
        <v>6186</v>
      </c>
      <c r="AM575" t="s">
        <v>6186</v>
      </c>
      <c r="AN575" t="s">
        <v>6186</v>
      </c>
      <c r="AO575" t="s">
        <v>6186</v>
      </c>
      <c r="AP575">
        <v>1</v>
      </c>
      <c r="AQ575" t="s">
        <v>6186</v>
      </c>
      <c r="AR575" t="s">
        <v>6186</v>
      </c>
      <c r="AS575" t="s">
        <v>6186</v>
      </c>
      <c r="AT575" t="s">
        <v>6186</v>
      </c>
      <c r="AU575" t="s">
        <v>6186</v>
      </c>
      <c r="AV575">
        <v>3.6</v>
      </c>
      <c r="AW575" t="s">
        <v>6186</v>
      </c>
      <c r="AX575">
        <v>5.7</v>
      </c>
      <c r="AY575">
        <v>0.76600000000000001</v>
      </c>
      <c r="AZ575">
        <v>0.23400000000000001</v>
      </c>
      <c r="BA575" t="s">
        <v>6186</v>
      </c>
      <c r="BB575" t="s">
        <v>6186</v>
      </c>
      <c r="BC575" t="s">
        <v>6186</v>
      </c>
      <c r="BD575" t="s">
        <v>6186</v>
      </c>
    </row>
    <row r="576" spans="1:56">
      <c r="A576" t="s">
        <v>6188</v>
      </c>
      <c r="B576">
        <v>3500</v>
      </c>
      <c r="C576">
        <v>1985</v>
      </c>
      <c r="D576">
        <v>237</v>
      </c>
      <c r="E576">
        <v>1.6383000000000002E-2</v>
      </c>
      <c r="F576">
        <v>21.784970000000001</v>
      </c>
      <c r="H576">
        <v>18.552849999999999</v>
      </c>
      <c r="I576">
        <f t="shared" si="12"/>
        <v>0.30395134155000003</v>
      </c>
      <c r="K576">
        <v>17.088830000000002</v>
      </c>
      <c r="L576">
        <v>20.7227</v>
      </c>
      <c r="M576">
        <v>479.25598000000002</v>
      </c>
      <c r="N576">
        <v>520.29551000000004</v>
      </c>
      <c r="O576">
        <v>429.09656000000001</v>
      </c>
      <c r="P576" t="s">
        <v>6186</v>
      </c>
      <c r="Q576">
        <v>165.23509999999999</v>
      </c>
      <c r="R576">
        <v>103.0611</v>
      </c>
      <c r="S576">
        <v>15.7393</v>
      </c>
      <c r="T576">
        <v>0.628714</v>
      </c>
      <c r="U576">
        <v>2.9446E-2</v>
      </c>
      <c r="V576">
        <v>32.680889999999998</v>
      </c>
      <c r="W576" t="s">
        <v>6186</v>
      </c>
      <c r="X576">
        <v>1</v>
      </c>
      <c r="Y576" t="s">
        <v>6186</v>
      </c>
      <c r="Z576">
        <v>0.52200000000000002</v>
      </c>
      <c r="AA576">
        <v>6.0000000000000001E-3</v>
      </c>
      <c r="AB576">
        <v>0.47299999999999998</v>
      </c>
      <c r="AC576" t="s">
        <v>6186</v>
      </c>
      <c r="AD576" t="s">
        <v>6186</v>
      </c>
      <c r="AE576">
        <v>0.88500000000000001</v>
      </c>
      <c r="AF576" t="s">
        <v>6186</v>
      </c>
      <c r="AG576">
        <v>8.1000000000000003E-2</v>
      </c>
      <c r="AH576">
        <v>2.8000000000000001E-2</v>
      </c>
      <c r="AI576">
        <v>5.0000000000000001E-3</v>
      </c>
      <c r="AJ576">
        <v>5.0000000000000001E-3</v>
      </c>
      <c r="AK576" t="s">
        <v>6186</v>
      </c>
      <c r="AL576" t="s">
        <v>6186</v>
      </c>
      <c r="AM576" t="s">
        <v>6186</v>
      </c>
      <c r="AN576" t="s">
        <v>6186</v>
      </c>
      <c r="AO576" t="s">
        <v>6186</v>
      </c>
      <c r="AP576">
        <v>0.995</v>
      </c>
      <c r="AQ576" t="s">
        <v>6186</v>
      </c>
      <c r="AR576" t="s">
        <v>6186</v>
      </c>
      <c r="AS576" t="s">
        <v>6186</v>
      </c>
      <c r="AT576" t="s">
        <v>6186</v>
      </c>
      <c r="AU576" t="s">
        <v>6186</v>
      </c>
      <c r="AV576">
        <v>4.2</v>
      </c>
      <c r="AW576" t="s">
        <v>6186</v>
      </c>
      <c r="AX576">
        <v>5.5</v>
      </c>
      <c r="AY576">
        <v>0.59399999999999997</v>
      </c>
      <c r="AZ576">
        <v>0.40600000000000003</v>
      </c>
      <c r="BA576" t="s">
        <v>6186</v>
      </c>
      <c r="BB576" t="s">
        <v>6186</v>
      </c>
      <c r="BC576" t="s">
        <v>6186</v>
      </c>
      <c r="BD576" t="s">
        <v>6186</v>
      </c>
    </row>
    <row r="577" spans="1:56">
      <c r="A577" t="s">
        <v>6188</v>
      </c>
      <c r="B577">
        <v>3500</v>
      </c>
      <c r="C577">
        <v>1986</v>
      </c>
      <c r="D577">
        <v>316</v>
      </c>
      <c r="E577">
        <v>2.0580999999999999E-2</v>
      </c>
      <c r="F577">
        <v>21.813590000000001</v>
      </c>
      <c r="H577">
        <v>18.501259999999998</v>
      </c>
      <c r="I577">
        <f t="shared" si="12"/>
        <v>0.38077443205999995</v>
      </c>
      <c r="K577">
        <v>17.145969999999998</v>
      </c>
      <c r="L577">
        <v>20.4222</v>
      </c>
      <c r="M577">
        <v>480.37824999999998</v>
      </c>
      <c r="N577">
        <v>518.34684000000004</v>
      </c>
      <c r="O577">
        <v>435.19630999999998</v>
      </c>
      <c r="P577" t="s">
        <v>6186</v>
      </c>
      <c r="Q577">
        <v>171.17150000000001</v>
      </c>
      <c r="R577">
        <v>119.2158</v>
      </c>
      <c r="S577">
        <v>13.625299999999999</v>
      </c>
      <c r="T577">
        <v>0.70513899999999996</v>
      </c>
      <c r="U577">
        <v>3.4062000000000002E-2</v>
      </c>
      <c r="V577">
        <v>32.549190000000003</v>
      </c>
      <c r="W577" t="s">
        <v>6186</v>
      </c>
      <c r="X577">
        <v>1</v>
      </c>
      <c r="Y577" t="s">
        <v>6186</v>
      </c>
      <c r="Z577">
        <v>0.55600000000000005</v>
      </c>
      <c r="AA577">
        <v>1.2999999999999999E-2</v>
      </c>
      <c r="AB577">
        <v>0.43099999999999999</v>
      </c>
      <c r="AC577" t="s">
        <v>6186</v>
      </c>
      <c r="AD577" t="s">
        <v>6186</v>
      </c>
      <c r="AE577">
        <v>0.54400000000000004</v>
      </c>
      <c r="AF577" t="s">
        <v>6186</v>
      </c>
      <c r="AG577">
        <v>0.34799999999999998</v>
      </c>
      <c r="AH577">
        <v>0.107</v>
      </c>
      <c r="AI577">
        <v>1E-3</v>
      </c>
      <c r="AJ577">
        <v>1E-3</v>
      </c>
      <c r="AK577" t="s">
        <v>6186</v>
      </c>
      <c r="AL577" t="s">
        <v>6186</v>
      </c>
      <c r="AM577" t="s">
        <v>6186</v>
      </c>
      <c r="AN577" t="s">
        <v>6186</v>
      </c>
      <c r="AO577" t="s">
        <v>6186</v>
      </c>
      <c r="AP577">
        <v>0.999</v>
      </c>
      <c r="AQ577" t="s">
        <v>6186</v>
      </c>
      <c r="AR577" t="s">
        <v>6186</v>
      </c>
      <c r="AS577" t="s">
        <v>6186</v>
      </c>
      <c r="AT577" t="s">
        <v>6186</v>
      </c>
      <c r="AU577" t="s">
        <v>6186</v>
      </c>
      <c r="AV577">
        <v>4.3</v>
      </c>
      <c r="AW577" t="s">
        <v>6186</v>
      </c>
      <c r="AX577">
        <v>5.4</v>
      </c>
      <c r="AY577">
        <v>0.49099999999999999</v>
      </c>
      <c r="AZ577">
        <v>0.50900000000000001</v>
      </c>
      <c r="BA577" t="s">
        <v>6186</v>
      </c>
      <c r="BB577" t="s">
        <v>6186</v>
      </c>
      <c r="BC577" t="s">
        <v>6186</v>
      </c>
      <c r="BD577" t="s">
        <v>6186</v>
      </c>
    </row>
    <row r="578" spans="1:56">
      <c r="A578" t="s">
        <v>6188</v>
      </c>
      <c r="B578">
        <v>3500</v>
      </c>
      <c r="C578">
        <v>1987</v>
      </c>
      <c r="D578">
        <v>336</v>
      </c>
      <c r="E578">
        <v>2.2620999999999999E-2</v>
      </c>
      <c r="F578">
        <v>22.220870000000001</v>
      </c>
      <c r="H578">
        <v>18.805250000000001</v>
      </c>
      <c r="I578">
        <f t="shared" si="12"/>
        <v>0.42539356025000002</v>
      </c>
      <c r="K578">
        <v>17.177420000000001</v>
      </c>
      <c r="L578">
        <v>21.128430000000002</v>
      </c>
      <c r="M578">
        <v>472.59831000000003</v>
      </c>
      <c r="N578">
        <v>517.38297</v>
      </c>
      <c r="O578">
        <v>420.6354</v>
      </c>
      <c r="P578" t="s">
        <v>6186</v>
      </c>
      <c r="Q578">
        <v>194.65280000000001</v>
      </c>
      <c r="R578">
        <v>134.7269</v>
      </c>
      <c r="S578">
        <v>12.6929</v>
      </c>
      <c r="T578">
        <v>0.70521800000000001</v>
      </c>
      <c r="U578">
        <v>3.8492999999999999E-2</v>
      </c>
      <c r="V578">
        <v>33.046019999999999</v>
      </c>
      <c r="W578" t="s">
        <v>6186</v>
      </c>
      <c r="X578">
        <v>1</v>
      </c>
      <c r="Y578" t="s">
        <v>6186</v>
      </c>
      <c r="Z578">
        <v>0.55100000000000005</v>
      </c>
      <c r="AA578">
        <v>7.1999999999999995E-2</v>
      </c>
      <c r="AB578">
        <v>0.377</v>
      </c>
      <c r="AC578" t="s">
        <v>6186</v>
      </c>
      <c r="AD578" t="s">
        <v>6186</v>
      </c>
      <c r="AE578">
        <v>0.29699999999999999</v>
      </c>
      <c r="AF578" t="s">
        <v>6186</v>
      </c>
      <c r="AG578">
        <v>0.63600000000000001</v>
      </c>
      <c r="AH578">
        <v>6.7000000000000004E-2</v>
      </c>
      <c r="AI578">
        <v>0</v>
      </c>
      <c r="AJ578">
        <v>0</v>
      </c>
      <c r="AK578" t="s">
        <v>6186</v>
      </c>
      <c r="AL578" t="s">
        <v>6186</v>
      </c>
      <c r="AM578" t="s">
        <v>6186</v>
      </c>
      <c r="AN578" t="s">
        <v>6186</v>
      </c>
      <c r="AO578" t="s">
        <v>6186</v>
      </c>
      <c r="AP578">
        <v>1</v>
      </c>
      <c r="AQ578" t="s">
        <v>6186</v>
      </c>
      <c r="AR578" t="s">
        <v>6186</v>
      </c>
      <c r="AS578" t="s">
        <v>6186</v>
      </c>
      <c r="AT578" t="s">
        <v>6186</v>
      </c>
      <c r="AU578" t="s">
        <v>6186</v>
      </c>
      <c r="AV578">
        <v>4.5</v>
      </c>
      <c r="AW578" t="s">
        <v>6186</v>
      </c>
      <c r="AX578">
        <v>5.3</v>
      </c>
      <c r="AY578">
        <v>0.47</v>
      </c>
      <c r="AZ578">
        <v>0.53</v>
      </c>
      <c r="BA578" t="s">
        <v>6186</v>
      </c>
      <c r="BB578" t="s">
        <v>6186</v>
      </c>
      <c r="BC578" t="s">
        <v>6186</v>
      </c>
      <c r="BD578" t="s">
        <v>6186</v>
      </c>
    </row>
    <row r="579" spans="1:56">
      <c r="A579" t="s">
        <v>6188</v>
      </c>
      <c r="B579">
        <v>3500</v>
      </c>
      <c r="C579">
        <v>1988</v>
      </c>
      <c r="D579">
        <v>305</v>
      </c>
      <c r="E579">
        <v>1.993E-2</v>
      </c>
      <c r="F579">
        <v>20.92033</v>
      </c>
      <c r="H579">
        <v>17.671589999999998</v>
      </c>
      <c r="I579">
        <f t="shared" si="12"/>
        <v>0.35219478869999998</v>
      </c>
      <c r="K579">
        <v>15.92545</v>
      </c>
      <c r="L579">
        <v>20.176780000000001</v>
      </c>
      <c r="M579">
        <v>502.89756999999997</v>
      </c>
      <c r="N579">
        <v>558.03765999999996</v>
      </c>
      <c r="O579">
        <v>440.45668999999998</v>
      </c>
      <c r="P579" t="s">
        <v>6186</v>
      </c>
      <c r="Q579">
        <v>213.476</v>
      </c>
      <c r="R579">
        <v>149.34030000000001</v>
      </c>
      <c r="S579">
        <v>12.028499999999999</v>
      </c>
      <c r="T579">
        <v>0.709484</v>
      </c>
      <c r="U579">
        <v>4.2668999999999999E-2</v>
      </c>
      <c r="V579">
        <v>31.053509999999999</v>
      </c>
      <c r="W579" t="s">
        <v>6186</v>
      </c>
      <c r="X579">
        <v>1</v>
      </c>
      <c r="Y579" t="s">
        <v>6186</v>
      </c>
      <c r="Z579">
        <v>0.374</v>
      </c>
      <c r="AA579">
        <v>5.0999999999999997E-2</v>
      </c>
      <c r="AB579">
        <v>0.57499999999999996</v>
      </c>
      <c r="AC579" t="s">
        <v>6186</v>
      </c>
      <c r="AD579" t="s">
        <v>6186</v>
      </c>
      <c r="AE579">
        <v>0.16200000000000001</v>
      </c>
      <c r="AF579" t="s">
        <v>6186</v>
      </c>
      <c r="AG579">
        <v>0.83199999999999996</v>
      </c>
      <c r="AH579">
        <v>6.0000000000000001E-3</v>
      </c>
      <c r="AI579" t="s">
        <v>6186</v>
      </c>
      <c r="AJ579" t="s">
        <v>6186</v>
      </c>
      <c r="AK579" t="s">
        <v>6186</v>
      </c>
      <c r="AL579" t="s">
        <v>6186</v>
      </c>
      <c r="AM579" t="s">
        <v>6186</v>
      </c>
      <c r="AN579" t="s">
        <v>6186</v>
      </c>
      <c r="AO579" t="s">
        <v>6186</v>
      </c>
      <c r="AP579">
        <v>1</v>
      </c>
      <c r="AQ579" t="s">
        <v>6186</v>
      </c>
      <c r="AR579" t="s">
        <v>6186</v>
      </c>
      <c r="AS579" t="s">
        <v>6186</v>
      </c>
      <c r="AT579" t="s">
        <v>6186</v>
      </c>
      <c r="AU579" t="s">
        <v>6186</v>
      </c>
      <c r="AV579">
        <v>4.3</v>
      </c>
      <c r="AW579" t="s">
        <v>6186</v>
      </c>
      <c r="AX579">
        <v>5.8</v>
      </c>
      <c r="AY579">
        <v>0.629</v>
      </c>
      <c r="AZ579">
        <v>0.371</v>
      </c>
      <c r="BA579" t="s">
        <v>6186</v>
      </c>
      <c r="BB579" t="s">
        <v>6186</v>
      </c>
      <c r="BC579" t="s">
        <v>6186</v>
      </c>
      <c r="BD579" t="s">
        <v>6186</v>
      </c>
    </row>
    <row r="580" spans="1:56">
      <c r="A580" t="s">
        <v>6188</v>
      </c>
      <c r="B580">
        <v>3500</v>
      </c>
      <c r="C580">
        <v>1989</v>
      </c>
      <c r="D580">
        <v>189</v>
      </c>
      <c r="E580">
        <v>1.3093E-2</v>
      </c>
      <c r="F580">
        <v>20.255089999999999</v>
      </c>
      <c r="H580">
        <v>17.049939999999999</v>
      </c>
      <c r="I580">
        <f t="shared" si="12"/>
        <v>0.22323486442000001</v>
      </c>
      <c r="K580">
        <v>15.42496</v>
      </c>
      <c r="L580">
        <v>19.293579999999999</v>
      </c>
      <c r="M580">
        <v>521.23338000000001</v>
      </c>
      <c r="N580">
        <v>576.14400999999998</v>
      </c>
      <c r="O580">
        <v>460.61961000000002</v>
      </c>
      <c r="P580" t="s">
        <v>6186</v>
      </c>
      <c r="Q580">
        <v>241.76310000000001</v>
      </c>
      <c r="R580">
        <v>162.36490000000001</v>
      </c>
      <c r="S580">
        <v>11.0191</v>
      </c>
      <c r="T580">
        <v>0.67552599999999996</v>
      </c>
      <c r="U580">
        <v>4.6390000000000001E-2</v>
      </c>
      <c r="V580">
        <v>29.883120000000002</v>
      </c>
      <c r="W580" t="s">
        <v>6186</v>
      </c>
      <c r="X580">
        <v>1</v>
      </c>
      <c r="Y580" t="s">
        <v>6186</v>
      </c>
      <c r="Z580">
        <v>0.26800000000000002</v>
      </c>
      <c r="AA580">
        <v>5.5E-2</v>
      </c>
      <c r="AB580">
        <v>0.67700000000000005</v>
      </c>
      <c r="AC580" t="s">
        <v>6186</v>
      </c>
      <c r="AD580" t="s">
        <v>6186</v>
      </c>
      <c r="AE580">
        <v>0.20499999999999999</v>
      </c>
      <c r="AF580" t="s">
        <v>6186</v>
      </c>
      <c r="AG580">
        <v>0.78900000000000003</v>
      </c>
      <c r="AH580">
        <v>7.0000000000000001E-3</v>
      </c>
      <c r="AI580" t="s">
        <v>6186</v>
      </c>
      <c r="AJ580" t="s">
        <v>6186</v>
      </c>
      <c r="AK580" t="s">
        <v>6186</v>
      </c>
      <c r="AL580" t="s">
        <v>6186</v>
      </c>
      <c r="AM580" t="s">
        <v>6186</v>
      </c>
      <c r="AN580" t="s">
        <v>6186</v>
      </c>
      <c r="AO580" t="s">
        <v>6186</v>
      </c>
      <c r="AP580">
        <v>1</v>
      </c>
      <c r="AQ580" t="s">
        <v>6186</v>
      </c>
      <c r="AR580" t="s">
        <v>6186</v>
      </c>
      <c r="AS580" t="s">
        <v>6186</v>
      </c>
      <c r="AT580" t="s">
        <v>6186</v>
      </c>
      <c r="AU580" t="s">
        <v>6186</v>
      </c>
      <c r="AV580">
        <v>4.2</v>
      </c>
      <c r="AW580" t="s">
        <v>6186</v>
      </c>
      <c r="AX580">
        <v>5.9</v>
      </c>
      <c r="AY580">
        <v>0.73199999999999998</v>
      </c>
      <c r="AZ580">
        <v>0.26800000000000002</v>
      </c>
      <c r="BA580" t="s">
        <v>6186</v>
      </c>
      <c r="BB580" t="s">
        <v>6186</v>
      </c>
      <c r="BC580" t="s">
        <v>6186</v>
      </c>
      <c r="BD580" t="s">
        <v>6186</v>
      </c>
    </row>
    <row r="581" spans="1:56">
      <c r="A581" t="s">
        <v>6188</v>
      </c>
      <c r="B581">
        <v>3500</v>
      </c>
      <c r="C581">
        <v>1990</v>
      </c>
      <c r="D581">
        <v>159</v>
      </c>
      <c r="E581">
        <v>1.2600999999999999E-2</v>
      </c>
      <c r="F581">
        <v>20.478359999999999</v>
      </c>
      <c r="H581">
        <v>17.213370000000001</v>
      </c>
      <c r="I581">
        <f t="shared" si="12"/>
        <v>0.21690567537</v>
      </c>
      <c r="K581">
        <v>15.33225</v>
      </c>
      <c r="L581">
        <v>19.837630000000001</v>
      </c>
      <c r="M581">
        <v>516.28479000000004</v>
      </c>
      <c r="N581">
        <v>579.62797999999998</v>
      </c>
      <c r="O581">
        <v>447.98705000000001</v>
      </c>
      <c r="P581" t="s">
        <v>6186</v>
      </c>
      <c r="Q581">
        <v>241.1602</v>
      </c>
      <c r="R581">
        <v>163.82079999999999</v>
      </c>
      <c r="S581">
        <v>10.282</v>
      </c>
      <c r="T581">
        <v>0.68337400000000004</v>
      </c>
      <c r="U581">
        <v>4.6806E-2</v>
      </c>
      <c r="V581">
        <v>30.16048</v>
      </c>
      <c r="W581" t="s">
        <v>6186</v>
      </c>
      <c r="X581">
        <v>1</v>
      </c>
      <c r="Y581" t="s">
        <v>6186</v>
      </c>
      <c r="Z581">
        <v>0.24399999999999999</v>
      </c>
      <c r="AA581">
        <v>4.5999999999999999E-2</v>
      </c>
      <c r="AB581">
        <v>0.71099999999999997</v>
      </c>
      <c r="AC581" t="s">
        <v>6186</v>
      </c>
      <c r="AD581" t="s">
        <v>6186</v>
      </c>
      <c r="AE581">
        <v>0.16700000000000001</v>
      </c>
      <c r="AF581" t="s">
        <v>6186</v>
      </c>
      <c r="AG581">
        <v>0.82699999999999996</v>
      </c>
      <c r="AH581">
        <v>6.0000000000000001E-3</v>
      </c>
      <c r="AI581" t="s">
        <v>6186</v>
      </c>
      <c r="AJ581" t="s">
        <v>6186</v>
      </c>
      <c r="AK581" t="s">
        <v>6186</v>
      </c>
      <c r="AL581" t="s">
        <v>6186</v>
      </c>
      <c r="AM581" t="s">
        <v>6186</v>
      </c>
      <c r="AN581" t="s">
        <v>6186</v>
      </c>
      <c r="AO581" t="s">
        <v>6186</v>
      </c>
      <c r="AP581">
        <v>1</v>
      </c>
      <c r="AQ581" t="s">
        <v>6186</v>
      </c>
      <c r="AR581" t="s">
        <v>6186</v>
      </c>
      <c r="AS581" t="s">
        <v>6186</v>
      </c>
      <c r="AT581" t="s">
        <v>6186</v>
      </c>
      <c r="AU581" t="s">
        <v>6186</v>
      </c>
      <c r="AV581">
        <v>4.2</v>
      </c>
      <c r="AW581" t="s">
        <v>6186</v>
      </c>
      <c r="AX581">
        <v>5.9</v>
      </c>
      <c r="AY581">
        <v>0.75600000000000001</v>
      </c>
      <c r="AZ581">
        <v>0.24399999999999999</v>
      </c>
      <c r="BA581" t="s">
        <v>6186</v>
      </c>
      <c r="BB581" t="s">
        <v>6186</v>
      </c>
      <c r="BC581" t="s">
        <v>6186</v>
      </c>
      <c r="BD581" t="s">
        <v>6186</v>
      </c>
    </row>
    <row r="582" spans="1:56">
      <c r="A582" t="s">
        <v>6188</v>
      </c>
      <c r="B582">
        <v>3500</v>
      </c>
      <c r="C582">
        <v>1991</v>
      </c>
      <c r="D582">
        <v>138</v>
      </c>
      <c r="E582">
        <v>1.1002E-2</v>
      </c>
      <c r="F582">
        <v>19.803650000000001</v>
      </c>
      <c r="H582">
        <v>16.57469</v>
      </c>
      <c r="I582">
        <f t="shared" si="12"/>
        <v>0.18235473937999999</v>
      </c>
      <c r="K582">
        <v>14.895479999999999</v>
      </c>
      <c r="L582">
        <v>18.801500000000001</v>
      </c>
      <c r="M582">
        <v>536.17888000000005</v>
      </c>
      <c r="N582">
        <v>596.62393999999995</v>
      </c>
      <c r="O582">
        <v>472.67493000000002</v>
      </c>
      <c r="P582" t="s">
        <v>6186</v>
      </c>
      <c r="Q582">
        <v>226.87309999999999</v>
      </c>
      <c r="R582">
        <v>171.57230000000001</v>
      </c>
      <c r="S582">
        <v>9.9404000000000003</v>
      </c>
      <c r="T582">
        <v>0.76261000000000001</v>
      </c>
      <c r="U582">
        <v>4.9021000000000002E-2</v>
      </c>
      <c r="V582">
        <v>29.113409999999998</v>
      </c>
      <c r="W582" t="s">
        <v>6186</v>
      </c>
      <c r="X582">
        <v>1</v>
      </c>
      <c r="Y582" t="s">
        <v>6186</v>
      </c>
      <c r="Z582">
        <v>0.372</v>
      </c>
      <c r="AA582">
        <v>0.05</v>
      </c>
      <c r="AB582">
        <v>0.57799999999999996</v>
      </c>
      <c r="AC582" t="s">
        <v>6186</v>
      </c>
      <c r="AD582" t="s">
        <v>6186</v>
      </c>
      <c r="AE582" t="s">
        <v>6186</v>
      </c>
      <c r="AF582" t="s">
        <v>6186</v>
      </c>
      <c r="AG582">
        <v>1</v>
      </c>
      <c r="AH582" t="s">
        <v>6186</v>
      </c>
      <c r="AI582" t="s">
        <v>6186</v>
      </c>
      <c r="AJ582" t="s">
        <v>6186</v>
      </c>
      <c r="AK582" t="s">
        <v>6186</v>
      </c>
      <c r="AL582" t="s">
        <v>6186</v>
      </c>
      <c r="AM582" t="s">
        <v>6186</v>
      </c>
      <c r="AN582" t="s">
        <v>6186</v>
      </c>
      <c r="AO582" t="s">
        <v>6186</v>
      </c>
      <c r="AP582">
        <v>1</v>
      </c>
      <c r="AQ582" t="s">
        <v>6186</v>
      </c>
      <c r="AR582" t="s">
        <v>6186</v>
      </c>
      <c r="AS582" t="s">
        <v>6186</v>
      </c>
      <c r="AT582" t="s">
        <v>6186</v>
      </c>
      <c r="AU582" t="s">
        <v>6186</v>
      </c>
      <c r="AV582">
        <v>4.3</v>
      </c>
      <c r="AW582" t="s">
        <v>6186</v>
      </c>
      <c r="AX582">
        <v>5.7</v>
      </c>
      <c r="AY582">
        <v>0.628</v>
      </c>
      <c r="AZ582">
        <v>0.372</v>
      </c>
      <c r="BA582" t="s">
        <v>6186</v>
      </c>
      <c r="BB582" t="s">
        <v>6186</v>
      </c>
      <c r="BC582" t="s">
        <v>6186</v>
      </c>
      <c r="BD582" t="s">
        <v>6186</v>
      </c>
    </row>
    <row r="583" spans="1:56">
      <c r="A583" t="s">
        <v>6188</v>
      </c>
      <c r="B583">
        <v>3500</v>
      </c>
      <c r="C583">
        <v>1992</v>
      </c>
      <c r="D583">
        <v>119</v>
      </c>
      <c r="E583">
        <v>9.7710000000000002E-3</v>
      </c>
      <c r="F583">
        <v>19.431840000000001</v>
      </c>
      <c r="H583">
        <v>16.242529999999999</v>
      </c>
      <c r="I583">
        <f t="shared" si="12"/>
        <v>0.15870576063</v>
      </c>
      <c r="K583">
        <v>14.43146</v>
      </c>
      <c r="L583">
        <v>18.644400000000001</v>
      </c>
      <c r="M583">
        <v>547.14365999999995</v>
      </c>
      <c r="N583">
        <v>615.80732</v>
      </c>
      <c r="O583">
        <v>476.65778</v>
      </c>
      <c r="P583" t="s">
        <v>6186</v>
      </c>
      <c r="Q583">
        <v>241.72710000000001</v>
      </c>
      <c r="R583">
        <v>189.8038</v>
      </c>
      <c r="S583">
        <v>9.2022999999999993</v>
      </c>
      <c r="T583">
        <v>0.78524499999999997</v>
      </c>
      <c r="U583">
        <v>5.423E-2</v>
      </c>
      <c r="V583">
        <v>28.54448</v>
      </c>
      <c r="W583" t="s">
        <v>6186</v>
      </c>
      <c r="X583">
        <v>1</v>
      </c>
      <c r="Y583" t="s">
        <v>6186</v>
      </c>
      <c r="Z583">
        <v>0.25</v>
      </c>
      <c r="AA583">
        <v>5.1999999999999998E-2</v>
      </c>
      <c r="AB583">
        <v>0.69799999999999995</v>
      </c>
      <c r="AC583" t="s">
        <v>6186</v>
      </c>
      <c r="AD583" t="s">
        <v>6186</v>
      </c>
      <c r="AE583" t="s">
        <v>6186</v>
      </c>
      <c r="AF583" t="s">
        <v>6186</v>
      </c>
      <c r="AG583">
        <v>1</v>
      </c>
      <c r="AH583" t="s">
        <v>6186</v>
      </c>
      <c r="AI583" t="s">
        <v>6186</v>
      </c>
      <c r="AJ583" t="s">
        <v>6186</v>
      </c>
      <c r="AK583" t="s">
        <v>6186</v>
      </c>
      <c r="AL583" t="s">
        <v>6186</v>
      </c>
      <c r="AM583" t="s">
        <v>6186</v>
      </c>
      <c r="AN583" t="s">
        <v>6186</v>
      </c>
      <c r="AO583" t="s">
        <v>6186</v>
      </c>
      <c r="AP583">
        <v>1</v>
      </c>
      <c r="AQ583" t="s">
        <v>6186</v>
      </c>
      <c r="AR583" t="s">
        <v>6186</v>
      </c>
      <c r="AS583" t="s">
        <v>6186</v>
      </c>
      <c r="AT583" t="s">
        <v>6186</v>
      </c>
      <c r="AU583" t="s">
        <v>6186</v>
      </c>
      <c r="AV583">
        <v>3.8</v>
      </c>
      <c r="AW583" t="s">
        <v>6186</v>
      </c>
      <c r="AX583">
        <v>6</v>
      </c>
      <c r="AY583">
        <v>0.997</v>
      </c>
      <c r="AZ583">
        <v>3.0000000000000001E-3</v>
      </c>
      <c r="BA583" t="s">
        <v>6186</v>
      </c>
      <c r="BB583" t="s">
        <v>6186</v>
      </c>
      <c r="BC583" t="s">
        <v>6186</v>
      </c>
      <c r="BD583" t="s">
        <v>6186</v>
      </c>
    </row>
    <row r="584" spans="1:56">
      <c r="A584" t="s">
        <v>6188</v>
      </c>
      <c r="B584">
        <v>3500</v>
      </c>
      <c r="C584">
        <v>1993</v>
      </c>
      <c r="D584">
        <v>108</v>
      </c>
      <c r="E584">
        <v>8.2019999999999992E-3</v>
      </c>
      <c r="F584">
        <v>19.646699999999999</v>
      </c>
      <c r="H584">
        <v>16.35643</v>
      </c>
      <c r="I584">
        <f t="shared" si="12"/>
        <v>0.13415543885999998</v>
      </c>
      <c r="K584">
        <v>14.555110000000001</v>
      </c>
      <c r="L584">
        <v>18.670069999999999</v>
      </c>
      <c r="M584">
        <v>543.33370000000002</v>
      </c>
      <c r="N584">
        <v>610.57581000000005</v>
      </c>
      <c r="O584">
        <v>476.00252999999998</v>
      </c>
      <c r="P584" t="s">
        <v>6186</v>
      </c>
      <c r="Q584">
        <v>240.08199999999999</v>
      </c>
      <c r="R584">
        <v>188.7491</v>
      </c>
      <c r="S584">
        <v>8.5007999999999999</v>
      </c>
      <c r="T584">
        <v>0.78682399999999997</v>
      </c>
      <c r="U584">
        <v>5.3927999999999997E-2</v>
      </c>
      <c r="V584">
        <v>28.700769999999999</v>
      </c>
      <c r="W584" t="s">
        <v>6186</v>
      </c>
      <c r="X584">
        <v>1</v>
      </c>
      <c r="Y584" t="s">
        <v>6186</v>
      </c>
      <c r="Z584">
        <v>0.35299999999999998</v>
      </c>
      <c r="AA584">
        <v>7.2999999999999995E-2</v>
      </c>
      <c r="AB584">
        <v>0.57299999999999995</v>
      </c>
      <c r="AC584" t="s">
        <v>6186</v>
      </c>
      <c r="AD584" t="s">
        <v>6186</v>
      </c>
      <c r="AE584" t="s">
        <v>6186</v>
      </c>
      <c r="AF584" t="s">
        <v>6186</v>
      </c>
      <c r="AG584">
        <v>1</v>
      </c>
      <c r="AH584" t="s">
        <v>6186</v>
      </c>
      <c r="AI584" t="s">
        <v>6186</v>
      </c>
      <c r="AJ584" t="s">
        <v>6186</v>
      </c>
      <c r="AK584" t="s">
        <v>6186</v>
      </c>
      <c r="AL584" t="s">
        <v>6186</v>
      </c>
      <c r="AM584" t="s">
        <v>6186</v>
      </c>
      <c r="AN584" t="s">
        <v>6186</v>
      </c>
      <c r="AO584" t="s">
        <v>6186</v>
      </c>
      <c r="AP584">
        <v>1</v>
      </c>
      <c r="AQ584" t="s">
        <v>6186</v>
      </c>
      <c r="AR584" t="s">
        <v>6186</v>
      </c>
      <c r="AS584" t="s">
        <v>6186</v>
      </c>
      <c r="AT584" t="s">
        <v>6186</v>
      </c>
      <c r="AU584" t="s">
        <v>6186</v>
      </c>
      <c r="AV584">
        <v>4.3</v>
      </c>
      <c r="AW584" t="s">
        <v>6186</v>
      </c>
      <c r="AX584">
        <v>6</v>
      </c>
      <c r="AY584">
        <v>0.64700000000000002</v>
      </c>
      <c r="AZ584">
        <v>0.35299999999999998</v>
      </c>
      <c r="BA584" t="s">
        <v>6186</v>
      </c>
      <c r="BB584" t="s">
        <v>6186</v>
      </c>
      <c r="BC584" t="s">
        <v>6186</v>
      </c>
      <c r="BD584" t="s">
        <v>6186</v>
      </c>
    </row>
    <row r="585" spans="1:56">
      <c r="A585" t="s">
        <v>6188</v>
      </c>
      <c r="B585">
        <v>3500</v>
      </c>
      <c r="C585">
        <v>1994</v>
      </c>
      <c r="D585">
        <v>106</v>
      </c>
      <c r="E585">
        <v>7.4689999999999999E-3</v>
      </c>
      <c r="F585">
        <v>19.439630000000001</v>
      </c>
      <c r="H585">
        <v>16.130890000000001</v>
      </c>
      <c r="I585">
        <f t="shared" si="12"/>
        <v>0.12048161741000001</v>
      </c>
      <c r="K585">
        <v>14.3658</v>
      </c>
      <c r="L585">
        <v>18.331620000000001</v>
      </c>
      <c r="M585">
        <v>550.9307</v>
      </c>
      <c r="N585">
        <v>618.62183000000005</v>
      </c>
      <c r="O585">
        <v>484.79081000000002</v>
      </c>
      <c r="P585" t="s">
        <v>6186</v>
      </c>
      <c r="Q585">
        <v>240.3929</v>
      </c>
      <c r="R585">
        <v>188.89949999999999</v>
      </c>
      <c r="S585">
        <v>8.4326000000000008</v>
      </c>
      <c r="T585">
        <v>0.78619899999999998</v>
      </c>
      <c r="U585">
        <v>5.3970999999999998E-2</v>
      </c>
      <c r="V585">
        <v>28.26811</v>
      </c>
      <c r="W585" t="s">
        <v>6186</v>
      </c>
      <c r="X585">
        <v>1</v>
      </c>
      <c r="Y585" t="s">
        <v>6186</v>
      </c>
      <c r="Z585">
        <v>0.35699999999999998</v>
      </c>
      <c r="AA585" t="s">
        <v>6186</v>
      </c>
      <c r="AB585">
        <v>0.64300000000000002</v>
      </c>
      <c r="AC585" t="s">
        <v>6186</v>
      </c>
      <c r="AD585" t="s">
        <v>6186</v>
      </c>
      <c r="AE585" t="s">
        <v>6186</v>
      </c>
      <c r="AF585" t="s">
        <v>6186</v>
      </c>
      <c r="AG585">
        <v>1</v>
      </c>
      <c r="AH585" t="s">
        <v>6186</v>
      </c>
      <c r="AI585" t="s">
        <v>6186</v>
      </c>
      <c r="AJ585" t="s">
        <v>6186</v>
      </c>
      <c r="AK585" t="s">
        <v>6186</v>
      </c>
      <c r="AL585" t="s">
        <v>6186</v>
      </c>
      <c r="AM585" t="s">
        <v>6186</v>
      </c>
      <c r="AN585" t="s">
        <v>6186</v>
      </c>
      <c r="AO585" t="s">
        <v>6186</v>
      </c>
      <c r="AP585">
        <v>1</v>
      </c>
      <c r="AQ585" t="s">
        <v>6186</v>
      </c>
      <c r="AR585" t="s">
        <v>6186</v>
      </c>
      <c r="AS585" t="s">
        <v>6186</v>
      </c>
      <c r="AT585" t="s">
        <v>6186</v>
      </c>
      <c r="AU585" t="s">
        <v>6186</v>
      </c>
      <c r="AV585">
        <v>4.3</v>
      </c>
      <c r="AW585" t="s">
        <v>6186</v>
      </c>
      <c r="AX585">
        <v>6</v>
      </c>
      <c r="AY585">
        <v>0.64300000000000002</v>
      </c>
      <c r="AZ585">
        <v>0.35699999999999998</v>
      </c>
      <c r="BA585" t="s">
        <v>6186</v>
      </c>
      <c r="BB585" t="s">
        <v>6186</v>
      </c>
      <c r="BC585" t="s">
        <v>6186</v>
      </c>
      <c r="BD585" t="s">
        <v>6186</v>
      </c>
    </row>
    <row r="586" spans="1:56">
      <c r="A586" t="s">
        <v>6188</v>
      </c>
      <c r="B586">
        <v>3500</v>
      </c>
      <c r="C586">
        <v>1995</v>
      </c>
      <c r="D586">
        <v>119</v>
      </c>
      <c r="E586">
        <v>7.8840000000000004E-3</v>
      </c>
      <c r="F586">
        <v>19.758929999999999</v>
      </c>
      <c r="H586">
        <v>16.36298</v>
      </c>
      <c r="I586">
        <f t="shared" si="12"/>
        <v>0.12900573432000001</v>
      </c>
      <c r="K586">
        <v>14.45438</v>
      </c>
      <c r="L586">
        <v>18.72259</v>
      </c>
      <c r="M586">
        <v>543.11626000000001</v>
      </c>
      <c r="N586">
        <v>614.83096999999998</v>
      </c>
      <c r="O586">
        <v>474.66716000000002</v>
      </c>
      <c r="P586" t="s">
        <v>6186</v>
      </c>
      <c r="Q586">
        <v>230.71549999999999</v>
      </c>
      <c r="R586">
        <v>182.4693</v>
      </c>
      <c r="S586">
        <v>9.0284999999999993</v>
      </c>
      <c r="T586">
        <v>0.79585300000000003</v>
      </c>
      <c r="U586">
        <v>5.2134E-2</v>
      </c>
      <c r="V586">
        <v>28.77488</v>
      </c>
      <c r="W586" t="s">
        <v>6186</v>
      </c>
      <c r="X586">
        <v>1</v>
      </c>
      <c r="Y586" t="s">
        <v>6186</v>
      </c>
      <c r="Z586">
        <v>0.30199999999999999</v>
      </c>
      <c r="AA586" t="s">
        <v>6186</v>
      </c>
      <c r="AB586">
        <v>0.69799999999999995</v>
      </c>
      <c r="AC586" t="s">
        <v>6186</v>
      </c>
      <c r="AD586" t="s">
        <v>6186</v>
      </c>
      <c r="AE586" t="s">
        <v>6186</v>
      </c>
      <c r="AF586" t="s">
        <v>6186</v>
      </c>
      <c r="AG586">
        <v>1</v>
      </c>
      <c r="AH586" t="s">
        <v>6186</v>
      </c>
      <c r="AI586" t="s">
        <v>6186</v>
      </c>
      <c r="AJ586" t="s">
        <v>6186</v>
      </c>
      <c r="AK586" t="s">
        <v>6186</v>
      </c>
      <c r="AL586" t="s">
        <v>6186</v>
      </c>
      <c r="AM586" t="s">
        <v>6186</v>
      </c>
      <c r="AN586" t="s">
        <v>6186</v>
      </c>
      <c r="AO586" t="s">
        <v>6186</v>
      </c>
      <c r="AP586">
        <v>1</v>
      </c>
      <c r="AQ586" t="s">
        <v>6186</v>
      </c>
      <c r="AR586" t="s">
        <v>6186</v>
      </c>
      <c r="AS586" t="s">
        <v>6186</v>
      </c>
      <c r="AT586">
        <v>4.3999999999999997E-2</v>
      </c>
      <c r="AU586" t="s">
        <v>6186</v>
      </c>
      <c r="AV586">
        <v>4.2</v>
      </c>
      <c r="AW586" t="s">
        <v>6186</v>
      </c>
      <c r="AX586">
        <v>5.8</v>
      </c>
      <c r="AY586">
        <v>0.69799999999999995</v>
      </c>
      <c r="AZ586">
        <v>0.30199999999999999</v>
      </c>
      <c r="BA586" t="s">
        <v>6186</v>
      </c>
      <c r="BB586" t="s">
        <v>6186</v>
      </c>
      <c r="BC586" t="s">
        <v>6186</v>
      </c>
      <c r="BD586" t="s">
        <v>6186</v>
      </c>
    </row>
    <row r="587" spans="1:56">
      <c r="A587" t="s">
        <v>6188</v>
      </c>
      <c r="B587">
        <v>3500</v>
      </c>
      <c r="C587">
        <v>1996</v>
      </c>
      <c r="D587">
        <v>147</v>
      </c>
      <c r="E587">
        <v>1.1202999999999999E-2</v>
      </c>
      <c r="F587">
        <v>19.932539999999999</v>
      </c>
      <c r="H587">
        <v>16.46367</v>
      </c>
      <c r="I587">
        <f t="shared" ref="I587:I650" si="13">IFERROR(H587*E587,"")</f>
        <v>0.18444249500999998</v>
      </c>
      <c r="K587">
        <v>14.450900000000001</v>
      </c>
      <c r="L587">
        <v>18.92088</v>
      </c>
      <c r="M587">
        <v>539.79465000000005</v>
      </c>
      <c r="N587">
        <v>614.97882000000004</v>
      </c>
      <c r="O587">
        <v>469.69283000000001</v>
      </c>
      <c r="P587" t="s">
        <v>6186</v>
      </c>
      <c r="Q587">
        <v>235.2277</v>
      </c>
      <c r="R587">
        <v>186.42660000000001</v>
      </c>
      <c r="S587">
        <v>9.3089999999999993</v>
      </c>
      <c r="T587">
        <v>0.79916699999999996</v>
      </c>
      <c r="U587">
        <v>5.3265E-2</v>
      </c>
      <c r="V587">
        <v>28.89077</v>
      </c>
      <c r="W587" t="s">
        <v>6186</v>
      </c>
      <c r="X587">
        <v>1</v>
      </c>
      <c r="Y587" t="s">
        <v>6186</v>
      </c>
      <c r="Z587">
        <v>0.128</v>
      </c>
      <c r="AA587" t="s">
        <v>6186</v>
      </c>
      <c r="AB587">
        <v>0.872</v>
      </c>
      <c r="AC587" t="s">
        <v>6186</v>
      </c>
      <c r="AD587" t="s">
        <v>6186</v>
      </c>
      <c r="AE587" t="s">
        <v>6186</v>
      </c>
      <c r="AF587" t="s">
        <v>6186</v>
      </c>
      <c r="AG587">
        <v>1</v>
      </c>
      <c r="AH587" t="s">
        <v>6186</v>
      </c>
      <c r="AI587" t="s">
        <v>6186</v>
      </c>
      <c r="AJ587" t="s">
        <v>6186</v>
      </c>
      <c r="AK587" t="s">
        <v>6186</v>
      </c>
      <c r="AL587" t="s">
        <v>6186</v>
      </c>
      <c r="AM587" t="s">
        <v>6186</v>
      </c>
      <c r="AN587" t="s">
        <v>6186</v>
      </c>
      <c r="AO587" t="s">
        <v>6186</v>
      </c>
      <c r="AP587">
        <v>1</v>
      </c>
      <c r="AQ587" t="s">
        <v>6186</v>
      </c>
      <c r="AR587" t="s">
        <v>6186</v>
      </c>
      <c r="AS587" t="s">
        <v>6186</v>
      </c>
      <c r="AT587">
        <v>4.5999999999999999E-2</v>
      </c>
      <c r="AU587" t="s">
        <v>6186</v>
      </c>
      <c r="AV587">
        <v>4.0999999999999996</v>
      </c>
      <c r="AW587" t="s">
        <v>6186</v>
      </c>
      <c r="AX587">
        <v>5.9</v>
      </c>
      <c r="AY587">
        <v>0.872</v>
      </c>
      <c r="AZ587">
        <v>0.128</v>
      </c>
      <c r="BA587" t="s">
        <v>6186</v>
      </c>
      <c r="BB587" t="s">
        <v>6186</v>
      </c>
      <c r="BC587" t="s">
        <v>6186</v>
      </c>
      <c r="BD587" t="s">
        <v>6186</v>
      </c>
    </row>
    <row r="588" spans="1:56">
      <c r="A588" t="s">
        <v>6188</v>
      </c>
      <c r="B588">
        <v>3500</v>
      </c>
      <c r="C588">
        <v>1997</v>
      </c>
      <c r="D588">
        <v>297</v>
      </c>
      <c r="E588">
        <v>2.0545000000000001E-2</v>
      </c>
      <c r="F588">
        <v>22.653680000000001</v>
      </c>
      <c r="H588">
        <v>18.444959999999998</v>
      </c>
      <c r="I588">
        <f t="shared" si="13"/>
        <v>0.37895170319999999</v>
      </c>
      <c r="K588">
        <v>16.788869999999999</v>
      </c>
      <c r="L588">
        <v>20.2499</v>
      </c>
      <c r="M588">
        <v>481.81187999999997</v>
      </c>
      <c r="N588">
        <v>529.33862999999997</v>
      </c>
      <c r="O588">
        <v>438.86646000000002</v>
      </c>
      <c r="P588" t="s">
        <v>6186</v>
      </c>
      <c r="Q588">
        <v>174.23689999999999</v>
      </c>
      <c r="R588">
        <v>148.24459999999999</v>
      </c>
      <c r="S588">
        <v>10.9092</v>
      </c>
      <c r="T588">
        <v>0.88017800000000002</v>
      </c>
      <c r="U588">
        <v>4.2355999999999998E-2</v>
      </c>
      <c r="V588">
        <v>32.694560000000003</v>
      </c>
      <c r="W588" t="s">
        <v>6186</v>
      </c>
      <c r="X588">
        <v>0.95699999999999996</v>
      </c>
      <c r="Y588">
        <v>4.2999999999999997E-2</v>
      </c>
      <c r="Z588">
        <v>0.47</v>
      </c>
      <c r="AA588" t="s">
        <v>6186</v>
      </c>
      <c r="AB588">
        <v>0.53</v>
      </c>
      <c r="AC588" t="s">
        <v>6186</v>
      </c>
      <c r="AD588" t="s">
        <v>6186</v>
      </c>
      <c r="AE588" t="s">
        <v>6186</v>
      </c>
      <c r="AF588" t="s">
        <v>6186</v>
      </c>
      <c r="AG588">
        <v>1</v>
      </c>
      <c r="AH588" t="s">
        <v>6186</v>
      </c>
      <c r="AI588" t="s">
        <v>6186</v>
      </c>
      <c r="AJ588" t="s">
        <v>6186</v>
      </c>
      <c r="AK588" t="s">
        <v>6186</v>
      </c>
      <c r="AL588" t="s">
        <v>6186</v>
      </c>
      <c r="AM588" t="s">
        <v>6186</v>
      </c>
      <c r="AN588" t="s">
        <v>6186</v>
      </c>
      <c r="AO588" t="s">
        <v>6186</v>
      </c>
      <c r="AP588">
        <v>1</v>
      </c>
      <c r="AQ588" t="s">
        <v>6186</v>
      </c>
      <c r="AR588" t="s">
        <v>6186</v>
      </c>
      <c r="AS588" t="s">
        <v>6186</v>
      </c>
      <c r="AT588">
        <v>0.46100000000000002</v>
      </c>
      <c r="AU588" t="s">
        <v>6186</v>
      </c>
      <c r="AV588">
        <v>4.4000000000000004</v>
      </c>
      <c r="AW588" t="s">
        <v>6186</v>
      </c>
      <c r="AX588">
        <v>4.7</v>
      </c>
      <c r="AY588">
        <v>0.53</v>
      </c>
      <c r="AZ588">
        <v>0.47</v>
      </c>
      <c r="BA588" t="s">
        <v>6186</v>
      </c>
      <c r="BB588" t="s">
        <v>6186</v>
      </c>
      <c r="BC588" t="s">
        <v>6186</v>
      </c>
      <c r="BD588" t="s">
        <v>6186</v>
      </c>
    </row>
    <row r="589" spans="1:56">
      <c r="A589" t="s">
        <v>6188</v>
      </c>
      <c r="B589">
        <v>3500</v>
      </c>
      <c r="C589">
        <v>1998</v>
      </c>
      <c r="D589">
        <v>293</v>
      </c>
      <c r="E589">
        <v>2.0299999999999999E-2</v>
      </c>
      <c r="F589">
        <v>23.973030000000001</v>
      </c>
      <c r="H589">
        <v>19.41235</v>
      </c>
      <c r="I589">
        <f t="shared" si="13"/>
        <v>0.39407070499999997</v>
      </c>
      <c r="K589">
        <v>17.64781</v>
      </c>
      <c r="L589">
        <v>21.290769999999998</v>
      </c>
      <c r="M589">
        <v>457.80137999999999</v>
      </c>
      <c r="N589">
        <v>503.57515000000001</v>
      </c>
      <c r="O589">
        <v>417.41095000000001</v>
      </c>
      <c r="P589" t="s">
        <v>6186</v>
      </c>
      <c r="Q589">
        <v>159.14080000000001</v>
      </c>
      <c r="R589">
        <v>147.1054</v>
      </c>
      <c r="S589">
        <v>11.409800000000001</v>
      </c>
      <c r="T589">
        <v>0.95667500000000005</v>
      </c>
      <c r="U589">
        <v>4.2029999999999998E-2</v>
      </c>
      <c r="V589">
        <v>34.576999999999998</v>
      </c>
      <c r="W589" t="s">
        <v>6186</v>
      </c>
      <c r="X589">
        <v>0.94399999999999995</v>
      </c>
      <c r="Y589">
        <v>5.6000000000000001E-2</v>
      </c>
      <c r="Z589">
        <v>0.39400000000000002</v>
      </c>
      <c r="AA589" t="s">
        <v>6186</v>
      </c>
      <c r="AB589">
        <v>0.60599999999999998</v>
      </c>
      <c r="AC589" t="s">
        <v>6186</v>
      </c>
      <c r="AD589" t="s">
        <v>6186</v>
      </c>
      <c r="AE589" t="s">
        <v>6186</v>
      </c>
      <c r="AF589" t="s">
        <v>6186</v>
      </c>
      <c r="AG589">
        <v>1</v>
      </c>
      <c r="AH589" t="s">
        <v>6186</v>
      </c>
      <c r="AI589" t="s">
        <v>6186</v>
      </c>
      <c r="AJ589" t="s">
        <v>6186</v>
      </c>
      <c r="AK589" t="s">
        <v>6186</v>
      </c>
      <c r="AL589" t="s">
        <v>6186</v>
      </c>
      <c r="AM589" t="s">
        <v>6186</v>
      </c>
      <c r="AN589" t="s">
        <v>6186</v>
      </c>
      <c r="AO589" t="s">
        <v>6186</v>
      </c>
      <c r="AP589">
        <v>1</v>
      </c>
      <c r="AQ589" t="s">
        <v>6186</v>
      </c>
      <c r="AR589" t="s">
        <v>6186</v>
      </c>
      <c r="AS589" t="s">
        <v>6186</v>
      </c>
      <c r="AT589">
        <v>0.65100000000000002</v>
      </c>
      <c r="AU589" t="s">
        <v>6186</v>
      </c>
      <c r="AV589">
        <v>4.3</v>
      </c>
      <c r="AW589" t="s">
        <v>6186</v>
      </c>
      <c r="AX589">
        <v>4.5</v>
      </c>
      <c r="AY589">
        <v>0.60599999999999998</v>
      </c>
      <c r="AZ589">
        <v>0.39400000000000002</v>
      </c>
      <c r="BA589" t="s">
        <v>6186</v>
      </c>
      <c r="BB589" t="s">
        <v>6186</v>
      </c>
      <c r="BC589" t="s">
        <v>6186</v>
      </c>
      <c r="BD589" t="s">
        <v>6186</v>
      </c>
    </row>
    <row r="590" spans="1:56">
      <c r="A590" t="s">
        <v>6188</v>
      </c>
      <c r="B590">
        <v>3500</v>
      </c>
      <c r="C590">
        <v>1999</v>
      </c>
      <c r="D590">
        <v>258</v>
      </c>
      <c r="E590">
        <v>1.6955000000000001E-2</v>
      </c>
      <c r="F590">
        <v>25.678799999999999</v>
      </c>
      <c r="H590">
        <v>20.635470000000002</v>
      </c>
      <c r="I590">
        <f t="shared" si="13"/>
        <v>0.34987439385000008</v>
      </c>
      <c r="K590">
        <v>18.848459999999999</v>
      </c>
      <c r="L590">
        <v>22.4678</v>
      </c>
      <c r="M590">
        <v>430.66627</v>
      </c>
      <c r="N590">
        <v>471.49752000000001</v>
      </c>
      <c r="O590">
        <v>395.54387000000003</v>
      </c>
      <c r="P590" t="s">
        <v>6186</v>
      </c>
      <c r="Q590">
        <v>135.92910000000001</v>
      </c>
      <c r="R590">
        <v>144.19319999999999</v>
      </c>
      <c r="S590">
        <v>11.606199999999999</v>
      </c>
      <c r="T590">
        <v>1.0759590000000001</v>
      </c>
      <c r="U590">
        <v>4.1197999999999999E-2</v>
      </c>
      <c r="V590">
        <v>36.398240000000001</v>
      </c>
      <c r="W590" t="s">
        <v>6186</v>
      </c>
      <c r="X590">
        <v>1</v>
      </c>
      <c r="Y590">
        <v>0</v>
      </c>
      <c r="Z590">
        <v>0.26300000000000001</v>
      </c>
      <c r="AA590" t="s">
        <v>6186</v>
      </c>
      <c r="AB590">
        <v>0.73699999999999999</v>
      </c>
      <c r="AC590" t="s">
        <v>6186</v>
      </c>
      <c r="AD590" t="s">
        <v>6186</v>
      </c>
      <c r="AE590" t="s">
        <v>6186</v>
      </c>
      <c r="AF590" t="s">
        <v>6186</v>
      </c>
      <c r="AG590">
        <v>1</v>
      </c>
      <c r="AH590" t="s">
        <v>6186</v>
      </c>
      <c r="AI590" t="s">
        <v>6186</v>
      </c>
      <c r="AJ590" t="s">
        <v>6186</v>
      </c>
      <c r="AK590" t="s">
        <v>6186</v>
      </c>
      <c r="AL590" t="s">
        <v>6186</v>
      </c>
      <c r="AM590" t="s">
        <v>6186</v>
      </c>
      <c r="AN590" t="s">
        <v>6186</v>
      </c>
      <c r="AO590" t="s">
        <v>6186</v>
      </c>
      <c r="AP590">
        <v>1</v>
      </c>
      <c r="AQ590" t="s">
        <v>6186</v>
      </c>
      <c r="AR590" t="s">
        <v>6186</v>
      </c>
      <c r="AS590" t="s">
        <v>6186</v>
      </c>
      <c r="AT590">
        <v>0.83199999999999996</v>
      </c>
      <c r="AU590" t="s">
        <v>6186</v>
      </c>
      <c r="AV590">
        <v>4.2</v>
      </c>
      <c r="AW590" t="s">
        <v>6186</v>
      </c>
      <c r="AX590">
        <v>4.2</v>
      </c>
      <c r="AY590">
        <v>0.73699999999999999</v>
      </c>
      <c r="AZ590">
        <v>0.26300000000000001</v>
      </c>
      <c r="BA590" t="s">
        <v>6186</v>
      </c>
      <c r="BB590" t="s">
        <v>6186</v>
      </c>
      <c r="BC590" t="s">
        <v>6186</v>
      </c>
      <c r="BD590" t="s">
        <v>6186</v>
      </c>
    </row>
    <row r="591" spans="1:56">
      <c r="A591" t="s">
        <v>6188</v>
      </c>
      <c r="B591">
        <v>3500</v>
      </c>
      <c r="C591">
        <v>2000</v>
      </c>
      <c r="D591">
        <v>333</v>
      </c>
      <c r="E591">
        <v>2.0122000000000001E-2</v>
      </c>
      <c r="F591">
        <v>23.95467</v>
      </c>
      <c r="H591">
        <v>19.261620000000001</v>
      </c>
      <c r="I591">
        <f t="shared" si="13"/>
        <v>0.38758231764000001</v>
      </c>
      <c r="K591">
        <v>17.38298</v>
      </c>
      <c r="L591">
        <v>21.192779999999999</v>
      </c>
      <c r="M591">
        <v>461.38371000000001</v>
      </c>
      <c r="N591">
        <v>511.24732</v>
      </c>
      <c r="O591">
        <v>419.34100000000001</v>
      </c>
      <c r="P591" t="s">
        <v>6186</v>
      </c>
      <c r="Q591">
        <v>158.2508</v>
      </c>
      <c r="R591">
        <v>153.1729</v>
      </c>
      <c r="S591">
        <v>10.738899999999999</v>
      </c>
      <c r="T591">
        <v>1.013082</v>
      </c>
      <c r="U591">
        <v>4.3763999999999997E-2</v>
      </c>
      <c r="V591">
        <v>34.282559999999997</v>
      </c>
      <c r="W591" t="s">
        <v>6186</v>
      </c>
      <c r="X591">
        <v>1</v>
      </c>
      <c r="Y591">
        <v>0</v>
      </c>
      <c r="Z591">
        <v>0.159</v>
      </c>
      <c r="AA591" t="s">
        <v>6186</v>
      </c>
      <c r="AB591">
        <v>0.84099999999999997</v>
      </c>
      <c r="AC591" t="s">
        <v>6186</v>
      </c>
      <c r="AD591" t="s">
        <v>6186</v>
      </c>
      <c r="AE591" t="s">
        <v>6186</v>
      </c>
      <c r="AF591" t="s">
        <v>6186</v>
      </c>
      <c r="AG591">
        <v>1</v>
      </c>
      <c r="AH591" t="s">
        <v>6186</v>
      </c>
      <c r="AI591" t="s">
        <v>6186</v>
      </c>
      <c r="AJ591" t="s">
        <v>6186</v>
      </c>
      <c r="AK591" t="s">
        <v>6186</v>
      </c>
      <c r="AL591" t="s">
        <v>6186</v>
      </c>
      <c r="AM591" t="s">
        <v>6186</v>
      </c>
      <c r="AN591" t="s">
        <v>6186</v>
      </c>
      <c r="AO591" t="s">
        <v>6186</v>
      </c>
      <c r="AP591">
        <v>1</v>
      </c>
      <c r="AQ591" t="s">
        <v>6186</v>
      </c>
      <c r="AR591" t="s">
        <v>6186</v>
      </c>
      <c r="AS591" t="s">
        <v>6186</v>
      </c>
      <c r="AT591">
        <v>0.60399999999999998</v>
      </c>
      <c r="AU591" t="s">
        <v>6186</v>
      </c>
      <c r="AV591">
        <v>4.0999999999999996</v>
      </c>
      <c r="AW591" t="s">
        <v>6186</v>
      </c>
      <c r="AX591">
        <v>4.7</v>
      </c>
      <c r="AY591">
        <v>0.84099999999999997</v>
      </c>
      <c r="AZ591">
        <v>0.159</v>
      </c>
      <c r="BA591" t="s">
        <v>6186</v>
      </c>
      <c r="BB591" t="s">
        <v>6186</v>
      </c>
      <c r="BC591" t="s">
        <v>6186</v>
      </c>
      <c r="BD591" t="s">
        <v>6186</v>
      </c>
    </row>
    <row r="592" spans="1:56">
      <c r="A592" t="s">
        <v>6188</v>
      </c>
      <c r="B592">
        <v>3500</v>
      </c>
      <c r="C592">
        <v>2001</v>
      </c>
      <c r="D592">
        <v>437</v>
      </c>
      <c r="E592">
        <v>2.8007000000000001E-2</v>
      </c>
      <c r="F592">
        <v>24.773569999999999</v>
      </c>
      <c r="H592">
        <v>19.867280000000001</v>
      </c>
      <c r="I592">
        <f t="shared" si="13"/>
        <v>0.55642291096000007</v>
      </c>
      <c r="K592">
        <v>17.71912</v>
      </c>
      <c r="L592">
        <v>22.07611</v>
      </c>
      <c r="M592">
        <v>447.31830000000002</v>
      </c>
      <c r="N592">
        <v>501.54858999999999</v>
      </c>
      <c r="O592">
        <v>402.56191999999999</v>
      </c>
      <c r="P592" t="s">
        <v>6186</v>
      </c>
      <c r="Q592">
        <v>152.58240000000001</v>
      </c>
      <c r="R592">
        <v>163.7363</v>
      </c>
      <c r="S592">
        <v>10.145799999999999</v>
      </c>
      <c r="T592">
        <v>1.0892759999999999</v>
      </c>
      <c r="U592">
        <v>4.6781999999999997E-2</v>
      </c>
      <c r="V592">
        <v>35.104550000000003</v>
      </c>
      <c r="W592" t="s">
        <v>6186</v>
      </c>
      <c r="X592">
        <v>0.98599999999999999</v>
      </c>
      <c r="Y592">
        <v>1.4E-2</v>
      </c>
      <c r="Z592">
        <v>0.11799999999999999</v>
      </c>
      <c r="AA592" t="s">
        <v>6186</v>
      </c>
      <c r="AB592">
        <v>0.88200000000000001</v>
      </c>
      <c r="AC592" t="s">
        <v>6186</v>
      </c>
      <c r="AD592" t="s">
        <v>6186</v>
      </c>
      <c r="AE592" t="s">
        <v>6186</v>
      </c>
      <c r="AF592" t="s">
        <v>6186</v>
      </c>
      <c r="AG592">
        <v>1</v>
      </c>
      <c r="AH592" t="s">
        <v>6186</v>
      </c>
      <c r="AI592" t="s">
        <v>6186</v>
      </c>
      <c r="AJ592" t="s">
        <v>6186</v>
      </c>
      <c r="AK592" t="s">
        <v>6186</v>
      </c>
      <c r="AL592" t="s">
        <v>6186</v>
      </c>
      <c r="AM592" t="s">
        <v>6186</v>
      </c>
      <c r="AN592" t="s">
        <v>6186</v>
      </c>
      <c r="AO592" t="s">
        <v>6186</v>
      </c>
      <c r="AP592">
        <v>1</v>
      </c>
      <c r="AQ592" t="s">
        <v>6186</v>
      </c>
      <c r="AR592" t="s">
        <v>6186</v>
      </c>
      <c r="AS592" t="s">
        <v>6186</v>
      </c>
      <c r="AT592">
        <v>0.84099999999999997</v>
      </c>
      <c r="AU592">
        <v>0.106</v>
      </c>
      <c r="AV592">
        <v>4.0999999999999996</v>
      </c>
      <c r="AW592" t="s">
        <v>6186</v>
      </c>
      <c r="AX592">
        <v>4.7</v>
      </c>
      <c r="AY592">
        <v>0.88200000000000001</v>
      </c>
      <c r="AZ592">
        <v>0.11799999999999999</v>
      </c>
      <c r="BA592" t="s">
        <v>6186</v>
      </c>
      <c r="BB592" t="s">
        <v>6186</v>
      </c>
      <c r="BC592" t="s">
        <v>6186</v>
      </c>
      <c r="BD592" t="s">
        <v>6186</v>
      </c>
    </row>
    <row r="593" spans="1:56">
      <c r="A593" t="s">
        <v>6188</v>
      </c>
      <c r="B593">
        <v>3500</v>
      </c>
      <c r="C593">
        <v>2002</v>
      </c>
      <c r="D593">
        <v>398</v>
      </c>
      <c r="E593">
        <v>2.4708999999999998E-2</v>
      </c>
      <c r="F593">
        <v>25.924949999999999</v>
      </c>
      <c r="H593">
        <v>20.70937</v>
      </c>
      <c r="I593">
        <f t="shared" si="13"/>
        <v>0.51170782332999998</v>
      </c>
      <c r="K593">
        <v>18.305330000000001</v>
      </c>
      <c r="L593">
        <v>23.165240000000001</v>
      </c>
      <c r="M593">
        <v>429.12941999999998</v>
      </c>
      <c r="N593">
        <v>485.48703999999998</v>
      </c>
      <c r="O593">
        <v>383.63506999999998</v>
      </c>
      <c r="P593" t="s">
        <v>6186</v>
      </c>
      <c r="Q593">
        <v>152.4855</v>
      </c>
      <c r="R593">
        <v>166.59190000000001</v>
      </c>
      <c r="S593">
        <v>10.1709</v>
      </c>
      <c r="T593">
        <v>1.0975999999999999</v>
      </c>
      <c r="U593">
        <v>4.7598000000000001E-2</v>
      </c>
      <c r="V593">
        <v>36.571179999999998</v>
      </c>
      <c r="W593" t="s">
        <v>6186</v>
      </c>
      <c r="X593">
        <v>0.98599999999999999</v>
      </c>
      <c r="Y593">
        <v>1.4E-2</v>
      </c>
      <c r="Z593">
        <v>0.1</v>
      </c>
      <c r="AA593" t="s">
        <v>6186</v>
      </c>
      <c r="AB593">
        <v>0.89500000000000002</v>
      </c>
      <c r="AC593" t="s">
        <v>6186</v>
      </c>
      <c r="AD593" t="s">
        <v>6186</v>
      </c>
      <c r="AE593" t="s">
        <v>6186</v>
      </c>
      <c r="AF593" t="s">
        <v>6186</v>
      </c>
      <c r="AG593">
        <v>1</v>
      </c>
      <c r="AH593" t="s">
        <v>6186</v>
      </c>
      <c r="AI593" t="s">
        <v>6186</v>
      </c>
      <c r="AJ593" t="s">
        <v>6186</v>
      </c>
      <c r="AK593" t="s">
        <v>6186</v>
      </c>
      <c r="AL593" t="s">
        <v>6186</v>
      </c>
      <c r="AM593" t="s">
        <v>6186</v>
      </c>
      <c r="AN593" t="s">
        <v>6186</v>
      </c>
      <c r="AO593" t="s">
        <v>6186</v>
      </c>
      <c r="AP593">
        <v>1</v>
      </c>
      <c r="AQ593" t="s">
        <v>6186</v>
      </c>
      <c r="AR593" t="s">
        <v>6186</v>
      </c>
      <c r="AS593" t="s">
        <v>6186</v>
      </c>
      <c r="AT593">
        <v>0.90700000000000003</v>
      </c>
      <c r="AU593">
        <v>0.38500000000000001</v>
      </c>
      <c r="AV593">
        <v>4.0999999999999996</v>
      </c>
      <c r="AW593">
        <v>4.0000000000000001E-3</v>
      </c>
      <c r="AX593">
        <v>4.5999999999999996</v>
      </c>
      <c r="AY593">
        <v>0.89500000000000002</v>
      </c>
      <c r="AZ593">
        <v>0.1</v>
      </c>
      <c r="BA593" t="s">
        <v>6186</v>
      </c>
      <c r="BB593" t="s">
        <v>6186</v>
      </c>
      <c r="BC593" t="s">
        <v>6186</v>
      </c>
      <c r="BD593" t="s">
        <v>6186</v>
      </c>
    </row>
    <row r="594" spans="1:56">
      <c r="A594" t="s">
        <v>6188</v>
      </c>
      <c r="B594">
        <v>3500</v>
      </c>
      <c r="C594">
        <v>2003</v>
      </c>
      <c r="D594">
        <v>415</v>
      </c>
      <c r="E594">
        <v>2.6325000000000001E-2</v>
      </c>
      <c r="F594">
        <v>26.030550000000002</v>
      </c>
      <c r="H594">
        <v>20.73452</v>
      </c>
      <c r="I594">
        <f t="shared" si="13"/>
        <v>0.545836239</v>
      </c>
      <c r="K594">
        <v>18.20093</v>
      </c>
      <c r="L594">
        <v>23.293959999999998</v>
      </c>
      <c r="M594">
        <v>428.60883000000001</v>
      </c>
      <c r="N594">
        <v>488.27168</v>
      </c>
      <c r="O594">
        <v>381.51513</v>
      </c>
      <c r="P594" t="s">
        <v>6186</v>
      </c>
      <c r="Q594">
        <v>152.86779999999999</v>
      </c>
      <c r="R594">
        <v>166.5016</v>
      </c>
      <c r="S594">
        <v>10.048</v>
      </c>
      <c r="T594">
        <v>1.092141</v>
      </c>
      <c r="U594">
        <v>4.7572000000000003E-2</v>
      </c>
      <c r="V594">
        <v>36.486890000000002</v>
      </c>
      <c r="W594">
        <v>5.2999999999999999E-2</v>
      </c>
      <c r="X594">
        <v>0.94</v>
      </c>
      <c r="Y594">
        <v>7.0000000000000001E-3</v>
      </c>
      <c r="Z594">
        <v>7.8E-2</v>
      </c>
      <c r="AA594" t="s">
        <v>6186</v>
      </c>
      <c r="AB594">
        <v>0.88500000000000001</v>
      </c>
      <c r="AC594" t="s">
        <v>6186</v>
      </c>
      <c r="AD594" t="s">
        <v>6186</v>
      </c>
      <c r="AE594" t="s">
        <v>6186</v>
      </c>
      <c r="AF594" t="s">
        <v>6186</v>
      </c>
      <c r="AG594">
        <v>1</v>
      </c>
      <c r="AH594" t="s">
        <v>6186</v>
      </c>
      <c r="AI594" t="s">
        <v>6186</v>
      </c>
      <c r="AJ594" t="s">
        <v>6186</v>
      </c>
      <c r="AK594" t="s">
        <v>6186</v>
      </c>
      <c r="AL594" t="s">
        <v>6186</v>
      </c>
      <c r="AM594" t="s">
        <v>6186</v>
      </c>
      <c r="AN594" t="s">
        <v>6186</v>
      </c>
      <c r="AO594" t="s">
        <v>6186</v>
      </c>
      <c r="AP594">
        <v>1</v>
      </c>
      <c r="AQ594" t="s">
        <v>6186</v>
      </c>
      <c r="AR594" t="s">
        <v>6186</v>
      </c>
      <c r="AS594" t="s">
        <v>6186</v>
      </c>
      <c r="AT594">
        <v>0.94</v>
      </c>
      <c r="AU594">
        <v>0.41099999999999998</v>
      </c>
      <c r="AV594">
        <v>4.0999999999999996</v>
      </c>
      <c r="AW594">
        <v>3.6999999999999998E-2</v>
      </c>
      <c r="AX594">
        <v>4.5</v>
      </c>
      <c r="AY594">
        <v>0.88500000000000001</v>
      </c>
      <c r="AZ594">
        <v>7.8E-2</v>
      </c>
      <c r="BA594" t="s">
        <v>6186</v>
      </c>
      <c r="BB594" t="s">
        <v>6186</v>
      </c>
      <c r="BC594" t="s">
        <v>6186</v>
      </c>
      <c r="BD594" t="s">
        <v>6186</v>
      </c>
    </row>
    <row r="595" spans="1:56">
      <c r="A595" t="s">
        <v>6188</v>
      </c>
      <c r="B595">
        <v>3500</v>
      </c>
      <c r="C595">
        <v>2004</v>
      </c>
      <c r="D595">
        <v>351</v>
      </c>
      <c r="E595">
        <v>2.2339000000000001E-2</v>
      </c>
      <c r="F595">
        <v>26.253520000000002</v>
      </c>
      <c r="H595">
        <v>20.821829999999999</v>
      </c>
      <c r="I595">
        <f t="shared" si="13"/>
        <v>0.46513886037000002</v>
      </c>
      <c r="K595">
        <v>18.234950000000001</v>
      </c>
      <c r="L595">
        <v>23.381239999999998</v>
      </c>
      <c r="M595">
        <v>426.81157999999999</v>
      </c>
      <c r="N595">
        <v>487.36077</v>
      </c>
      <c r="O595">
        <v>380.09104000000002</v>
      </c>
      <c r="P595" t="s">
        <v>6186</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6186</v>
      </c>
      <c r="AB595">
        <v>0.89500000000000002</v>
      </c>
      <c r="AC595" t="s">
        <v>6186</v>
      </c>
      <c r="AD595" t="s">
        <v>6186</v>
      </c>
      <c r="AE595" t="s">
        <v>6186</v>
      </c>
      <c r="AF595" t="s">
        <v>6186</v>
      </c>
      <c r="AG595">
        <v>1</v>
      </c>
      <c r="AH595" t="s">
        <v>6186</v>
      </c>
      <c r="AI595" t="s">
        <v>6186</v>
      </c>
      <c r="AJ595" t="s">
        <v>6186</v>
      </c>
      <c r="AK595" t="s">
        <v>6186</v>
      </c>
      <c r="AL595" t="s">
        <v>6186</v>
      </c>
      <c r="AM595" t="s">
        <v>6186</v>
      </c>
      <c r="AN595" t="s">
        <v>6186</v>
      </c>
      <c r="AO595" t="s">
        <v>6186</v>
      </c>
      <c r="AP595">
        <v>1</v>
      </c>
      <c r="AQ595" t="s">
        <v>6186</v>
      </c>
      <c r="AR595" t="s">
        <v>6186</v>
      </c>
      <c r="AS595" t="s">
        <v>6186</v>
      </c>
      <c r="AT595">
        <v>1</v>
      </c>
      <c r="AU595">
        <v>0.52500000000000002</v>
      </c>
      <c r="AV595">
        <v>4.0999999999999996</v>
      </c>
      <c r="AW595">
        <v>1.6E-2</v>
      </c>
      <c r="AX595">
        <v>4.5</v>
      </c>
      <c r="AY595">
        <v>0.89500000000000002</v>
      </c>
      <c r="AZ595">
        <v>8.7999999999999995E-2</v>
      </c>
      <c r="BA595" t="s">
        <v>6186</v>
      </c>
      <c r="BB595" t="s">
        <v>6186</v>
      </c>
      <c r="BC595" t="s">
        <v>6186</v>
      </c>
      <c r="BD595" t="s">
        <v>6186</v>
      </c>
    </row>
    <row r="596" spans="1:56">
      <c r="A596" t="s">
        <v>6188</v>
      </c>
      <c r="B596">
        <v>3500</v>
      </c>
      <c r="C596">
        <v>2005</v>
      </c>
      <c r="D596">
        <v>281</v>
      </c>
      <c r="E596">
        <v>1.7659000000000001E-2</v>
      </c>
      <c r="F596">
        <v>26.8613</v>
      </c>
      <c r="H596">
        <v>21.140740000000001</v>
      </c>
      <c r="I596">
        <f t="shared" si="13"/>
        <v>0.37332432766000007</v>
      </c>
      <c r="K596">
        <v>18.63306</v>
      </c>
      <c r="L596">
        <v>23.529640000000001</v>
      </c>
      <c r="M596">
        <v>420.37317000000002</v>
      </c>
      <c r="N596">
        <v>476.94806999999997</v>
      </c>
      <c r="O596">
        <v>377.69385</v>
      </c>
      <c r="P596" t="s">
        <v>6186</v>
      </c>
      <c r="Q596">
        <v>152.3937</v>
      </c>
      <c r="R596">
        <v>163.5692</v>
      </c>
      <c r="S596">
        <v>9.8740000000000006</v>
      </c>
      <c r="T596">
        <v>1.087771</v>
      </c>
      <c r="U596">
        <v>4.6733999999999998E-2</v>
      </c>
      <c r="V596">
        <v>37.39161</v>
      </c>
      <c r="W596">
        <v>6.4000000000000001E-2</v>
      </c>
      <c r="X596">
        <v>0.92</v>
      </c>
      <c r="Y596">
        <v>1.6E-2</v>
      </c>
      <c r="Z596">
        <v>0.161</v>
      </c>
      <c r="AA596" t="s">
        <v>6186</v>
      </c>
      <c r="AB596">
        <v>0.83199999999999996</v>
      </c>
      <c r="AC596" t="s">
        <v>6186</v>
      </c>
      <c r="AD596" t="s">
        <v>6186</v>
      </c>
      <c r="AE596" t="s">
        <v>6186</v>
      </c>
      <c r="AF596" t="s">
        <v>6186</v>
      </c>
      <c r="AG596">
        <v>1</v>
      </c>
      <c r="AH596" t="s">
        <v>6186</v>
      </c>
      <c r="AI596" t="s">
        <v>6186</v>
      </c>
      <c r="AJ596" t="s">
        <v>6186</v>
      </c>
      <c r="AK596" t="s">
        <v>6186</v>
      </c>
      <c r="AL596" t="s">
        <v>6186</v>
      </c>
      <c r="AM596" t="s">
        <v>6186</v>
      </c>
      <c r="AN596" t="s">
        <v>6186</v>
      </c>
      <c r="AO596" t="s">
        <v>6186</v>
      </c>
      <c r="AP596">
        <v>1</v>
      </c>
      <c r="AQ596" t="s">
        <v>6186</v>
      </c>
      <c r="AR596" t="s">
        <v>6186</v>
      </c>
      <c r="AS596" t="s">
        <v>6186</v>
      </c>
      <c r="AT596">
        <v>0.92400000000000004</v>
      </c>
      <c r="AU596">
        <v>0.62</v>
      </c>
      <c r="AV596">
        <v>4.5999999999999996</v>
      </c>
      <c r="AW596">
        <v>6.0000000000000001E-3</v>
      </c>
      <c r="AX596">
        <v>4.2</v>
      </c>
      <c r="AY596">
        <v>0.443</v>
      </c>
      <c r="AZ596">
        <v>0.46200000000000002</v>
      </c>
      <c r="BA596">
        <v>8.8999999999999996E-2</v>
      </c>
      <c r="BB596" t="s">
        <v>6186</v>
      </c>
      <c r="BC596" t="s">
        <v>6186</v>
      </c>
      <c r="BD596" t="s">
        <v>6186</v>
      </c>
    </row>
    <row r="597" spans="1:56">
      <c r="A597" t="s">
        <v>6188</v>
      </c>
      <c r="B597">
        <v>3500</v>
      </c>
      <c r="C597">
        <v>2006</v>
      </c>
      <c r="D597">
        <v>202</v>
      </c>
      <c r="E597">
        <v>1.3341E-2</v>
      </c>
      <c r="F597">
        <v>28.033719999999999</v>
      </c>
      <c r="H597">
        <v>22.02636</v>
      </c>
      <c r="I597">
        <f t="shared" si="13"/>
        <v>0.29385366876000002</v>
      </c>
      <c r="K597">
        <v>19.379480000000001</v>
      </c>
      <c r="L597">
        <v>24.556560000000001</v>
      </c>
      <c r="M597">
        <v>403.47109</v>
      </c>
      <c r="N597">
        <v>458.57790999999997</v>
      </c>
      <c r="O597">
        <v>361.89927</v>
      </c>
      <c r="P597" t="s">
        <v>6186</v>
      </c>
      <c r="Q597">
        <v>145.45359999999999</v>
      </c>
      <c r="R597">
        <v>161.1293</v>
      </c>
      <c r="S597">
        <v>10.1007</v>
      </c>
      <c r="T597">
        <v>1.1070500000000001</v>
      </c>
      <c r="U597">
        <v>4.6037000000000002E-2</v>
      </c>
      <c r="V597">
        <v>38.605330000000002</v>
      </c>
      <c r="W597">
        <v>8.3000000000000004E-2</v>
      </c>
      <c r="X597">
        <v>0.91700000000000004</v>
      </c>
      <c r="Y597" t="s">
        <v>6186</v>
      </c>
      <c r="Z597">
        <v>0.10100000000000001</v>
      </c>
      <c r="AA597" t="s">
        <v>6186</v>
      </c>
      <c r="AB597">
        <v>0.89900000000000002</v>
      </c>
      <c r="AC597" t="s">
        <v>6186</v>
      </c>
      <c r="AD597" t="s">
        <v>6186</v>
      </c>
      <c r="AE597" t="s">
        <v>6186</v>
      </c>
      <c r="AF597" t="s">
        <v>6186</v>
      </c>
      <c r="AG597">
        <v>1</v>
      </c>
      <c r="AH597" t="s">
        <v>6186</v>
      </c>
      <c r="AI597" t="s">
        <v>6186</v>
      </c>
      <c r="AJ597" t="s">
        <v>6186</v>
      </c>
      <c r="AK597" t="s">
        <v>6186</v>
      </c>
      <c r="AL597" t="s">
        <v>6186</v>
      </c>
      <c r="AM597" t="s">
        <v>6186</v>
      </c>
      <c r="AN597" t="s">
        <v>6186</v>
      </c>
      <c r="AO597" t="s">
        <v>6186</v>
      </c>
      <c r="AP597">
        <v>1</v>
      </c>
      <c r="AQ597" t="s">
        <v>6186</v>
      </c>
      <c r="AR597" t="s">
        <v>6186</v>
      </c>
      <c r="AS597" t="s">
        <v>6186</v>
      </c>
      <c r="AT597">
        <v>1</v>
      </c>
      <c r="AU597">
        <v>0.65</v>
      </c>
      <c r="AV597">
        <v>4.7</v>
      </c>
      <c r="AW597" t="s">
        <v>6186</v>
      </c>
      <c r="AX597">
        <v>4</v>
      </c>
      <c r="AY597">
        <v>0.371</v>
      </c>
      <c r="AZ597">
        <v>0.60099999999999998</v>
      </c>
      <c r="BA597">
        <v>2.7E-2</v>
      </c>
      <c r="BB597" t="s">
        <v>6186</v>
      </c>
      <c r="BC597" t="s">
        <v>6186</v>
      </c>
      <c r="BD597" t="s">
        <v>6186</v>
      </c>
    </row>
    <row r="598" spans="1:56">
      <c r="A598" t="s">
        <v>6188</v>
      </c>
      <c r="B598">
        <v>3500</v>
      </c>
      <c r="C598">
        <v>2007</v>
      </c>
      <c r="D598">
        <v>144</v>
      </c>
      <c r="E598">
        <v>9.3980000000000001E-3</v>
      </c>
      <c r="F598">
        <v>28.772410000000001</v>
      </c>
      <c r="H598">
        <v>22.417020000000001</v>
      </c>
      <c r="I598">
        <f t="shared" si="13"/>
        <v>0.21067515396</v>
      </c>
      <c r="K598">
        <v>20.207139999999999</v>
      </c>
      <c r="L598">
        <v>24.432729999999999</v>
      </c>
      <c r="M598">
        <v>396.43990000000002</v>
      </c>
      <c r="N598">
        <v>439.79496999999998</v>
      </c>
      <c r="O598">
        <v>363.73343999999997</v>
      </c>
      <c r="P598" t="s">
        <v>6186</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6186</v>
      </c>
      <c r="AB598">
        <v>0.33</v>
      </c>
      <c r="AC598" t="s">
        <v>6186</v>
      </c>
      <c r="AD598" t="s">
        <v>6186</v>
      </c>
      <c r="AE598" t="s">
        <v>6186</v>
      </c>
      <c r="AF598" t="s">
        <v>6186</v>
      </c>
      <c r="AG598">
        <v>1</v>
      </c>
      <c r="AH598" t="s">
        <v>6186</v>
      </c>
      <c r="AI598" t="s">
        <v>6186</v>
      </c>
      <c r="AJ598" t="s">
        <v>6186</v>
      </c>
      <c r="AK598" t="s">
        <v>6186</v>
      </c>
      <c r="AL598" t="s">
        <v>6186</v>
      </c>
      <c r="AM598" t="s">
        <v>6186</v>
      </c>
      <c r="AN598" t="s">
        <v>6186</v>
      </c>
      <c r="AO598" t="s">
        <v>6186</v>
      </c>
      <c r="AP598">
        <v>1</v>
      </c>
      <c r="AQ598">
        <v>1.6E-2</v>
      </c>
      <c r="AR598" t="s">
        <v>6186</v>
      </c>
      <c r="AS598" t="s">
        <v>6186</v>
      </c>
      <c r="AT598">
        <v>1</v>
      </c>
      <c r="AU598">
        <v>0.69499999999999995</v>
      </c>
      <c r="AV598">
        <v>4.2</v>
      </c>
      <c r="AW598">
        <v>0.56899999999999995</v>
      </c>
      <c r="AX598">
        <v>4</v>
      </c>
      <c r="AY598">
        <v>0.33</v>
      </c>
      <c r="AZ598">
        <v>0.10100000000000001</v>
      </c>
      <c r="BA598" t="s">
        <v>6186</v>
      </c>
      <c r="BB598" t="s">
        <v>6186</v>
      </c>
      <c r="BC598" t="s">
        <v>6186</v>
      </c>
      <c r="BD598" t="s">
        <v>6186</v>
      </c>
    </row>
    <row r="599" spans="1:56">
      <c r="A599" t="s">
        <v>6188</v>
      </c>
      <c r="B599">
        <v>3500</v>
      </c>
      <c r="C599">
        <v>2008</v>
      </c>
      <c r="D599">
        <v>161</v>
      </c>
      <c r="E599">
        <v>1.1577E-2</v>
      </c>
      <c r="F599">
        <v>29.77261</v>
      </c>
      <c r="H599">
        <v>23.14621</v>
      </c>
      <c r="I599">
        <f t="shared" si="13"/>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6186</v>
      </c>
      <c r="AB599">
        <v>0.33600000000000002</v>
      </c>
      <c r="AC599" t="s">
        <v>6186</v>
      </c>
      <c r="AD599" t="s">
        <v>6186</v>
      </c>
      <c r="AE599" t="s">
        <v>6186</v>
      </c>
      <c r="AF599" t="s">
        <v>6186</v>
      </c>
      <c r="AG599">
        <v>1</v>
      </c>
      <c r="AH599" t="s">
        <v>6186</v>
      </c>
      <c r="AI599" t="s">
        <v>6186</v>
      </c>
      <c r="AJ599" t="s">
        <v>6186</v>
      </c>
      <c r="AK599" t="s">
        <v>6186</v>
      </c>
      <c r="AL599" t="s">
        <v>6186</v>
      </c>
      <c r="AM599" t="s">
        <v>6186</v>
      </c>
      <c r="AN599" t="s">
        <v>6186</v>
      </c>
      <c r="AO599" t="s">
        <v>6186</v>
      </c>
      <c r="AP599">
        <v>1</v>
      </c>
      <c r="AQ599">
        <v>8.0000000000000002E-3</v>
      </c>
      <c r="AR599" t="s">
        <v>6186</v>
      </c>
      <c r="AS599" t="s">
        <v>6186</v>
      </c>
      <c r="AT599">
        <v>1</v>
      </c>
      <c r="AU599">
        <v>0.67200000000000004</v>
      </c>
      <c r="AV599">
        <v>4.2</v>
      </c>
      <c r="AW599">
        <v>0.59</v>
      </c>
      <c r="AX599">
        <v>4</v>
      </c>
      <c r="AY599">
        <v>0.33600000000000002</v>
      </c>
      <c r="AZ599">
        <v>7.3999999999999996E-2</v>
      </c>
      <c r="BA599" t="s">
        <v>6186</v>
      </c>
      <c r="BB599" t="s">
        <v>6186</v>
      </c>
      <c r="BC599" t="s">
        <v>6186</v>
      </c>
      <c r="BD599" t="s">
        <v>6186</v>
      </c>
    </row>
    <row r="600" spans="1:56">
      <c r="A600" t="s">
        <v>6188</v>
      </c>
      <c r="B600">
        <v>3500</v>
      </c>
      <c r="C600">
        <v>2009</v>
      </c>
      <c r="D600">
        <v>160</v>
      </c>
      <c r="E600">
        <v>1.7215000000000001E-2</v>
      </c>
      <c r="F600">
        <v>29.19238</v>
      </c>
      <c r="H600">
        <v>22.821719999999999</v>
      </c>
      <c r="I600">
        <f t="shared" si="13"/>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6186</v>
      </c>
      <c r="AB600">
        <v>0.55100000000000005</v>
      </c>
      <c r="AC600" t="s">
        <v>6186</v>
      </c>
      <c r="AD600" t="s">
        <v>6186</v>
      </c>
      <c r="AE600" t="s">
        <v>6186</v>
      </c>
      <c r="AF600">
        <v>1E-3</v>
      </c>
      <c r="AG600">
        <v>0.999</v>
      </c>
      <c r="AH600" t="s">
        <v>6186</v>
      </c>
      <c r="AI600" t="s">
        <v>6186</v>
      </c>
      <c r="AJ600" t="s">
        <v>6186</v>
      </c>
      <c r="AK600" t="s">
        <v>6186</v>
      </c>
      <c r="AL600" t="s">
        <v>6186</v>
      </c>
      <c r="AM600" t="s">
        <v>6186</v>
      </c>
      <c r="AN600" t="s">
        <v>6186</v>
      </c>
      <c r="AO600" t="s">
        <v>6186</v>
      </c>
      <c r="AP600">
        <v>1</v>
      </c>
      <c r="AQ600">
        <v>0.03</v>
      </c>
      <c r="AR600" t="s">
        <v>6186</v>
      </c>
      <c r="AS600" t="s">
        <v>6186</v>
      </c>
      <c r="AT600">
        <v>1</v>
      </c>
      <c r="AU600">
        <v>0.45300000000000001</v>
      </c>
      <c r="AV600">
        <v>4.0999999999999996</v>
      </c>
      <c r="AW600">
        <v>0.371</v>
      </c>
      <c r="AX600">
        <v>4</v>
      </c>
      <c r="AY600">
        <v>0.55100000000000005</v>
      </c>
      <c r="AZ600">
        <v>7.8E-2</v>
      </c>
      <c r="BA600" t="s">
        <v>6186</v>
      </c>
      <c r="BB600" t="s">
        <v>6186</v>
      </c>
      <c r="BC600" t="s">
        <v>6186</v>
      </c>
      <c r="BD600" t="s">
        <v>6186</v>
      </c>
    </row>
    <row r="601" spans="1:56">
      <c r="A601" t="s">
        <v>6188</v>
      </c>
      <c r="B601">
        <v>3500</v>
      </c>
      <c r="C601">
        <v>2010</v>
      </c>
      <c r="D601">
        <v>225</v>
      </c>
      <c r="E601">
        <v>2.0285000000000001E-2</v>
      </c>
      <c r="F601">
        <v>29.43451</v>
      </c>
      <c r="H601">
        <v>23.013770000000001</v>
      </c>
      <c r="I601">
        <f t="shared" si="13"/>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6186</v>
      </c>
      <c r="AB601">
        <v>0.53500000000000003</v>
      </c>
      <c r="AC601" t="s">
        <v>6186</v>
      </c>
      <c r="AD601" t="s">
        <v>6186</v>
      </c>
      <c r="AE601" t="s">
        <v>6186</v>
      </c>
      <c r="AF601" t="s">
        <v>6186</v>
      </c>
      <c r="AG601">
        <v>1</v>
      </c>
      <c r="AH601" t="s">
        <v>6186</v>
      </c>
      <c r="AI601" t="s">
        <v>6186</v>
      </c>
      <c r="AJ601" t="s">
        <v>6186</v>
      </c>
      <c r="AK601" t="s">
        <v>6186</v>
      </c>
      <c r="AL601" t="s">
        <v>6186</v>
      </c>
      <c r="AM601" t="s">
        <v>6186</v>
      </c>
      <c r="AN601" t="s">
        <v>6186</v>
      </c>
      <c r="AO601" t="s">
        <v>6186</v>
      </c>
      <c r="AP601">
        <v>1</v>
      </c>
      <c r="AQ601">
        <v>2.1999999999999999E-2</v>
      </c>
      <c r="AR601" t="s">
        <v>6186</v>
      </c>
      <c r="AS601" t="s">
        <v>6186</v>
      </c>
      <c r="AT601">
        <v>1</v>
      </c>
      <c r="AU601">
        <v>1</v>
      </c>
      <c r="AV601">
        <v>4.3</v>
      </c>
      <c r="AW601">
        <v>0.38400000000000001</v>
      </c>
      <c r="AX601">
        <v>4</v>
      </c>
      <c r="AY601">
        <v>0.48199999999999998</v>
      </c>
      <c r="AZ601">
        <v>6.3E-2</v>
      </c>
      <c r="BA601">
        <v>7.0999999999999994E-2</v>
      </c>
      <c r="BB601" t="s">
        <v>6186</v>
      </c>
      <c r="BC601" t="s">
        <v>6186</v>
      </c>
      <c r="BD601" t="s">
        <v>6186</v>
      </c>
    </row>
    <row r="602" spans="1:56">
      <c r="A602" t="s">
        <v>6188</v>
      </c>
      <c r="B602">
        <v>3500</v>
      </c>
      <c r="C602">
        <v>2011</v>
      </c>
      <c r="D602">
        <v>262</v>
      </c>
      <c r="E602">
        <v>2.1795999999999999E-2</v>
      </c>
      <c r="F602">
        <v>30.726030000000002</v>
      </c>
      <c r="H602">
        <v>23.8508</v>
      </c>
      <c r="I602">
        <f t="shared" si="13"/>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6186</v>
      </c>
      <c r="AB602">
        <v>0.435</v>
      </c>
      <c r="AC602" t="s">
        <v>6186</v>
      </c>
      <c r="AD602" t="s">
        <v>6186</v>
      </c>
      <c r="AE602" t="s">
        <v>6186</v>
      </c>
      <c r="AF602" t="s">
        <v>6186</v>
      </c>
      <c r="AG602">
        <v>1</v>
      </c>
      <c r="AH602" t="s">
        <v>6186</v>
      </c>
      <c r="AI602" t="s">
        <v>6186</v>
      </c>
      <c r="AJ602" t="s">
        <v>6186</v>
      </c>
      <c r="AK602" t="s">
        <v>6186</v>
      </c>
      <c r="AL602" t="s">
        <v>6186</v>
      </c>
      <c r="AM602" t="s">
        <v>6186</v>
      </c>
      <c r="AN602" t="s">
        <v>6186</v>
      </c>
      <c r="AO602" t="s">
        <v>6186</v>
      </c>
      <c r="AP602">
        <v>1</v>
      </c>
      <c r="AQ602">
        <v>0.01</v>
      </c>
      <c r="AR602" t="s">
        <v>6186</v>
      </c>
      <c r="AS602" t="s">
        <v>6186</v>
      </c>
      <c r="AT602">
        <v>1</v>
      </c>
      <c r="AU602">
        <v>1</v>
      </c>
      <c r="AV602">
        <v>4.8</v>
      </c>
      <c r="AW602">
        <v>0.50900000000000001</v>
      </c>
      <c r="AX602">
        <v>4</v>
      </c>
      <c r="AY602">
        <v>0.28499999999999998</v>
      </c>
      <c r="AZ602">
        <v>3.9E-2</v>
      </c>
      <c r="BA602">
        <v>0.16600000000000001</v>
      </c>
      <c r="BB602" t="s">
        <v>6186</v>
      </c>
      <c r="BC602" t="s">
        <v>6186</v>
      </c>
      <c r="BD602" t="s">
        <v>6186</v>
      </c>
    </row>
    <row r="603" spans="1:56">
      <c r="A603" t="s">
        <v>6188</v>
      </c>
      <c r="B603">
        <v>3500</v>
      </c>
      <c r="C603">
        <v>2012</v>
      </c>
      <c r="D603">
        <v>299</v>
      </c>
      <c r="E603">
        <v>2.2268E-2</v>
      </c>
      <c r="F603">
        <v>30.828309999999998</v>
      </c>
      <c r="H603">
        <v>24.013190000000002</v>
      </c>
      <c r="I603">
        <f t="shared" si="13"/>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6186</v>
      </c>
      <c r="X603">
        <v>1</v>
      </c>
      <c r="Y603" t="s">
        <v>6186</v>
      </c>
      <c r="Z603">
        <v>3.2000000000000001E-2</v>
      </c>
      <c r="AA603" t="s">
        <v>6186</v>
      </c>
      <c r="AB603">
        <v>0.66900000000000004</v>
      </c>
      <c r="AC603" t="s">
        <v>6186</v>
      </c>
      <c r="AD603" t="s">
        <v>6186</v>
      </c>
      <c r="AE603" t="s">
        <v>6186</v>
      </c>
      <c r="AF603" t="s">
        <v>6186</v>
      </c>
      <c r="AG603">
        <v>1</v>
      </c>
      <c r="AH603" t="s">
        <v>6186</v>
      </c>
      <c r="AI603" t="s">
        <v>6186</v>
      </c>
      <c r="AJ603" t="s">
        <v>6186</v>
      </c>
      <c r="AK603" t="s">
        <v>6186</v>
      </c>
      <c r="AL603" t="s">
        <v>6186</v>
      </c>
      <c r="AM603" t="s">
        <v>6186</v>
      </c>
      <c r="AN603" t="s">
        <v>6186</v>
      </c>
      <c r="AO603" t="s">
        <v>6186</v>
      </c>
      <c r="AP603">
        <v>1</v>
      </c>
      <c r="AQ603">
        <v>3.0000000000000001E-3</v>
      </c>
      <c r="AR603" t="s">
        <v>6186</v>
      </c>
      <c r="AS603" t="s">
        <v>6186</v>
      </c>
      <c r="AT603">
        <v>1</v>
      </c>
      <c r="AU603">
        <v>1</v>
      </c>
      <c r="AV603">
        <v>5</v>
      </c>
      <c r="AW603">
        <v>0.29899999999999999</v>
      </c>
      <c r="AX603">
        <v>4</v>
      </c>
      <c r="AY603">
        <v>0.2</v>
      </c>
      <c r="AZ603">
        <v>0.25700000000000001</v>
      </c>
      <c r="BA603">
        <v>0.24299999999999999</v>
      </c>
      <c r="BB603" t="s">
        <v>6186</v>
      </c>
      <c r="BC603" t="s">
        <v>6186</v>
      </c>
      <c r="BD603" t="s">
        <v>6186</v>
      </c>
    </row>
    <row r="604" spans="1:56">
      <c r="A604" t="s">
        <v>6188</v>
      </c>
      <c r="B604">
        <v>3500</v>
      </c>
      <c r="C604">
        <v>2013</v>
      </c>
      <c r="D604">
        <v>349</v>
      </c>
      <c r="E604">
        <v>2.2935000000000001E-2</v>
      </c>
      <c r="F604">
        <v>32.613109999999999</v>
      </c>
      <c r="H604">
        <v>25.268180000000001</v>
      </c>
      <c r="I604">
        <f t="shared" si="13"/>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6186</v>
      </c>
      <c r="X604">
        <v>1</v>
      </c>
      <c r="Y604" t="s">
        <v>6186</v>
      </c>
      <c r="Z604">
        <v>3.5999999999999997E-2</v>
      </c>
      <c r="AA604" t="s">
        <v>6186</v>
      </c>
      <c r="AB604">
        <v>0.58499999999999996</v>
      </c>
      <c r="AC604" t="s">
        <v>6186</v>
      </c>
      <c r="AD604" t="s">
        <v>6186</v>
      </c>
      <c r="AE604" t="s">
        <v>6186</v>
      </c>
      <c r="AF604">
        <v>7.1999999999999995E-2</v>
      </c>
      <c r="AG604">
        <v>0.92800000000000005</v>
      </c>
      <c r="AH604" t="s">
        <v>6186</v>
      </c>
      <c r="AI604" t="s">
        <v>6186</v>
      </c>
      <c r="AJ604" t="s">
        <v>6186</v>
      </c>
      <c r="AK604" t="s">
        <v>6186</v>
      </c>
      <c r="AL604" t="s">
        <v>6186</v>
      </c>
      <c r="AM604" t="s">
        <v>6186</v>
      </c>
      <c r="AN604" t="s">
        <v>6186</v>
      </c>
      <c r="AO604" t="s">
        <v>6186</v>
      </c>
      <c r="AP604">
        <v>1</v>
      </c>
      <c r="AQ604">
        <v>2.9000000000000001E-2</v>
      </c>
      <c r="AR604" t="s">
        <v>6186</v>
      </c>
      <c r="AS604" t="s">
        <v>6186</v>
      </c>
      <c r="AT604">
        <v>1</v>
      </c>
      <c r="AU604">
        <v>1</v>
      </c>
      <c r="AV604">
        <v>5</v>
      </c>
      <c r="AW604">
        <v>0.379</v>
      </c>
      <c r="AX604">
        <v>4</v>
      </c>
      <c r="AY604">
        <v>0.112</v>
      </c>
      <c r="AZ604">
        <v>0.3</v>
      </c>
      <c r="BA604">
        <v>0.20899999999999999</v>
      </c>
      <c r="BB604" t="s">
        <v>6186</v>
      </c>
      <c r="BC604" t="s">
        <v>6186</v>
      </c>
      <c r="BD604" t="s">
        <v>6186</v>
      </c>
    </row>
    <row r="605" spans="1:56">
      <c r="A605" t="s">
        <v>6188</v>
      </c>
      <c r="B605">
        <v>3500</v>
      </c>
      <c r="C605">
        <v>2014</v>
      </c>
      <c r="D605">
        <v>567</v>
      </c>
      <c r="E605">
        <v>3.6547999999999997E-2</v>
      </c>
      <c r="F605">
        <v>33.63073</v>
      </c>
      <c r="H605">
        <v>25.98293</v>
      </c>
      <c r="I605">
        <f t="shared" si="13"/>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6186</v>
      </c>
      <c r="Z605">
        <v>2.9000000000000001E-2</v>
      </c>
      <c r="AA605" t="s">
        <v>6186</v>
      </c>
      <c r="AB605">
        <v>0.503</v>
      </c>
      <c r="AC605">
        <v>1.6E-2</v>
      </c>
      <c r="AD605" t="s">
        <v>6186</v>
      </c>
      <c r="AE605" t="s">
        <v>6186</v>
      </c>
      <c r="AF605">
        <v>5.8999999999999997E-2</v>
      </c>
      <c r="AG605">
        <v>0.94099999999999995</v>
      </c>
      <c r="AH605" t="s">
        <v>6186</v>
      </c>
      <c r="AI605" t="s">
        <v>6186</v>
      </c>
      <c r="AJ605" t="s">
        <v>6186</v>
      </c>
      <c r="AK605" t="s">
        <v>6186</v>
      </c>
      <c r="AL605" t="s">
        <v>6186</v>
      </c>
      <c r="AM605" t="s">
        <v>6186</v>
      </c>
      <c r="AN605" t="s">
        <v>6186</v>
      </c>
      <c r="AO605">
        <v>1.6E-2</v>
      </c>
      <c r="AP605">
        <v>0.98399999999999999</v>
      </c>
      <c r="AQ605">
        <v>3.3000000000000002E-2</v>
      </c>
      <c r="AR605" t="s">
        <v>6186</v>
      </c>
      <c r="AS605" t="s">
        <v>6186</v>
      </c>
      <c r="AT605">
        <v>1</v>
      </c>
      <c r="AU605">
        <v>1</v>
      </c>
      <c r="AV605">
        <v>5.2</v>
      </c>
      <c r="AW605">
        <v>0.45100000000000001</v>
      </c>
      <c r="AX605">
        <v>4</v>
      </c>
      <c r="AY605" t="s">
        <v>6186</v>
      </c>
      <c r="AZ605">
        <v>0.25700000000000001</v>
      </c>
      <c r="BA605">
        <v>0.27500000000000002</v>
      </c>
      <c r="BB605" t="s">
        <v>6186</v>
      </c>
      <c r="BC605" t="s">
        <v>6186</v>
      </c>
      <c r="BD605" t="s">
        <v>6186</v>
      </c>
    </row>
    <row r="606" spans="1:56">
      <c r="A606" t="s">
        <v>6188</v>
      </c>
      <c r="B606">
        <v>3500</v>
      </c>
      <c r="C606">
        <v>2015</v>
      </c>
      <c r="D606">
        <v>616</v>
      </c>
      <c r="E606">
        <v>3.6809000000000001E-2</v>
      </c>
      <c r="F606">
        <v>34.353909999999999</v>
      </c>
      <c r="H606">
        <v>26.424469999999999</v>
      </c>
      <c r="I606">
        <f t="shared" si="13"/>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6186</v>
      </c>
      <c r="Z606">
        <v>2.5999999999999999E-2</v>
      </c>
      <c r="AA606" t="s">
        <v>6186</v>
      </c>
      <c r="AB606">
        <v>0.33500000000000002</v>
      </c>
      <c r="AC606">
        <v>7.0000000000000001E-3</v>
      </c>
      <c r="AD606" t="s">
        <v>6186</v>
      </c>
      <c r="AE606" t="s">
        <v>6186</v>
      </c>
      <c r="AF606">
        <v>0.156</v>
      </c>
      <c r="AG606">
        <v>0.84399999999999997</v>
      </c>
      <c r="AH606" t="s">
        <v>6186</v>
      </c>
      <c r="AI606" t="s">
        <v>6186</v>
      </c>
      <c r="AJ606" t="s">
        <v>6186</v>
      </c>
      <c r="AK606" t="s">
        <v>6186</v>
      </c>
      <c r="AL606" t="s">
        <v>6186</v>
      </c>
      <c r="AM606" t="s">
        <v>6186</v>
      </c>
      <c r="AN606" t="s">
        <v>6186</v>
      </c>
      <c r="AO606">
        <v>7.0000000000000001E-3</v>
      </c>
      <c r="AP606">
        <v>0.99299999999999999</v>
      </c>
      <c r="AQ606">
        <v>8.4000000000000005E-2</v>
      </c>
      <c r="AR606" t="s">
        <v>6186</v>
      </c>
      <c r="AS606" t="s">
        <v>6186</v>
      </c>
      <c r="AT606">
        <v>1</v>
      </c>
      <c r="AU606">
        <v>1</v>
      </c>
      <c r="AV606">
        <v>4.8</v>
      </c>
      <c r="AW606">
        <v>0.63200000000000001</v>
      </c>
      <c r="AX606">
        <v>4</v>
      </c>
      <c r="AY606" t="s">
        <v>6186</v>
      </c>
      <c r="AZ606">
        <v>0.01</v>
      </c>
      <c r="BA606">
        <v>0.28599999999999998</v>
      </c>
      <c r="BB606" t="s">
        <v>6186</v>
      </c>
      <c r="BC606" t="s">
        <v>6186</v>
      </c>
      <c r="BD606">
        <v>6.6000000000000003E-2</v>
      </c>
    </row>
    <row r="607" spans="1:56">
      <c r="A607" t="s">
        <v>6188</v>
      </c>
      <c r="B607">
        <v>3500</v>
      </c>
      <c r="C607">
        <v>2016</v>
      </c>
      <c r="D607">
        <v>624</v>
      </c>
      <c r="E607">
        <v>3.8325999999999999E-2</v>
      </c>
      <c r="F607">
        <v>34.394550000000002</v>
      </c>
      <c r="H607">
        <v>26.48441</v>
      </c>
      <c r="I607">
        <f t="shared" si="13"/>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6186</v>
      </c>
      <c r="Z607">
        <v>2.5999999999999999E-2</v>
      </c>
      <c r="AA607" t="s">
        <v>6186</v>
      </c>
      <c r="AB607">
        <v>0.43099999999999999</v>
      </c>
      <c r="AC607">
        <v>4.0000000000000001E-3</v>
      </c>
      <c r="AD607" t="s">
        <v>6186</v>
      </c>
      <c r="AE607" t="s">
        <v>6186</v>
      </c>
      <c r="AF607">
        <v>0.33900000000000002</v>
      </c>
      <c r="AG607">
        <v>0.66100000000000003</v>
      </c>
      <c r="AH607" t="s">
        <v>6186</v>
      </c>
      <c r="AI607" t="s">
        <v>6186</v>
      </c>
      <c r="AJ607" t="s">
        <v>6186</v>
      </c>
      <c r="AK607" t="s">
        <v>6186</v>
      </c>
      <c r="AL607" t="s">
        <v>6186</v>
      </c>
      <c r="AM607" t="s">
        <v>6186</v>
      </c>
      <c r="AN607" t="s">
        <v>6186</v>
      </c>
      <c r="AO607">
        <v>4.0000000000000001E-3</v>
      </c>
      <c r="AP607">
        <v>0.996</v>
      </c>
      <c r="AQ607">
        <v>0.10199999999999999</v>
      </c>
      <c r="AR607" t="s">
        <v>6186</v>
      </c>
      <c r="AS607" t="s">
        <v>6186</v>
      </c>
      <c r="AT607">
        <v>1</v>
      </c>
      <c r="AU607">
        <v>1</v>
      </c>
      <c r="AV607">
        <v>5.0999999999999996</v>
      </c>
      <c r="AW607">
        <v>0.53900000000000003</v>
      </c>
      <c r="AX607">
        <v>4</v>
      </c>
      <c r="AY607" t="s">
        <v>6186</v>
      </c>
      <c r="AZ607">
        <v>1.2E-2</v>
      </c>
      <c r="BA607">
        <v>0.31900000000000001</v>
      </c>
      <c r="BB607" t="s">
        <v>6186</v>
      </c>
      <c r="BC607" t="s">
        <v>6186</v>
      </c>
      <c r="BD607">
        <v>0.126</v>
      </c>
    </row>
    <row r="608" spans="1:56">
      <c r="A608" t="s">
        <v>6188</v>
      </c>
      <c r="B608">
        <v>3500</v>
      </c>
      <c r="C608">
        <v>2017</v>
      </c>
      <c r="D608">
        <v>677</v>
      </c>
      <c r="E608">
        <v>3.9766000000000003E-2</v>
      </c>
      <c r="F608">
        <v>36.048569999999998</v>
      </c>
      <c r="H608">
        <v>27.942170000000001</v>
      </c>
      <c r="I608">
        <f t="shared" si="13"/>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6186</v>
      </c>
      <c r="Z608">
        <v>2.1000000000000001E-2</v>
      </c>
      <c r="AA608" t="s">
        <v>6186</v>
      </c>
      <c r="AB608">
        <v>0.315</v>
      </c>
      <c r="AC608" t="s">
        <v>6186</v>
      </c>
      <c r="AD608" t="s">
        <v>6186</v>
      </c>
      <c r="AE608" t="s">
        <v>6186</v>
      </c>
      <c r="AF608">
        <v>0.255</v>
      </c>
      <c r="AG608">
        <v>0.745</v>
      </c>
      <c r="AH608" t="s">
        <v>6186</v>
      </c>
      <c r="AI608" t="s">
        <v>6186</v>
      </c>
      <c r="AJ608" t="s">
        <v>6186</v>
      </c>
      <c r="AK608" t="s">
        <v>6186</v>
      </c>
      <c r="AL608" t="s">
        <v>6186</v>
      </c>
      <c r="AM608" t="s">
        <v>6186</v>
      </c>
      <c r="AN608" t="s">
        <v>6186</v>
      </c>
      <c r="AO608" t="s">
        <v>6186</v>
      </c>
      <c r="AP608">
        <v>1</v>
      </c>
      <c r="AQ608">
        <v>0.28399999999999997</v>
      </c>
      <c r="AR608">
        <v>4.2000000000000003E-2</v>
      </c>
      <c r="AS608" t="s">
        <v>6186</v>
      </c>
      <c r="AT608">
        <v>1</v>
      </c>
      <c r="AU608">
        <v>1</v>
      </c>
      <c r="AV608">
        <v>5.4</v>
      </c>
      <c r="AW608">
        <v>0.66400000000000003</v>
      </c>
      <c r="AX608">
        <v>4</v>
      </c>
      <c r="AY608" t="s">
        <v>6186</v>
      </c>
      <c r="AZ608">
        <v>0.01</v>
      </c>
      <c r="BA608">
        <v>0.16600000000000001</v>
      </c>
      <c r="BB608" t="s">
        <v>6186</v>
      </c>
      <c r="BC608" t="s">
        <v>6186</v>
      </c>
      <c r="BD608">
        <v>0.16</v>
      </c>
    </row>
    <row r="609" spans="1:56">
      <c r="A609" t="s">
        <v>6188</v>
      </c>
      <c r="B609">
        <v>3500</v>
      </c>
      <c r="C609">
        <v>2018</v>
      </c>
      <c r="D609" s="7">
        <v>1021</v>
      </c>
      <c r="E609">
        <v>6.2802999999999998E-2</v>
      </c>
      <c r="F609">
        <v>36.671550000000003</v>
      </c>
      <c r="H609">
        <v>28.36345</v>
      </c>
      <c r="I609">
        <f t="shared" si="13"/>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6186</v>
      </c>
      <c r="Z609">
        <v>1.7000000000000001E-2</v>
      </c>
      <c r="AA609" t="s">
        <v>6186</v>
      </c>
      <c r="AB609">
        <v>0.39600000000000002</v>
      </c>
      <c r="AC609" t="s">
        <v>6186</v>
      </c>
      <c r="AD609" t="s">
        <v>6186</v>
      </c>
      <c r="AE609" t="s">
        <v>6186</v>
      </c>
      <c r="AF609">
        <v>0.52200000000000002</v>
      </c>
      <c r="AG609">
        <v>0.47799999999999998</v>
      </c>
      <c r="AH609" t="s">
        <v>6186</v>
      </c>
      <c r="AI609" t="s">
        <v>6186</v>
      </c>
      <c r="AJ609" t="s">
        <v>6186</v>
      </c>
      <c r="AK609" t="s">
        <v>6186</v>
      </c>
      <c r="AL609" t="s">
        <v>6186</v>
      </c>
      <c r="AM609" t="s">
        <v>6186</v>
      </c>
      <c r="AN609" t="s">
        <v>6186</v>
      </c>
      <c r="AO609" t="s">
        <v>6186</v>
      </c>
      <c r="AP609">
        <v>1</v>
      </c>
      <c r="AQ609">
        <v>0.36399999999999999</v>
      </c>
      <c r="AR609">
        <v>0.27600000000000002</v>
      </c>
      <c r="AS609" t="s">
        <v>6186</v>
      </c>
      <c r="AT609">
        <v>1</v>
      </c>
      <c r="AU609">
        <v>1</v>
      </c>
      <c r="AV609">
        <v>4.5</v>
      </c>
      <c r="AW609">
        <v>0.58699999999999997</v>
      </c>
      <c r="AX609">
        <v>4</v>
      </c>
      <c r="AY609" t="s">
        <v>6186</v>
      </c>
      <c r="AZ609" t="s">
        <v>6186</v>
      </c>
      <c r="BA609">
        <v>0.215</v>
      </c>
      <c r="BB609" t="s">
        <v>6186</v>
      </c>
      <c r="BC609" t="s">
        <v>6186</v>
      </c>
      <c r="BD609">
        <v>0.19800000000000001</v>
      </c>
    </row>
    <row r="610" spans="1:56">
      <c r="A610" t="s">
        <v>6188</v>
      </c>
      <c r="B610">
        <v>3500</v>
      </c>
      <c r="C610">
        <v>2019</v>
      </c>
      <c r="D610">
        <v>960</v>
      </c>
      <c r="E610">
        <v>5.9506999999999997E-2</v>
      </c>
      <c r="F610">
        <v>37.47645</v>
      </c>
      <c r="H610">
        <v>28.755009999999999</v>
      </c>
      <c r="I610">
        <f t="shared" si="13"/>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6186</v>
      </c>
      <c r="Z610">
        <v>8.9999999999999993E-3</v>
      </c>
      <c r="AA610" t="s">
        <v>6186</v>
      </c>
      <c r="AB610">
        <v>0.5</v>
      </c>
      <c r="AC610" t="s">
        <v>6186</v>
      </c>
      <c r="AD610" t="s">
        <v>6186</v>
      </c>
      <c r="AE610" t="s">
        <v>6186</v>
      </c>
      <c r="AF610">
        <v>0.624</v>
      </c>
      <c r="AG610">
        <v>0.376</v>
      </c>
      <c r="AH610" t="s">
        <v>6186</v>
      </c>
      <c r="AI610" t="s">
        <v>6186</v>
      </c>
      <c r="AJ610" t="s">
        <v>6186</v>
      </c>
      <c r="AK610" t="s">
        <v>6186</v>
      </c>
      <c r="AL610" t="s">
        <v>6186</v>
      </c>
      <c r="AM610" t="s">
        <v>6186</v>
      </c>
      <c r="AN610" t="s">
        <v>6186</v>
      </c>
      <c r="AO610" t="s">
        <v>6186</v>
      </c>
      <c r="AP610">
        <v>1</v>
      </c>
      <c r="AQ610">
        <v>0.41199999999999998</v>
      </c>
      <c r="AR610">
        <v>0.33700000000000002</v>
      </c>
      <c r="AS610" t="s">
        <v>6186</v>
      </c>
      <c r="AT610">
        <v>1</v>
      </c>
      <c r="AU610">
        <v>1</v>
      </c>
      <c r="AV610">
        <v>5.3</v>
      </c>
      <c r="AW610">
        <v>0.49099999999999999</v>
      </c>
      <c r="AX610">
        <v>4</v>
      </c>
      <c r="AY610" t="s">
        <v>6186</v>
      </c>
      <c r="AZ610" t="s">
        <v>6186</v>
      </c>
      <c r="BA610">
        <v>0.23</v>
      </c>
      <c r="BB610" t="s">
        <v>6186</v>
      </c>
      <c r="BC610">
        <v>0.152</v>
      </c>
      <c r="BD610">
        <v>0.127</v>
      </c>
    </row>
    <row r="611" spans="1:56">
      <c r="A611" t="s">
        <v>6188</v>
      </c>
      <c r="B611">
        <v>3500</v>
      </c>
      <c r="C611">
        <v>2020</v>
      </c>
      <c r="D611">
        <v>610</v>
      </c>
      <c r="E611">
        <v>4.4435000000000002E-2</v>
      </c>
      <c r="F611">
        <v>36.954259999999998</v>
      </c>
      <c r="H611">
        <v>27.909040000000001</v>
      </c>
      <c r="I611">
        <f t="shared" si="13"/>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6186</v>
      </c>
      <c r="Z611">
        <v>5.0000000000000001E-3</v>
      </c>
      <c r="AA611" t="s">
        <v>6186</v>
      </c>
      <c r="AB611">
        <v>0.753</v>
      </c>
      <c r="AC611" t="s">
        <v>6186</v>
      </c>
      <c r="AD611" t="s">
        <v>6186</v>
      </c>
      <c r="AE611" t="s">
        <v>6186</v>
      </c>
      <c r="AF611">
        <v>0.64400000000000002</v>
      </c>
      <c r="AG611">
        <v>0.35599999999999998</v>
      </c>
      <c r="AH611" t="s">
        <v>6186</v>
      </c>
      <c r="AI611" t="s">
        <v>6186</v>
      </c>
      <c r="AJ611" t="s">
        <v>6186</v>
      </c>
      <c r="AK611" t="s">
        <v>6186</v>
      </c>
      <c r="AL611" t="s">
        <v>6186</v>
      </c>
      <c r="AM611" t="s">
        <v>6186</v>
      </c>
      <c r="AN611" t="s">
        <v>6186</v>
      </c>
      <c r="AO611" t="s">
        <v>6186</v>
      </c>
      <c r="AP611">
        <v>1</v>
      </c>
      <c r="AQ611">
        <v>0.48699999999999999</v>
      </c>
      <c r="AR611">
        <v>0.64</v>
      </c>
      <c r="AS611">
        <v>0.14599999999999999</v>
      </c>
      <c r="AT611">
        <v>1</v>
      </c>
      <c r="AU611">
        <v>1</v>
      </c>
      <c r="AV611">
        <v>6</v>
      </c>
      <c r="AW611">
        <v>0.24099999999999999</v>
      </c>
      <c r="AX611">
        <v>3.8</v>
      </c>
      <c r="AY611" t="s">
        <v>6186</v>
      </c>
      <c r="AZ611" t="s">
        <v>6186</v>
      </c>
      <c r="BA611">
        <v>0.36099999999999999</v>
      </c>
      <c r="BB611" t="s">
        <v>6186</v>
      </c>
      <c r="BC611">
        <v>0.20399999999999999</v>
      </c>
      <c r="BD611">
        <v>0.19500000000000001</v>
      </c>
    </row>
    <row r="612" spans="1:56">
      <c r="A612" t="s">
        <v>6188</v>
      </c>
      <c r="B612">
        <v>3500</v>
      </c>
      <c r="C612">
        <v>2021</v>
      </c>
      <c r="D612">
        <v>848</v>
      </c>
      <c r="E612">
        <v>6.1419000000000001E-2</v>
      </c>
      <c r="F612">
        <v>37.484529999999999</v>
      </c>
      <c r="G612">
        <f>IFERROR(F612*E612,"")</f>
        <v>2.3022623480700002</v>
      </c>
      <c r="H612">
        <v>28.408639999999998</v>
      </c>
      <c r="I612">
        <f t="shared" si="13"/>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6186</v>
      </c>
      <c r="X612">
        <v>1</v>
      </c>
      <c r="Y612" t="s">
        <v>6186</v>
      </c>
      <c r="Z612">
        <v>8.9999999999999993E-3</v>
      </c>
      <c r="AA612">
        <v>2.3E-2</v>
      </c>
      <c r="AB612">
        <v>0.61199999999999999</v>
      </c>
      <c r="AC612" t="s">
        <v>6186</v>
      </c>
      <c r="AD612" t="s">
        <v>6186</v>
      </c>
      <c r="AE612" t="s">
        <v>6186</v>
      </c>
      <c r="AF612">
        <v>0.72699999999999998</v>
      </c>
      <c r="AG612">
        <v>0.27300000000000002</v>
      </c>
      <c r="AH612" t="s">
        <v>6186</v>
      </c>
      <c r="AI612" t="s">
        <v>6186</v>
      </c>
      <c r="AJ612" t="s">
        <v>6186</v>
      </c>
      <c r="AK612" t="s">
        <v>6186</v>
      </c>
      <c r="AL612" t="s">
        <v>6186</v>
      </c>
      <c r="AM612" t="s">
        <v>6186</v>
      </c>
      <c r="AN612" t="s">
        <v>6186</v>
      </c>
      <c r="AO612" t="s">
        <v>6186</v>
      </c>
      <c r="AP612">
        <v>1</v>
      </c>
      <c r="AQ612">
        <v>0.41199999999999998</v>
      </c>
      <c r="AR612">
        <v>0.81100000000000005</v>
      </c>
      <c r="AS612">
        <v>0.16800000000000001</v>
      </c>
      <c r="AT612">
        <v>1</v>
      </c>
      <c r="AU612">
        <v>1</v>
      </c>
      <c r="AV612">
        <v>5.4</v>
      </c>
      <c r="AW612">
        <v>0.35599999999999998</v>
      </c>
      <c r="AX612">
        <v>3.8</v>
      </c>
      <c r="AY612" t="s">
        <v>6186</v>
      </c>
      <c r="AZ612" t="s">
        <v>6186</v>
      </c>
      <c r="BA612">
        <v>0.20399999999999999</v>
      </c>
      <c r="BB612">
        <v>2.3E-2</v>
      </c>
      <c r="BC612">
        <v>0.23</v>
      </c>
      <c r="BD612">
        <v>0.186</v>
      </c>
    </row>
    <row r="613" spans="1:56">
      <c r="A613" t="s">
        <v>6188</v>
      </c>
      <c r="B613">
        <v>3500</v>
      </c>
      <c r="C613" t="s">
        <v>6187</v>
      </c>
      <c r="D613" t="s">
        <v>6186</v>
      </c>
      <c r="E613">
        <v>5.8089000000000002E-2</v>
      </c>
      <c r="F613">
        <v>37.498609999999999</v>
      </c>
      <c r="H613">
        <v>28.015650000000001</v>
      </c>
      <c r="I613">
        <f t="shared" si="13"/>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6186</v>
      </c>
      <c r="X613">
        <v>1</v>
      </c>
      <c r="Y613" t="s">
        <v>6186</v>
      </c>
      <c r="Z613">
        <v>6.0000000000000001E-3</v>
      </c>
      <c r="AA613">
        <v>1.6E-2</v>
      </c>
      <c r="AB613">
        <v>0.63100000000000001</v>
      </c>
      <c r="AC613" t="s">
        <v>6186</v>
      </c>
      <c r="AD613" t="s">
        <v>6186</v>
      </c>
      <c r="AE613" t="s">
        <v>6186</v>
      </c>
      <c r="AF613">
        <v>0.65300000000000002</v>
      </c>
      <c r="AG613">
        <v>0.34699999999999998</v>
      </c>
      <c r="AH613" t="s">
        <v>6186</v>
      </c>
      <c r="AI613" t="s">
        <v>6186</v>
      </c>
      <c r="AJ613" t="s">
        <v>6186</v>
      </c>
      <c r="AK613" t="s">
        <v>6186</v>
      </c>
      <c r="AL613" t="s">
        <v>6186</v>
      </c>
      <c r="AM613" t="s">
        <v>6186</v>
      </c>
      <c r="AN613" t="s">
        <v>6186</v>
      </c>
      <c r="AO613" t="s">
        <v>6186</v>
      </c>
      <c r="AP613">
        <v>1</v>
      </c>
      <c r="AQ613">
        <v>0.46200000000000002</v>
      </c>
      <c r="AR613">
        <v>0.84</v>
      </c>
      <c r="AS613">
        <v>0.14199999999999999</v>
      </c>
      <c r="AT613">
        <v>1</v>
      </c>
      <c r="AU613">
        <v>1</v>
      </c>
      <c r="AV613">
        <v>5.6</v>
      </c>
      <c r="AW613">
        <v>0.34799999999999998</v>
      </c>
      <c r="AX613">
        <v>3.8</v>
      </c>
      <c r="AY613" t="s">
        <v>6186</v>
      </c>
      <c r="AZ613" t="s">
        <v>6186</v>
      </c>
      <c r="BA613">
        <v>0.13900000000000001</v>
      </c>
      <c r="BB613">
        <v>7.0000000000000007E-2</v>
      </c>
      <c r="BC613">
        <v>0.17699999999999999</v>
      </c>
      <c r="BD613">
        <v>0.26700000000000002</v>
      </c>
    </row>
    <row r="614" spans="1:56">
      <c r="A614" t="s">
        <v>6189</v>
      </c>
      <c r="B614">
        <v>3500</v>
      </c>
      <c r="C614">
        <v>1975</v>
      </c>
      <c r="D614">
        <v>39</v>
      </c>
      <c r="E614">
        <v>3.7910000000000001E-3</v>
      </c>
      <c r="F614">
        <v>15.127409999999999</v>
      </c>
      <c r="H614">
        <v>12.887269999999999</v>
      </c>
      <c r="I614">
        <f t="shared" si="13"/>
        <v>4.8855640569999997E-2</v>
      </c>
      <c r="K614">
        <v>11.86036</v>
      </c>
      <c r="L614">
        <v>14.41245</v>
      </c>
      <c r="M614">
        <v>689.59536000000003</v>
      </c>
      <c r="N614">
        <v>749.30264999999997</v>
      </c>
      <c r="O614">
        <v>616.61977999999999</v>
      </c>
      <c r="P614" t="s">
        <v>6186</v>
      </c>
      <c r="Q614">
        <v>348.02030000000002</v>
      </c>
      <c r="R614">
        <v>155.62299999999999</v>
      </c>
      <c r="S614" t="s">
        <v>6186</v>
      </c>
      <c r="T614">
        <v>0.44708399999999998</v>
      </c>
      <c r="U614">
        <v>4.4463999999999997E-2</v>
      </c>
      <c r="V614">
        <v>22.687419999999999</v>
      </c>
      <c r="W614" t="s">
        <v>6186</v>
      </c>
      <c r="X614" t="s">
        <v>6186</v>
      </c>
      <c r="Y614">
        <v>1</v>
      </c>
      <c r="Z614">
        <v>5.8999999999999997E-2</v>
      </c>
      <c r="AA614">
        <v>0.94099999999999995</v>
      </c>
      <c r="AB614" t="s">
        <v>6186</v>
      </c>
      <c r="AC614" t="s">
        <v>6186</v>
      </c>
      <c r="AD614" t="s">
        <v>6186</v>
      </c>
      <c r="AE614">
        <v>1</v>
      </c>
      <c r="AF614" t="s">
        <v>6186</v>
      </c>
      <c r="AG614" t="s">
        <v>6186</v>
      </c>
      <c r="AH614" t="s">
        <v>6186</v>
      </c>
      <c r="AI614" t="s">
        <v>6186</v>
      </c>
      <c r="AJ614" t="s">
        <v>6186</v>
      </c>
      <c r="AK614" t="s">
        <v>6186</v>
      </c>
      <c r="AL614" t="s">
        <v>6186</v>
      </c>
      <c r="AM614" t="s">
        <v>6186</v>
      </c>
      <c r="AN614" t="s">
        <v>6186</v>
      </c>
      <c r="AO614" t="s">
        <v>6186</v>
      </c>
      <c r="AP614">
        <v>1</v>
      </c>
      <c r="AQ614" t="s">
        <v>6186</v>
      </c>
      <c r="AR614" t="s">
        <v>6186</v>
      </c>
      <c r="AS614" t="s">
        <v>6186</v>
      </c>
      <c r="AT614" t="s">
        <v>6186</v>
      </c>
      <c r="AU614" t="s">
        <v>6186</v>
      </c>
      <c r="AV614" t="s">
        <v>6186</v>
      </c>
      <c r="AW614" t="s">
        <v>6186</v>
      </c>
      <c r="AX614">
        <v>7.9</v>
      </c>
      <c r="AY614" t="s">
        <v>6186</v>
      </c>
      <c r="AZ614" t="s">
        <v>6186</v>
      </c>
      <c r="BA614" t="s">
        <v>6186</v>
      </c>
      <c r="BB614" t="s">
        <v>6186</v>
      </c>
      <c r="BC614" t="s">
        <v>6186</v>
      </c>
      <c r="BD614" t="s">
        <v>6186</v>
      </c>
    </row>
    <row r="615" spans="1:56">
      <c r="A615" t="s">
        <v>6189</v>
      </c>
      <c r="B615">
        <v>3500</v>
      </c>
      <c r="C615">
        <v>1976</v>
      </c>
      <c r="D615">
        <v>71</v>
      </c>
      <c r="E615">
        <v>5.738E-3</v>
      </c>
      <c r="F615">
        <v>16.542870000000001</v>
      </c>
      <c r="H615">
        <v>14.08061</v>
      </c>
      <c r="I615">
        <f t="shared" si="13"/>
        <v>8.0794540179999999E-2</v>
      </c>
      <c r="K615">
        <v>13.091010000000001</v>
      </c>
      <c r="L615">
        <v>15.51398</v>
      </c>
      <c r="M615">
        <v>631.15171999999995</v>
      </c>
      <c r="N615">
        <v>678.86291000000006</v>
      </c>
      <c r="O615">
        <v>572.83803</v>
      </c>
      <c r="P615" t="s">
        <v>6186</v>
      </c>
      <c r="Q615">
        <v>318.69139999999999</v>
      </c>
      <c r="R615">
        <v>137.88050000000001</v>
      </c>
      <c r="S615" t="s">
        <v>6186</v>
      </c>
      <c r="T615">
        <v>0.44032399999999999</v>
      </c>
      <c r="U615">
        <v>3.9393999999999998E-2</v>
      </c>
      <c r="V615">
        <v>25.007660000000001</v>
      </c>
      <c r="W615" t="s">
        <v>6186</v>
      </c>
      <c r="X615" t="s">
        <v>6186</v>
      </c>
      <c r="Y615">
        <v>1</v>
      </c>
      <c r="Z615">
        <v>0.11899999999999999</v>
      </c>
      <c r="AA615">
        <v>0.88100000000000001</v>
      </c>
      <c r="AB615" t="s">
        <v>6186</v>
      </c>
      <c r="AC615" t="s">
        <v>6186</v>
      </c>
      <c r="AD615" t="s">
        <v>6186</v>
      </c>
      <c r="AE615">
        <v>1</v>
      </c>
      <c r="AF615" t="s">
        <v>6186</v>
      </c>
      <c r="AG615" t="s">
        <v>6186</v>
      </c>
      <c r="AH615" t="s">
        <v>6186</v>
      </c>
      <c r="AI615" t="s">
        <v>6186</v>
      </c>
      <c r="AJ615" t="s">
        <v>6186</v>
      </c>
      <c r="AK615" t="s">
        <v>6186</v>
      </c>
      <c r="AL615" t="s">
        <v>6186</v>
      </c>
      <c r="AM615" t="s">
        <v>6186</v>
      </c>
      <c r="AN615" t="s">
        <v>6186</v>
      </c>
      <c r="AO615" t="s">
        <v>6186</v>
      </c>
      <c r="AP615">
        <v>1</v>
      </c>
      <c r="AQ615" t="s">
        <v>6186</v>
      </c>
      <c r="AR615" t="s">
        <v>6186</v>
      </c>
      <c r="AS615" t="s">
        <v>6186</v>
      </c>
      <c r="AT615" t="s">
        <v>6186</v>
      </c>
      <c r="AU615" t="s">
        <v>6186</v>
      </c>
      <c r="AV615" t="s">
        <v>6186</v>
      </c>
      <c r="AW615" t="s">
        <v>6186</v>
      </c>
      <c r="AX615">
        <v>7.4</v>
      </c>
      <c r="AY615" t="s">
        <v>6186</v>
      </c>
      <c r="AZ615" t="s">
        <v>6186</v>
      </c>
      <c r="BA615" t="s">
        <v>6186</v>
      </c>
      <c r="BB615" t="s">
        <v>6186</v>
      </c>
      <c r="BC615" t="s">
        <v>6186</v>
      </c>
      <c r="BD615" t="s">
        <v>6186</v>
      </c>
    </row>
    <row r="616" spans="1:56">
      <c r="A616" t="s">
        <v>6189</v>
      </c>
      <c r="B616">
        <v>3500</v>
      </c>
      <c r="C616">
        <v>1977</v>
      </c>
      <c r="D616">
        <v>65</v>
      </c>
      <c r="E616">
        <v>4.5909999999999996E-3</v>
      </c>
      <c r="F616">
        <v>17.11589</v>
      </c>
      <c r="H616">
        <v>14.55753</v>
      </c>
      <c r="I616">
        <f t="shared" si="13"/>
        <v>6.6833620229999988E-2</v>
      </c>
      <c r="K616">
        <v>13.61379</v>
      </c>
      <c r="L616">
        <v>15.905150000000001</v>
      </c>
      <c r="M616">
        <v>610.47427000000005</v>
      </c>
      <c r="N616">
        <v>652.79417999999998</v>
      </c>
      <c r="O616">
        <v>558.74992999999995</v>
      </c>
      <c r="P616" t="s">
        <v>6186</v>
      </c>
      <c r="Q616">
        <v>327.64929999999998</v>
      </c>
      <c r="R616">
        <v>142.7679</v>
      </c>
      <c r="S616" t="s">
        <v>6186</v>
      </c>
      <c r="T616">
        <v>0.441797</v>
      </c>
      <c r="U616">
        <v>4.0791000000000001E-2</v>
      </c>
      <c r="V616">
        <v>25.766300000000001</v>
      </c>
      <c r="W616" t="s">
        <v>6186</v>
      </c>
      <c r="X616" t="s">
        <v>6186</v>
      </c>
      <c r="Y616">
        <v>1</v>
      </c>
      <c r="Z616">
        <v>9.2999999999999999E-2</v>
      </c>
      <c r="AA616">
        <v>0.90700000000000003</v>
      </c>
      <c r="AB616" t="s">
        <v>6186</v>
      </c>
      <c r="AC616" t="s">
        <v>6186</v>
      </c>
      <c r="AD616" t="s">
        <v>6186</v>
      </c>
      <c r="AE616">
        <v>1</v>
      </c>
      <c r="AF616" t="s">
        <v>6186</v>
      </c>
      <c r="AG616" t="s">
        <v>6186</v>
      </c>
      <c r="AH616" t="s">
        <v>6186</v>
      </c>
      <c r="AI616" t="s">
        <v>6186</v>
      </c>
      <c r="AJ616" t="s">
        <v>6186</v>
      </c>
      <c r="AK616" t="s">
        <v>6186</v>
      </c>
      <c r="AL616" t="s">
        <v>6186</v>
      </c>
      <c r="AM616" t="s">
        <v>6186</v>
      </c>
      <c r="AN616" t="s">
        <v>6186</v>
      </c>
      <c r="AO616" t="s">
        <v>6186</v>
      </c>
      <c r="AP616">
        <v>1</v>
      </c>
      <c r="AQ616" t="s">
        <v>6186</v>
      </c>
      <c r="AR616" t="s">
        <v>6186</v>
      </c>
      <c r="AS616" t="s">
        <v>6186</v>
      </c>
      <c r="AT616" t="s">
        <v>6186</v>
      </c>
      <c r="AU616" t="s">
        <v>6186</v>
      </c>
      <c r="AV616" t="s">
        <v>6186</v>
      </c>
      <c r="AW616" t="s">
        <v>6186</v>
      </c>
      <c r="AX616">
        <v>7.4</v>
      </c>
      <c r="AY616" t="s">
        <v>6186</v>
      </c>
      <c r="AZ616" t="s">
        <v>6186</v>
      </c>
      <c r="BA616" t="s">
        <v>6186</v>
      </c>
      <c r="BB616" t="s">
        <v>6186</v>
      </c>
      <c r="BC616" t="s">
        <v>6186</v>
      </c>
      <c r="BD616" t="s">
        <v>6186</v>
      </c>
    </row>
    <row r="617" spans="1:56">
      <c r="A617" t="s">
        <v>6189</v>
      </c>
      <c r="B617">
        <v>3500</v>
      </c>
      <c r="C617">
        <v>1978</v>
      </c>
      <c r="D617">
        <v>89</v>
      </c>
      <c r="E617">
        <v>6.1469999999999997E-3</v>
      </c>
      <c r="F617">
        <v>18.520330000000001</v>
      </c>
      <c r="H617">
        <v>15.762029999999999</v>
      </c>
      <c r="I617">
        <f t="shared" si="13"/>
        <v>9.6889198409999988E-2</v>
      </c>
      <c r="K617">
        <v>14.61899</v>
      </c>
      <c r="L617">
        <v>17.42745</v>
      </c>
      <c r="M617">
        <v>563.82344999999998</v>
      </c>
      <c r="N617">
        <v>607.90779999999995</v>
      </c>
      <c r="O617">
        <v>509.94258000000002</v>
      </c>
      <c r="P617" t="s">
        <v>6186</v>
      </c>
      <c r="Q617">
        <v>275.48759999999999</v>
      </c>
      <c r="R617">
        <v>131.8733</v>
      </c>
      <c r="S617">
        <v>12.851900000000001</v>
      </c>
      <c r="T617">
        <v>0.4965</v>
      </c>
      <c r="U617">
        <v>3.7678000000000003E-2</v>
      </c>
      <c r="V617">
        <v>27.84741</v>
      </c>
      <c r="W617" t="s">
        <v>6186</v>
      </c>
      <c r="X617" t="s">
        <v>6186</v>
      </c>
      <c r="Y617">
        <v>1</v>
      </c>
      <c r="Z617">
        <v>0.20499999999999999</v>
      </c>
      <c r="AA617">
        <v>0.79500000000000004</v>
      </c>
      <c r="AB617" t="s">
        <v>6186</v>
      </c>
      <c r="AC617" t="s">
        <v>6186</v>
      </c>
      <c r="AD617" t="s">
        <v>6186</v>
      </c>
      <c r="AE617">
        <v>1</v>
      </c>
      <c r="AF617" t="s">
        <v>6186</v>
      </c>
      <c r="AG617" t="s">
        <v>6186</v>
      </c>
      <c r="AH617" t="s">
        <v>6186</v>
      </c>
      <c r="AI617" t="s">
        <v>6186</v>
      </c>
      <c r="AJ617" t="s">
        <v>6186</v>
      </c>
      <c r="AK617" t="s">
        <v>6186</v>
      </c>
      <c r="AL617" t="s">
        <v>6186</v>
      </c>
      <c r="AM617" t="s">
        <v>6186</v>
      </c>
      <c r="AN617" t="s">
        <v>6186</v>
      </c>
      <c r="AO617" t="s">
        <v>6186</v>
      </c>
      <c r="AP617">
        <v>1</v>
      </c>
      <c r="AQ617" t="s">
        <v>6186</v>
      </c>
      <c r="AR617" t="s">
        <v>6186</v>
      </c>
      <c r="AS617" t="s">
        <v>6186</v>
      </c>
      <c r="AT617" t="s">
        <v>6186</v>
      </c>
      <c r="AU617" t="s">
        <v>6186</v>
      </c>
      <c r="AV617" t="s">
        <v>6186</v>
      </c>
      <c r="AW617" t="s">
        <v>6186</v>
      </c>
      <c r="AX617">
        <v>7</v>
      </c>
      <c r="AY617" t="s">
        <v>6186</v>
      </c>
      <c r="AZ617" t="s">
        <v>6186</v>
      </c>
      <c r="BA617" t="s">
        <v>6186</v>
      </c>
      <c r="BB617" t="s">
        <v>6186</v>
      </c>
      <c r="BC617" t="s">
        <v>6186</v>
      </c>
      <c r="BD617" t="s">
        <v>6186</v>
      </c>
    </row>
    <row r="618" spans="1:56">
      <c r="A618" t="s">
        <v>6189</v>
      </c>
      <c r="B618">
        <v>3500</v>
      </c>
      <c r="C618">
        <v>1979</v>
      </c>
      <c r="D618">
        <v>22</v>
      </c>
      <c r="E618">
        <v>1.6080000000000001E-3</v>
      </c>
      <c r="F618">
        <v>18.94115</v>
      </c>
      <c r="H618">
        <v>16.105889999999999</v>
      </c>
      <c r="I618">
        <f t="shared" si="13"/>
        <v>2.589827112E-2</v>
      </c>
      <c r="K618">
        <v>15.101800000000001</v>
      </c>
      <c r="L618">
        <v>17.530470000000001</v>
      </c>
      <c r="M618">
        <v>551.78576999999996</v>
      </c>
      <c r="N618">
        <v>588.47286999999994</v>
      </c>
      <c r="O618">
        <v>506.94598000000002</v>
      </c>
      <c r="P618" t="s">
        <v>6186</v>
      </c>
      <c r="Q618">
        <v>208.50409999999999</v>
      </c>
      <c r="R618">
        <v>106.3596</v>
      </c>
      <c r="S618">
        <v>16.151800000000001</v>
      </c>
      <c r="T618">
        <v>0.530968</v>
      </c>
      <c r="U618">
        <v>3.0387999999999998E-2</v>
      </c>
      <c r="V618">
        <v>28.559249999999999</v>
      </c>
      <c r="W618" t="s">
        <v>6186</v>
      </c>
      <c r="X618" t="s">
        <v>6186</v>
      </c>
      <c r="Y618">
        <v>1</v>
      </c>
      <c r="Z618">
        <v>0.35099999999999998</v>
      </c>
      <c r="AA618">
        <v>0.64900000000000002</v>
      </c>
      <c r="AB618" t="s">
        <v>6186</v>
      </c>
      <c r="AC618" t="s">
        <v>6186</v>
      </c>
      <c r="AD618" t="s">
        <v>6186</v>
      </c>
      <c r="AE618">
        <v>1</v>
      </c>
      <c r="AF618" t="s">
        <v>6186</v>
      </c>
      <c r="AG618" t="s">
        <v>6186</v>
      </c>
      <c r="AH618" t="s">
        <v>6186</v>
      </c>
      <c r="AI618" t="s">
        <v>6186</v>
      </c>
      <c r="AJ618" t="s">
        <v>6186</v>
      </c>
      <c r="AK618" t="s">
        <v>6186</v>
      </c>
      <c r="AL618" t="s">
        <v>6186</v>
      </c>
      <c r="AM618" t="s">
        <v>6186</v>
      </c>
      <c r="AN618" t="s">
        <v>6186</v>
      </c>
      <c r="AO618" t="s">
        <v>6186</v>
      </c>
      <c r="AP618">
        <v>1</v>
      </c>
      <c r="AQ618" t="s">
        <v>6186</v>
      </c>
      <c r="AR618" t="s">
        <v>6186</v>
      </c>
      <c r="AS618" t="s">
        <v>6186</v>
      </c>
      <c r="AT618" t="s">
        <v>6186</v>
      </c>
      <c r="AU618" t="s">
        <v>6186</v>
      </c>
      <c r="AV618">
        <v>3.2</v>
      </c>
      <c r="AW618" t="s">
        <v>6186</v>
      </c>
      <c r="AX618">
        <v>6</v>
      </c>
      <c r="AY618">
        <v>1</v>
      </c>
      <c r="AZ618" t="s">
        <v>6186</v>
      </c>
      <c r="BA618" t="s">
        <v>6186</v>
      </c>
      <c r="BB618" t="s">
        <v>6186</v>
      </c>
      <c r="BC618" t="s">
        <v>6186</v>
      </c>
      <c r="BD618" t="s">
        <v>6186</v>
      </c>
    </row>
    <row r="619" spans="1:56">
      <c r="A619" t="s">
        <v>6189</v>
      </c>
      <c r="B619">
        <v>3500</v>
      </c>
      <c r="C619">
        <v>1980</v>
      </c>
      <c r="D619">
        <v>53</v>
      </c>
      <c r="E619">
        <v>4.6550000000000003E-3</v>
      </c>
      <c r="F619">
        <v>18.683240000000001</v>
      </c>
      <c r="H619">
        <v>15.860239999999999</v>
      </c>
      <c r="I619">
        <f t="shared" si="13"/>
        <v>7.3829417199999997E-2</v>
      </c>
      <c r="K619">
        <v>15.16709</v>
      </c>
      <c r="L619">
        <v>16.798559999999998</v>
      </c>
      <c r="M619">
        <v>560.33200999999997</v>
      </c>
      <c r="N619">
        <v>585.93984</v>
      </c>
      <c r="O619">
        <v>529.03355999999997</v>
      </c>
      <c r="P619" t="s">
        <v>6186</v>
      </c>
      <c r="Q619">
        <v>212.6534</v>
      </c>
      <c r="R619">
        <v>113.0496</v>
      </c>
      <c r="S619">
        <v>15.768000000000001</v>
      </c>
      <c r="T619">
        <v>0.556952</v>
      </c>
      <c r="U619">
        <v>3.2300000000000002E-2</v>
      </c>
      <c r="V619">
        <v>28.076630000000002</v>
      </c>
      <c r="W619" t="s">
        <v>6186</v>
      </c>
      <c r="X619" t="s">
        <v>6186</v>
      </c>
      <c r="Y619">
        <v>1</v>
      </c>
      <c r="Z619">
        <v>0.42099999999999999</v>
      </c>
      <c r="AA619">
        <v>8.5999999999999993E-2</v>
      </c>
      <c r="AB619">
        <v>0.49299999999999999</v>
      </c>
      <c r="AC619" t="s">
        <v>6186</v>
      </c>
      <c r="AD619" t="s">
        <v>6186</v>
      </c>
      <c r="AE619">
        <v>1</v>
      </c>
      <c r="AF619" t="s">
        <v>6186</v>
      </c>
      <c r="AG619" t="s">
        <v>6186</v>
      </c>
      <c r="AH619" t="s">
        <v>6186</v>
      </c>
      <c r="AI619" t="s">
        <v>6186</v>
      </c>
      <c r="AJ619" t="s">
        <v>6186</v>
      </c>
      <c r="AK619" t="s">
        <v>6186</v>
      </c>
      <c r="AL619" t="s">
        <v>6186</v>
      </c>
      <c r="AM619" t="s">
        <v>6186</v>
      </c>
      <c r="AN619" t="s">
        <v>6186</v>
      </c>
      <c r="AO619" t="s">
        <v>6186</v>
      </c>
      <c r="AP619">
        <v>1</v>
      </c>
      <c r="AQ619" t="s">
        <v>6186</v>
      </c>
      <c r="AR619" t="s">
        <v>6186</v>
      </c>
      <c r="AS619" t="s">
        <v>6186</v>
      </c>
      <c r="AT619" t="s">
        <v>6186</v>
      </c>
      <c r="AU619" t="s">
        <v>6186</v>
      </c>
      <c r="AV619">
        <v>3.3</v>
      </c>
      <c r="AW619" t="s">
        <v>6186</v>
      </c>
      <c r="AX619">
        <v>5.8</v>
      </c>
      <c r="AY619">
        <v>1</v>
      </c>
      <c r="AZ619" t="s">
        <v>6186</v>
      </c>
      <c r="BA619" t="s">
        <v>6186</v>
      </c>
      <c r="BB619" t="s">
        <v>6186</v>
      </c>
      <c r="BC619" t="s">
        <v>6186</v>
      </c>
      <c r="BD619" t="s">
        <v>6186</v>
      </c>
    </row>
    <row r="620" spans="1:56">
      <c r="A620" t="s">
        <v>6189</v>
      </c>
      <c r="B620">
        <v>3500</v>
      </c>
      <c r="C620">
        <v>1981</v>
      </c>
      <c r="D620">
        <v>105</v>
      </c>
      <c r="E620">
        <v>9.9299999999999996E-3</v>
      </c>
      <c r="F620">
        <v>21.29252</v>
      </c>
      <c r="H620">
        <v>18.111460000000001</v>
      </c>
      <c r="I620">
        <f t="shared" si="13"/>
        <v>0.17984679780000001</v>
      </c>
      <c r="K620">
        <v>16.934830000000002</v>
      </c>
      <c r="L620">
        <v>19.792200000000001</v>
      </c>
      <c r="M620">
        <v>490.68380999999999</v>
      </c>
      <c r="N620">
        <v>524.77634</v>
      </c>
      <c r="O620">
        <v>449.01517000000001</v>
      </c>
      <c r="P620" t="s">
        <v>6186</v>
      </c>
      <c r="Q620">
        <v>246.75389999999999</v>
      </c>
      <c r="R620">
        <v>111.63760000000001</v>
      </c>
      <c r="S620">
        <v>15.251300000000001</v>
      </c>
      <c r="T620">
        <v>0.472167</v>
      </c>
      <c r="U620">
        <v>3.1896000000000001E-2</v>
      </c>
      <c r="V620">
        <v>31.882090000000002</v>
      </c>
      <c r="W620" t="s">
        <v>6186</v>
      </c>
      <c r="X620">
        <v>6.0999999999999999E-2</v>
      </c>
      <c r="Y620">
        <v>0.93899999999999995</v>
      </c>
      <c r="Z620">
        <v>0.623</v>
      </c>
      <c r="AA620">
        <v>6.7000000000000004E-2</v>
      </c>
      <c r="AB620">
        <v>0.31</v>
      </c>
      <c r="AC620" t="s">
        <v>6186</v>
      </c>
      <c r="AD620" t="s">
        <v>6186</v>
      </c>
      <c r="AE620">
        <v>1</v>
      </c>
      <c r="AF620" t="s">
        <v>6186</v>
      </c>
      <c r="AG620" t="s">
        <v>6186</v>
      </c>
      <c r="AH620" t="s">
        <v>6186</v>
      </c>
      <c r="AI620" t="s">
        <v>6186</v>
      </c>
      <c r="AJ620" t="s">
        <v>6186</v>
      </c>
      <c r="AK620" t="s">
        <v>6186</v>
      </c>
      <c r="AL620" t="s">
        <v>6186</v>
      </c>
      <c r="AM620" t="s">
        <v>6186</v>
      </c>
      <c r="AN620" t="s">
        <v>6186</v>
      </c>
      <c r="AO620" t="s">
        <v>6186</v>
      </c>
      <c r="AP620">
        <v>1</v>
      </c>
      <c r="AQ620" t="s">
        <v>6186</v>
      </c>
      <c r="AR620" t="s">
        <v>6186</v>
      </c>
      <c r="AS620" t="s">
        <v>6186</v>
      </c>
      <c r="AT620" t="s">
        <v>6186</v>
      </c>
      <c r="AU620" t="s">
        <v>6186</v>
      </c>
      <c r="AV620">
        <v>3.5</v>
      </c>
      <c r="AW620" t="s">
        <v>6186</v>
      </c>
      <c r="AX620">
        <v>5.9</v>
      </c>
      <c r="AY620">
        <v>0.95099999999999996</v>
      </c>
      <c r="AZ620">
        <v>4.9000000000000002E-2</v>
      </c>
      <c r="BA620" t="s">
        <v>6186</v>
      </c>
      <c r="BB620" t="s">
        <v>6186</v>
      </c>
      <c r="BC620" t="s">
        <v>6186</v>
      </c>
      <c r="BD620" t="s">
        <v>6186</v>
      </c>
    </row>
    <row r="621" spans="1:56">
      <c r="A621" t="s">
        <v>6189</v>
      </c>
      <c r="B621">
        <v>3500</v>
      </c>
      <c r="C621">
        <v>1982</v>
      </c>
      <c r="D621">
        <v>120</v>
      </c>
      <c r="E621">
        <v>1.2349000000000001E-2</v>
      </c>
      <c r="F621">
        <v>22.324770000000001</v>
      </c>
      <c r="H621">
        <v>18.998760000000001</v>
      </c>
      <c r="I621">
        <f t="shared" si="13"/>
        <v>0.23461568724000001</v>
      </c>
      <c r="K621">
        <v>17.650729999999999</v>
      </c>
      <c r="L621">
        <v>20.95476</v>
      </c>
      <c r="M621">
        <v>467.76746000000003</v>
      </c>
      <c r="N621">
        <v>503.49200000000002</v>
      </c>
      <c r="O621">
        <v>424.10413</v>
      </c>
      <c r="P621" t="s">
        <v>6186</v>
      </c>
      <c r="Q621">
        <v>210.4237</v>
      </c>
      <c r="R621">
        <v>108.3449</v>
      </c>
      <c r="S621">
        <v>16.467300000000002</v>
      </c>
      <c r="T621">
        <v>0.54540200000000005</v>
      </c>
      <c r="U621">
        <v>3.0956000000000001E-2</v>
      </c>
      <c r="V621">
        <v>33.4191</v>
      </c>
      <c r="W621" t="s">
        <v>6186</v>
      </c>
      <c r="X621">
        <v>0.315</v>
      </c>
      <c r="Y621">
        <v>0.68500000000000005</v>
      </c>
      <c r="Z621">
        <v>0.8</v>
      </c>
      <c r="AA621">
        <v>3.7999999999999999E-2</v>
      </c>
      <c r="AB621">
        <v>0.16200000000000001</v>
      </c>
      <c r="AC621" t="s">
        <v>6186</v>
      </c>
      <c r="AD621" t="s">
        <v>6186</v>
      </c>
      <c r="AE621">
        <v>1</v>
      </c>
      <c r="AF621" t="s">
        <v>6186</v>
      </c>
      <c r="AG621" t="s">
        <v>6186</v>
      </c>
      <c r="AH621" t="s">
        <v>6186</v>
      </c>
      <c r="AI621" t="s">
        <v>6186</v>
      </c>
      <c r="AJ621" t="s">
        <v>6186</v>
      </c>
      <c r="AK621" t="s">
        <v>6186</v>
      </c>
      <c r="AL621" t="s">
        <v>6186</v>
      </c>
      <c r="AM621" t="s">
        <v>6186</v>
      </c>
      <c r="AN621" t="s">
        <v>6186</v>
      </c>
      <c r="AO621" t="s">
        <v>6186</v>
      </c>
      <c r="AP621">
        <v>1</v>
      </c>
      <c r="AQ621" t="s">
        <v>6186</v>
      </c>
      <c r="AR621" t="s">
        <v>6186</v>
      </c>
      <c r="AS621" t="s">
        <v>6186</v>
      </c>
      <c r="AT621" t="s">
        <v>6186</v>
      </c>
      <c r="AU621" t="s">
        <v>6186</v>
      </c>
      <c r="AV621">
        <v>3.9</v>
      </c>
      <c r="AW621" t="s">
        <v>6186</v>
      </c>
      <c r="AX621">
        <v>5.4</v>
      </c>
      <c r="AY621">
        <v>0.72799999999999998</v>
      </c>
      <c r="AZ621">
        <v>0.27200000000000002</v>
      </c>
      <c r="BA621" t="s">
        <v>6186</v>
      </c>
      <c r="BB621" t="s">
        <v>6186</v>
      </c>
      <c r="BC621" t="s">
        <v>6186</v>
      </c>
      <c r="BD621" t="s">
        <v>6186</v>
      </c>
    </row>
    <row r="622" spans="1:56">
      <c r="A622" t="s">
        <v>6189</v>
      </c>
      <c r="B622">
        <v>3500</v>
      </c>
      <c r="C622">
        <v>1983</v>
      </c>
      <c r="D622">
        <v>231</v>
      </c>
      <c r="E622">
        <v>2.2452E-2</v>
      </c>
      <c r="F622">
        <v>23.37565</v>
      </c>
      <c r="H622">
        <v>19.920929999999998</v>
      </c>
      <c r="I622">
        <f t="shared" si="13"/>
        <v>0.44726472035999998</v>
      </c>
      <c r="K622">
        <v>18.21529</v>
      </c>
      <c r="L622">
        <v>22.495439999999999</v>
      </c>
      <c r="M622">
        <v>446.85374000000002</v>
      </c>
      <c r="N622">
        <v>488.66802999999999</v>
      </c>
      <c r="O622">
        <v>395.74739</v>
      </c>
      <c r="P622" t="s">
        <v>6186</v>
      </c>
      <c r="Q622">
        <v>177.74860000000001</v>
      </c>
      <c r="R622">
        <v>106.70910000000001</v>
      </c>
      <c r="S622">
        <v>15.388500000000001</v>
      </c>
      <c r="T622">
        <v>0.61833000000000005</v>
      </c>
      <c r="U622">
        <v>3.0488000000000001E-2</v>
      </c>
      <c r="V622">
        <v>35.089440000000003</v>
      </c>
      <c r="W622" t="s">
        <v>6186</v>
      </c>
      <c r="X622">
        <v>0.59399999999999997</v>
      </c>
      <c r="Y622">
        <v>0.40600000000000003</v>
      </c>
      <c r="Z622">
        <v>0.66600000000000004</v>
      </c>
      <c r="AA622">
        <v>5.3999999999999999E-2</v>
      </c>
      <c r="AB622">
        <v>0.28000000000000003</v>
      </c>
      <c r="AC622" t="s">
        <v>6186</v>
      </c>
      <c r="AD622" t="s">
        <v>6186</v>
      </c>
      <c r="AE622">
        <v>0.98299999999999998</v>
      </c>
      <c r="AF622" t="s">
        <v>6186</v>
      </c>
      <c r="AG622" t="s">
        <v>6186</v>
      </c>
      <c r="AH622">
        <v>1E-3</v>
      </c>
      <c r="AI622">
        <v>1.6E-2</v>
      </c>
      <c r="AJ622">
        <v>1.6E-2</v>
      </c>
      <c r="AK622" t="s">
        <v>6186</v>
      </c>
      <c r="AL622" t="s">
        <v>6186</v>
      </c>
      <c r="AM622" t="s">
        <v>6186</v>
      </c>
      <c r="AN622" t="s">
        <v>6186</v>
      </c>
      <c r="AO622" t="s">
        <v>6186</v>
      </c>
      <c r="AP622">
        <v>0.98399999999999999</v>
      </c>
      <c r="AQ622" t="s">
        <v>6186</v>
      </c>
      <c r="AR622" t="s">
        <v>6186</v>
      </c>
      <c r="AS622" t="s">
        <v>6186</v>
      </c>
      <c r="AT622" t="s">
        <v>6186</v>
      </c>
      <c r="AU622" t="s">
        <v>6186</v>
      </c>
      <c r="AV622">
        <v>4.3</v>
      </c>
      <c r="AW622" t="s">
        <v>6186</v>
      </c>
      <c r="AX622">
        <v>5.3</v>
      </c>
      <c r="AY622">
        <v>0.58099999999999996</v>
      </c>
      <c r="AZ622">
        <v>0.41899999999999998</v>
      </c>
      <c r="BA622" t="s">
        <v>6186</v>
      </c>
      <c r="BB622" t="s">
        <v>6186</v>
      </c>
      <c r="BC622" t="s">
        <v>6186</v>
      </c>
      <c r="BD622" t="s">
        <v>6186</v>
      </c>
    </row>
    <row r="623" spans="1:56">
      <c r="A623" t="s">
        <v>6189</v>
      </c>
      <c r="B623">
        <v>3500</v>
      </c>
      <c r="C623">
        <v>1984</v>
      </c>
      <c r="D623">
        <v>356</v>
      </c>
      <c r="E623">
        <v>2.5366E-2</v>
      </c>
      <c r="F623">
        <v>22.72776</v>
      </c>
      <c r="H623">
        <v>19.361750000000001</v>
      </c>
      <c r="I623">
        <f t="shared" si="13"/>
        <v>0.49113015050000003</v>
      </c>
      <c r="K623">
        <v>17.770959999999999</v>
      </c>
      <c r="L623">
        <v>21.740310000000001</v>
      </c>
      <c r="M623">
        <v>460.12984999999998</v>
      </c>
      <c r="N623">
        <v>501.24777</v>
      </c>
      <c r="O623">
        <v>409.87461000000002</v>
      </c>
      <c r="P623" t="s">
        <v>6186</v>
      </c>
      <c r="Q623">
        <v>173.89089999999999</v>
      </c>
      <c r="R623">
        <v>104.0339</v>
      </c>
      <c r="S623">
        <v>15.5685</v>
      </c>
      <c r="T623">
        <v>0.61477199999999999</v>
      </c>
      <c r="U623">
        <v>2.9724E-2</v>
      </c>
      <c r="V623">
        <v>34.224379999999996</v>
      </c>
      <c r="W623" t="s">
        <v>6186</v>
      </c>
      <c r="X623">
        <v>0.62</v>
      </c>
      <c r="Y623">
        <v>0.38</v>
      </c>
      <c r="Z623">
        <v>0.67500000000000004</v>
      </c>
      <c r="AA623">
        <v>7.0999999999999994E-2</v>
      </c>
      <c r="AB623">
        <v>0.254</v>
      </c>
      <c r="AC623" t="s">
        <v>6186</v>
      </c>
      <c r="AD623" t="s">
        <v>6186</v>
      </c>
      <c r="AE623">
        <v>0.97499999999999998</v>
      </c>
      <c r="AF623" t="s">
        <v>6186</v>
      </c>
      <c r="AG623" t="s">
        <v>6186</v>
      </c>
      <c r="AH623" t="s">
        <v>6186</v>
      </c>
      <c r="AI623">
        <v>2.5000000000000001E-2</v>
      </c>
      <c r="AJ623">
        <v>2.5000000000000001E-2</v>
      </c>
      <c r="AK623" t="s">
        <v>6186</v>
      </c>
      <c r="AL623" t="s">
        <v>6186</v>
      </c>
      <c r="AM623" t="s">
        <v>6186</v>
      </c>
      <c r="AN623" t="s">
        <v>6186</v>
      </c>
      <c r="AO623" t="s">
        <v>6186</v>
      </c>
      <c r="AP623">
        <v>0.97499999999999998</v>
      </c>
      <c r="AQ623" t="s">
        <v>6186</v>
      </c>
      <c r="AR623" t="s">
        <v>6186</v>
      </c>
      <c r="AS623" t="s">
        <v>6186</v>
      </c>
      <c r="AT623" t="s">
        <v>6186</v>
      </c>
      <c r="AU623" t="s">
        <v>6186</v>
      </c>
      <c r="AV623">
        <v>4.3</v>
      </c>
      <c r="AW623" t="s">
        <v>6186</v>
      </c>
      <c r="AX623">
        <v>5.3</v>
      </c>
      <c r="AY623">
        <v>0.54900000000000004</v>
      </c>
      <c r="AZ623">
        <v>0.45100000000000001</v>
      </c>
      <c r="BA623" t="s">
        <v>6186</v>
      </c>
      <c r="BB623" t="s">
        <v>6186</v>
      </c>
      <c r="BC623" t="s">
        <v>6186</v>
      </c>
      <c r="BD623" t="s">
        <v>6186</v>
      </c>
    </row>
    <row r="624" spans="1:56">
      <c r="A624" t="s">
        <v>6189</v>
      </c>
      <c r="B624">
        <v>3500</v>
      </c>
      <c r="C624">
        <v>1985</v>
      </c>
      <c r="D624">
        <v>342</v>
      </c>
      <c r="E624">
        <v>2.3668999999999999E-2</v>
      </c>
      <c r="F624">
        <v>23.33783</v>
      </c>
      <c r="H624">
        <v>19.879930000000002</v>
      </c>
      <c r="I624">
        <f t="shared" si="13"/>
        <v>0.47053806317000002</v>
      </c>
      <c r="K624">
        <v>18.253260000000001</v>
      </c>
      <c r="L624">
        <v>22.309950000000001</v>
      </c>
      <c r="M624">
        <v>447.3725</v>
      </c>
      <c r="N624">
        <v>487.21643999999998</v>
      </c>
      <c r="O624">
        <v>398.67435</v>
      </c>
      <c r="P624" t="s">
        <v>6186</v>
      </c>
      <c r="Q624">
        <v>180.44479999999999</v>
      </c>
      <c r="R624">
        <v>109.51220000000001</v>
      </c>
      <c r="S624">
        <v>14.726800000000001</v>
      </c>
      <c r="T624">
        <v>0.64142200000000005</v>
      </c>
      <c r="U624">
        <v>3.1288999999999997E-2</v>
      </c>
      <c r="V624">
        <v>34.97889</v>
      </c>
      <c r="W624" t="s">
        <v>6186</v>
      </c>
      <c r="X624">
        <v>0.60899999999999999</v>
      </c>
      <c r="Y624">
        <v>0.39100000000000001</v>
      </c>
      <c r="Z624">
        <v>0.71499999999999997</v>
      </c>
      <c r="AA624">
        <v>3.5000000000000003E-2</v>
      </c>
      <c r="AB624">
        <v>0.25</v>
      </c>
      <c r="AC624" t="s">
        <v>6186</v>
      </c>
      <c r="AD624" t="s">
        <v>6186</v>
      </c>
      <c r="AE624">
        <v>0.81599999999999995</v>
      </c>
      <c r="AF624" t="s">
        <v>6186</v>
      </c>
      <c r="AG624">
        <v>0.14199999999999999</v>
      </c>
      <c r="AH624">
        <v>3.5000000000000003E-2</v>
      </c>
      <c r="AI624">
        <v>7.0000000000000001E-3</v>
      </c>
      <c r="AJ624">
        <v>7.0000000000000001E-3</v>
      </c>
      <c r="AK624" t="s">
        <v>6186</v>
      </c>
      <c r="AL624" t="s">
        <v>6186</v>
      </c>
      <c r="AM624" t="s">
        <v>6186</v>
      </c>
      <c r="AN624" t="s">
        <v>6186</v>
      </c>
      <c r="AO624" t="s">
        <v>6186</v>
      </c>
      <c r="AP624">
        <v>0.99299999999999999</v>
      </c>
      <c r="AQ624" t="s">
        <v>6186</v>
      </c>
      <c r="AR624" t="s">
        <v>6186</v>
      </c>
      <c r="AS624" t="s">
        <v>6186</v>
      </c>
      <c r="AT624" t="s">
        <v>6186</v>
      </c>
      <c r="AU624" t="s">
        <v>6186</v>
      </c>
      <c r="AV624">
        <v>4.4000000000000004</v>
      </c>
      <c r="AW624" t="s">
        <v>6186</v>
      </c>
      <c r="AX624">
        <v>5</v>
      </c>
      <c r="AY624">
        <v>0.497</v>
      </c>
      <c r="AZ624">
        <v>0.503</v>
      </c>
      <c r="BA624" t="s">
        <v>6186</v>
      </c>
      <c r="BB624" t="s">
        <v>6186</v>
      </c>
      <c r="BC624" t="s">
        <v>6186</v>
      </c>
      <c r="BD624" t="s">
        <v>6186</v>
      </c>
    </row>
    <row r="625" spans="1:56">
      <c r="A625" t="s">
        <v>6189</v>
      </c>
      <c r="B625">
        <v>3500</v>
      </c>
      <c r="C625">
        <v>1986</v>
      </c>
      <c r="D625">
        <v>432</v>
      </c>
      <c r="E625">
        <v>2.8107E-2</v>
      </c>
      <c r="F625">
        <v>23.233309999999999</v>
      </c>
      <c r="H625">
        <v>19.715540000000001</v>
      </c>
      <c r="I625">
        <f t="shared" si="13"/>
        <v>0.55414468278000006</v>
      </c>
      <c r="K625">
        <v>18.14321</v>
      </c>
      <c r="L625">
        <v>21.98321</v>
      </c>
      <c r="M625">
        <v>450.91361000000001</v>
      </c>
      <c r="N625">
        <v>489.98012</v>
      </c>
      <c r="O625">
        <v>404.41287</v>
      </c>
      <c r="P625" t="s">
        <v>6186</v>
      </c>
      <c r="Q625">
        <v>167.28970000000001</v>
      </c>
      <c r="R625">
        <v>119.28489999999999</v>
      </c>
      <c r="S625">
        <v>13.423500000000001</v>
      </c>
      <c r="T625">
        <v>0.72564499999999998</v>
      </c>
      <c r="U625">
        <v>3.4081E-2</v>
      </c>
      <c r="V625">
        <v>34.693370000000002</v>
      </c>
      <c r="W625" t="s">
        <v>6186</v>
      </c>
      <c r="X625">
        <v>0.67400000000000004</v>
      </c>
      <c r="Y625">
        <v>0.32600000000000001</v>
      </c>
      <c r="Z625">
        <v>0.69</v>
      </c>
      <c r="AA625">
        <v>8.0000000000000002E-3</v>
      </c>
      <c r="AB625">
        <v>0.30199999999999999</v>
      </c>
      <c r="AC625" t="s">
        <v>6186</v>
      </c>
      <c r="AD625" t="s">
        <v>6186</v>
      </c>
      <c r="AE625">
        <v>0.34</v>
      </c>
      <c r="AF625" t="s">
        <v>6186</v>
      </c>
      <c r="AG625">
        <v>0.35599999999999998</v>
      </c>
      <c r="AH625">
        <v>0.30099999999999999</v>
      </c>
      <c r="AI625">
        <v>3.0000000000000001E-3</v>
      </c>
      <c r="AJ625">
        <v>3.0000000000000001E-3</v>
      </c>
      <c r="AK625" t="s">
        <v>6186</v>
      </c>
      <c r="AL625" t="s">
        <v>6186</v>
      </c>
      <c r="AM625" t="s">
        <v>6186</v>
      </c>
      <c r="AN625" t="s">
        <v>6186</v>
      </c>
      <c r="AO625" t="s">
        <v>6186</v>
      </c>
      <c r="AP625">
        <v>0.997</v>
      </c>
      <c r="AQ625" t="s">
        <v>6186</v>
      </c>
      <c r="AR625" t="s">
        <v>6186</v>
      </c>
      <c r="AS625" t="s">
        <v>6186</v>
      </c>
      <c r="AT625" t="s">
        <v>6186</v>
      </c>
      <c r="AU625" t="s">
        <v>6186</v>
      </c>
      <c r="AV625">
        <v>4.5999999999999996</v>
      </c>
      <c r="AW625" t="s">
        <v>6186</v>
      </c>
      <c r="AX625">
        <v>5</v>
      </c>
      <c r="AY625">
        <v>0.372</v>
      </c>
      <c r="AZ625">
        <v>0.628</v>
      </c>
      <c r="BA625" t="s">
        <v>6186</v>
      </c>
      <c r="BB625" t="s">
        <v>6186</v>
      </c>
      <c r="BC625" t="s">
        <v>6186</v>
      </c>
      <c r="BD625" t="s">
        <v>6186</v>
      </c>
    </row>
    <row r="626" spans="1:56">
      <c r="A626" t="s">
        <v>6189</v>
      </c>
      <c r="B626">
        <v>3500</v>
      </c>
      <c r="C626">
        <v>1987</v>
      </c>
      <c r="D626">
        <v>478</v>
      </c>
      <c r="E626">
        <v>3.2184999999999998E-2</v>
      </c>
      <c r="F626">
        <v>22.902439999999999</v>
      </c>
      <c r="H626">
        <v>19.388829999999999</v>
      </c>
      <c r="I626">
        <f t="shared" si="13"/>
        <v>0.62402949354999993</v>
      </c>
      <c r="K626">
        <v>17.626950000000001</v>
      </c>
      <c r="L626">
        <v>21.933199999999999</v>
      </c>
      <c r="M626">
        <v>458.44981999999999</v>
      </c>
      <c r="N626">
        <v>504.26634999999999</v>
      </c>
      <c r="O626">
        <v>405.27544</v>
      </c>
      <c r="P626" t="s">
        <v>6186</v>
      </c>
      <c r="Q626">
        <v>177.8878</v>
      </c>
      <c r="R626">
        <v>121.3563</v>
      </c>
      <c r="S626">
        <v>13.5646</v>
      </c>
      <c r="T626">
        <v>0.69583600000000001</v>
      </c>
      <c r="U626">
        <v>3.4673000000000002E-2</v>
      </c>
      <c r="V626">
        <v>34.115879999999997</v>
      </c>
      <c r="W626" t="s">
        <v>6186</v>
      </c>
      <c r="X626">
        <v>0.56200000000000006</v>
      </c>
      <c r="Y626">
        <v>0.438</v>
      </c>
      <c r="Z626">
        <v>0.55200000000000005</v>
      </c>
      <c r="AA626">
        <v>8.0000000000000002E-3</v>
      </c>
      <c r="AB626">
        <v>0.44</v>
      </c>
      <c r="AC626" t="s">
        <v>6186</v>
      </c>
      <c r="AD626" t="s">
        <v>6186</v>
      </c>
      <c r="AE626">
        <v>0.41299999999999998</v>
      </c>
      <c r="AF626" t="s">
        <v>6186</v>
      </c>
      <c r="AG626">
        <v>0.28499999999999998</v>
      </c>
      <c r="AH626">
        <v>0.3</v>
      </c>
      <c r="AI626">
        <v>2E-3</v>
      </c>
      <c r="AJ626">
        <v>2E-3</v>
      </c>
      <c r="AK626" t="s">
        <v>6186</v>
      </c>
      <c r="AL626" t="s">
        <v>6186</v>
      </c>
      <c r="AM626" t="s">
        <v>6186</v>
      </c>
      <c r="AN626" t="s">
        <v>6186</v>
      </c>
      <c r="AO626" t="s">
        <v>6186</v>
      </c>
      <c r="AP626">
        <v>0.998</v>
      </c>
      <c r="AQ626" t="s">
        <v>6186</v>
      </c>
      <c r="AR626" t="s">
        <v>6186</v>
      </c>
      <c r="AS626" t="s">
        <v>6186</v>
      </c>
      <c r="AT626" t="s">
        <v>6186</v>
      </c>
      <c r="AU626" t="s">
        <v>6186</v>
      </c>
      <c r="AV626">
        <v>4.4000000000000004</v>
      </c>
      <c r="AW626" t="s">
        <v>6186</v>
      </c>
      <c r="AX626">
        <v>5.2</v>
      </c>
      <c r="AY626">
        <v>0.48899999999999999</v>
      </c>
      <c r="AZ626">
        <v>0.51100000000000001</v>
      </c>
      <c r="BA626" t="s">
        <v>6186</v>
      </c>
      <c r="BB626" t="s">
        <v>6186</v>
      </c>
      <c r="BC626" t="s">
        <v>6186</v>
      </c>
      <c r="BD626" t="s">
        <v>6186</v>
      </c>
    </row>
    <row r="627" spans="1:56">
      <c r="A627" t="s">
        <v>6189</v>
      </c>
      <c r="B627">
        <v>3500</v>
      </c>
      <c r="C627">
        <v>1988</v>
      </c>
      <c r="D627">
        <v>491</v>
      </c>
      <c r="E627">
        <v>3.2092000000000002E-2</v>
      </c>
      <c r="F627">
        <v>22.820820000000001</v>
      </c>
      <c r="H627">
        <v>19.25665</v>
      </c>
      <c r="I627">
        <f t="shared" si="13"/>
        <v>0.61798441180000008</v>
      </c>
      <c r="K627">
        <v>17.458490000000001</v>
      </c>
      <c r="L627">
        <v>21.796900000000001</v>
      </c>
      <c r="M627">
        <v>461.50297</v>
      </c>
      <c r="N627">
        <v>509.03613999999999</v>
      </c>
      <c r="O627">
        <v>407.71861999999999</v>
      </c>
      <c r="P627" t="s">
        <v>6186</v>
      </c>
      <c r="Q627">
        <v>183.52269999999999</v>
      </c>
      <c r="R627">
        <v>129.58590000000001</v>
      </c>
      <c r="S627">
        <v>13.135400000000001</v>
      </c>
      <c r="T627">
        <v>0.71938999999999997</v>
      </c>
      <c r="U627">
        <v>3.7025000000000002E-2</v>
      </c>
      <c r="V627">
        <v>33.886769999999999</v>
      </c>
      <c r="W627" t="s">
        <v>6186</v>
      </c>
      <c r="X627">
        <v>0.55600000000000005</v>
      </c>
      <c r="Y627">
        <v>0.44400000000000001</v>
      </c>
      <c r="Z627">
        <v>0.54</v>
      </c>
      <c r="AA627">
        <v>8.0000000000000002E-3</v>
      </c>
      <c r="AB627">
        <v>0.45200000000000001</v>
      </c>
      <c r="AC627" t="s">
        <v>6186</v>
      </c>
      <c r="AD627" t="s">
        <v>6186</v>
      </c>
      <c r="AE627">
        <v>4.8000000000000001E-2</v>
      </c>
      <c r="AF627" t="s">
        <v>6186</v>
      </c>
      <c r="AG627">
        <v>0.54500000000000004</v>
      </c>
      <c r="AH627">
        <v>0.40600000000000003</v>
      </c>
      <c r="AI627" t="s">
        <v>6186</v>
      </c>
      <c r="AJ627" t="s">
        <v>6186</v>
      </c>
      <c r="AK627" t="s">
        <v>6186</v>
      </c>
      <c r="AL627" t="s">
        <v>6186</v>
      </c>
      <c r="AM627" t="s">
        <v>6186</v>
      </c>
      <c r="AN627" t="s">
        <v>6186</v>
      </c>
      <c r="AO627" t="s">
        <v>6186</v>
      </c>
      <c r="AP627">
        <v>1</v>
      </c>
      <c r="AQ627" t="s">
        <v>6186</v>
      </c>
      <c r="AR627" t="s">
        <v>6186</v>
      </c>
      <c r="AS627" t="s">
        <v>6186</v>
      </c>
      <c r="AT627" t="s">
        <v>6186</v>
      </c>
      <c r="AU627" t="s">
        <v>6186</v>
      </c>
      <c r="AV627">
        <v>4.4000000000000004</v>
      </c>
      <c r="AW627" t="s">
        <v>6186</v>
      </c>
      <c r="AX627">
        <v>5.3</v>
      </c>
      <c r="AY627">
        <v>0.48099999999999998</v>
      </c>
      <c r="AZ627">
        <v>0.51900000000000002</v>
      </c>
      <c r="BA627" t="s">
        <v>6186</v>
      </c>
      <c r="BB627" t="s">
        <v>6186</v>
      </c>
      <c r="BC627" t="s">
        <v>6186</v>
      </c>
      <c r="BD627" t="s">
        <v>6186</v>
      </c>
    </row>
    <row r="628" spans="1:56">
      <c r="A628" t="s">
        <v>6189</v>
      </c>
      <c r="B628">
        <v>3500</v>
      </c>
      <c r="C628">
        <v>1989</v>
      </c>
      <c r="D628">
        <v>439</v>
      </c>
      <c r="E628">
        <v>3.0404E-2</v>
      </c>
      <c r="F628">
        <v>22.649180000000001</v>
      </c>
      <c r="H628">
        <v>19.039919999999999</v>
      </c>
      <c r="I628">
        <f t="shared" si="13"/>
        <v>0.57888972768000002</v>
      </c>
      <c r="K628">
        <v>17.27739</v>
      </c>
      <c r="L628">
        <v>21.45374</v>
      </c>
      <c r="M628">
        <v>466.75608999999997</v>
      </c>
      <c r="N628">
        <v>514.37156000000004</v>
      </c>
      <c r="O628">
        <v>414.24007999999998</v>
      </c>
      <c r="P628" t="s">
        <v>6186</v>
      </c>
      <c r="Q628">
        <v>194.63499999999999</v>
      </c>
      <c r="R628">
        <v>131.6885</v>
      </c>
      <c r="S628">
        <v>12.4541</v>
      </c>
      <c r="T628">
        <v>0.69637400000000005</v>
      </c>
      <c r="U628">
        <v>3.7624999999999999E-2</v>
      </c>
      <c r="V628">
        <v>33.503329999999998</v>
      </c>
      <c r="W628" t="s">
        <v>6186</v>
      </c>
      <c r="X628">
        <v>0.373</v>
      </c>
      <c r="Y628">
        <v>0.627</v>
      </c>
      <c r="Z628">
        <v>0.51700000000000002</v>
      </c>
      <c r="AA628">
        <v>4.0000000000000001E-3</v>
      </c>
      <c r="AB628">
        <v>0.47899999999999998</v>
      </c>
      <c r="AC628" t="s">
        <v>6186</v>
      </c>
      <c r="AD628" t="s">
        <v>6186</v>
      </c>
      <c r="AE628">
        <v>2.1000000000000001E-2</v>
      </c>
      <c r="AF628" t="s">
        <v>6186</v>
      </c>
      <c r="AG628">
        <v>0.53800000000000003</v>
      </c>
      <c r="AH628">
        <v>0.44</v>
      </c>
      <c r="AI628" t="s">
        <v>6186</v>
      </c>
      <c r="AJ628" t="s">
        <v>6186</v>
      </c>
      <c r="AK628" t="s">
        <v>6186</v>
      </c>
      <c r="AL628" t="s">
        <v>6186</v>
      </c>
      <c r="AM628" t="s">
        <v>6186</v>
      </c>
      <c r="AN628" t="s">
        <v>6186</v>
      </c>
      <c r="AO628" t="s">
        <v>6186</v>
      </c>
      <c r="AP628">
        <v>1</v>
      </c>
      <c r="AQ628" t="s">
        <v>6186</v>
      </c>
      <c r="AR628" t="s">
        <v>6186</v>
      </c>
      <c r="AS628" t="s">
        <v>6186</v>
      </c>
      <c r="AT628" t="s">
        <v>6186</v>
      </c>
      <c r="AU628" t="s">
        <v>6186</v>
      </c>
      <c r="AV628">
        <v>4.5</v>
      </c>
      <c r="AW628" t="s">
        <v>6186</v>
      </c>
      <c r="AX628">
        <v>5.3</v>
      </c>
      <c r="AY628">
        <v>0.48399999999999999</v>
      </c>
      <c r="AZ628">
        <v>0.51600000000000001</v>
      </c>
      <c r="BA628" t="s">
        <v>6186</v>
      </c>
      <c r="BB628" t="s">
        <v>6186</v>
      </c>
      <c r="BC628" t="s">
        <v>6186</v>
      </c>
      <c r="BD628" t="s">
        <v>6186</v>
      </c>
    </row>
    <row r="629" spans="1:56">
      <c r="A629" t="s">
        <v>6189</v>
      </c>
      <c r="B629">
        <v>3500</v>
      </c>
      <c r="C629">
        <v>1990</v>
      </c>
      <c r="D629">
        <v>317</v>
      </c>
      <c r="E629">
        <v>2.5090999999999999E-2</v>
      </c>
      <c r="F629">
        <v>23.112010000000001</v>
      </c>
      <c r="H629">
        <v>19.371449999999999</v>
      </c>
      <c r="I629">
        <f t="shared" si="13"/>
        <v>0.48604905194999998</v>
      </c>
      <c r="K629">
        <v>17.468330000000002</v>
      </c>
      <c r="L629">
        <v>21.944410000000001</v>
      </c>
      <c r="M629">
        <v>458.76792</v>
      </c>
      <c r="N629">
        <v>508.74928</v>
      </c>
      <c r="O629">
        <v>404.97791000000001</v>
      </c>
      <c r="P629" t="s">
        <v>6186</v>
      </c>
      <c r="Q629">
        <v>185.63990000000001</v>
      </c>
      <c r="R629">
        <v>134.95910000000001</v>
      </c>
      <c r="S629">
        <v>11.5014</v>
      </c>
      <c r="T629">
        <v>0.740923</v>
      </c>
      <c r="U629">
        <v>3.8559999999999997E-2</v>
      </c>
      <c r="V629">
        <v>34.038980000000002</v>
      </c>
      <c r="W629" t="s">
        <v>6186</v>
      </c>
      <c r="X629">
        <v>0.307</v>
      </c>
      <c r="Y629">
        <v>0.69299999999999995</v>
      </c>
      <c r="Z629">
        <v>0.52700000000000002</v>
      </c>
      <c r="AA629" t="s">
        <v>6186</v>
      </c>
      <c r="AB629">
        <v>0.47299999999999998</v>
      </c>
      <c r="AC629" t="s">
        <v>6186</v>
      </c>
      <c r="AD629" t="s">
        <v>6186</v>
      </c>
      <c r="AE629" t="s">
        <v>6186</v>
      </c>
      <c r="AF629" t="s">
        <v>6186</v>
      </c>
      <c r="AG629">
        <v>0.77500000000000002</v>
      </c>
      <c r="AH629">
        <v>0.22500000000000001</v>
      </c>
      <c r="AI629" t="s">
        <v>6186</v>
      </c>
      <c r="AJ629" t="s">
        <v>6186</v>
      </c>
      <c r="AK629" t="s">
        <v>6186</v>
      </c>
      <c r="AL629" t="s">
        <v>6186</v>
      </c>
      <c r="AM629" t="s">
        <v>6186</v>
      </c>
      <c r="AN629" t="s">
        <v>6186</v>
      </c>
      <c r="AO629" t="s">
        <v>6186</v>
      </c>
      <c r="AP629">
        <v>1</v>
      </c>
      <c r="AQ629" t="s">
        <v>6186</v>
      </c>
      <c r="AR629" t="s">
        <v>6186</v>
      </c>
      <c r="AS629" t="s">
        <v>6186</v>
      </c>
      <c r="AT629" t="s">
        <v>6186</v>
      </c>
      <c r="AU629" t="s">
        <v>6186</v>
      </c>
      <c r="AV629">
        <v>4.5</v>
      </c>
      <c r="AW629" t="s">
        <v>6186</v>
      </c>
      <c r="AX629">
        <v>5.3</v>
      </c>
      <c r="AY629">
        <v>0.47299999999999998</v>
      </c>
      <c r="AZ629">
        <v>0.52700000000000002</v>
      </c>
      <c r="BA629" t="s">
        <v>6186</v>
      </c>
      <c r="BB629" t="s">
        <v>6186</v>
      </c>
      <c r="BC629" t="s">
        <v>6186</v>
      </c>
      <c r="BD629" t="s">
        <v>6186</v>
      </c>
    </row>
    <row r="630" spans="1:56">
      <c r="A630" t="s">
        <v>6189</v>
      </c>
      <c r="B630">
        <v>3500</v>
      </c>
      <c r="C630">
        <v>1991</v>
      </c>
      <c r="D630">
        <v>413</v>
      </c>
      <c r="E630">
        <v>3.2876000000000002E-2</v>
      </c>
      <c r="F630">
        <v>23.941379999999999</v>
      </c>
      <c r="H630">
        <v>20.00235</v>
      </c>
      <c r="I630">
        <f t="shared" si="13"/>
        <v>0.65759725860000007</v>
      </c>
      <c r="K630">
        <v>17.918199999999999</v>
      </c>
      <c r="L630">
        <v>22.78623</v>
      </c>
      <c r="M630">
        <v>444.29789</v>
      </c>
      <c r="N630">
        <v>495.97615000000002</v>
      </c>
      <c r="O630">
        <v>390.01620000000003</v>
      </c>
      <c r="P630" t="s">
        <v>6186</v>
      </c>
      <c r="Q630">
        <v>198.96639999999999</v>
      </c>
      <c r="R630">
        <v>137.38130000000001</v>
      </c>
      <c r="S630">
        <v>11.3896</v>
      </c>
      <c r="T630">
        <v>0.71187</v>
      </c>
      <c r="U630">
        <v>3.9252000000000002E-2</v>
      </c>
      <c r="V630">
        <v>35.157640000000001</v>
      </c>
      <c r="W630" t="s">
        <v>6186</v>
      </c>
      <c r="X630">
        <v>0.21299999999999999</v>
      </c>
      <c r="Y630">
        <v>0.78700000000000003</v>
      </c>
      <c r="Z630">
        <v>0.52400000000000002</v>
      </c>
      <c r="AA630" t="s">
        <v>6186</v>
      </c>
      <c r="AB630">
        <v>0.47599999999999998</v>
      </c>
      <c r="AC630" t="s">
        <v>6186</v>
      </c>
      <c r="AD630" t="s">
        <v>6186</v>
      </c>
      <c r="AE630" t="s">
        <v>6186</v>
      </c>
      <c r="AF630" t="s">
        <v>6186</v>
      </c>
      <c r="AG630">
        <v>0.59</v>
      </c>
      <c r="AH630">
        <v>0.41</v>
      </c>
      <c r="AI630" t="s">
        <v>6186</v>
      </c>
      <c r="AJ630" t="s">
        <v>6186</v>
      </c>
      <c r="AK630" t="s">
        <v>6186</v>
      </c>
      <c r="AL630" t="s">
        <v>6186</v>
      </c>
      <c r="AM630" t="s">
        <v>6186</v>
      </c>
      <c r="AN630" t="s">
        <v>6186</v>
      </c>
      <c r="AO630" t="s">
        <v>6186</v>
      </c>
      <c r="AP630">
        <v>1</v>
      </c>
      <c r="AQ630" t="s">
        <v>6186</v>
      </c>
      <c r="AR630" t="s">
        <v>6186</v>
      </c>
      <c r="AS630" t="s">
        <v>6186</v>
      </c>
      <c r="AT630" t="s">
        <v>6186</v>
      </c>
      <c r="AU630" t="s">
        <v>6186</v>
      </c>
      <c r="AV630">
        <v>4.5</v>
      </c>
      <c r="AW630" t="s">
        <v>6186</v>
      </c>
      <c r="AX630">
        <v>5.4</v>
      </c>
      <c r="AY630">
        <v>0.47699999999999998</v>
      </c>
      <c r="AZ630">
        <v>0.52300000000000002</v>
      </c>
      <c r="BA630" t="s">
        <v>6186</v>
      </c>
      <c r="BB630" t="s">
        <v>6186</v>
      </c>
      <c r="BC630" t="s">
        <v>6186</v>
      </c>
      <c r="BD630" t="s">
        <v>6186</v>
      </c>
    </row>
    <row r="631" spans="1:56">
      <c r="A631" t="s">
        <v>6189</v>
      </c>
      <c r="B631">
        <v>3500</v>
      </c>
      <c r="C631">
        <v>1992</v>
      </c>
      <c r="D631">
        <v>413</v>
      </c>
      <c r="E631">
        <v>3.3921E-2</v>
      </c>
      <c r="F631">
        <v>24.67643</v>
      </c>
      <c r="H631">
        <v>20.544319999999999</v>
      </c>
      <c r="I631">
        <f t="shared" si="13"/>
        <v>0.69688387872000002</v>
      </c>
      <c r="K631">
        <v>18.338709999999999</v>
      </c>
      <c r="L631">
        <v>23.43308</v>
      </c>
      <c r="M631">
        <v>432.57693999999998</v>
      </c>
      <c r="N631">
        <v>484.60323</v>
      </c>
      <c r="O631">
        <v>379.25017000000003</v>
      </c>
      <c r="P631" t="s">
        <v>6186</v>
      </c>
      <c r="Q631">
        <v>186.83590000000001</v>
      </c>
      <c r="R631">
        <v>130.9572</v>
      </c>
      <c r="S631">
        <v>11.4686</v>
      </c>
      <c r="T631">
        <v>0.71924100000000002</v>
      </c>
      <c r="U631">
        <v>3.7415999999999998E-2</v>
      </c>
      <c r="V631">
        <v>36.214930000000003</v>
      </c>
      <c r="W631" t="s">
        <v>6186</v>
      </c>
      <c r="X631">
        <v>0.184</v>
      </c>
      <c r="Y631">
        <v>0.81599999999999995</v>
      </c>
      <c r="Z631">
        <v>0.65100000000000002</v>
      </c>
      <c r="AA631" t="s">
        <v>6186</v>
      </c>
      <c r="AB631">
        <v>0.34899999999999998</v>
      </c>
      <c r="AC631" t="s">
        <v>6186</v>
      </c>
      <c r="AD631" t="s">
        <v>6186</v>
      </c>
      <c r="AE631" t="s">
        <v>6186</v>
      </c>
      <c r="AF631" t="s">
        <v>6186</v>
      </c>
      <c r="AG631">
        <v>0.70499999999999996</v>
      </c>
      <c r="AH631">
        <v>0.29499999999999998</v>
      </c>
      <c r="AI631" t="s">
        <v>6186</v>
      </c>
      <c r="AJ631" t="s">
        <v>6186</v>
      </c>
      <c r="AK631" t="s">
        <v>6186</v>
      </c>
      <c r="AL631" t="s">
        <v>6186</v>
      </c>
      <c r="AM631" t="s">
        <v>6186</v>
      </c>
      <c r="AN631" t="s">
        <v>6186</v>
      </c>
      <c r="AO631" t="s">
        <v>6186</v>
      </c>
      <c r="AP631">
        <v>1</v>
      </c>
      <c r="AQ631" t="s">
        <v>6186</v>
      </c>
      <c r="AR631" t="s">
        <v>6186</v>
      </c>
      <c r="AS631" t="s">
        <v>6186</v>
      </c>
      <c r="AT631" t="s">
        <v>6186</v>
      </c>
      <c r="AU631" t="s">
        <v>6186</v>
      </c>
      <c r="AV631">
        <v>4.5999999999999996</v>
      </c>
      <c r="AW631" t="s">
        <v>6186</v>
      </c>
      <c r="AX631">
        <v>5.0999999999999996</v>
      </c>
      <c r="AY631">
        <v>0.372</v>
      </c>
      <c r="AZ631">
        <v>0.628</v>
      </c>
      <c r="BA631" t="s">
        <v>6186</v>
      </c>
      <c r="BB631" t="s">
        <v>6186</v>
      </c>
      <c r="BC631" t="s">
        <v>6186</v>
      </c>
      <c r="BD631" t="s">
        <v>6186</v>
      </c>
    </row>
    <row r="632" spans="1:56">
      <c r="A632" t="s">
        <v>6189</v>
      </c>
      <c r="B632">
        <v>3500</v>
      </c>
      <c r="C632">
        <v>1993</v>
      </c>
      <c r="D632">
        <v>444</v>
      </c>
      <c r="E632">
        <v>3.3633000000000003E-2</v>
      </c>
      <c r="F632">
        <v>24.54701</v>
      </c>
      <c r="H632">
        <v>20.36167</v>
      </c>
      <c r="I632">
        <f t="shared" si="13"/>
        <v>0.68482404711000011</v>
      </c>
      <c r="K632">
        <v>18.153659999999999</v>
      </c>
      <c r="L632">
        <v>23.181629999999998</v>
      </c>
      <c r="M632">
        <v>436.45740999999998</v>
      </c>
      <c r="N632">
        <v>489.54302999999999</v>
      </c>
      <c r="O632">
        <v>383.36389000000003</v>
      </c>
      <c r="P632" t="s">
        <v>6186</v>
      </c>
      <c r="Q632">
        <v>185.6327</v>
      </c>
      <c r="R632">
        <v>134.4855</v>
      </c>
      <c r="S632">
        <v>10.5884</v>
      </c>
      <c r="T632">
        <v>0.73848000000000003</v>
      </c>
      <c r="U632">
        <v>3.8424E-2</v>
      </c>
      <c r="V632">
        <v>35.879449999999999</v>
      </c>
      <c r="W632" t="s">
        <v>6186</v>
      </c>
      <c r="X632">
        <v>0.191</v>
      </c>
      <c r="Y632">
        <v>0.80900000000000005</v>
      </c>
      <c r="Z632">
        <v>0.64400000000000002</v>
      </c>
      <c r="AA632" t="s">
        <v>6186</v>
      </c>
      <c r="AB632">
        <v>0.35599999999999998</v>
      </c>
      <c r="AC632" t="s">
        <v>6186</v>
      </c>
      <c r="AD632" t="s">
        <v>6186</v>
      </c>
      <c r="AE632" t="s">
        <v>6186</v>
      </c>
      <c r="AF632" t="s">
        <v>6186</v>
      </c>
      <c r="AG632">
        <v>0.76200000000000001</v>
      </c>
      <c r="AH632">
        <v>0.23799999999999999</v>
      </c>
      <c r="AI632" t="s">
        <v>6186</v>
      </c>
      <c r="AJ632" t="s">
        <v>6186</v>
      </c>
      <c r="AK632" t="s">
        <v>6186</v>
      </c>
      <c r="AL632" t="s">
        <v>6186</v>
      </c>
      <c r="AM632" t="s">
        <v>6186</v>
      </c>
      <c r="AN632" t="s">
        <v>6186</v>
      </c>
      <c r="AO632" t="s">
        <v>6186</v>
      </c>
      <c r="AP632">
        <v>1</v>
      </c>
      <c r="AQ632" t="s">
        <v>6186</v>
      </c>
      <c r="AR632" t="s">
        <v>6186</v>
      </c>
      <c r="AS632" t="s">
        <v>6186</v>
      </c>
      <c r="AT632" t="s">
        <v>6186</v>
      </c>
      <c r="AU632" t="s">
        <v>6186</v>
      </c>
      <c r="AV632">
        <v>4.5999999999999996</v>
      </c>
      <c r="AW632" t="s">
        <v>6186</v>
      </c>
      <c r="AX632">
        <v>5.2</v>
      </c>
      <c r="AY632">
        <v>0.35599999999999998</v>
      </c>
      <c r="AZ632">
        <v>0.64400000000000002</v>
      </c>
      <c r="BA632" t="s">
        <v>6186</v>
      </c>
      <c r="BB632" t="s">
        <v>6186</v>
      </c>
      <c r="BC632" t="s">
        <v>6186</v>
      </c>
      <c r="BD632" t="s">
        <v>6186</v>
      </c>
    </row>
    <row r="633" spans="1:56">
      <c r="A633" t="s">
        <v>6189</v>
      </c>
      <c r="B633">
        <v>3500</v>
      </c>
      <c r="C633">
        <v>1994</v>
      </c>
      <c r="D633">
        <v>736</v>
      </c>
      <c r="E633">
        <v>5.2131999999999998E-2</v>
      </c>
      <c r="F633">
        <v>25.28651</v>
      </c>
      <c r="H633">
        <v>20.880179999999999</v>
      </c>
      <c r="I633">
        <f t="shared" si="13"/>
        <v>1.0885255437599999</v>
      </c>
      <c r="K633">
        <v>18.61966</v>
      </c>
      <c r="L633">
        <v>23.685759999999998</v>
      </c>
      <c r="M633">
        <v>425.61887999999999</v>
      </c>
      <c r="N633">
        <v>477.29115999999999</v>
      </c>
      <c r="O633">
        <v>375.20436999999998</v>
      </c>
      <c r="P633" t="s">
        <v>6186</v>
      </c>
      <c r="Q633">
        <v>178.43940000000001</v>
      </c>
      <c r="R633">
        <v>131.9666</v>
      </c>
      <c r="S633">
        <v>10.7403</v>
      </c>
      <c r="T633">
        <v>0.75235600000000002</v>
      </c>
      <c r="U633">
        <v>3.7705000000000002E-2</v>
      </c>
      <c r="V633">
        <v>36.844749999999998</v>
      </c>
      <c r="W633" t="s">
        <v>6186</v>
      </c>
      <c r="X633">
        <v>0.09</v>
      </c>
      <c r="Y633">
        <v>0.91</v>
      </c>
      <c r="Z633">
        <v>0.63200000000000001</v>
      </c>
      <c r="AA633" t="s">
        <v>6186</v>
      </c>
      <c r="AB633">
        <v>0.36799999999999999</v>
      </c>
      <c r="AC633" t="s">
        <v>6186</v>
      </c>
      <c r="AD633" t="s">
        <v>6186</v>
      </c>
      <c r="AE633" t="s">
        <v>6186</v>
      </c>
      <c r="AF633" t="s">
        <v>6186</v>
      </c>
      <c r="AG633">
        <v>0.86599999999999999</v>
      </c>
      <c r="AH633">
        <v>0.13400000000000001</v>
      </c>
      <c r="AI633" t="s">
        <v>6186</v>
      </c>
      <c r="AJ633" t="s">
        <v>6186</v>
      </c>
      <c r="AK633" t="s">
        <v>6186</v>
      </c>
      <c r="AL633" t="s">
        <v>6186</v>
      </c>
      <c r="AM633" t="s">
        <v>6186</v>
      </c>
      <c r="AN633" t="s">
        <v>6186</v>
      </c>
      <c r="AO633" t="s">
        <v>6186</v>
      </c>
      <c r="AP633">
        <v>1</v>
      </c>
      <c r="AQ633" t="s">
        <v>6186</v>
      </c>
      <c r="AR633" t="s">
        <v>6186</v>
      </c>
      <c r="AS633" t="s">
        <v>6186</v>
      </c>
      <c r="AT633">
        <v>1.9E-2</v>
      </c>
      <c r="AU633" t="s">
        <v>6186</v>
      </c>
      <c r="AV633">
        <v>4.5999999999999996</v>
      </c>
      <c r="AW633" t="s">
        <v>6186</v>
      </c>
      <c r="AX633">
        <v>4.9000000000000004</v>
      </c>
      <c r="AY633">
        <v>0.36799999999999999</v>
      </c>
      <c r="AZ633">
        <v>0.63200000000000001</v>
      </c>
      <c r="BA633" t="s">
        <v>6186</v>
      </c>
      <c r="BB633" t="s">
        <v>6186</v>
      </c>
      <c r="BC633" t="s">
        <v>6186</v>
      </c>
      <c r="BD633" t="s">
        <v>6186</v>
      </c>
    </row>
    <row r="634" spans="1:56">
      <c r="A634" t="s">
        <v>6189</v>
      </c>
      <c r="B634">
        <v>3500</v>
      </c>
      <c r="C634">
        <v>1995</v>
      </c>
      <c r="D634">
        <v>578</v>
      </c>
      <c r="E634">
        <v>3.8190000000000002E-2</v>
      </c>
      <c r="F634">
        <v>26.254629999999999</v>
      </c>
      <c r="H634">
        <v>21.599329999999998</v>
      </c>
      <c r="I634">
        <f t="shared" si="13"/>
        <v>0.82487841269999995</v>
      </c>
      <c r="K634">
        <v>19.138559999999998</v>
      </c>
      <c r="L634">
        <v>24.61525</v>
      </c>
      <c r="M634">
        <v>411.44792000000001</v>
      </c>
      <c r="N634">
        <v>464.35050999999999</v>
      </c>
      <c r="O634">
        <v>361.03640000000001</v>
      </c>
      <c r="P634" t="s">
        <v>6186</v>
      </c>
      <c r="Q634">
        <v>167.3904</v>
      </c>
      <c r="R634">
        <v>131.10560000000001</v>
      </c>
      <c r="S634">
        <v>10.9491</v>
      </c>
      <c r="T634">
        <v>0.80410300000000001</v>
      </c>
      <c r="U634">
        <v>3.7458999999999999E-2</v>
      </c>
      <c r="V634">
        <v>38.200330000000001</v>
      </c>
      <c r="W634" t="s">
        <v>6186</v>
      </c>
      <c r="X634">
        <v>7.6999999999999999E-2</v>
      </c>
      <c r="Y634">
        <v>0.92300000000000004</v>
      </c>
      <c r="Z634">
        <v>0.69499999999999995</v>
      </c>
      <c r="AA634" t="s">
        <v>6186</v>
      </c>
      <c r="AB634">
        <v>0.30499999999999999</v>
      </c>
      <c r="AC634" t="s">
        <v>6186</v>
      </c>
      <c r="AD634" t="s">
        <v>6186</v>
      </c>
      <c r="AE634" t="s">
        <v>6186</v>
      </c>
      <c r="AF634" t="s">
        <v>6186</v>
      </c>
      <c r="AG634">
        <v>0.83099999999999996</v>
      </c>
      <c r="AH634">
        <v>0.16900000000000001</v>
      </c>
      <c r="AI634" t="s">
        <v>6186</v>
      </c>
      <c r="AJ634" t="s">
        <v>6186</v>
      </c>
      <c r="AK634" t="s">
        <v>6186</v>
      </c>
      <c r="AL634" t="s">
        <v>6186</v>
      </c>
      <c r="AM634" t="s">
        <v>6186</v>
      </c>
      <c r="AN634" t="s">
        <v>6186</v>
      </c>
      <c r="AO634" t="s">
        <v>6186</v>
      </c>
      <c r="AP634">
        <v>1</v>
      </c>
      <c r="AQ634" t="s">
        <v>6186</v>
      </c>
      <c r="AR634" t="s">
        <v>6186</v>
      </c>
      <c r="AS634" t="s">
        <v>6186</v>
      </c>
      <c r="AT634">
        <v>6.9000000000000006E-2</v>
      </c>
      <c r="AU634" t="s">
        <v>6186</v>
      </c>
      <c r="AV634">
        <v>4.7</v>
      </c>
      <c r="AW634" t="s">
        <v>6186</v>
      </c>
      <c r="AX634">
        <v>4.5999999999999996</v>
      </c>
      <c r="AY634">
        <v>0.30499999999999999</v>
      </c>
      <c r="AZ634">
        <v>0.69499999999999995</v>
      </c>
      <c r="BA634" t="s">
        <v>6186</v>
      </c>
      <c r="BB634" t="s">
        <v>6186</v>
      </c>
      <c r="BC634" t="s">
        <v>6186</v>
      </c>
      <c r="BD634" t="s">
        <v>6186</v>
      </c>
    </row>
    <row r="635" spans="1:56">
      <c r="A635" t="s">
        <v>6189</v>
      </c>
      <c r="B635">
        <v>3500</v>
      </c>
      <c r="C635">
        <v>1996</v>
      </c>
      <c r="D635">
        <v>568</v>
      </c>
      <c r="E635">
        <v>4.3189999999999999E-2</v>
      </c>
      <c r="F635">
        <v>26.328959999999999</v>
      </c>
      <c r="H635">
        <v>21.577950000000001</v>
      </c>
      <c r="I635">
        <f t="shared" si="13"/>
        <v>0.9319516605</v>
      </c>
      <c r="K635">
        <v>19.079059999999998</v>
      </c>
      <c r="L635">
        <v>24.572379999999999</v>
      </c>
      <c r="M635">
        <v>411.85565000000003</v>
      </c>
      <c r="N635">
        <v>465.79869000000002</v>
      </c>
      <c r="O635">
        <v>361.66618999999997</v>
      </c>
      <c r="P635" t="s">
        <v>6186</v>
      </c>
      <c r="Q635">
        <v>157.5136</v>
      </c>
      <c r="R635">
        <v>128.6361</v>
      </c>
      <c r="S635">
        <v>11.6069</v>
      </c>
      <c r="T635">
        <v>0.82764899999999997</v>
      </c>
      <c r="U635">
        <v>3.6753000000000001E-2</v>
      </c>
      <c r="V635">
        <v>38.087200000000003</v>
      </c>
      <c r="W635" t="s">
        <v>6186</v>
      </c>
      <c r="X635">
        <v>7.4999999999999997E-2</v>
      </c>
      <c r="Y635">
        <v>0.92500000000000004</v>
      </c>
      <c r="Z635">
        <v>0.66200000000000003</v>
      </c>
      <c r="AA635" t="s">
        <v>6186</v>
      </c>
      <c r="AB635">
        <v>0.33800000000000002</v>
      </c>
      <c r="AC635" t="s">
        <v>6186</v>
      </c>
      <c r="AD635" t="s">
        <v>6186</v>
      </c>
      <c r="AE635" t="s">
        <v>6186</v>
      </c>
      <c r="AF635" t="s">
        <v>6186</v>
      </c>
      <c r="AG635">
        <v>1</v>
      </c>
      <c r="AH635" t="s">
        <v>6186</v>
      </c>
      <c r="AI635" t="s">
        <v>6186</v>
      </c>
      <c r="AJ635" t="s">
        <v>6186</v>
      </c>
      <c r="AK635" t="s">
        <v>6186</v>
      </c>
      <c r="AL635" t="s">
        <v>6186</v>
      </c>
      <c r="AM635" t="s">
        <v>6186</v>
      </c>
      <c r="AN635" t="s">
        <v>6186</v>
      </c>
      <c r="AO635" t="s">
        <v>6186</v>
      </c>
      <c r="AP635">
        <v>1</v>
      </c>
      <c r="AQ635" t="s">
        <v>6186</v>
      </c>
      <c r="AR635" t="s">
        <v>6186</v>
      </c>
      <c r="AS635" t="s">
        <v>6186</v>
      </c>
      <c r="AT635">
        <v>0.14799999999999999</v>
      </c>
      <c r="AU635" t="s">
        <v>6186</v>
      </c>
      <c r="AV635">
        <v>4.7</v>
      </c>
      <c r="AW635" t="s">
        <v>6186</v>
      </c>
      <c r="AX635">
        <v>4.5</v>
      </c>
      <c r="AY635">
        <v>0.33800000000000002</v>
      </c>
      <c r="AZ635">
        <v>0.66200000000000003</v>
      </c>
      <c r="BA635" t="s">
        <v>6186</v>
      </c>
      <c r="BB635" t="s">
        <v>6186</v>
      </c>
      <c r="BC635" t="s">
        <v>6186</v>
      </c>
      <c r="BD635" t="s">
        <v>6186</v>
      </c>
    </row>
    <row r="636" spans="1:56">
      <c r="A636" t="s">
        <v>6189</v>
      </c>
      <c r="B636">
        <v>3500</v>
      </c>
      <c r="C636">
        <v>1997</v>
      </c>
      <c r="D636">
        <v>457</v>
      </c>
      <c r="E636">
        <v>3.1640000000000001E-2</v>
      </c>
      <c r="F636">
        <v>27.018460000000001</v>
      </c>
      <c r="H636">
        <v>22.025780000000001</v>
      </c>
      <c r="I636">
        <f t="shared" si="13"/>
        <v>0.69689567920000006</v>
      </c>
      <c r="K636">
        <v>19.507449999999999</v>
      </c>
      <c r="L636">
        <v>24.949400000000001</v>
      </c>
      <c r="M636">
        <v>403.48176999999998</v>
      </c>
      <c r="N636">
        <v>455.56956000000002</v>
      </c>
      <c r="O636">
        <v>356.20094999999998</v>
      </c>
      <c r="P636" t="s">
        <v>6186</v>
      </c>
      <c r="Q636">
        <v>153.6859</v>
      </c>
      <c r="R636">
        <v>123.4453</v>
      </c>
      <c r="S636">
        <v>11.8538</v>
      </c>
      <c r="T636">
        <v>0.81527400000000005</v>
      </c>
      <c r="U636">
        <v>3.5270000000000003E-2</v>
      </c>
      <c r="V636">
        <v>38.895499999999998</v>
      </c>
      <c r="W636" t="s">
        <v>6186</v>
      </c>
      <c r="X636">
        <v>0.01</v>
      </c>
      <c r="Y636">
        <v>0.99</v>
      </c>
      <c r="Z636">
        <v>0.67900000000000005</v>
      </c>
      <c r="AA636" t="s">
        <v>6186</v>
      </c>
      <c r="AB636">
        <v>0.32100000000000001</v>
      </c>
      <c r="AC636" t="s">
        <v>6186</v>
      </c>
      <c r="AD636" t="s">
        <v>6186</v>
      </c>
      <c r="AE636" t="s">
        <v>6186</v>
      </c>
      <c r="AF636" t="s">
        <v>6186</v>
      </c>
      <c r="AG636">
        <v>1</v>
      </c>
      <c r="AH636" t="s">
        <v>6186</v>
      </c>
      <c r="AI636" t="s">
        <v>6186</v>
      </c>
      <c r="AJ636" t="s">
        <v>6186</v>
      </c>
      <c r="AK636" t="s">
        <v>6186</v>
      </c>
      <c r="AL636" t="s">
        <v>6186</v>
      </c>
      <c r="AM636" t="s">
        <v>6186</v>
      </c>
      <c r="AN636" t="s">
        <v>6186</v>
      </c>
      <c r="AO636" t="s">
        <v>6186</v>
      </c>
      <c r="AP636">
        <v>1</v>
      </c>
      <c r="AQ636" t="s">
        <v>6186</v>
      </c>
      <c r="AR636" t="s">
        <v>6186</v>
      </c>
      <c r="AS636" t="s">
        <v>6186</v>
      </c>
      <c r="AT636">
        <v>9.1999999999999998E-2</v>
      </c>
      <c r="AU636" t="s">
        <v>6186</v>
      </c>
      <c r="AV636">
        <v>4.7</v>
      </c>
      <c r="AW636" t="s">
        <v>6186</v>
      </c>
      <c r="AX636">
        <v>4.4000000000000004</v>
      </c>
      <c r="AY636">
        <v>0.315</v>
      </c>
      <c r="AZ636">
        <v>0.68500000000000005</v>
      </c>
      <c r="BA636" t="s">
        <v>6186</v>
      </c>
      <c r="BB636" t="s">
        <v>6186</v>
      </c>
      <c r="BC636" t="s">
        <v>6186</v>
      </c>
      <c r="BD636" t="s">
        <v>6186</v>
      </c>
    </row>
    <row r="637" spans="1:56">
      <c r="A637" t="s">
        <v>6189</v>
      </c>
      <c r="B637">
        <v>3500</v>
      </c>
      <c r="C637">
        <v>1998</v>
      </c>
      <c r="D637">
        <v>630</v>
      </c>
      <c r="E637">
        <v>4.3555000000000003E-2</v>
      </c>
      <c r="F637">
        <v>26.070720000000001</v>
      </c>
      <c r="H637">
        <v>21.208469999999998</v>
      </c>
      <c r="I637">
        <f t="shared" si="13"/>
        <v>0.92373491085000003</v>
      </c>
      <c r="K637">
        <v>18.687529999999999</v>
      </c>
      <c r="L637">
        <v>24.09159</v>
      </c>
      <c r="M637">
        <v>419.03070000000002</v>
      </c>
      <c r="N637">
        <v>475.55779999999999</v>
      </c>
      <c r="O637">
        <v>368.88391999999999</v>
      </c>
      <c r="P637" t="s">
        <v>6186</v>
      </c>
      <c r="Q637">
        <v>157.41370000000001</v>
      </c>
      <c r="R637">
        <v>130.56729999999999</v>
      </c>
      <c r="S637">
        <v>11.835599999999999</v>
      </c>
      <c r="T637">
        <v>0.84045499999999995</v>
      </c>
      <c r="U637">
        <v>3.7304999999999998E-2</v>
      </c>
      <c r="V637">
        <v>37.530380000000001</v>
      </c>
      <c r="W637" t="s">
        <v>6186</v>
      </c>
      <c r="X637">
        <v>8.5000000000000006E-2</v>
      </c>
      <c r="Y637">
        <v>0.91500000000000004</v>
      </c>
      <c r="Z637">
        <v>0.57799999999999996</v>
      </c>
      <c r="AA637" t="s">
        <v>6186</v>
      </c>
      <c r="AB637">
        <v>0.42199999999999999</v>
      </c>
      <c r="AC637" t="s">
        <v>6186</v>
      </c>
      <c r="AD637" t="s">
        <v>6186</v>
      </c>
      <c r="AE637" t="s">
        <v>6186</v>
      </c>
      <c r="AF637" t="s">
        <v>6186</v>
      </c>
      <c r="AG637">
        <v>1</v>
      </c>
      <c r="AH637" t="s">
        <v>6186</v>
      </c>
      <c r="AI637" t="s">
        <v>6186</v>
      </c>
      <c r="AJ637" t="s">
        <v>6186</v>
      </c>
      <c r="AK637" t="s">
        <v>6186</v>
      </c>
      <c r="AL637" t="s">
        <v>6186</v>
      </c>
      <c r="AM637" t="s">
        <v>6186</v>
      </c>
      <c r="AN637" t="s">
        <v>6186</v>
      </c>
      <c r="AO637" t="s">
        <v>6186</v>
      </c>
      <c r="AP637">
        <v>1</v>
      </c>
      <c r="AQ637" t="s">
        <v>6186</v>
      </c>
      <c r="AR637" t="s">
        <v>6186</v>
      </c>
      <c r="AS637" t="s">
        <v>6186</v>
      </c>
      <c r="AT637">
        <v>0.189</v>
      </c>
      <c r="AU637" t="s">
        <v>6186</v>
      </c>
      <c r="AV637">
        <v>4.5999999999999996</v>
      </c>
      <c r="AW637" t="s">
        <v>6186</v>
      </c>
      <c r="AX637">
        <v>4.4000000000000004</v>
      </c>
      <c r="AY637">
        <v>0.39300000000000002</v>
      </c>
      <c r="AZ637">
        <v>0.60699999999999998</v>
      </c>
      <c r="BA637" t="s">
        <v>6186</v>
      </c>
      <c r="BB637" t="s">
        <v>6186</v>
      </c>
      <c r="BC637" t="s">
        <v>6186</v>
      </c>
      <c r="BD637" t="s">
        <v>6186</v>
      </c>
    </row>
    <row r="638" spans="1:56">
      <c r="A638" t="s">
        <v>6189</v>
      </c>
      <c r="B638">
        <v>3500</v>
      </c>
      <c r="C638">
        <v>1999</v>
      </c>
      <c r="D638">
        <v>493</v>
      </c>
      <c r="E638">
        <v>3.2406999999999998E-2</v>
      </c>
      <c r="F638">
        <v>24.898219999999998</v>
      </c>
      <c r="H638">
        <v>20.222580000000001</v>
      </c>
      <c r="I638">
        <f t="shared" si="13"/>
        <v>0.65535315005999994</v>
      </c>
      <c r="K638">
        <v>17.726929999999999</v>
      </c>
      <c r="L638">
        <v>23.034199999999998</v>
      </c>
      <c r="M638">
        <v>439.45933000000002</v>
      </c>
      <c r="N638">
        <v>501.32772999999997</v>
      </c>
      <c r="O638">
        <v>385.81761</v>
      </c>
      <c r="P638" t="s">
        <v>6186</v>
      </c>
      <c r="Q638">
        <v>162.43530000000001</v>
      </c>
      <c r="R638">
        <v>132.88589999999999</v>
      </c>
      <c r="S638">
        <v>11.737399999999999</v>
      </c>
      <c r="T638">
        <v>0.82722099999999998</v>
      </c>
      <c r="U638">
        <v>3.7967000000000001E-2</v>
      </c>
      <c r="V638">
        <v>35.823700000000002</v>
      </c>
      <c r="W638" t="s">
        <v>6186</v>
      </c>
      <c r="X638">
        <v>7.4999999999999997E-2</v>
      </c>
      <c r="Y638">
        <v>0.92500000000000004</v>
      </c>
      <c r="Z638">
        <v>0.46899999999999997</v>
      </c>
      <c r="AA638" t="s">
        <v>6186</v>
      </c>
      <c r="AB638">
        <v>0.53100000000000003</v>
      </c>
      <c r="AC638" t="s">
        <v>6186</v>
      </c>
      <c r="AD638" t="s">
        <v>6186</v>
      </c>
      <c r="AE638" t="s">
        <v>6186</v>
      </c>
      <c r="AF638" t="s">
        <v>6186</v>
      </c>
      <c r="AG638">
        <v>1</v>
      </c>
      <c r="AH638" t="s">
        <v>6186</v>
      </c>
      <c r="AI638" t="s">
        <v>6186</v>
      </c>
      <c r="AJ638" t="s">
        <v>6186</v>
      </c>
      <c r="AK638" t="s">
        <v>6186</v>
      </c>
      <c r="AL638" t="s">
        <v>6186</v>
      </c>
      <c r="AM638" t="s">
        <v>6186</v>
      </c>
      <c r="AN638" t="s">
        <v>6186</v>
      </c>
      <c r="AO638" t="s">
        <v>6186</v>
      </c>
      <c r="AP638">
        <v>1</v>
      </c>
      <c r="AQ638" t="s">
        <v>6186</v>
      </c>
      <c r="AR638" t="s">
        <v>6186</v>
      </c>
      <c r="AS638" t="s">
        <v>6186</v>
      </c>
      <c r="AT638">
        <v>0.161</v>
      </c>
      <c r="AU638" t="s">
        <v>6186</v>
      </c>
      <c r="AV638">
        <v>4.5</v>
      </c>
      <c r="AW638" t="s">
        <v>6186</v>
      </c>
      <c r="AX638">
        <v>4.7</v>
      </c>
      <c r="AY638">
        <v>0.51700000000000002</v>
      </c>
      <c r="AZ638">
        <v>0.48299999999999998</v>
      </c>
      <c r="BA638" t="s">
        <v>6186</v>
      </c>
      <c r="BB638" t="s">
        <v>6186</v>
      </c>
      <c r="BC638" t="s">
        <v>6186</v>
      </c>
      <c r="BD638" t="s">
        <v>6186</v>
      </c>
    </row>
    <row r="639" spans="1:56">
      <c r="A639" t="s">
        <v>6189</v>
      </c>
      <c r="B639">
        <v>3500</v>
      </c>
      <c r="C639">
        <v>2000</v>
      </c>
      <c r="D639">
        <v>545</v>
      </c>
      <c r="E639">
        <v>3.2897000000000003E-2</v>
      </c>
      <c r="F639">
        <v>24.86927</v>
      </c>
      <c r="H639">
        <v>20.12369</v>
      </c>
      <c r="I639">
        <f t="shared" si="13"/>
        <v>0.6620090299300001</v>
      </c>
      <c r="K639">
        <v>17.61037</v>
      </c>
      <c r="L639">
        <v>22.890160000000002</v>
      </c>
      <c r="M639">
        <v>441.61881</v>
      </c>
      <c r="N639">
        <v>504.64571999999998</v>
      </c>
      <c r="O639">
        <v>388.24545999999998</v>
      </c>
      <c r="P639" t="s">
        <v>6186</v>
      </c>
      <c r="Q639">
        <v>163.28460000000001</v>
      </c>
      <c r="R639">
        <v>135.05869999999999</v>
      </c>
      <c r="S639">
        <v>11.203200000000001</v>
      </c>
      <c r="T639">
        <v>0.84236599999999995</v>
      </c>
      <c r="U639">
        <v>3.8587999999999997E-2</v>
      </c>
      <c r="V639">
        <v>35.521970000000003</v>
      </c>
      <c r="W639" t="s">
        <v>6186</v>
      </c>
      <c r="X639">
        <v>5.3999999999999999E-2</v>
      </c>
      <c r="Y639">
        <v>0.94599999999999995</v>
      </c>
      <c r="Z639">
        <v>0.41</v>
      </c>
      <c r="AA639" t="s">
        <v>6186</v>
      </c>
      <c r="AB639">
        <v>0.59</v>
      </c>
      <c r="AC639" t="s">
        <v>6186</v>
      </c>
      <c r="AD639" t="s">
        <v>6186</v>
      </c>
      <c r="AE639" t="s">
        <v>6186</v>
      </c>
      <c r="AF639" t="s">
        <v>6186</v>
      </c>
      <c r="AG639">
        <v>1</v>
      </c>
      <c r="AH639" t="s">
        <v>6186</v>
      </c>
      <c r="AI639" t="s">
        <v>6186</v>
      </c>
      <c r="AJ639" t="s">
        <v>6186</v>
      </c>
      <c r="AK639" t="s">
        <v>6186</v>
      </c>
      <c r="AL639" t="s">
        <v>6186</v>
      </c>
      <c r="AM639" t="s">
        <v>6186</v>
      </c>
      <c r="AN639" t="s">
        <v>6186</v>
      </c>
      <c r="AO639" t="s">
        <v>6186</v>
      </c>
      <c r="AP639">
        <v>1</v>
      </c>
      <c r="AQ639" t="s">
        <v>6186</v>
      </c>
      <c r="AR639" t="s">
        <v>6186</v>
      </c>
      <c r="AS639" t="s">
        <v>6186</v>
      </c>
      <c r="AT639">
        <v>0.19700000000000001</v>
      </c>
      <c r="AU639" t="s">
        <v>6186</v>
      </c>
      <c r="AV639">
        <v>4.4000000000000004</v>
      </c>
      <c r="AW639" t="s">
        <v>6186</v>
      </c>
      <c r="AX639">
        <v>4.5999999999999996</v>
      </c>
      <c r="AY639">
        <v>0.57799999999999996</v>
      </c>
      <c r="AZ639">
        <v>0.42199999999999999</v>
      </c>
      <c r="BA639" t="s">
        <v>6186</v>
      </c>
      <c r="BB639" t="s">
        <v>6186</v>
      </c>
      <c r="BC639" t="s">
        <v>6186</v>
      </c>
      <c r="BD639" t="s">
        <v>6186</v>
      </c>
    </row>
    <row r="640" spans="1:56">
      <c r="A640" t="s">
        <v>6189</v>
      </c>
      <c r="B640">
        <v>3500</v>
      </c>
      <c r="C640">
        <v>2001</v>
      </c>
      <c r="D640">
        <v>348</v>
      </c>
      <c r="E640">
        <v>2.2331E-2</v>
      </c>
      <c r="F640">
        <v>24.518160000000002</v>
      </c>
      <c r="H640">
        <v>19.74408</v>
      </c>
      <c r="I640">
        <f t="shared" si="13"/>
        <v>0.44090505048</v>
      </c>
      <c r="K640">
        <v>17.351870000000002</v>
      </c>
      <c r="L640">
        <v>22.28396</v>
      </c>
      <c r="M640">
        <v>450.10962999999998</v>
      </c>
      <c r="N640">
        <v>512.16375000000005</v>
      </c>
      <c r="O640">
        <v>398.80711000000002</v>
      </c>
      <c r="P640" t="s">
        <v>6186</v>
      </c>
      <c r="Q640">
        <v>161.21039999999999</v>
      </c>
      <c r="R640">
        <v>138.35730000000001</v>
      </c>
      <c r="S640">
        <v>10.7942</v>
      </c>
      <c r="T640">
        <v>0.86719500000000005</v>
      </c>
      <c r="U640">
        <v>3.9530999999999997E-2</v>
      </c>
      <c r="V640">
        <v>34.86016</v>
      </c>
      <c r="W640" t="s">
        <v>6186</v>
      </c>
      <c r="X640">
        <v>2.8000000000000001E-2</v>
      </c>
      <c r="Y640">
        <v>0.97199999999999998</v>
      </c>
      <c r="Z640">
        <v>0.40200000000000002</v>
      </c>
      <c r="AA640">
        <v>2.5999999999999999E-2</v>
      </c>
      <c r="AB640">
        <v>0.57099999999999995</v>
      </c>
      <c r="AC640" t="s">
        <v>6186</v>
      </c>
      <c r="AD640" t="s">
        <v>6186</v>
      </c>
      <c r="AE640" t="s">
        <v>6186</v>
      </c>
      <c r="AF640" t="s">
        <v>6186</v>
      </c>
      <c r="AG640">
        <v>1</v>
      </c>
      <c r="AH640" t="s">
        <v>6186</v>
      </c>
      <c r="AI640" t="s">
        <v>6186</v>
      </c>
      <c r="AJ640" t="s">
        <v>6186</v>
      </c>
      <c r="AK640" t="s">
        <v>6186</v>
      </c>
      <c r="AL640" t="s">
        <v>6186</v>
      </c>
      <c r="AM640" t="s">
        <v>6186</v>
      </c>
      <c r="AN640" t="s">
        <v>6186</v>
      </c>
      <c r="AO640" t="s">
        <v>6186</v>
      </c>
      <c r="AP640">
        <v>1</v>
      </c>
      <c r="AQ640" t="s">
        <v>6186</v>
      </c>
      <c r="AR640" t="s">
        <v>6186</v>
      </c>
      <c r="AS640" t="s">
        <v>6186</v>
      </c>
      <c r="AT640">
        <v>0.34399999999999997</v>
      </c>
      <c r="AU640" t="s">
        <v>6186</v>
      </c>
      <c r="AV640">
        <v>4.5999999999999996</v>
      </c>
      <c r="AW640" t="s">
        <v>6186</v>
      </c>
      <c r="AX640">
        <v>4.7</v>
      </c>
      <c r="AY640">
        <v>0.39100000000000001</v>
      </c>
      <c r="AZ640">
        <v>0.60899999999999999</v>
      </c>
      <c r="BA640" t="s">
        <v>6186</v>
      </c>
      <c r="BB640" t="s">
        <v>6186</v>
      </c>
      <c r="BC640" t="s">
        <v>6186</v>
      </c>
      <c r="BD640" t="s">
        <v>6186</v>
      </c>
    </row>
    <row r="641" spans="1:56">
      <c r="A641" t="s">
        <v>6189</v>
      </c>
      <c r="B641">
        <v>3500</v>
      </c>
      <c r="C641">
        <v>2002</v>
      </c>
      <c r="D641">
        <v>213</v>
      </c>
      <c r="E641">
        <v>1.3212E-2</v>
      </c>
      <c r="F641">
        <v>24.92512</v>
      </c>
      <c r="H641">
        <v>19.93947</v>
      </c>
      <c r="I641">
        <f t="shared" si="13"/>
        <v>0.26344027764</v>
      </c>
      <c r="K641">
        <v>17.63486</v>
      </c>
      <c r="L641">
        <v>22.29121</v>
      </c>
      <c r="M641">
        <v>445.69893000000002</v>
      </c>
      <c r="N641">
        <v>503.94501000000002</v>
      </c>
      <c r="O641">
        <v>398.67734999999999</v>
      </c>
      <c r="P641" t="s">
        <v>6186</v>
      </c>
      <c r="Q641">
        <v>168.49</v>
      </c>
      <c r="R641">
        <v>146.07550000000001</v>
      </c>
      <c r="S641">
        <v>10.452400000000001</v>
      </c>
      <c r="T641">
        <v>0.88358099999999995</v>
      </c>
      <c r="U641">
        <v>4.1736000000000002E-2</v>
      </c>
      <c r="V641">
        <v>35.287260000000003</v>
      </c>
      <c r="W641" t="s">
        <v>6186</v>
      </c>
      <c r="X641" t="s">
        <v>6186</v>
      </c>
      <c r="Y641">
        <v>1</v>
      </c>
      <c r="Z641">
        <v>0.34699999999999998</v>
      </c>
      <c r="AA641">
        <v>4.5999999999999999E-2</v>
      </c>
      <c r="AB641">
        <v>0.60599999999999998</v>
      </c>
      <c r="AC641" t="s">
        <v>6186</v>
      </c>
      <c r="AD641" t="s">
        <v>6186</v>
      </c>
      <c r="AE641" t="s">
        <v>6186</v>
      </c>
      <c r="AF641" t="s">
        <v>6186</v>
      </c>
      <c r="AG641">
        <v>1</v>
      </c>
      <c r="AH641" t="s">
        <v>6186</v>
      </c>
      <c r="AI641" t="s">
        <v>6186</v>
      </c>
      <c r="AJ641" t="s">
        <v>6186</v>
      </c>
      <c r="AK641" t="s">
        <v>6186</v>
      </c>
      <c r="AL641" t="s">
        <v>6186</v>
      </c>
      <c r="AM641" t="s">
        <v>6186</v>
      </c>
      <c r="AN641" t="s">
        <v>6186</v>
      </c>
      <c r="AO641" t="s">
        <v>6186</v>
      </c>
      <c r="AP641">
        <v>1</v>
      </c>
      <c r="AQ641" t="s">
        <v>6186</v>
      </c>
      <c r="AR641" t="s">
        <v>6186</v>
      </c>
      <c r="AS641" t="s">
        <v>6186</v>
      </c>
      <c r="AT641">
        <v>0.54800000000000004</v>
      </c>
      <c r="AU641" t="s">
        <v>6186</v>
      </c>
      <c r="AV641">
        <v>4.7</v>
      </c>
      <c r="AW641" t="s">
        <v>6186</v>
      </c>
      <c r="AX641">
        <v>4.9000000000000004</v>
      </c>
      <c r="AY641">
        <v>0.253</v>
      </c>
      <c r="AZ641">
        <v>0.747</v>
      </c>
      <c r="BA641" t="s">
        <v>6186</v>
      </c>
      <c r="BB641" t="s">
        <v>6186</v>
      </c>
      <c r="BC641" t="s">
        <v>6186</v>
      </c>
      <c r="BD641" t="s">
        <v>6186</v>
      </c>
    </row>
    <row r="642" spans="1:56">
      <c r="A642" t="s">
        <v>6189</v>
      </c>
      <c r="B642">
        <v>3500</v>
      </c>
      <c r="C642">
        <v>2003</v>
      </c>
      <c r="D642">
        <v>293</v>
      </c>
      <c r="E642">
        <v>1.8579999999999999E-2</v>
      </c>
      <c r="F642">
        <v>25.724769999999999</v>
      </c>
      <c r="H642">
        <v>20.587710000000001</v>
      </c>
      <c r="I642">
        <f t="shared" si="13"/>
        <v>0.38251965180000003</v>
      </c>
      <c r="K642">
        <v>17.80068</v>
      </c>
      <c r="L642">
        <v>23.493369999999999</v>
      </c>
      <c r="M642">
        <v>431.66538000000003</v>
      </c>
      <c r="N642">
        <v>499.25060999999999</v>
      </c>
      <c r="O642">
        <v>378.27686</v>
      </c>
      <c r="P642" t="s">
        <v>6186</v>
      </c>
      <c r="Q642">
        <v>154.02889999999999</v>
      </c>
      <c r="R642">
        <v>134.72229999999999</v>
      </c>
      <c r="S642">
        <v>11.1492</v>
      </c>
      <c r="T642">
        <v>0.88941800000000004</v>
      </c>
      <c r="U642">
        <v>3.8491999999999998E-2</v>
      </c>
      <c r="V642">
        <v>36.287109999999998</v>
      </c>
      <c r="W642" t="s">
        <v>6186</v>
      </c>
      <c r="X642">
        <v>1.4E-2</v>
      </c>
      <c r="Y642">
        <v>0.98599999999999999</v>
      </c>
      <c r="Z642">
        <v>0.36099999999999999</v>
      </c>
      <c r="AA642">
        <v>3.5000000000000003E-2</v>
      </c>
      <c r="AB642">
        <v>0.60399999999999998</v>
      </c>
      <c r="AC642" t="s">
        <v>6186</v>
      </c>
      <c r="AD642" t="s">
        <v>6186</v>
      </c>
      <c r="AE642" t="s">
        <v>6186</v>
      </c>
      <c r="AF642" t="s">
        <v>6186</v>
      </c>
      <c r="AG642">
        <v>1</v>
      </c>
      <c r="AH642" t="s">
        <v>6186</v>
      </c>
      <c r="AI642" t="s">
        <v>6186</v>
      </c>
      <c r="AJ642" t="s">
        <v>6186</v>
      </c>
      <c r="AK642" t="s">
        <v>6186</v>
      </c>
      <c r="AL642" t="s">
        <v>6186</v>
      </c>
      <c r="AM642" t="s">
        <v>6186</v>
      </c>
      <c r="AN642" t="s">
        <v>6186</v>
      </c>
      <c r="AO642" t="s">
        <v>6186</v>
      </c>
      <c r="AP642">
        <v>1</v>
      </c>
      <c r="AQ642" t="s">
        <v>6186</v>
      </c>
      <c r="AR642" t="s">
        <v>6186</v>
      </c>
      <c r="AS642" t="s">
        <v>6186</v>
      </c>
      <c r="AT642">
        <v>0.33200000000000002</v>
      </c>
      <c r="AU642" t="s">
        <v>6186</v>
      </c>
      <c r="AV642">
        <v>4.5</v>
      </c>
      <c r="AW642" t="s">
        <v>6186</v>
      </c>
      <c r="AX642">
        <v>4.4000000000000004</v>
      </c>
      <c r="AY642">
        <v>0.46600000000000003</v>
      </c>
      <c r="AZ642">
        <v>0.53400000000000003</v>
      </c>
      <c r="BA642" t="s">
        <v>6186</v>
      </c>
      <c r="BB642" t="s">
        <v>6186</v>
      </c>
      <c r="BC642" t="s">
        <v>6186</v>
      </c>
      <c r="BD642" t="s">
        <v>6186</v>
      </c>
    </row>
    <row r="643" spans="1:56">
      <c r="A643" t="s">
        <v>6189</v>
      </c>
      <c r="B643">
        <v>3500</v>
      </c>
      <c r="C643">
        <v>2004</v>
      </c>
      <c r="D643">
        <v>131</v>
      </c>
      <c r="E643">
        <v>8.3389999999999992E-3</v>
      </c>
      <c r="F643">
        <v>25.937930000000001</v>
      </c>
      <c r="H643">
        <v>20.572669999999999</v>
      </c>
      <c r="I643">
        <f t="shared" si="13"/>
        <v>0.17155549512999999</v>
      </c>
      <c r="K643">
        <v>18.048719999999999</v>
      </c>
      <c r="L643">
        <v>23.060880000000001</v>
      </c>
      <c r="M643">
        <v>431.98093</v>
      </c>
      <c r="N643">
        <v>492.38940000000002</v>
      </c>
      <c r="O643">
        <v>385.37124999999997</v>
      </c>
      <c r="P643" t="s">
        <v>6186</v>
      </c>
      <c r="Q643">
        <v>158.48079999999999</v>
      </c>
      <c r="R643">
        <v>148.67240000000001</v>
      </c>
      <c r="S643">
        <v>10.3201</v>
      </c>
      <c r="T643">
        <v>0.94375200000000004</v>
      </c>
      <c r="U643">
        <v>4.2478000000000002E-2</v>
      </c>
      <c r="V643">
        <v>36.288629999999998</v>
      </c>
      <c r="W643" t="s">
        <v>6186</v>
      </c>
      <c r="X643" t="s">
        <v>6186</v>
      </c>
      <c r="Y643">
        <v>1</v>
      </c>
      <c r="Z643">
        <v>0.38500000000000001</v>
      </c>
      <c r="AA643">
        <v>7.8E-2</v>
      </c>
      <c r="AB643">
        <v>0.53700000000000003</v>
      </c>
      <c r="AC643" t="s">
        <v>6186</v>
      </c>
      <c r="AD643" t="s">
        <v>6186</v>
      </c>
      <c r="AE643" t="s">
        <v>6186</v>
      </c>
      <c r="AF643" t="s">
        <v>6186</v>
      </c>
      <c r="AG643">
        <v>1</v>
      </c>
      <c r="AH643" t="s">
        <v>6186</v>
      </c>
      <c r="AI643" t="s">
        <v>6186</v>
      </c>
      <c r="AJ643" t="s">
        <v>6186</v>
      </c>
      <c r="AK643" t="s">
        <v>6186</v>
      </c>
      <c r="AL643" t="s">
        <v>6186</v>
      </c>
      <c r="AM643" t="s">
        <v>6186</v>
      </c>
      <c r="AN643" t="s">
        <v>6186</v>
      </c>
      <c r="AO643" t="s">
        <v>6186</v>
      </c>
      <c r="AP643">
        <v>1</v>
      </c>
      <c r="AQ643" t="s">
        <v>6186</v>
      </c>
      <c r="AR643" t="s">
        <v>6186</v>
      </c>
      <c r="AS643" t="s">
        <v>6186</v>
      </c>
      <c r="AT643">
        <v>0.77400000000000002</v>
      </c>
      <c r="AU643">
        <v>0.127</v>
      </c>
      <c r="AV643">
        <v>4.7</v>
      </c>
      <c r="AW643" t="s">
        <v>6186</v>
      </c>
      <c r="AX643">
        <v>4.5</v>
      </c>
      <c r="AY643">
        <v>0.32900000000000001</v>
      </c>
      <c r="AZ643">
        <v>0.67100000000000004</v>
      </c>
      <c r="BA643" t="s">
        <v>6186</v>
      </c>
      <c r="BB643" t="s">
        <v>6186</v>
      </c>
      <c r="BC643" t="s">
        <v>6186</v>
      </c>
      <c r="BD643" t="s">
        <v>6186</v>
      </c>
    </row>
    <row r="644" spans="1:56">
      <c r="A644" t="s">
        <v>6189</v>
      </c>
      <c r="B644">
        <v>3500</v>
      </c>
      <c r="C644">
        <v>2005</v>
      </c>
      <c r="D644">
        <v>92</v>
      </c>
      <c r="E644">
        <v>5.77E-3</v>
      </c>
      <c r="F644">
        <v>25.937480000000001</v>
      </c>
      <c r="H644">
        <v>20.594560000000001</v>
      </c>
      <c r="I644">
        <f t="shared" si="13"/>
        <v>0.11883061120000001</v>
      </c>
      <c r="K644">
        <v>17.721139999999998</v>
      </c>
      <c r="L644">
        <v>23.4648</v>
      </c>
      <c r="M644">
        <v>431.52166</v>
      </c>
      <c r="N644">
        <v>501.49137000000002</v>
      </c>
      <c r="O644">
        <v>378.73750000000001</v>
      </c>
      <c r="P644" t="s">
        <v>6186</v>
      </c>
      <c r="Q644">
        <v>166.7131</v>
      </c>
      <c r="R644">
        <v>159.38290000000001</v>
      </c>
      <c r="S644">
        <v>9.7881</v>
      </c>
      <c r="T644">
        <v>0.96029699999999996</v>
      </c>
      <c r="U644">
        <v>4.5538000000000002E-2</v>
      </c>
      <c r="V644">
        <v>36.266860000000001</v>
      </c>
      <c r="W644" t="s">
        <v>6186</v>
      </c>
      <c r="X644" t="s">
        <v>6186</v>
      </c>
      <c r="Y644">
        <v>1</v>
      </c>
      <c r="Z644">
        <v>0.377</v>
      </c>
      <c r="AA644" t="s">
        <v>6186</v>
      </c>
      <c r="AB644">
        <v>0.623</v>
      </c>
      <c r="AC644" t="s">
        <v>6186</v>
      </c>
      <c r="AD644" t="s">
        <v>6186</v>
      </c>
      <c r="AE644" t="s">
        <v>6186</v>
      </c>
      <c r="AF644" t="s">
        <v>6186</v>
      </c>
      <c r="AG644">
        <v>1</v>
      </c>
      <c r="AH644" t="s">
        <v>6186</v>
      </c>
      <c r="AI644" t="s">
        <v>6186</v>
      </c>
      <c r="AJ644" t="s">
        <v>6186</v>
      </c>
      <c r="AK644" t="s">
        <v>6186</v>
      </c>
      <c r="AL644" t="s">
        <v>6186</v>
      </c>
      <c r="AM644" t="s">
        <v>6186</v>
      </c>
      <c r="AN644" t="s">
        <v>6186</v>
      </c>
      <c r="AO644" t="s">
        <v>6186</v>
      </c>
      <c r="AP644">
        <v>1</v>
      </c>
      <c r="AQ644" t="s">
        <v>6186</v>
      </c>
      <c r="AR644" t="s">
        <v>6186</v>
      </c>
      <c r="AS644" t="s">
        <v>6186</v>
      </c>
      <c r="AT644">
        <v>0.77900000000000003</v>
      </c>
      <c r="AU644">
        <v>0.51500000000000001</v>
      </c>
      <c r="AV644">
        <v>4.7</v>
      </c>
      <c r="AW644" t="s">
        <v>6186</v>
      </c>
      <c r="AX644">
        <v>4.5</v>
      </c>
      <c r="AY644">
        <v>0.32500000000000001</v>
      </c>
      <c r="AZ644">
        <v>0.67500000000000004</v>
      </c>
      <c r="BA644" t="s">
        <v>6186</v>
      </c>
      <c r="BB644" t="s">
        <v>6186</v>
      </c>
      <c r="BC644" t="s">
        <v>6186</v>
      </c>
      <c r="BD644" t="s">
        <v>6186</v>
      </c>
    </row>
    <row r="645" spans="1:56">
      <c r="A645" t="s">
        <v>6189</v>
      </c>
      <c r="B645">
        <v>3500</v>
      </c>
      <c r="C645">
        <v>2006</v>
      </c>
      <c r="D645">
        <v>100</v>
      </c>
      <c r="E645">
        <v>6.6140000000000001E-3</v>
      </c>
      <c r="F645">
        <v>26.115670000000001</v>
      </c>
      <c r="H645">
        <v>20.785039999999999</v>
      </c>
      <c r="I645">
        <f t="shared" si="13"/>
        <v>0.13747225455999998</v>
      </c>
      <c r="K645">
        <v>17.72429</v>
      </c>
      <c r="L645">
        <v>23.898340000000001</v>
      </c>
      <c r="M645">
        <v>427.56716</v>
      </c>
      <c r="N645">
        <v>501.4024</v>
      </c>
      <c r="O645">
        <v>371.86689999999999</v>
      </c>
      <c r="P645" t="s">
        <v>6186</v>
      </c>
      <c r="Q645">
        <v>163.65989999999999</v>
      </c>
      <c r="R645">
        <v>160.5932</v>
      </c>
      <c r="S645">
        <v>9.8523999999999994</v>
      </c>
      <c r="T645">
        <v>0.98431299999999999</v>
      </c>
      <c r="U645">
        <v>4.5884000000000001E-2</v>
      </c>
      <c r="V645">
        <v>36.567590000000003</v>
      </c>
      <c r="W645" t="s">
        <v>6186</v>
      </c>
      <c r="X645">
        <v>1.2E-2</v>
      </c>
      <c r="Y645">
        <v>0.98799999999999999</v>
      </c>
      <c r="Z645">
        <v>0.35799999999999998</v>
      </c>
      <c r="AA645" t="s">
        <v>6186</v>
      </c>
      <c r="AB645">
        <v>0.64200000000000002</v>
      </c>
      <c r="AC645" t="s">
        <v>6186</v>
      </c>
      <c r="AD645" t="s">
        <v>6186</v>
      </c>
      <c r="AE645" t="s">
        <v>6186</v>
      </c>
      <c r="AF645" t="s">
        <v>6186</v>
      </c>
      <c r="AG645">
        <v>1</v>
      </c>
      <c r="AH645" t="s">
        <v>6186</v>
      </c>
      <c r="AI645" t="s">
        <v>6186</v>
      </c>
      <c r="AJ645" t="s">
        <v>6186</v>
      </c>
      <c r="AK645" t="s">
        <v>6186</v>
      </c>
      <c r="AL645" t="s">
        <v>6186</v>
      </c>
      <c r="AM645" t="s">
        <v>6186</v>
      </c>
      <c r="AN645" t="s">
        <v>6186</v>
      </c>
      <c r="AO645" t="s">
        <v>6186</v>
      </c>
      <c r="AP645">
        <v>1</v>
      </c>
      <c r="AQ645" t="s">
        <v>6186</v>
      </c>
      <c r="AR645" t="s">
        <v>6186</v>
      </c>
      <c r="AS645" t="s">
        <v>6186</v>
      </c>
      <c r="AT645">
        <v>0.86699999999999999</v>
      </c>
      <c r="AU645">
        <v>0.59499999999999997</v>
      </c>
      <c r="AV645">
        <v>4.5999999999999996</v>
      </c>
      <c r="AW645" t="s">
        <v>6186</v>
      </c>
      <c r="AX645">
        <v>4.3</v>
      </c>
      <c r="AY645">
        <v>0.39900000000000002</v>
      </c>
      <c r="AZ645">
        <v>0.60099999999999998</v>
      </c>
      <c r="BA645" t="s">
        <v>6186</v>
      </c>
      <c r="BB645" t="s">
        <v>6186</v>
      </c>
      <c r="BC645" t="s">
        <v>6186</v>
      </c>
      <c r="BD645" t="s">
        <v>6186</v>
      </c>
    </row>
    <row r="646" spans="1:56">
      <c r="A646" t="s">
        <v>6189</v>
      </c>
      <c r="B646">
        <v>3500</v>
      </c>
      <c r="C646">
        <v>2007</v>
      </c>
      <c r="D646">
        <v>89</v>
      </c>
      <c r="E646">
        <v>5.8529999999999997E-3</v>
      </c>
      <c r="F646">
        <v>25.969080000000002</v>
      </c>
      <c r="H646">
        <v>20.613389999999999</v>
      </c>
      <c r="I646">
        <f t="shared" si="13"/>
        <v>0.12065017166999999</v>
      </c>
      <c r="K646">
        <v>17.751860000000001</v>
      </c>
      <c r="L646">
        <v>23.467089999999999</v>
      </c>
      <c r="M646">
        <v>431.12749000000002</v>
      </c>
      <c r="N646">
        <v>500.62371999999999</v>
      </c>
      <c r="O646">
        <v>378.70051999999998</v>
      </c>
      <c r="P646" t="s">
        <v>6186</v>
      </c>
      <c r="Q646">
        <v>160.5821</v>
      </c>
      <c r="R646">
        <v>159.35720000000001</v>
      </c>
      <c r="S646">
        <v>10.013500000000001</v>
      </c>
      <c r="T646">
        <v>0.99494099999999996</v>
      </c>
      <c r="U646">
        <v>4.5531000000000002E-2</v>
      </c>
      <c r="V646">
        <v>36.473460000000003</v>
      </c>
      <c r="W646" t="s">
        <v>6186</v>
      </c>
      <c r="X646" t="s">
        <v>6186</v>
      </c>
      <c r="Y646">
        <v>1</v>
      </c>
      <c r="Z646">
        <v>0.32300000000000001</v>
      </c>
      <c r="AA646" t="s">
        <v>6186</v>
      </c>
      <c r="AB646">
        <v>0.67700000000000005</v>
      </c>
      <c r="AC646" t="s">
        <v>6186</v>
      </c>
      <c r="AD646" t="s">
        <v>6186</v>
      </c>
      <c r="AE646" t="s">
        <v>6186</v>
      </c>
      <c r="AF646" t="s">
        <v>6186</v>
      </c>
      <c r="AG646">
        <v>1</v>
      </c>
      <c r="AH646" t="s">
        <v>6186</v>
      </c>
      <c r="AI646" t="s">
        <v>6186</v>
      </c>
      <c r="AJ646" t="s">
        <v>6186</v>
      </c>
      <c r="AK646" t="s">
        <v>6186</v>
      </c>
      <c r="AL646" t="s">
        <v>6186</v>
      </c>
      <c r="AM646" t="s">
        <v>6186</v>
      </c>
      <c r="AN646" t="s">
        <v>6186</v>
      </c>
      <c r="AO646" t="s">
        <v>6186</v>
      </c>
      <c r="AP646">
        <v>1</v>
      </c>
      <c r="AQ646" t="s">
        <v>6186</v>
      </c>
      <c r="AR646" t="s">
        <v>6186</v>
      </c>
      <c r="AS646" t="s">
        <v>6186</v>
      </c>
      <c r="AT646">
        <v>0.89200000000000002</v>
      </c>
      <c r="AU646">
        <v>0.89200000000000002</v>
      </c>
      <c r="AV646">
        <v>4.7</v>
      </c>
      <c r="AW646" t="s">
        <v>6186</v>
      </c>
      <c r="AX646">
        <v>4.2</v>
      </c>
      <c r="AY646">
        <v>0.34899999999999998</v>
      </c>
      <c r="AZ646">
        <v>0.65100000000000002</v>
      </c>
      <c r="BA646" t="s">
        <v>6186</v>
      </c>
      <c r="BB646" t="s">
        <v>6186</v>
      </c>
      <c r="BC646" t="s">
        <v>6186</v>
      </c>
      <c r="BD646" t="s">
        <v>6186</v>
      </c>
    </row>
    <row r="647" spans="1:56">
      <c r="A647" t="s">
        <v>6189</v>
      </c>
      <c r="B647">
        <v>3500</v>
      </c>
      <c r="C647">
        <v>2008</v>
      </c>
      <c r="D647">
        <v>89</v>
      </c>
      <c r="E647">
        <v>6.3810000000000004E-3</v>
      </c>
      <c r="F647">
        <v>26.703990000000001</v>
      </c>
      <c r="H647">
        <v>21.108820000000001</v>
      </c>
      <c r="I647">
        <f t="shared" si="13"/>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6186</v>
      </c>
      <c r="X647" t="s">
        <v>6186</v>
      </c>
      <c r="Y647">
        <v>1</v>
      </c>
      <c r="Z647">
        <v>0.25700000000000001</v>
      </c>
      <c r="AA647" t="s">
        <v>6186</v>
      </c>
      <c r="AB647">
        <v>0.74299999999999999</v>
      </c>
      <c r="AC647" t="s">
        <v>6186</v>
      </c>
      <c r="AD647" t="s">
        <v>6186</v>
      </c>
      <c r="AE647" t="s">
        <v>6186</v>
      </c>
      <c r="AF647" t="s">
        <v>6186</v>
      </c>
      <c r="AG647">
        <v>1</v>
      </c>
      <c r="AH647" t="s">
        <v>6186</v>
      </c>
      <c r="AI647" t="s">
        <v>6186</v>
      </c>
      <c r="AJ647" t="s">
        <v>6186</v>
      </c>
      <c r="AK647" t="s">
        <v>6186</v>
      </c>
      <c r="AL647" t="s">
        <v>6186</v>
      </c>
      <c r="AM647" t="s">
        <v>6186</v>
      </c>
      <c r="AN647" t="s">
        <v>6186</v>
      </c>
      <c r="AO647" t="s">
        <v>6186</v>
      </c>
      <c r="AP647">
        <v>1</v>
      </c>
      <c r="AQ647" t="s">
        <v>6186</v>
      </c>
      <c r="AR647" t="s">
        <v>6186</v>
      </c>
      <c r="AS647" t="s">
        <v>6186</v>
      </c>
      <c r="AT647">
        <v>0.874</v>
      </c>
      <c r="AU647">
        <v>0.92400000000000004</v>
      </c>
      <c r="AV647">
        <v>4.7</v>
      </c>
      <c r="AW647" t="s">
        <v>6186</v>
      </c>
      <c r="AX647">
        <v>4.2</v>
      </c>
      <c r="AY647">
        <v>0.316</v>
      </c>
      <c r="AZ647">
        <v>0.68400000000000005</v>
      </c>
      <c r="BA647" t="s">
        <v>6186</v>
      </c>
      <c r="BB647" t="s">
        <v>6186</v>
      </c>
      <c r="BC647" t="s">
        <v>6186</v>
      </c>
      <c r="BD647" t="s">
        <v>6186</v>
      </c>
    </row>
    <row r="648" spans="1:56">
      <c r="A648" t="s">
        <v>6189</v>
      </c>
      <c r="B648">
        <v>3500</v>
      </c>
      <c r="C648">
        <v>2009</v>
      </c>
      <c r="D648">
        <v>54</v>
      </c>
      <c r="E648">
        <v>5.8300000000000001E-3</v>
      </c>
      <c r="F648">
        <v>27.899889999999999</v>
      </c>
      <c r="H648">
        <v>21.931789999999999</v>
      </c>
      <c r="I648">
        <f t="shared" si="13"/>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6186</v>
      </c>
      <c r="X648" t="s">
        <v>6186</v>
      </c>
      <c r="Y648">
        <v>1</v>
      </c>
      <c r="Z648">
        <v>0.23899999999999999</v>
      </c>
      <c r="AA648" t="s">
        <v>6186</v>
      </c>
      <c r="AB648">
        <v>0.76100000000000001</v>
      </c>
      <c r="AC648" t="s">
        <v>6186</v>
      </c>
      <c r="AD648" t="s">
        <v>6186</v>
      </c>
      <c r="AE648" t="s">
        <v>6186</v>
      </c>
      <c r="AF648" t="s">
        <v>6186</v>
      </c>
      <c r="AG648">
        <v>1</v>
      </c>
      <c r="AH648" t="s">
        <v>6186</v>
      </c>
      <c r="AI648" t="s">
        <v>6186</v>
      </c>
      <c r="AJ648" t="s">
        <v>6186</v>
      </c>
      <c r="AK648" t="s">
        <v>6186</v>
      </c>
      <c r="AL648" t="s">
        <v>6186</v>
      </c>
      <c r="AM648" t="s">
        <v>6186</v>
      </c>
      <c r="AN648" t="s">
        <v>6186</v>
      </c>
      <c r="AO648" t="s">
        <v>6186</v>
      </c>
      <c r="AP648">
        <v>1</v>
      </c>
      <c r="AQ648" t="s">
        <v>6186</v>
      </c>
      <c r="AR648" t="s">
        <v>6186</v>
      </c>
      <c r="AS648" t="s">
        <v>6186</v>
      </c>
      <c r="AT648">
        <v>0.98299999999999998</v>
      </c>
      <c r="AU648">
        <v>0.98299999999999998</v>
      </c>
      <c r="AV648">
        <v>4.7</v>
      </c>
      <c r="AW648" t="s">
        <v>6186</v>
      </c>
      <c r="AX648">
        <v>4</v>
      </c>
      <c r="AY648">
        <v>0.27900000000000003</v>
      </c>
      <c r="AZ648">
        <v>0.72099999999999997</v>
      </c>
      <c r="BA648" t="s">
        <v>6186</v>
      </c>
      <c r="BB648" t="s">
        <v>6186</v>
      </c>
      <c r="BC648" t="s">
        <v>6186</v>
      </c>
      <c r="BD648" t="s">
        <v>6186</v>
      </c>
    </row>
    <row r="649" spans="1:56">
      <c r="A649" t="s">
        <v>6189</v>
      </c>
      <c r="B649">
        <v>3500</v>
      </c>
      <c r="C649">
        <v>2010</v>
      </c>
      <c r="D649">
        <v>52</v>
      </c>
      <c r="E649">
        <v>4.6969999999999998E-3</v>
      </c>
      <c r="F649">
        <v>27.717199999999998</v>
      </c>
      <c r="H649">
        <v>21.824390000000001</v>
      </c>
      <c r="I649">
        <f t="shared" si="13"/>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6186</v>
      </c>
      <c r="X649" t="s">
        <v>6186</v>
      </c>
      <c r="Y649">
        <v>1</v>
      </c>
      <c r="Z649">
        <v>0.16500000000000001</v>
      </c>
      <c r="AA649" t="s">
        <v>6186</v>
      </c>
      <c r="AB649">
        <v>0.83499999999999996</v>
      </c>
      <c r="AC649" t="s">
        <v>6186</v>
      </c>
      <c r="AD649" t="s">
        <v>6186</v>
      </c>
      <c r="AE649" t="s">
        <v>6186</v>
      </c>
      <c r="AF649" t="s">
        <v>6186</v>
      </c>
      <c r="AG649">
        <v>1</v>
      </c>
      <c r="AH649" t="s">
        <v>6186</v>
      </c>
      <c r="AI649" t="s">
        <v>6186</v>
      </c>
      <c r="AJ649" t="s">
        <v>6186</v>
      </c>
      <c r="AK649" t="s">
        <v>6186</v>
      </c>
      <c r="AL649" t="s">
        <v>6186</v>
      </c>
      <c r="AM649" t="s">
        <v>6186</v>
      </c>
      <c r="AN649" t="s">
        <v>6186</v>
      </c>
      <c r="AO649" t="s">
        <v>6186</v>
      </c>
      <c r="AP649">
        <v>1</v>
      </c>
      <c r="AQ649" t="s">
        <v>6186</v>
      </c>
      <c r="AR649" t="s">
        <v>6186</v>
      </c>
      <c r="AS649" t="s">
        <v>6186</v>
      </c>
      <c r="AT649">
        <v>1</v>
      </c>
      <c r="AU649">
        <v>0.31900000000000001</v>
      </c>
      <c r="AV649">
        <v>4.8</v>
      </c>
      <c r="AW649" t="s">
        <v>6186</v>
      </c>
      <c r="AX649">
        <v>4</v>
      </c>
      <c r="AY649">
        <v>0.24399999999999999</v>
      </c>
      <c r="AZ649">
        <v>0.75600000000000001</v>
      </c>
      <c r="BA649" t="s">
        <v>6186</v>
      </c>
      <c r="BB649" t="s">
        <v>6186</v>
      </c>
      <c r="BC649" t="s">
        <v>6186</v>
      </c>
      <c r="BD649" t="s">
        <v>6186</v>
      </c>
    </row>
    <row r="650" spans="1:56">
      <c r="A650" t="s">
        <v>6189</v>
      </c>
      <c r="B650">
        <v>3500</v>
      </c>
      <c r="C650">
        <v>2011</v>
      </c>
      <c r="D650">
        <v>62</v>
      </c>
      <c r="E650">
        <v>5.1630000000000001E-3</v>
      </c>
      <c r="F650">
        <v>27.71461</v>
      </c>
      <c r="H650">
        <v>21.744730000000001</v>
      </c>
      <c r="I650">
        <f t="shared" si="13"/>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6186</v>
      </c>
      <c r="X650" t="s">
        <v>6186</v>
      </c>
      <c r="Y650">
        <v>1</v>
      </c>
      <c r="Z650">
        <v>0.16</v>
      </c>
      <c r="AA650" t="s">
        <v>6186</v>
      </c>
      <c r="AB650">
        <v>0.84</v>
      </c>
      <c r="AC650" t="s">
        <v>6186</v>
      </c>
      <c r="AD650" t="s">
        <v>6186</v>
      </c>
      <c r="AE650" t="s">
        <v>6186</v>
      </c>
      <c r="AF650" t="s">
        <v>6186</v>
      </c>
      <c r="AG650">
        <v>1</v>
      </c>
      <c r="AH650" t="s">
        <v>6186</v>
      </c>
      <c r="AI650" t="s">
        <v>6186</v>
      </c>
      <c r="AJ650" t="s">
        <v>6186</v>
      </c>
      <c r="AK650" t="s">
        <v>6186</v>
      </c>
      <c r="AL650" t="s">
        <v>6186</v>
      </c>
      <c r="AM650" t="s">
        <v>6186</v>
      </c>
      <c r="AN650" t="s">
        <v>6186</v>
      </c>
      <c r="AO650" t="s">
        <v>6186</v>
      </c>
      <c r="AP650">
        <v>1</v>
      </c>
      <c r="AQ650" t="s">
        <v>6186</v>
      </c>
      <c r="AR650" t="s">
        <v>6186</v>
      </c>
      <c r="AS650" t="s">
        <v>6186</v>
      </c>
      <c r="AT650">
        <v>0.98399999999999999</v>
      </c>
      <c r="AU650">
        <v>0.223</v>
      </c>
      <c r="AV650">
        <v>4.8</v>
      </c>
      <c r="AW650" t="s">
        <v>6186</v>
      </c>
      <c r="AX650">
        <v>4.0999999999999996</v>
      </c>
      <c r="AY650">
        <v>0.18099999999999999</v>
      </c>
      <c r="AZ650">
        <v>0.81899999999999995</v>
      </c>
      <c r="BA650" t="s">
        <v>6186</v>
      </c>
      <c r="BB650" t="s">
        <v>6186</v>
      </c>
      <c r="BC650" t="s">
        <v>6186</v>
      </c>
      <c r="BD650" t="s">
        <v>6186</v>
      </c>
    </row>
    <row r="651" spans="1:56">
      <c r="A651" t="s">
        <v>6189</v>
      </c>
      <c r="B651">
        <v>3500</v>
      </c>
      <c r="C651">
        <v>2012</v>
      </c>
      <c r="D651">
        <v>22</v>
      </c>
      <c r="E651">
        <v>1.6019999999999999E-3</v>
      </c>
      <c r="F651">
        <v>27.488720000000001</v>
      </c>
      <c r="H651">
        <v>21.54252</v>
      </c>
      <c r="I651">
        <f t="shared" ref="I651:I714" si="14">IFERROR(H651*E651,"")</f>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6186</v>
      </c>
      <c r="X651" t="s">
        <v>6186</v>
      </c>
      <c r="Y651">
        <v>1</v>
      </c>
      <c r="Z651">
        <v>0.14799999999999999</v>
      </c>
      <c r="AA651" t="s">
        <v>6186</v>
      </c>
      <c r="AB651">
        <v>0.85199999999999998</v>
      </c>
      <c r="AC651" t="s">
        <v>6186</v>
      </c>
      <c r="AD651" t="s">
        <v>6186</v>
      </c>
      <c r="AE651" t="s">
        <v>6186</v>
      </c>
      <c r="AF651" t="s">
        <v>6186</v>
      </c>
      <c r="AG651">
        <v>1</v>
      </c>
      <c r="AH651" t="s">
        <v>6186</v>
      </c>
      <c r="AI651" t="s">
        <v>6186</v>
      </c>
      <c r="AJ651" t="s">
        <v>6186</v>
      </c>
      <c r="AK651" t="s">
        <v>6186</v>
      </c>
      <c r="AL651" t="s">
        <v>6186</v>
      </c>
      <c r="AM651" t="s">
        <v>6186</v>
      </c>
      <c r="AN651" t="s">
        <v>6186</v>
      </c>
      <c r="AO651" t="s">
        <v>6186</v>
      </c>
      <c r="AP651">
        <v>1</v>
      </c>
      <c r="AQ651" t="s">
        <v>6186</v>
      </c>
      <c r="AR651" t="s">
        <v>6186</v>
      </c>
      <c r="AS651" t="s">
        <v>6186</v>
      </c>
      <c r="AT651">
        <v>1</v>
      </c>
      <c r="AU651">
        <v>1</v>
      </c>
      <c r="AV651">
        <v>4.0999999999999996</v>
      </c>
      <c r="AW651" t="s">
        <v>6186</v>
      </c>
      <c r="AX651">
        <v>4.0999999999999996</v>
      </c>
      <c r="AY651">
        <v>0.85199999999999998</v>
      </c>
      <c r="AZ651">
        <v>0.14799999999999999</v>
      </c>
      <c r="BA651" t="s">
        <v>6186</v>
      </c>
      <c r="BB651" t="s">
        <v>6186</v>
      </c>
      <c r="BC651" t="s">
        <v>6186</v>
      </c>
      <c r="BD651" t="s">
        <v>6186</v>
      </c>
    </row>
    <row r="652" spans="1:56">
      <c r="A652" t="s">
        <v>6189</v>
      </c>
      <c r="B652">
        <v>3500</v>
      </c>
      <c r="C652">
        <v>2013</v>
      </c>
      <c r="D652">
        <v>14</v>
      </c>
      <c r="E652">
        <v>9.4300000000000004E-4</v>
      </c>
      <c r="F652">
        <v>29.287790000000001</v>
      </c>
      <c r="H652">
        <v>22.297239999999999</v>
      </c>
      <c r="I652">
        <f t="shared" si="14"/>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6186</v>
      </c>
      <c r="X652" t="s">
        <v>6186</v>
      </c>
      <c r="Y652">
        <v>1</v>
      </c>
      <c r="Z652">
        <v>0.16600000000000001</v>
      </c>
      <c r="AA652" t="s">
        <v>6186</v>
      </c>
      <c r="AB652">
        <v>0.83399999999999996</v>
      </c>
      <c r="AC652" t="s">
        <v>6186</v>
      </c>
      <c r="AD652" t="s">
        <v>6186</v>
      </c>
      <c r="AE652" t="s">
        <v>6186</v>
      </c>
      <c r="AF652" t="s">
        <v>6186</v>
      </c>
      <c r="AG652">
        <v>1</v>
      </c>
      <c r="AH652" t="s">
        <v>6186</v>
      </c>
      <c r="AI652" t="s">
        <v>6186</v>
      </c>
      <c r="AJ652" t="s">
        <v>6186</v>
      </c>
      <c r="AK652" t="s">
        <v>6186</v>
      </c>
      <c r="AL652" t="s">
        <v>6186</v>
      </c>
      <c r="AM652" t="s">
        <v>6186</v>
      </c>
      <c r="AN652" t="s">
        <v>6186</v>
      </c>
      <c r="AO652" t="s">
        <v>6186</v>
      </c>
      <c r="AP652">
        <v>1</v>
      </c>
      <c r="AQ652" t="s">
        <v>6186</v>
      </c>
      <c r="AR652" t="s">
        <v>6186</v>
      </c>
      <c r="AS652" t="s">
        <v>6186</v>
      </c>
      <c r="AT652">
        <v>1</v>
      </c>
      <c r="AU652">
        <v>1</v>
      </c>
      <c r="AV652">
        <v>4.2</v>
      </c>
      <c r="AW652" t="s">
        <v>6186</v>
      </c>
      <c r="AX652">
        <v>4</v>
      </c>
      <c r="AY652">
        <v>0.83399999999999996</v>
      </c>
      <c r="AZ652">
        <v>0.16600000000000001</v>
      </c>
      <c r="BA652" t="s">
        <v>6186</v>
      </c>
      <c r="BB652" t="s">
        <v>6186</v>
      </c>
      <c r="BC652" t="s">
        <v>6186</v>
      </c>
      <c r="BD652" t="s">
        <v>6186</v>
      </c>
    </row>
    <row r="653" spans="1:56">
      <c r="A653" t="s">
        <v>6189</v>
      </c>
      <c r="B653">
        <v>3500</v>
      </c>
      <c r="C653">
        <v>2014</v>
      </c>
      <c r="D653">
        <v>12</v>
      </c>
      <c r="E653">
        <v>7.7499999999999997E-4</v>
      </c>
      <c r="F653">
        <v>29.261410000000001</v>
      </c>
      <c r="H653">
        <v>22.268540000000002</v>
      </c>
      <c r="I653">
        <f t="shared" si="14"/>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6186</v>
      </c>
      <c r="X653" t="s">
        <v>6186</v>
      </c>
      <c r="Y653">
        <v>1</v>
      </c>
      <c r="Z653">
        <v>0.14399999999999999</v>
      </c>
      <c r="AA653" t="s">
        <v>6186</v>
      </c>
      <c r="AB653">
        <v>0.85599999999999998</v>
      </c>
      <c r="AC653" t="s">
        <v>6186</v>
      </c>
      <c r="AD653" t="s">
        <v>6186</v>
      </c>
      <c r="AE653" t="s">
        <v>6186</v>
      </c>
      <c r="AF653" t="s">
        <v>6186</v>
      </c>
      <c r="AG653">
        <v>1</v>
      </c>
      <c r="AH653" t="s">
        <v>6186</v>
      </c>
      <c r="AI653" t="s">
        <v>6186</v>
      </c>
      <c r="AJ653" t="s">
        <v>6186</v>
      </c>
      <c r="AK653" t="s">
        <v>6186</v>
      </c>
      <c r="AL653" t="s">
        <v>6186</v>
      </c>
      <c r="AM653" t="s">
        <v>6186</v>
      </c>
      <c r="AN653" t="s">
        <v>6186</v>
      </c>
      <c r="AO653" t="s">
        <v>6186</v>
      </c>
      <c r="AP653">
        <v>1</v>
      </c>
      <c r="AQ653" t="s">
        <v>6186</v>
      </c>
      <c r="AR653" t="s">
        <v>6186</v>
      </c>
      <c r="AS653" t="s">
        <v>6186</v>
      </c>
      <c r="AT653">
        <v>1</v>
      </c>
      <c r="AU653">
        <v>1</v>
      </c>
      <c r="AV653">
        <v>4.0999999999999996</v>
      </c>
      <c r="AW653" t="s">
        <v>6186</v>
      </c>
      <c r="AX653">
        <v>4</v>
      </c>
      <c r="AY653">
        <v>0.85599999999999998</v>
      </c>
      <c r="AZ653">
        <v>0.14399999999999999</v>
      </c>
      <c r="BA653" t="s">
        <v>6186</v>
      </c>
      <c r="BB653" t="s">
        <v>6186</v>
      </c>
      <c r="BC653" t="s">
        <v>6186</v>
      </c>
      <c r="BD653" t="s">
        <v>6186</v>
      </c>
    </row>
    <row r="654" spans="1:56">
      <c r="A654" t="s">
        <v>6189</v>
      </c>
      <c r="B654">
        <v>3500</v>
      </c>
      <c r="C654">
        <v>2015</v>
      </c>
      <c r="D654" t="s">
        <v>6186</v>
      </c>
      <c r="E654" t="s">
        <v>6186</v>
      </c>
      <c r="F654" t="s">
        <v>6186</v>
      </c>
      <c r="H654" t="s">
        <v>6186</v>
      </c>
      <c r="I654" t="str">
        <f t="shared" si="14"/>
        <v/>
      </c>
      <c r="K654" t="s">
        <v>6186</v>
      </c>
      <c r="L654" t="s">
        <v>6186</v>
      </c>
      <c r="M654" t="s">
        <v>6186</v>
      </c>
      <c r="N654" t="s">
        <v>6186</v>
      </c>
      <c r="O654" t="s">
        <v>6186</v>
      </c>
      <c r="P654" t="s">
        <v>6186</v>
      </c>
      <c r="Q654" t="s">
        <v>6186</v>
      </c>
      <c r="R654" t="s">
        <v>6186</v>
      </c>
      <c r="S654" t="s">
        <v>6186</v>
      </c>
      <c r="T654" t="s">
        <v>6186</v>
      </c>
      <c r="U654" t="s">
        <v>6186</v>
      </c>
      <c r="V654" t="s">
        <v>6186</v>
      </c>
      <c r="W654" t="s">
        <v>6186</v>
      </c>
      <c r="X654" t="s">
        <v>6186</v>
      </c>
      <c r="Y654" t="s">
        <v>6186</v>
      </c>
      <c r="Z654" t="s">
        <v>6186</v>
      </c>
      <c r="AA654" t="s">
        <v>6186</v>
      </c>
      <c r="AB654" t="s">
        <v>6186</v>
      </c>
      <c r="AC654" t="s">
        <v>6186</v>
      </c>
      <c r="AD654" t="s">
        <v>6186</v>
      </c>
      <c r="AE654" t="s">
        <v>6186</v>
      </c>
      <c r="AF654" t="s">
        <v>6186</v>
      </c>
      <c r="AG654" t="s">
        <v>6186</v>
      </c>
      <c r="AH654" t="s">
        <v>6186</v>
      </c>
      <c r="AI654" t="s">
        <v>6186</v>
      </c>
      <c r="AJ654" t="s">
        <v>6186</v>
      </c>
      <c r="AK654" t="s">
        <v>6186</v>
      </c>
      <c r="AL654" t="s">
        <v>6186</v>
      </c>
      <c r="AM654" t="s">
        <v>6186</v>
      </c>
      <c r="AN654" t="s">
        <v>6186</v>
      </c>
      <c r="AO654" t="s">
        <v>6186</v>
      </c>
      <c r="AP654" t="s">
        <v>6186</v>
      </c>
      <c r="AQ654" t="s">
        <v>6186</v>
      </c>
      <c r="AR654" t="s">
        <v>6186</v>
      </c>
      <c r="AS654" t="s">
        <v>6186</v>
      </c>
      <c r="AT654" t="s">
        <v>6186</v>
      </c>
      <c r="AU654" t="s">
        <v>6186</v>
      </c>
      <c r="AV654" t="s">
        <v>6186</v>
      </c>
      <c r="AW654" t="s">
        <v>6186</v>
      </c>
      <c r="AX654" t="s">
        <v>6186</v>
      </c>
      <c r="AY654" t="s">
        <v>6186</v>
      </c>
      <c r="AZ654" t="s">
        <v>6186</v>
      </c>
      <c r="BA654" t="s">
        <v>6186</v>
      </c>
      <c r="BB654" t="s">
        <v>6186</v>
      </c>
      <c r="BC654" t="s">
        <v>6186</v>
      </c>
      <c r="BD654" t="s">
        <v>6186</v>
      </c>
    </row>
    <row r="655" spans="1:56">
      <c r="A655" t="s">
        <v>6189</v>
      </c>
      <c r="B655">
        <v>3500</v>
      </c>
      <c r="C655">
        <v>2016</v>
      </c>
      <c r="D655" t="s">
        <v>6186</v>
      </c>
      <c r="E655" t="s">
        <v>6186</v>
      </c>
      <c r="F655" t="s">
        <v>6186</v>
      </c>
      <c r="H655" t="s">
        <v>6186</v>
      </c>
      <c r="I655" t="str">
        <f t="shared" si="14"/>
        <v/>
      </c>
      <c r="K655" t="s">
        <v>6186</v>
      </c>
      <c r="L655" t="s">
        <v>6186</v>
      </c>
      <c r="M655" t="s">
        <v>6186</v>
      </c>
      <c r="N655" t="s">
        <v>6186</v>
      </c>
      <c r="O655" t="s">
        <v>6186</v>
      </c>
      <c r="P655" t="s">
        <v>6186</v>
      </c>
      <c r="Q655" t="s">
        <v>6186</v>
      </c>
      <c r="R655" t="s">
        <v>6186</v>
      </c>
      <c r="S655" t="s">
        <v>6186</v>
      </c>
      <c r="T655" t="s">
        <v>6186</v>
      </c>
      <c r="U655" t="s">
        <v>6186</v>
      </c>
      <c r="V655" t="s">
        <v>6186</v>
      </c>
      <c r="W655" t="s">
        <v>6186</v>
      </c>
      <c r="X655" t="s">
        <v>6186</v>
      </c>
      <c r="Y655" t="s">
        <v>6186</v>
      </c>
      <c r="Z655" t="s">
        <v>6186</v>
      </c>
      <c r="AA655" t="s">
        <v>6186</v>
      </c>
      <c r="AB655" t="s">
        <v>6186</v>
      </c>
      <c r="AC655" t="s">
        <v>6186</v>
      </c>
      <c r="AD655" t="s">
        <v>6186</v>
      </c>
      <c r="AE655" t="s">
        <v>6186</v>
      </c>
      <c r="AF655" t="s">
        <v>6186</v>
      </c>
      <c r="AG655" t="s">
        <v>6186</v>
      </c>
      <c r="AH655" t="s">
        <v>6186</v>
      </c>
      <c r="AI655" t="s">
        <v>6186</v>
      </c>
      <c r="AJ655" t="s">
        <v>6186</v>
      </c>
      <c r="AK655" t="s">
        <v>6186</v>
      </c>
      <c r="AL655" t="s">
        <v>6186</v>
      </c>
      <c r="AM655" t="s">
        <v>6186</v>
      </c>
      <c r="AN655" t="s">
        <v>6186</v>
      </c>
      <c r="AO655" t="s">
        <v>6186</v>
      </c>
      <c r="AP655" t="s">
        <v>6186</v>
      </c>
      <c r="AQ655" t="s">
        <v>6186</v>
      </c>
      <c r="AR655" t="s">
        <v>6186</v>
      </c>
      <c r="AS655" t="s">
        <v>6186</v>
      </c>
      <c r="AT655" t="s">
        <v>6186</v>
      </c>
      <c r="AU655" t="s">
        <v>6186</v>
      </c>
      <c r="AV655" t="s">
        <v>6186</v>
      </c>
      <c r="AW655" t="s">
        <v>6186</v>
      </c>
      <c r="AX655" t="s">
        <v>6186</v>
      </c>
      <c r="AY655" t="s">
        <v>6186</v>
      </c>
      <c r="AZ655" t="s">
        <v>6186</v>
      </c>
      <c r="BA655" t="s">
        <v>6186</v>
      </c>
      <c r="BB655" t="s">
        <v>6186</v>
      </c>
      <c r="BC655" t="s">
        <v>6186</v>
      </c>
      <c r="BD655" t="s">
        <v>6186</v>
      </c>
    </row>
    <row r="656" spans="1:56">
      <c r="A656" t="s">
        <v>6189</v>
      </c>
      <c r="B656">
        <v>3500</v>
      </c>
      <c r="C656">
        <v>2017</v>
      </c>
      <c r="D656" t="s">
        <v>6186</v>
      </c>
      <c r="E656" t="s">
        <v>6186</v>
      </c>
      <c r="F656" t="s">
        <v>6186</v>
      </c>
      <c r="H656" t="s">
        <v>6186</v>
      </c>
      <c r="I656" t="str">
        <f t="shared" si="14"/>
        <v/>
      </c>
      <c r="K656" t="s">
        <v>6186</v>
      </c>
      <c r="L656" t="s">
        <v>6186</v>
      </c>
      <c r="M656" t="s">
        <v>6186</v>
      </c>
      <c r="N656" t="s">
        <v>6186</v>
      </c>
      <c r="O656" t="s">
        <v>6186</v>
      </c>
      <c r="P656" t="s">
        <v>6186</v>
      </c>
      <c r="Q656" t="s">
        <v>6186</v>
      </c>
      <c r="R656" t="s">
        <v>6186</v>
      </c>
      <c r="S656" t="s">
        <v>6186</v>
      </c>
      <c r="T656" t="s">
        <v>6186</v>
      </c>
      <c r="U656" t="s">
        <v>6186</v>
      </c>
      <c r="V656" t="s">
        <v>6186</v>
      </c>
      <c r="W656" t="s">
        <v>6186</v>
      </c>
      <c r="X656" t="s">
        <v>6186</v>
      </c>
      <c r="Y656" t="s">
        <v>6186</v>
      </c>
      <c r="Z656" t="s">
        <v>6186</v>
      </c>
      <c r="AA656" t="s">
        <v>6186</v>
      </c>
      <c r="AB656" t="s">
        <v>6186</v>
      </c>
      <c r="AC656" t="s">
        <v>6186</v>
      </c>
      <c r="AD656" t="s">
        <v>6186</v>
      </c>
      <c r="AE656" t="s">
        <v>6186</v>
      </c>
      <c r="AF656" t="s">
        <v>6186</v>
      </c>
      <c r="AG656" t="s">
        <v>6186</v>
      </c>
      <c r="AH656" t="s">
        <v>6186</v>
      </c>
      <c r="AI656" t="s">
        <v>6186</v>
      </c>
      <c r="AJ656" t="s">
        <v>6186</v>
      </c>
      <c r="AK656" t="s">
        <v>6186</v>
      </c>
      <c r="AL656" t="s">
        <v>6186</v>
      </c>
      <c r="AM656" t="s">
        <v>6186</v>
      </c>
      <c r="AN656" t="s">
        <v>6186</v>
      </c>
      <c r="AO656" t="s">
        <v>6186</v>
      </c>
      <c r="AP656" t="s">
        <v>6186</v>
      </c>
      <c r="AQ656" t="s">
        <v>6186</v>
      </c>
      <c r="AR656" t="s">
        <v>6186</v>
      </c>
      <c r="AS656" t="s">
        <v>6186</v>
      </c>
      <c r="AT656" t="s">
        <v>6186</v>
      </c>
      <c r="AU656" t="s">
        <v>6186</v>
      </c>
      <c r="AV656" t="s">
        <v>6186</v>
      </c>
      <c r="AW656" t="s">
        <v>6186</v>
      </c>
      <c r="AX656" t="s">
        <v>6186</v>
      </c>
      <c r="AY656" t="s">
        <v>6186</v>
      </c>
      <c r="AZ656" t="s">
        <v>6186</v>
      </c>
      <c r="BA656" t="s">
        <v>6186</v>
      </c>
      <c r="BB656" t="s">
        <v>6186</v>
      </c>
      <c r="BC656" t="s">
        <v>6186</v>
      </c>
      <c r="BD656" t="s">
        <v>6186</v>
      </c>
    </row>
    <row r="657" spans="1:56">
      <c r="A657" t="s">
        <v>6189</v>
      </c>
      <c r="B657">
        <v>3500</v>
      </c>
      <c r="C657">
        <v>2018</v>
      </c>
      <c r="D657" t="s">
        <v>6186</v>
      </c>
      <c r="E657" t="s">
        <v>6186</v>
      </c>
      <c r="F657" t="s">
        <v>6186</v>
      </c>
      <c r="H657" t="s">
        <v>6186</v>
      </c>
      <c r="I657" t="str">
        <f t="shared" si="14"/>
        <v/>
      </c>
      <c r="K657" t="s">
        <v>6186</v>
      </c>
      <c r="L657" t="s">
        <v>6186</v>
      </c>
      <c r="M657" t="s">
        <v>6186</v>
      </c>
      <c r="N657" t="s">
        <v>6186</v>
      </c>
      <c r="O657" t="s">
        <v>6186</v>
      </c>
      <c r="P657" t="s">
        <v>6186</v>
      </c>
      <c r="Q657" t="s">
        <v>6186</v>
      </c>
      <c r="R657" t="s">
        <v>6186</v>
      </c>
      <c r="S657" t="s">
        <v>6186</v>
      </c>
      <c r="T657" t="s">
        <v>6186</v>
      </c>
      <c r="U657" t="s">
        <v>6186</v>
      </c>
      <c r="V657" t="s">
        <v>6186</v>
      </c>
      <c r="W657" t="s">
        <v>6186</v>
      </c>
      <c r="X657" t="s">
        <v>6186</v>
      </c>
      <c r="Y657" t="s">
        <v>6186</v>
      </c>
      <c r="Z657" t="s">
        <v>6186</v>
      </c>
      <c r="AA657" t="s">
        <v>6186</v>
      </c>
      <c r="AB657" t="s">
        <v>6186</v>
      </c>
      <c r="AC657" t="s">
        <v>6186</v>
      </c>
      <c r="AD657" t="s">
        <v>6186</v>
      </c>
      <c r="AE657" t="s">
        <v>6186</v>
      </c>
      <c r="AF657" t="s">
        <v>6186</v>
      </c>
      <c r="AG657" t="s">
        <v>6186</v>
      </c>
      <c r="AH657" t="s">
        <v>6186</v>
      </c>
      <c r="AI657" t="s">
        <v>6186</v>
      </c>
      <c r="AJ657" t="s">
        <v>6186</v>
      </c>
      <c r="AK657" t="s">
        <v>6186</v>
      </c>
      <c r="AL657" t="s">
        <v>6186</v>
      </c>
      <c r="AM657" t="s">
        <v>6186</v>
      </c>
      <c r="AN657" t="s">
        <v>6186</v>
      </c>
      <c r="AO657" t="s">
        <v>6186</v>
      </c>
      <c r="AP657" t="s">
        <v>6186</v>
      </c>
      <c r="AQ657" t="s">
        <v>6186</v>
      </c>
      <c r="AR657" t="s">
        <v>6186</v>
      </c>
      <c r="AS657" t="s">
        <v>6186</v>
      </c>
      <c r="AT657" t="s">
        <v>6186</v>
      </c>
      <c r="AU657" t="s">
        <v>6186</v>
      </c>
      <c r="AV657" t="s">
        <v>6186</v>
      </c>
      <c r="AW657" t="s">
        <v>6186</v>
      </c>
      <c r="AX657" t="s">
        <v>6186</v>
      </c>
      <c r="AY657" t="s">
        <v>6186</v>
      </c>
      <c r="AZ657" t="s">
        <v>6186</v>
      </c>
      <c r="BA657" t="s">
        <v>6186</v>
      </c>
      <c r="BB657" t="s">
        <v>6186</v>
      </c>
      <c r="BC657" t="s">
        <v>6186</v>
      </c>
      <c r="BD657" t="s">
        <v>6186</v>
      </c>
    </row>
    <row r="658" spans="1:56">
      <c r="A658" t="s">
        <v>6189</v>
      </c>
      <c r="B658">
        <v>3500</v>
      </c>
      <c r="C658">
        <v>2019</v>
      </c>
      <c r="D658" t="s">
        <v>6186</v>
      </c>
      <c r="E658" t="s">
        <v>6186</v>
      </c>
      <c r="F658" t="s">
        <v>6186</v>
      </c>
      <c r="H658" t="s">
        <v>6186</v>
      </c>
      <c r="I658" t="str">
        <f t="shared" si="14"/>
        <v/>
      </c>
      <c r="K658" t="s">
        <v>6186</v>
      </c>
      <c r="L658" t="s">
        <v>6186</v>
      </c>
      <c r="M658" t="s">
        <v>6186</v>
      </c>
      <c r="N658" t="s">
        <v>6186</v>
      </c>
      <c r="O658" t="s">
        <v>6186</v>
      </c>
      <c r="P658" t="s">
        <v>6186</v>
      </c>
      <c r="Q658" t="s">
        <v>6186</v>
      </c>
      <c r="R658" t="s">
        <v>6186</v>
      </c>
      <c r="S658" t="s">
        <v>6186</v>
      </c>
      <c r="T658" t="s">
        <v>6186</v>
      </c>
      <c r="U658" t="s">
        <v>6186</v>
      </c>
      <c r="V658" t="s">
        <v>6186</v>
      </c>
      <c r="W658" t="s">
        <v>6186</v>
      </c>
      <c r="X658" t="s">
        <v>6186</v>
      </c>
      <c r="Y658" t="s">
        <v>6186</v>
      </c>
      <c r="Z658" t="s">
        <v>6186</v>
      </c>
      <c r="AA658" t="s">
        <v>6186</v>
      </c>
      <c r="AB658" t="s">
        <v>6186</v>
      </c>
      <c r="AC658" t="s">
        <v>6186</v>
      </c>
      <c r="AD658" t="s">
        <v>6186</v>
      </c>
      <c r="AE658" t="s">
        <v>6186</v>
      </c>
      <c r="AF658" t="s">
        <v>6186</v>
      </c>
      <c r="AG658" t="s">
        <v>6186</v>
      </c>
      <c r="AH658" t="s">
        <v>6186</v>
      </c>
      <c r="AI658" t="s">
        <v>6186</v>
      </c>
      <c r="AJ658" t="s">
        <v>6186</v>
      </c>
      <c r="AK658" t="s">
        <v>6186</v>
      </c>
      <c r="AL658" t="s">
        <v>6186</v>
      </c>
      <c r="AM658" t="s">
        <v>6186</v>
      </c>
      <c r="AN658" t="s">
        <v>6186</v>
      </c>
      <c r="AO658" t="s">
        <v>6186</v>
      </c>
      <c r="AP658" t="s">
        <v>6186</v>
      </c>
      <c r="AQ658" t="s">
        <v>6186</v>
      </c>
      <c r="AR658" t="s">
        <v>6186</v>
      </c>
      <c r="AS658" t="s">
        <v>6186</v>
      </c>
      <c r="AT658" t="s">
        <v>6186</v>
      </c>
      <c r="AU658" t="s">
        <v>6186</v>
      </c>
      <c r="AV658" t="s">
        <v>6186</v>
      </c>
      <c r="AW658" t="s">
        <v>6186</v>
      </c>
      <c r="AX658" t="s">
        <v>6186</v>
      </c>
      <c r="AY658" t="s">
        <v>6186</v>
      </c>
      <c r="AZ658" t="s">
        <v>6186</v>
      </c>
      <c r="BA658" t="s">
        <v>6186</v>
      </c>
      <c r="BB658" t="s">
        <v>6186</v>
      </c>
      <c r="BC658" t="s">
        <v>6186</v>
      </c>
      <c r="BD658" t="s">
        <v>6186</v>
      </c>
    </row>
    <row r="659" spans="1:56">
      <c r="A659" t="s">
        <v>6189</v>
      </c>
      <c r="B659">
        <v>3500</v>
      </c>
      <c r="C659">
        <v>2020</v>
      </c>
      <c r="D659" t="s">
        <v>6186</v>
      </c>
      <c r="E659" t="s">
        <v>6186</v>
      </c>
      <c r="F659" t="s">
        <v>6186</v>
      </c>
      <c r="H659" t="s">
        <v>6186</v>
      </c>
      <c r="I659" t="str">
        <f t="shared" si="14"/>
        <v/>
      </c>
      <c r="K659" t="s">
        <v>6186</v>
      </c>
      <c r="L659" t="s">
        <v>6186</v>
      </c>
      <c r="M659" t="s">
        <v>6186</v>
      </c>
      <c r="N659" t="s">
        <v>6186</v>
      </c>
      <c r="O659" t="s">
        <v>6186</v>
      </c>
      <c r="P659" t="s">
        <v>6186</v>
      </c>
      <c r="Q659" t="s">
        <v>6186</v>
      </c>
      <c r="R659" t="s">
        <v>6186</v>
      </c>
      <c r="S659" t="s">
        <v>6186</v>
      </c>
      <c r="T659" t="s">
        <v>6186</v>
      </c>
      <c r="U659" t="s">
        <v>6186</v>
      </c>
      <c r="V659" t="s">
        <v>6186</v>
      </c>
      <c r="W659" t="s">
        <v>6186</v>
      </c>
      <c r="X659" t="s">
        <v>6186</v>
      </c>
      <c r="Y659" t="s">
        <v>6186</v>
      </c>
      <c r="Z659" t="s">
        <v>6186</v>
      </c>
      <c r="AA659" t="s">
        <v>6186</v>
      </c>
      <c r="AB659" t="s">
        <v>6186</v>
      </c>
      <c r="AC659" t="s">
        <v>6186</v>
      </c>
      <c r="AD659" t="s">
        <v>6186</v>
      </c>
      <c r="AE659" t="s">
        <v>6186</v>
      </c>
      <c r="AF659" t="s">
        <v>6186</v>
      </c>
      <c r="AG659" t="s">
        <v>6186</v>
      </c>
      <c r="AH659" t="s">
        <v>6186</v>
      </c>
      <c r="AI659" t="s">
        <v>6186</v>
      </c>
      <c r="AJ659" t="s">
        <v>6186</v>
      </c>
      <c r="AK659" t="s">
        <v>6186</v>
      </c>
      <c r="AL659" t="s">
        <v>6186</v>
      </c>
      <c r="AM659" t="s">
        <v>6186</v>
      </c>
      <c r="AN659" t="s">
        <v>6186</v>
      </c>
      <c r="AO659" t="s">
        <v>6186</v>
      </c>
      <c r="AP659" t="s">
        <v>6186</v>
      </c>
      <c r="AQ659" t="s">
        <v>6186</v>
      </c>
      <c r="AR659" t="s">
        <v>6186</v>
      </c>
      <c r="AS659" t="s">
        <v>6186</v>
      </c>
      <c r="AT659" t="s">
        <v>6186</v>
      </c>
      <c r="AU659" t="s">
        <v>6186</v>
      </c>
      <c r="AV659" t="s">
        <v>6186</v>
      </c>
      <c r="AW659" t="s">
        <v>6186</v>
      </c>
      <c r="AX659" t="s">
        <v>6186</v>
      </c>
      <c r="AY659" t="s">
        <v>6186</v>
      </c>
      <c r="AZ659" t="s">
        <v>6186</v>
      </c>
      <c r="BA659" t="s">
        <v>6186</v>
      </c>
      <c r="BB659" t="s">
        <v>6186</v>
      </c>
      <c r="BC659" t="s">
        <v>6186</v>
      </c>
      <c r="BD659" t="s">
        <v>6186</v>
      </c>
    </row>
    <row r="660" spans="1:56">
      <c r="A660" t="s">
        <v>6189</v>
      </c>
      <c r="B660">
        <v>3500</v>
      </c>
      <c r="C660">
        <v>2021</v>
      </c>
      <c r="D660" t="s">
        <v>6186</v>
      </c>
      <c r="E660" t="s">
        <v>6186</v>
      </c>
      <c r="F660" t="s">
        <v>6186</v>
      </c>
      <c r="G660" t="str">
        <f>IFERROR(F660*E660,"")</f>
        <v/>
      </c>
      <c r="H660" t="s">
        <v>6186</v>
      </c>
      <c r="I660" t="str">
        <f t="shared" si="14"/>
        <v/>
      </c>
      <c r="J660" t="str">
        <f>IFERROR(M660*E660,"")</f>
        <v/>
      </c>
      <c r="K660" t="s">
        <v>6186</v>
      </c>
      <c r="L660" t="s">
        <v>6186</v>
      </c>
      <c r="M660" t="s">
        <v>6186</v>
      </c>
      <c r="N660" t="s">
        <v>6186</v>
      </c>
      <c r="O660" t="s">
        <v>6186</v>
      </c>
      <c r="P660" t="s">
        <v>6186</v>
      </c>
      <c r="Q660" t="s">
        <v>6186</v>
      </c>
      <c r="R660" t="s">
        <v>6186</v>
      </c>
      <c r="S660" t="s">
        <v>6186</v>
      </c>
      <c r="T660" t="s">
        <v>6186</v>
      </c>
      <c r="U660" t="s">
        <v>6186</v>
      </c>
      <c r="V660" t="s">
        <v>6186</v>
      </c>
      <c r="W660" t="s">
        <v>6186</v>
      </c>
      <c r="X660" t="s">
        <v>6186</v>
      </c>
      <c r="Y660" t="s">
        <v>6186</v>
      </c>
      <c r="Z660" t="s">
        <v>6186</v>
      </c>
      <c r="AA660" t="s">
        <v>6186</v>
      </c>
      <c r="AB660" t="s">
        <v>6186</v>
      </c>
      <c r="AC660" t="s">
        <v>6186</v>
      </c>
      <c r="AD660" t="s">
        <v>6186</v>
      </c>
      <c r="AE660" t="s">
        <v>6186</v>
      </c>
      <c r="AF660" t="s">
        <v>6186</v>
      </c>
      <c r="AG660" t="s">
        <v>6186</v>
      </c>
      <c r="AH660" t="s">
        <v>6186</v>
      </c>
      <c r="AI660" t="s">
        <v>6186</v>
      </c>
      <c r="AJ660" t="s">
        <v>6186</v>
      </c>
      <c r="AK660" t="s">
        <v>6186</v>
      </c>
      <c r="AL660" t="s">
        <v>6186</v>
      </c>
      <c r="AM660" t="s">
        <v>6186</v>
      </c>
      <c r="AN660" t="s">
        <v>6186</v>
      </c>
      <c r="AO660" t="s">
        <v>6186</v>
      </c>
      <c r="AP660" t="s">
        <v>6186</v>
      </c>
      <c r="AQ660" t="s">
        <v>6186</v>
      </c>
      <c r="AR660" t="s">
        <v>6186</v>
      </c>
      <c r="AS660" t="s">
        <v>6186</v>
      </c>
      <c r="AT660" t="s">
        <v>6186</v>
      </c>
      <c r="AU660" t="s">
        <v>6186</v>
      </c>
      <c r="AV660" t="s">
        <v>6186</v>
      </c>
      <c r="AW660" t="s">
        <v>6186</v>
      </c>
      <c r="AX660" t="s">
        <v>6186</v>
      </c>
      <c r="AY660" t="s">
        <v>6186</v>
      </c>
      <c r="AZ660" t="s">
        <v>6186</v>
      </c>
      <c r="BA660" t="s">
        <v>6186</v>
      </c>
      <c r="BB660" t="s">
        <v>6186</v>
      </c>
      <c r="BC660" t="s">
        <v>6186</v>
      </c>
      <c r="BD660" t="s">
        <v>6186</v>
      </c>
    </row>
    <row r="661" spans="1:56">
      <c r="A661" t="s">
        <v>6189</v>
      </c>
      <c r="B661">
        <v>3500</v>
      </c>
      <c r="C661" t="s">
        <v>6187</v>
      </c>
      <c r="D661" t="s">
        <v>6186</v>
      </c>
      <c r="E661" t="s">
        <v>6186</v>
      </c>
      <c r="F661" t="s">
        <v>6186</v>
      </c>
      <c r="H661" t="s">
        <v>6186</v>
      </c>
      <c r="I661" t="str">
        <f t="shared" si="14"/>
        <v/>
      </c>
      <c r="K661" t="s">
        <v>6186</v>
      </c>
      <c r="L661" t="s">
        <v>6186</v>
      </c>
      <c r="M661" t="s">
        <v>6186</v>
      </c>
      <c r="N661" t="s">
        <v>6186</v>
      </c>
      <c r="O661" t="s">
        <v>6186</v>
      </c>
      <c r="P661" t="s">
        <v>6186</v>
      </c>
      <c r="Q661" t="s">
        <v>6186</v>
      </c>
      <c r="R661" t="s">
        <v>6186</v>
      </c>
      <c r="S661" t="s">
        <v>6186</v>
      </c>
      <c r="T661" t="s">
        <v>6186</v>
      </c>
      <c r="U661" t="s">
        <v>6186</v>
      </c>
      <c r="V661" t="s">
        <v>6186</v>
      </c>
      <c r="W661" t="s">
        <v>6186</v>
      </c>
      <c r="X661" t="s">
        <v>6186</v>
      </c>
      <c r="Y661" t="s">
        <v>6186</v>
      </c>
      <c r="Z661" t="s">
        <v>6186</v>
      </c>
      <c r="AA661" t="s">
        <v>6186</v>
      </c>
      <c r="AB661" t="s">
        <v>6186</v>
      </c>
      <c r="AC661" t="s">
        <v>6186</v>
      </c>
      <c r="AD661" t="s">
        <v>6186</v>
      </c>
      <c r="AE661" t="s">
        <v>6186</v>
      </c>
      <c r="AF661" t="s">
        <v>6186</v>
      </c>
      <c r="AG661" t="s">
        <v>6186</v>
      </c>
      <c r="AH661" t="s">
        <v>6186</v>
      </c>
      <c r="AI661" t="s">
        <v>6186</v>
      </c>
      <c r="AJ661" t="s">
        <v>6186</v>
      </c>
      <c r="AK661" t="s">
        <v>6186</v>
      </c>
      <c r="AL661" t="s">
        <v>6186</v>
      </c>
      <c r="AM661" t="s">
        <v>6186</v>
      </c>
      <c r="AN661" t="s">
        <v>6186</v>
      </c>
      <c r="AO661" t="s">
        <v>6186</v>
      </c>
      <c r="AP661" t="s">
        <v>6186</v>
      </c>
      <c r="AQ661" t="s">
        <v>6186</v>
      </c>
      <c r="AR661" t="s">
        <v>6186</v>
      </c>
      <c r="AS661" t="s">
        <v>6186</v>
      </c>
      <c r="AT661" t="s">
        <v>6186</v>
      </c>
      <c r="AU661" t="s">
        <v>6186</v>
      </c>
      <c r="AV661" t="s">
        <v>6186</v>
      </c>
      <c r="AW661" t="s">
        <v>6186</v>
      </c>
      <c r="AX661" t="s">
        <v>6186</v>
      </c>
      <c r="AY661" t="s">
        <v>6186</v>
      </c>
      <c r="AZ661" t="s">
        <v>6186</v>
      </c>
      <c r="BA661" t="s">
        <v>6186</v>
      </c>
      <c r="BB661" t="s">
        <v>6186</v>
      </c>
      <c r="BC661" t="s">
        <v>6186</v>
      </c>
      <c r="BD661" t="s">
        <v>6186</v>
      </c>
    </row>
    <row r="662" spans="1:56">
      <c r="A662" t="s">
        <v>6185</v>
      </c>
      <c r="B662">
        <v>4000</v>
      </c>
      <c r="C662">
        <v>1975</v>
      </c>
      <c r="D662" s="7">
        <v>1089</v>
      </c>
      <c r="E662">
        <v>0.106485</v>
      </c>
      <c r="F662">
        <v>15.63693</v>
      </c>
      <c r="H662">
        <v>13.29895</v>
      </c>
      <c r="I662">
        <f t="shared" si="14"/>
        <v>1.41613869075</v>
      </c>
      <c r="K662">
        <v>12.44807</v>
      </c>
      <c r="L662">
        <v>14.511290000000001</v>
      </c>
      <c r="M662">
        <v>668.24816999999996</v>
      </c>
      <c r="N662">
        <v>713.92606000000001</v>
      </c>
      <c r="O662">
        <v>612.41963999999996</v>
      </c>
      <c r="P662" t="s">
        <v>6186</v>
      </c>
      <c r="Q662">
        <v>292.03680000000003</v>
      </c>
      <c r="R662">
        <v>129.87360000000001</v>
      </c>
      <c r="S662" t="s">
        <v>6186</v>
      </c>
      <c r="T662">
        <v>0.44342799999999999</v>
      </c>
      <c r="U662">
        <v>3.2467999999999997E-2</v>
      </c>
      <c r="V662">
        <v>27.003019999999999</v>
      </c>
      <c r="W662" t="s">
        <v>6186</v>
      </c>
      <c r="X662" t="s">
        <v>6186</v>
      </c>
      <c r="Y662">
        <v>1</v>
      </c>
      <c r="Z662">
        <v>7.5999999999999998E-2</v>
      </c>
      <c r="AA662">
        <v>0.92400000000000004</v>
      </c>
      <c r="AB662" t="s">
        <v>6186</v>
      </c>
      <c r="AC662" t="s">
        <v>6186</v>
      </c>
      <c r="AD662" t="s">
        <v>6186</v>
      </c>
      <c r="AE662">
        <v>0.99399999999999999</v>
      </c>
      <c r="AF662" t="s">
        <v>6186</v>
      </c>
      <c r="AG662">
        <v>6.0000000000000001E-3</v>
      </c>
      <c r="AH662" t="s">
        <v>6186</v>
      </c>
      <c r="AI662" t="s">
        <v>6186</v>
      </c>
      <c r="AJ662" t="s">
        <v>6186</v>
      </c>
      <c r="AK662" t="s">
        <v>6186</v>
      </c>
      <c r="AL662" t="s">
        <v>6186</v>
      </c>
      <c r="AM662" t="s">
        <v>6186</v>
      </c>
      <c r="AN662" t="s">
        <v>6186</v>
      </c>
      <c r="AO662" t="s">
        <v>6186</v>
      </c>
      <c r="AP662">
        <v>1</v>
      </c>
      <c r="AQ662" t="s">
        <v>6186</v>
      </c>
      <c r="AR662" t="s">
        <v>6186</v>
      </c>
      <c r="AS662" t="s">
        <v>6186</v>
      </c>
      <c r="AT662" t="s">
        <v>6186</v>
      </c>
      <c r="AU662" t="s">
        <v>6186</v>
      </c>
      <c r="AV662" t="s">
        <v>6186</v>
      </c>
      <c r="AW662" t="s">
        <v>6186</v>
      </c>
      <c r="AX662">
        <v>7.2</v>
      </c>
      <c r="AY662">
        <v>7.4999999999999997E-2</v>
      </c>
      <c r="AZ662">
        <v>0</v>
      </c>
      <c r="BA662" t="s">
        <v>6186</v>
      </c>
      <c r="BB662" t="s">
        <v>6186</v>
      </c>
      <c r="BC662" t="s">
        <v>6186</v>
      </c>
      <c r="BD662" t="s">
        <v>6186</v>
      </c>
    </row>
    <row r="663" spans="1:56">
      <c r="A663" t="s">
        <v>6185</v>
      </c>
      <c r="B663">
        <v>4000</v>
      </c>
      <c r="C663">
        <v>1976</v>
      </c>
      <c r="D663" s="7">
        <v>1977</v>
      </c>
      <c r="E663">
        <v>0.16031899999999999</v>
      </c>
      <c r="F663">
        <v>17.68178</v>
      </c>
      <c r="H663">
        <v>15.044230000000001</v>
      </c>
      <c r="I663">
        <f t="shared" si="14"/>
        <v>2.41187590937</v>
      </c>
      <c r="K663">
        <v>14.01882</v>
      </c>
      <c r="L663">
        <v>16.521229999999999</v>
      </c>
      <c r="M663">
        <v>591.10700999999995</v>
      </c>
      <c r="N663">
        <v>634.33006999999998</v>
      </c>
      <c r="O663">
        <v>538.27882</v>
      </c>
      <c r="P663" t="s">
        <v>6186</v>
      </c>
      <c r="Q663">
        <v>279.89499999999998</v>
      </c>
      <c r="R663">
        <v>122.0698</v>
      </c>
      <c r="S663" t="s">
        <v>6186</v>
      </c>
      <c r="T663">
        <v>0.43346400000000002</v>
      </c>
      <c r="U663">
        <v>3.0516999999999999E-2</v>
      </c>
      <c r="V663">
        <v>30.398289999999999</v>
      </c>
      <c r="W663" t="s">
        <v>6186</v>
      </c>
      <c r="X663" t="s">
        <v>6186</v>
      </c>
      <c r="Y663">
        <v>1</v>
      </c>
      <c r="Z663">
        <v>6.9000000000000006E-2</v>
      </c>
      <c r="AA663">
        <v>0.93100000000000005</v>
      </c>
      <c r="AB663" t="s">
        <v>6186</v>
      </c>
      <c r="AC663" t="s">
        <v>6186</v>
      </c>
      <c r="AD663" t="s">
        <v>6186</v>
      </c>
      <c r="AE663">
        <v>0.99</v>
      </c>
      <c r="AF663" t="s">
        <v>6186</v>
      </c>
      <c r="AG663">
        <v>4.0000000000000001E-3</v>
      </c>
      <c r="AH663" t="s">
        <v>6186</v>
      </c>
      <c r="AI663">
        <v>6.0000000000000001E-3</v>
      </c>
      <c r="AJ663">
        <v>6.0000000000000001E-3</v>
      </c>
      <c r="AK663" t="s">
        <v>6186</v>
      </c>
      <c r="AL663" t="s">
        <v>6186</v>
      </c>
      <c r="AM663" t="s">
        <v>6186</v>
      </c>
      <c r="AN663" t="s">
        <v>6186</v>
      </c>
      <c r="AO663" t="s">
        <v>6186</v>
      </c>
      <c r="AP663">
        <v>0.99399999999999999</v>
      </c>
      <c r="AQ663" t="s">
        <v>6186</v>
      </c>
      <c r="AR663" t="s">
        <v>6186</v>
      </c>
      <c r="AS663" t="s">
        <v>6186</v>
      </c>
      <c r="AT663" t="s">
        <v>6186</v>
      </c>
      <c r="AU663" t="s">
        <v>6186</v>
      </c>
      <c r="AV663">
        <v>3</v>
      </c>
      <c r="AW663" t="s">
        <v>6186</v>
      </c>
      <c r="AX663">
        <v>7</v>
      </c>
      <c r="AY663">
        <v>1</v>
      </c>
      <c r="AZ663" t="s">
        <v>6186</v>
      </c>
      <c r="BA663" t="s">
        <v>6186</v>
      </c>
      <c r="BB663" t="s">
        <v>6186</v>
      </c>
      <c r="BC663" t="s">
        <v>6186</v>
      </c>
      <c r="BD663" t="s">
        <v>6186</v>
      </c>
    </row>
    <row r="664" spans="1:56">
      <c r="A664" t="s">
        <v>6185</v>
      </c>
      <c r="B664">
        <v>4000</v>
      </c>
      <c r="C664">
        <v>1977</v>
      </c>
      <c r="D664" s="7">
        <v>3323</v>
      </c>
      <c r="E664">
        <v>0.23531199999999999</v>
      </c>
      <c r="F664">
        <v>17.889869999999998</v>
      </c>
      <c r="H664">
        <v>15.219620000000001</v>
      </c>
      <c r="I664">
        <f t="shared" si="14"/>
        <v>3.5813592214400001</v>
      </c>
      <c r="K664">
        <v>14.19943</v>
      </c>
      <c r="L664">
        <v>16.684750000000001</v>
      </c>
      <c r="M664">
        <v>584.14270999999997</v>
      </c>
      <c r="N664">
        <v>626.09965999999997</v>
      </c>
      <c r="O664">
        <v>532.86198999999999</v>
      </c>
      <c r="P664" t="s">
        <v>6186</v>
      </c>
      <c r="Q664">
        <v>292.63299999999998</v>
      </c>
      <c r="R664">
        <v>133.12119999999999</v>
      </c>
      <c r="S664" t="s">
        <v>6186</v>
      </c>
      <c r="T664">
        <v>0.45294600000000002</v>
      </c>
      <c r="U664">
        <v>3.3279999999999997E-2</v>
      </c>
      <c r="V664">
        <v>30.637879999999999</v>
      </c>
      <c r="W664" t="s">
        <v>6186</v>
      </c>
      <c r="X664" t="s">
        <v>6186</v>
      </c>
      <c r="Y664">
        <v>1</v>
      </c>
      <c r="Z664">
        <v>3.3000000000000002E-2</v>
      </c>
      <c r="AA664">
        <v>0.96699999999999997</v>
      </c>
      <c r="AB664" t="s">
        <v>6186</v>
      </c>
      <c r="AC664" t="s">
        <v>6186</v>
      </c>
      <c r="AD664" t="s">
        <v>6186</v>
      </c>
      <c r="AE664">
        <v>0.99099999999999999</v>
      </c>
      <c r="AF664" t="s">
        <v>6186</v>
      </c>
      <c r="AG664">
        <v>5.0000000000000001E-3</v>
      </c>
      <c r="AH664" t="s">
        <v>6186</v>
      </c>
      <c r="AI664">
        <v>4.0000000000000001E-3</v>
      </c>
      <c r="AJ664">
        <v>4.0000000000000001E-3</v>
      </c>
      <c r="AK664" t="s">
        <v>6186</v>
      </c>
      <c r="AL664" t="s">
        <v>6186</v>
      </c>
      <c r="AM664" t="s">
        <v>6186</v>
      </c>
      <c r="AN664" t="s">
        <v>6186</v>
      </c>
      <c r="AO664" t="s">
        <v>6186</v>
      </c>
      <c r="AP664">
        <v>0.996</v>
      </c>
      <c r="AQ664" t="s">
        <v>6186</v>
      </c>
      <c r="AR664" t="s">
        <v>6186</v>
      </c>
      <c r="AS664" t="s">
        <v>6186</v>
      </c>
      <c r="AT664" t="s">
        <v>6186</v>
      </c>
      <c r="AU664" t="s">
        <v>6186</v>
      </c>
      <c r="AV664" t="s">
        <v>6186</v>
      </c>
      <c r="AW664" t="s">
        <v>6186</v>
      </c>
      <c r="AX664">
        <v>7.3</v>
      </c>
      <c r="AY664" t="s">
        <v>6186</v>
      </c>
      <c r="AZ664" t="s">
        <v>6186</v>
      </c>
      <c r="BA664" t="s">
        <v>6186</v>
      </c>
      <c r="BB664" t="s">
        <v>6186</v>
      </c>
      <c r="BC664" t="s">
        <v>6186</v>
      </c>
      <c r="BD664" t="s">
        <v>6186</v>
      </c>
    </row>
    <row r="665" spans="1:56">
      <c r="A665" t="s">
        <v>6185</v>
      </c>
      <c r="B665">
        <v>4000</v>
      </c>
      <c r="C665">
        <v>1978</v>
      </c>
      <c r="D665" s="7">
        <v>2235</v>
      </c>
      <c r="E665">
        <v>0.15471099999999999</v>
      </c>
      <c r="F665">
        <v>17.988969999999998</v>
      </c>
      <c r="H665">
        <v>15.319649999999999</v>
      </c>
      <c r="I665">
        <f t="shared" si="14"/>
        <v>2.3701183711499998</v>
      </c>
      <c r="K665">
        <v>14.11275</v>
      </c>
      <c r="L665">
        <v>17.107790000000001</v>
      </c>
      <c r="M665">
        <v>580.54456000000005</v>
      </c>
      <c r="N665">
        <v>630.17112999999995</v>
      </c>
      <c r="O665">
        <v>519.88986</v>
      </c>
      <c r="P665" t="s">
        <v>6186</v>
      </c>
      <c r="Q665">
        <v>305.5179</v>
      </c>
      <c r="R665">
        <v>144.7861</v>
      </c>
      <c r="S665">
        <v>13.144299999999999</v>
      </c>
      <c r="T665">
        <v>0.47421999999999997</v>
      </c>
      <c r="U665">
        <v>3.6197E-2</v>
      </c>
      <c r="V665">
        <v>30.856739999999999</v>
      </c>
      <c r="W665">
        <v>0</v>
      </c>
      <c r="X665" t="s">
        <v>6186</v>
      </c>
      <c r="Y665">
        <v>1</v>
      </c>
      <c r="Z665">
        <v>0.03</v>
      </c>
      <c r="AA665">
        <v>0.86499999999999999</v>
      </c>
      <c r="AB665">
        <v>0.104</v>
      </c>
      <c r="AC665" t="s">
        <v>6186</v>
      </c>
      <c r="AD665" t="s">
        <v>6186</v>
      </c>
      <c r="AE665">
        <v>0.98399999999999999</v>
      </c>
      <c r="AF665" t="s">
        <v>6186</v>
      </c>
      <c r="AG665">
        <v>8.9999999999999993E-3</v>
      </c>
      <c r="AH665" t="s">
        <v>6186</v>
      </c>
      <c r="AI665">
        <v>7.0000000000000001E-3</v>
      </c>
      <c r="AJ665">
        <v>7.0000000000000001E-3</v>
      </c>
      <c r="AK665" t="s">
        <v>6186</v>
      </c>
      <c r="AL665" t="s">
        <v>6186</v>
      </c>
      <c r="AM665" t="s">
        <v>6186</v>
      </c>
      <c r="AN665" t="s">
        <v>6186</v>
      </c>
      <c r="AO665" t="s">
        <v>6186</v>
      </c>
      <c r="AP665">
        <v>0.99299999999999999</v>
      </c>
      <c r="AQ665" t="s">
        <v>6186</v>
      </c>
      <c r="AR665" t="s">
        <v>6186</v>
      </c>
      <c r="AS665" t="s">
        <v>6186</v>
      </c>
      <c r="AT665" t="s">
        <v>6186</v>
      </c>
      <c r="AU665" t="s">
        <v>6186</v>
      </c>
      <c r="AV665">
        <v>3</v>
      </c>
      <c r="AW665" t="s">
        <v>6186</v>
      </c>
      <c r="AX665">
        <v>7.7</v>
      </c>
      <c r="AY665">
        <v>1</v>
      </c>
      <c r="AZ665" t="s">
        <v>6186</v>
      </c>
      <c r="BA665" t="s">
        <v>6186</v>
      </c>
      <c r="BB665" t="s">
        <v>6186</v>
      </c>
      <c r="BC665" t="s">
        <v>6186</v>
      </c>
      <c r="BD665" t="s">
        <v>6186</v>
      </c>
    </row>
    <row r="666" spans="1:56">
      <c r="A666" t="s">
        <v>6185</v>
      </c>
      <c r="B666">
        <v>4000</v>
      </c>
      <c r="C666">
        <v>1979</v>
      </c>
      <c r="D666" s="7">
        <v>2643</v>
      </c>
      <c r="E666">
        <v>0.19037299999999999</v>
      </c>
      <c r="F666">
        <v>17.764140000000001</v>
      </c>
      <c r="H666">
        <v>15.11957</v>
      </c>
      <c r="I666">
        <f t="shared" si="14"/>
        <v>2.8783578996099997</v>
      </c>
      <c r="K666">
        <v>14.011150000000001</v>
      </c>
      <c r="L666">
        <v>16.737950000000001</v>
      </c>
      <c r="M666">
        <v>589.14475000000004</v>
      </c>
      <c r="N666">
        <v>635.71289000000002</v>
      </c>
      <c r="O666">
        <v>532.22812999999996</v>
      </c>
      <c r="P666" t="s">
        <v>6186</v>
      </c>
      <c r="Q666">
        <v>311.24720000000002</v>
      </c>
      <c r="R666">
        <v>146.79939999999999</v>
      </c>
      <c r="S666">
        <v>13.3535</v>
      </c>
      <c r="T666">
        <v>0.47194900000000001</v>
      </c>
      <c r="U666">
        <v>3.6700000000000003E-2</v>
      </c>
      <c r="V666">
        <v>30.490590000000001</v>
      </c>
      <c r="W666">
        <v>5.2999999999999999E-2</v>
      </c>
      <c r="X666" t="s">
        <v>6186</v>
      </c>
      <c r="Y666">
        <v>0.94699999999999995</v>
      </c>
      <c r="Z666">
        <v>2.1999999999999999E-2</v>
      </c>
      <c r="AA666">
        <v>0.874</v>
      </c>
      <c r="AB666">
        <v>0.104</v>
      </c>
      <c r="AC666" t="s">
        <v>6186</v>
      </c>
      <c r="AD666" t="s">
        <v>6186</v>
      </c>
      <c r="AE666">
        <v>0.94799999999999995</v>
      </c>
      <c r="AF666" t="s">
        <v>6186</v>
      </c>
      <c r="AG666">
        <v>2.8000000000000001E-2</v>
      </c>
      <c r="AH666" t="s">
        <v>6186</v>
      </c>
      <c r="AI666">
        <v>2.3E-2</v>
      </c>
      <c r="AJ666">
        <v>2.3E-2</v>
      </c>
      <c r="AK666" t="s">
        <v>6186</v>
      </c>
      <c r="AL666" t="s">
        <v>6186</v>
      </c>
      <c r="AM666" t="s">
        <v>6186</v>
      </c>
      <c r="AN666" t="s">
        <v>6186</v>
      </c>
      <c r="AO666" t="s">
        <v>6186</v>
      </c>
      <c r="AP666">
        <v>0.97699999999999998</v>
      </c>
      <c r="AQ666" t="s">
        <v>6186</v>
      </c>
      <c r="AR666" t="s">
        <v>6186</v>
      </c>
      <c r="AS666" t="s">
        <v>6186</v>
      </c>
      <c r="AT666" t="s">
        <v>6186</v>
      </c>
      <c r="AU666" t="s">
        <v>6186</v>
      </c>
      <c r="AV666">
        <v>3</v>
      </c>
      <c r="AW666" t="s">
        <v>6186</v>
      </c>
      <c r="AX666">
        <v>7.8</v>
      </c>
      <c r="AY666">
        <v>1</v>
      </c>
      <c r="AZ666">
        <v>0</v>
      </c>
      <c r="BA666" t="s">
        <v>6186</v>
      </c>
      <c r="BB666" t="s">
        <v>6186</v>
      </c>
      <c r="BC666" t="s">
        <v>6186</v>
      </c>
      <c r="BD666" t="s">
        <v>6186</v>
      </c>
    </row>
    <row r="667" spans="1:56">
      <c r="A667" t="s">
        <v>6185</v>
      </c>
      <c r="B667">
        <v>4000</v>
      </c>
      <c r="C667">
        <v>1980</v>
      </c>
      <c r="D667" s="7">
        <v>1316</v>
      </c>
      <c r="E667">
        <v>0.116385</v>
      </c>
      <c r="F667">
        <v>18.842659999999999</v>
      </c>
      <c r="H667">
        <v>16.067640000000001</v>
      </c>
      <c r="I667">
        <f t="shared" si="14"/>
        <v>1.8700322814000001</v>
      </c>
      <c r="K667">
        <v>14.58623</v>
      </c>
      <c r="L667">
        <v>18.344809999999999</v>
      </c>
      <c r="M667">
        <v>558.69830000000002</v>
      </c>
      <c r="N667">
        <v>615.44140000000004</v>
      </c>
      <c r="O667">
        <v>489.34562</v>
      </c>
      <c r="P667" t="s">
        <v>6186</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6186</v>
      </c>
      <c r="AD667" t="s">
        <v>6186</v>
      </c>
      <c r="AE667">
        <v>0.83</v>
      </c>
      <c r="AF667" t="s">
        <v>6186</v>
      </c>
      <c r="AG667">
        <v>2.5000000000000001E-2</v>
      </c>
      <c r="AH667">
        <v>4.9000000000000002E-2</v>
      </c>
      <c r="AI667">
        <v>9.6000000000000002E-2</v>
      </c>
      <c r="AJ667">
        <v>9.6000000000000002E-2</v>
      </c>
      <c r="AK667" t="s">
        <v>6186</v>
      </c>
      <c r="AL667" t="s">
        <v>6186</v>
      </c>
      <c r="AM667" t="s">
        <v>6186</v>
      </c>
      <c r="AN667" t="s">
        <v>6186</v>
      </c>
      <c r="AO667" t="s">
        <v>6186</v>
      </c>
      <c r="AP667">
        <v>0.90400000000000003</v>
      </c>
      <c r="AQ667" t="s">
        <v>6186</v>
      </c>
      <c r="AR667" t="s">
        <v>6186</v>
      </c>
      <c r="AS667" t="s">
        <v>6186</v>
      </c>
      <c r="AT667" t="s">
        <v>6186</v>
      </c>
      <c r="AU667" t="s">
        <v>6186</v>
      </c>
      <c r="AV667">
        <v>3.1</v>
      </c>
      <c r="AW667" t="s">
        <v>6186</v>
      </c>
      <c r="AX667">
        <v>7.7</v>
      </c>
      <c r="AY667">
        <v>1</v>
      </c>
      <c r="AZ667" t="s">
        <v>6186</v>
      </c>
      <c r="BA667" t="s">
        <v>6186</v>
      </c>
      <c r="BB667" t="s">
        <v>6186</v>
      </c>
      <c r="BC667" t="s">
        <v>6186</v>
      </c>
      <c r="BD667" t="s">
        <v>6186</v>
      </c>
    </row>
    <row r="668" spans="1:56">
      <c r="A668" t="s">
        <v>6185</v>
      </c>
      <c r="B668">
        <v>4000</v>
      </c>
      <c r="C668">
        <v>1981</v>
      </c>
      <c r="D668" s="7">
        <v>1313</v>
      </c>
      <c r="E668">
        <v>0.124359</v>
      </c>
      <c r="F668">
        <v>20.29813</v>
      </c>
      <c r="H668">
        <v>17.332439999999998</v>
      </c>
      <c r="I668">
        <f t="shared" si="14"/>
        <v>2.1554449059599996</v>
      </c>
      <c r="K668">
        <v>15.484819999999999</v>
      </c>
      <c r="L668">
        <v>20.291620000000002</v>
      </c>
      <c r="M668">
        <v>520.26921000000004</v>
      </c>
      <c r="N668">
        <v>582.31487000000004</v>
      </c>
      <c r="O668">
        <v>444.43563</v>
      </c>
      <c r="P668" t="s">
        <v>6186</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6186</v>
      </c>
      <c r="AD668" t="s">
        <v>6186</v>
      </c>
      <c r="AE668">
        <v>0.753</v>
      </c>
      <c r="AF668" t="s">
        <v>6186</v>
      </c>
      <c r="AG668">
        <v>1.2E-2</v>
      </c>
      <c r="AH668">
        <v>0.10299999999999999</v>
      </c>
      <c r="AI668">
        <v>0.13200000000000001</v>
      </c>
      <c r="AJ668">
        <v>0.13200000000000001</v>
      </c>
      <c r="AK668" t="s">
        <v>6186</v>
      </c>
      <c r="AL668" t="s">
        <v>6186</v>
      </c>
      <c r="AM668" t="s">
        <v>6186</v>
      </c>
      <c r="AN668" t="s">
        <v>6186</v>
      </c>
      <c r="AO668" t="s">
        <v>6186</v>
      </c>
      <c r="AP668">
        <v>0.86799999999999999</v>
      </c>
      <c r="AQ668" t="s">
        <v>6186</v>
      </c>
      <c r="AR668" t="s">
        <v>6186</v>
      </c>
      <c r="AS668" t="s">
        <v>6186</v>
      </c>
      <c r="AT668" t="s">
        <v>6186</v>
      </c>
      <c r="AU668" t="s">
        <v>6186</v>
      </c>
      <c r="AV668">
        <v>3.4</v>
      </c>
      <c r="AW668" t="s">
        <v>6186</v>
      </c>
      <c r="AX668">
        <v>7.6</v>
      </c>
      <c r="AY668">
        <v>0.999</v>
      </c>
      <c r="AZ668">
        <v>1E-3</v>
      </c>
      <c r="BA668" t="s">
        <v>6186</v>
      </c>
      <c r="BB668" t="s">
        <v>6186</v>
      </c>
      <c r="BC668" t="s">
        <v>6186</v>
      </c>
      <c r="BD668" t="s">
        <v>6186</v>
      </c>
    </row>
    <row r="669" spans="1:56">
      <c r="A669" t="s">
        <v>6185</v>
      </c>
      <c r="B669">
        <v>4000</v>
      </c>
      <c r="C669">
        <v>1982</v>
      </c>
      <c r="D669" s="7">
        <v>1215</v>
      </c>
      <c r="E669">
        <v>0.124823</v>
      </c>
      <c r="F669">
        <v>20.60557</v>
      </c>
      <c r="H669">
        <v>17.606580000000001</v>
      </c>
      <c r="I669">
        <f t="shared" si="14"/>
        <v>2.1977061353400003</v>
      </c>
      <c r="K669">
        <v>15.612539999999999</v>
      </c>
      <c r="L669">
        <v>20.863420000000001</v>
      </c>
      <c r="M669">
        <v>509.95175999999998</v>
      </c>
      <c r="N669">
        <v>574.89135999999996</v>
      </c>
      <c r="O669">
        <v>430.58114999999998</v>
      </c>
      <c r="P669" t="s">
        <v>6186</v>
      </c>
      <c r="Q669">
        <v>286.7296</v>
      </c>
      <c r="R669">
        <v>135.44</v>
      </c>
      <c r="S669">
        <v>15.0397</v>
      </c>
      <c r="T669">
        <v>0.47863600000000001</v>
      </c>
      <c r="U669">
        <v>3.3860000000000001E-2</v>
      </c>
      <c r="V669">
        <v>35.5777</v>
      </c>
      <c r="W669">
        <v>0.111</v>
      </c>
      <c r="X669">
        <v>1.2999999999999999E-2</v>
      </c>
      <c r="Y669">
        <v>0.876</v>
      </c>
      <c r="Z669" t="s">
        <v>6186</v>
      </c>
      <c r="AA669">
        <v>0.104</v>
      </c>
      <c r="AB669">
        <v>0.89600000000000002</v>
      </c>
      <c r="AC669" t="s">
        <v>6186</v>
      </c>
      <c r="AD669" t="s">
        <v>6186</v>
      </c>
      <c r="AE669">
        <v>0.7</v>
      </c>
      <c r="AF669" t="s">
        <v>6186</v>
      </c>
      <c r="AG669">
        <v>1.7999999999999999E-2</v>
      </c>
      <c r="AH669">
        <v>0.187</v>
      </c>
      <c r="AI669">
        <v>9.4E-2</v>
      </c>
      <c r="AJ669">
        <v>9.4E-2</v>
      </c>
      <c r="AK669" t="s">
        <v>6186</v>
      </c>
      <c r="AL669" t="s">
        <v>6186</v>
      </c>
      <c r="AM669" t="s">
        <v>6186</v>
      </c>
      <c r="AN669" t="s">
        <v>6186</v>
      </c>
      <c r="AO669" t="s">
        <v>6186</v>
      </c>
      <c r="AP669">
        <v>0.90600000000000003</v>
      </c>
      <c r="AQ669" t="s">
        <v>6186</v>
      </c>
      <c r="AR669" t="s">
        <v>6186</v>
      </c>
      <c r="AS669" t="s">
        <v>6186</v>
      </c>
      <c r="AT669" t="s">
        <v>6186</v>
      </c>
      <c r="AU669" t="s">
        <v>6186</v>
      </c>
      <c r="AV669">
        <v>3.7</v>
      </c>
      <c r="AW669" t="s">
        <v>6186</v>
      </c>
      <c r="AX669">
        <v>7.4</v>
      </c>
      <c r="AY669">
        <v>1</v>
      </c>
      <c r="AZ669" t="s">
        <v>6186</v>
      </c>
      <c r="BA669" t="s">
        <v>6186</v>
      </c>
      <c r="BB669" t="s">
        <v>6186</v>
      </c>
      <c r="BC669" t="s">
        <v>6186</v>
      </c>
      <c r="BD669" t="s">
        <v>6186</v>
      </c>
    </row>
    <row r="670" spans="1:56">
      <c r="A670" t="s">
        <v>6185</v>
      </c>
      <c r="B670">
        <v>4000</v>
      </c>
      <c r="C670">
        <v>1983</v>
      </c>
      <c r="D670" s="7">
        <v>1446</v>
      </c>
      <c r="E670">
        <v>0.140317</v>
      </c>
      <c r="F670">
        <v>20.328289999999999</v>
      </c>
      <c r="H670">
        <v>17.370609999999999</v>
      </c>
      <c r="I670">
        <f t="shared" si="14"/>
        <v>2.4373918833699997</v>
      </c>
      <c r="K670">
        <v>15.385490000000001</v>
      </c>
      <c r="L670">
        <v>20.622779999999999</v>
      </c>
      <c r="M670">
        <v>513.92399999999998</v>
      </c>
      <c r="N670">
        <v>580.08694000000003</v>
      </c>
      <c r="O670">
        <v>433.05817000000002</v>
      </c>
      <c r="P670" t="s">
        <v>6186</v>
      </c>
      <c r="Q670">
        <v>286.71319999999997</v>
      </c>
      <c r="R670">
        <v>139.08449999999999</v>
      </c>
      <c r="S670">
        <v>13.4648</v>
      </c>
      <c r="T670">
        <v>0.489979</v>
      </c>
      <c r="U670">
        <v>3.4771000000000003E-2</v>
      </c>
      <c r="V670">
        <v>34.984360000000002</v>
      </c>
      <c r="W670">
        <v>0.125</v>
      </c>
      <c r="X670">
        <v>1.2999999999999999E-2</v>
      </c>
      <c r="Y670">
        <v>0.86199999999999999</v>
      </c>
      <c r="Z670" t="s">
        <v>6186</v>
      </c>
      <c r="AA670">
        <v>5.3999999999999999E-2</v>
      </c>
      <c r="AB670">
        <v>0.94599999999999995</v>
      </c>
      <c r="AC670" t="s">
        <v>6186</v>
      </c>
      <c r="AD670" t="s">
        <v>6186</v>
      </c>
      <c r="AE670">
        <v>0.55700000000000005</v>
      </c>
      <c r="AF670" t="s">
        <v>6186</v>
      </c>
      <c r="AG670">
        <v>0.02</v>
      </c>
      <c r="AH670">
        <v>0.38</v>
      </c>
      <c r="AI670">
        <v>4.3999999999999997E-2</v>
      </c>
      <c r="AJ670">
        <v>4.3999999999999997E-2</v>
      </c>
      <c r="AK670" t="s">
        <v>6186</v>
      </c>
      <c r="AL670" t="s">
        <v>6186</v>
      </c>
      <c r="AM670" t="s">
        <v>6186</v>
      </c>
      <c r="AN670" t="s">
        <v>6186</v>
      </c>
      <c r="AO670" t="s">
        <v>6186</v>
      </c>
      <c r="AP670">
        <v>0.95599999999999996</v>
      </c>
      <c r="AQ670" t="s">
        <v>6186</v>
      </c>
      <c r="AR670" t="s">
        <v>6186</v>
      </c>
      <c r="AS670" t="s">
        <v>6186</v>
      </c>
      <c r="AT670" t="s">
        <v>6186</v>
      </c>
      <c r="AU670" t="s">
        <v>6186</v>
      </c>
      <c r="AV670">
        <v>3.7</v>
      </c>
      <c r="AW670" t="s">
        <v>6186</v>
      </c>
      <c r="AX670">
        <v>7.8</v>
      </c>
      <c r="AY670">
        <v>1</v>
      </c>
      <c r="AZ670" t="s">
        <v>6186</v>
      </c>
      <c r="BA670" t="s">
        <v>6186</v>
      </c>
      <c r="BB670" t="s">
        <v>6186</v>
      </c>
      <c r="BC670" t="s">
        <v>6186</v>
      </c>
      <c r="BD670" t="s">
        <v>6186</v>
      </c>
    </row>
    <row r="671" spans="1:56">
      <c r="A671" t="s">
        <v>6185</v>
      </c>
      <c r="B671">
        <v>4000</v>
      </c>
      <c r="C671">
        <v>1984</v>
      </c>
      <c r="D671" s="7">
        <v>1702</v>
      </c>
      <c r="E671">
        <v>0.12142500000000001</v>
      </c>
      <c r="F671">
        <v>20.552109999999999</v>
      </c>
      <c r="H671">
        <v>17.562429999999999</v>
      </c>
      <c r="I671">
        <f t="shared" si="14"/>
        <v>2.13251806275</v>
      </c>
      <c r="K671">
        <v>15.53857</v>
      </c>
      <c r="L671">
        <v>20.887550000000001</v>
      </c>
      <c r="M671">
        <v>507.52776</v>
      </c>
      <c r="N671">
        <v>573.51086999999995</v>
      </c>
      <c r="O671">
        <v>426.88173999999998</v>
      </c>
      <c r="P671" t="s">
        <v>6186</v>
      </c>
      <c r="Q671">
        <v>289.33679999999998</v>
      </c>
      <c r="R671">
        <v>138.9375</v>
      </c>
      <c r="S671">
        <v>13.3546</v>
      </c>
      <c r="T671">
        <v>0.48452299999999998</v>
      </c>
      <c r="U671">
        <v>3.4734000000000001E-2</v>
      </c>
      <c r="V671">
        <v>35.267530000000001</v>
      </c>
      <c r="W671">
        <v>0.128</v>
      </c>
      <c r="X671">
        <v>1.0999999999999999E-2</v>
      </c>
      <c r="Y671">
        <v>0.86199999999999999</v>
      </c>
      <c r="Z671" t="s">
        <v>6186</v>
      </c>
      <c r="AA671">
        <v>4.2000000000000003E-2</v>
      </c>
      <c r="AB671">
        <v>0.95799999999999996</v>
      </c>
      <c r="AC671" t="s">
        <v>6186</v>
      </c>
      <c r="AD671" t="s">
        <v>6186</v>
      </c>
      <c r="AE671">
        <v>0.53900000000000003</v>
      </c>
      <c r="AF671" t="s">
        <v>6186</v>
      </c>
      <c r="AG671">
        <v>2.1000000000000001E-2</v>
      </c>
      <c r="AH671">
        <v>0.41099999999999998</v>
      </c>
      <c r="AI671">
        <v>2.8000000000000001E-2</v>
      </c>
      <c r="AJ671">
        <v>2.8000000000000001E-2</v>
      </c>
      <c r="AK671" t="s">
        <v>6186</v>
      </c>
      <c r="AL671" t="s">
        <v>6186</v>
      </c>
      <c r="AM671" t="s">
        <v>6186</v>
      </c>
      <c r="AN671" t="s">
        <v>6186</v>
      </c>
      <c r="AO671" t="s">
        <v>6186</v>
      </c>
      <c r="AP671">
        <v>0.97199999999999998</v>
      </c>
      <c r="AQ671" t="s">
        <v>6186</v>
      </c>
      <c r="AR671" t="s">
        <v>6186</v>
      </c>
      <c r="AS671" t="s">
        <v>6186</v>
      </c>
      <c r="AT671" t="s">
        <v>6186</v>
      </c>
      <c r="AU671" t="s">
        <v>6186</v>
      </c>
      <c r="AV671">
        <v>3.7</v>
      </c>
      <c r="AW671" t="s">
        <v>6186</v>
      </c>
      <c r="AX671">
        <v>7.8</v>
      </c>
      <c r="AY671">
        <v>1</v>
      </c>
      <c r="AZ671" t="s">
        <v>6186</v>
      </c>
      <c r="BA671" t="s">
        <v>6186</v>
      </c>
      <c r="BB671" t="s">
        <v>6186</v>
      </c>
      <c r="BC671" t="s">
        <v>6186</v>
      </c>
      <c r="BD671" t="s">
        <v>6186</v>
      </c>
    </row>
    <row r="672" spans="1:56">
      <c r="A672" t="s">
        <v>6185</v>
      </c>
      <c r="B672">
        <v>4000</v>
      </c>
      <c r="C672">
        <v>1985</v>
      </c>
      <c r="D672" s="7">
        <v>1671</v>
      </c>
      <c r="E672">
        <v>0.115576</v>
      </c>
      <c r="F672">
        <v>21.73997</v>
      </c>
      <c r="H672">
        <v>18.585840000000001</v>
      </c>
      <c r="I672">
        <f t="shared" si="14"/>
        <v>2.1480770438399999</v>
      </c>
      <c r="K672">
        <v>16.361429999999999</v>
      </c>
      <c r="L672">
        <v>22.289629999999999</v>
      </c>
      <c r="M672">
        <v>479.30378000000002</v>
      </c>
      <c r="N672">
        <v>544.36370999999997</v>
      </c>
      <c r="O672">
        <v>399.78608000000003</v>
      </c>
      <c r="P672" t="s">
        <v>6186</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6186</v>
      </c>
      <c r="AD672" t="s">
        <v>6186</v>
      </c>
      <c r="AE672">
        <v>0.52700000000000002</v>
      </c>
      <c r="AF672" t="s">
        <v>6186</v>
      </c>
      <c r="AG672">
        <v>3.7999999999999999E-2</v>
      </c>
      <c r="AH672">
        <v>0.41399999999999998</v>
      </c>
      <c r="AI672">
        <v>0.02</v>
      </c>
      <c r="AJ672">
        <v>0.02</v>
      </c>
      <c r="AK672" t="s">
        <v>6186</v>
      </c>
      <c r="AL672" t="s">
        <v>6186</v>
      </c>
      <c r="AM672" t="s">
        <v>6186</v>
      </c>
      <c r="AN672" t="s">
        <v>6186</v>
      </c>
      <c r="AO672" t="s">
        <v>6186</v>
      </c>
      <c r="AP672">
        <v>0.98</v>
      </c>
      <c r="AQ672" t="s">
        <v>6186</v>
      </c>
      <c r="AR672" t="s">
        <v>6186</v>
      </c>
      <c r="AS672" t="s">
        <v>6186</v>
      </c>
      <c r="AT672" t="s">
        <v>6186</v>
      </c>
      <c r="AU672" t="s">
        <v>6186</v>
      </c>
      <c r="AV672">
        <v>3.8</v>
      </c>
      <c r="AW672" t="s">
        <v>6186</v>
      </c>
      <c r="AX672">
        <v>7.9</v>
      </c>
      <c r="AY672">
        <v>0.999</v>
      </c>
      <c r="AZ672">
        <v>1E-3</v>
      </c>
      <c r="BA672" t="s">
        <v>6186</v>
      </c>
      <c r="BB672" t="s">
        <v>6186</v>
      </c>
      <c r="BC672" t="s">
        <v>6186</v>
      </c>
      <c r="BD672" t="s">
        <v>6186</v>
      </c>
    </row>
    <row r="673" spans="1:56">
      <c r="A673" t="s">
        <v>6185</v>
      </c>
      <c r="B673">
        <v>4000</v>
      </c>
      <c r="C673">
        <v>1986</v>
      </c>
      <c r="D673">
        <v>918</v>
      </c>
      <c r="E673">
        <v>5.9742000000000003E-2</v>
      </c>
      <c r="F673">
        <v>22.051770000000001</v>
      </c>
      <c r="H673">
        <v>18.806159999999998</v>
      </c>
      <c r="I673">
        <f t="shared" si="14"/>
        <v>1.12351761072</v>
      </c>
      <c r="K673">
        <v>16.474920000000001</v>
      </c>
      <c r="L673">
        <v>22.622319999999998</v>
      </c>
      <c r="M673">
        <v>472.84325999999999</v>
      </c>
      <c r="N673">
        <v>539.72077000000002</v>
      </c>
      <c r="O673">
        <v>393.11626000000001</v>
      </c>
      <c r="P673" t="s">
        <v>6186</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6186</v>
      </c>
      <c r="AD673" t="s">
        <v>6186</v>
      </c>
      <c r="AE673">
        <v>0.46800000000000003</v>
      </c>
      <c r="AF673" t="s">
        <v>6186</v>
      </c>
      <c r="AG673">
        <v>0.48299999999999998</v>
      </c>
      <c r="AH673">
        <v>4.3999999999999997E-2</v>
      </c>
      <c r="AI673">
        <v>5.0000000000000001E-3</v>
      </c>
      <c r="AJ673">
        <v>5.0000000000000001E-3</v>
      </c>
      <c r="AK673" t="s">
        <v>6186</v>
      </c>
      <c r="AL673" t="s">
        <v>6186</v>
      </c>
      <c r="AM673" t="s">
        <v>6186</v>
      </c>
      <c r="AN673" t="s">
        <v>6186</v>
      </c>
      <c r="AO673" t="s">
        <v>6186</v>
      </c>
      <c r="AP673">
        <v>0.995</v>
      </c>
      <c r="AQ673" t="s">
        <v>6186</v>
      </c>
      <c r="AR673" t="s">
        <v>6186</v>
      </c>
      <c r="AS673" t="s">
        <v>6186</v>
      </c>
      <c r="AT673">
        <v>1.0999999999999999E-2</v>
      </c>
      <c r="AU673" t="s">
        <v>6186</v>
      </c>
      <c r="AV673">
        <v>3.8</v>
      </c>
      <c r="AW673" t="s">
        <v>6186</v>
      </c>
      <c r="AX673">
        <v>7.8</v>
      </c>
      <c r="AY673">
        <v>0.998</v>
      </c>
      <c r="AZ673">
        <v>2E-3</v>
      </c>
      <c r="BA673" t="s">
        <v>6186</v>
      </c>
      <c r="BB673" t="s">
        <v>6186</v>
      </c>
      <c r="BC673" t="s">
        <v>6186</v>
      </c>
      <c r="BD673" t="s">
        <v>6186</v>
      </c>
    </row>
    <row r="674" spans="1:56">
      <c r="A674" t="s">
        <v>6185</v>
      </c>
      <c r="B674">
        <v>4000</v>
      </c>
      <c r="C674">
        <v>1987</v>
      </c>
      <c r="D674">
        <v>912</v>
      </c>
      <c r="E674">
        <v>6.1371000000000002E-2</v>
      </c>
      <c r="F674">
        <v>21.748429999999999</v>
      </c>
      <c r="H674">
        <v>18.482620000000001</v>
      </c>
      <c r="I674">
        <f t="shared" si="14"/>
        <v>1.1342968720200002</v>
      </c>
      <c r="K674">
        <v>16.258649999999999</v>
      </c>
      <c r="L674">
        <v>21.977979999999999</v>
      </c>
      <c r="M674">
        <v>481.53251</v>
      </c>
      <c r="N674">
        <v>547.33049000000005</v>
      </c>
      <c r="O674">
        <v>405.03084999999999</v>
      </c>
      <c r="P674" t="s">
        <v>6186</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6186</v>
      </c>
      <c r="AD674" t="s">
        <v>6186</v>
      </c>
      <c r="AE674">
        <v>0.44700000000000001</v>
      </c>
      <c r="AF674" t="s">
        <v>6186</v>
      </c>
      <c r="AG674">
        <v>0.50900000000000001</v>
      </c>
      <c r="AH674">
        <v>3.2000000000000001E-2</v>
      </c>
      <c r="AI674">
        <v>1.2E-2</v>
      </c>
      <c r="AJ674">
        <v>1.2E-2</v>
      </c>
      <c r="AK674" t="s">
        <v>6186</v>
      </c>
      <c r="AL674" t="s">
        <v>6186</v>
      </c>
      <c r="AM674" t="s">
        <v>6186</v>
      </c>
      <c r="AN674" t="s">
        <v>6186</v>
      </c>
      <c r="AO674" t="s">
        <v>6186</v>
      </c>
      <c r="AP674">
        <v>0.98799999999999999</v>
      </c>
      <c r="AQ674" t="s">
        <v>6186</v>
      </c>
      <c r="AR674" t="s">
        <v>6186</v>
      </c>
      <c r="AS674" t="s">
        <v>6186</v>
      </c>
      <c r="AT674">
        <v>4.4999999999999998E-2</v>
      </c>
      <c r="AU674" t="s">
        <v>6186</v>
      </c>
      <c r="AV674">
        <v>3.8</v>
      </c>
      <c r="AW674" t="s">
        <v>6186</v>
      </c>
      <c r="AX674">
        <v>7.8</v>
      </c>
      <c r="AY674">
        <v>0.97</v>
      </c>
      <c r="AZ674">
        <v>0.03</v>
      </c>
      <c r="BA674" t="s">
        <v>6186</v>
      </c>
      <c r="BB674" t="s">
        <v>6186</v>
      </c>
      <c r="BC674" t="s">
        <v>6186</v>
      </c>
      <c r="BD674" t="s">
        <v>6186</v>
      </c>
    </row>
    <row r="675" spans="1:56">
      <c r="A675" t="s">
        <v>6185</v>
      </c>
      <c r="B675">
        <v>4000</v>
      </c>
      <c r="C675">
        <v>1988</v>
      </c>
      <c r="D675">
        <v>829</v>
      </c>
      <c r="E675">
        <v>5.4198000000000003E-2</v>
      </c>
      <c r="F675">
        <v>22.22109</v>
      </c>
      <c r="H675">
        <v>18.84573</v>
      </c>
      <c r="I675">
        <f t="shared" si="14"/>
        <v>1.0214008745400001</v>
      </c>
      <c r="K675">
        <v>16.405619999999999</v>
      </c>
      <c r="L675">
        <v>22.671949999999999</v>
      </c>
      <c r="M675">
        <v>471.56572999999997</v>
      </c>
      <c r="N675">
        <v>541.70465999999999</v>
      </c>
      <c r="O675">
        <v>391.98214999999999</v>
      </c>
      <c r="P675" t="s">
        <v>6186</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6186</v>
      </c>
      <c r="AD675" t="s">
        <v>6186</v>
      </c>
      <c r="AE675">
        <v>0.22800000000000001</v>
      </c>
      <c r="AF675" t="s">
        <v>6186</v>
      </c>
      <c r="AG675">
        <v>0.75</v>
      </c>
      <c r="AH675">
        <v>2.1999999999999999E-2</v>
      </c>
      <c r="AI675" t="s">
        <v>6186</v>
      </c>
      <c r="AJ675" t="s">
        <v>6186</v>
      </c>
      <c r="AK675" t="s">
        <v>6186</v>
      </c>
      <c r="AL675" t="s">
        <v>6186</v>
      </c>
      <c r="AM675" t="s">
        <v>6186</v>
      </c>
      <c r="AN675" t="s">
        <v>6186</v>
      </c>
      <c r="AO675" t="s">
        <v>6186</v>
      </c>
      <c r="AP675">
        <v>1</v>
      </c>
      <c r="AQ675" t="s">
        <v>6186</v>
      </c>
      <c r="AR675" t="s">
        <v>6186</v>
      </c>
      <c r="AS675" t="s">
        <v>6186</v>
      </c>
      <c r="AT675">
        <v>5.5E-2</v>
      </c>
      <c r="AU675" t="s">
        <v>6186</v>
      </c>
      <c r="AV675">
        <v>3.9</v>
      </c>
      <c r="AW675" t="s">
        <v>6186</v>
      </c>
      <c r="AX675">
        <v>7.7</v>
      </c>
      <c r="AY675">
        <v>0.98399999999999999</v>
      </c>
      <c r="AZ675">
        <v>1.6E-2</v>
      </c>
      <c r="BA675" t="s">
        <v>6186</v>
      </c>
      <c r="BB675" t="s">
        <v>6186</v>
      </c>
      <c r="BC675" t="s">
        <v>6186</v>
      </c>
      <c r="BD675" t="s">
        <v>6186</v>
      </c>
    </row>
    <row r="676" spans="1:56">
      <c r="A676" t="s">
        <v>6185</v>
      </c>
      <c r="B676">
        <v>4000</v>
      </c>
      <c r="C676">
        <v>1989</v>
      </c>
      <c r="D676">
        <v>860</v>
      </c>
      <c r="E676">
        <v>5.9528999999999999E-2</v>
      </c>
      <c r="F676">
        <v>22.96716</v>
      </c>
      <c r="H676">
        <v>19.43319</v>
      </c>
      <c r="I676">
        <f t="shared" si="14"/>
        <v>1.15683836751</v>
      </c>
      <c r="K676">
        <v>16.799230000000001</v>
      </c>
      <c r="L676">
        <v>23.516110000000001</v>
      </c>
      <c r="M676">
        <v>457.31031000000002</v>
      </c>
      <c r="N676">
        <v>529.01223000000005</v>
      </c>
      <c r="O676">
        <v>377.91113000000001</v>
      </c>
      <c r="P676" t="s">
        <v>6186</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6186</v>
      </c>
      <c r="AD676" t="s">
        <v>6186</v>
      </c>
      <c r="AE676">
        <v>0.02</v>
      </c>
      <c r="AF676" t="s">
        <v>6186</v>
      </c>
      <c r="AG676">
        <v>0.84399999999999997</v>
      </c>
      <c r="AH676">
        <v>0.13600000000000001</v>
      </c>
      <c r="AI676" t="s">
        <v>6186</v>
      </c>
      <c r="AJ676" t="s">
        <v>6186</v>
      </c>
      <c r="AK676" t="s">
        <v>6186</v>
      </c>
      <c r="AL676" t="s">
        <v>6186</v>
      </c>
      <c r="AM676" t="s">
        <v>6186</v>
      </c>
      <c r="AN676" t="s">
        <v>6186</v>
      </c>
      <c r="AO676" t="s">
        <v>6186</v>
      </c>
      <c r="AP676">
        <v>1</v>
      </c>
      <c r="AQ676" t="s">
        <v>6186</v>
      </c>
      <c r="AR676" t="s">
        <v>6186</v>
      </c>
      <c r="AS676" t="s">
        <v>6186</v>
      </c>
      <c r="AT676">
        <v>0.04</v>
      </c>
      <c r="AU676" t="s">
        <v>6186</v>
      </c>
      <c r="AV676">
        <v>4</v>
      </c>
      <c r="AW676" t="s">
        <v>6186</v>
      </c>
      <c r="AX676">
        <v>7.3</v>
      </c>
      <c r="AY676">
        <v>0.97499999999999998</v>
      </c>
      <c r="AZ676">
        <v>2.5000000000000001E-2</v>
      </c>
      <c r="BA676" t="s">
        <v>6186</v>
      </c>
      <c r="BB676" t="s">
        <v>6186</v>
      </c>
      <c r="BC676" t="s">
        <v>6186</v>
      </c>
      <c r="BD676" t="s">
        <v>6186</v>
      </c>
    </row>
    <row r="677" spans="1:56">
      <c r="A677" t="s">
        <v>6185</v>
      </c>
      <c r="B677">
        <v>4000</v>
      </c>
      <c r="C677">
        <v>1990</v>
      </c>
      <c r="D677">
        <v>986</v>
      </c>
      <c r="E677">
        <v>7.8161999999999995E-2</v>
      </c>
      <c r="F677">
        <v>23.02816</v>
      </c>
      <c r="H677">
        <v>19.444210000000002</v>
      </c>
      <c r="I677">
        <f t="shared" si="14"/>
        <v>1.5197983420200001</v>
      </c>
      <c r="K677">
        <v>16.680730000000001</v>
      </c>
      <c r="L677">
        <v>23.685490000000001</v>
      </c>
      <c r="M677">
        <v>457.10001</v>
      </c>
      <c r="N677">
        <v>532.82235000000003</v>
      </c>
      <c r="O677">
        <v>375.25403999999997</v>
      </c>
      <c r="P677" t="s">
        <v>6186</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6186</v>
      </c>
      <c r="AD677" t="s">
        <v>6186</v>
      </c>
      <c r="AE677" t="s">
        <v>6186</v>
      </c>
      <c r="AF677" t="s">
        <v>6186</v>
      </c>
      <c r="AG677">
        <v>0.95299999999999996</v>
      </c>
      <c r="AH677">
        <v>4.5999999999999999E-2</v>
      </c>
      <c r="AI677">
        <v>1E-3</v>
      </c>
      <c r="AJ677">
        <v>1E-3</v>
      </c>
      <c r="AK677" t="s">
        <v>6186</v>
      </c>
      <c r="AL677" t="s">
        <v>6186</v>
      </c>
      <c r="AM677" t="s">
        <v>6186</v>
      </c>
      <c r="AN677" t="s">
        <v>6186</v>
      </c>
      <c r="AO677" t="s">
        <v>6186</v>
      </c>
      <c r="AP677">
        <v>0.999</v>
      </c>
      <c r="AQ677" t="s">
        <v>6186</v>
      </c>
      <c r="AR677" t="s">
        <v>6186</v>
      </c>
      <c r="AS677" t="s">
        <v>6186</v>
      </c>
      <c r="AT677">
        <v>0.105</v>
      </c>
      <c r="AU677" t="s">
        <v>6186</v>
      </c>
      <c r="AV677">
        <v>4</v>
      </c>
      <c r="AW677" t="s">
        <v>6186</v>
      </c>
      <c r="AX677">
        <v>7.2</v>
      </c>
      <c r="AY677">
        <v>0.97899999999999998</v>
      </c>
      <c r="AZ677">
        <v>2.1000000000000001E-2</v>
      </c>
      <c r="BA677">
        <v>0</v>
      </c>
      <c r="BB677" t="s">
        <v>6186</v>
      </c>
      <c r="BC677" t="s">
        <v>6186</v>
      </c>
      <c r="BD677" t="s">
        <v>6186</v>
      </c>
    </row>
    <row r="678" spans="1:56">
      <c r="A678" t="s">
        <v>6185</v>
      </c>
      <c r="B678">
        <v>4000</v>
      </c>
      <c r="C678">
        <v>1991</v>
      </c>
      <c r="D678" s="7">
        <v>1114</v>
      </c>
      <c r="E678">
        <v>8.8593000000000005E-2</v>
      </c>
      <c r="F678">
        <v>23.284109999999998</v>
      </c>
      <c r="H678">
        <v>19.62546</v>
      </c>
      <c r="I678">
        <f t="shared" si="14"/>
        <v>1.7386783777800001</v>
      </c>
      <c r="K678">
        <v>16.674420000000001</v>
      </c>
      <c r="L678">
        <v>24.132439999999999</v>
      </c>
      <c r="M678">
        <v>453.02717000000001</v>
      </c>
      <c r="N678">
        <v>533.18646000000001</v>
      </c>
      <c r="O678">
        <v>368.43860000000001</v>
      </c>
      <c r="P678" t="s">
        <v>6186</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6186</v>
      </c>
      <c r="AD678" t="s">
        <v>6186</v>
      </c>
      <c r="AE678" t="s">
        <v>6186</v>
      </c>
      <c r="AF678" t="s">
        <v>6186</v>
      </c>
      <c r="AG678">
        <v>0.86799999999999999</v>
      </c>
      <c r="AH678">
        <v>0.129</v>
      </c>
      <c r="AI678">
        <v>4.0000000000000001E-3</v>
      </c>
      <c r="AJ678">
        <v>4.0000000000000001E-3</v>
      </c>
      <c r="AK678" t="s">
        <v>6186</v>
      </c>
      <c r="AL678" t="s">
        <v>6186</v>
      </c>
      <c r="AM678" t="s">
        <v>6186</v>
      </c>
      <c r="AN678" t="s">
        <v>6186</v>
      </c>
      <c r="AO678" t="s">
        <v>6186</v>
      </c>
      <c r="AP678">
        <v>0.996</v>
      </c>
      <c r="AQ678" t="s">
        <v>6186</v>
      </c>
      <c r="AR678" t="s">
        <v>6186</v>
      </c>
      <c r="AS678" t="s">
        <v>6186</v>
      </c>
      <c r="AT678">
        <v>0.104</v>
      </c>
      <c r="AU678" t="s">
        <v>6186</v>
      </c>
      <c r="AV678">
        <v>4</v>
      </c>
      <c r="AW678" t="s">
        <v>6186</v>
      </c>
      <c r="AX678">
        <v>7.2</v>
      </c>
      <c r="AY678">
        <v>0.97799999999999998</v>
      </c>
      <c r="AZ678">
        <v>2.1999999999999999E-2</v>
      </c>
      <c r="BA678">
        <v>0</v>
      </c>
      <c r="BB678" t="s">
        <v>6186</v>
      </c>
      <c r="BC678" t="s">
        <v>6186</v>
      </c>
      <c r="BD678" t="s">
        <v>6186</v>
      </c>
    </row>
    <row r="679" spans="1:56">
      <c r="A679" t="s">
        <v>6185</v>
      </c>
      <c r="B679">
        <v>4000</v>
      </c>
      <c r="C679">
        <v>1992</v>
      </c>
      <c r="D679" s="7">
        <v>1166</v>
      </c>
      <c r="E679">
        <v>9.5768000000000006E-2</v>
      </c>
      <c r="F679">
        <v>23.44267</v>
      </c>
      <c r="H679">
        <v>19.69641</v>
      </c>
      <c r="I679">
        <f t="shared" si="14"/>
        <v>1.8862857928800001</v>
      </c>
      <c r="K679">
        <v>16.72091</v>
      </c>
      <c r="L679">
        <v>24.116119999999999</v>
      </c>
      <c r="M679">
        <v>451.19898000000001</v>
      </c>
      <c r="N679">
        <v>531.49032999999997</v>
      </c>
      <c r="O679">
        <v>368.50876</v>
      </c>
      <c r="P679" t="s">
        <v>6186</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6186</v>
      </c>
      <c r="AD679" t="s">
        <v>6186</v>
      </c>
      <c r="AE679" t="s">
        <v>6186</v>
      </c>
      <c r="AF679" t="s">
        <v>6186</v>
      </c>
      <c r="AG679">
        <v>0.94799999999999995</v>
      </c>
      <c r="AH679">
        <v>5.1999999999999998E-2</v>
      </c>
      <c r="AI679" t="s">
        <v>6186</v>
      </c>
      <c r="AJ679" t="s">
        <v>6186</v>
      </c>
      <c r="AK679" t="s">
        <v>6186</v>
      </c>
      <c r="AL679" t="s">
        <v>6186</v>
      </c>
      <c r="AM679" t="s">
        <v>6186</v>
      </c>
      <c r="AN679" t="s">
        <v>6186</v>
      </c>
      <c r="AO679" t="s">
        <v>6186</v>
      </c>
      <c r="AP679">
        <v>1</v>
      </c>
      <c r="AQ679" t="s">
        <v>6186</v>
      </c>
      <c r="AR679" t="s">
        <v>6186</v>
      </c>
      <c r="AS679" t="s">
        <v>6186</v>
      </c>
      <c r="AT679">
        <v>0.20499999999999999</v>
      </c>
      <c r="AU679" t="s">
        <v>6186</v>
      </c>
      <c r="AV679">
        <v>4</v>
      </c>
      <c r="AW679" t="s">
        <v>6186</v>
      </c>
      <c r="AX679">
        <v>7.3</v>
      </c>
      <c r="AY679">
        <v>0.98299999999999998</v>
      </c>
      <c r="AZ679">
        <v>1.7000000000000001E-2</v>
      </c>
      <c r="BA679" t="s">
        <v>6186</v>
      </c>
      <c r="BB679" t="s">
        <v>6186</v>
      </c>
      <c r="BC679" t="s">
        <v>6186</v>
      </c>
      <c r="BD679" t="s">
        <v>6186</v>
      </c>
    </row>
    <row r="680" spans="1:56">
      <c r="A680" t="s">
        <v>6185</v>
      </c>
      <c r="B680">
        <v>4000</v>
      </c>
      <c r="C680">
        <v>1993</v>
      </c>
      <c r="D680" s="7">
        <v>1059</v>
      </c>
      <c r="E680">
        <v>8.0143000000000006E-2</v>
      </c>
      <c r="F680">
        <v>23.56617</v>
      </c>
      <c r="H680">
        <v>19.745180000000001</v>
      </c>
      <c r="I680">
        <f t="shared" si="14"/>
        <v>1.5824379607400003</v>
      </c>
      <c r="K680">
        <v>16.718800000000002</v>
      </c>
      <c r="L680">
        <v>24.137540000000001</v>
      </c>
      <c r="M680">
        <v>450.08445</v>
      </c>
      <c r="N680">
        <v>531.55727000000002</v>
      </c>
      <c r="O680">
        <v>368.18162999999998</v>
      </c>
      <c r="P680" t="s">
        <v>6186</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6186</v>
      </c>
      <c r="AD680" t="s">
        <v>6186</v>
      </c>
      <c r="AE680" t="s">
        <v>6186</v>
      </c>
      <c r="AF680" t="s">
        <v>6186</v>
      </c>
      <c r="AG680">
        <v>0.95699999999999996</v>
      </c>
      <c r="AH680">
        <v>4.2999999999999997E-2</v>
      </c>
      <c r="AI680" t="s">
        <v>6186</v>
      </c>
      <c r="AJ680" t="s">
        <v>6186</v>
      </c>
      <c r="AK680" t="s">
        <v>6186</v>
      </c>
      <c r="AL680" t="s">
        <v>6186</v>
      </c>
      <c r="AM680" t="s">
        <v>6186</v>
      </c>
      <c r="AN680" t="s">
        <v>6186</v>
      </c>
      <c r="AO680" t="s">
        <v>6186</v>
      </c>
      <c r="AP680">
        <v>1</v>
      </c>
      <c r="AQ680" t="s">
        <v>6186</v>
      </c>
      <c r="AR680" t="s">
        <v>6186</v>
      </c>
      <c r="AS680" t="s">
        <v>6186</v>
      </c>
      <c r="AT680">
        <v>0.314</v>
      </c>
      <c r="AU680" t="s">
        <v>6186</v>
      </c>
      <c r="AV680">
        <v>4</v>
      </c>
      <c r="AW680" t="s">
        <v>6186</v>
      </c>
      <c r="AX680">
        <v>7.1</v>
      </c>
      <c r="AY680">
        <v>0.98699999999999999</v>
      </c>
      <c r="AZ680">
        <v>1.2E-2</v>
      </c>
      <c r="BA680">
        <v>1E-3</v>
      </c>
      <c r="BB680" t="s">
        <v>6186</v>
      </c>
      <c r="BC680" t="s">
        <v>6186</v>
      </c>
      <c r="BD680" t="s">
        <v>6186</v>
      </c>
    </row>
    <row r="681" spans="1:56">
      <c r="A681" t="s">
        <v>6185</v>
      </c>
      <c r="B681">
        <v>4000</v>
      </c>
      <c r="C681">
        <v>1994</v>
      </c>
      <c r="D681" s="7">
        <v>1342</v>
      </c>
      <c r="E681">
        <v>9.4985E-2</v>
      </c>
      <c r="F681">
        <v>23.490089999999999</v>
      </c>
      <c r="H681">
        <v>19.627690000000001</v>
      </c>
      <c r="I681">
        <f t="shared" si="14"/>
        <v>1.86433613465</v>
      </c>
      <c r="K681">
        <v>16.576789999999999</v>
      </c>
      <c r="L681">
        <v>23.954249999999998</v>
      </c>
      <c r="M681">
        <v>452.77870000000001</v>
      </c>
      <c r="N681">
        <v>536.11093000000005</v>
      </c>
      <c r="O681">
        <v>370.99885999999998</v>
      </c>
      <c r="P681" t="s">
        <v>6186</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6186</v>
      </c>
      <c r="AD681" t="s">
        <v>6186</v>
      </c>
      <c r="AE681" t="s">
        <v>6186</v>
      </c>
      <c r="AF681" t="s">
        <v>6186</v>
      </c>
      <c r="AG681">
        <v>1</v>
      </c>
      <c r="AH681" t="s">
        <v>6186</v>
      </c>
      <c r="AI681" t="s">
        <v>6186</v>
      </c>
      <c r="AJ681" t="s">
        <v>6186</v>
      </c>
      <c r="AK681" t="s">
        <v>6186</v>
      </c>
      <c r="AL681" t="s">
        <v>6186</v>
      </c>
      <c r="AM681" t="s">
        <v>6186</v>
      </c>
      <c r="AN681" t="s">
        <v>6186</v>
      </c>
      <c r="AO681" t="s">
        <v>6186</v>
      </c>
      <c r="AP681">
        <v>1</v>
      </c>
      <c r="AQ681" t="s">
        <v>6186</v>
      </c>
      <c r="AR681" t="s">
        <v>6186</v>
      </c>
      <c r="AS681" t="s">
        <v>6186</v>
      </c>
      <c r="AT681">
        <v>0.41699999999999998</v>
      </c>
      <c r="AU681" t="s">
        <v>6186</v>
      </c>
      <c r="AV681">
        <v>4</v>
      </c>
      <c r="AW681" t="s">
        <v>6186</v>
      </c>
      <c r="AX681">
        <v>7.1</v>
      </c>
      <c r="AY681">
        <v>0.97499999999999998</v>
      </c>
      <c r="AZ681">
        <v>2.1000000000000001E-2</v>
      </c>
      <c r="BA681">
        <v>4.0000000000000001E-3</v>
      </c>
      <c r="BB681" t="s">
        <v>6186</v>
      </c>
      <c r="BC681" t="s">
        <v>6186</v>
      </c>
      <c r="BD681" t="s">
        <v>6186</v>
      </c>
    </row>
    <row r="682" spans="1:56">
      <c r="A682" t="s">
        <v>6189</v>
      </c>
      <c r="B682">
        <v>2000</v>
      </c>
      <c r="C682">
        <v>2019</v>
      </c>
      <c r="D682" t="s">
        <v>6186</v>
      </c>
      <c r="E682" t="s">
        <v>6186</v>
      </c>
      <c r="F682" t="s">
        <v>6186</v>
      </c>
      <c r="H682" t="s">
        <v>6186</v>
      </c>
      <c r="I682" t="str">
        <f t="shared" si="14"/>
        <v/>
      </c>
      <c r="K682" t="s">
        <v>6186</v>
      </c>
      <c r="L682" t="s">
        <v>6186</v>
      </c>
      <c r="M682" t="s">
        <v>6186</v>
      </c>
      <c r="N682" t="s">
        <v>6186</v>
      </c>
      <c r="O682" t="s">
        <v>6186</v>
      </c>
      <c r="P682" t="s">
        <v>6186</v>
      </c>
      <c r="Q682" t="s">
        <v>6186</v>
      </c>
      <c r="R682" t="s">
        <v>6186</v>
      </c>
      <c r="S682" t="s">
        <v>6186</v>
      </c>
      <c r="T682" t="s">
        <v>6186</v>
      </c>
      <c r="U682" t="s">
        <v>6186</v>
      </c>
      <c r="V682" t="s">
        <v>6186</v>
      </c>
      <c r="W682" t="s">
        <v>6186</v>
      </c>
      <c r="X682" t="s">
        <v>6186</v>
      </c>
      <c r="Y682" t="s">
        <v>6186</v>
      </c>
      <c r="Z682" t="s">
        <v>6186</v>
      </c>
      <c r="AA682" t="s">
        <v>6186</v>
      </c>
      <c r="AB682" t="s">
        <v>6186</v>
      </c>
      <c r="AC682" t="s">
        <v>6186</v>
      </c>
      <c r="AD682" t="s">
        <v>6186</v>
      </c>
      <c r="AE682" t="s">
        <v>6186</v>
      </c>
      <c r="AF682" t="s">
        <v>6186</v>
      </c>
      <c r="AG682" t="s">
        <v>6186</v>
      </c>
      <c r="AH682" t="s">
        <v>6186</v>
      </c>
      <c r="AI682" t="s">
        <v>6186</v>
      </c>
      <c r="AJ682" t="s">
        <v>6186</v>
      </c>
      <c r="AK682" t="s">
        <v>6186</v>
      </c>
      <c r="AL682" t="s">
        <v>6186</v>
      </c>
      <c r="AM682" t="s">
        <v>6186</v>
      </c>
      <c r="AN682" t="s">
        <v>6186</v>
      </c>
      <c r="AO682" t="s">
        <v>6186</v>
      </c>
      <c r="AP682" t="s">
        <v>6186</v>
      </c>
      <c r="AQ682" t="s">
        <v>6186</v>
      </c>
      <c r="AR682" t="s">
        <v>6186</v>
      </c>
      <c r="AS682" t="s">
        <v>6186</v>
      </c>
      <c r="AT682" t="s">
        <v>6186</v>
      </c>
      <c r="AU682" t="s">
        <v>6186</v>
      </c>
      <c r="AV682" t="s">
        <v>6186</v>
      </c>
      <c r="AW682" t="s">
        <v>6186</v>
      </c>
      <c r="AX682" t="s">
        <v>6186</v>
      </c>
      <c r="AY682" t="s">
        <v>6186</v>
      </c>
      <c r="AZ682" t="s">
        <v>6186</v>
      </c>
      <c r="BA682" t="s">
        <v>6186</v>
      </c>
      <c r="BB682" t="s">
        <v>6186</v>
      </c>
      <c r="BC682" t="s">
        <v>6186</v>
      </c>
      <c r="BD682" t="s">
        <v>6186</v>
      </c>
    </row>
    <row r="683" spans="1:56">
      <c r="A683" t="s">
        <v>6189</v>
      </c>
      <c r="B683">
        <v>2000</v>
      </c>
      <c r="C683">
        <v>2020</v>
      </c>
      <c r="D683" t="s">
        <v>6186</v>
      </c>
      <c r="E683" t="s">
        <v>6186</v>
      </c>
      <c r="F683" t="s">
        <v>6186</v>
      </c>
      <c r="H683" t="s">
        <v>6186</v>
      </c>
      <c r="I683" t="str">
        <f t="shared" si="14"/>
        <v/>
      </c>
      <c r="K683" t="s">
        <v>6186</v>
      </c>
      <c r="L683" t="s">
        <v>6186</v>
      </c>
      <c r="M683" t="s">
        <v>6186</v>
      </c>
      <c r="N683" t="s">
        <v>6186</v>
      </c>
      <c r="O683" t="s">
        <v>6186</v>
      </c>
      <c r="P683" t="s">
        <v>6186</v>
      </c>
      <c r="Q683" t="s">
        <v>6186</v>
      </c>
      <c r="R683" t="s">
        <v>6186</v>
      </c>
      <c r="S683" t="s">
        <v>6186</v>
      </c>
      <c r="T683" t="s">
        <v>6186</v>
      </c>
      <c r="U683" t="s">
        <v>6186</v>
      </c>
      <c r="V683" t="s">
        <v>6186</v>
      </c>
      <c r="W683" t="s">
        <v>6186</v>
      </c>
      <c r="X683" t="s">
        <v>6186</v>
      </c>
      <c r="Y683" t="s">
        <v>6186</v>
      </c>
      <c r="Z683" t="s">
        <v>6186</v>
      </c>
      <c r="AA683" t="s">
        <v>6186</v>
      </c>
      <c r="AB683" t="s">
        <v>6186</v>
      </c>
      <c r="AC683" t="s">
        <v>6186</v>
      </c>
      <c r="AD683" t="s">
        <v>6186</v>
      </c>
      <c r="AE683" t="s">
        <v>6186</v>
      </c>
      <c r="AF683" t="s">
        <v>6186</v>
      </c>
      <c r="AG683" t="s">
        <v>6186</v>
      </c>
      <c r="AH683" t="s">
        <v>6186</v>
      </c>
      <c r="AI683" t="s">
        <v>6186</v>
      </c>
      <c r="AJ683" t="s">
        <v>6186</v>
      </c>
      <c r="AK683" t="s">
        <v>6186</v>
      </c>
      <c r="AL683" t="s">
        <v>6186</v>
      </c>
      <c r="AM683" t="s">
        <v>6186</v>
      </c>
      <c r="AN683" t="s">
        <v>6186</v>
      </c>
      <c r="AO683" t="s">
        <v>6186</v>
      </c>
      <c r="AP683" t="s">
        <v>6186</v>
      </c>
      <c r="AQ683" t="s">
        <v>6186</v>
      </c>
      <c r="AR683" t="s">
        <v>6186</v>
      </c>
      <c r="AS683" t="s">
        <v>6186</v>
      </c>
      <c r="AT683" t="s">
        <v>6186</v>
      </c>
      <c r="AU683" t="s">
        <v>6186</v>
      </c>
      <c r="AV683" t="s">
        <v>6186</v>
      </c>
      <c r="AW683" t="s">
        <v>6186</v>
      </c>
      <c r="AX683" t="s">
        <v>6186</v>
      </c>
      <c r="AY683" t="s">
        <v>6186</v>
      </c>
      <c r="AZ683" t="s">
        <v>6186</v>
      </c>
      <c r="BA683" t="s">
        <v>6186</v>
      </c>
      <c r="BB683" t="s">
        <v>6186</v>
      </c>
      <c r="BC683" t="s">
        <v>6186</v>
      </c>
      <c r="BD683" t="s">
        <v>6186</v>
      </c>
    </row>
    <row r="684" spans="1:56">
      <c r="A684" t="s">
        <v>6189</v>
      </c>
      <c r="B684">
        <v>2000</v>
      </c>
      <c r="C684">
        <v>2021</v>
      </c>
      <c r="D684" t="s">
        <v>6186</v>
      </c>
      <c r="E684" t="s">
        <v>6186</v>
      </c>
      <c r="F684" t="s">
        <v>6186</v>
      </c>
      <c r="G684" t="str">
        <f>IFERROR(F684*E684,"")</f>
        <v/>
      </c>
      <c r="H684" t="s">
        <v>6186</v>
      </c>
      <c r="I684" t="str">
        <f t="shared" si="14"/>
        <v/>
      </c>
      <c r="J684" t="str">
        <f>IFERROR(M684*E684,"")</f>
        <v/>
      </c>
      <c r="K684" t="s">
        <v>6186</v>
      </c>
      <c r="L684" t="s">
        <v>6186</v>
      </c>
      <c r="M684" t="s">
        <v>6186</v>
      </c>
      <c r="N684" t="s">
        <v>6186</v>
      </c>
      <c r="O684" t="s">
        <v>6186</v>
      </c>
      <c r="P684" t="s">
        <v>6186</v>
      </c>
      <c r="Q684" t="s">
        <v>6186</v>
      </c>
      <c r="R684" t="s">
        <v>6186</v>
      </c>
      <c r="S684" t="s">
        <v>6186</v>
      </c>
      <c r="T684" t="s">
        <v>6186</v>
      </c>
      <c r="U684" t="s">
        <v>6186</v>
      </c>
      <c r="V684" t="s">
        <v>6186</v>
      </c>
      <c r="W684" t="s">
        <v>6186</v>
      </c>
      <c r="X684" t="s">
        <v>6186</v>
      </c>
      <c r="Y684" t="s">
        <v>6186</v>
      </c>
      <c r="Z684" t="s">
        <v>6186</v>
      </c>
      <c r="AA684" t="s">
        <v>6186</v>
      </c>
      <c r="AB684" t="s">
        <v>6186</v>
      </c>
      <c r="AC684" t="s">
        <v>6186</v>
      </c>
      <c r="AD684" t="s">
        <v>6186</v>
      </c>
      <c r="AE684" t="s">
        <v>6186</v>
      </c>
      <c r="AF684" t="s">
        <v>6186</v>
      </c>
      <c r="AG684" t="s">
        <v>6186</v>
      </c>
      <c r="AH684" t="s">
        <v>6186</v>
      </c>
      <c r="AI684" t="s">
        <v>6186</v>
      </c>
      <c r="AJ684" t="s">
        <v>6186</v>
      </c>
      <c r="AK684" t="s">
        <v>6186</v>
      </c>
      <c r="AL684" t="s">
        <v>6186</v>
      </c>
      <c r="AM684" t="s">
        <v>6186</v>
      </c>
      <c r="AN684" t="s">
        <v>6186</v>
      </c>
      <c r="AO684" t="s">
        <v>6186</v>
      </c>
      <c r="AP684" t="s">
        <v>6186</v>
      </c>
      <c r="AQ684" t="s">
        <v>6186</v>
      </c>
      <c r="AR684" t="s">
        <v>6186</v>
      </c>
      <c r="AS684" t="s">
        <v>6186</v>
      </c>
      <c r="AT684" t="s">
        <v>6186</v>
      </c>
      <c r="AU684" t="s">
        <v>6186</v>
      </c>
      <c r="AV684" t="s">
        <v>6186</v>
      </c>
      <c r="AW684" t="s">
        <v>6186</v>
      </c>
      <c r="AX684" t="s">
        <v>6186</v>
      </c>
      <c r="AY684" t="s">
        <v>6186</v>
      </c>
      <c r="AZ684" t="s">
        <v>6186</v>
      </c>
      <c r="BA684" t="s">
        <v>6186</v>
      </c>
      <c r="BB684" t="s">
        <v>6186</v>
      </c>
      <c r="BC684" t="s">
        <v>6186</v>
      </c>
      <c r="BD684" t="s">
        <v>6186</v>
      </c>
    </row>
    <row r="685" spans="1:56">
      <c r="A685" t="s">
        <v>6189</v>
      </c>
      <c r="B685">
        <v>2000</v>
      </c>
      <c r="C685" t="s">
        <v>6187</v>
      </c>
      <c r="D685" t="s">
        <v>6186</v>
      </c>
      <c r="E685" t="s">
        <v>6186</v>
      </c>
      <c r="F685" t="s">
        <v>6186</v>
      </c>
      <c r="H685" t="s">
        <v>6186</v>
      </c>
      <c r="I685" t="str">
        <f t="shared" si="14"/>
        <v/>
      </c>
      <c r="K685" t="s">
        <v>6186</v>
      </c>
      <c r="L685" t="s">
        <v>6186</v>
      </c>
      <c r="M685" t="s">
        <v>6186</v>
      </c>
      <c r="N685" t="s">
        <v>6186</v>
      </c>
      <c r="O685" t="s">
        <v>6186</v>
      </c>
      <c r="P685" t="s">
        <v>6186</v>
      </c>
      <c r="Q685" t="s">
        <v>6186</v>
      </c>
      <c r="R685" t="s">
        <v>6186</v>
      </c>
      <c r="S685" t="s">
        <v>6186</v>
      </c>
      <c r="T685" t="s">
        <v>6186</v>
      </c>
      <c r="U685" t="s">
        <v>6186</v>
      </c>
      <c r="V685" t="s">
        <v>6186</v>
      </c>
      <c r="W685" t="s">
        <v>6186</v>
      </c>
      <c r="X685" t="s">
        <v>6186</v>
      </c>
      <c r="Y685" t="s">
        <v>6186</v>
      </c>
      <c r="Z685" t="s">
        <v>6186</v>
      </c>
      <c r="AA685" t="s">
        <v>6186</v>
      </c>
      <c r="AB685" t="s">
        <v>6186</v>
      </c>
      <c r="AC685" t="s">
        <v>6186</v>
      </c>
      <c r="AD685" t="s">
        <v>6186</v>
      </c>
      <c r="AE685" t="s">
        <v>6186</v>
      </c>
      <c r="AF685" t="s">
        <v>6186</v>
      </c>
      <c r="AG685" t="s">
        <v>6186</v>
      </c>
      <c r="AH685" t="s">
        <v>6186</v>
      </c>
      <c r="AI685" t="s">
        <v>6186</v>
      </c>
      <c r="AJ685" t="s">
        <v>6186</v>
      </c>
      <c r="AK685" t="s">
        <v>6186</v>
      </c>
      <c r="AL685" t="s">
        <v>6186</v>
      </c>
      <c r="AM685" t="s">
        <v>6186</v>
      </c>
      <c r="AN685" t="s">
        <v>6186</v>
      </c>
      <c r="AO685" t="s">
        <v>6186</v>
      </c>
      <c r="AP685" t="s">
        <v>6186</v>
      </c>
      <c r="AQ685" t="s">
        <v>6186</v>
      </c>
      <c r="AR685" t="s">
        <v>6186</v>
      </c>
      <c r="AS685" t="s">
        <v>6186</v>
      </c>
      <c r="AT685" t="s">
        <v>6186</v>
      </c>
      <c r="AU685" t="s">
        <v>6186</v>
      </c>
      <c r="AV685" t="s">
        <v>6186</v>
      </c>
      <c r="AW685" t="s">
        <v>6186</v>
      </c>
      <c r="AX685" t="s">
        <v>6186</v>
      </c>
      <c r="AY685" t="s">
        <v>6186</v>
      </c>
      <c r="AZ685" t="s">
        <v>6186</v>
      </c>
      <c r="BA685" t="s">
        <v>6186</v>
      </c>
      <c r="BB685" t="s">
        <v>6186</v>
      </c>
      <c r="BC685" t="s">
        <v>6186</v>
      </c>
      <c r="BD685" t="s">
        <v>6186</v>
      </c>
    </row>
    <row r="686" spans="1:56">
      <c r="A686" t="s">
        <v>6185</v>
      </c>
      <c r="B686">
        <v>2250</v>
      </c>
      <c r="C686">
        <v>1975</v>
      </c>
      <c r="D686">
        <v>375</v>
      </c>
      <c r="E686">
        <v>3.6684000000000001E-2</v>
      </c>
      <c r="F686">
        <v>28.31568</v>
      </c>
      <c r="H686">
        <v>24.179359999999999</v>
      </c>
      <c r="I686">
        <f t="shared" si="14"/>
        <v>0.88699564224000005</v>
      </c>
      <c r="K686">
        <v>21.575980000000001</v>
      </c>
      <c r="L686">
        <v>28.36204</v>
      </c>
      <c r="M686">
        <v>367.54484000000002</v>
      </c>
      <c r="N686">
        <v>411.89317</v>
      </c>
      <c r="O686">
        <v>313.34134</v>
      </c>
      <c r="P686" t="s">
        <v>6186</v>
      </c>
      <c r="Q686">
        <v>89.275899999999993</v>
      </c>
      <c r="R686">
        <v>66.258700000000005</v>
      </c>
      <c r="S686" t="s">
        <v>6186</v>
      </c>
      <c r="T686">
        <v>0.74892800000000004</v>
      </c>
      <c r="U686">
        <v>2.9447999999999998E-2</v>
      </c>
      <c r="V686">
        <v>27.439979999999998</v>
      </c>
      <c r="W686">
        <v>0.46100000000000002</v>
      </c>
      <c r="X686" t="s">
        <v>6186</v>
      </c>
      <c r="Y686">
        <v>0.53900000000000003</v>
      </c>
      <c r="Z686">
        <v>0.88</v>
      </c>
      <c r="AA686">
        <v>9.7000000000000003E-2</v>
      </c>
      <c r="AB686">
        <v>2.3E-2</v>
      </c>
      <c r="AC686" t="s">
        <v>6186</v>
      </c>
      <c r="AD686" t="s">
        <v>6186</v>
      </c>
      <c r="AE686">
        <v>0.77400000000000002</v>
      </c>
      <c r="AF686" t="s">
        <v>6186</v>
      </c>
      <c r="AG686">
        <v>0.22600000000000001</v>
      </c>
      <c r="AH686" t="s">
        <v>6186</v>
      </c>
      <c r="AI686" t="s">
        <v>6186</v>
      </c>
      <c r="AJ686" t="s">
        <v>6186</v>
      </c>
      <c r="AK686" t="s">
        <v>6186</v>
      </c>
      <c r="AL686" t="s">
        <v>6186</v>
      </c>
      <c r="AM686" t="s">
        <v>6186</v>
      </c>
      <c r="AN686" t="s">
        <v>6186</v>
      </c>
      <c r="AO686" t="s">
        <v>6186</v>
      </c>
      <c r="AP686">
        <v>1</v>
      </c>
      <c r="AQ686" t="s">
        <v>6186</v>
      </c>
      <c r="AR686" t="s">
        <v>6186</v>
      </c>
      <c r="AS686" t="s">
        <v>6186</v>
      </c>
      <c r="AT686" t="s">
        <v>6186</v>
      </c>
      <c r="AU686" t="s">
        <v>6186</v>
      </c>
      <c r="AV686" t="s">
        <v>6186</v>
      </c>
      <c r="AW686" t="s">
        <v>6186</v>
      </c>
      <c r="AX686">
        <v>4</v>
      </c>
      <c r="AY686">
        <v>0.82299999999999995</v>
      </c>
      <c r="AZ686" t="s">
        <v>6186</v>
      </c>
      <c r="BA686" t="s">
        <v>6186</v>
      </c>
      <c r="BB686" t="s">
        <v>6186</v>
      </c>
      <c r="BC686" t="s">
        <v>6186</v>
      </c>
      <c r="BD686" t="s">
        <v>6186</v>
      </c>
    </row>
    <row r="687" spans="1:56">
      <c r="A687" t="s">
        <v>6185</v>
      </c>
      <c r="B687">
        <v>2250</v>
      </c>
      <c r="C687">
        <v>1976</v>
      </c>
      <c r="D687">
        <v>570</v>
      </c>
      <c r="E687">
        <v>4.6247999999999997E-2</v>
      </c>
      <c r="F687">
        <v>29.61824</v>
      </c>
      <c r="H687">
        <v>25.223600000000001</v>
      </c>
      <c r="I687">
        <f t="shared" si="14"/>
        <v>1.1665410528</v>
      </c>
      <c r="K687">
        <v>23.234400000000001</v>
      </c>
      <c r="L687">
        <v>28.17146</v>
      </c>
      <c r="M687">
        <v>352.32877000000002</v>
      </c>
      <c r="N687">
        <v>382.49324999999999</v>
      </c>
      <c r="O687">
        <v>315.46107000000001</v>
      </c>
      <c r="P687" t="s">
        <v>6186</v>
      </c>
      <c r="Q687">
        <v>90.757199999999997</v>
      </c>
      <c r="R687">
        <v>66.509699999999995</v>
      </c>
      <c r="S687" t="s">
        <v>6186</v>
      </c>
      <c r="T687">
        <v>0.73618600000000001</v>
      </c>
      <c r="U687">
        <v>2.9559999999999999E-2</v>
      </c>
      <c r="V687">
        <v>28.632079999999998</v>
      </c>
      <c r="W687">
        <v>0.375</v>
      </c>
      <c r="X687" t="s">
        <v>6186</v>
      </c>
      <c r="Y687">
        <v>0.625</v>
      </c>
      <c r="Z687">
        <v>0.72199999999999998</v>
      </c>
      <c r="AA687">
        <v>0.27800000000000002</v>
      </c>
      <c r="AB687" t="s">
        <v>6186</v>
      </c>
      <c r="AC687" t="s">
        <v>6186</v>
      </c>
      <c r="AD687" t="s">
        <v>6186</v>
      </c>
      <c r="AE687">
        <v>0.94299999999999995</v>
      </c>
      <c r="AF687" t="s">
        <v>6186</v>
      </c>
      <c r="AG687">
        <v>5.7000000000000002E-2</v>
      </c>
      <c r="AH687" t="s">
        <v>6186</v>
      </c>
      <c r="AI687" t="s">
        <v>6186</v>
      </c>
      <c r="AJ687" t="s">
        <v>6186</v>
      </c>
      <c r="AK687" t="s">
        <v>6186</v>
      </c>
      <c r="AL687" t="s">
        <v>6186</v>
      </c>
      <c r="AM687" t="s">
        <v>6186</v>
      </c>
      <c r="AN687" t="s">
        <v>6186</v>
      </c>
      <c r="AO687" t="s">
        <v>6186</v>
      </c>
      <c r="AP687">
        <v>1</v>
      </c>
      <c r="AQ687" t="s">
        <v>6186</v>
      </c>
      <c r="AR687" t="s">
        <v>6186</v>
      </c>
      <c r="AS687" t="s">
        <v>6186</v>
      </c>
      <c r="AT687" t="s">
        <v>6186</v>
      </c>
      <c r="AU687" t="s">
        <v>6186</v>
      </c>
      <c r="AV687">
        <v>3</v>
      </c>
      <c r="AW687" t="s">
        <v>6186</v>
      </c>
      <c r="AX687">
        <v>4</v>
      </c>
      <c r="AY687">
        <v>1</v>
      </c>
      <c r="AZ687" t="s">
        <v>6186</v>
      </c>
      <c r="BA687" t="s">
        <v>6186</v>
      </c>
      <c r="BB687" t="s">
        <v>6186</v>
      </c>
      <c r="BC687" t="s">
        <v>6186</v>
      </c>
      <c r="BD687" t="s">
        <v>6186</v>
      </c>
    </row>
    <row r="688" spans="1:56">
      <c r="A688" t="s">
        <v>6185</v>
      </c>
      <c r="B688">
        <v>2250</v>
      </c>
      <c r="C688">
        <v>1977</v>
      </c>
      <c r="D688">
        <v>851</v>
      </c>
      <c r="E688">
        <v>6.0284999999999998E-2</v>
      </c>
      <c r="F688">
        <v>32.071530000000003</v>
      </c>
      <c r="H688">
        <v>27.328440000000001</v>
      </c>
      <c r="I688">
        <f t="shared" si="14"/>
        <v>1.6474950053999999</v>
      </c>
      <c r="K688">
        <v>25.022860000000001</v>
      </c>
      <c r="L688">
        <v>30.796569999999999</v>
      </c>
      <c r="M688">
        <v>325.83810999999997</v>
      </c>
      <c r="N688">
        <v>355.84296999999998</v>
      </c>
      <c r="O688">
        <v>289.16550000000001</v>
      </c>
      <c r="P688" t="s">
        <v>6186</v>
      </c>
      <c r="Q688">
        <v>90.043300000000002</v>
      </c>
      <c r="R688">
        <v>68.215100000000007</v>
      </c>
      <c r="S688" t="s">
        <v>6186</v>
      </c>
      <c r="T688">
        <v>0.76181100000000002</v>
      </c>
      <c r="U688">
        <v>3.0318000000000001E-2</v>
      </c>
      <c r="V688">
        <v>31.317260000000001</v>
      </c>
      <c r="W688">
        <v>0.43</v>
      </c>
      <c r="X688" t="s">
        <v>6186</v>
      </c>
      <c r="Y688">
        <v>0.56999999999999995</v>
      </c>
      <c r="Z688">
        <v>0.78900000000000003</v>
      </c>
      <c r="AA688">
        <v>0.21099999999999999</v>
      </c>
      <c r="AB688" t="s">
        <v>6186</v>
      </c>
      <c r="AC688" t="s">
        <v>6186</v>
      </c>
      <c r="AD688" t="s">
        <v>6186</v>
      </c>
      <c r="AE688">
        <v>0.83699999999999997</v>
      </c>
      <c r="AF688" t="s">
        <v>6186</v>
      </c>
      <c r="AG688">
        <v>0.14399999999999999</v>
      </c>
      <c r="AH688" t="s">
        <v>6186</v>
      </c>
      <c r="AI688">
        <v>1.9E-2</v>
      </c>
      <c r="AJ688">
        <v>1.9E-2</v>
      </c>
      <c r="AK688" t="s">
        <v>6186</v>
      </c>
      <c r="AL688" t="s">
        <v>6186</v>
      </c>
      <c r="AM688" t="s">
        <v>6186</v>
      </c>
      <c r="AN688" t="s">
        <v>6186</v>
      </c>
      <c r="AO688" t="s">
        <v>6186</v>
      </c>
      <c r="AP688">
        <v>0.98099999999999998</v>
      </c>
      <c r="AQ688" t="s">
        <v>6186</v>
      </c>
      <c r="AR688" t="s">
        <v>6186</v>
      </c>
      <c r="AS688" t="s">
        <v>6186</v>
      </c>
      <c r="AT688" t="s">
        <v>6186</v>
      </c>
      <c r="AU688" t="s">
        <v>6186</v>
      </c>
      <c r="AV688" t="s">
        <v>6186</v>
      </c>
      <c r="AW688" t="s">
        <v>6186</v>
      </c>
      <c r="AX688">
        <v>4</v>
      </c>
      <c r="AY688" t="s">
        <v>6186</v>
      </c>
      <c r="AZ688" t="s">
        <v>6186</v>
      </c>
      <c r="BA688" t="s">
        <v>6186</v>
      </c>
      <c r="BB688" t="s">
        <v>6186</v>
      </c>
      <c r="BC688" t="s">
        <v>6186</v>
      </c>
      <c r="BD688" t="s">
        <v>6186</v>
      </c>
    </row>
    <row r="689" spans="1:56">
      <c r="A689" t="s">
        <v>6185</v>
      </c>
      <c r="B689">
        <v>2250</v>
      </c>
      <c r="C689">
        <v>1978</v>
      </c>
      <c r="D689">
        <v>887</v>
      </c>
      <c r="E689">
        <v>6.1364000000000002E-2</v>
      </c>
      <c r="F689">
        <v>31.900079999999999</v>
      </c>
      <c r="H689">
        <v>27.144549999999999</v>
      </c>
      <c r="I689">
        <f t="shared" si="14"/>
        <v>1.6656981661999999</v>
      </c>
      <c r="K689">
        <v>25.24596</v>
      </c>
      <c r="L689">
        <v>29.89209</v>
      </c>
      <c r="M689">
        <v>328.81128999999999</v>
      </c>
      <c r="N689">
        <v>353.5247</v>
      </c>
      <c r="O689">
        <v>298.60599999999999</v>
      </c>
      <c r="P689" t="s">
        <v>6186</v>
      </c>
      <c r="Q689">
        <v>88.7898</v>
      </c>
      <c r="R689">
        <v>66.952500000000001</v>
      </c>
      <c r="S689">
        <v>15.012700000000001</v>
      </c>
      <c r="T689">
        <v>0.75837900000000003</v>
      </c>
      <c r="U689">
        <v>2.9756999999999999E-2</v>
      </c>
      <c r="V689">
        <v>31.317049999999998</v>
      </c>
      <c r="W689">
        <v>0.41599999999999998</v>
      </c>
      <c r="X689" t="s">
        <v>6186</v>
      </c>
      <c r="Y689">
        <v>0.58399999999999996</v>
      </c>
      <c r="Z689">
        <v>0.77500000000000002</v>
      </c>
      <c r="AA689">
        <v>0.19400000000000001</v>
      </c>
      <c r="AB689">
        <v>3.1E-2</v>
      </c>
      <c r="AC689" t="s">
        <v>6186</v>
      </c>
      <c r="AD689" t="s">
        <v>6186</v>
      </c>
      <c r="AE689">
        <v>0.79200000000000004</v>
      </c>
      <c r="AF689" t="s">
        <v>6186</v>
      </c>
      <c r="AG689">
        <v>0.16700000000000001</v>
      </c>
      <c r="AH689" t="s">
        <v>6186</v>
      </c>
      <c r="AI689">
        <v>4.1000000000000002E-2</v>
      </c>
      <c r="AJ689">
        <v>4.1000000000000002E-2</v>
      </c>
      <c r="AK689" t="s">
        <v>6186</v>
      </c>
      <c r="AL689" t="s">
        <v>6186</v>
      </c>
      <c r="AM689" t="s">
        <v>6186</v>
      </c>
      <c r="AN689" t="s">
        <v>6186</v>
      </c>
      <c r="AO689" t="s">
        <v>6186</v>
      </c>
      <c r="AP689">
        <v>0.95899999999999996</v>
      </c>
      <c r="AQ689" t="s">
        <v>6186</v>
      </c>
      <c r="AR689" t="s">
        <v>6186</v>
      </c>
      <c r="AS689" t="s">
        <v>6186</v>
      </c>
      <c r="AT689" t="s">
        <v>6186</v>
      </c>
      <c r="AU689" t="s">
        <v>6186</v>
      </c>
      <c r="AV689">
        <v>4.0999999999999996</v>
      </c>
      <c r="AW689" t="s">
        <v>6186</v>
      </c>
      <c r="AX689">
        <v>4</v>
      </c>
      <c r="AY689">
        <v>0.63900000000000001</v>
      </c>
      <c r="AZ689">
        <v>0.36099999999999999</v>
      </c>
      <c r="BA689" t="s">
        <v>6186</v>
      </c>
      <c r="BB689" t="s">
        <v>6186</v>
      </c>
      <c r="BC689" t="s">
        <v>6186</v>
      </c>
      <c r="BD689" t="s">
        <v>6186</v>
      </c>
    </row>
    <row r="690" spans="1:56">
      <c r="A690" t="s">
        <v>6185</v>
      </c>
      <c r="B690">
        <v>2250</v>
      </c>
      <c r="C690">
        <v>1979</v>
      </c>
      <c r="D690">
        <v>699</v>
      </c>
      <c r="E690">
        <v>5.0328999999999999E-2</v>
      </c>
      <c r="F690">
        <v>31.378209999999999</v>
      </c>
      <c r="H690">
        <v>26.709990000000001</v>
      </c>
      <c r="I690">
        <f t="shared" si="14"/>
        <v>1.3442870867100001</v>
      </c>
      <c r="K690">
        <v>24.748190000000001</v>
      </c>
      <c r="L690">
        <v>29.575430000000001</v>
      </c>
      <c r="M690">
        <v>334.59005999999999</v>
      </c>
      <c r="N690">
        <v>361.05203999999998</v>
      </c>
      <c r="O690">
        <v>302.24763999999999</v>
      </c>
      <c r="P690" t="s">
        <v>6186</v>
      </c>
      <c r="Q690">
        <v>88.160200000000003</v>
      </c>
      <c r="R690">
        <v>65.521299999999997</v>
      </c>
      <c r="S690">
        <v>16.805700000000002</v>
      </c>
      <c r="T690">
        <v>0.74526800000000004</v>
      </c>
      <c r="U690">
        <v>2.9121000000000001E-2</v>
      </c>
      <c r="V690">
        <v>30.52758</v>
      </c>
      <c r="W690">
        <v>0.44800000000000001</v>
      </c>
      <c r="X690" t="s">
        <v>6186</v>
      </c>
      <c r="Y690">
        <v>0.55200000000000005</v>
      </c>
      <c r="Z690">
        <v>0.82499999999999996</v>
      </c>
      <c r="AA690">
        <v>0.13</v>
      </c>
      <c r="AB690">
        <v>0.01</v>
      </c>
      <c r="AC690" t="s">
        <v>6186</v>
      </c>
      <c r="AD690">
        <v>3.5000000000000003E-2</v>
      </c>
      <c r="AE690">
        <v>0.79</v>
      </c>
      <c r="AF690" t="s">
        <v>6186</v>
      </c>
      <c r="AG690">
        <v>0.156</v>
      </c>
      <c r="AH690" t="s">
        <v>6186</v>
      </c>
      <c r="AI690">
        <v>5.5E-2</v>
      </c>
      <c r="AJ690">
        <v>5.5E-2</v>
      </c>
      <c r="AK690" t="s">
        <v>6186</v>
      </c>
      <c r="AL690" t="s">
        <v>6186</v>
      </c>
      <c r="AM690" t="s">
        <v>6186</v>
      </c>
      <c r="AN690" t="s">
        <v>6186</v>
      </c>
      <c r="AO690" t="s">
        <v>6186</v>
      </c>
      <c r="AP690">
        <v>0.94499999999999995</v>
      </c>
      <c r="AQ690" t="s">
        <v>6186</v>
      </c>
      <c r="AR690" t="s">
        <v>6186</v>
      </c>
      <c r="AS690" t="s">
        <v>6186</v>
      </c>
      <c r="AT690" t="s">
        <v>6186</v>
      </c>
      <c r="AU690" t="s">
        <v>6186</v>
      </c>
      <c r="AV690">
        <v>4.0999999999999996</v>
      </c>
      <c r="AW690" t="s">
        <v>6186</v>
      </c>
      <c r="AX690">
        <v>4</v>
      </c>
      <c r="AY690">
        <v>0.78100000000000003</v>
      </c>
      <c r="AZ690">
        <v>0.219</v>
      </c>
      <c r="BA690" t="s">
        <v>6186</v>
      </c>
      <c r="BB690" t="s">
        <v>6186</v>
      </c>
      <c r="BC690" t="s">
        <v>6186</v>
      </c>
      <c r="BD690" t="s">
        <v>6186</v>
      </c>
    </row>
    <row r="691" spans="1:56">
      <c r="A691" t="s">
        <v>6185</v>
      </c>
      <c r="B691">
        <v>2250</v>
      </c>
      <c r="C691">
        <v>1980</v>
      </c>
      <c r="D691" s="7">
        <v>1162</v>
      </c>
      <c r="E691">
        <v>0.10280599999999999</v>
      </c>
      <c r="F691">
        <v>32.364409999999999</v>
      </c>
      <c r="H691">
        <v>27.544519999999999</v>
      </c>
      <c r="I691">
        <f t="shared" si="14"/>
        <v>2.8317419231199996</v>
      </c>
      <c r="K691">
        <v>25.597760000000001</v>
      </c>
      <c r="L691">
        <v>30.36722</v>
      </c>
      <c r="M691">
        <v>325.78313000000003</v>
      </c>
      <c r="N691">
        <v>350.49063000000001</v>
      </c>
      <c r="O691">
        <v>295.58506</v>
      </c>
      <c r="P691" t="s">
        <v>6186</v>
      </c>
      <c r="Q691">
        <v>92.411500000000004</v>
      </c>
      <c r="R691">
        <v>66.674000000000007</v>
      </c>
      <c r="S691">
        <v>16.941700000000001</v>
      </c>
      <c r="T691">
        <v>0.72156900000000002</v>
      </c>
      <c r="U691">
        <v>2.9633E-2</v>
      </c>
      <c r="V691">
        <v>31.57075</v>
      </c>
      <c r="W691">
        <v>0.57899999999999996</v>
      </c>
      <c r="X691" t="s">
        <v>6186</v>
      </c>
      <c r="Y691">
        <v>0.42099999999999999</v>
      </c>
      <c r="Z691">
        <v>0.76500000000000001</v>
      </c>
      <c r="AA691">
        <v>0.193</v>
      </c>
      <c r="AB691">
        <v>7.0000000000000001E-3</v>
      </c>
      <c r="AC691" t="s">
        <v>6186</v>
      </c>
      <c r="AD691">
        <v>3.4000000000000002E-2</v>
      </c>
      <c r="AE691">
        <v>0.75700000000000001</v>
      </c>
      <c r="AF691" t="s">
        <v>6186</v>
      </c>
      <c r="AG691">
        <v>0.14899999999999999</v>
      </c>
      <c r="AH691" t="s">
        <v>6186</v>
      </c>
      <c r="AI691">
        <v>9.2999999999999999E-2</v>
      </c>
      <c r="AJ691">
        <v>9.2999999999999999E-2</v>
      </c>
      <c r="AK691" t="s">
        <v>6186</v>
      </c>
      <c r="AL691" t="s">
        <v>6186</v>
      </c>
      <c r="AM691" t="s">
        <v>6186</v>
      </c>
      <c r="AN691" t="s">
        <v>6186</v>
      </c>
      <c r="AO691" t="s">
        <v>6186</v>
      </c>
      <c r="AP691">
        <v>0.90700000000000003</v>
      </c>
      <c r="AQ691" t="s">
        <v>6186</v>
      </c>
      <c r="AR691" t="s">
        <v>6186</v>
      </c>
      <c r="AS691" t="s">
        <v>6186</v>
      </c>
      <c r="AT691" t="s">
        <v>6186</v>
      </c>
      <c r="AU691" t="s">
        <v>6186</v>
      </c>
      <c r="AV691">
        <v>4.0999999999999996</v>
      </c>
      <c r="AW691" t="s">
        <v>6186</v>
      </c>
      <c r="AX691">
        <v>4</v>
      </c>
      <c r="AY691">
        <v>0.66800000000000004</v>
      </c>
      <c r="AZ691">
        <v>0.33200000000000002</v>
      </c>
      <c r="BA691" t="s">
        <v>6186</v>
      </c>
      <c r="BB691" t="s">
        <v>6186</v>
      </c>
      <c r="BC691" t="s">
        <v>6186</v>
      </c>
      <c r="BD691" t="s">
        <v>6186</v>
      </c>
    </row>
    <row r="692" spans="1:56">
      <c r="A692" t="s">
        <v>6185</v>
      </c>
      <c r="B692">
        <v>2250</v>
      </c>
      <c r="C692">
        <v>1981</v>
      </c>
      <c r="D692" s="7">
        <v>1191</v>
      </c>
      <c r="E692">
        <v>0.11282</v>
      </c>
      <c r="F692">
        <v>34.431289999999997</v>
      </c>
      <c r="H692">
        <v>29.304169999999999</v>
      </c>
      <c r="I692">
        <f t="shared" si="14"/>
        <v>3.3060964594</v>
      </c>
      <c r="K692">
        <v>27.19415</v>
      </c>
      <c r="L692">
        <v>32.374339999999997</v>
      </c>
      <c r="M692">
        <v>306.26828999999998</v>
      </c>
      <c r="N692">
        <v>330.06666000000001</v>
      </c>
      <c r="O692">
        <v>277.18137999999999</v>
      </c>
      <c r="P692" t="s">
        <v>6186</v>
      </c>
      <c r="Q692">
        <v>95.614400000000003</v>
      </c>
      <c r="R692">
        <v>67.838999999999999</v>
      </c>
      <c r="S692">
        <v>16.6112</v>
      </c>
      <c r="T692">
        <v>0.71004800000000001</v>
      </c>
      <c r="U692">
        <v>3.0151000000000001E-2</v>
      </c>
      <c r="V692">
        <v>33.462519999999998</v>
      </c>
      <c r="W692">
        <v>0.69799999999999995</v>
      </c>
      <c r="X692" t="s">
        <v>6186</v>
      </c>
      <c r="Y692">
        <v>0.30199999999999999</v>
      </c>
      <c r="Z692">
        <v>0.78400000000000003</v>
      </c>
      <c r="AA692">
        <v>0.123</v>
      </c>
      <c r="AB692">
        <v>0.05</v>
      </c>
      <c r="AC692" t="s">
        <v>6186</v>
      </c>
      <c r="AD692">
        <v>4.2999999999999997E-2</v>
      </c>
      <c r="AE692">
        <v>0.84299999999999997</v>
      </c>
      <c r="AF692" t="s">
        <v>6186</v>
      </c>
      <c r="AG692">
        <v>6.5000000000000002E-2</v>
      </c>
      <c r="AH692" t="s">
        <v>6186</v>
      </c>
      <c r="AI692">
        <v>9.1999999999999998E-2</v>
      </c>
      <c r="AJ692">
        <v>9.1999999999999998E-2</v>
      </c>
      <c r="AK692" t="s">
        <v>6186</v>
      </c>
      <c r="AL692" t="s">
        <v>6186</v>
      </c>
      <c r="AM692" t="s">
        <v>6186</v>
      </c>
      <c r="AN692" t="s">
        <v>6186</v>
      </c>
      <c r="AO692" t="s">
        <v>6186</v>
      </c>
      <c r="AP692">
        <v>0.90800000000000003</v>
      </c>
      <c r="AQ692" t="s">
        <v>6186</v>
      </c>
      <c r="AR692" t="s">
        <v>6186</v>
      </c>
      <c r="AS692" t="s">
        <v>6186</v>
      </c>
      <c r="AT692" t="s">
        <v>6186</v>
      </c>
      <c r="AU692" t="s">
        <v>6186</v>
      </c>
      <c r="AV692">
        <v>4.0999999999999996</v>
      </c>
      <c r="AW692" t="s">
        <v>6186</v>
      </c>
      <c r="AX692">
        <v>4</v>
      </c>
      <c r="AY692">
        <v>0.69299999999999995</v>
      </c>
      <c r="AZ692">
        <v>0.307</v>
      </c>
      <c r="BA692" t="s">
        <v>6186</v>
      </c>
      <c r="BB692" t="s">
        <v>6186</v>
      </c>
      <c r="BC692" t="s">
        <v>6186</v>
      </c>
      <c r="BD692" t="s">
        <v>6186</v>
      </c>
    </row>
    <row r="693" spans="1:56">
      <c r="A693" t="s">
        <v>6185</v>
      </c>
      <c r="B693">
        <v>2250</v>
      </c>
      <c r="C693">
        <v>1982</v>
      </c>
      <c r="D693">
        <v>884</v>
      </c>
      <c r="E693">
        <v>9.0842999999999993E-2</v>
      </c>
      <c r="F693">
        <v>35.578229999999998</v>
      </c>
      <c r="H693">
        <v>30.276430000000001</v>
      </c>
      <c r="I693">
        <f t="shared" si="14"/>
        <v>2.7504017304899997</v>
      </c>
      <c r="K693">
        <v>28.175000000000001</v>
      </c>
      <c r="L693">
        <v>33.313249999999996</v>
      </c>
      <c r="M693">
        <v>294.97741000000002</v>
      </c>
      <c r="N693">
        <v>316.95186000000001</v>
      </c>
      <c r="O693">
        <v>268.11975000000001</v>
      </c>
      <c r="P693" t="s">
        <v>6186</v>
      </c>
      <c r="Q693">
        <v>94.345100000000002</v>
      </c>
      <c r="R693">
        <v>66.217100000000002</v>
      </c>
      <c r="S693">
        <v>18.011299999999999</v>
      </c>
      <c r="T693">
        <v>0.70295300000000005</v>
      </c>
      <c r="U693">
        <v>2.9430000000000001E-2</v>
      </c>
      <c r="V693">
        <v>34.4557</v>
      </c>
      <c r="W693">
        <v>0.79800000000000004</v>
      </c>
      <c r="X693" t="s">
        <v>6186</v>
      </c>
      <c r="Y693">
        <v>0.20200000000000001</v>
      </c>
      <c r="Z693">
        <v>0.71599999999999997</v>
      </c>
      <c r="AA693">
        <v>0.183</v>
      </c>
      <c r="AB693">
        <v>6.8000000000000005E-2</v>
      </c>
      <c r="AC693" t="s">
        <v>6186</v>
      </c>
      <c r="AD693">
        <v>3.3000000000000002E-2</v>
      </c>
      <c r="AE693">
        <v>0.89600000000000002</v>
      </c>
      <c r="AF693" t="s">
        <v>6186</v>
      </c>
      <c r="AG693">
        <v>5.7000000000000002E-2</v>
      </c>
      <c r="AH693" t="s">
        <v>6186</v>
      </c>
      <c r="AI693">
        <v>4.7E-2</v>
      </c>
      <c r="AJ693">
        <v>4.7E-2</v>
      </c>
      <c r="AK693" t="s">
        <v>6186</v>
      </c>
      <c r="AL693" t="s">
        <v>6186</v>
      </c>
      <c r="AM693" t="s">
        <v>6186</v>
      </c>
      <c r="AN693" t="s">
        <v>6186</v>
      </c>
      <c r="AO693" t="s">
        <v>6186</v>
      </c>
      <c r="AP693">
        <v>0.95299999999999996</v>
      </c>
      <c r="AQ693" t="s">
        <v>6186</v>
      </c>
      <c r="AR693" t="s">
        <v>6186</v>
      </c>
      <c r="AS693" t="s">
        <v>6186</v>
      </c>
      <c r="AT693" t="s">
        <v>6186</v>
      </c>
      <c r="AU693" t="s">
        <v>6186</v>
      </c>
      <c r="AV693">
        <v>4.0999999999999996</v>
      </c>
      <c r="AW693" t="s">
        <v>6186</v>
      </c>
      <c r="AX693">
        <v>4</v>
      </c>
      <c r="AY693">
        <v>0.65400000000000003</v>
      </c>
      <c r="AZ693">
        <v>0.34599999999999997</v>
      </c>
      <c r="BA693" t="s">
        <v>6186</v>
      </c>
      <c r="BB693" t="s">
        <v>6186</v>
      </c>
      <c r="BC693" t="s">
        <v>6186</v>
      </c>
      <c r="BD693" t="s">
        <v>6186</v>
      </c>
    </row>
    <row r="694" spans="1:56">
      <c r="A694" t="s">
        <v>6185</v>
      </c>
      <c r="B694">
        <v>2250</v>
      </c>
      <c r="C694">
        <v>1983</v>
      </c>
      <c r="D694">
        <v>985</v>
      </c>
      <c r="E694">
        <v>9.5588999999999993E-2</v>
      </c>
      <c r="F694">
        <v>36.211860000000001</v>
      </c>
      <c r="H694">
        <v>30.82048</v>
      </c>
      <c r="I694">
        <f t="shared" si="14"/>
        <v>2.94609886272</v>
      </c>
      <c r="K694">
        <v>28.600429999999999</v>
      </c>
      <c r="L694">
        <v>34.050989999999999</v>
      </c>
      <c r="M694">
        <v>288.78645999999998</v>
      </c>
      <c r="N694">
        <v>311.19047</v>
      </c>
      <c r="O694">
        <v>261.40379000000001</v>
      </c>
      <c r="P694" t="s">
        <v>6186</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6186</v>
      </c>
      <c r="AD694">
        <v>0.02</v>
      </c>
      <c r="AE694">
        <v>0.78500000000000003</v>
      </c>
      <c r="AF694" t="s">
        <v>6186</v>
      </c>
      <c r="AG694">
        <v>0.08</v>
      </c>
      <c r="AH694">
        <v>0.121</v>
      </c>
      <c r="AI694">
        <v>1.4E-2</v>
      </c>
      <c r="AJ694">
        <v>1.4E-2</v>
      </c>
      <c r="AK694" t="s">
        <v>6186</v>
      </c>
      <c r="AL694" t="s">
        <v>6186</v>
      </c>
      <c r="AM694" t="s">
        <v>6186</v>
      </c>
      <c r="AN694" t="s">
        <v>6186</v>
      </c>
      <c r="AO694" t="s">
        <v>6186</v>
      </c>
      <c r="AP694">
        <v>0.98599999999999999</v>
      </c>
      <c r="AQ694" t="s">
        <v>6186</v>
      </c>
      <c r="AR694" t="s">
        <v>6186</v>
      </c>
      <c r="AS694" t="s">
        <v>6186</v>
      </c>
      <c r="AT694" t="s">
        <v>6186</v>
      </c>
      <c r="AU694" t="s">
        <v>6186</v>
      </c>
      <c r="AV694">
        <v>4.2</v>
      </c>
      <c r="AW694" t="s">
        <v>6186</v>
      </c>
      <c r="AX694">
        <v>4</v>
      </c>
      <c r="AY694">
        <v>0.51300000000000001</v>
      </c>
      <c r="AZ694">
        <v>0.48699999999999999</v>
      </c>
      <c r="BA694" t="s">
        <v>6186</v>
      </c>
      <c r="BB694" t="s">
        <v>6186</v>
      </c>
      <c r="BC694" t="s">
        <v>6186</v>
      </c>
      <c r="BD694" t="s">
        <v>6186</v>
      </c>
    </row>
    <row r="695" spans="1:56">
      <c r="A695" t="s">
        <v>6185</v>
      </c>
      <c r="B695">
        <v>2250</v>
      </c>
      <c r="C695">
        <v>1984</v>
      </c>
      <c r="D695">
        <v>899</v>
      </c>
      <c r="E695">
        <v>6.4158999999999994E-2</v>
      </c>
      <c r="F695">
        <v>37.06476</v>
      </c>
      <c r="H695">
        <v>31.54457</v>
      </c>
      <c r="I695">
        <f t="shared" si="14"/>
        <v>2.02386806663</v>
      </c>
      <c r="K695">
        <v>29.29787</v>
      </c>
      <c r="L695">
        <v>34.806870000000004</v>
      </c>
      <c r="M695">
        <v>282.48286999999999</v>
      </c>
      <c r="N695">
        <v>304.12941000000001</v>
      </c>
      <c r="O695">
        <v>256.02598999999998</v>
      </c>
      <c r="P695" t="s">
        <v>6186</v>
      </c>
      <c r="Q695">
        <v>94.43</v>
      </c>
      <c r="R695">
        <v>68.173699999999997</v>
      </c>
      <c r="S695">
        <v>16.135000000000002</v>
      </c>
      <c r="T695">
        <v>0.72114</v>
      </c>
      <c r="U695">
        <v>3.0299E-2</v>
      </c>
      <c r="V695">
        <v>36.007080000000002</v>
      </c>
      <c r="W695">
        <v>0.91100000000000003</v>
      </c>
      <c r="X695" t="s">
        <v>6186</v>
      </c>
      <c r="Y695">
        <v>8.8999999999999996E-2</v>
      </c>
      <c r="Z695">
        <v>0.71799999999999997</v>
      </c>
      <c r="AA695">
        <v>0.14699999999999999</v>
      </c>
      <c r="AB695">
        <v>0.13500000000000001</v>
      </c>
      <c r="AC695" t="s">
        <v>6186</v>
      </c>
      <c r="AD695">
        <v>0</v>
      </c>
      <c r="AE695">
        <v>0.74099999999999999</v>
      </c>
      <c r="AF695" t="s">
        <v>6186</v>
      </c>
      <c r="AG695">
        <v>6.8000000000000005E-2</v>
      </c>
      <c r="AH695">
        <v>0.16500000000000001</v>
      </c>
      <c r="AI695">
        <v>2.5999999999999999E-2</v>
      </c>
      <c r="AJ695">
        <v>2.5999999999999999E-2</v>
      </c>
      <c r="AK695" t="s">
        <v>6186</v>
      </c>
      <c r="AL695" t="s">
        <v>6186</v>
      </c>
      <c r="AM695" t="s">
        <v>6186</v>
      </c>
      <c r="AN695" t="s">
        <v>6186</v>
      </c>
      <c r="AO695" t="s">
        <v>6186</v>
      </c>
      <c r="AP695">
        <v>0.97399999999999998</v>
      </c>
      <c r="AQ695" t="s">
        <v>6186</v>
      </c>
      <c r="AR695" t="s">
        <v>6186</v>
      </c>
      <c r="AS695" t="s">
        <v>6186</v>
      </c>
      <c r="AT695" t="s">
        <v>6186</v>
      </c>
      <c r="AU695" t="s">
        <v>6186</v>
      </c>
      <c r="AV695">
        <v>4.0999999999999996</v>
      </c>
      <c r="AW695" t="s">
        <v>6186</v>
      </c>
      <c r="AX695">
        <v>4</v>
      </c>
      <c r="AY695">
        <v>0.57999999999999996</v>
      </c>
      <c r="AZ695">
        <v>0.42</v>
      </c>
      <c r="BA695" t="s">
        <v>6186</v>
      </c>
      <c r="BB695" t="s">
        <v>6186</v>
      </c>
      <c r="BC695" t="s">
        <v>6186</v>
      </c>
      <c r="BD695" t="s">
        <v>6186</v>
      </c>
    </row>
    <row r="696" spans="1:56">
      <c r="A696" t="s">
        <v>6185</v>
      </c>
      <c r="B696">
        <v>2250</v>
      </c>
      <c r="C696">
        <v>1985</v>
      </c>
      <c r="D696">
        <v>840</v>
      </c>
      <c r="E696">
        <v>5.8105999999999998E-2</v>
      </c>
      <c r="F696">
        <v>37.518900000000002</v>
      </c>
      <c r="H696">
        <v>31.913679999999999</v>
      </c>
      <c r="I696">
        <f t="shared" si="14"/>
        <v>1.8543762900799998</v>
      </c>
      <c r="K696">
        <v>29.84159</v>
      </c>
      <c r="L696">
        <v>34.873269999999998</v>
      </c>
      <c r="M696">
        <v>278.50283000000002</v>
      </c>
      <c r="N696">
        <v>297.84028000000001</v>
      </c>
      <c r="O696">
        <v>254.86816999999999</v>
      </c>
      <c r="P696" t="s">
        <v>6186</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6186</v>
      </c>
      <c r="AD696" t="s">
        <v>6186</v>
      </c>
      <c r="AE696">
        <v>0.89700000000000002</v>
      </c>
      <c r="AF696" t="s">
        <v>6186</v>
      </c>
      <c r="AG696">
        <v>1.6E-2</v>
      </c>
      <c r="AH696">
        <v>8.5999999999999993E-2</v>
      </c>
      <c r="AI696">
        <v>1E-3</v>
      </c>
      <c r="AJ696">
        <v>1E-3</v>
      </c>
      <c r="AK696" t="s">
        <v>6186</v>
      </c>
      <c r="AL696" t="s">
        <v>6186</v>
      </c>
      <c r="AM696" t="s">
        <v>6186</v>
      </c>
      <c r="AN696" t="s">
        <v>6186</v>
      </c>
      <c r="AO696" t="s">
        <v>6186</v>
      </c>
      <c r="AP696">
        <v>0.999</v>
      </c>
      <c r="AQ696" t="s">
        <v>6186</v>
      </c>
      <c r="AR696" t="s">
        <v>6186</v>
      </c>
      <c r="AS696" t="s">
        <v>6186</v>
      </c>
      <c r="AT696" t="s">
        <v>6186</v>
      </c>
      <c r="AU696" t="s">
        <v>6186</v>
      </c>
      <c r="AV696">
        <v>4.0999999999999996</v>
      </c>
      <c r="AW696" t="s">
        <v>6186</v>
      </c>
      <c r="AX696">
        <v>4</v>
      </c>
      <c r="AY696">
        <v>0.54900000000000004</v>
      </c>
      <c r="AZ696">
        <v>0.45100000000000001</v>
      </c>
      <c r="BA696" t="s">
        <v>6186</v>
      </c>
      <c r="BB696" t="s">
        <v>6186</v>
      </c>
      <c r="BC696" t="s">
        <v>6186</v>
      </c>
      <c r="BD696" t="s">
        <v>6186</v>
      </c>
    </row>
    <row r="697" spans="1:56">
      <c r="A697" t="s">
        <v>6185</v>
      </c>
      <c r="B697">
        <v>2250</v>
      </c>
      <c r="C697">
        <v>1986</v>
      </c>
      <c r="D697">
        <v>745</v>
      </c>
      <c r="E697">
        <v>4.8493000000000001E-2</v>
      </c>
      <c r="F697">
        <v>38.466050000000003</v>
      </c>
      <c r="H697">
        <v>32.537799999999997</v>
      </c>
      <c r="I697">
        <f t="shared" si="14"/>
        <v>1.5778555353999999</v>
      </c>
      <c r="K697">
        <v>30.580749999999998</v>
      </c>
      <c r="L697">
        <v>35.212719999999997</v>
      </c>
      <c r="M697">
        <v>273.13988000000001</v>
      </c>
      <c r="N697">
        <v>290.61961000000002</v>
      </c>
      <c r="O697">
        <v>252.39113</v>
      </c>
      <c r="P697" t="s">
        <v>6186</v>
      </c>
      <c r="Q697">
        <v>92.810500000000005</v>
      </c>
      <c r="R697">
        <v>68.336299999999994</v>
      </c>
      <c r="S697">
        <v>15.2158</v>
      </c>
      <c r="T697">
        <v>0.73663199999999995</v>
      </c>
      <c r="U697">
        <v>3.0372E-2</v>
      </c>
      <c r="V697">
        <v>37.026629999999997</v>
      </c>
      <c r="W697">
        <v>0.96299999999999997</v>
      </c>
      <c r="X697" t="s">
        <v>6186</v>
      </c>
      <c r="Y697">
        <v>3.6999999999999998E-2</v>
      </c>
      <c r="Z697">
        <v>0.65500000000000003</v>
      </c>
      <c r="AA697">
        <v>0.14499999999999999</v>
      </c>
      <c r="AB697">
        <v>0.20100000000000001</v>
      </c>
      <c r="AC697" t="s">
        <v>6186</v>
      </c>
      <c r="AD697" t="s">
        <v>6186</v>
      </c>
      <c r="AE697">
        <v>0.85899999999999999</v>
      </c>
      <c r="AF697" t="s">
        <v>6186</v>
      </c>
      <c r="AG697">
        <v>7.6999999999999999E-2</v>
      </c>
      <c r="AH697">
        <v>6.3E-2</v>
      </c>
      <c r="AI697">
        <v>0</v>
      </c>
      <c r="AJ697">
        <v>0</v>
      </c>
      <c r="AK697" t="s">
        <v>6186</v>
      </c>
      <c r="AL697" t="s">
        <v>6186</v>
      </c>
      <c r="AM697" t="s">
        <v>6186</v>
      </c>
      <c r="AN697" t="s">
        <v>6186</v>
      </c>
      <c r="AO697" t="s">
        <v>6186</v>
      </c>
      <c r="AP697">
        <v>1</v>
      </c>
      <c r="AQ697" t="s">
        <v>6186</v>
      </c>
      <c r="AR697" t="s">
        <v>6186</v>
      </c>
      <c r="AS697" t="s">
        <v>6186</v>
      </c>
      <c r="AT697">
        <v>5.6000000000000001E-2</v>
      </c>
      <c r="AU697" t="s">
        <v>6186</v>
      </c>
      <c r="AV697">
        <v>4.2</v>
      </c>
      <c r="AW697" t="s">
        <v>6186</v>
      </c>
      <c r="AX697">
        <v>4</v>
      </c>
      <c r="AY697">
        <v>0.52</v>
      </c>
      <c r="AZ697">
        <v>0.48</v>
      </c>
      <c r="BA697" t="s">
        <v>6186</v>
      </c>
      <c r="BB697" t="s">
        <v>6186</v>
      </c>
      <c r="BC697" t="s">
        <v>6186</v>
      </c>
      <c r="BD697" t="s">
        <v>6186</v>
      </c>
    </row>
    <row r="698" spans="1:56">
      <c r="A698" t="s">
        <v>6185</v>
      </c>
      <c r="B698">
        <v>2250</v>
      </c>
      <c r="C698">
        <v>1987</v>
      </c>
      <c r="D698">
        <v>461</v>
      </c>
      <c r="E698">
        <v>3.1008999999999998E-2</v>
      </c>
      <c r="F698">
        <v>38.990600000000001</v>
      </c>
      <c r="H698">
        <v>32.799190000000003</v>
      </c>
      <c r="I698">
        <f t="shared" si="14"/>
        <v>1.0170700827100001</v>
      </c>
      <c r="K698">
        <v>30.898579999999999</v>
      </c>
      <c r="L698">
        <v>35.301070000000003</v>
      </c>
      <c r="M698">
        <v>270.95182</v>
      </c>
      <c r="N698">
        <v>287.61840999999998</v>
      </c>
      <c r="O698">
        <v>251.74870999999999</v>
      </c>
      <c r="P698" t="s">
        <v>6186</v>
      </c>
      <c r="Q698">
        <v>90.542599999999993</v>
      </c>
      <c r="R698">
        <v>69.293700000000001</v>
      </c>
      <c r="S698">
        <v>15.295500000000001</v>
      </c>
      <c r="T698">
        <v>0.76564100000000002</v>
      </c>
      <c r="U698">
        <v>3.0797000000000001E-2</v>
      </c>
      <c r="V698">
        <v>37.1877</v>
      </c>
      <c r="W698">
        <v>0.96299999999999997</v>
      </c>
      <c r="X698" t="s">
        <v>6186</v>
      </c>
      <c r="Y698">
        <v>3.6999999999999998E-2</v>
      </c>
      <c r="Z698">
        <v>0.70499999999999996</v>
      </c>
      <c r="AA698">
        <v>0.153</v>
      </c>
      <c r="AB698">
        <v>0.14099999999999999</v>
      </c>
      <c r="AC698" t="s">
        <v>6186</v>
      </c>
      <c r="AD698" t="s">
        <v>6186</v>
      </c>
      <c r="AE698">
        <v>0.86799999999999999</v>
      </c>
      <c r="AF698" t="s">
        <v>6186</v>
      </c>
      <c r="AG698">
        <v>9.9000000000000005E-2</v>
      </c>
      <c r="AH698">
        <v>3.4000000000000002E-2</v>
      </c>
      <c r="AI698" t="s">
        <v>6186</v>
      </c>
      <c r="AJ698" t="s">
        <v>6186</v>
      </c>
      <c r="AK698" t="s">
        <v>6186</v>
      </c>
      <c r="AL698" t="s">
        <v>6186</v>
      </c>
      <c r="AM698" t="s">
        <v>6186</v>
      </c>
      <c r="AN698" t="s">
        <v>6186</v>
      </c>
      <c r="AO698" t="s">
        <v>6186</v>
      </c>
      <c r="AP698">
        <v>1</v>
      </c>
      <c r="AQ698" t="s">
        <v>6186</v>
      </c>
      <c r="AR698" t="s">
        <v>6186</v>
      </c>
      <c r="AS698" t="s">
        <v>6186</v>
      </c>
      <c r="AT698">
        <v>0.495</v>
      </c>
      <c r="AU698" t="s">
        <v>6186</v>
      </c>
      <c r="AV698">
        <v>4.2</v>
      </c>
      <c r="AW698" t="s">
        <v>6186</v>
      </c>
      <c r="AX698">
        <v>4</v>
      </c>
      <c r="AY698">
        <v>0.52</v>
      </c>
      <c r="AZ698">
        <v>0.48</v>
      </c>
      <c r="BA698" t="s">
        <v>6186</v>
      </c>
      <c r="BB698" t="s">
        <v>6186</v>
      </c>
      <c r="BC698" t="s">
        <v>6186</v>
      </c>
      <c r="BD698" t="s">
        <v>6186</v>
      </c>
    </row>
    <row r="699" spans="1:56">
      <c r="A699" t="s">
        <v>6185</v>
      </c>
      <c r="B699">
        <v>2250</v>
      </c>
      <c r="C699">
        <v>1988</v>
      </c>
      <c r="D699">
        <v>401</v>
      </c>
      <c r="E699">
        <v>2.6196000000000001E-2</v>
      </c>
      <c r="F699">
        <v>38.934530000000002</v>
      </c>
      <c r="H699">
        <v>32.58737</v>
      </c>
      <c r="I699">
        <f t="shared" si="14"/>
        <v>0.85365874452000001</v>
      </c>
      <c r="K699">
        <v>30.616430000000001</v>
      </c>
      <c r="L699">
        <v>35.120150000000002</v>
      </c>
      <c r="M699">
        <v>272.71305000000001</v>
      </c>
      <c r="N699">
        <v>290.26898</v>
      </c>
      <c r="O699">
        <v>253.04561000000001</v>
      </c>
      <c r="P699" t="s">
        <v>6186</v>
      </c>
      <c r="Q699">
        <v>90.477999999999994</v>
      </c>
      <c r="R699">
        <v>73.17</v>
      </c>
      <c r="S699">
        <v>14.901199999999999</v>
      </c>
      <c r="T699">
        <v>0.80799200000000004</v>
      </c>
      <c r="U699">
        <v>3.252E-2</v>
      </c>
      <c r="V699">
        <v>36.961959999999998</v>
      </c>
      <c r="W699">
        <v>1</v>
      </c>
      <c r="X699" t="s">
        <v>6186</v>
      </c>
      <c r="Y699" t="s">
        <v>6186</v>
      </c>
      <c r="Z699">
        <v>0.69899999999999995</v>
      </c>
      <c r="AA699">
        <v>0.121</v>
      </c>
      <c r="AB699">
        <v>0.18</v>
      </c>
      <c r="AC699" t="s">
        <v>6186</v>
      </c>
      <c r="AD699" t="s">
        <v>6186</v>
      </c>
      <c r="AE699">
        <v>0.625</v>
      </c>
      <c r="AF699" t="s">
        <v>6186</v>
      </c>
      <c r="AG699">
        <v>9.4E-2</v>
      </c>
      <c r="AH699">
        <v>0.28100000000000003</v>
      </c>
      <c r="AI699" t="s">
        <v>6186</v>
      </c>
      <c r="AJ699" t="s">
        <v>6186</v>
      </c>
      <c r="AK699" t="s">
        <v>6186</v>
      </c>
      <c r="AL699" t="s">
        <v>6186</v>
      </c>
      <c r="AM699" t="s">
        <v>6186</v>
      </c>
      <c r="AN699" t="s">
        <v>6186</v>
      </c>
      <c r="AO699" t="s">
        <v>6186</v>
      </c>
      <c r="AP699">
        <v>1</v>
      </c>
      <c r="AQ699" t="s">
        <v>6186</v>
      </c>
      <c r="AR699" t="s">
        <v>6186</v>
      </c>
      <c r="AS699" t="s">
        <v>6186</v>
      </c>
      <c r="AT699">
        <v>0.48399999999999999</v>
      </c>
      <c r="AU699" t="s">
        <v>6186</v>
      </c>
      <c r="AV699">
        <v>4.0999999999999996</v>
      </c>
      <c r="AW699" t="s">
        <v>6186</v>
      </c>
      <c r="AX699">
        <v>4</v>
      </c>
      <c r="AY699">
        <v>0.60899999999999999</v>
      </c>
      <c r="AZ699">
        <v>0.39100000000000001</v>
      </c>
      <c r="BA699" t="s">
        <v>6186</v>
      </c>
      <c r="BB699" t="s">
        <v>6186</v>
      </c>
      <c r="BC699" t="s">
        <v>6186</v>
      </c>
      <c r="BD699" t="s">
        <v>6186</v>
      </c>
    </row>
    <row r="700" spans="1:56">
      <c r="A700" t="s">
        <v>6185</v>
      </c>
      <c r="B700">
        <v>2250</v>
      </c>
      <c r="C700">
        <v>1989</v>
      </c>
      <c r="D700">
        <v>280</v>
      </c>
      <c r="E700">
        <v>1.9348000000000001E-2</v>
      </c>
      <c r="F700">
        <v>38.742600000000003</v>
      </c>
      <c r="H700">
        <v>32.263640000000002</v>
      </c>
      <c r="I700">
        <f t="shared" si="14"/>
        <v>0.6242369067200001</v>
      </c>
      <c r="K700">
        <v>30.245090000000001</v>
      </c>
      <c r="L700">
        <v>34.794759999999997</v>
      </c>
      <c r="M700">
        <v>275.44934999999998</v>
      </c>
      <c r="N700">
        <v>293.83276999999998</v>
      </c>
      <c r="O700">
        <v>255.41200000000001</v>
      </c>
      <c r="P700" t="s">
        <v>6186</v>
      </c>
      <c r="Q700">
        <v>89.218500000000006</v>
      </c>
      <c r="R700">
        <v>77.996700000000004</v>
      </c>
      <c r="S700">
        <v>13.776</v>
      </c>
      <c r="T700">
        <v>0.87592400000000004</v>
      </c>
      <c r="U700">
        <v>3.4665000000000001E-2</v>
      </c>
      <c r="V700">
        <v>36.5946</v>
      </c>
      <c r="W700">
        <v>1</v>
      </c>
      <c r="X700" t="s">
        <v>6186</v>
      </c>
      <c r="Y700" t="s">
        <v>6186</v>
      </c>
      <c r="Z700">
        <v>0.63500000000000001</v>
      </c>
      <c r="AA700">
        <v>0.17</v>
      </c>
      <c r="AB700">
        <v>0.15</v>
      </c>
      <c r="AC700" t="s">
        <v>6186</v>
      </c>
      <c r="AD700" t="s">
        <v>6186</v>
      </c>
      <c r="AE700">
        <v>0.66900000000000004</v>
      </c>
      <c r="AF700" t="s">
        <v>6186</v>
      </c>
      <c r="AG700">
        <v>5.0999999999999997E-2</v>
      </c>
      <c r="AH700">
        <v>0.28000000000000003</v>
      </c>
      <c r="AI700" t="s">
        <v>6186</v>
      </c>
      <c r="AJ700" t="s">
        <v>6186</v>
      </c>
      <c r="AK700" t="s">
        <v>6186</v>
      </c>
      <c r="AL700" t="s">
        <v>6186</v>
      </c>
      <c r="AM700" t="s">
        <v>6186</v>
      </c>
      <c r="AN700" t="s">
        <v>6186</v>
      </c>
      <c r="AO700" t="s">
        <v>6186</v>
      </c>
      <c r="AP700">
        <v>1</v>
      </c>
      <c r="AQ700" t="s">
        <v>6186</v>
      </c>
      <c r="AR700" t="s">
        <v>6186</v>
      </c>
      <c r="AS700" t="s">
        <v>6186</v>
      </c>
      <c r="AT700">
        <v>0.63500000000000001</v>
      </c>
      <c r="AU700" t="s">
        <v>6186</v>
      </c>
      <c r="AV700">
        <v>4.0999999999999996</v>
      </c>
      <c r="AW700">
        <v>4.4999999999999998E-2</v>
      </c>
      <c r="AX700">
        <v>3.9</v>
      </c>
      <c r="AY700">
        <v>0.54900000000000004</v>
      </c>
      <c r="AZ700">
        <v>0.40600000000000003</v>
      </c>
      <c r="BA700" t="s">
        <v>6186</v>
      </c>
      <c r="BB700" t="s">
        <v>6186</v>
      </c>
      <c r="BC700" t="s">
        <v>6186</v>
      </c>
      <c r="BD700" t="s">
        <v>6186</v>
      </c>
    </row>
    <row r="701" spans="1:56">
      <c r="A701" t="s">
        <v>6185</v>
      </c>
      <c r="B701">
        <v>2250</v>
      </c>
      <c r="C701">
        <v>1990</v>
      </c>
      <c r="D701">
        <v>97</v>
      </c>
      <c r="E701">
        <v>7.7000000000000002E-3</v>
      </c>
      <c r="F701">
        <v>39.589210000000001</v>
      </c>
      <c r="H701">
        <v>32.752929999999999</v>
      </c>
      <c r="I701">
        <f t="shared" si="14"/>
        <v>0.25219756100000001</v>
      </c>
      <c r="K701">
        <v>30.892980000000001</v>
      </c>
      <c r="L701">
        <v>34.975540000000002</v>
      </c>
      <c r="M701">
        <v>271.33451000000002</v>
      </c>
      <c r="N701">
        <v>287.67052999999999</v>
      </c>
      <c r="O701">
        <v>254.09187</v>
      </c>
      <c r="P701" t="s">
        <v>6186</v>
      </c>
      <c r="Q701">
        <v>86.104200000000006</v>
      </c>
      <c r="R701">
        <v>76.693700000000007</v>
      </c>
      <c r="S701">
        <v>13.147500000000001</v>
      </c>
      <c r="T701">
        <v>0.89138200000000001</v>
      </c>
      <c r="U701">
        <v>3.4085999999999998E-2</v>
      </c>
      <c r="V701">
        <v>37.330959999999997</v>
      </c>
      <c r="W701">
        <v>0.95399999999999996</v>
      </c>
      <c r="X701">
        <v>4.5999999999999999E-2</v>
      </c>
      <c r="Y701" t="s">
        <v>6186</v>
      </c>
      <c r="Z701">
        <v>0.70299999999999996</v>
      </c>
      <c r="AA701">
        <v>0.23599999999999999</v>
      </c>
      <c r="AB701">
        <v>3.5999999999999997E-2</v>
      </c>
      <c r="AC701" t="s">
        <v>6186</v>
      </c>
      <c r="AD701" t="s">
        <v>6186</v>
      </c>
      <c r="AE701">
        <v>0.40400000000000003</v>
      </c>
      <c r="AF701" t="s">
        <v>6186</v>
      </c>
      <c r="AG701">
        <v>0.39400000000000002</v>
      </c>
      <c r="AH701">
        <v>0.20300000000000001</v>
      </c>
      <c r="AI701" t="s">
        <v>6186</v>
      </c>
      <c r="AJ701" t="s">
        <v>6186</v>
      </c>
      <c r="AK701" t="s">
        <v>6186</v>
      </c>
      <c r="AL701" t="s">
        <v>6186</v>
      </c>
      <c r="AM701" t="s">
        <v>6186</v>
      </c>
      <c r="AN701" t="s">
        <v>6186</v>
      </c>
      <c r="AO701" t="s">
        <v>6186</v>
      </c>
      <c r="AP701">
        <v>1</v>
      </c>
      <c r="AQ701" t="s">
        <v>6186</v>
      </c>
      <c r="AR701" t="s">
        <v>6186</v>
      </c>
      <c r="AS701" t="s">
        <v>6186</v>
      </c>
      <c r="AT701">
        <v>0.66300000000000003</v>
      </c>
      <c r="AU701" t="s">
        <v>6186</v>
      </c>
      <c r="AV701">
        <v>4.0999999999999996</v>
      </c>
      <c r="AW701">
        <v>2.5000000000000001E-2</v>
      </c>
      <c r="AX701">
        <v>3.9</v>
      </c>
      <c r="AY701">
        <v>0.60699999999999998</v>
      </c>
      <c r="AZ701">
        <v>0.36899999999999999</v>
      </c>
      <c r="BA701" t="s">
        <v>6186</v>
      </c>
      <c r="BB701" t="s">
        <v>6186</v>
      </c>
      <c r="BC701" t="s">
        <v>6186</v>
      </c>
      <c r="BD701" t="s">
        <v>6186</v>
      </c>
    </row>
    <row r="702" spans="1:56">
      <c r="A702" t="s">
        <v>6185</v>
      </c>
      <c r="B702">
        <v>2250</v>
      </c>
      <c r="C702">
        <v>1991</v>
      </c>
      <c r="D702">
        <v>129</v>
      </c>
      <c r="E702">
        <v>1.025E-2</v>
      </c>
      <c r="F702">
        <v>38.052230000000002</v>
      </c>
      <c r="H702">
        <v>31.372969999999999</v>
      </c>
      <c r="I702">
        <f t="shared" si="14"/>
        <v>0.32157294250000001</v>
      </c>
      <c r="K702">
        <v>29.295470000000002</v>
      </c>
      <c r="L702">
        <v>33.854770000000002</v>
      </c>
      <c r="M702">
        <v>283.26929000000001</v>
      </c>
      <c r="N702">
        <v>303.35753</v>
      </c>
      <c r="O702">
        <v>262.50362999999999</v>
      </c>
      <c r="P702" t="s">
        <v>6186</v>
      </c>
      <c r="Q702">
        <v>88.049899999999994</v>
      </c>
      <c r="R702">
        <v>81.043199999999999</v>
      </c>
      <c r="S702">
        <v>12.722899999999999</v>
      </c>
      <c r="T702">
        <v>0.92089299999999996</v>
      </c>
      <c r="U702">
        <v>3.6019000000000002E-2</v>
      </c>
      <c r="V702">
        <v>35.979489999999998</v>
      </c>
      <c r="W702">
        <v>0.95699999999999996</v>
      </c>
      <c r="X702">
        <v>4.2999999999999997E-2</v>
      </c>
      <c r="Y702" t="s">
        <v>6186</v>
      </c>
      <c r="Z702">
        <v>0.69599999999999995</v>
      </c>
      <c r="AA702">
        <v>5.7000000000000002E-2</v>
      </c>
      <c r="AB702">
        <v>0.223</v>
      </c>
      <c r="AC702" t="s">
        <v>6186</v>
      </c>
      <c r="AD702" t="s">
        <v>6186</v>
      </c>
      <c r="AE702">
        <v>8.9999999999999993E-3</v>
      </c>
      <c r="AF702" t="s">
        <v>6186</v>
      </c>
      <c r="AG702">
        <v>0.80300000000000005</v>
      </c>
      <c r="AH702">
        <v>0.188</v>
      </c>
      <c r="AI702" t="s">
        <v>6186</v>
      </c>
      <c r="AJ702" t="s">
        <v>6186</v>
      </c>
      <c r="AK702" t="s">
        <v>6186</v>
      </c>
      <c r="AL702" t="s">
        <v>6186</v>
      </c>
      <c r="AM702" t="s">
        <v>6186</v>
      </c>
      <c r="AN702" t="s">
        <v>6186</v>
      </c>
      <c r="AO702" t="s">
        <v>6186</v>
      </c>
      <c r="AP702">
        <v>1</v>
      </c>
      <c r="AQ702" t="s">
        <v>6186</v>
      </c>
      <c r="AR702" t="s">
        <v>6186</v>
      </c>
      <c r="AS702" t="s">
        <v>6186</v>
      </c>
      <c r="AT702">
        <v>0.86899999999999999</v>
      </c>
      <c r="AU702" t="s">
        <v>6186</v>
      </c>
      <c r="AV702">
        <v>4.0999999999999996</v>
      </c>
      <c r="AW702">
        <v>2.4E-2</v>
      </c>
      <c r="AX702">
        <v>3.9</v>
      </c>
      <c r="AY702">
        <v>0.64100000000000001</v>
      </c>
      <c r="AZ702">
        <v>0.33600000000000002</v>
      </c>
      <c r="BA702" t="s">
        <v>6186</v>
      </c>
      <c r="BB702" t="s">
        <v>6186</v>
      </c>
      <c r="BC702" t="s">
        <v>6186</v>
      </c>
      <c r="BD702" t="s">
        <v>6186</v>
      </c>
    </row>
    <row r="703" spans="1:56">
      <c r="A703" t="s">
        <v>6185</v>
      </c>
      <c r="B703">
        <v>2250</v>
      </c>
      <c r="C703">
        <v>1992</v>
      </c>
      <c r="D703">
        <v>146</v>
      </c>
      <c r="E703">
        <v>1.1995E-2</v>
      </c>
      <c r="F703">
        <v>39.670929999999998</v>
      </c>
      <c r="H703">
        <v>32.542879999999997</v>
      </c>
      <c r="I703">
        <f t="shared" si="14"/>
        <v>0.39035184559999997</v>
      </c>
      <c r="K703">
        <v>30.128240000000002</v>
      </c>
      <c r="L703">
        <v>35.410809999999998</v>
      </c>
      <c r="M703">
        <v>273.08582000000001</v>
      </c>
      <c r="N703">
        <v>294.97244000000001</v>
      </c>
      <c r="O703">
        <v>250.96856</v>
      </c>
      <c r="P703" t="s">
        <v>6186</v>
      </c>
      <c r="Q703">
        <v>88.747399999999999</v>
      </c>
      <c r="R703">
        <v>82.016999999999996</v>
      </c>
      <c r="S703">
        <v>12.2355</v>
      </c>
      <c r="T703">
        <v>0.92374100000000003</v>
      </c>
      <c r="U703">
        <v>3.6451999999999998E-2</v>
      </c>
      <c r="V703">
        <v>37.545110000000001</v>
      </c>
      <c r="W703">
        <v>0.998</v>
      </c>
      <c r="X703">
        <v>2E-3</v>
      </c>
      <c r="Y703" t="s">
        <v>6186</v>
      </c>
      <c r="Z703">
        <v>0.8</v>
      </c>
      <c r="AA703">
        <v>7.2999999999999995E-2</v>
      </c>
      <c r="AB703">
        <v>0.125</v>
      </c>
      <c r="AC703" t="s">
        <v>6186</v>
      </c>
      <c r="AD703" t="s">
        <v>6186</v>
      </c>
      <c r="AE703">
        <v>2E-3</v>
      </c>
      <c r="AF703" t="s">
        <v>6186</v>
      </c>
      <c r="AG703">
        <v>0.97799999999999998</v>
      </c>
      <c r="AH703">
        <v>0.02</v>
      </c>
      <c r="AI703" t="s">
        <v>6186</v>
      </c>
      <c r="AJ703" t="s">
        <v>6186</v>
      </c>
      <c r="AK703" t="s">
        <v>6186</v>
      </c>
      <c r="AL703" t="s">
        <v>6186</v>
      </c>
      <c r="AM703" t="s">
        <v>6186</v>
      </c>
      <c r="AN703" t="s">
        <v>6186</v>
      </c>
      <c r="AO703" t="s">
        <v>6186</v>
      </c>
      <c r="AP703">
        <v>1</v>
      </c>
      <c r="AQ703" t="s">
        <v>6186</v>
      </c>
      <c r="AR703" t="s">
        <v>6186</v>
      </c>
      <c r="AS703" t="s">
        <v>6186</v>
      </c>
      <c r="AT703">
        <v>0.77900000000000003</v>
      </c>
      <c r="AU703" t="s">
        <v>6186</v>
      </c>
      <c r="AV703">
        <v>4.2</v>
      </c>
      <c r="AW703">
        <v>2E-3</v>
      </c>
      <c r="AX703">
        <v>4</v>
      </c>
      <c r="AY703">
        <v>0.56200000000000006</v>
      </c>
      <c r="AZ703">
        <v>0.437</v>
      </c>
      <c r="BA703" t="s">
        <v>6186</v>
      </c>
      <c r="BB703" t="s">
        <v>6186</v>
      </c>
      <c r="BC703" t="s">
        <v>6186</v>
      </c>
      <c r="BD703" t="s">
        <v>6186</v>
      </c>
    </row>
    <row r="704" spans="1:56">
      <c r="A704" t="s">
        <v>6185</v>
      </c>
      <c r="B704">
        <v>2250</v>
      </c>
      <c r="C704">
        <v>1993</v>
      </c>
      <c r="D704">
        <v>136</v>
      </c>
      <c r="E704">
        <v>1.0326E-2</v>
      </c>
      <c r="F704">
        <v>38.659089999999999</v>
      </c>
      <c r="H704">
        <v>31.56054</v>
      </c>
      <c r="I704">
        <f t="shared" si="14"/>
        <v>0.32589413604</v>
      </c>
      <c r="K704">
        <v>29.20515</v>
      </c>
      <c r="L704">
        <v>34.284469999999999</v>
      </c>
      <c r="M704">
        <v>281.58578</v>
      </c>
      <c r="N704">
        <v>304.29565000000002</v>
      </c>
      <c r="O704">
        <v>259.21357</v>
      </c>
      <c r="P704" t="s">
        <v>6186</v>
      </c>
      <c r="Q704">
        <v>88.311099999999996</v>
      </c>
      <c r="R704">
        <v>81.404600000000002</v>
      </c>
      <c r="S704">
        <v>11.6066</v>
      </c>
      <c r="T704">
        <v>0.92088199999999998</v>
      </c>
      <c r="U704">
        <v>3.6179999999999997E-2</v>
      </c>
      <c r="V704">
        <v>36.055219999999998</v>
      </c>
      <c r="W704">
        <v>0.98599999999999999</v>
      </c>
      <c r="X704">
        <v>1.4E-2</v>
      </c>
      <c r="Y704" t="s">
        <v>6186</v>
      </c>
      <c r="Z704">
        <v>0.76</v>
      </c>
      <c r="AA704">
        <v>0.10199999999999999</v>
      </c>
      <c r="AB704">
        <v>0.13300000000000001</v>
      </c>
      <c r="AC704" t="s">
        <v>6186</v>
      </c>
      <c r="AD704" t="s">
        <v>6186</v>
      </c>
      <c r="AE704" t="s">
        <v>6186</v>
      </c>
      <c r="AF704" t="s">
        <v>6186</v>
      </c>
      <c r="AG704">
        <v>0.98199999999999998</v>
      </c>
      <c r="AH704">
        <v>1.7999999999999999E-2</v>
      </c>
      <c r="AI704" t="s">
        <v>6186</v>
      </c>
      <c r="AJ704" t="s">
        <v>6186</v>
      </c>
      <c r="AK704" t="s">
        <v>6186</v>
      </c>
      <c r="AL704" t="s">
        <v>6186</v>
      </c>
      <c r="AM704" t="s">
        <v>6186</v>
      </c>
      <c r="AN704" t="s">
        <v>6186</v>
      </c>
      <c r="AO704" t="s">
        <v>6186</v>
      </c>
      <c r="AP704">
        <v>1</v>
      </c>
      <c r="AQ704" t="s">
        <v>6186</v>
      </c>
      <c r="AR704" t="s">
        <v>6186</v>
      </c>
      <c r="AS704" t="s">
        <v>6186</v>
      </c>
      <c r="AT704">
        <v>0.878</v>
      </c>
      <c r="AU704" t="s">
        <v>6186</v>
      </c>
      <c r="AV704">
        <v>4.0999999999999996</v>
      </c>
      <c r="AW704">
        <v>5.0000000000000001E-3</v>
      </c>
      <c r="AX704">
        <v>4</v>
      </c>
      <c r="AY704">
        <v>0.67600000000000005</v>
      </c>
      <c r="AZ704">
        <v>0.31900000000000001</v>
      </c>
      <c r="BA704" t="s">
        <v>6186</v>
      </c>
      <c r="BB704" t="s">
        <v>6186</v>
      </c>
      <c r="BC704" t="s">
        <v>6186</v>
      </c>
      <c r="BD704" t="s">
        <v>6186</v>
      </c>
    </row>
    <row r="705" spans="1:56">
      <c r="A705" t="s">
        <v>6185</v>
      </c>
      <c r="B705">
        <v>2250</v>
      </c>
      <c r="C705">
        <v>1994</v>
      </c>
      <c r="D705">
        <v>117</v>
      </c>
      <c r="E705">
        <v>8.2830000000000004E-3</v>
      </c>
      <c r="F705">
        <v>39.613869999999999</v>
      </c>
      <c r="H705">
        <v>32.147939999999998</v>
      </c>
      <c r="I705">
        <f t="shared" si="14"/>
        <v>0.26628138701999998</v>
      </c>
      <c r="K705">
        <v>29.436050000000002</v>
      </c>
      <c r="L705">
        <v>35.284219999999998</v>
      </c>
      <c r="M705">
        <v>276.44074000000001</v>
      </c>
      <c r="N705">
        <v>301.90868999999998</v>
      </c>
      <c r="O705">
        <v>251.86896999999999</v>
      </c>
      <c r="P705" t="s">
        <v>6186</v>
      </c>
      <c r="Q705">
        <v>86.042599999999993</v>
      </c>
      <c r="R705">
        <v>76.4392</v>
      </c>
      <c r="S705">
        <v>12.069000000000001</v>
      </c>
      <c r="T705">
        <v>0.88541099999999995</v>
      </c>
      <c r="U705">
        <v>3.3973000000000003E-2</v>
      </c>
      <c r="V705">
        <v>36.58043</v>
      </c>
      <c r="W705">
        <v>1</v>
      </c>
      <c r="X705" t="s">
        <v>6186</v>
      </c>
      <c r="Y705" t="s">
        <v>6186</v>
      </c>
      <c r="Z705">
        <v>0.79900000000000004</v>
      </c>
      <c r="AA705">
        <v>3.5000000000000003E-2</v>
      </c>
      <c r="AB705">
        <v>0.16600000000000001</v>
      </c>
      <c r="AC705" t="s">
        <v>6186</v>
      </c>
      <c r="AD705" t="s">
        <v>6186</v>
      </c>
      <c r="AE705" t="s">
        <v>6186</v>
      </c>
      <c r="AF705" t="s">
        <v>6186</v>
      </c>
      <c r="AG705">
        <v>0.96499999999999997</v>
      </c>
      <c r="AH705">
        <v>3.5000000000000003E-2</v>
      </c>
      <c r="AI705" t="s">
        <v>6186</v>
      </c>
      <c r="AJ705" t="s">
        <v>6186</v>
      </c>
      <c r="AK705" t="s">
        <v>6186</v>
      </c>
      <c r="AL705" t="s">
        <v>6186</v>
      </c>
      <c r="AM705" t="s">
        <v>6186</v>
      </c>
      <c r="AN705" t="s">
        <v>6186</v>
      </c>
      <c r="AO705" t="s">
        <v>6186</v>
      </c>
      <c r="AP705">
        <v>1</v>
      </c>
      <c r="AQ705" t="s">
        <v>6186</v>
      </c>
      <c r="AR705" t="s">
        <v>6186</v>
      </c>
      <c r="AS705" t="s">
        <v>6186</v>
      </c>
      <c r="AT705">
        <v>0.623</v>
      </c>
      <c r="AU705" t="s">
        <v>6186</v>
      </c>
      <c r="AV705">
        <v>4.0999999999999996</v>
      </c>
      <c r="AW705" t="s">
        <v>6186</v>
      </c>
      <c r="AX705">
        <v>4</v>
      </c>
      <c r="AY705">
        <v>0.65</v>
      </c>
      <c r="AZ705">
        <v>0.35</v>
      </c>
      <c r="BA705" t="s">
        <v>6186</v>
      </c>
      <c r="BB705" t="s">
        <v>6186</v>
      </c>
      <c r="BC705" t="s">
        <v>6186</v>
      </c>
      <c r="BD705" t="s">
        <v>6186</v>
      </c>
    </row>
    <row r="706" spans="1:56">
      <c r="A706" t="s">
        <v>6185</v>
      </c>
      <c r="B706">
        <v>2250</v>
      </c>
      <c r="C706">
        <v>1995</v>
      </c>
      <c r="D706">
        <v>161</v>
      </c>
      <c r="E706">
        <v>1.0611000000000001E-2</v>
      </c>
      <c r="F706">
        <v>40.441200000000002</v>
      </c>
      <c r="H706">
        <v>32.637459999999997</v>
      </c>
      <c r="I706">
        <f t="shared" si="14"/>
        <v>0.34631608805999997</v>
      </c>
      <c r="K706">
        <v>29.99907</v>
      </c>
      <c r="L706">
        <v>35.575229999999998</v>
      </c>
      <c r="M706">
        <v>272.29446000000002</v>
      </c>
      <c r="N706">
        <v>296.24247000000003</v>
      </c>
      <c r="O706">
        <v>249.80861999999999</v>
      </c>
      <c r="P706" t="s">
        <v>6186</v>
      </c>
      <c r="Q706">
        <v>84.121499999999997</v>
      </c>
      <c r="R706">
        <v>76.380799999999994</v>
      </c>
      <c r="S706">
        <v>12.7866</v>
      </c>
      <c r="T706">
        <v>0.90261000000000002</v>
      </c>
      <c r="U706">
        <v>3.3946999999999998E-2</v>
      </c>
      <c r="V706">
        <v>37.014290000000003</v>
      </c>
      <c r="W706">
        <v>1</v>
      </c>
      <c r="X706" t="s">
        <v>6186</v>
      </c>
      <c r="Y706" t="s">
        <v>6186</v>
      </c>
      <c r="Z706">
        <v>0.48699999999999999</v>
      </c>
      <c r="AA706">
        <v>0.23599999999999999</v>
      </c>
      <c r="AB706">
        <v>0.27700000000000002</v>
      </c>
      <c r="AC706" t="s">
        <v>6186</v>
      </c>
      <c r="AD706" t="s">
        <v>6186</v>
      </c>
      <c r="AE706" t="s">
        <v>6186</v>
      </c>
      <c r="AF706" t="s">
        <v>6186</v>
      </c>
      <c r="AG706">
        <v>0.69899999999999995</v>
      </c>
      <c r="AH706">
        <v>0.30099999999999999</v>
      </c>
      <c r="AI706" t="s">
        <v>6186</v>
      </c>
      <c r="AJ706" t="s">
        <v>6186</v>
      </c>
      <c r="AK706" t="s">
        <v>6186</v>
      </c>
      <c r="AL706" t="s">
        <v>6186</v>
      </c>
      <c r="AM706" t="s">
        <v>6186</v>
      </c>
      <c r="AN706" t="s">
        <v>6186</v>
      </c>
      <c r="AO706" t="s">
        <v>6186</v>
      </c>
      <c r="AP706">
        <v>1</v>
      </c>
      <c r="AQ706" t="s">
        <v>6186</v>
      </c>
      <c r="AR706" t="s">
        <v>6186</v>
      </c>
      <c r="AS706" t="s">
        <v>6186</v>
      </c>
      <c r="AT706">
        <v>0.379</v>
      </c>
      <c r="AU706" t="s">
        <v>6186</v>
      </c>
      <c r="AV706">
        <v>3.9</v>
      </c>
      <c r="AW706" t="s">
        <v>6186</v>
      </c>
      <c r="AX706">
        <v>4</v>
      </c>
      <c r="AY706">
        <v>0.624</v>
      </c>
      <c r="AZ706">
        <v>0.376</v>
      </c>
      <c r="BA706" t="s">
        <v>6186</v>
      </c>
      <c r="BB706" t="s">
        <v>6186</v>
      </c>
      <c r="BC706" t="s">
        <v>6186</v>
      </c>
      <c r="BD706" t="s">
        <v>6186</v>
      </c>
    </row>
    <row r="707" spans="1:56">
      <c r="A707" t="s">
        <v>6185</v>
      </c>
      <c r="B707">
        <v>2250</v>
      </c>
      <c r="C707">
        <v>1996</v>
      </c>
      <c r="D707">
        <v>135</v>
      </c>
      <c r="E707">
        <v>1.0245000000000001E-2</v>
      </c>
      <c r="F707">
        <v>38.901269999999997</v>
      </c>
      <c r="H707">
        <v>31.269279999999998</v>
      </c>
      <c r="I707">
        <f t="shared" si="14"/>
        <v>0.3203537736</v>
      </c>
      <c r="K707">
        <v>28.67661</v>
      </c>
      <c r="L707">
        <v>34.098239999999997</v>
      </c>
      <c r="M707">
        <v>284.20864</v>
      </c>
      <c r="N707">
        <v>309.90411999999998</v>
      </c>
      <c r="O707">
        <v>260.62930999999998</v>
      </c>
      <c r="P707" t="s">
        <v>6186</v>
      </c>
      <c r="Q707">
        <v>90.498400000000004</v>
      </c>
      <c r="R707">
        <v>78.492500000000007</v>
      </c>
      <c r="S707">
        <v>13.3216</v>
      </c>
      <c r="T707">
        <v>0.86901700000000004</v>
      </c>
      <c r="U707">
        <v>3.4886E-2</v>
      </c>
      <c r="V707">
        <v>35.308349999999997</v>
      </c>
      <c r="W707">
        <v>1</v>
      </c>
      <c r="X707" t="s">
        <v>6186</v>
      </c>
      <c r="Y707" t="s">
        <v>6186</v>
      </c>
      <c r="Z707">
        <v>0.29499999999999998</v>
      </c>
      <c r="AA707">
        <v>0.376</v>
      </c>
      <c r="AB707">
        <v>0.32800000000000001</v>
      </c>
      <c r="AC707" t="s">
        <v>6186</v>
      </c>
      <c r="AD707" t="s">
        <v>6186</v>
      </c>
      <c r="AE707" t="s">
        <v>6186</v>
      </c>
      <c r="AF707" t="s">
        <v>6186</v>
      </c>
      <c r="AG707">
        <v>0.63100000000000001</v>
      </c>
      <c r="AH707">
        <v>0.36899999999999999</v>
      </c>
      <c r="AI707" t="s">
        <v>6186</v>
      </c>
      <c r="AJ707" t="s">
        <v>6186</v>
      </c>
      <c r="AK707" t="s">
        <v>6186</v>
      </c>
      <c r="AL707" t="s">
        <v>6186</v>
      </c>
      <c r="AM707" t="s">
        <v>6186</v>
      </c>
      <c r="AN707" t="s">
        <v>6186</v>
      </c>
      <c r="AO707" t="s">
        <v>6186</v>
      </c>
      <c r="AP707">
        <v>1</v>
      </c>
      <c r="AQ707" t="s">
        <v>6186</v>
      </c>
      <c r="AR707" t="s">
        <v>6186</v>
      </c>
      <c r="AS707" t="s">
        <v>6186</v>
      </c>
      <c r="AT707">
        <v>0.432</v>
      </c>
      <c r="AU707" t="s">
        <v>6186</v>
      </c>
      <c r="AV707">
        <v>3.4</v>
      </c>
      <c r="AW707" t="s">
        <v>6186</v>
      </c>
      <c r="AX707">
        <v>4</v>
      </c>
      <c r="AY707">
        <v>0.85199999999999998</v>
      </c>
      <c r="AZ707">
        <v>0.14799999999999999</v>
      </c>
      <c r="BA707" t="s">
        <v>6186</v>
      </c>
      <c r="BB707" t="s">
        <v>6186</v>
      </c>
      <c r="BC707" t="s">
        <v>6186</v>
      </c>
      <c r="BD707" t="s">
        <v>6186</v>
      </c>
    </row>
    <row r="708" spans="1:56">
      <c r="A708" t="s">
        <v>6185</v>
      </c>
      <c r="B708">
        <v>2250</v>
      </c>
      <c r="C708">
        <v>1997</v>
      </c>
      <c r="D708">
        <v>87</v>
      </c>
      <c r="E708">
        <v>6.0130000000000001E-3</v>
      </c>
      <c r="F708">
        <v>39.294800000000002</v>
      </c>
      <c r="H708">
        <v>31.430399999999999</v>
      </c>
      <c r="I708">
        <f t="shared" si="14"/>
        <v>0.18899099519999998</v>
      </c>
      <c r="K708">
        <v>28.654620000000001</v>
      </c>
      <c r="L708">
        <v>34.424489999999999</v>
      </c>
      <c r="M708">
        <v>282.75171999999998</v>
      </c>
      <c r="N708">
        <v>310.14199000000002</v>
      </c>
      <c r="O708">
        <v>258.15924000000001</v>
      </c>
      <c r="P708" t="s">
        <v>6186</v>
      </c>
      <c r="Q708">
        <v>81.072199999999995</v>
      </c>
      <c r="R708">
        <v>72.506600000000006</v>
      </c>
      <c r="S708">
        <v>13.847899999999999</v>
      </c>
      <c r="T708">
        <v>0.89099799999999996</v>
      </c>
      <c r="U708">
        <v>3.2224999999999997E-2</v>
      </c>
      <c r="V708">
        <v>35.578780000000002</v>
      </c>
      <c r="W708">
        <v>1</v>
      </c>
      <c r="X708" t="s">
        <v>6186</v>
      </c>
      <c r="Y708" t="s">
        <v>6186</v>
      </c>
      <c r="Z708">
        <v>0.39100000000000001</v>
      </c>
      <c r="AA708">
        <v>0.56499999999999995</v>
      </c>
      <c r="AB708">
        <v>4.3999999999999997E-2</v>
      </c>
      <c r="AC708" t="s">
        <v>6186</v>
      </c>
      <c r="AD708" t="s">
        <v>6186</v>
      </c>
      <c r="AE708" t="s">
        <v>6186</v>
      </c>
      <c r="AF708" t="s">
        <v>6186</v>
      </c>
      <c r="AG708">
        <v>0.38200000000000001</v>
      </c>
      <c r="AH708">
        <v>0.61799999999999999</v>
      </c>
      <c r="AI708" t="s">
        <v>6186</v>
      </c>
      <c r="AJ708" t="s">
        <v>6186</v>
      </c>
      <c r="AK708" t="s">
        <v>6186</v>
      </c>
      <c r="AL708" t="s">
        <v>6186</v>
      </c>
      <c r="AM708" t="s">
        <v>6186</v>
      </c>
      <c r="AN708" t="s">
        <v>6186</v>
      </c>
      <c r="AO708" t="s">
        <v>6186</v>
      </c>
      <c r="AP708">
        <v>1</v>
      </c>
      <c r="AQ708" t="s">
        <v>6186</v>
      </c>
      <c r="AR708" t="s">
        <v>6186</v>
      </c>
      <c r="AS708" t="s">
        <v>6186</v>
      </c>
      <c r="AT708">
        <v>0.17299999999999999</v>
      </c>
      <c r="AU708" t="s">
        <v>6186</v>
      </c>
      <c r="AV708">
        <v>3.8</v>
      </c>
      <c r="AW708" t="s">
        <v>6186</v>
      </c>
      <c r="AX708">
        <v>4</v>
      </c>
      <c r="AY708">
        <v>0.60899999999999999</v>
      </c>
      <c r="AZ708">
        <v>0.39100000000000001</v>
      </c>
      <c r="BA708" t="s">
        <v>6186</v>
      </c>
      <c r="BB708" t="s">
        <v>6186</v>
      </c>
      <c r="BC708" t="s">
        <v>6186</v>
      </c>
      <c r="BD708" t="s">
        <v>6186</v>
      </c>
    </row>
    <row r="709" spans="1:56">
      <c r="A709" t="s">
        <v>6185</v>
      </c>
      <c r="B709">
        <v>2250</v>
      </c>
      <c r="C709">
        <v>1998</v>
      </c>
      <c r="D709">
        <v>26</v>
      </c>
      <c r="E709">
        <v>1.8109999999999999E-3</v>
      </c>
      <c r="F709">
        <v>38.997489999999999</v>
      </c>
      <c r="H709">
        <v>30.984490000000001</v>
      </c>
      <c r="I709">
        <f t="shared" si="14"/>
        <v>5.6112911389999999E-2</v>
      </c>
      <c r="K709">
        <v>28.404150000000001</v>
      </c>
      <c r="L709">
        <v>33.658850000000001</v>
      </c>
      <c r="M709">
        <v>286.82096000000001</v>
      </c>
      <c r="N709">
        <v>312.87682999999998</v>
      </c>
      <c r="O709">
        <v>264.03158000000002</v>
      </c>
      <c r="P709" t="s">
        <v>6186</v>
      </c>
      <c r="Q709">
        <v>79.912199999999999</v>
      </c>
      <c r="R709">
        <v>80.0642</v>
      </c>
      <c r="S709">
        <v>13.438800000000001</v>
      </c>
      <c r="T709">
        <v>1.001671</v>
      </c>
      <c r="U709">
        <v>3.5583999999999998E-2</v>
      </c>
      <c r="V709">
        <v>35.096359999999997</v>
      </c>
      <c r="W709">
        <v>1</v>
      </c>
      <c r="X709" t="s">
        <v>6186</v>
      </c>
      <c r="Y709" t="s">
        <v>6186</v>
      </c>
      <c r="Z709">
        <v>0.22800000000000001</v>
      </c>
      <c r="AA709">
        <v>0.77200000000000002</v>
      </c>
      <c r="AB709" t="s">
        <v>6186</v>
      </c>
      <c r="AC709" t="s">
        <v>6186</v>
      </c>
      <c r="AD709" t="s">
        <v>6186</v>
      </c>
      <c r="AE709" t="s">
        <v>6186</v>
      </c>
      <c r="AF709" t="s">
        <v>6186</v>
      </c>
      <c r="AG709">
        <v>1</v>
      </c>
      <c r="AH709" t="s">
        <v>6186</v>
      </c>
      <c r="AI709" t="s">
        <v>6186</v>
      </c>
      <c r="AJ709" t="s">
        <v>6186</v>
      </c>
      <c r="AK709" t="s">
        <v>6186</v>
      </c>
      <c r="AL709" t="s">
        <v>6186</v>
      </c>
      <c r="AM709" t="s">
        <v>6186</v>
      </c>
      <c r="AN709" t="s">
        <v>6186</v>
      </c>
      <c r="AO709" t="s">
        <v>6186</v>
      </c>
      <c r="AP709">
        <v>1</v>
      </c>
      <c r="AQ709" t="s">
        <v>6186</v>
      </c>
      <c r="AR709" t="s">
        <v>6186</v>
      </c>
      <c r="AS709" t="s">
        <v>6186</v>
      </c>
      <c r="AT709">
        <v>1</v>
      </c>
      <c r="AU709" t="s">
        <v>6186</v>
      </c>
      <c r="AV709">
        <v>3.5</v>
      </c>
      <c r="AW709" t="s">
        <v>6186</v>
      </c>
      <c r="AX709">
        <v>4</v>
      </c>
      <c r="AY709">
        <v>0.77200000000000002</v>
      </c>
      <c r="AZ709">
        <v>0.22800000000000001</v>
      </c>
      <c r="BA709" t="s">
        <v>6186</v>
      </c>
      <c r="BB709" t="s">
        <v>6186</v>
      </c>
      <c r="BC709" t="s">
        <v>6186</v>
      </c>
      <c r="BD709" t="s">
        <v>6186</v>
      </c>
    </row>
    <row r="710" spans="1:56">
      <c r="A710" t="s">
        <v>6185</v>
      </c>
      <c r="B710">
        <v>2250</v>
      </c>
      <c r="C710">
        <v>1999</v>
      </c>
      <c r="D710">
        <v>23</v>
      </c>
      <c r="E710">
        <v>1.503E-3</v>
      </c>
      <c r="F710">
        <v>38.624859999999998</v>
      </c>
      <c r="H710">
        <v>30.576139999999999</v>
      </c>
      <c r="I710">
        <f t="shared" si="14"/>
        <v>4.5955938419999995E-2</v>
      </c>
      <c r="K710">
        <v>27.807670000000002</v>
      </c>
      <c r="L710">
        <v>33.429659999999998</v>
      </c>
      <c r="M710">
        <v>290.65141999999997</v>
      </c>
      <c r="N710">
        <v>319.58812</v>
      </c>
      <c r="O710">
        <v>265.84178000000003</v>
      </c>
      <c r="P710" t="s">
        <v>6186</v>
      </c>
      <c r="Q710">
        <v>80.551299999999998</v>
      </c>
      <c r="R710">
        <v>80.809799999999996</v>
      </c>
      <c r="S710">
        <v>13.306800000000001</v>
      </c>
      <c r="T710">
        <v>1.0028410000000001</v>
      </c>
      <c r="U710">
        <v>3.5915000000000002E-2</v>
      </c>
      <c r="V710">
        <v>34.571800000000003</v>
      </c>
      <c r="W710">
        <v>1</v>
      </c>
      <c r="X710" t="s">
        <v>6186</v>
      </c>
      <c r="Y710" t="s">
        <v>6186</v>
      </c>
      <c r="Z710">
        <v>0.23499999999999999</v>
      </c>
      <c r="AA710">
        <v>0.76500000000000001</v>
      </c>
      <c r="AB710" t="s">
        <v>6186</v>
      </c>
      <c r="AC710" t="s">
        <v>6186</v>
      </c>
      <c r="AD710" t="s">
        <v>6186</v>
      </c>
      <c r="AE710" t="s">
        <v>6186</v>
      </c>
      <c r="AF710" t="s">
        <v>6186</v>
      </c>
      <c r="AG710">
        <v>1</v>
      </c>
      <c r="AH710" t="s">
        <v>6186</v>
      </c>
      <c r="AI710" t="s">
        <v>6186</v>
      </c>
      <c r="AJ710" t="s">
        <v>6186</v>
      </c>
      <c r="AK710" t="s">
        <v>6186</v>
      </c>
      <c r="AL710" t="s">
        <v>6186</v>
      </c>
      <c r="AM710" t="s">
        <v>6186</v>
      </c>
      <c r="AN710" t="s">
        <v>6186</v>
      </c>
      <c r="AO710" t="s">
        <v>6186</v>
      </c>
      <c r="AP710">
        <v>1</v>
      </c>
      <c r="AQ710" t="s">
        <v>6186</v>
      </c>
      <c r="AR710" t="s">
        <v>6186</v>
      </c>
      <c r="AS710" t="s">
        <v>6186</v>
      </c>
      <c r="AT710">
        <v>1</v>
      </c>
      <c r="AU710" t="s">
        <v>6186</v>
      </c>
      <c r="AV710">
        <v>3.5</v>
      </c>
      <c r="AW710" t="s">
        <v>6186</v>
      </c>
      <c r="AX710">
        <v>4</v>
      </c>
      <c r="AY710">
        <v>0.76500000000000001</v>
      </c>
      <c r="AZ710">
        <v>0.23499999999999999</v>
      </c>
      <c r="BA710" t="s">
        <v>6186</v>
      </c>
      <c r="BB710" t="s">
        <v>6186</v>
      </c>
      <c r="BC710" t="s">
        <v>6186</v>
      </c>
      <c r="BD710" t="s">
        <v>6186</v>
      </c>
    </row>
    <row r="711" spans="1:56">
      <c r="A711" t="s">
        <v>6185</v>
      </c>
      <c r="B711">
        <v>2250</v>
      </c>
      <c r="C711">
        <v>2000</v>
      </c>
      <c r="D711">
        <v>43</v>
      </c>
      <c r="E711">
        <v>2.5820000000000001E-3</v>
      </c>
      <c r="F711">
        <v>39.600349999999999</v>
      </c>
      <c r="H711">
        <v>31.17482</v>
      </c>
      <c r="I711">
        <f t="shared" si="14"/>
        <v>8.0493385240000007E-2</v>
      </c>
      <c r="K711">
        <v>28.158989999999999</v>
      </c>
      <c r="L711">
        <v>34.254899999999999</v>
      </c>
      <c r="M711">
        <v>285.06984</v>
      </c>
      <c r="N711">
        <v>315.60086000000001</v>
      </c>
      <c r="O711">
        <v>259.43732</v>
      </c>
      <c r="P711" t="s">
        <v>6186</v>
      </c>
      <c r="Q711">
        <v>83.067099999999996</v>
      </c>
      <c r="R711">
        <v>88.828900000000004</v>
      </c>
      <c r="S711">
        <v>11.919499999999999</v>
      </c>
      <c r="T711">
        <v>1.0633159999999999</v>
      </c>
      <c r="U711">
        <v>3.9480000000000001E-2</v>
      </c>
      <c r="V711">
        <v>35.271830000000001</v>
      </c>
      <c r="W711">
        <v>0.40600000000000003</v>
      </c>
      <c r="X711" t="s">
        <v>6186</v>
      </c>
      <c r="Y711">
        <v>0.59399999999999997</v>
      </c>
      <c r="Z711">
        <v>0.39300000000000002</v>
      </c>
      <c r="AA711">
        <v>0.60699999999999998</v>
      </c>
      <c r="AB711" t="s">
        <v>6186</v>
      </c>
      <c r="AC711" t="s">
        <v>6186</v>
      </c>
      <c r="AD711" t="s">
        <v>6186</v>
      </c>
      <c r="AE711" t="s">
        <v>6186</v>
      </c>
      <c r="AF711" t="s">
        <v>6186</v>
      </c>
      <c r="AG711">
        <v>1</v>
      </c>
      <c r="AH711" t="s">
        <v>6186</v>
      </c>
      <c r="AI711" t="s">
        <v>6186</v>
      </c>
      <c r="AJ711" t="s">
        <v>6186</v>
      </c>
      <c r="AK711" t="s">
        <v>6186</v>
      </c>
      <c r="AL711" t="s">
        <v>6186</v>
      </c>
      <c r="AM711" t="s">
        <v>6186</v>
      </c>
      <c r="AN711" t="s">
        <v>6186</v>
      </c>
      <c r="AO711" t="s">
        <v>6186</v>
      </c>
      <c r="AP711">
        <v>1</v>
      </c>
      <c r="AQ711" t="s">
        <v>6186</v>
      </c>
      <c r="AR711" t="s">
        <v>6186</v>
      </c>
      <c r="AS711" t="s">
        <v>6186</v>
      </c>
      <c r="AT711">
        <v>1</v>
      </c>
      <c r="AU711">
        <v>0.33900000000000002</v>
      </c>
      <c r="AV711">
        <v>3.8</v>
      </c>
      <c r="AW711" t="s">
        <v>6186</v>
      </c>
      <c r="AX711">
        <v>4</v>
      </c>
      <c r="AY711">
        <v>0.60699999999999998</v>
      </c>
      <c r="AZ711">
        <v>0.39300000000000002</v>
      </c>
      <c r="BA711" t="s">
        <v>6186</v>
      </c>
      <c r="BB711" t="s">
        <v>6186</v>
      </c>
      <c r="BC711" t="s">
        <v>6186</v>
      </c>
      <c r="BD711" t="s">
        <v>6186</v>
      </c>
    </row>
    <row r="712" spans="1:56">
      <c r="A712" t="s">
        <v>6185</v>
      </c>
      <c r="B712">
        <v>2250</v>
      </c>
      <c r="C712">
        <v>2001</v>
      </c>
      <c r="D712">
        <v>24</v>
      </c>
      <c r="E712">
        <v>1.5640000000000001E-3</v>
      </c>
      <c r="F712">
        <v>39.314369999999997</v>
      </c>
      <c r="H712">
        <v>30.757680000000001</v>
      </c>
      <c r="I712">
        <f t="shared" si="14"/>
        <v>4.8105011520000004E-2</v>
      </c>
      <c r="K712">
        <v>27.852170000000001</v>
      </c>
      <c r="L712">
        <v>33.635539999999999</v>
      </c>
      <c r="M712">
        <v>288.93596000000002</v>
      </c>
      <c r="N712">
        <v>319.07747999999998</v>
      </c>
      <c r="O712">
        <v>264.21456999999998</v>
      </c>
      <c r="P712" t="s">
        <v>6186</v>
      </c>
      <c r="Q712">
        <v>79.772199999999998</v>
      </c>
      <c r="R712">
        <v>81.114500000000007</v>
      </c>
      <c r="S712">
        <v>12.460100000000001</v>
      </c>
      <c r="T712">
        <v>1.0151019999999999</v>
      </c>
      <c r="U712">
        <v>3.6051E-2</v>
      </c>
      <c r="V712">
        <v>35.2256</v>
      </c>
      <c r="W712">
        <v>1</v>
      </c>
      <c r="X712" t="s">
        <v>6186</v>
      </c>
      <c r="Y712" t="s">
        <v>6186</v>
      </c>
      <c r="Z712">
        <v>0.153</v>
      </c>
      <c r="AA712">
        <v>0.78400000000000003</v>
      </c>
      <c r="AB712" t="s">
        <v>6186</v>
      </c>
      <c r="AC712">
        <v>6.2E-2</v>
      </c>
      <c r="AD712" t="s">
        <v>6186</v>
      </c>
      <c r="AE712" t="s">
        <v>6186</v>
      </c>
      <c r="AF712" t="s">
        <v>6186</v>
      </c>
      <c r="AG712">
        <v>1</v>
      </c>
      <c r="AH712" t="s">
        <v>6186</v>
      </c>
      <c r="AI712" t="s">
        <v>6186</v>
      </c>
      <c r="AJ712" t="s">
        <v>6186</v>
      </c>
      <c r="AK712" t="s">
        <v>6186</v>
      </c>
      <c r="AL712" t="s">
        <v>6186</v>
      </c>
      <c r="AM712" t="s">
        <v>6186</v>
      </c>
      <c r="AN712" t="s">
        <v>6186</v>
      </c>
      <c r="AO712">
        <v>6.2E-2</v>
      </c>
      <c r="AP712">
        <v>0.93799999999999994</v>
      </c>
      <c r="AQ712" t="s">
        <v>6186</v>
      </c>
      <c r="AR712" t="s">
        <v>6186</v>
      </c>
      <c r="AS712" t="s">
        <v>6186</v>
      </c>
      <c r="AT712">
        <v>0.34399999999999997</v>
      </c>
      <c r="AU712">
        <v>0.16500000000000001</v>
      </c>
      <c r="AV712">
        <v>3.3</v>
      </c>
      <c r="AW712" t="s">
        <v>6186</v>
      </c>
      <c r="AX712">
        <v>3.9</v>
      </c>
      <c r="AY712">
        <v>0.78400000000000003</v>
      </c>
      <c r="AZ712">
        <v>0.153</v>
      </c>
      <c r="BA712" t="s">
        <v>6186</v>
      </c>
      <c r="BB712" t="s">
        <v>6186</v>
      </c>
      <c r="BC712" t="s">
        <v>6186</v>
      </c>
      <c r="BD712" t="s">
        <v>6186</v>
      </c>
    </row>
    <row r="713" spans="1:56">
      <c r="A713" t="s">
        <v>6185</v>
      </c>
      <c r="B713">
        <v>2250</v>
      </c>
      <c r="C713">
        <v>2002</v>
      </c>
      <c r="D713">
        <v>3</v>
      </c>
      <c r="E713">
        <v>1.8599999999999999E-4</v>
      </c>
      <c r="F713">
        <v>51.518979999999999</v>
      </c>
      <c r="H713">
        <v>39.237670000000001</v>
      </c>
      <c r="I713">
        <f t="shared" si="14"/>
        <v>7.2982066199999999E-3</v>
      </c>
      <c r="K713">
        <v>35.887880000000003</v>
      </c>
      <c r="L713">
        <v>42.392409999999998</v>
      </c>
      <c r="M713">
        <v>226.49153999999999</v>
      </c>
      <c r="N713">
        <v>247.63234</v>
      </c>
      <c r="O713">
        <v>209.63659999999999</v>
      </c>
      <c r="P713" t="s">
        <v>6186</v>
      </c>
      <c r="Q713">
        <v>77.863100000000003</v>
      </c>
      <c r="R713">
        <v>88.390699999999995</v>
      </c>
      <c r="S713">
        <v>10.232900000000001</v>
      </c>
      <c r="T713">
        <v>1.1245069999999999</v>
      </c>
      <c r="U713">
        <v>3.9285E-2</v>
      </c>
      <c r="V713">
        <v>45.676729999999999</v>
      </c>
      <c r="W713">
        <v>1</v>
      </c>
      <c r="X713" t="s">
        <v>6186</v>
      </c>
      <c r="Y713" t="s">
        <v>6186</v>
      </c>
      <c r="Z713">
        <v>0.54400000000000004</v>
      </c>
      <c r="AA713" t="s">
        <v>6186</v>
      </c>
      <c r="AB713" t="s">
        <v>6186</v>
      </c>
      <c r="AC713">
        <v>0.45600000000000002</v>
      </c>
      <c r="AD713" t="s">
        <v>6186</v>
      </c>
      <c r="AE713" t="s">
        <v>6186</v>
      </c>
      <c r="AF713" t="s">
        <v>6186</v>
      </c>
      <c r="AG713">
        <v>1</v>
      </c>
      <c r="AH713" t="s">
        <v>6186</v>
      </c>
      <c r="AI713" t="s">
        <v>6186</v>
      </c>
      <c r="AJ713" t="s">
        <v>6186</v>
      </c>
      <c r="AK713" t="s">
        <v>6186</v>
      </c>
      <c r="AL713" t="s">
        <v>6186</v>
      </c>
      <c r="AM713" t="s">
        <v>6186</v>
      </c>
      <c r="AN713" t="s">
        <v>6186</v>
      </c>
      <c r="AO713">
        <v>0.45600000000000002</v>
      </c>
      <c r="AP713">
        <v>0.54400000000000004</v>
      </c>
      <c r="AQ713" t="s">
        <v>6186</v>
      </c>
      <c r="AR713" t="s">
        <v>6186</v>
      </c>
      <c r="AS713" t="s">
        <v>6186</v>
      </c>
      <c r="AT713">
        <v>1</v>
      </c>
      <c r="AU713">
        <v>1</v>
      </c>
      <c r="AV713">
        <v>5</v>
      </c>
      <c r="AW713" t="s">
        <v>6186</v>
      </c>
      <c r="AX713">
        <v>4</v>
      </c>
      <c r="AY713" t="s">
        <v>6186</v>
      </c>
      <c r="AZ713">
        <v>0.54400000000000004</v>
      </c>
      <c r="BA713" t="s">
        <v>6186</v>
      </c>
      <c r="BB713" t="s">
        <v>6186</v>
      </c>
      <c r="BC713" t="s">
        <v>6186</v>
      </c>
      <c r="BD713" t="s">
        <v>6186</v>
      </c>
    </row>
    <row r="714" spans="1:56">
      <c r="A714" t="s">
        <v>6185</v>
      </c>
      <c r="B714">
        <v>2250</v>
      </c>
      <c r="C714">
        <v>2003</v>
      </c>
      <c r="D714">
        <v>2</v>
      </c>
      <c r="E714">
        <v>1.2300000000000001E-4</v>
      </c>
      <c r="F714">
        <v>50.781689999999998</v>
      </c>
      <c r="H714">
        <v>38.494770000000003</v>
      </c>
      <c r="I714">
        <f t="shared" si="14"/>
        <v>4.7348567100000006E-3</v>
      </c>
      <c r="K714">
        <v>34.978540000000002</v>
      </c>
      <c r="L714">
        <v>41.784700000000001</v>
      </c>
      <c r="M714">
        <v>230.86254</v>
      </c>
      <c r="N714">
        <v>254.07006000000001</v>
      </c>
      <c r="O714">
        <v>212.68550999999999</v>
      </c>
      <c r="P714" t="s">
        <v>6186</v>
      </c>
      <c r="Q714">
        <v>81.241600000000005</v>
      </c>
      <c r="R714">
        <v>93.077100000000002</v>
      </c>
      <c r="S714">
        <v>9.9857999999999993</v>
      </c>
      <c r="T714">
        <v>1.136315</v>
      </c>
      <c r="U714">
        <v>4.1368000000000002E-2</v>
      </c>
      <c r="V714">
        <v>44.40607</v>
      </c>
      <c r="W714">
        <v>1</v>
      </c>
      <c r="X714" t="s">
        <v>6186</v>
      </c>
      <c r="Y714" t="s">
        <v>6186</v>
      </c>
      <c r="Z714">
        <v>0.65300000000000002</v>
      </c>
      <c r="AA714" t="s">
        <v>6186</v>
      </c>
      <c r="AB714" t="s">
        <v>6186</v>
      </c>
      <c r="AC714">
        <v>0.34699999999999998</v>
      </c>
      <c r="AD714" t="s">
        <v>6186</v>
      </c>
      <c r="AE714" t="s">
        <v>6186</v>
      </c>
      <c r="AF714" t="s">
        <v>6186</v>
      </c>
      <c r="AG714">
        <v>1</v>
      </c>
      <c r="AH714" t="s">
        <v>6186</v>
      </c>
      <c r="AI714" t="s">
        <v>6186</v>
      </c>
      <c r="AJ714" t="s">
        <v>6186</v>
      </c>
      <c r="AK714" t="s">
        <v>6186</v>
      </c>
      <c r="AL714" t="s">
        <v>6186</v>
      </c>
      <c r="AM714" t="s">
        <v>6186</v>
      </c>
      <c r="AN714" t="s">
        <v>6186</v>
      </c>
      <c r="AO714">
        <v>0.34699999999999998</v>
      </c>
      <c r="AP714">
        <v>0.65300000000000002</v>
      </c>
      <c r="AQ714" t="s">
        <v>6186</v>
      </c>
      <c r="AR714" t="s">
        <v>6186</v>
      </c>
      <c r="AS714" t="s">
        <v>6186</v>
      </c>
      <c r="AT714">
        <v>1</v>
      </c>
      <c r="AU714">
        <v>1</v>
      </c>
      <c r="AV714">
        <v>5</v>
      </c>
      <c r="AW714" t="s">
        <v>6186</v>
      </c>
      <c r="AX714">
        <v>3.7</v>
      </c>
      <c r="AY714" t="s">
        <v>6186</v>
      </c>
      <c r="AZ714">
        <v>0.65300000000000002</v>
      </c>
      <c r="BA714" t="s">
        <v>6186</v>
      </c>
      <c r="BB714" t="s">
        <v>6186</v>
      </c>
      <c r="BC714" t="s">
        <v>6186</v>
      </c>
      <c r="BD714" t="s">
        <v>6186</v>
      </c>
    </row>
    <row r="715" spans="1:56">
      <c r="A715" t="s">
        <v>6185</v>
      </c>
      <c r="B715">
        <v>2250</v>
      </c>
      <c r="C715">
        <v>2004</v>
      </c>
      <c r="D715">
        <v>0</v>
      </c>
      <c r="E715">
        <v>2.5999999999999998E-5</v>
      </c>
      <c r="F715">
        <v>64.459829999999997</v>
      </c>
      <c r="H715">
        <v>46.834209999999999</v>
      </c>
      <c r="I715">
        <f t="shared" ref="I715:I778" si="15">IFERROR(H715*E715,"")</f>
        <v>1.21768946E-3</v>
      </c>
      <c r="K715">
        <v>44.482970000000002</v>
      </c>
      <c r="L715">
        <v>48.790970000000002</v>
      </c>
      <c r="M715">
        <v>189.75443000000001</v>
      </c>
      <c r="N715">
        <v>199.78433000000001</v>
      </c>
      <c r="O715">
        <v>182.14436000000001</v>
      </c>
      <c r="P715" t="s">
        <v>6186</v>
      </c>
      <c r="Q715">
        <v>62.916499999999999</v>
      </c>
      <c r="R715">
        <v>67.746899999999997</v>
      </c>
      <c r="S715">
        <v>11.082800000000001</v>
      </c>
      <c r="T715">
        <v>1.0733189999999999</v>
      </c>
      <c r="U715">
        <v>3.0110000000000001E-2</v>
      </c>
      <c r="V715">
        <v>53.0351</v>
      </c>
      <c r="W715">
        <v>1</v>
      </c>
      <c r="X715" t="s">
        <v>6186</v>
      </c>
      <c r="Y715" t="s">
        <v>6186</v>
      </c>
      <c r="Z715">
        <v>6.4000000000000001E-2</v>
      </c>
      <c r="AA715" t="s">
        <v>6186</v>
      </c>
      <c r="AB715" t="s">
        <v>6186</v>
      </c>
      <c r="AC715">
        <v>0.93600000000000005</v>
      </c>
      <c r="AD715" t="s">
        <v>6186</v>
      </c>
      <c r="AE715" t="s">
        <v>6186</v>
      </c>
      <c r="AF715" t="s">
        <v>6186</v>
      </c>
      <c r="AG715">
        <v>1</v>
      </c>
      <c r="AH715" t="s">
        <v>6186</v>
      </c>
      <c r="AI715" t="s">
        <v>6186</v>
      </c>
      <c r="AJ715" t="s">
        <v>6186</v>
      </c>
      <c r="AK715" t="s">
        <v>6186</v>
      </c>
      <c r="AL715" t="s">
        <v>6186</v>
      </c>
      <c r="AM715" t="s">
        <v>6186</v>
      </c>
      <c r="AN715" t="s">
        <v>6186</v>
      </c>
      <c r="AO715">
        <v>0.93600000000000005</v>
      </c>
      <c r="AP715">
        <v>6.4000000000000001E-2</v>
      </c>
      <c r="AQ715" t="s">
        <v>6186</v>
      </c>
      <c r="AR715" t="s">
        <v>6186</v>
      </c>
      <c r="AS715" t="s">
        <v>6186</v>
      </c>
      <c r="AT715">
        <v>1</v>
      </c>
      <c r="AU715">
        <v>1</v>
      </c>
      <c r="AV715">
        <v>5</v>
      </c>
      <c r="AW715" t="s">
        <v>6186</v>
      </c>
      <c r="AX715">
        <v>3.1</v>
      </c>
      <c r="AY715" t="s">
        <v>6186</v>
      </c>
      <c r="AZ715">
        <v>6.4000000000000001E-2</v>
      </c>
      <c r="BA715" t="s">
        <v>6186</v>
      </c>
      <c r="BB715" t="s">
        <v>6186</v>
      </c>
      <c r="BC715" t="s">
        <v>6186</v>
      </c>
      <c r="BD715" t="s">
        <v>6186</v>
      </c>
    </row>
    <row r="716" spans="1:56">
      <c r="A716" t="s">
        <v>6185</v>
      </c>
      <c r="B716">
        <v>2250</v>
      </c>
      <c r="C716">
        <v>2005</v>
      </c>
      <c r="D716">
        <v>5</v>
      </c>
      <c r="E716">
        <v>3.3100000000000002E-4</v>
      </c>
      <c r="F716">
        <v>34.120109999999997</v>
      </c>
      <c r="H716">
        <v>26.379200000000001</v>
      </c>
      <c r="I716">
        <f t="shared" si="15"/>
        <v>8.7315152000000014E-3</v>
      </c>
      <c r="K716">
        <v>23.594670000000001</v>
      </c>
      <c r="L716">
        <v>28.957229999999999</v>
      </c>
      <c r="M716">
        <v>336.89420999999999</v>
      </c>
      <c r="N716">
        <v>376.65285</v>
      </c>
      <c r="O716">
        <v>306.90084999999999</v>
      </c>
      <c r="P716" t="s">
        <v>6186</v>
      </c>
      <c r="Q716">
        <v>101.0911</v>
      </c>
      <c r="R716">
        <v>156.98560000000001</v>
      </c>
      <c r="S716">
        <v>7.4531999999999998</v>
      </c>
      <c r="T716">
        <v>1.5198670000000001</v>
      </c>
      <c r="U716">
        <v>6.9771E-2</v>
      </c>
      <c r="V716">
        <v>31.373470000000001</v>
      </c>
      <c r="W716">
        <v>0.37</v>
      </c>
      <c r="X716" t="s">
        <v>6186</v>
      </c>
      <c r="Y716">
        <v>0.63</v>
      </c>
      <c r="Z716">
        <v>0.93700000000000006</v>
      </c>
      <c r="AA716" t="s">
        <v>6186</v>
      </c>
      <c r="AB716" t="s">
        <v>6186</v>
      </c>
      <c r="AC716">
        <v>6.3E-2</v>
      </c>
      <c r="AD716" t="s">
        <v>6186</v>
      </c>
      <c r="AE716" t="s">
        <v>6186</v>
      </c>
      <c r="AF716" t="s">
        <v>6186</v>
      </c>
      <c r="AG716">
        <v>1</v>
      </c>
      <c r="AH716" t="s">
        <v>6186</v>
      </c>
      <c r="AI716" t="s">
        <v>6186</v>
      </c>
      <c r="AJ716" t="s">
        <v>6186</v>
      </c>
      <c r="AK716" t="s">
        <v>6186</v>
      </c>
      <c r="AL716" t="s">
        <v>6186</v>
      </c>
      <c r="AM716" t="s">
        <v>6186</v>
      </c>
      <c r="AN716" t="s">
        <v>6186</v>
      </c>
      <c r="AO716">
        <v>6.3E-2</v>
      </c>
      <c r="AP716">
        <v>0.93700000000000006</v>
      </c>
      <c r="AQ716" t="s">
        <v>6186</v>
      </c>
      <c r="AR716" t="s">
        <v>6186</v>
      </c>
      <c r="AS716" t="s">
        <v>6186</v>
      </c>
      <c r="AT716">
        <v>1</v>
      </c>
      <c r="AU716">
        <v>1</v>
      </c>
      <c r="AV716">
        <v>5.7</v>
      </c>
      <c r="AW716" t="s">
        <v>6186</v>
      </c>
      <c r="AX716">
        <v>3.9</v>
      </c>
      <c r="AY716" t="s">
        <v>6186</v>
      </c>
      <c r="AZ716">
        <v>0.307</v>
      </c>
      <c r="BA716">
        <v>0.63</v>
      </c>
      <c r="BB716" t="s">
        <v>6186</v>
      </c>
      <c r="BC716" t="s">
        <v>6186</v>
      </c>
      <c r="BD716" t="s">
        <v>6186</v>
      </c>
    </row>
    <row r="717" spans="1:56">
      <c r="A717" t="s">
        <v>6185</v>
      </c>
      <c r="B717">
        <v>2250</v>
      </c>
      <c r="C717">
        <v>2006</v>
      </c>
      <c r="D717">
        <v>2</v>
      </c>
      <c r="E717">
        <v>1.18E-4</v>
      </c>
      <c r="F717">
        <v>34.25788</v>
      </c>
      <c r="H717">
        <v>26.590319999999998</v>
      </c>
      <c r="I717">
        <f t="shared" si="15"/>
        <v>3.1376577599999999E-3</v>
      </c>
      <c r="K717">
        <v>23.443200000000001</v>
      </c>
      <c r="L717">
        <v>29.58663</v>
      </c>
      <c r="M717">
        <v>334.21931999999998</v>
      </c>
      <c r="N717">
        <v>379.08645000000001</v>
      </c>
      <c r="O717">
        <v>300.37218000000001</v>
      </c>
      <c r="P717" t="s">
        <v>6186</v>
      </c>
      <c r="Q717">
        <v>100.2</v>
      </c>
      <c r="R717">
        <v>166.2</v>
      </c>
      <c r="S717">
        <v>7.2409999999999997</v>
      </c>
      <c r="T717">
        <v>1.6146050000000001</v>
      </c>
      <c r="U717">
        <v>7.3867000000000002E-2</v>
      </c>
      <c r="V717">
        <v>32.259030000000003</v>
      </c>
      <c r="W717">
        <v>0.2</v>
      </c>
      <c r="X717" t="s">
        <v>6186</v>
      </c>
      <c r="Y717">
        <v>0.8</v>
      </c>
      <c r="Z717">
        <v>0.8</v>
      </c>
      <c r="AA717" t="s">
        <v>6186</v>
      </c>
      <c r="AB717" t="s">
        <v>6186</v>
      </c>
      <c r="AC717">
        <v>0.2</v>
      </c>
      <c r="AD717" t="s">
        <v>6186</v>
      </c>
      <c r="AE717" t="s">
        <v>6186</v>
      </c>
      <c r="AF717" t="s">
        <v>6186</v>
      </c>
      <c r="AG717">
        <v>1</v>
      </c>
      <c r="AH717" t="s">
        <v>6186</v>
      </c>
      <c r="AI717" t="s">
        <v>6186</v>
      </c>
      <c r="AJ717" t="s">
        <v>6186</v>
      </c>
      <c r="AK717" t="s">
        <v>6186</v>
      </c>
      <c r="AL717" t="s">
        <v>6186</v>
      </c>
      <c r="AM717" t="s">
        <v>6186</v>
      </c>
      <c r="AN717" t="s">
        <v>6186</v>
      </c>
      <c r="AO717">
        <v>0.2</v>
      </c>
      <c r="AP717">
        <v>0.8</v>
      </c>
      <c r="AQ717" t="s">
        <v>6186</v>
      </c>
      <c r="AR717" t="s">
        <v>6186</v>
      </c>
      <c r="AS717" t="s">
        <v>6186</v>
      </c>
      <c r="AT717">
        <v>1</v>
      </c>
      <c r="AU717">
        <v>1</v>
      </c>
      <c r="AV717">
        <v>6</v>
      </c>
      <c r="AW717" t="s">
        <v>6186</v>
      </c>
      <c r="AX717">
        <v>3.8</v>
      </c>
      <c r="AY717" t="s">
        <v>6186</v>
      </c>
      <c r="AZ717" t="s">
        <v>6186</v>
      </c>
      <c r="BA717">
        <v>0.8</v>
      </c>
      <c r="BB717" t="s">
        <v>6186</v>
      </c>
      <c r="BC717" t="s">
        <v>6186</v>
      </c>
      <c r="BD717" t="s">
        <v>6186</v>
      </c>
    </row>
    <row r="718" spans="1:56">
      <c r="A718" t="s">
        <v>6185</v>
      </c>
      <c r="B718">
        <v>2250</v>
      </c>
      <c r="C718">
        <v>2007</v>
      </c>
      <c r="D718">
        <v>1</v>
      </c>
      <c r="E718">
        <v>4.8000000000000001E-5</v>
      </c>
      <c r="F718">
        <v>29.865839999999999</v>
      </c>
      <c r="H718">
        <v>23.502970000000001</v>
      </c>
      <c r="I718">
        <f t="shared" si="15"/>
        <v>1.1281425600000001E-3</v>
      </c>
      <c r="K718">
        <v>20.330359999999999</v>
      </c>
      <c r="L718">
        <v>26.639019999999999</v>
      </c>
      <c r="M718">
        <v>378.12248</v>
      </c>
      <c r="N718">
        <v>437.12950999999998</v>
      </c>
      <c r="O718">
        <v>333.60840999999999</v>
      </c>
      <c r="P718" t="s">
        <v>6186</v>
      </c>
      <c r="Q718">
        <v>110</v>
      </c>
      <c r="R718">
        <v>232.07650000000001</v>
      </c>
      <c r="S718">
        <v>5.5037000000000003</v>
      </c>
      <c r="T718">
        <v>2.1097860000000002</v>
      </c>
      <c r="U718">
        <v>0.103145</v>
      </c>
      <c r="V718">
        <v>26.44697</v>
      </c>
      <c r="W718" t="s">
        <v>6186</v>
      </c>
      <c r="X718" t="s">
        <v>6186</v>
      </c>
      <c r="Y718">
        <v>1</v>
      </c>
      <c r="Z718">
        <v>1</v>
      </c>
      <c r="AA718" t="s">
        <v>6186</v>
      </c>
      <c r="AB718" t="s">
        <v>6186</v>
      </c>
      <c r="AC718" t="s">
        <v>6186</v>
      </c>
      <c r="AD718" t="s">
        <v>6186</v>
      </c>
      <c r="AE718" t="s">
        <v>6186</v>
      </c>
      <c r="AF718" t="s">
        <v>6186</v>
      </c>
      <c r="AG718">
        <v>1</v>
      </c>
      <c r="AH718" t="s">
        <v>6186</v>
      </c>
      <c r="AI718" t="s">
        <v>6186</v>
      </c>
      <c r="AJ718" t="s">
        <v>6186</v>
      </c>
      <c r="AK718" t="s">
        <v>6186</v>
      </c>
      <c r="AL718" t="s">
        <v>6186</v>
      </c>
      <c r="AM718" t="s">
        <v>6186</v>
      </c>
      <c r="AN718" t="s">
        <v>6186</v>
      </c>
      <c r="AO718" t="s">
        <v>6186</v>
      </c>
      <c r="AP718">
        <v>1</v>
      </c>
      <c r="AQ718" t="s">
        <v>6186</v>
      </c>
      <c r="AR718" t="s">
        <v>6186</v>
      </c>
      <c r="AS718" t="s">
        <v>6186</v>
      </c>
      <c r="AT718">
        <v>1</v>
      </c>
      <c r="AU718">
        <v>1</v>
      </c>
      <c r="AV718">
        <v>6</v>
      </c>
      <c r="AW718" t="s">
        <v>6186</v>
      </c>
      <c r="AX718">
        <v>4</v>
      </c>
      <c r="AY718" t="s">
        <v>6186</v>
      </c>
      <c r="AZ718" t="s">
        <v>6186</v>
      </c>
      <c r="BA718">
        <v>1</v>
      </c>
      <c r="BB718" t="s">
        <v>6186</v>
      </c>
      <c r="BC718" t="s">
        <v>6186</v>
      </c>
      <c r="BD718" t="s">
        <v>6186</v>
      </c>
    </row>
    <row r="719" spans="1:56">
      <c r="A719" t="s">
        <v>6185</v>
      </c>
      <c r="B719">
        <v>2250</v>
      </c>
      <c r="C719">
        <v>2008</v>
      </c>
      <c r="D719">
        <v>0</v>
      </c>
      <c r="E719">
        <v>9.0000000000000002E-6</v>
      </c>
      <c r="F719">
        <v>29.914370000000002</v>
      </c>
      <c r="H719">
        <v>23.534310000000001</v>
      </c>
      <c r="I719">
        <f t="shared" si="15"/>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6186</v>
      </c>
      <c r="X719" t="s">
        <v>6186</v>
      </c>
      <c r="Y719">
        <v>1</v>
      </c>
      <c r="Z719">
        <v>1</v>
      </c>
      <c r="AA719" t="s">
        <v>6186</v>
      </c>
      <c r="AB719" t="s">
        <v>6186</v>
      </c>
      <c r="AC719" t="s">
        <v>6186</v>
      </c>
      <c r="AD719" t="s">
        <v>6186</v>
      </c>
      <c r="AE719" t="s">
        <v>6186</v>
      </c>
      <c r="AF719" t="s">
        <v>6186</v>
      </c>
      <c r="AG719">
        <v>1</v>
      </c>
      <c r="AH719" t="s">
        <v>6186</v>
      </c>
      <c r="AI719" t="s">
        <v>6186</v>
      </c>
      <c r="AJ719" t="s">
        <v>6186</v>
      </c>
      <c r="AK719" t="s">
        <v>6186</v>
      </c>
      <c r="AL719" t="s">
        <v>6186</v>
      </c>
      <c r="AM719" t="s">
        <v>6186</v>
      </c>
      <c r="AN719" t="s">
        <v>6186</v>
      </c>
      <c r="AO719" t="s">
        <v>6186</v>
      </c>
      <c r="AP719">
        <v>1</v>
      </c>
      <c r="AQ719" t="s">
        <v>6186</v>
      </c>
      <c r="AR719" t="s">
        <v>6186</v>
      </c>
      <c r="AS719" t="s">
        <v>6186</v>
      </c>
      <c r="AT719">
        <v>1</v>
      </c>
      <c r="AU719">
        <v>1</v>
      </c>
      <c r="AV719">
        <v>6</v>
      </c>
      <c r="AW719" t="s">
        <v>6186</v>
      </c>
      <c r="AX719">
        <v>4</v>
      </c>
      <c r="AY719" t="s">
        <v>6186</v>
      </c>
      <c r="AZ719" t="s">
        <v>6186</v>
      </c>
      <c r="BA719">
        <v>1</v>
      </c>
      <c r="BB719" t="s">
        <v>6186</v>
      </c>
      <c r="BC719" t="s">
        <v>6186</v>
      </c>
      <c r="BD719" t="s">
        <v>6186</v>
      </c>
    </row>
    <row r="720" spans="1:56">
      <c r="A720" t="s">
        <v>6185</v>
      </c>
      <c r="B720">
        <v>2250</v>
      </c>
      <c r="C720">
        <v>2009</v>
      </c>
      <c r="D720">
        <v>1</v>
      </c>
      <c r="E720">
        <v>5.8999999999999998E-5</v>
      </c>
      <c r="F720">
        <v>29.980319999999999</v>
      </c>
      <c r="H720">
        <v>23.569040000000001</v>
      </c>
      <c r="I720">
        <f t="shared" si="15"/>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6186</v>
      </c>
      <c r="X720" t="s">
        <v>6186</v>
      </c>
      <c r="Y720">
        <v>1</v>
      </c>
      <c r="Z720">
        <v>1</v>
      </c>
      <c r="AA720" t="s">
        <v>6186</v>
      </c>
      <c r="AB720" t="s">
        <v>6186</v>
      </c>
      <c r="AC720" t="s">
        <v>6186</v>
      </c>
      <c r="AD720" t="s">
        <v>6186</v>
      </c>
      <c r="AE720" t="s">
        <v>6186</v>
      </c>
      <c r="AF720" t="s">
        <v>6186</v>
      </c>
      <c r="AG720">
        <v>1</v>
      </c>
      <c r="AH720" t="s">
        <v>6186</v>
      </c>
      <c r="AI720" t="s">
        <v>6186</v>
      </c>
      <c r="AJ720" t="s">
        <v>6186</v>
      </c>
      <c r="AK720" t="s">
        <v>6186</v>
      </c>
      <c r="AL720" t="s">
        <v>6186</v>
      </c>
      <c r="AM720" t="s">
        <v>6186</v>
      </c>
      <c r="AN720" t="s">
        <v>6186</v>
      </c>
      <c r="AO720" t="s">
        <v>6186</v>
      </c>
      <c r="AP720">
        <v>1</v>
      </c>
      <c r="AQ720" t="s">
        <v>6186</v>
      </c>
      <c r="AR720" t="s">
        <v>6186</v>
      </c>
      <c r="AS720" t="s">
        <v>6186</v>
      </c>
      <c r="AT720">
        <v>1</v>
      </c>
      <c r="AU720">
        <v>1</v>
      </c>
      <c r="AV720">
        <v>6</v>
      </c>
      <c r="AW720" t="s">
        <v>6186</v>
      </c>
      <c r="AX720">
        <v>4</v>
      </c>
      <c r="AY720" t="s">
        <v>6186</v>
      </c>
      <c r="AZ720" t="s">
        <v>6186</v>
      </c>
      <c r="BA720">
        <v>1</v>
      </c>
      <c r="BB720" t="s">
        <v>6186</v>
      </c>
      <c r="BC720" t="s">
        <v>6186</v>
      </c>
      <c r="BD720" t="s">
        <v>6186</v>
      </c>
    </row>
    <row r="721" spans="1:56">
      <c r="A721" t="s">
        <v>6185</v>
      </c>
      <c r="B721">
        <v>2250</v>
      </c>
      <c r="C721">
        <v>2010</v>
      </c>
      <c r="D721">
        <v>0</v>
      </c>
      <c r="E721">
        <v>6.9999999999999999E-6</v>
      </c>
      <c r="F721">
        <v>29.78303</v>
      </c>
      <c r="H721">
        <v>23.449449999999999</v>
      </c>
      <c r="I721">
        <f t="shared" si="15"/>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6186</v>
      </c>
      <c r="X721" t="s">
        <v>6186</v>
      </c>
      <c r="Y721">
        <v>1</v>
      </c>
      <c r="Z721">
        <v>1</v>
      </c>
      <c r="AA721" t="s">
        <v>6186</v>
      </c>
      <c r="AB721" t="s">
        <v>6186</v>
      </c>
      <c r="AC721" t="s">
        <v>6186</v>
      </c>
      <c r="AD721" t="s">
        <v>6186</v>
      </c>
      <c r="AE721" t="s">
        <v>6186</v>
      </c>
      <c r="AF721" t="s">
        <v>6186</v>
      </c>
      <c r="AG721">
        <v>1</v>
      </c>
      <c r="AH721" t="s">
        <v>6186</v>
      </c>
      <c r="AI721" t="s">
        <v>6186</v>
      </c>
      <c r="AJ721" t="s">
        <v>6186</v>
      </c>
      <c r="AK721" t="s">
        <v>6186</v>
      </c>
      <c r="AL721" t="s">
        <v>6186</v>
      </c>
      <c r="AM721" t="s">
        <v>6186</v>
      </c>
      <c r="AN721" t="s">
        <v>6186</v>
      </c>
      <c r="AO721" t="s">
        <v>6186</v>
      </c>
      <c r="AP721">
        <v>1</v>
      </c>
      <c r="AQ721" t="s">
        <v>6186</v>
      </c>
      <c r="AR721" t="s">
        <v>6186</v>
      </c>
      <c r="AS721" t="s">
        <v>6186</v>
      </c>
      <c r="AT721">
        <v>1</v>
      </c>
      <c r="AU721">
        <v>1</v>
      </c>
      <c r="AV721">
        <v>6</v>
      </c>
      <c r="AW721" t="s">
        <v>6186</v>
      </c>
      <c r="AX721">
        <v>4</v>
      </c>
      <c r="AY721" t="s">
        <v>6186</v>
      </c>
      <c r="AZ721" t="s">
        <v>6186</v>
      </c>
      <c r="BA721">
        <v>1</v>
      </c>
      <c r="BB721" t="s">
        <v>6186</v>
      </c>
      <c r="BC721" t="s">
        <v>6186</v>
      </c>
      <c r="BD721" t="s">
        <v>6186</v>
      </c>
    </row>
    <row r="722" spans="1:56">
      <c r="A722" t="s">
        <v>6185</v>
      </c>
      <c r="B722">
        <v>2250</v>
      </c>
      <c r="C722">
        <v>2011</v>
      </c>
      <c r="D722">
        <v>0</v>
      </c>
      <c r="E722">
        <v>1.9000000000000001E-5</v>
      </c>
      <c r="F722">
        <v>29.877770000000002</v>
      </c>
      <c r="H722">
        <v>23.371169999999999</v>
      </c>
      <c r="I722">
        <f t="shared" si="15"/>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6186</v>
      </c>
      <c r="X722" t="s">
        <v>6186</v>
      </c>
      <c r="Y722">
        <v>1</v>
      </c>
      <c r="Z722">
        <v>1</v>
      </c>
      <c r="AA722" t="s">
        <v>6186</v>
      </c>
      <c r="AB722" t="s">
        <v>6186</v>
      </c>
      <c r="AC722" t="s">
        <v>6186</v>
      </c>
      <c r="AD722" t="s">
        <v>6186</v>
      </c>
      <c r="AE722" t="s">
        <v>6186</v>
      </c>
      <c r="AF722" t="s">
        <v>6186</v>
      </c>
      <c r="AG722">
        <v>1</v>
      </c>
      <c r="AH722" t="s">
        <v>6186</v>
      </c>
      <c r="AI722" t="s">
        <v>6186</v>
      </c>
      <c r="AJ722" t="s">
        <v>6186</v>
      </c>
      <c r="AK722" t="s">
        <v>6186</v>
      </c>
      <c r="AL722" t="s">
        <v>6186</v>
      </c>
      <c r="AM722" t="s">
        <v>6186</v>
      </c>
      <c r="AN722" t="s">
        <v>6186</v>
      </c>
      <c r="AO722" t="s">
        <v>6186</v>
      </c>
      <c r="AP722">
        <v>1</v>
      </c>
      <c r="AQ722" t="s">
        <v>6186</v>
      </c>
      <c r="AR722" t="s">
        <v>6186</v>
      </c>
      <c r="AS722" t="s">
        <v>6186</v>
      </c>
      <c r="AT722">
        <v>1</v>
      </c>
      <c r="AU722">
        <v>1</v>
      </c>
      <c r="AV722">
        <v>6</v>
      </c>
      <c r="AW722" t="s">
        <v>6186</v>
      </c>
      <c r="AX722">
        <v>4</v>
      </c>
      <c r="AY722" t="s">
        <v>6186</v>
      </c>
      <c r="AZ722" t="s">
        <v>6186</v>
      </c>
      <c r="BA722">
        <v>1</v>
      </c>
      <c r="BB722" t="s">
        <v>6186</v>
      </c>
      <c r="BC722" t="s">
        <v>6186</v>
      </c>
      <c r="BD722" t="s">
        <v>6186</v>
      </c>
    </row>
    <row r="723" spans="1:56">
      <c r="A723" t="s">
        <v>6185</v>
      </c>
      <c r="B723">
        <v>2250</v>
      </c>
      <c r="C723">
        <v>2012</v>
      </c>
      <c r="D723">
        <v>10</v>
      </c>
      <c r="E723">
        <v>7.2499999999999995E-4</v>
      </c>
      <c r="F723">
        <v>52.289099999999998</v>
      </c>
      <c r="H723">
        <v>36.784880000000001</v>
      </c>
      <c r="I723">
        <f t="shared" si="15"/>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6186</v>
      </c>
      <c r="Y723" t="s">
        <v>6186</v>
      </c>
      <c r="Z723" t="s">
        <v>6186</v>
      </c>
      <c r="AA723" t="s">
        <v>6186</v>
      </c>
      <c r="AB723" t="s">
        <v>6186</v>
      </c>
      <c r="AC723" t="s">
        <v>6186</v>
      </c>
      <c r="AD723" t="s">
        <v>6186</v>
      </c>
      <c r="AE723" t="s">
        <v>6186</v>
      </c>
      <c r="AF723" t="s">
        <v>6186</v>
      </c>
      <c r="AG723">
        <v>1</v>
      </c>
      <c r="AH723" t="s">
        <v>6186</v>
      </c>
      <c r="AI723" t="s">
        <v>6186</v>
      </c>
      <c r="AJ723" t="s">
        <v>6186</v>
      </c>
      <c r="AK723" t="s">
        <v>6186</v>
      </c>
      <c r="AL723" t="s">
        <v>6186</v>
      </c>
      <c r="AM723" t="s">
        <v>6186</v>
      </c>
      <c r="AN723" t="s">
        <v>6186</v>
      </c>
      <c r="AO723" t="s">
        <v>6186</v>
      </c>
      <c r="AP723">
        <v>1</v>
      </c>
      <c r="AQ723" t="s">
        <v>6186</v>
      </c>
      <c r="AR723" t="s">
        <v>6186</v>
      </c>
      <c r="AS723" t="s">
        <v>6186</v>
      </c>
      <c r="AT723">
        <v>1</v>
      </c>
      <c r="AU723">
        <v>1</v>
      </c>
      <c r="AV723" t="s">
        <v>6186</v>
      </c>
      <c r="AW723">
        <v>1</v>
      </c>
      <c r="AX723">
        <v>4</v>
      </c>
      <c r="AY723" t="s">
        <v>6186</v>
      </c>
      <c r="AZ723" t="s">
        <v>6186</v>
      </c>
      <c r="BA723" t="s">
        <v>6186</v>
      </c>
      <c r="BB723" t="s">
        <v>6186</v>
      </c>
      <c r="BC723" t="s">
        <v>6186</v>
      </c>
      <c r="BD723" t="s">
        <v>6186</v>
      </c>
    </row>
    <row r="724" spans="1:56">
      <c r="A724" t="s">
        <v>6185</v>
      </c>
      <c r="B724">
        <v>2250</v>
      </c>
      <c r="C724">
        <v>2013</v>
      </c>
      <c r="D724">
        <v>4</v>
      </c>
      <c r="E724">
        <v>2.7500000000000002E-4</v>
      </c>
      <c r="F724">
        <v>60.683770000000003</v>
      </c>
      <c r="H724">
        <v>42.553919999999998</v>
      </c>
      <c r="I724">
        <f t="shared" si="15"/>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6186</v>
      </c>
      <c r="Y724">
        <v>0.21</v>
      </c>
      <c r="Z724" t="s">
        <v>6186</v>
      </c>
      <c r="AA724">
        <v>0.21</v>
      </c>
      <c r="AB724" t="s">
        <v>6186</v>
      </c>
      <c r="AC724" t="s">
        <v>6186</v>
      </c>
      <c r="AD724" t="s">
        <v>6186</v>
      </c>
      <c r="AE724" t="s">
        <v>6186</v>
      </c>
      <c r="AF724" t="s">
        <v>6186</v>
      </c>
      <c r="AG724">
        <v>0.79</v>
      </c>
      <c r="AH724" t="s">
        <v>6186</v>
      </c>
      <c r="AI724">
        <v>0.21</v>
      </c>
      <c r="AJ724" t="s">
        <v>6186</v>
      </c>
      <c r="AK724">
        <v>0.21</v>
      </c>
      <c r="AL724" t="s">
        <v>6186</v>
      </c>
      <c r="AM724" t="s">
        <v>6186</v>
      </c>
      <c r="AN724" t="s">
        <v>6186</v>
      </c>
      <c r="AO724" t="s">
        <v>6186</v>
      </c>
      <c r="AP724">
        <v>0.79</v>
      </c>
      <c r="AQ724" t="s">
        <v>6186</v>
      </c>
      <c r="AR724">
        <v>0.21</v>
      </c>
      <c r="AS724" t="s">
        <v>6186</v>
      </c>
      <c r="AT724">
        <v>0.79</v>
      </c>
      <c r="AU724">
        <v>0.79</v>
      </c>
      <c r="AV724">
        <v>1</v>
      </c>
      <c r="AW724">
        <v>0.79</v>
      </c>
      <c r="AX724">
        <v>4</v>
      </c>
      <c r="AY724">
        <v>0.21</v>
      </c>
      <c r="AZ724" t="s">
        <v>6186</v>
      </c>
      <c r="BA724" t="s">
        <v>6186</v>
      </c>
      <c r="BB724" t="s">
        <v>6186</v>
      </c>
      <c r="BC724" t="s">
        <v>6186</v>
      </c>
      <c r="BD724" t="s">
        <v>6186</v>
      </c>
    </row>
    <row r="725" spans="1:56">
      <c r="A725" t="s">
        <v>6185</v>
      </c>
      <c r="B725">
        <v>2250</v>
      </c>
      <c r="C725">
        <v>2014</v>
      </c>
      <c r="D725">
        <v>26</v>
      </c>
      <c r="E725">
        <v>1.66E-3</v>
      </c>
      <c r="F725">
        <v>56.674520000000001</v>
      </c>
      <c r="H725">
        <v>40.771709999999999</v>
      </c>
      <c r="I725">
        <f t="shared" si="15"/>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6186</v>
      </c>
      <c r="Y725">
        <v>7.9000000000000001E-2</v>
      </c>
      <c r="Z725">
        <v>0.157</v>
      </c>
      <c r="AA725">
        <v>7.9000000000000001E-2</v>
      </c>
      <c r="AB725" t="s">
        <v>6186</v>
      </c>
      <c r="AC725" t="s">
        <v>6186</v>
      </c>
      <c r="AD725" t="s">
        <v>6186</v>
      </c>
      <c r="AE725" t="s">
        <v>6186</v>
      </c>
      <c r="AF725" t="s">
        <v>6186</v>
      </c>
      <c r="AG725">
        <v>0.92100000000000004</v>
      </c>
      <c r="AH725" t="s">
        <v>6186</v>
      </c>
      <c r="AI725">
        <v>7.9000000000000001E-2</v>
      </c>
      <c r="AJ725" t="s">
        <v>6186</v>
      </c>
      <c r="AK725">
        <v>7.9000000000000001E-2</v>
      </c>
      <c r="AL725" t="s">
        <v>6186</v>
      </c>
      <c r="AM725" t="s">
        <v>6186</v>
      </c>
      <c r="AN725" t="s">
        <v>6186</v>
      </c>
      <c r="AO725" t="s">
        <v>6186</v>
      </c>
      <c r="AP725">
        <v>0.92100000000000004</v>
      </c>
      <c r="AQ725" t="s">
        <v>6186</v>
      </c>
      <c r="AR725">
        <v>7.9000000000000001E-2</v>
      </c>
      <c r="AS725" t="s">
        <v>6186</v>
      </c>
      <c r="AT725">
        <v>0.92100000000000004</v>
      </c>
      <c r="AU725">
        <v>0.92100000000000004</v>
      </c>
      <c r="AV725">
        <v>3.7</v>
      </c>
      <c r="AW725">
        <v>0.76400000000000001</v>
      </c>
      <c r="AX725">
        <v>3.1</v>
      </c>
      <c r="AY725">
        <v>7.9000000000000001E-2</v>
      </c>
      <c r="AZ725">
        <v>0.157</v>
      </c>
      <c r="BA725" t="s">
        <v>6186</v>
      </c>
      <c r="BB725" t="s">
        <v>6186</v>
      </c>
      <c r="BC725" t="s">
        <v>6186</v>
      </c>
      <c r="BD725" t="s">
        <v>6186</v>
      </c>
    </row>
    <row r="726" spans="1:56">
      <c r="A726" t="s">
        <v>6185</v>
      </c>
      <c r="B726">
        <v>2250</v>
      </c>
      <c r="C726">
        <v>2015</v>
      </c>
      <c r="D726">
        <v>38</v>
      </c>
      <c r="E726">
        <v>2.2529999999999998E-3</v>
      </c>
      <c r="F726">
        <v>56.189720000000001</v>
      </c>
      <c r="H726">
        <v>40.484659999999998</v>
      </c>
      <c r="I726">
        <f t="shared" si="15"/>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6186</v>
      </c>
      <c r="Y726">
        <v>0.05</v>
      </c>
      <c r="Z726">
        <v>8.7999999999999995E-2</v>
      </c>
      <c r="AA726">
        <v>0.05</v>
      </c>
      <c r="AB726" t="s">
        <v>6186</v>
      </c>
      <c r="AC726" t="s">
        <v>6186</v>
      </c>
      <c r="AD726" t="s">
        <v>6186</v>
      </c>
      <c r="AE726" t="s">
        <v>6186</v>
      </c>
      <c r="AF726" t="s">
        <v>6186</v>
      </c>
      <c r="AG726">
        <v>0.95</v>
      </c>
      <c r="AH726" t="s">
        <v>6186</v>
      </c>
      <c r="AI726">
        <v>0.05</v>
      </c>
      <c r="AJ726" t="s">
        <v>6186</v>
      </c>
      <c r="AK726">
        <v>0.05</v>
      </c>
      <c r="AL726" t="s">
        <v>6186</v>
      </c>
      <c r="AM726" t="s">
        <v>6186</v>
      </c>
      <c r="AN726" t="s">
        <v>6186</v>
      </c>
      <c r="AO726" t="s">
        <v>6186</v>
      </c>
      <c r="AP726">
        <v>0.95</v>
      </c>
      <c r="AQ726" t="s">
        <v>6186</v>
      </c>
      <c r="AR726">
        <v>0.05</v>
      </c>
      <c r="AS726" t="s">
        <v>6186</v>
      </c>
      <c r="AT726">
        <v>0.95</v>
      </c>
      <c r="AU726">
        <v>0.95</v>
      </c>
      <c r="AV726">
        <v>3.6</v>
      </c>
      <c r="AW726">
        <v>0.86199999999999999</v>
      </c>
      <c r="AX726">
        <v>3</v>
      </c>
      <c r="AY726">
        <v>0.05</v>
      </c>
      <c r="AZ726">
        <v>8.7999999999999995E-2</v>
      </c>
      <c r="BA726" t="s">
        <v>6186</v>
      </c>
      <c r="BB726" t="s">
        <v>6186</v>
      </c>
      <c r="BC726" t="s">
        <v>6186</v>
      </c>
      <c r="BD726" t="s">
        <v>6186</v>
      </c>
    </row>
    <row r="727" spans="1:56">
      <c r="A727" t="s">
        <v>6185</v>
      </c>
      <c r="B727">
        <v>2250</v>
      </c>
      <c r="C727">
        <v>2016</v>
      </c>
      <c r="D727">
        <v>1</v>
      </c>
      <c r="E727">
        <v>4.6999999999999997E-5</v>
      </c>
      <c r="F727">
        <v>152.8366</v>
      </c>
      <c r="H727">
        <v>103.65169</v>
      </c>
      <c r="I727">
        <f t="shared" si="15"/>
        <v>4.8716294299999997E-3</v>
      </c>
      <c r="K727">
        <v>121.66</v>
      </c>
      <c r="L727">
        <v>93.24</v>
      </c>
      <c r="M727">
        <v>0</v>
      </c>
      <c r="N727">
        <v>0</v>
      </c>
      <c r="O727">
        <v>0</v>
      </c>
      <c r="P727">
        <v>26.8</v>
      </c>
      <c r="Q727" t="s">
        <v>6186</v>
      </c>
      <c r="R727">
        <v>47</v>
      </c>
      <c r="S727">
        <v>11.5</v>
      </c>
      <c r="T727" t="s">
        <v>6186</v>
      </c>
      <c r="U727">
        <v>2.0889000000000001E-2</v>
      </c>
      <c r="V727">
        <v>116.60814999999999</v>
      </c>
      <c r="W727" t="s">
        <v>6186</v>
      </c>
      <c r="X727" t="s">
        <v>6186</v>
      </c>
      <c r="Y727">
        <v>1</v>
      </c>
      <c r="Z727" t="s">
        <v>6186</v>
      </c>
      <c r="AA727">
        <v>1</v>
      </c>
      <c r="AB727" t="s">
        <v>6186</v>
      </c>
      <c r="AC727" t="s">
        <v>6186</v>
      </c>
      <c r="AD727" t="s">
        <v>6186</v>
      </c>
      <c r="AE727" t="s">
        <v>6186</v>
      </c>
      <c r="AF727" t="s">
        <v>6186</v>
      </c>
      <c r="AG727" t="s">
        <v>6186</v>
      </c>
      <c r="AH727" t="s">
        <v>6186</v>
      </c>
      <c r="AI727">
        <v>1</v>
      </c>
      <c r="AJ727" t="s">
        <v>6186</v>
      </c>
      <c r="AK727">
        <v>1</v>
      </c>
      <c r="AL727" t="s">
        <v>6186</v>
      </c>
      <c r="AM727" t="s">
        <v>6186</v>
      </c>
      <c r="AN727" t="s">
        <v>6186</v>
      </c>
      <c r="AO727" t="s">
        <v>6186</v>
      </c>
      <c r="AP727" t="s">
        <v>6186</v>
      </c>
      <c r="AQ727" t="s">
        <v>6186</v>
      </c>
      <c r="AR727">
        <v>1</v>
      </c>
      <c r="AS727" t="s">
        <v>6186</v>
      </c>
      <c r="AT727" t="s">
        <v>6186</v>
      </c>
      <c r="AU727" t="s">
        <v>6186</v>
      </c>
      <c r="AV727">
        <v>1</v>
      </c>
      <c r="AW727" t="s">
        <v>6186</v>
      </c>
      <c r="AX727" t="s">
        <v>6186</v>
      </c>
      <c r="AY727">
        <v>1</v>
      </c>
      <c r="AZ727" t="s">
        <v>6186</v>
      </c>
      <c r="BA727" t="s">
        <v>6186</v>
      </c>
      <c r="BB727" t="s">
        <v>6186</v>
      </c>
      <c r="BC727" t="s">
        <v>6186</v>
      </c>
      <c r="BD727" t="s">
        <v>6186</v>
      </c>
    </row>
    <row r="728" spans="1:56">
      <c r="A728" t="s">
        <v>6185</v>
      </c>
      <c r="B728">
        <v>2250</v>
      </c>
      <c r="C728">
        <v>2017</v>
      </c>
      <c r="D728">
        <v>18</v>
      </c>
      <c r="E728">
        <v>1.0790000000000001E-3</v>
      </c>
      <c r="F728">
        <v>55.668039999999998</v>
      </c>
      <c r="H728">
        <v>41.255769999999998</v>
      </c>
      <c r="I728">
        <f t="shared" si="15"/>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6186</v>
      </c>
      <c r="Y728" t="s">
        <v>6186</v>
      </c>
      <c r="Z728">
        <v>7.6999999999999999E-2</v>
      </c>
      <c r="AA728" t="s">
        <v>6186</v>
      </c>
      <c r="AB728" t="s">
        <v>6186</v>
      </c>
      <c r="AC728" t="s">
        <v>6186</v>
      </c>
      <c r="AD728" t="s">
        <v>6186</v>
      </c>
      <c r="AE728" t="s">
        <v>6186</v>
      </c>
      <c r="AF728" t="s">
        <v>6186</v>
      </c>
      <c r="AG728">
        <v>1</v>
      </c>
      <c r="AH728" t="s">
        <v>6186</v>
      </c>
      <c r="AI728" t="s">
        <v>6186</v>
      </c>
      <c r="AJ728" t="s">
        <v>6186</v>
      </c>
      <c r="AK728" t="s">
        <v>6186</v>
      </c>
      <c r="AL728" t="s">
        <v>6186</v>
      </c>
      <c r="AM728" t="s">
        <v>6186</v>
      </c>
      <c r="AN728" t="s">
        <v>6186</v>
      </c>
      <c r="AO728" t="s">
        <v>6186</v>
      </c>
      <c r="AP728">
        <v>1</v>
      </c>
      <c r="AQ728" t="s">
        <v>6186</v>
      </c>
      <c r="AR728" t="s">
        <v>6186</v>
      </c>
      <c r="AS728" t="s">
        <v>6186</v>
      </c>
      <c r="AT728">
        <v>1</v>
      </c>
      <c r="AU728">
        <v>1</v>
      </c>
      <c r="AV728">
        <v>5</v>
      </c>
      <c r="AW728">
        <v>0.92300000000000004</v>
      </c>
      <c r="AX728">
        <v>3</v>
      </c>
      <c r="AY728" t="s">
        <v>6186</v>
      </c>
      <c r="AZ728">
        <v>7.6999999999999999E-2</v>
      </c>
      <c r="BA728" t="s">
        <v>6186</v>
      </c>
      <c r="BB728" t="s">
        <v>6186</v>
      </c>
      <c r="BC728" t="s">
        <v>6186</v>
      </c>
      <c r="BD728" t="s">
        <v>6186</v>
      </c>
    </row>
    <row r="729" spans="1:56">
      <c r="A729" t="s">
        <v>6185</v>
      </c>
      <c r="B729">
        <v>2250</v>
      </c>
      <c r="C729">
        <v>2018</v>
      </c>
      <c r="D729">
        <v>12</v>
      </c>
      <c r="E729">
        <v>7.3800000000000005E-4</v>
      </c>
      <c r="F729">
        <v>55.50094</v>
      </c>
      <c r="H729">
        <v>41.152679999999997</v>
      </c>
      <c r="I729">
        <f t="shared" si="15"/>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6186</v>
      </c>
      <c r="Y729" t="s">
        <v>6186</v>
      </c>
      <c r="Z729">
        <v>0.105</v>
      </c>
      <c r="AA729" t="s">
        <v>6186</v>
      </c>
      <c r="AB729" t="s">
        <v>6186</v>
      </c>
      <c r="AC729" t="s">
        <v>6186</v>
      </c>
      <c r="AD729" t="s">
        <v>6186</v>
      </c>
      <c r="AE729" t="s">
        <v>6186</v>
      </c>
      <c r="AF729" t="s">
        <v>6186</v>
      </c>
      <c r="AG729">
        <v>1</v>
      </c>
      <c r="AH729" t="s">
        <v>6186</v>
      </c>
      <c r="AI729" t="s">
        <v>6186</v>
      </c>
      <c r="AJ729" t="s">
        <v>6186</v>
      </c>
      <c r="AK729" t="s">
        <v>6186</v>
      </c>
      <c r="AL729" t="s">
        <v>6186</v>
      </c>
      <c r="AM729" t="s">
        <v>6186</v>
      </c>
      <c r="AN729" t="s">
        <v>6186</v>
      </c>
      <c r="AO729" t="s">
        <v>6186</v>
      </c>
      <c r="AP729">
        <v>1</v>
      </c>
      <c r="AQ729" t="s">
        <v>6186</v>
      </c>
      <c r="AR729" t="s">
        <v>6186</v>
      </c>
      <c r="AS729" t="s">
        <v>6186</v>
      </c>
      <c r="AT729">
        <v>1</v>
      </c>
      <c r="AU729">
        <v>1</v>
      </c>
      <c r="AV729">
        <v>5</v>
      </c>
      <c r="AW729">
        <v>0.89500000000000002</v>
      </c>
      <c r="AX729">
        <v>3</v>
      </c>
      <c r="AY729" t="s">
        <v>6186</v>
      </c>
      <c r="AZ729">
        <v>0.105</v>
      </c>
      <c r="BA729" t="s">
        <v>6186</v>
      </c>
      <c r="BB729" t="s">
        <v>6186</v>
      </c>
      <c r="BC729" t="s">
        <v>6186</v>
      </c>
      <c r="BD729" t="s">
        <v>6186</v>
      </c>
    </row>
    <row r="730" spans="1:56">
      <c r="A730" t="s">
        <v>6185</v>
      </c>
      <c r="B730">
        <v>2250</v>
      </c>
      <c r="C730">
        <v>2019</v>
      </c>
      <c r="D730">
        <v>11</v>
      </c>
      <c r="E730">
        <v>6.9999999999999999E-4</v>
      </c>
      <c r="F730">
        <v>55.318820000000002</v>
      </c>
      <c r="H730">
        <v>41.209650000000003</v>
      </c>
      <c r="I730">
        <f t="shared" si="15"/>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6186</v>
      </c>
      <c r="Y730" t="s">
        <v>6186</v>
      </c>
      <c r="Z730">
        <v>9.8000000000000004E-2</v>
      </c>
      <c r="AA730" t="s">
        <v>6186</v>
      </c>
      <c r="AB730" t="s">
        <v>6186</v>
      </c>
      <c r="AC730" t="s">
        <v>6186</v>
      </c>
      <c r="AD730" t="s">
        <v>6186</v>
      </c>
      <c r="AE730" t="s">
        <v>6186</v>
      </c>
      <c r="AF730" t="s">
        <v>6186</v>
      </c>
      <c r="AG730">
        <v>1</v>
      </c>
      <c r="AH730" t="s">
        <v>6186</v>
      </c>
      <c r="AI730" t="s">
        <v>6186</v>
      </c>
      <c r="AJ730" t="s">
        <v>6186</v>
      </c>
      <c r="AK730" t="s">
        <v>6186</v>
      </c>
      <c r="AL730" t="s">
        <v>6186</v>
      </c>
      <c r="AM730" t="s">
        <v>6186</v>
      </c>
      <c r="AN730" t="s">
        <v>6186</v>
      </c>
      <c r="AO730" t="s">
        <v>6186</v>
      </c>
      <c r="AP730">
        <v>1</v>
      </c>
      <c r="AQ730" t="s">
        <v>6186</v>
      </c>
      <c r="AR730" t="s">
        <v>6186</v>
      </c>
      <c r="AS730" t="s">
        <v>6186</v>
      </c>
      <c r="AT730">
        <v>1</v>
      </c>
      <c r="AU730">
        <v>1</v>
      </c>
      <c r="AV730">
        <v>5</v>
      </c>
      <c r="AW730">
        <v>0.90200000000000002</v>
      </c>
      <c r="AX730">
        <v>3</v>
      </c>
      <c r="AY730" t="s">
        <v>6186</v>
      </c>
      <c r="AZ730">
        <v>9.8000000000000004E-2</v>
      </c>
      <c r="BA730" t="s">
        <v>6186</v>
      </c>
      <c r="BB730" t="s">
        <v>6186</v>
      </c>
      <c r="BC730" t="s">
        <v>6186</v>
      </c>
      <c r="BD730" t="s">
        <v>6186</v>
      </c>
    </row>
    <row r="731" spans="1:56">
      <c r="A731" t="s">
        <v>6185</v>
      </c>
      <c r="B731">
        <v>2250</v>
      </c>
      <c r="C731">
        <v>2020</v>
      </c>
      <c r="D731">
        <v>7</v>
      </c>
      <c r="E731">
        <v>5.2700000000000002E-4</v>
      </c>
      <c r="F731">
        <v>55.487650000000002</v>
      </c>
      <c r="H731">
        <v>41.319710000000001</v>
      </c>
      <c r="I731">
        <f t="shared" si="15"/>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6186</v>
      </c>
      <c r="Y731" t="s">
        <v>6186</v>
      </c>
      <c r="Z731">
        <v>6.7000000000000004E-2</v>
      </c>
      <c r="AA731" t="s">
        <v>6186</v>
      </c>
      <c r="AB731" t="s">
        <v>6186</v>
      </c>
      <c r="AC731" t="s">
        <v>6186</v>
      </c>
      <c r="AD731" t="s">
        <v>6186</v>
      </c>
      <c r="AE731" t="s">
        <v>6186</v>
      </c>
      <c r="AF731" t="s">
        <v>6186</v>
      </c>
      <c r="AG731">
        <v>1</v>
      </c>
      <c r="AH731" t="s">
        <v>6186</v>
      </c>
      <c r="AI731" t="s">
        <v>6186</v>
      </c>
      <c r="AJ731" t="s">
        <v>6186</v>
      </c>
      <c r="AK731" t="s">
        <v>6186</v>
      </c>
      <c r="AL731" t="s">
        <v>6186</v>
      </c>
      <c r="AM731" t="s">
        <v>6186</v>
      </c>
      <c r="AN731" t="s">
        <v>6186</v>
      </c>
      <c r="AO731" t="s">
        <v>6186</v>
      </c>
      <c r="AP731">
        <v>1</v>
      </c>
      <c r="AQ731" t="s">
        <v>6186</v>
      </c>
      <c r="AR731" t="s">
        <v>6186</v>
      </c>
      <c r="AS731" t="s">
        <v>6186</v>
      </c>
      <c r="AT731">
        <v>1</v>
      </c>
      <c r="AU731">
        <v>1</v>
      </c>
      <c r="AV731">
        <v>5</v>
      </c>
      <c r="AW731">
        <v>0.93300000000000005</v>
      </c>
      <c r="AX731">
        <v>3</v>
      </c>
      <c r="AY731" t="s">
        <v>6186</v>
      </c>
      <c r="AZ731">
        <v>6.7000000000000004E-2</v>
      </c>
      <c r="BA731" t="s">
        <v>6186</v>
      </c>
      <c r="BB731" t="s">
        <v>6186</v>
      </c>
      <c r="BC731" t="s">
        <v>6186</v>
      </c>
      <c r="BD731" t="s">
        <v>6186</v>
      </c>
    </row>
    <row r="732" spans="1:56">
      <c r="A732" t="s">
        <v>6185</v>
      </c>
      <c r="B732">
        <v>2250</v>
      </c>
      <c r="C732">
        <v>2021</v>
      </c>
      <c r="D732">
        <v>14</v>
      </c>
      <c r="E732">
        <v>9.8900000000000008E-4</v>
      </c>
      <c r="F732">
        <v>55.717790000000001</v>
      </c>
      <c r="G732">
        <f>IFERROR(F732*E732,"")</f>
        <v>5.5104894310000006E-2</v>
      </c>
      <c r="H732">
        <v>41.4696</v>
      </c>
      <c r="I732">
        <f t="shared" si="15"/>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6186</v>
      </c>
      <c r="Y732" t="s">
        <v>6186</v>
      </c>
      <c r="Z732">
        <v>2.4E-2</v>
      </c>
      <c r="AA732" t="s">
        <v>6186</v>
      </c>
      <c r="AB732" t="s">
        <v>6186</v>
      </c>
      <c r="AC732" t="s">
        <v>6186</v>
      </c>
      <c r="AD732" t="s">
        <v>6186</v>
      </c>
      <c r="AE732" t="s">
        <v>6186</v>
      </c>
      <c r="AF732" t="s">
        <v>6186</v>
      </c>
      <c r="AG732">
        <v>1</v>
      </c>
      <c r="AH732" t="s">
        <v>6186</v>
      </c>
      <c r="AI732" t="s">
        <v>6186</v>
      </c>
      <c r="AJ732" t="s">
        <v>6186</v>
      </c>
      <c r="AK732" t="s">
        <v>6186</v>
      </c>
      <c r="AL732" t="s">
        <v>6186</v>
      </c>
      <c r="AM732" t="s">
        <v>6186</v>
      </c>
      <c r="AN732" t="s">
        <v>6186</v>
      </c>
      <c r="AO732" t="s">
        <v>6186</v>
      </c>
      <c r="AP732">
        <v>1</v>
      </c>
      <c r="AQ732" t="s">
        <v>6186</v>
      </c>
      <c r="AR732" t="s">
        <v>6186</v>
      </c>
      <c r="AS732" t="s">
        <v>6186</v>
      </c>
      <c r="AT732">
        <v>1</v>
      </c>
      <c r="AU732">
        <v>1</v>
      </c>
      <c r="AV732">
        <v>5</v>
      </c>
      <c r="AW732">
        <v>0.97599999999999998</v>
      </c>
      <c r="AX732">
        <v>3</v>
      </c>
      <c r="AY732" t="s">
        <v>6186</v>
      </c>
      <c r="AZ732">
        <v>2.4E-2</v>
      </c>
      <c r="BA732" t="s">
        <v>6186</v>
      </c>
      <c r="BB732" t="s">
        <v>6186</v>
      </c>
      <c r="BC732" t="s">
        <v>6186</v>
      </c>
      <c r="BD732" t="s">
        <v>6186</v>
      </c>
    </row>
    <row r="733" spans="1:56">
      <c r="A733" t="s">
        <v>6185</v>
      </c>
      <c r="B733">
        <v>2250</v>
      </c>
      <c r="C733" t="s">
        <v>6187</v>
      </c>
      <c r="D733" t="s">
        <v>6186</v>
      </c>
      <c r="E733">
        <v>4.8000000000000001E-4</v>
      </c>
      <c r="F733">
        <v>55.612349999999999</v>
      </c>
      <c r="H733">
        <v>39.969970000000004</v>
      </c>
      <c r="I733">
        <f t="shared" si="15"/>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6186</v>
      </c>
      <c r="Y733" t="s">
        <v>6186</v>
      </c>
      <c r="Z733">
        <v>4.4999999999999998E-2</v>
      </c>
      <c r="AA733" t="s">
        <v>6186</v>
      </c>
      <c r="AB733" t="s">
        <v>6186</v>
      </c>
      <c r="AC733" t="s">
        <v>6186</v>
      </c>
      <c r="AD733" t="s">
        <v>6186</v>
      </c>
      <c r="AE733" t="s">
        <v>6186</v>
      </c>
      <c r="AF733" t="s">
        <v>6186</v>
      </c>
      <c r="AG733">
        <v>1</v>
      </c>
      <c r="AH733" t="s">
        <v>6186</v>
      </c>
      <c r="AI733" t="s">
        <v>6186</v>
      </c>
      <c r="AJ733" t="s">
        <v>6186</v>
      </c>
      <c r="AK733" t="s">
        <v>6186</v>
      </c>
      <c r="AL733" t="s">
        <v>6186</v>
      </c>
      <c r="AM733" t="s">
        <v>6186</v>
      </c>
      <c r="AN733" t="s">
        <v>6186</v>
      </c>
      <c r="AO733" t="s">
        <v>6186</v>
      </c>
      <c r="AP733">
        <v>1</v>
      </c>
      <c r="AQ733" t="s">
        <v>6186</v>
      </c>
      <c r="AR733" t="s">
        <v>6186</v>
      </c>
      <c r="AS733" t="s">
        <v>6186</v>
      </c>
      <c r="AT733">
        <v>1</v>
      </c>
      <c r="AU733">
        <v>1</v>
      </c>
      <c r="AV733">
        <v>5</v>
      </c>
      <c r="AW733">
        <v>0.95499999999999996</v>
      </c>
      <c r="AX733">
        <v>3</v>
      </c>
      <c r="AY733" t="s">
        <v>6186</v>
      </c>
      <c r="AZ733">
        <v>4.4999999999999998E-2</v>
      </c>
      <c r="BA733" t="s">
        <v>6186</v>
      </c>
      <c r="BB733" t="s">
        <v>6186</v>
      </c>
      <c r="BC733" t="s">
        <v>6186</v>
      </c>
      <c r="BD733" t="s">
        <v>6186</v>
      </c>
    </row>
    <row r="734" spans="1:56">
      <c r="A734" t="s">
        <v>6190</v>
      </c>
      <c r="B734">
        <v>2250</v>
      </c>
      <c r="C734">
        <v>1975</v>
      </c>
      <c r="D734" t="s">
        <v>6186</v>
      </c>
      <c r="E734" t="s">
        <v>6186</v>
      </c>
      <c r="F734" t="s">
        <v>6186</v>
      </c>
      <c r="H734" t="s">
        <v>6186</v>
      </c>
      <c r="I734" t="str">
        <f t="shared" si="15"/>
        <v/>
      </c>
      <c r="K734" t="s">
        <v>6186</v>
      </c>
      <c r="L734" t="s">
        <v>6186</v>
      </c>
      <c r="M734" t="s">
        <v>6186</v>
      </c>
      <c r="N734" t="s">
        <v>6186</v>
      </c>
      <c r="O734" t="s">
        <v>6186</v>
      </c>
      <c r="P734" t="s">
        <v>6186</v>
      </c>
      <c r="Q734" t="s">
        <v>6186</v>
      </c>
      <c r="R734" t="s">
        <v>6186</v>
      </c>
      <c r="S734" t="s">
        <v>6186</v>
      </c>
      <c r="T734" t="s">
        <v>6186</v>
      </c>
      <c r="U734" t="s">
        <v>6186</v>
      </c>
      <c r="V734" t="s">
        <v>6186</v>
      </c>
      <c r="W734" t="s">
        <v>6186</v>
      </c>
      <c r="X734" t="s">
        <v>6186</v>
      </c>
      <c r="Y734" t="s">
        <v>6186</v>
      </c>
      <c r="Z734" t="s">
        <v>6186</v>
      </c>
      <c r="AA734" t="s">
        <v>6186</v>
      </c>
      <c r="AB734" t="s">
        <v>6186</v>
      </c>
      <c r="AC734" t="s">
        <v>6186</v>
      </c>
      <c r="AD734" t="s">
        <v>6186</v>
      </c>
      <c r="AE734" t="s">
        <v>6186</v>
      </c>
      <c r="AF734" t="s">
        <v>6186</v>
      </c>
      <c r="AG734" t="s">
        <v>6186</v>
      </c>
      <c r="AH734" t="s">
        <v>6186</v>
      </c>
      <c r="AI734" t="s">
        <v>6186</v>
      </c>
      <c r="AJ734" t="s">
        <v>6186</v>
      </c>
      <c r="AK734" t="s">
        <v>6186</v>
      </c>
      <c r="AL734" t="s">
        <v>6186</v>
      </c>
      <c r="AM734" t="s">
        <v>6186</v>
      </c>
      <c r="AN734" t="s">
        <v>6186</v>
      </c>
      <c r="AO734" t="s">
        <v>6186</v>
      </c>
      <c r="AP734" t="s">
        <v>6186</v>
      </c>
      <c r="AQ734" t="s">
        <v>6186</v>
      </c>
      <c r="AR734" t="s">
        <v>6186</v>
      </c>
      <c r="AS734" t="s">
        <v>6186</v>
      </c>
      <c r="AT734" t="s">
        <v>6186</v>
      </c>
      <c r="AU734" t="s">
        <v>6186</v>
      </c>
      <c r="AV734" t="s">
        <v>6186</v>
      </c>
      <c r="AW734" t="s">
        <v>6186</v>
      </c>
      <c r="AX734" t="s">
        <v>6186</v>
      </c>
      <c r="AY734" t="s">
        <v>6186</v>
      </c>
      <c r="AZ734" t="s">
        <v>6186</v>
      </c>
      <c r="BA734" t="s">
        <v>6186</v>
      </c>
      <c r="BB734" t="s">
        <v>6186</v>
      </c>
      <c r="BC734" t="s">
        <v>6186</v>
      </c>
      <c r="BD734" t="s">
        <v>6186</v>
      </c>
    </row>
    <row r="735" spans="1:56">
      <c r="A735" t="s">
        <v>6190</v>
      </c>
      <c r="B735">
        <v>2250</v>
      </c>
      <c r="C735">
        <v>1976</v>
      </c>
      <c r="D735" t="s">
        <v>6186</v>
      </c>
      <c r="E735" t="s">
        <v>6186</v>
      </c>
      <c r="F735" t="s">
        <v>6186</v>
      </c>
      <c r="H735" t="s">
        <v>6186</v>
      </c>
      <c r="I735" t="str">
        <f t="shared" si="15"/>
        <v/>
      </c>
      <c r="K735" t="s">
        <v>6186</v>
      </c>
      <c r="L735" t="s">
        <v>6186</v>
      </c>
      <c r="M735" t="s">
        <v>6186</v>
      </c>
      <c r="N735" t="s">
        <v>6186</v>
      </c>
      <c r="O735" t="s">
        <v>6186</v>
      </c>
      <c r="P735" t="s">
        <v>6186</v>
      </c>
      <c r="Q735" t="s">
        <v>6186</v>
      </c>
      <c r="R735" t="s">
        <v>6186</v>
      </c>
      <c r="S735" t="s">
        <v>6186</v>
      </c>
      <c r="T735" t="s">
        <v>6186</v>
      </c>
      <c r="U735" t="s">
        <v>6186</v>
      </c>
      <c r="V735" t="s">
        <v>6186</v>
      </c>
      <c r="W735" t="s">
        <v>6186</v>
      </c>
      <c r="X735" t="s">
        <v>6186</v>
      </c>
      <c r="Y735" t="s">
        <v>6186</v>
      </c>
      <c r="Z735" t="s">
        <v>6186</v>
      </c>
      <c r="AA735" t="s">
        <v>6186</v>
      </c>
      <c r="AB735" t="s">
        <v>6186</v>
      </c>
      <c r="AC735" t="s">
        <v>6186</v>
      </c>
      <c r="AD735" t="s">
        <v>6186</v>
      </c>
      <c r="AE735" t="s">
        <v>6186</v>
      </c>
      <c r="AF735" t="s">
        <v>6186</v>
      </c>
      <c r="AG735" t="s">
        <v>6186</v>
      </c>
      <c r="AH735" t="s">
        <v>6186</v>
      </c>
      <c r="AI735" t="s">
        <v>6186</v>
      </c>
      <c r="AJ735" t="s">
        <v>6186</v>
      </c>
      <c r="AK735" t="s">
        <v>6186</v>
      </c>
      <c r="AL735" t="s">
        <v>6186</v>
      </c>
      <c r="AM735" t="s">
        <v>6186</v>
      </c>
      <c r="AN735" t="s">
        <v>6186</v>
      </c>
      <c r="AO735" t="s">
        <v>6186</v>
      </c>
      <c r="AP735" t="s">
        <v>6186</v>
      </c>
      <c r="AQ735" t="s">
        <v>6186</v>
      </c>
      <c r="AR735" t="s">
        <v>6186</v>
      </c>
      <c r="AS735" t="s">
        <v>6186</v>
      </c>
      <c r="AT735" t="s">
        <v>6186</v>
      </c>
      <c r="AU735" t="s">
        <v>6186</v>
      </c>
      <c r="AV735" t="s">
        <v>6186</v>
      </c>
      <c r="AW735" t="s">
        <v>6186</v>
      </c>
      <c r="AX735" t="s">
        <v>6186</v>
      </c>
      <c r="AY735" t="s">
        <v>6186</v>
      </c>
      <c r="AZ735" t="s">
        <v>6186</v>
      </c>
      <c r="BA735" t="s">
        <v>6186</v>
      </c>
      <c r="BB735" t="s">
        <v>6186</v>
      </c>
      <c r="BC735" t="s">
        <v>6186</v>
      </c>
      <c r="BD735" t="s">
        <v>6186</v>
      </c>
    </row>
    <row r="736" spans="1:56">
      <c r="A736" t="s">
        <v>6190</v>
      </c>
      <c r="B736">
        <v>2250</v>
      </c>
      <c r="C736">
        <v>1977</v>
      </c>
      <c r="D736" t="s">
        <v>6186</v>
      </c>
      <c r="E736" t="s">
        <v>6186</v>
      </c>
      <c r="F736" t="s">
        <v>6186</v>
      </c>
      <c r="H736" t="s">
        <v>6186</v>
      </c>
      <c r="I736" t="str">
        <f t="shared" si="15"/>
        <v/>
      </c>
      <c r="K736" t="s">
        <v>6186</v>
      </c>
      <c r="L736" t="s">
        <v>6186</v>
      </c>
      <c r="M736" t="s">
        <v>6186</v>
      </c>
      <c r="N736" t="s">
        <v>6186</v>
      </c>
      <c r="O736" t="s">
        <v>6186</v>
      </c>
      <c r="P736" t="s">
        <v>6186</v>
      </c>
      <c r="Q736" t="s">
        <v>6186</v>
      </c>
      <c r="R736" t="s">
        <v>6186</v>
      </c>
      <c r="S736" t="s">
        <v>6186</v>
      </c>
      <c r="T736" t="s">
        <v>6186</v>
      </c>
      <c r="U736" t="s">
        <v>6186</v>
      </c>
      <c r="V736" t="s">
        <v>6186</v>
      </c>
      <c r="W736" t="s">
        <v>6186</v>
      </c>
      <c r="X736" t="s">
        <v>6186</v>
      </c>
      <c r="Y736" t="s">
        <v>6186</v>
      </c>
      <c r="Z736" t="s">
        <v>6186</v>
      </c>
      <c r="AA736" t="s">
        <v>6186</v>
      </c>
      <c r="AB736" t="s">
        <v>6186</v>
      </c>
      <c r="AC736" t="s">
        <v>6186</v>
      </c>
      <c r="AD736" t="s">
        <v>6186</v>
      </c>
      <c r="AE736" t="s">
        <v>6186</v>
      </c>
      <c r="AF736" t="s">
        <v>6186</v>
      </c>
      <c r="AG736" t="s">
        <v>6186</v>
      </c>
      <c r="AH736" t="s">
        <v>6186</v>
      </c>
      <c r="AI736" t="s">
        <v>6186</v>
      </c>
      <c r="AJ736" t="s">
        <v>6186</v>
      </c>
      <c r="AK736" t="s">
        <v>6186</v>
      </c>
      <c r="AL736" t="s">
        <v>6186</v>
      </c>
      <c r="AM736" t="s">
        <v>6186</v>
      </c>
      <c r="AN736" t="s">
        <v>6186</v>
      </c>
      <c r="AO736" t="s">
        <v>6186</v>
      </c>
      <c r="AP736" t="s">
        <v>6186</v>
      </c>
      <c r="AQ736" t="s">
        <v>6186</v>
      </c>
      <c r="AR736" t="s">
        <v>6186</v>
      </c>
      <c r="AS736" t="s">
        <v>6186</v>
      </c>
      <c r="AT736" t="s">
        <v>6186</v>
      </c>
      <c r="AU736" t="s">
        <v>6186</v>
      </c>
      <c r="AV736" t="s">
        <v>6186</v>
      </c>
      <c r="AW736" t="s">
        <v>6186</v>
      </c>
      <c r="AX736" t="s">
        <v>6186</v>
      </c>
      <c r="AY736" t="s">
        <v>6186</v>
      </c>
      <c r="AZ736" t="s">
        <v>6186</v>
      </c>
      <c r="BA736" t="s">
        <v>6186</v>
      </c>
      <c r="BB736" t="s">
        <v>6186</v>
      </c>
      <c r="BC736" t="s">
        <v>6186</v>
      </c>
      <c r="BD736" t="s">
        <v>6186</v>
      </c>
    </row>
    <row r="737" spans="1:56">
      <c r="A737" t="s">
        <v>6190</v>
      </c>
      <c r="B737">
        <v>2250</v>
      </c>
      <c r="C737">
        <v>1978</v>
      </c>
      <c r="D737" t="s">
        <v>6186</v>
      </c>
      <c r="E737" t="s">
        <v>6186</v>
      </c>
      <c r="F737" t="s">
        <v>6186</v>
      </c>
      <c r="H737" t="s">
        <v>6186</v>
      </c>
      <c r="I737" t="str">
        <f t="shared" si="15"/>
        <v/>
      </c>
      <c r="K737" t="s">
        <v>6186</v>
      </c>
      <c r="L737" t="s">
        <v>6186</v>
      </c>
      <c r="M737" t="s">
        <v>6186</v>
      </c>
      <c r="N737" t="s">
        <v>6186</v>
      </c>
      <c r="O737" t="s">
        <v>6186</v>
      </c>
      <c r="P737" t="s">
        <v>6186</v>
      </c>
      <c r="Q737" t="s">
        <v>6186</v>
      </c>
      <c r="R737" t="s">
        <v>6186</v>
      </c>
      <c r="S737" t="s">
        <v>6186</v>
      </c>
      <c r="T737" t="s">
        <v>6186</v>
      </c>
      <c r="U737" t="s">
        <v>6186</v>
      </c>
      <c r="V737" t="s">
        <v>6186</v>
      </c>
      <c r="W737" t="s">
        <v>6186</v>
      </c>
      <c r="X737" t="s">
        <v>6186</v>
      </c>
      <c r="Y737" t="s">
        <v>6186</v>
      </c>
      <c r="Z737" t="s">
        <v>6186</v>
      </c>
      <c r="AA737" t="s">
        <v>6186</v>
      </c>
      <c r="AB737" t="s">
        <v>6186</v>
      </c>
      <c r="AC737" t="s">
        <v>6186</v>
      </c>
      <c r="AD737" t="s">
        <v>6186</v>
      </c>
      <c r="AE737" t="s">
        <v>6186</v>
      </c>
      <c r="AF737" t="s">
        <v>6186</v>
      </c>
      <c r="AG737" t="s">
        <v>6186</v>
      </c>
      <c r="AH737" t="s">
        <v>6186</v>
      </c>
      <c r="AI737" t="s">
        <v>6186</v>
      </c>
      <c r="AJ737" t="s">
        <v>6186</v>
      </c>
      <c r="AK737" t="s">
        <v>6186</v>
      </c>
      <c r="AL737" t="s">
        <v>6186</v>
      </c>
      <c r="AM737" t="s">
        <v>6186</v>
      </c>
      <c r="AN737" t="s">
        <v>6186</v>
      </c>
      <c r="AO737" t="s">
        <v>6186</v>
      </c>
      <c r="AP737" t="s">
        <v>6186</v>
      </c>
      <c r="AQ737" t="s">
        <v>6186</v>
      </c>
      <c r="AR737" t="s">
        <v>6186</v>
      </c>
      <c r="AS737" t="s">
        <v>6186</v>
      </c>
      <c r="AT737" t="s">
        <v>6186</v>
      </c>
      <c r="AU737" t="s">
        <v>6186</v>
      </c>
      <c r="AV737" t="s">
        <v>6186</v>
      </c>
      <c r="AW737" t="s">
        <v>6186</v>
      </c>
      <c r="AX737" t="s">
        <v>6186</v>
      </c>
      <c r="AY737" t="s">
        <v>6186</v>
      </c>
      <c r="AZ737" t="s">
        <v>6186</v>
      </c>
      <c r="BA737" t="s">
        <v>6186</v>
      </c>
      <c r="BB737" t="s">
        <v>6186</v>
      </c>
      <c r="BC737" t="s">
        <v>6186</v>
      </c>
      <c r="BD737" t="s">
        <v>6186</v>
      </c>
    </row>
    <row r="738" spans="1:56">
      <c r="A738" t="s">
        <v>6190</v>
      </c>
      <c r="B738">
        <v>2250</v>
      </c>
      <c r="C738">
        <v>1979</v>
      </c>
      <c r="D738" t="s">
        <v>6186</v>
      </c>
      <c r="E738" t="s">
        <v>6186</v>
      </c>
      <c r="F738" t="s">
        <v>6186</v>
      </c>
      <c r="H738" t="s">
        <v>6186</v>
      </c>
      <c r="I738" t="str">
        <f t="shared" si="15"/>
        <v/>
      </c>
      <c r="K738" t="s">
        <v>6186</v>
      </c>
      <c r="L738" t="s">
        <v>6186</v>
      </c>
      <c r="M738" t="s">
        <v>6186</v>
      </c>
      <c r="N738" t="s">
        <v>6186</v>
      </c>
      <c r="O738" t="s">
        <v>6186</v>
      </c>
      <c r="P738" t="s">
        <v>6186</v>
      </c>
      <c r="Q738" t="s">
        <v>6186</v>
      </c>
      <c r="R738" t="s">
        <v>6186</v>
      </c>
      <c r="S738" t="s">
        <v>6186</v>
      </c>
      <c r="T738" t="s">
        <v>6186</v>
      </c>
      <c r="U738" t="s">
        <v>6186</v>
      </c>
      <c r="V738" t="s">
        <v>6186</v>
      </c>
      <c r="W738" t="s">
        <v>6186</v>
      </c>
      <c r="X738" t="s">
        <v>6186</v>
      </c>
      <c r="Y738" t="s">
        <v>6186</v>
      </c>
      <c r="Z738" t="s">
        <v>6186</v>
      </c>
      <c r="AA738" t="s">
        <v>6186</v>
      </c>
      <c r="AB738" t="s">
        <v>6186</v>
      </c>
      <c r="AC738" t="s">
        <v>6186</v>
      </c>
      <c r="AD738" t="s">
        <v>6186</v>
      </c>
      <c r="AE738" t="s">
        <v>6186</v>
      </c>
      <c r="AF738" t="s">
        <v>6186</v>
      </c>
      <c r="AG738" t="s">
        <v>6186</v>
      </c>
      <c r="AH738" t="s">
        <v>6186</v>
      </c>
      <c r="AI738" t="s">
        <v>6186</v>
      </c>
      <c r="AJ738" t="s">
        <v>6186</v>
      </c>
      <c r="AK738" t="s">
        <v>6186</v>
      </c>
      <c r="AL738" t="s">
        <v>6186</v>
      </c>
      <c r="AM738" t="s">
        <v>6186</v>
      </c>
      <c r="AN738" t="s">
        <v>6186</v>
      </c>
      <c r="AO738" t="s">
        <v>6186</v>
      </c>
      <c r="AP738" t="s">
        <v>6186</v>
      </c>
      <c r="AQ738" t="s">
        <v>6186</v>
      </c>
      <c r="AR738" t="s">
        <v>6186</v>
      </c>
      <c r="AS738" t="s">
        <v>6186</v>
      </c>
      <c r="AT738" t="s">
        <v>6186</v>
      </c>
      <c r="AU738" t="s">
        <v>6186</v>
      </c>
      <c r="AV738" t="s">
        <v>6186</v>
      </c>
      <c r="AW738" t="s">
        <v>6186</v>
      </c>
      <c r="AX738" t="s">
        <v>6186</v>
      </c>
      <c r="AY738" t="s">
        <v>6186</v>
      </c>
      <c r="AZ738" t="s">
        <v>6186</v>
      </c>
      <c r="BA738" t="s">
        <v>6186</v>
      </c>
      <c r="BB738" t="s">
        <v>6186</v>
      </c>
      <c r="BC738" t="s">
        <v>6186</v>
      </c>
      <c r="BD738" t="s">
        <v>6186</v>
      </c>
    </row>
    <row r="739" spans="1:56">
      <c r="A739" t="s">
        <v>6190</v>
      </c>
      <c r="B739">
        <v>2250</v>
      </c>
      <c r="C739">
        <v>1980</v>
      </c>
      <c r="D739" t="s">
        <v>6186</v>
      </c>
      <c r="E739" t="s">
        <v>6186</v>
      </c>
      <c r="F739" t="s">
        <v>6186</v>
      </c>
      <c r="H739" t="s">
        <v>6186</v>
      </c>
      <c r="I739" t="str">
        <f t="shared" si="15"/>
        <v/>
      </c>
      <c r="K739" t="s">
        <v>6186</v>
      </c>
      <c r="L739" t="s">
        <v>6186</v>
      </c>
      <c r="M739" t="s">
        <v>6186</v>
      </c>
      <c r="N739" t="s">
        <v>6186</v>
      </c>
      <c r="O739" t="s">
        <v>6186</v>
      </c>
      <c r="P739" t="s">
        <v>6186</v>
      </c>
      <c r="Q739" t="s">
        <v>6186</v>
      </c>
      <c r="R739" t="s">
        <v>6186</v>
      </c>
      <c r="S739" t="s">
        <v>6186</v>
      </c>
      <c r="T739" t="s">
        <v>6186</v>
      </c>
      <c r="U739" t="s">
        <v>6186</v>
      </c>
      <c r="V739" t="s">
        <v>6186</v>
      </c>
      <c r="W739" t="s">
        <v>6186</v>
      </c>
      <c r="X739" t="s">
        <v>6186</v>
      </c>
      <c r="Y739" t="s">
        <v>6186</v>
      </c>
      <c r="Z739" t="s">
        <v>6186</v>
      </c>
      <c r="AA739" t="s">
        <v>6186</v>
      </c>
      <c r="AB739" t="s">
        <v>6186</v>
      </c>
      <c r="AC739" t="s">
        <v>6186</v>
      </c>
      <c r="AD739" t="s">
        <v>6186</v>
      </c>
      <c r="AE739" t="s">
        <v>6186</v>
      </c>
      <c r="AF739" t="s">
        <v>6186</v>
      </c>
      <c r="AG739" t="s">
        <v>6186</v>
      </c>
      <c r="AH739" t="s">
        <v>6186</v>
      </c>
      <c r="AI739" t="s">
        <v>6186</v>
      </c>
      <c r="AJ739" t="s">
        <v>6186</v>
      </c>
      <c r="AK739" t="s">
        <v>6186</v>
      </c>
      <c r="AL739" t="s">
        <v>6186</v>
      </c>
      <c r="AM739" t="s">
        <v>6186</v>
      </c>
      <c r="AN739" t="s">
        <v>6186</v>
      </c>
      <c r="AO739" t="s">
        <v>6186</v>
      </c>
      <c r="AP739" t="s">
        <v>6186</v>
      </c>
      <c r="AQ739" t="s">
        <v>6186</v>
      </c>
      <c r="AR739" t="s">
        <v>6186</v>
      </c>
      <c r="AS739" t="s">
        <v>6186</v>
      </c>
      <c r="AT739" t="s">
        <v>6186</v>
      </c>
      <c r="AU739" t="s">
        <v>6186</v>
      </c>
      <c r="AV739" t="s">
        <v>6186</v>
      </c>
      <c r="AW739" t="s">
        <v>6186</v>
      </c>
      <c r="AX739" t="s">
        <v>6186</v>
      </c>
      <c r="AY739" t="s">
        <v>6186</v>
      </c>
      <c r="AZ739" t="s">
        <v>6186</v>
      </c>
      <c r="BA739" t="s">
        <v>6186</v>
      </c>
      <c r="BB739" t="s">
        <v>6186</v>
      </c>
      <c r="BC739" t="s">
        <v>6186</v>
      </c>
      <c r="BD739" t="s">
        <v>6186</v>
      </c>
    </row>
    <row r="740" spans="1:56">
      <c r="A740" t="s">
        <v>6190</v>
      </c>
      <c r="B740">
        <v>2250</v>
      </c>
      <c r="C740">
        <v>1981</v>
      </c>
      <c r="D740" t="s">
        <v>6186</v>
      </c>
      <c r="E740" t="s">
        <v>6186</v>
      </c>
      <c r="F740" t="s">
        <v>6186</v>
      </c>
      <c r="H740" t="s">
        <v>6186</v>
      </c>
      <c r="I740" t="str">
        <f t="shared" si="15"/>
        <v/>
      </c>
      <c r="K740" t="s">
        <v>6186</v>
      </c>
      <c r="L740" t="s">
        <v>6186</v>
      </c>
      <c r="M740" t="s">
        <v>6186</v>
      </c>
      <c r="N740" t="s">
        <v>6186</v>
      </c>
      <c r="O740" t="s">
        <v>6186</v>
      </c>
      <c r="P740" t="s">
        <v>6186</v>
      </c>
      <c r="Q740" t="s">
        <v>6186</v>
      </c>
      <c r="R740" t="s">
        <v>6186</v>
      </c>
      <c r="S740" t="s">
        <v>6186</v>
      </c>
      <c r="T740" t="s">
        <v>6186</v>
      </c>
      <c r="U740" t="s">
        <v>6186</v>
      </c>
      <c r="V740" t="s">
        <v>6186</v>
      </c>
      <c r="W740" t="s">
        <v>6186</v>
      </c>
      <c r="X740" t="s">
        <v>6186</v>
      </c>
      <c r="Y740" t="s">
        <v>6186</v>
      </c>
      <c r="Z740" t="s">
        <v>6186</v>
      </c>
      <c r="AA740" t="s">
        <v>6186</v>
      </c>
      <c r="AB740" t="s">
        <v>6186</v>
      </c>
      <c r="AC740" t="s">
        <v>6186</v>
      </c>
      <c r="AD740" t="s">
        <v>6186</v>
      </c>
      <c r="AE740" t="s">
        <v>6186</v>
      </c>
      <c r="AF740" t="s">
        <v>6186</v>
      </c>
      <c r="AG740" t="s">
        <v>6186</v>
      </c>
      <c r="AH740" t="s">
        <v>6186</v>
      </c>
      <c r="AI740" t="s">
        <v>6186</v>
      </c>
      <c r="AJ740" t="s">
        <v>6186</v>
      </c>
      <c r="AK740" t="s">
        <v>6186</v>
      </c>
      <c r="AL740" t="s">
        <v>6186</v>
      </c>
      <c r="AM740" t="s">
        <v>6186</v>
      </c>
      <c r="AN740" t="s">
        <v>6186</v>
      </c>
      <c r="AO740" t="s">
        <v>6186</v>
      </c>
      <c r="AP740" t="s">
        <v>6186</v>
      </c>
      <c r="AQ740" t="s">
        <v>6186</v>
      </c>
      <c r="AR740" t="s">
        <v>6186</v>
      </c>
      <c r="AS740" t="s">
        <v>6186</v>
      </c>
      <c r="AT740" t="s">
        <v>6186</v>
      </c>
      <c r="AU740" t="s">
        <v>6186</v>
      </c>
      <c r="AV740" t="s">
        <v>6186</v>
      </c>
      <c r="AW740" t="s">
        <v>6186</v>
      </c>
      <c r="AX740" t="s">
        <v>6186</v>
      </c>
      <c r="AY740" t="s">
        <v>6186</v>
      </c>
      <c r="AZ740" t="s">
        <v>6186</v>
      </c>
      <c r="BA740" t="s">
        <v>6186</v>
      </c>
      <c r="BB740" t="s">
        <v>6186</v>
      </c>
      <c r="BC740" t="s">
        <v>6186</v>
      </c>
      <c r="BD740" t="s">
        <v>6186</v>
      </c>
    </row>
    <row r="741" spans="1:56">
      <c r="A741" t="s">
        <v>6190</v>
      </c>
      <c r="B741">
        <v>2250</v>
      </c>
      <c r="C741">
        <v>1982</v>
      </c>
      <c r="D741" t="s">
        <v>6186</v>
      </c>
      <c r="E741" t="s">
        <v>6186</v>
      </c>
      <c r="F741" t="s">
        <v>6186</v>
      </c>
      <c r="H741" t="s">
        <v>6186</v>
      </c>
      <c r="I741" t="str">
        <f t="shared" si="15"/>
        <v/>
      </c>
      <c r="K741" t="s">
        <v>6186</v>
      </c>
      <c r="L741" t="s">
        <v>6186</v>
      </c>
      <c r="M741" t="s">
        <v>6186</v>
      </c>
      <c r="N741" t="s">
        <v>6186</v>
      </c>
      <c r="O741" t="s">
        <v>6186</v>
      </c>
      <c r="P741" t="s">
        <v>6186</v>
      </c>
      <c r="Q741" t="s">
        <v>6186</v>
      </c>
      <c r="R741" t="s">
        <v>6186</v>
      </c>
      <c r="S741" t="s">
        <v>6186</v>
      </c>
      <c r="T741" t="s">
        <v>6186</v>
      </c>
      <c r="U741" t="s">
        <v>6186</v>
      </c>
      <c r="V741" t="s">
        <v>6186</v>
      </c>
      <c r="W741" t="s">
        <v>6186</v>
      </c>
      <c r="X741" t="s">
        <v>6186</v>
      </c>
      <c r="Y741" t="s">
        <v>6186</v>
      </c>
      <c r="Z741" t="s">
        <v>6186</v>
      </c>
      <c r="AA741" t="s">
        <v>6186</v>
      </c>
      <c r="AB741" t="s">
        <v>6186</v>
      </c>
      <c r="AC741" t="s">
        <v>6186</v>
      </c>
      <c r="AD741" t="s">
        <v>6186</v>
      </c>
      <c r="AE741" t="s">
        <v>6186</v>
      </c>
      <c r="AF741" t="s">
        <v>6186</v>
      </c>
      <c r="AG741" t="s">
        <v>6186</v>
      </c>
      <c r="AH741" t="s">
        <v>6186</v>
      </c>
      <c r="AI741" t="s">
        <v>6186</v>
      </c>
      <c r="AJ741" t="s">
        <v>6186</v>
      </c>
      <c r="AK741" t="s">
        <v>6186</v>
      </c>
      <c r="AL741" t="s">
        <v>6186</v>
      </c>
      <c r="AM741" t="s">
        <v>6186</v>
      </c>
      <c r="AN741" t="s">
        <v>6186</v>
      </c>
      <c r="AO741" t="s">
        <v>6186</v>
      </c>
      <c r="AP741" t="s">
        <v>6186</v>
      </c>
      <c r="AQ741" t="s">
        <v>6186</v>
      </c>
      <c r="AR741" t="s">
        <v>6186</v>
      </c>
      <c r="AS741" t="s">
        <v>6186</v>
      </c>
      <c r="AT741" t="s">
        <v>6186</v>
      </c>
      <c r="AU741" t="s">
        <v>6186</v>
      </c>
      <c r="AV741" t="s">
        <v>6186</v>
      </c>
      <c r="AW741" t="s">
        <v>6186</v>
      </c>
      <c r="AX741" t="s">
        <v>6186</v>
      </c>
      <c r="AY741" t="s">
        <v>6186</v>
      </c>
      <c r="AZ741" t="s">
        <v>6186</v>
      </c>
      <c r="BA741" t="s">
        <v>6186</v>
      </c>
      <c r="BB741" t="s">
        <v>6186</v>
      </c>
      <c r="BC741" t="s">
        <v>6186</v>
      </c>
      <c r="BD741" t="s">
        <v>6186</v>
      </c>
    </row>
    <row r="742" spans="1:56">
      <c r="A742" t="s">
        <v>6190</v>
      </c>
      <c r="B742">
        <v>2250</v>
      </c>
      <c r="C742">
        <v>1983</v>
      </c>
      <c r="D742">
        <v>1</v>
      </c>
      <c r="E742">
        <v>5.8E-5</v>
      </c>
      <c r="F742">
        <v>38.99962</v>
      </c>
      <c r="H742">
        <v>32.948909999999998</v>
      </c>
      <c r="I742">
        <f t="shared" si="15"/>
        <v>1.91103678E-3</v>
      </c>
      <c r="K742">
        <v>33.491109999999999</v>
      </c>
      <c r="L742">
        <v>32.30959</v>
      </c>
      <c r="M742">
        <v>308.96319</v>
      </c>
      <c r="N742">
        <v>303.96122000000003</v>
      </c>
      <c r="O742">
        <v>315.07672000000002</v>
      </c>
      <c r="P742" t="s">
        <v>6186</v>
      </c>
      <c r="Q742">
        <v>97</v>
      </c>
      <c r="R742">
        <v>52</v>
      </c>
      <c r="S742">
        <v>21.6998</v>
      </c>
      <c r="T742">
        <v>0.53608199999999995</v>
      </c>
      <c r="U742">
        <v>2.3111E-2</v>
      </c>
      <c r="V742">
        <v>37.191859999999998</v>
      </c>
      <c r="W742">
        <v>1</v>
      </c>
      <c r="X742" t="s">
        <v>6186</v>
      </c>
      <c r="Y742" t="s">
        <v>6186</v>
      </c>
      <c r="Z742">
        <v>0.33300000000000002</v>
      </c>
      <c r="AA742">
        <v>0.66700000000000004</v>
      </c>
      <c r="AB742" t="s">
        <v>6186</v>
      </c>
      <c r="AC742" t="s">
        <v>6186</v>
      </c>
      <c r="AD742" t="s">
        <v>6186</v>
      </c>
      <c r="AE742" t="s">
        <v>6186</v>
      </c>
      <c r="AF742" t="s">
        <v>6186</v>
      </c>
      <c r="AG742" t="s">
        <v>6186</v>
      </c>
      <c r="AH742" t="s">
        <v>6186</v>
      </c>
      <c r="AI742">
        <v>1</v>
      </c>
      <c r="AJ742">
        <v>1</v>
      </c>
      <c r="AK742" t="s">
        <v>6186</v>
      </c>
      <c r="AL742" t="s">
        <v>6186</v>
      </c>
      <c r="AM742" t="s">
        <v>6186</v>
      </c>
      <c r="AN742" t="s">
        <v>6186</v>
      </c>
      <c r="AO742" t="s">
        <v>6186</v>
      </c>
      <c r="AP742" t="s">
        <v>6186</v>
      </c>
      <c r="AQ742" t="s">
        <v>6186</v>
      </c>
      <c r="AR742" t="s">
        <v>6186</v>
      </c>
      <c r="AS742" t="s">
        <v>6186</v>
      </c>
      <c r="AT742" t="s">
        <v>6186</v>
      </c>
      <c r="AU742" t="s">
        <v>6186</v>
      </c>
      <c r="AV742">
        <v>3.5</v>
      </c>
      <c r="AW742" t="s">
        <v>6186</v>
      </c>
      <c r="AX742">
        <v>4</v>
      </c>
      <c r="AY742">
        <v>0.83299999999999996</v>
      </c>
      <c r="AZ742">
        <v>0.16700000000000001</v>
      </c>
      <c r="BA742" t="s">
        <v>6186</v>
      </c>
      <c r="BB742" t="s">
        <v>6186</v>
      </c>
      <c r="BC742" t="s">
        <v>6186</v>
      </c>
      <c r="BD742" t="s">
        <v>6186</v>
      </c>
    </row>
    <row r="743" spans="1:56">
      <c r="A743" t="s">
        <v>6190</v>
      </c>
      <c r="B743">
        <v>2250</v>
      </c>
      <c r="C743">
        <v>1984</v>
      </c>
      <c r="D743">
        <v>2</v>
      </c>
      <c r="E743">
        <v>1.4300000000000001E-4</v>
      </c>
      <c r="F743">
        <v>38.641120000000001</v>
      </c>
      <c r="H743">
        <v>32.623669999999997</v>
      </c>
      <c r="I743">
        <f t="shared" si="15"/>
        <v>4.6651848099999995E-3</v>
      </c>
      <c r="K743">
        <v>33.459539999999997</v>
      </c>
      <c r="L743">
        <v>31.65709</v>
      </c>
      <c r="M743">
        <v>312.04334999999998</v>
      </c>
      <c r="N743">
        <v>304.24804999999998</v>
      </c>
      <c r="O743">
        <v>321.57094999999998</v>
      </c>
      <c r="P743" t="s">
        <v>6186</v>
      </c>
      <c r="Q743">
        <v>97</v>
      </c>
      <c r="R743">
        <v>52</v>
      </c>
      <c r="S743">
        <v>21.281500000000001</v>
      </c>
      <c r="T743">
        <v>0.53608199999999995</v>
      </c>
      <c r="U743">
        <v>2.3111E-2</v>
      </c>
      <c r="V743">
        <v>36.907640000000001</v>
      </c>
      <c r="W743">
        <v>1</v>
      </c>
      <c r="X743" t="s">
        <v>6186</v>
      </c>
      <c r="Y743" t="s">
        <v>6186</v>
      </c>
      <c r="Z743">
        <v>0.4</v>
      </c>
      <c r="AA743">
        <v>0.6</v>
      </c>
      <c r="AB743" t="s">
        <v>6186</v>
      </c>
      <c r="AC743" t="s">
        <v>6186</v>
      </c>
      <c r="AD743" t="s">
        <v>6186</v>
      </c>
      <c r="AE743" t="s">
        <v>6186</v>
      </c>
      <c r="AF743" t="s">
        <v>6186</v>
      </c>
      <c r="AG743" t="s">
        <v>6186</v>
      </c>
      <c r="AH743" t="s">
        <v>6186</v>
      </c>
      <c r="AI743">
        <v>1</v>
      </c>
      <c r="AJ743">
        <v>1</v>
      </c>
      <c r="AK743" t="s">
        <v>6186</v>
      </c>
      <c r="AL743" t="s">
        <v>6186</v>
      </c>
      <c r="AM743" t="s">
        <v>6186</v>
      </c>
      <c r="AN743" t="s">
        <v>6186</v>
      </c>
      <c r="AO743" t="s">
        <v>6186</v>
      </c>
      <c r="AP743" t="s">
        <v>6186</v>
      </c>
      <c r="AQ743" t="s">
        <v>6186</v>
      </c>
      <c r="AR743" t="s">
        <v>6186</v>
      </c>
      <c r="AS743" t="s">
        <v>6186</v>
      </c>
      <c r="AT743" t="s">
        <v>6186</v>
      </c>
      <c r="AU743" t="s">
        <v>6186</v>
      </c>
      <c r="AV743">
        <v>3.8</v>
      </c>
      <c r="AW743" t="s">
        <v>6186</v>
      </c>
      <c r="AX743">
        <v>4</v>
      </c>
      <c r="AY743">
        <v>0.6</v>
      </c>
      <c r="AZ743">
        <v>0.4</v>
      </c>
      <c r="BA743" t="s">
        <v>6186</v>
      </c>
      <c r="BB743" t="s">
        <v>6186</v>
      </c>
      <c r="BC743" t="s">
        <v>6186</v>
      </c>
      <c r="BD743" t="s">
        <v>6186</v>
      </c>
    </row>
    <row r="744" spans="1:56">
      <c r="A744" t="s">
        <v>6190</v>
      </c>
      <c r="B744">
        <v>2250</v>
      </c>
      <c r="C744">
        <v>1985</v>
      </c>
      <c r="D744" t="s">
        <v>6186</v>
      </c>
      <c r="E744" t="s">
        <v>6186</v>
      </c>
      <c r="F744" t="s">
        <v>6186</v>
      </c>
      <c r="H744" t="s">
        <v>6186</v>
      </c>
      <c r="I744" t="str">
        <f t="shared" si="15"/>
        <v/>
      </c>
      <c r="K744" t="s">
        <v>6186</v>
      </c>
      <c r="L744" t="s">
        <v>6186</v>
      </c>
      <c r="M744" t="s">
        <v>6186</v>
      </c>
      <c r="N744" t="s">
        <v>6186</v>
      </c>
      <c r="O744" t="s">
        <v>6186</v>
      </c>
      <c r="P744" t="s">
        <v>6186</v>
      </c>
      <c r="Q744" t="s">
        <v>6186</v>
      </c>
      <c r="R744" t="s">
        <v>6186</v>
      </c>
      <c r="S744" t="s">
        <v>6186</v>
      </c>
      <c r="T744" t="s">
        <v>6186</v>
      </c>
      <c r="U744" t="s">
        <v>6186</v>
      </c>
      <c r="V744" t="s">
        <v>6186</v>
      </c>
      <c r="W744" t="s">
        <v>6186</v>
      </c>
      <c r="X744" t="s">
        <v>6186</v>
      </c>
      <c r="Y744" t="s">
        <v>6186</v>
      </c>
      <c r="Z744" t="s">
        <v>6186</v>
      </c>
      <c r="AA744" t="s">
        <v>6186</v>
      </c>
      <c r="AB744" t="s">
        <v>6186</v>
      </c>
      <c r="AC744" t="s">
        <v>6186</v>
      </c>
      <c r="AD744" t="s">
        <v>6186</v>
      </c>
      <c r="AE744" t="s">
        <v>6186</v>
      </c>
      <c r="AF744" t="s">
        <v>6186</v>
      </c>
      <c r="AG744" t="s">
        <v>6186</v>
      </c>
      <c r="AH744" t="s">
        <v>6186</v>
      </c>
      <c r="AI744" t="s">
        <v>6186</v>
      </c>
      <c r="AJ744" t="s">
        <v>6186</v>
      </c>
      <c r="AK744" t="s">
        <v>6186</v>
      </c>
      <c r="AL744" t="s">
        <v>6186</v>
      </c>
      <c r="AM744" t="s">
        <v>6186</v>
      </c>
      <c r="AN744" t="s">
        <v>6186</v>
      </c>
      <c r="AO744" t="s">
        <v>6186</v>
      </c>
      <c r="AP744" t="s">
        <v>6186</v>
      </c>
      <c r="AQ744" t="s">
        <v>6186</v>
      </c>
      <c r="AR744" t="s">
        <v>6186</v>
      </c>
      <c r="AS744" t="s">
        <v>6186</v>
      </c>
      <c r="AT744" t="s">
        <v>6186</v>
      </c>
      <c r="AU744" t="s">
        <v>6186</v>
      </c>
      <c r="AV744" t="s">
        <v>6186</v>
      </c>
      <c r="AW744" t="s">
        <v>6186</v>
      </c>
      <c r="AX744" t="s">
        <v>6186</v>
      </c>
      <c r="AY744" t="s">
        <v>6186</v>
      </c>
      <c r="AZ744" t="s">
        <v>6186</v>
      </c>
      <c r="BA744" t="s">
        <v>6186</v>
      </c>
      <c r="BB744" t="s">
        <v>6186</v>
      </c>
      <c r="BC744" t="s">
        <v>6186</v>
      </c>
      <c r="BD744" t="s">
        <v>6186</v>
      </c>
    </row>
    <row r="745" spans="1:56">
      <c r="A745" t="s">
        <v>6190</v>
      </c>
      <c r="B745">
        <v>2250</v>
      </c>
      <c r="C745">
        <v>1986</v>
      </c>
      <c r="D745" t="s">
        <v>6186</v>
      </c>
      <c r="E745" t="s">
        <v>6186</v>
      </c>
      <c r="F745" t="s">
        <v>6186</v>
      </c>
      <c r="H745" t="s">
        <v>6186</v>
      </c>
      <c r="I745" t="str">
        <f t="shared" si="15"/>
        <v/>
      </c>
      <c r="K745" t="s">
        <v>6186</v>
      </c>
      <c r="L745" t="s">
        <v>6186</v>
      </c>
      <c r="M745" t="s">
        <v>6186</v>
      </c>
      <c r="N745" t="s">
        <v>6186</v>
      </c>
      <c r="O745" t="s">
        <v>6186</v>
      </c>
      <c r="P745" t="s">
        <v>6186</v>
      </c>
      <c r="Q745" t="s">
        <v>6186</v>
      </c>
      <c r="R745" t="s">
        <v>6186</v>
      </c>
      <c r="S745" t="s">
        <v>6186</v>
      </c>
      <c r="T745" t="s">
        <v>6186</v>
      </c>
      <c r="U745" t="s">
        <v>6186</v>
      </c>
      <c r="V745" t="s">
        <v>6186</v>
      </c>
      <c r="W745" t="s">
        <v>6186</v>
      </c>
      <c r="X745" t="s">
        <v>6186</v>
      </c>
      <c r="Y745" t="s">
        <v>6186</v>
      </c>
      <c r="Z745" t="s">
        <v>6186</v>
      </c>
      <c r="AA745" t="s">
        <v>6186</v>
      </c>
      <c r="AB745" t="s">
        <v>6186</v>
      </c>
      <c r="AC745" t="s">
        <v>6186</v>
      </c>
      <c r="AD745" t="s">
        <v>6186</v>
      </c>
      <c r="AE745" t="s">
        <v>6186</v>
      </c>
      <c r="AF745" t="s">
        <v>6186</v>
      </c>
      <c r="AG745" t="s">
        <v>6186</v>
      </c>
      <c r="AH745" t="s">
        <v>6186</v>
      </c>
      <c r="AI745" t="s">
        <v>6186</v>
      </c>
      <c r="AJ745" t="s">
        <v>6186</v>
      </c>
      <c r="AK745" t="s">
        <v>6186</v>
      </c>
      <c r="AL745" t="s">
        <v>6186</v>
      </c>
      <c r="AM745" t="s">
        <v>6186</v>
      </c>
      <c r="AN745" t="s">
        <v>6186</v>
      </c>
      <c r="AO745" t="s">
        <v>6186</v>
      </c>
      <c r="AP745" t="s">
        <v>6186</v>
      </c>
      <c r="AQ745" t="s">
        <v>6186</v>
      </c>
      <c r="AR745" t="s">
        <v>6186</v>
      </c>
      <c r="AS745" t="s">
        <v>6186</v>
      </c>
      <c r="AT745" t="s">
        <v>6186</v>
      </c>
      <c r="AU745" t="s">
        <v>6186</v>
      </c>
      <c r="AV745" t="s">
        <v>6186</v>
      </c>
      <c r="AW745" t="s">
        <v>6186</v>
      </c>
      <c r="AX745" t="s">
        <v>6186</v>
      </c>
      <c r="AY745" t="s">
        <v>6186</v>
      </c>
      <c r="AZ745" t="s">
        <v>6186</v>
      </c>
      <c r="BA745" t="s">
        <v>6186</v>
      </c>
      <c r="BB745" t="s">
        <v>6186</v>
      </c>
      <c r="BC745" t="s">
        <v>6186</v>
      </c>
      <c r="BD745" t="s">
        <v>6186</v>
      </c>
    </row>
    <row r="746" spans="1:56">
      <c r="A746" t="s">
        <v>6190</v>
      </c>
      <c r="B746">
        <v>2250</v>
      </c>
      <c r="C746">
        <v>1987</v>
      </c>
      <c r="D746" t="s">
        <v>6186</v>
      </c>
      <c r="E746" t="s">
        <v>6186</v>
      </c>
      <c r="F746" t="s">
        <v>6186</v>
      </c>
      <c r="H746" t="s">
        <v>6186</v>
      </c>
      <c r="I746" t="str">
        <f t="shared" si="15"/>
        <v/>
      </c>
      <c r="K746" t="s">
        <v>6186</v>
      </c>
      <c r="L746" t="s">
        <v>6186</v>
      </c>
      <c r="M746" t="s">
        <v>6186</v>
      </c>
      <c r="N746" t="s">
        <v>6186</v>
      </c>
      <c r="O746" t="s">
        <v>6186</v>
      </c>
      <c r="P746" t="s">
        <v>6186</v>
      </c>
      <c r="Q746" t="s">
        <v>6186</v>
      </c>
      <c r="R746" t="s">
        <v>6186</v>
      </c>
      <c r="S746" t="s">
        <v>6186</v>
      </c>
      <c r="T746" t="s">
        <v>6186</v>
      </c>
      <c r="U746" t="s">
        <v>6186</v>
      </c>
      <c r="V746" t="s">
        <v>6186</v>
      </c>
      <c r="W746" t="s">
        <v>6186</v>
      </c>
      <c r="X746" t="s">
        <v>6186</v>
      </c>
      <c r="Y746" t="s">
        <v>6186</v>
      </c>
      <c r="Z746" t="s">
        <v>6186</v>
      </c>
      <c r="AA746" t="s">
        <v>6186</v>
      </c>
      <c r="AB746" t="s">
        <v>6186</v>
      </c>
      <c r="AC746" t="s">
        <v>6186</v>
      </c>
      <c r="AD746" t="s">
        <v>6186</v>
      </c>
      <c r="AE746" t="s">
        <v>6186</v>
      </c>
      <c r="AF746" t="s">
        <v>6186</v>
      </c>
      <c r="AG746" t="s">
        <v>6186</v>
      </c>
      <c r="AH746" t="s">
        <v>6186</v>
      </c>
      <c r="AI746" t="s">
        <v>6186</v>
      </c>
      <c r="AJ746" t="s">
        <v>6186</v>
      </c>
      <c r="AK746" t="s">
        <v>6186</v>
      </c>
      <c r="AL746" t="s">
        <v>6186</v>
      </c>
      <c r="AM746" t="s">
        <v>6186</v>
      </c>
      <c r="AN746" t="s">
        <v>6186</v>
      </c>
      <c r="AO746" t="s">
        <v>6186</v>
      </c>
      <c r="AP746" t="s">
        <v>6186</v>
      </c>
      <c r="AQ746" t="s">
        <v>6186</v>
      </c>
      <c r="AR746" t="s">
        <v>6186</v>
      </c>
      <c r="AS746" t="s">
        <v>6186</v>
      </c>
      <c r="AT746" t="s">
        <v>6186</v>
      </c>
      <c r="AU746" t="s">
        <v>6186</v>
      </c>
      <c r="AV746" t="s">
        <v>6186</v>
      </c>
      <c r="AW746" t="s">
        <v>6186</v>
      </c>
      <c r="AX746" t="s">
        <v>6186</v>
      </c>
      <c r="AY746" t="s">
        <v>6186</v>
      </c>
      <c r="AZ746" t="s">
        <v>6186</v>
      </c>
      <c r="BA746" t="s">
        <v>6186</v>
      </c>
      <c r="BB746" t="s">
        <v>6186</v>
      </c>
      <c r="BC746" t="s">
        <v>6186</v>
      </c>
      <c r="BD746" t="s">
        <v>6186</v>
      </c>
    </row>
    <row r="747" spans="1:56">
      <c r="A747" t="s">
        <v>6190</v>
      </c>
      <c r="B747">
        <v>2250</v>
      </c>
      <c r="C747">
        <v>1988</v>
      </c>
      <c r="D747" t="s">
        <v>6186</v>
      </c>
      <c r="E747" t="s">
        <v>6186</v>
      </c>
      <c r="F747" t="s">
        <v>6186</v>
      </c>
      <c r="H747" t="s">
        <v>6186</v>
      </c>
      <c r="I747" t="str">
        <f t="shared" si="15"/>
        <v/>
      </c>
      <c r="K747" t="s">
        <v>6186</v>
      </c>
      <c r="L747" t="s">
        <v>6186</v>
      </c>
      <c r="M747" t="s">
        <v>6186</v>
      </c>
      <c r="N747" t="s">
        <v>6186</v>
      </c>
      <c r="O747" t="s">
        <v>6186</v>
      </c>
      <c r="P747" t="s">
        <v>6186</v>
      </c>
      <c r="Q747" t="s">
        <v>6186</v>
      </c>
      <c r="R747" t="s">
        <v>6186</v>
      </c>
      <c r="S747" t="s">
        <v>6186</v>
      </c>
      <c r="T747" t="s">
        <v>6186</v>
      </c>
      <c r="U747" t="s">
        <v>6186</v>
      </c>
      <c r="V747" t="s">
        <v>6186</v>
      </c>
      <c r="W747" t="s">
        <v>6186</v>
      </c>
      <c r="X747" t="s">
        <v>6186</v>
      </c>
      <c r="Y747" t="s">
        <v>6186</v>
      </c>
      <c r="Z747" t="s">
        <v>6186</v>
      </c>
      <c r="AA747" t="s">
        <v>6186</v>
      </c>
      <c r="AB747" t="s">
        <v>6186</v>
      </c>
      <c r="AC747" t="s">
        <v>6186</v>
      </c>
      <c r="AD747" t="s">
        <v>6186</v>
      </c>
      <c r="AE747" t="s">
        <v>6186</v>
      </c>
      <c r="AF747" t="s">
        <v>6186</v>
      </c>
      <c r="AG747" t="s">
        <v>6186</v>
      </c>
      <c r="AH747" t="s">
        <v>6186</v>
      </c>
      <c r="AI747" t="s">
        <v>6186</v>
      </c>
      <c r="AJ747" t="s">
        <v>6186</v>
      </c>
      <c r="AK747" t="s">
        <v>6186</v>
      </c>
      <c r="AL747" t="s">
        <v>6186</v>
      </c>
      <c r="AM747" t="s">
        <v>6186</v>
      </c>
      <c r="AN747" t="s">
        <v>6186</v>
      </c>
      <c r="AO747" t="s">
        <v>6186</v>
      </c>
      <c r="AP747" t="s">
        <v>6186</v>
      </c>
      <c r="AQ747" t="s">
        <v>6186</v>
      </c>
      <c r="AR747" t="s">
        <v>6186</v>
      </c>
      <c r="AS747" t="s">
        <v>6186</v>
      </c>
      <c r="AT747" t="s">
        <v>6186</v>
      </c>
      <c r="AU747" t="s">
        <v>6186</v>
      </c>
      <c r="AV747" t="s">
        <v>6186</v>
      </c>
      <c r="AW747" t="s">
        <v>6186</v>
      </c>
      <c r="AX747" t="s">
        <v>6186</v>
      </c>
      <c r="AY747" t="s">
        <v>6186</v>
      </c>
      <c r="AZ747" t="s">
        <v>6186</v>
      </c>
      <c r="BA747" t="s">
        <v>6186</v>
      </c>
      <c r="BB747" t="s">
        <v>6186</v>
      </c>
      <c r="BC747" t="s">
        <v>6186</v>
      </c>
      <c r="BD747" t="s">
        <v>6186</v>
      </c>
    </row>
    <row r="748" spans="1:56">
      <c r="A748" t="s">
        <v>6190</v>
      </c>
      <c r="B748">
        <v>2250</v>
      </c>
      <c r="C748">
        <v>1989</v>
      </c>
      <c r="D748" t="s">
        <v>6186</v>
      </c>
      <c r="E748" t="s">
        <v>6186</v>
      </c>
      <c r="F748" t="s">
        <v>6186</v>
      </c>
      <c r="H748" t="s">
        <v>6186</v>
      </c>
      <c r="I748" t="str">
        <f t="shared" si="15"/>
        <v/>
      </c>
      <c r="K748" t="s">
        <v>6186</v>
      </c>
      <c r="L748" t="s">
        <v>6186</v>
      </c>
      <c r="M748" t="s">
        <v>6186</v>
      </c>
      <c r="N748" t="s">
        <v>6186</v>
      </c>
      <c r="O748" t="s">
        <v>6186</v>
      </c>
      <c r="P748" t="s">
        <v>6186</v>
      </c>
      <c r="Q748" t="s">
        <v>6186</v>
      </c>
      <c r="R748" t="s">
        <v>6186</v>
      </c>
      <c r="S748" t="s">
        <v>6186</v>
      </c>
      <c r="T748" t="s">
        <v>6186</v>
      </c>
      <c r="U748" t="s">
        <v>6186</v>
      </c>
      <c r="V748" t="s">
        <v>6186</v>
      </c>
      <c r="W748" t="s">
        <v>6186</v>
      </c>
      <c r="X748" t="s">
        <v>6186</v>
      </c>
      <c r="Y748" t="s">
        <v>6186</v>
      </c>
      <c r="Z748" t="s">
        <v>6186</v>
      </c>
      <c r="AA748" t="s">
        <v>6186</v>
      </c>
      <c r="AB748" t="s">
        <v>6186</v>
      </c>
      <c r="AC748" t="s">
        <v>6186</v>
      </c>
      <c r="AD748" t="s">
        <v>6186</v>
      </c>
      <c r="AE748" t="s">
        <v>6186</v>
      </c>
      <c r="AF748" t="s">
        <v>6186</v>
      </c>
      <c r="AG748" t="s">
        <v>6186</v>
      </c>
      <c r="AH748" t="s">
        <v>6186</v>
      </c>
      <c r="AI748" t="s">
        <v>6186</v>
      </c>
      <c r="AJ748" t="s">
        <v>6186</v>
      </c>
      <c r="AK748" t="s">
        <v>6186</v>
      </c>
      <c r="AL748" t="s">
        <v>6186</v>
      </c>
      <c r="AM748" t="s">
        <v>6186</v>
      </c>
      <c r="AN748" t="s">
        <v>6186</v>
      </c>
      <c r="AO748" t="s">
        <v>6186</v>
      </c>
      <c r="AP748" t="s">
        <v>6186</v>
      </c>
      <c r="AQ748" t="s">
        <v>6186</v>
      </c>
      <c r="AR748" t="s">
        <v>6186</v>
      </c>
      <c r="AS748" t="s">
        <v>6186</v>
      </c>
      <c r="AT748" t="s">
        <v>6186</v>
      </c>
      <c r="AU748" t="s">
        <v>6186</v>
      </c>
      <c r="AV748" t="s">
        <v>6186</v>
      </c>
      <c r="AW748" t="s">
        <v>6186</v>
      </c>
      <c r="AX748" t="s">
        <v>6186</v>
      </c>
      <c r="AY748" t="s">
        <v>6186</v>
      </c>
      <c r="AZ748" t="s">
        <v>6186</v>
      </c>
      <c r="BA748" t="s">
        <v>6186</v>
      </c>
      <c r="BB748" t="s">
        <v>6186</v>
      </c>
      <c r="BC748" t="s">
        <v>6186</v>
      </c>
      <c r="BD748" t="s">
        <v>6186</v>
      </c>
    </row>
    <row r="749" spans="1:56">
      <c r="A749" t="s">
        <v>6190</v>
      </c>
      <c r="B749">
        <v>2250</v>
      </c>
      <c r="C749">
        <v>1990</v>
      </c>
      <c r="D749" t="s">
        <v>6186</v>
      </c>
      <c r="E749" t="s">
        <v>6186</v>
      </c>
      <c r="F749" t="s">
        <v>6186</v>
      </c>
      <c r="H749" t="s">
        <v>6186</v>
      </c>
      <c r="I749" t="str">
        <f t="shared" si="15"/>
        <v/>
      </c>
      <c r="K749" t="s">
        <v>6186</v>
      </c>
      <c r="L749" t="s">
        <v>6186</v>
      </c>
      <c r="M749" t="s">
        <v>6186</v>
      </c>
      <c r="N749" t="s">
        <v>6186</v>
      </c>
      <c r="O749" t="s">
        <v>6186</v>
      </c>
      <c r="P749" t="s">
        <v>6186</v>
      </c>
      <c r="Q749" t="s">
        <v>6186</v>
      </c>
      <c r="R749" t="s">
        <v>6186</v>
      </c>
      <c r="S749" t="s">
        <v>6186</v>
      </c>
      <c r="T749" t="s">
        <v>6186</v>
      </c>
      <c r="U749" t="s">
        <v>6186</v>
      </c>
      <c r="V749" t="s">
        <v>6186</v>
      </c>
      <c r="W749" t="s">
        <v>6186</v>
      </c>
      <c r="X749" t="s">
        <v>6186</v>
      </c>
      <c r="Y749" t="s">
        <v>6186</v>
      </c>
      <c r="Z749" t="s">
        <v>6186</v>
      </c>
      <c r="AA749" t="s">
        <v>6186</v>
      </c>
      <c r="AB749" t="s">
        <v>6186</v>
      </c>
      <c r="AC749" t="s">
        <v>6186</v>
      </c>
      <c r="AD749" t="s">
        <v>6186</v>
      </c>
      <c r="AE749" t="s">
        <v>6186</v>
      </c>
      <c r="AF749" t="s">
        <v>6186</v>
      </c>
      <c r="AG749" t="s">
        <v>6186</v>
      </c>
      <c r="AH749" t="s">
        <v>6186</v>
      </c>
      <c r="AI749" t="s">
        <v>6186</v>
      </c>
      <c r="AJ749" t="s">
        <v>6186</v>
      </c>
      <c r="AK749" t="s">
        <v>6186</v>
      </c>
      <c r="AL749" t="s">
        <v>6186</v>
      </c>
      <c r="AM749" t="s">
        <v>6186</v>
      </c>
      <c r="AN749" t="s">
        <v>6186</v>
      </c>
      <c r="AO749" t="s">
        <v>6186</v>
      </c>
      <c r="AP749" t="s">
        <v>6186</v>
      </c>
      <c r="AQ749" t="s">
        <v>6186</v>
      </c>
      <c r="AR749" t="s">
        <v>6186</v>
      </c>
      <c r="AS749" t="s">
        <v>6186</v>
      </c>
      <c r="AT749" t="s">
        <v>6186</v>
      </c>
      <c r="AU749" t="s">
        <v>6186</v>
      </c>
      <c r="AV749" t="s">
        <v>6186</v>
      </c>
      <c r="AW749" t="s">
        <v>6186</v>
      </c>
      <c r="AX749" t="s">
        <v>6186</v>
      </c>
      <c r="AY749" t="s">
        <v>6186</v>
      </c>
      <c r="AZ749" t="s">
        <v>6186</v>
      </c>
      <c r="BA749" t="s">
        <v>6186</v>
      </c>
      <c r="BB749" t="s">
        <v>6186</v>
      </c>
      <c r="BC749" t="s">
        <v>6186</v>
      </c>
      <c r="BD749" t="s">
        <v>6186</v>
      </c>
    </row>
    <row r="750" spans="1:56">
      <c r="A750" t="s">
        <v>6190</v>
      </c>
      <c r="B750">
        <v>2250</v>
      </c>
      <c r="C750">
        <v>1991</v>
      </c>
      <c r="D750" t="s">
        <v>6186</v>
      </c>
      <c r="E750" t="s">
        <v>6186</v>
      </c>
      <c r="F750" t="s">
        <v>6186</v>
      </c>
      <c r="H750" t="s">
        <v>6186</v>
      </c>
      <c r="I750" t="str">
        <f t="shared" si="15"/>
        <v/>
      </c>
      <c r="K750" t="s">
        <v>6186</v>
      </c>
      <c r="L750" t="s">
        <v>6186</v>
      </c>
      <c r="M750" t="s">
        <v>6186</v>
      </c>
      <c r="N750" t="s">
        <v>6186</v>
      </c>
      <c r="O750" t="s">
        <v>6186</v>
      </c>
      <c r="P750" t="s">
        <v>6186</v>
      </c>
      <c r="Q750" t="s">
        <v>6186</v>
      </c>
      <c r="R750" t="s">
        <v>6186</v>
      </c>
      <c r="S750" t="s">
        <v>6186</v>
      </c>
      <c r="T750" t="s">
        <v>6186</v>
      </c>
      <c r="U750" t="s">
        <v>6186</v>
      </c>
      <c r="V750" t="s">
        <v>6186</v>
      </c>
      <c r="W750" t="s">
        <v>6186</v>
      </c>
      <c r="X750" t="s">
        <v>6186</v>
      </c>
      <c r="Y750" t="s">
        <v>6186</v>
      </c>
      <c r="Z750" t="s">
        <v>6186</v>
      </c>
      <c r="AA750" t="s">
        <v>6186</v>
      </c>
      <c r="AB750" t="s">
        <v>6186</v>
      </c>
      <c r="AC750" t="s">
        <v>6186</v>
      </c>
      <c r="AD750" t="s">
        <v>6186</v>
      </c>
      <c r="AE750" t="s">
        <v>6186</v>
      </c>
      <c r="AF750" t="s">
        <v>6186</v>
      </c>
      <c r="AG750" t="s">
        <v>6186</v>
      </c>
      <c r="AH750" t="s">
        <v>6186</v>
      </c>
      <c r="AI750" t="s">
        <v>6186</v>
      </c>
      <c r="AJ750" t="s">
        <v>6186</v>
      </c>
      <c r="AK750" t="s">
        <v>6186</v>
      </c>
      <c r="AL750" t="s">
        <v>6186</v>
      </c>
      <c r="AM750" t="s">
        <v>6186</v>
      </c>
      <c r="AN750" t="s">
        <v>6186</v>
      </c>
      <c r="AO750" t="s">
        <v>6186</v>
      </c>
      <c r="AP750" t="s">
        <v>6186</v>
      </c>
      <c r="AQ750" t="s">
        <v>6186</v>
      </c>
      <c r="AR750" t="s">
        <v>6186</v>
      </c>
      <c r="AS750" t="s">
        <v>6186</v>
      </c>
      <c r="AT750" t="s">
        <v>6186</v>
      </c>
      <c r="AU750" t="s">
        <v>6186</v>
      </c>
      <c r="AV750" t="s">
        <v>6186</v>
      </c>
      <c r="AW750" t="s">
        <v>6186</v>
      </c>
      <c r="AX750" t="s">
        <v>6186</v>
      </c>
      <c r="AY750" t="s">
        <v>6186</v>
      </c>
      <c r="AZ750" t="s">
        <v>6186</v>
      </c>
      <c r="BA750" t="s">
        <v>6186</v>
      </c>
      <c r="BB750" t="s">
        <v>6186</v>
      </c>
      <c r="BC750" t="s">
        <v>6186</v>
      </c>
      <c r="BD750" t="s">
        <v>6186</v>
      </c>
    </row>
    <row r="751" spans="1:56">
      <c r="A751" t="s">
        <v>6190</v>
      </c>
      <c r="B751">
        <v>2250</v>
      </c>
      <c r="C751">
        <v>1992</v>
      </c>
      <c r="D751" t="s">
        <v>6186</v>
      </c>
      <c r="E751" t="s">
        <v>6186</v>
      </c>
      <c r="F751" t="s">
        <v>6186</v>
      </c>
      <c r="H751" t="s">
        <v>6186</v>
      </c>
      <c r="I751" t="str">
        <f t="shared" si="15"/>
        <v/>
      </c>
      <c r="K751" t="s">
        <v>6186</v>
      </c>
      <c r="L751" t="s">
        <v>6186</v>
      </c>
      <c r="M751" t="s">
        <v>6186</v>
      </c>
      <c r="N751" t="s">
        <v>6186</v>
      </c>
      <c r="O751" t="s">
        <v>6186</v>
      </c>
      <c r="P751" t="s">
        <v>6186</v>
      </c>
      <c r="Q751" t="s">
        <v>6186</v>
      </c>
      <c r="R751" t="s">
        <v>6186</v>
      </c>
      <c r="S751" t="s">
        <v>6186</v>
      </c>
      <c r="T751" t="s">
        <v>6186</v>
      </c>
      <c r="U751" t="s">
        <v>6186</v>
      </c>
      <c r="V751" t="s">
        <v>6186</v>
      </c>
      <c r="W751" t="s">
        <v>6186</v>
      </c>
      <c r="X751" t="s">
        <v>6186</v>
      </c>
      <c r="Y751" t="s">
        <v>6186</v>
      </c>
      <c r="Z751" t="s">
        <v>6186</v>
      </c>
      <c r="AA751" t="s">
        <v>6186</v>
      </c>
      <c r="AB751" t="s">
        <v>6186</v>
      </c>
      <c r="AC751" t="s">
        <v>6186</v>
      </c>
      <c r="AD751" t="s">
        <v>6186</v>
      </c>
      <c r="AE751" t="s">
        <v>6186</v>
      </c>
      <c r="AF751" t="s">
        <v>6186</v>
      </c>
      <c r="AG751" t="s">
        <v>6186</v>
      </c>
      <c r="AH751" t="s">
        <v>6186</v>
      </c>
      <c r="AI751" t="s">
        <v>6186</v>
      </c>
      <c r="AJ751" t="s">
        <v>6186</v>
      </c>
      <c r="AK751" t="s">
        <v>6186</v>
      </c>
      <c r="AL751" t="s">
        <v>6186</v>
      </c>
      <c r="AM751" t="s">
        <v>6186</v>
      </c>
      <c r="AN751" t="s">
        <v>6186</v>
      </c>
      <c r="AO751" t="s">
        <v>6186</v>
      </c>
      <c r="AP751" t="s">
        <v>6186</v>
      </c>
      <c r="AQ751" t="s">
        <v>6186</v>
      </c>
      <c r="AR751" t="s">
        <v>6186</v>
      </c>
      <c r="AS751" t="s">
        <v>6186</v>
      </c>
      <c r="AT751" t="s">
        <v>6186</v>
      </c>
      <c r="AU751" t="s">
        <v>6186</v>
      </c>
      <c r="AV751" t="s">
        <v>6186</v>
      </c>
      <c r="AW751" t="s">
        <v>6186</v>
      </c>
      <c r="AX751" t="s">
        <v>6186</v>
      </c>
      <c r="AY751" t="s">
        <v>6186</v>
      </c>
      <c r="AZ751" t="s">
        <v>6186</v>
      </c>
      <c r="BA751" t="s">
        <v>6186</v>
      </c>
      <c r="BB751" t="s">
        <v>6186</v>
      </c>
      <c r="BC751" t="s">
        <v>6186</v>
      </c>
      <c r="BD751" t="s">
        <v>6186</v>
      </c>
    </row>
    <row r="752" spans="1:56">
      <c r="A752" t="s">
        <v>6190</v>
      </c>
      <c r="B752">
        <v>2250</v>
      </c>
      <c r="C752">
        <v>1993</v>
      </c>
      <c r="D752" t="s">
        <v>6186</v>
      </c>
      <c r="E752" t="s">
        <v>6186</v>
      </c>
      <c r="F752" t="s">
        <v>6186</v>
      </c>
      <c r="H752" t="s">
        <v>6186</v>
      </c>
      <c r="I752" t="str">
        <f t="shared" si="15"/>
        <v/>
      </c>
      <c r="K752" t="s">
        <v>6186</v>
      </c>
      <c r="L752" t="s">
        <v>6186</v>
      </c>
      <c r="M752" t="s">
        <v>6186</v>
      </c>
      <c r="N752" t="s">
        <v>6186</v>
      </c>
      <c r="O752" t="s">
        <v>6186</v>
      </c>
      <c r="P752" t="s">
        <v>6186</v>
      </c>
      <c r="Q752" t="s">
        <v>6186</v>
      </c>
      <c r="R752" t="s">
        <v>6186</v>
      </c>
      <c r="S752" t="s">
        <v>6186</v>
      </c>
      <c r="T752" t="s">
        <v>6186</v>
      </c>
      <c r="U752" t="s">
        <v>6186</v>
      </c>
      <c r="V752" t="s">
        <v>6186</v>
      </c>
      <c r="W752" t="s">
        <v>6186</v>
      </c>
      <c r="X752" t="s">
        <v>6186</v>
      </c>
      <c r="Y752" t="s">
        <v>6186</v>
      </c>
      <c r="Z752" t="s">
        <v>6186</v>
      </c>
      <c r="AA752" t="s">
        <v>6186</v>
      </c>
      <c r="AB752" t="s">
        <v>6186</v>
      </c>
      <c r="AC752" t="s">
        <v>6186</v>
      </c>
      <c r="AD752" t="s">
        <v>6186</v>
      </c>
      <c r="AE752" t="s">
        <v>6186</v>
      </c>
      <c r="AF752" t="s">
        <v>6186</v>
      </c>
      <c r="AG752" t="s">
        <v>6186</v>
      </c>
      <c r="AH752" t="s">
        <v>6186</v>
      </c>
      <c r="AI752" t="s">
        <v>6186</v>
      </c>
      <c r="AJ752" t="s">
        <v>6186</v>
      </c>
      <c r="AK752" t="s">
        <v>6186</v>
      </c>
      <c r="AL752" t="s">
        <v>6186</v>
      </c>
      <c r="AM752" t="s">
        <v>6186</v>
      </c>
      <c r="AN752" t="s">
        <v>6186</v>
      </c>
      <c r="AO752" t="s">
        <v>6186</v>
      </c>
      <c r="AP752" t="s">
        <v>6186</v>
      </c>
      <c r="AQ752" t="s">
        <v>6186</v>
      </c>
      <c r="AR752" t="s">
        <v>6186</v>
      </c>
      <c r="AS752" t="s">
        <v>6186</v>
      </c>
      <c r="AT752" t="s">
        <v>6186</v>
      </c>
      <c r="AU752" t="s">
        <v>6186</v>
      </c>
      <c r="AV752" t="s">
        <v>6186</v>
      </c>
      <c r="AW752" t="s">
        <v>6186</v>
      </c>
      <c r="AX752" t="s">
        <v>6186</v>
      </c>
      <c r="AY752" t="s">
        <v>6186</v>
      </c>
      <c r="AZ752" t="s">
        <v>6186</v>
      </c>
      <c r="BA752" t="s">
        <v>6186</v>
      </c>
      <c r="BB752" t="s">
        <v>6186</v>
      </c>
      <c r="BC752" t="s">
        <v>6186</v>
      </c>
      <c r="BD752" t="s">
        <v>6186</v>
      </c>
    </row>
    <row r="753" spans="1:56">
      <c r="A753" t="s">
        <v>6190</v>
      </c>
      <c r="B753">
        <v>2250</v>
      </c>
      <c r="C753">
        <v>1994</v>
      </c>
      <c r="D753" t="s">
        <v>6186</v>
      </c>
      <c r="E753" t="s">
        <v>6186</v>
      </c>
      <c r="F753" t="s">
        <v>6186</v>
      </c>
      <c r="H753" t="s">
        <v>6186</v>
      </c>
      <c r="I753" t="str">
        <f t="shared" si="15"/>
        <v/>
      </c>
      <c r="K753" t="s">
        <v>6186</v>
      </c>
      <c r="L753" t="s">
        <v>6186</v>
      </c>
      <c r="M753" t="s">
        <v>6186</v>
      </c>
      <c r="N753" t="s">
        <v>6186</v>
      </c>
      <c r="O753" t="s">
        <v>6186</v>
      </c>
      <c r="P753" t="s">
        <v>6186</v>
      </c>
      <c r="Q753" t="s">
        <v>6186</v>
      </c>
      <c r="R753" t="s">
        <v>6186</v>
      </c>
      <c r="S753" t="s">
        <v>6186</v>
      </c>
      <c r="T753" t="s">
        <v>6186</v>
      </c>
      <c r="U753" t="s">
        <v>6186</v>
      </c>
      <c r="V753" t="s">
        <v>6186</v>
      </c>
      <c r="W753" t="s">
        <v>6186</v>
      </c>
      <c r="X753" t="s">
        <v>6186</v>
      </c>
      <c r="Y753" t="s">
        <v>6186</v>
      </c>
      <c r="Z753" t="s">
        <v>6186</v>
      </c>
      <c r="AA753" t="s">
        <v>6186</v>
      </c>
      <c r="AB753" t="s">
        <v>6186</v>
      </c>
      <c r="AC753" t="s">
        <v>6186</v>
      </c>
      <c r="AD753" t="s">
        <v>6186</v>
      </c>
      <c r="AE753" t="s">
        <v>6186</v>
      </c>
      <c r="AF753" t="s">
        <v>6186</v>
      </c>
      <c r="AG753" t="s">
        <v>6186</v>
      </c>
      <c r="AH753" t="s">
        <v>6186</v>
      </c>
      <c r="AI753" t="s">
        <v>6186</v>
      </c>
      <c r="AJ753" t="s">
        <v>6186</v>
      </c>
      <c r="AK753" t="s">
        <v>6186</v>
      </c>
      <c r="AL753" t="s">
        <v>6186</v>
      </c>
      <c r="AM753" t="s">
        <v>6186</v>
      </c>
      <c r="AN753" t="s">
        <v>6186</v>
      </c>
      <c r="AO753" t="s">
        <v>6186</v>
      </c>
      <c r="AP753" t="s">
        <v>6186</v>
      </c>
      <c r="AQ753" t="s">
        <v>6186</v>
      </c>
      <c r="AR753" t="s">
        <v>6186</v>
      </c>
      <c r="AS753" t="s">
        <v>6186</v>
      </c>
      <c r="AT753" t="s">
        <v>6186</v>
      </c>
      <c r="AU753" t="s">
        <v>6186</v>
      </c>
      <c r="AV753" t="s">
        <v>6186</v>
      </c>
      <c r="AW753" t="s">
        <v>6186</v>
      </c>
      <c r="AX753" t="s">
        <v>6186</v>
      </c>
      <c r="AY753" t="s">
        <v>6186</v>
      </c>
      <c r="AZ753" t="s">
        <v>6186</v>
      </c>
      <c r="BA753" t="s">
        <v>6186</v>
      </c>
      <c r="BB753" t="s">
        <v>6186</v>
      </c>
      <c r="BC753" t="s">
        <v>6186</v>
      </c>
      <c r="BD753" t="s">
        <v>6186</v>
      </c>
    </row>
    <row r="754" spans="1:56">
      <c r="A754" t="s">
        <v>6190</v>
      </c>
      <c r="B754">
        <v>2250</v>
      </c>
      <c r="C754">
        <v>1995</v>
      </c>
      <c r="D754" t="s">
        <v>6186</v>
      </c>
      <c r="E754" t="s">
        <v>6186</v>
      </c>
      <c r="F754" t="s">
        <v>6186</v>
      </c>
      <c r="H754" t="s">
        <v>6186</v>
      </c>
      <c r="I754" t="str">
        <f t="shared" si="15"/>
        <v/>
      </c>
      <c r="K754" t="s">
        <v>6186</v>
      </c>
      <c r="L754" t="s">
        <v>6186</v>
      </c>
      <c r="M754" t="s">
        <v>6186</v>
      </c>
      <c r="N754" t="s">
        <v>6186</v>
      </c>
      <c r="O754" t="s">
        <v>6186</v>
      </c>
      <c r="P754" t="s">
        <v>6186</v>
      </c>
      <c r="Q754" t="s">
        <v>6186</v>
      </c>
      <c r="R754" t="s">
        <v>6186</v>
      </c>
      <c r="S754" t="s">
        <v>6186</v>
      </c>
      <c r="T754" t="s">
        <v>6186</v>
      </c>
      <c r="U754" t="s">
        <v>6186</v>
      </c>
      <c r="V754" t="s">
        <v>6186</v>
      </c>
      <c r="W754" t="s">
        <v>6186</v>
      </c>
      <c r="X754" t="s">
        <v>6186</v>
      </c>
      <c r="Y754" t="s">
        <v>6186</v>
      </c>
      <c r="Z754" t="s">
        <v>6186</v>
      </c>
      <c r="AA754" t="s">
        <v>6186</v>
      </c>
      <c r="AB754" t="s">
        <v>6186</v>
      </c>
      <c r="AC754" t="s">
        <v>6186</v>
      </c>
      <c r="AD754" t="s">
        <v>6186</v>
      </c>
      <c r="AE754" t="s">
        <v>6186</v>
      </c>
      <c r="AF754" t="s">
        <v>6186</v>
      </c>
      <c r="AG754" t="s">
        <v>6186</v>
      </c>
      <c r="AH754" t="s">
        <v>6186</v>
      </c>
      <c r="AI754" t="s">
        <v>6186</v>
      </c>
      <c r="AJ754" t="s">
        <v>6186</v>
      </c>
      <c r="AK754" t="s">
        <v>6186</v>
      </c>
      <c r="AL754" t="s">
        <v>6186</v>
      </c>
      <c r="AM754" t="s">
        <v>6186</v>
      </c>
      <c r="AN754" t="s">
        <v>6186</v>
      </c>
      <c r="AO754" t="s">
        <v>6186</v>
      </c>
      <c r="AP754" t="s">
        <v>6186</v>
      </c>
      <c r="AQ754" t="s">
        <v>6186</v>
      </c>
      <c r="AR754" t="s">
        <v>6186</v>
      </c>
      <c r="AS754" t="s">
        <v>6186</v>
      </c>
      <c r="AT754" t="s">
        <v>6186</v>
      </c>
      <c r="AU754" t="s">
        <v>6186</v>
      </c>
      <c r="AV754" t="s">
        <v>6186</v>
      </c>
      <c r="AW754" t="s">
        <v>6186</v>
      </c>
      <c r="AX754" t="s">
        <v>6186</v>
      </c>
      <c r="AY754" t="s">
        <v>6186</v>
      </c>
      <c r="AZ754" t="s">
        <v>6186</v>
      </c>
      <c r="BA754" t="s">
        <v>6186</v>
      </c>
      <c r="BB754" t="s">
        <v>6186</v>
      </c>
      <c r="BC754" t="s">
        <v>6186</v>
      </c>
      <c r="BD754" t="s">
        <v>6186</v>
      </c>
    </row>
    <row r="755" spans="1:56">
      <c r="A755" t="s">
        <v>6190</v>
      </c>
      <c r="B755">
        <v>2250</v>
      </c>
      <c r="C755">
        <v>1996</v>
      </c>
      <c r="D755" t="s">
        <v>6186</v>
      </c>
      <c r="E755" t="s">
        <v>6186</v>
      </c>
      <c r="F755" t="s">
        <v>6186</v>
      </c>
      <c r="H755" t="s">
        <v>6186</v>
      </c>
      <c r="I755" t="str">
        <f t="shared" si="15"/>
        <v/>
      </c>
      <c r="K755" t="s">
        <v>6186</v>
      </c>
      <c r="L755" t="s">
        <v>6186</v>
      </c>
      <c r="M755" t="s">
        <v>6186</v>
      </c>
      <c r="N755" t="s">
        <v>6186</v>
      </c>
      <c r="O755" t="s">
        <v>6186</v>
      </c>
      <c r="P755" t="s">
        <v>6186</v>
      </c>
      <c r="Q755" t="s">
        <v>6186</v>
      </c>
      <c r="R755" t="s">
        <v>6186</v>
      </c>
      <c r="S755" t="s">
        <v>6186</v>
      </c>
      <c r="T755" t="s">
        <v>6186</v>
      </c>
      <c r="U755" t="s">
        <v>6186</v>
      </c>
      <c r="V755" t="s">
        <v>6186</v>
      </c>
      <c r="W755" t="s">
        <v>6186</v>
      </c>
      <c r="X755" t="s">
        <v>6186</v>
      </c>
      <c r="Y755" t="s">
        <v>6186</v>
      </c>
      <c r="Z755" t="s">
        <v>6186</v>
      </c>
      <c r="AA755" t="s">
        <v>6186</v>
      </c>
      <c r="AB755" t="s">
        <v>6186</v>
      </c>
      <c r="AC755" t="s">
        <v>6186</v>
      </c>
      <c r="AD755" t="s">
        <v>6186</v>
      </c>
      <c r="AE755" t="s">
        <v>6186</v>
      </c>
      <c r="AF755" t="s">
        <v>6186</v>
      </c>
      <c r="AG755" t="s">
        <v>6186</v>
      </c>
      <c r="AH755" t="s">
        <v>6186</v>
      </c>
      <c r="AI755" t="s">
        <v>6186</v>
      </c>
      <c r="AJ755" t="s">
        <v>6186</v>
      </c>
      <c r="AK755" t="s">
        <v>6186</v>
      </c>
      <c r="AL755" t="s">
        <v>6186</v>
      </c>
      <c r="AM755" t="s">
        <v>6186</v>
      </c>
      <c r="AN755" t="s">
        <v>6186</v>
      </c>
      <c r="AO755" t="s">
        <v>6186</v>
      </c>
      <c r="AP755" t="s">
        <v>6186</v>
      </c>
      <c r="AQ755" t="s">
        <v>6186</v>
      </c>
      <c r="AR755" t="s">
        <v>6186</v>
      </c>
      <c r="AS755" t="s">
        <v>6186</v>
      </c>
      <c r="AT755" t="s">
        <v>6186</v>
      </c>
      <c r="AU755" t="s">
        <v>6186</v>
      </c>
      <c r="AV755" t="s">
        <v>6186</v>
      </c>
      <c r="AW755" t="s">
        <v>6186</v>
      </c>
      <c r="AX755" t="s">
        <v>6186</v>
      </c>
      <c r="AY755" t="s">
        <v>6186</v>
      </c>
      <c r="AZ755" t="s">
        <v>6186</v>
      </c>
      <c r="BA755" t="s">
        <v>6186</v>
      </c>
      <c r="BB755" t="s">
        <v>6186</v>
      </c>
      <c r="BC755" t="s">
        <v>6186</v>
      </c>
      <c r="BD755" t="s">
        <v>6186</v>
      </c>
    </row>
    <row r="756" spans="1:56">
      <c r="A756" t="s">
        <v>6190</v>
      </c>
      <c r="B756">
        <v>2250</v>
      </c>
      <c r="C756">
        <v>1997</v>
      </c>
      <c r="D756" t="s">
        <v>6186</v>
      </c>
      <c r="E756" t="s">
        <v>6186</v>
      </c>
      <c r="F756" t="s">
        <v>6186</v>
      </c>
      <c r="H756" t="s">
        <v>6186</v>
      </c>
      <c r="I756" t="str">
        <f t="shared" si="15"/>
        <v/>
      </c>
      <c r="K756" t="s">
        <v>6186</v>
      </c>
      <c r="L756" t="s">
        <v>6186</v>
      </c>
      <c r="M756" t="s">
        <v>6186</v>
      </c>
      <c r="N756" t="s">
        <v>6186</v>
      </c>
      <c r="O756" t="s">
        <v>6186</v>
      </c>
      <c r="P756" t="s">
        <v>6186</v>
      </c>
      <c r="Q756" t="s">
        <v>6186</v>
      </c>
      <c r="R756" t="s">
        <v>6186</v>
      </c>
      <c r="S756" t="s">
        <v>6186</v>
      </c>
      <c r="T756" t="s">
        <v>6186</v>
      </c>
      <c r="U756" t="s">
        <v>6186</v>
      </c>
      <c r="V756" t="s">
        <v>6186</v>
      </c>
      <c r="W756" t="s">
        <v>6186</v>
      </c>
      <c r="X756" t="s">
        <v>6186</v>
      </c>
      <c r="Y756" t="s">
        <v>6186</v>
      </c>
      <c r="Z756" t="s">
        <v>6186</v>
      </c>
      <c r="AA756" t="s">
        <v>6186</v>
      </c>
      <c r="AB756" t="s">
        <v>6186</v>
      </c>
      <c r="AC756" t="s">
        <v>6186</v>
      </c>
      <c r="AD756" t="s">
        <v>6186</v>
      </c>
      <c r="AE756" t="s">
        <v>6186</v>
      </c>
      <c r="AF756" t="s">
        <v>6186</v>
      </c>
      <c r="AG756" t="s">
        <v>6186</v>
      </c>
      <c r="AH756" t="s">
        <v>6186</v>
      </c>
      <c r="AI756" t="s">
        <v>6186</v>
      </c>
      <c r="AJ756" t="s">
        <v>6186</v>
      </c>
      <c r="AK756" t="s">
        <v>6186</v>
      </c>
      <c r="AL756" t="s">
        <v>6186</v>
      </c>
      <c r="AM756" t="s">
        <v>6186</v>
      </c>
      <c r="AN756" t="s">
        <v>6186</v>
      </c>
      <c r="AO756" t="s">
        <v>6186</v>
      </c>
      <c r="AP756" t="s">
        <v>6186</v>
      </c>
      <c r="AQ756" t="s">
        <v>6186</v>
      </c>
      <c r="AR756" t="s">
        <v>6186</v>
      </c>
      <c r="AS756" t="s">
        <v>6186</v>
      </c>
      <c r="AT756" t="s">
        <v>6186</v>
      </c>
      <c r="AU756" t="s">
        <v>6186</v>
      </c>
      <c r="AV756" t="s">
        <v>6186</v>
      </c>
      <c r="AW756" t="s">
        <v>6186</v>
      </c>
      <c r="AX756" t="s">
        <v>6186</v>
      </c>
      <c r="AY756" t="s">
        <v>6186</v>
      </c>
      <c r="AZ756" t="s">
        <v>6186</v>
      </c>
      <c r="BA756" t="s">
        <v>6186</v>
      </c>
      <c r="BB756" t="s">
        <v>6186</v>
      </c>
      <c r="BC756" t="s">
        <v>6186</v>
      </c>
      <c r="BD756" t="s">
        <v>6186</v>
      </c>
    </row>
    <row r="757" spans="1:56">
      <c r="A757" t="s">
        <v>6190</v>
      </c>
      <c r="B757">
        <v>2250</v>
      </c>
      <c r="C757">
        <v>1998</v>
      </c>
      <c r="D757" t="s">
        <v>6186</v>
      </c>
      <c r="E757" t="s">
        <v>6186</v>
      </c>
      <c r="F757" t="s">
        <v>6186</v>
      </c>
      <c r="H757" t="s">
        <v>6186</v>
      </c>
      <c r="I757" t="str">
        <f t="shared" si="15"/>
        <v/>
      </c>
      <c r="K757" t="s">
        <v>6186</v>
      </c>
      <c r="L757" t="s">
        <v>6186</v>
      </c>
      <c r="M757" t="s">
        <v>6186</v>
      </c>
      <c r="N757" t="s">
        <v>6186</v>
      </c>
      <c r="O757" t="s">
        <v>6186</v>
      </c>
      <c r="P757" t="s">
        <v>6186</v>
      </c>
      <c r="Q757" t="s">
        <v>6186</v>
      </c>
      <c r="R757" t="s">
        <v>6186</v>
      </c>
      <c r="S757" t="s">
        <v>6186</v>
      </c>
      <c r="T757" t="s">
        <v>6186</v>
      </c>
      <c r="U757" t="s">
        <v>6186</v>
      </c>
      <c r="V757" t="s">
        <v>6186</v>
      </c>
      <c r="W757" t="s">
        <v>6186</v>
      </c>
      <c r="X757" t="s">
        <v>6186</v>
      </c>
      <c r="Y757" t="s">
        <v>6186</v>
      </c>
      <c r="Z757" t="s">
        <v>6186</v>
      </c>
      <c r="AA757" t="s">
        <v>6186</v>
      </c>
      <c r="AB757" t="s">
        <v>6186</v>
      </c>
      <c r="AC757" t="s">
        <v>6186</v>
      </c>
      <c r="AD757" t="s">
        <v>6186</v>
      </c>
      <c r="AE757" t="s">
        <v>6186</v>
      </c>
      <c r="AF757" t="s">
        <v>6186</v>
      </c>
      <c r="AG757" t="s">
        <v>6186</v>
      </c>
      <c r="AH757" t="s">
        <v>6186</v>
      </c>
      <c r="AI757" t="s">
        <v>6186</v>
      </c>
      <c r="AJ757" t="s">
        <v>6186</v>
      </c>
      <c r="AK757" t="s">
        <v>6186</v>
      </c>
      <c r="AL757" t="s">
        <v>6186</v>
      </c>
      <c r="AM757" t="s">
        <v>6186</v>
      </c>
      <c r="AN757" t="s">
        <v>6186</v>
      </c>
      <c r="AO757" t="s">
        <v>6186</v>
      </c>
      <c r="AP757" t="s">
        <v>6186</v>
      </c>
      <c r="AQ757" t="s">
        <v>6186</v>
      </c>
      <c r="AR757" t="s">
        <v>6186</v>
      </c>
      <c r="AS757" t="s">
        <v>6186</v>
      </c>
      <c r="AT757" t="s">
        <v>6186</v>
      </c>
      <c r="AU757" t="s">
        <v>6186</v>
      </c>
      <c r="AV757" t="s">
        <v>6186</v>
      </c>
      <c r="AW757" t="s">
        <v>6186</v>
      </c>
      <c r="AX757" t="s">
        <v>6186</v>
      </c>
      <c r="AY757" t="s">
        <v>6186</v>
      </c>
      <c r="AZ757" t="s">
        <v>6186</v>
      </c>
      <c r="BA757" t="s">
        <v>6186</v>
      </c>
      <c r="BB757" t="s">
        <v>6186</v>
      </c>
      <c r="BC757" t="s">
        <v>6186</v>
      </c>
      <c r="BD757" t="s">
        <v>6186</v>
      </c>
    </row>
    <row r="758" spans="1:56">
      <c r="A758" t="s">
        <v>6190</v>
      </c>
      <c r="B758">
        <v>2250</v>
      </c>
      <c r="C758">
        <v>1999</v>
      </c>
      <c r="D758" t="s">
        <v>6186</v>
      </c>
      <c r="E758" t="s">
        <v>6186</v>
      </c>
      <c r="F758" t="s">
        <v>6186</v>
      </c>
      <c r="H758" t="s">
        <v>6186</v>
      </c>
      <c r="I758" t="str">
        <f t="shared" si="15"/>
        <v/>
      </c>
      <c r="K758" t="s">
        <v>6186</v>
      </c>
      <c r="L758" t="s">
        <v>6186</v>
      </c>
      <c r="M758" t="s">
        <v>6186</v>
      </c>
      <c r="N758" t="s">
        <v>6186</v>
      </c>
      <c r="O758" t="s">
        <v>6186</v>
      </c>
      <c r="P758" t="s">
        <v>6186</v>
      </c>
      <c r="Q758" t="s">
        <v>6186</v>
      </c>
      <c r="R758" t="s">
        <v>6186</v>
      </c>
      <c r="S758" t="s">
        <v>6186</v>
      </c>
      <c r="T758" t="s">
        <v>6186</v>
      </c>
      <c r="U758" t="s">
        <v>6186</v>
      </c>
      <c r="V758" t="s">
        <v>6186</v>
      </c>
      <c r="W758" t="s">
        <v>6186</v>
      </c>
      <c r="X758" t="s">
        <v>6186</v>
      </c>
      <c r="Y758" t="s">
        <v>6186</v>
      </c>
      <c r="Z758" t="s">
        <v>6186</v>
      </c>
      <c r="AA758" t="s">
        <v>6186</v>
      </c>
      <c r="AB758" t="s">
        <v>6186</v>
      </c>
      <c r="AC758" t="s">
        <v>6186</v>
      </c>
      <c r="AD758" t="s">
        <v>6186</v>
      </c>
      <c r="AE758" t="s">
        <v>6186</v>
      </c>
      <c r="AF758" t="s">
        <v>6186</v>
      </c>
      <c r="AG758" t="s">
        <v>6186</v>
      </c>
      <c r="AH758" t="s">
        <v>6186</v>
      </c>
      <c r="AI758" t="s">
        <v>6186</v>
      </c>
      <c r="AJ758" t="s">
        <v>6186</v>
      </c>
      <c r="AK758" t="s">
        <v>6186</v>
      </c>
      <c r="AL758" t="s">
        <v>6186</v>
      </c>
      <c r="AM758" t="s">
        <v>6186</v>
      </c>
      <c r="AN758" t="s">
        <v>6186</v>
      </c>
      <c r="AO758" t="s">
        <v>6186</v>
      </c>
      <c r="AP758" t="s">
        <v>6186</v>
      </c>
      <c r="AQ758" t="s">
        <v>6186</v>
      </c>
      <c r="AR758" t="s">
        <v>6186</v>
      </c>
      <c r="AS758" t="s">
        <v>6186</v>
      </c>
      <c r="AT758" t="s">
        <v>6186</v>
      </c>
      <c r="AU758" t="s">
        <v>6186</v>
      </c>
      <c r="AV758" t="s">
        <v>6186</v>
      </c>
      <c r="AW758" t="s">
        <v>6186</v>
      </c>
      <c r="AX758" t="s">
        <v>6186</v>
      </c>
      <c r="AY758" t="s">
        <v>6186</v>
      </c>
      <c r="AZ758" t="s">
        <v>6186</v>
      </c>
      <c r="BA758" t="s">
        <v>6186</v>
      </c>
      <c r="BB758" t="s">
        <v>6186</v>
      </c>
      <c r="BC758" t="s">
        <v>6186</v>
      </c>
      <c r="BD758" t="s">
        <v>6186</v>
      </c>
    </row>
    <row r="759" spans="1:56">
      <c r="A759" t="s">
        <v>6190</v>
      </c>
      <c r="B759">
        <v>2250</v>
      </c>
      <c r="C759">
        <v>2000</v>
      </c>
      <c r="D759" t="s">
        <v>6186</v>
      </c>
      <c r="E759" t="s">
        <v>6186</v>
      </c>
      <c r="F759" t="s">
        <v>6186</v>
      </c>
      <c r="H759" t="s">
        <v>6186</v>
      </c>
      <c r="I759" t="str">
        <f t="shared" si="15"/>
        <v/>
      </c>
      <c r="K759" t="s">
        <v>6186</v>
      </c>
      <c r="L759" t="s">
        <v>6186</v>
      </c>
      <c r="M759" t="s">
        <v>6186</v>
      </c>
      <c r="N759" t="s">
        <v>6186</v>
      </c>
      <c r="O759" t="s">
        <v>6186</v>
      </c>
      <c r="P759" t="s">
        <v>6186</v>
      </c>
      <c r="Q759" t="s">
        <v>6186</v>
      </c>
      <c r="R759" t="s">
        <v>6186</v>
      </c>
      <c r="S759" t="s">
        <v>6186</v>
      </c>
      <c r="T759" t="s">
        <v>6186</v>
      </c>
      <c r="U759" t="s">
        <v>6186</v>
      </c>
      <c r="V759" t="s">
        <v>6186</v>
      </c>
      <c r="W759" t="s">
        <v>6186</v>
      </c>
      <c r="X759" t="s">
        <v>6186</v>
      </c>
      <c r="Y759" t="s">
        <v>6186</v>
      </c>
      <c r="Z759" t="s">
        <v>6186</v>
      </c>
      <c r="AA759" t="s">
        <v>6186</v>
      </c>
      <c r="AB759" t="s">
        <v>6186</v>
      </c>
      <c r="AC759" t="s">
        <v>6186</v>
      </c>
      <c r="AD759" t="s">
        <v>6186</v>
      </c>
      <c r="AE759" t="s">
        <v>6186</v>
      </c>
      <c r="AF759" t="s">
        <v>6186</v>
      </c>
      <c r="AG759" t="s">
        <v>6186</v>
      </c>
      <c r="AH759" t="s">
        <v>6186</v>
      </c>
      <c r="AI759" t="s">
        <v>6186</v>
      </c>
      <c r="AJ759" t="s">
        <v>6186</v>
      </c>
      <c r="AK759" t="s">
        <v>6186</v>
      </c>
      <c r="AL759" t="s">
        <v>6186</v>
      </c>
      <c r="AM759" t="s">
        <v>6186</v>
      </c>
      <c r="AN759" t="s">
        <v>6186</v>
      </c>
      <c r="AO759" t="s">
        <v>6186</v>
      </c>
      <c r="AP759" t="s">
        <v>6186</v>
      </c>
      <c r="AQ759" t="s">
        <v>6186</v>
      </c>
      <c r="AR759" t="s">
        <v>6186</v>
      </c>
      <c r="AS759" t="s">
        <v>6186</v>
      </c>
      <c r="AT759" t="s">
        <v>6186</v>
      </c>
      <c r="AU759" t="s">
        <v>6186</v>
      </c>
      <c r="AV759" t="s">
        <v>6186</v>
      </c>
      <c r="AW759" t="s">
        <v>6186</v>
      </c>
      <c r="AX759" t="s">
        <v>6186</v>
      </c>
      <c r="AY759" t="s">
        <v>6186</v>
      </c>
      <c r="AZ759" t="s">
        <v>6186</v>
      </c>
      <c r="BA759" t="s">
        <v>6186</v>
      </c>
      <c r="BB759" t="s">
        <v>6186</v>
      </c>
      <c r="BC759" t="s">
        <v>6186</v>
      </c>
      <c r="BD759" t="s">
        <v>6186</v>
      </c>
    </row>
    <row r="760" spans="1:56">
      <c r="A760" t="s">
        <v>6190</v>
      </c>
      <c r="B760">
        <v>2250</v>
      </c>
      <c r="C760">
        <v>2001</v>
      </c>
      <c r="D760" t="s">
        <v>6186</v>
      </c>
      <c r="E760" t="s">
        <v>6186</v>
      </c>
      <c r="F760" t="s">
        <v>6186</v>
      </c>
      <c r="H760" t="s">
        <v>6186</v>
      </c>
      <c r="I760" t="str">
        <f t="shared" si="15"/>
        <v/>
      </c>
      <c r="K760" t="s">
        <v>6186</v>
      </c>
      <c r="L760" t="s">
        <v>6186</v>
      </c>
      <c r="M760" t="s">
        <v>6186</v>
      </c>
      <c r="N760" t="s">
        <v>6186</v>
      </c>
      <c r="O760" t="s">
        <v>6186</v>
      </c>
      <c r="P760" t="s">
        <v>6186</v>
      </c>
      <c r="Q760" t="s">
        <v>6186</v>
      </c>
      <c r="R760" t="s">
        <v>6186</v>
      </c>
      <c r="S760" t="s">
        <v>6186</v>
      </c>
      <c r="T760" t="s">
        <v>6186</v>
      </c>
      <c r="U760" t="s">
        <v>6186</v>
      </c>
      <c r="V760" t="s">
        <v>6186</v>
      </c>
      <c r="W760" t="s">
        <v>6186</v>
      </c>
      <c r="X760" t="s">
        <v>6186</v>
      </c>
      <c r="Y760" t="s">
        <v>6186</v>
      </c>
      <c r="Z760" t="s">
        <v>6186</v>
      </c>
      <c r="AA760" t="s">
        <v>6186</v>
      </c>
      <c r="AB760" t="s">
        <v>6186</v>
      </c>
      <c r="AC760" t="s">
        <v>6186</v>
      </c>
      <c r="AD760" t="s">
        <v>6186</v>
      </c>
      <c r="AE760" t="s">
        <v>6186</v>
      </c>
      <c r="AF760" t="s">
        <v>6186</v>
      </c>
      <c r="AG760" t="s">
        <v>6186</v>
      </c>
      <c r="AH760" t="s">
        <v>6186</v>
      </c>
      <c r="AI760" t="s">
        <v>6186</v>
      </c>
      <c r="AJ760" t="s">
        <v>6186</v>
      </c>
      <c r="AK760" t="s">
        <v>6186</v>
      </c>
      <c r="AL760" t="s">
        <v>6186</v>
      </c>
      <c r="AM760" t="s">
        <v>6186</v>
      </c>
      <c r="AN760" t="s">
        <v>6186</v>
      </c>
      <c r="AO760" t="s">
        <v>6186</v>
      </c>
      <c r="AP760" t="s">
        <v>6186</v>
      </c>
      <c r="AQ760" t="s">
        <v>6186</v>
      </c>
      <c r="AR760" t="s">
        <v>6186</v>
      </c>
      <c r="AS760" t="s">
        <v>6186</v>
      </c>
      <c r="AT760" t="s">
        <v>6186</v>
      </c>
      <c r="AU760" t="s">
        <v>6186</v>
      </c>
      <c r="AV760" t="s">
        <v>6186</v>
      </c>
      <c r="AW760" t="s">
        <v>6186</v>
      </c>
      <c r="AX760" t="s">
        <v>6186</v>
      </c>
      <c r="AY760" t="s">
        <v>6186</v>
      </c>
      <c r="AZ760" t="s">
        <v>6186</v>
      </c>
      <c r="BA760" t="s">
        <v>6186</v>
      </c>
      <c r="BB760" t="s">
        <v>6186</v>
      </c>
      <c r="BC760" t="s">
        <v>6186</v>
      </c>
      <c r="BD760" t="s">
        <v>6186</v>
      </c>
    </row>
    <row r="761" spans="1:56">
      <c r="A761" t="s">
        <v>6190</v>
      </c>
      <c r="B761">
        <v>2250</v>
      </c>
      <c r="C761">
        <v>2002</v>
      </c>
      <c r="D761" t="s">
        <v>6186</v>
      </c>
      <c r="E761" t="s">
        <v>6186</v>
      </c>
      <c r="F761" t="s">
        <v>6186</v>
      </c>
      <c r="H761" t="s">
        <v>6186</v>
      </c>
      <c r="I761" t="str">
        <f t="shared" si="15"/>
        <v/>
      </c>
      <c r="K761" t="s">
        <v>6186</v>
      </c>
      <c r="L761" t="s">
        <v>6186</v>
      </c>
      <c r="M761" t="s">
        <v>6186</v>
      </c>
      <c r="N761" t="s">
        <v>6186</v>
      </c>
      <c r="O761" t="s">
        <v>6186</v>
      </c>
      <c r="P761" t="s">
        <v>6186</v>
      </c>
      <c r="Q761" t="s">
        <v>6186</v>
      </c>
      <c r="R761" t="s">
        <v>6186</v>
      </c>
      <c r="S761" t="s">
        <v>6186</v>
      </c>
      <c r="T761" t="s">
        <v>6186</v>
      </c>
      <c r="U761" t="s">
        <v>6186</v>
      </c>
      <c r="V761" t="s">
        <v>6186</v>
      </c>
      <c r="W761" t="s">
        <v>6186</v>
      </c>
      <c r="X761" t="s">
        <v>6186</v>
      </c>
      <c r="Y761" t="s">
        <v>6186</v>
      </c>
      <c r="Z761" t="s">
        <v>6186</v>
      </c>
      <c r="AA761" t="s">
        <v>6186</v>
      </c>
      <c r="AB761" t="s">
        <v>6186</v>
      </c>
      <c r="AC761" t="s">
        <v>6186</v>
      </c>
      <c r="AD761" t="s">
        <v>6186</v>
      </c>
      <c r="AE761" t="s">
        <v>6186</v>
      </c>
      <c r="AF761" t="s">
        <v>6186</v>
      </c>
      <c r="AG761" t="s">
        <v>6186</v>
      </c>
      <c r="AH761" t="s">
        <v>6186</v>
      </c>
      <c r="AI761" t="s">
        <v>6186</v>
      </c>
      <c r="AJ761" t="s">
        <v>6186</v>
      </c>
      <c r="AK761" t="s">
        <v>6186</v>
      </c>
      <c r="AL761" t="s">
        <v>6186</v>
      </c>
      <c r="AM761" t="s">
        <v>6186</v>
      </c>
      <c r="AN761" t="s">
        <v>6186</v>
      </c>
      <c r="AO761" t="s">
        <v>6186</v>
      </c>
      <c r="AP761" t="s">
        <v>6186</v>
      </c>
      <c r="AQ761" t="s">
        <v>6186</v>
      </c>
      <c r="AR761" t="s">
        <v>6186</v>
      </c>
      <c r="AS761" t="s">
        <v>6186</v>
      </c>
      <c r="AT761" t="s">
        <v>6186</v>
      </c>
      <c r="AU761" t="s">
        <v>6186</v>
      </c>
      <c r="AV761" t="s">
        <v>6186</v>
      </c>
      <c r="AW761" t="s">
        <v>6186</v>
      </c>
      <c r="AX761" t="s">
        <v>6186</v>
      </c>
      <c r="AY761" t="s">
        <v>6186</v>
      </c>
      <c r="AZ761" t="s">
        <v>6186</v>
      </c>
      <c r="BA761" t="s">
        <v>6186</v>
      </c>
      <c r="BB761" t="s">
        <v>6186</v>
      </c>
      <c r="BC761" t="s">
        <v>6186</v>
      </c>
      <c r="BD761" t="s">
        <v>6186</v>
      </c>
    </row>
    <row r="762" spans="1:56">
      <c r="A762" t="s">
        <v>6190</v>
      </c>
      <c r="B762">
        <v>2250</v>
      </c>
      <c r="C762">
        <v>2003</v>
      </c>
      <c r="D762" t="s">
        <v>6186</v>
      </c>
      <c r="E762" t="s">
        <v>6186</v>
      </c>
      <c r="F762" t="s">
        <v>6186</v>
      </c>
      <c r="H762" t="s">
        <v>6186</v>
      </c>
      <c r="I762" t="str">
        <f t="shared" si="15"/>
        <v/>
      </c>
      <c r="K762" t="s">
        <v>6186</v>
      </c>
      <c r="L762" t="s">
        <v>6186</v>
      </c>
      <c r="M762" t="s">
        <v>6186</v>
      </c>
      <c r="N762" t="s">
        <v>6186</v>
      </c>
      <c r="O762" t="s">
        <v>6186</v>
      </c>
      <c r="P762" t="s">
        <v>6186</v>
      </c>
      <c r="Q762" t="s">
        <v>6186</v>
      </c>
      <c r="R762" t="s">
        <v>6186</v>
      </c>
      <c r="S762" t="s">
        <v>6186</v>
      </c>
      <c r="T762" t="s">
        <v>6186</v>
      </c>
      <c r="U762" t="s">
        <v>6186</v>
      </c>
      <c r="V762" t="s">
        <v>6186</v>
      </c>
      <c r="W762" t="s">
        <v>6186</v>
      </c>
      <c r="X762" t="s">
        <v>6186</v>
      </c>
      <c r="Y762" t="s">
        <v>6186</v>
      </c>
      <c r="Z762" t="s">
        <v>6186</v>
      </c>
      <c r="AA762" t="s">
        <v>6186</v>
      </c>
      <c r="AB762" t="s">
        <v>6186</v>
      </c>
      <c r="AC762" t="s">
        <v>6186</v>
      </c>
      <c r="AD762" t="s">
        <v>6186</v>
      </c>
      <c r="AE762" t="s">
        <v>6186</v>
      </c>
      <c r="AF762" t="s">
        <v>6186</v>
      </c>
      <c r="AG762" t="s">
        <v>6186</v>
      </c>
      <c r="AH762" t="s">
        <v>6186</v>
      </c>
      <c r="AI762" t="s">
        <v>6186</v>
      </c>
      <c r="AJ762" t="s">
        <v>6186</v>
      </c>
      <c r="AK762" t="s">
        <v>6186</v>
      </c>
      <c r="AL762" t="s">
        <v>6186</v>
      </c>
      <c r="AM762" t="s">
        <v>6186</v>
      </c>
      <c r="AN762" t="s">
        <v>6186</v>
      </c>
      <c r="AO762" t="s">
        <v>6186</v>
      </c>
      <c r="AP762" t="s">
        <v>6186</v>
      </c>
      <c r="AQ762" t="s">
        <v>6186</v>
      </c>
      <c r="AR762" t="s">
        <v>6186</v>
      </c>
      <c r="AS762" t="s">
        <v>6186</v>
      </c>
      <c r="AT762" t="s">
        <v>6186</v>
      </c>
      <c r="AU762" t="s">
        <v>6186</v>
      </c>
      <c r="AV762" t="s">
        <v>6186</v>
      </c>
      <c r="AW762" t="s">
        <v>6186</v>
      </c>
      <c r="AX762" t="s">
        <v>6186</v>
      </c>
      <c r="AY762" t="s">
        <v>6186</v>
      </c>
      <c r="AZ762" t="s">
        <v>6186</v>
      </c>
      <c r="BA762" t="s">
        <v>6186</v>
      </c>
      <c r="BB762" t="s">
        <v>6186</v>
      </c>
      <c r="BC762" t="s">
        <v>6186</v>
      </c>
      <c r="BD762" t="s">
        <v>6186</v>
      </c>
    </row>
    <row r="763" spans="1:56">
      <c r="A763" t="s">
        <v>6190</v>
      </c>
      <c r="B763">
        <v>2250</v>
      </c>
      <c r="C763">
        <v>2004</v>
      </c>
      <c r="D763" t="s">
        <v>6186</v>
      </c>
      <c r="E763" t="s">
        <v>6186</v>
      </c>
      <c r="F763" t="s">
        <v>6186</v>
      </c>
      <c r="H763" t="s">
        <v>6186</v>
      </c>
      <c r="I763" t="str">
        <f t="shared" si="15"/>
        <v/>
      </c>
      <c r="K763" t="s">
        <v>6186</v>
      </c>
      <c r="L763" t="s">
        <v>6186</v>
      </c>
      <c r="M763" t="s">
        <v>6186</v>
      </c>
      <c r="N763" t="s">
        <v>6186</v>
      </c>
      <c r="O763" t="s">
        <v>6186</v>
      </c>
      <c r="P763" t="s">
        <v>6186</v>
      </c>
      <c r="Q763" t="s">
        <v>6186</v>
      </c>
      <c r="R763" t="s">
        <v>6186</v>
      </c>
      <c r="S763" t="s">
        <v>6186</v>
      </c>
      <c r="T763" t="s">
        <v>6186</v>
      </c>
      <c r="U763" t="s">
        <v>6186</v>
      </c>
      <c r="V763" t="s">
        <v>6186</v>
      </c>
      <c r="W763" t="s">
        <v>6186</v>
      </c>
      <c r="X763" t="s">
        <v>6186</v>
      </c>
      <c r="Y763" t="s">
        <v>6186</v>
      </c>
      <c r="Z763" t="s">
        <v>6186</v>
      </c>
      <c r="AA763" t="s">
        <v>6186</v>
      </c>
      <c r="AB763" t="s">
        <v>6186</v>
      </c>
      <c r="AC763" t="s">
        <v>6186</v>
      </c>
      <c r="AD763" t="s">
        <v>6186</v>
      </c>
      <c r="AE763" t="s">
        <v>6186</v>
      </c>
      <c r="AF763" t="s">
        <v>6186</v>
      </c>
      <c r="AG763" t="s">
        <v>6186</v>
      </c>
      <c r="AH763" t="s">
        <v>6186</v>
      </c>
      <c r="AI763" t="s">
        <v>6186</v>
      </c>
      <c r="AJ763" t="s">
        <v>6186</v>
      </c>
      <c r="AK763" t="s">
        <v>6186</v>
      </c>
      <c r="AL763" t="s">
        <v>6186</v>
      </c>
      <c r="AM763" t="s">
        <v>6186</v>
      </c>
      <c r="AN763" t="s">
        <v>6186</v>
      </c>
      <c r="AO763" t="s">
        <v>6186</v>
      </c>
      <c r="AP763" t="s">
        <v>6186</v>
      </c>
      <c r="AQ763" t="s">
        <v>6186</v>
      </c>
      <c r="AR763" t="s">
        <v>6186</v>
      </c>
      <c r="AS763" t="s">
        <v>6186</v>
      </c>
      <c r="AT763" t="s">
        <v>6186</v>
      </c>
      <c r="AU763" t="s">
        <v>6186</v>
      </c>
      <c r="AV763" t="s">
        <v>6186</v>
      </c>
      <c r="AW763" t="s">
        <v>6186</v>
      </c>
      <c r="AX763" t="s">
        <v>6186</v>
      </c>
      <c r="AY763" t="s">
        <v>6186</v>
      </c>
      <c r="AZ763" t="s">
        <v>6186</v>
      </c>
      <c r="BA763" t="s">
        <v>6186</v>
      </c>
      <c r="BB763" t="s">
        <v>6186</v>
      </c>
      <c r="BC763" t="s">
        <v>6186</v>
      </c>
      <c r="BD763" t="s">
        <v>6186</v>
      </c>
    </row>
    <row r="764" spans="1:56">
      <c r="A764" t="s">
        <v>6190</v>
      </c>
      <c r="B764">
        <v>2250</v>
      </c>
      <c r="C764">
        <v>2005</v>
      </c>
      <c r="D764" t="s">
        <v>6186</v>
      </c>
      <c r="E764" t="s">
        <v>6186</v>
      </c>
      <c r="F764" t="s">
        <v>6186</v>
      </c>
      <c r="H764" t="s">
        <v>6186</v>
      </c>
      <c r="I764" t="str">
        <f t="shared" si="15"/>
        <v/>
      </c>
      <c r="K764" t="s">
        <v>6186</v>
      </c>
      <c r="L764" t="s">
        <v>6186</v>
      </c>
      <c r="M764" t="s">
        <v>6186</v>
      </c>
      <c r="N764" t="s">
        <v>6186</v>
      </c>
      <c r="O764" t="s">
        <v>6186</v>
      </c>
      <c r="P764" t="s">
        <v>6186</v>
      </c>
      <c r="Q764" t="s">
        <v>6186</v>
      </c>
      <c r="R764" t="s">
        <v>6186</v>
      </c>
      <c r="S764" t="s">
        <v>6186</v>
      </c>
      <c r="T764" t="s">
        <v>6186</v>
      </c>
      <c r="U764" t="s">
        <v>6186</v>
      </c>
      <c r="V764" t="s">
        <v>6186</v>
      </c>
      <c r="W764" t="s">
        <v>6186</v>
      </c>
      <c r="X764" t="s">
        <v>6186</v>
      </c>
      <c r="Y764" t="s">
        <v>6186</v>
      </c>
      <c r="Z764" t="s">
        <v>6186</v>
      </c>
      <c r="AA764" t="s">
        <v>6186</v>
      </c>
      <c r="AB764" t="s">
        <v>6186</v>
      </c>
      <c r="AC764" t="s">
        <v>6186</v>
      </c>
      <c r="AD764" t="s">
        <v>6186</v>
      </c>
      <c r="AE764" t="s">
        <v>6186</v>
      </c>
      <c r="AF764" t="s">
        <v>6186</v>
      </c>
      <c r="AG764" t="s">
        <v>6186</v>
      </c>
      <c r="AH764" t="s">
        <v>6186</v>
      </c>
      <c r="AI764" t="s">
        <v>6186</v>
      </c>
      <c r="AJ764" t="s">
        <v>6186</v>
      </c>
      <c r="AK764" t="s">
        <v>6186</v>
      </c>
      <c r="AL764" t="s">
        <v>6186</v>
      </c>
      <c r="AM764" t="s">
        <v>6186</v>
      </c>
      <c r="AN764" t="s">
        <v>6186</v>
      </c>
      <c r="AO764" t="s">
        <v>6186</v>
      </c>
      <c r="AP764" t="s">
        <v>6186</v>
      </c>
      <c r="AQ764" t="s">
        <v>6186</v>
      </c>
      <c r="AR764" t="s">
        <v>6186</v>
      </c>
      <c r="AS764" t="s">
        <v>6186</v>
      </c>
      <c r="AT764" t="s">
        <v>6186</v>
      </c>
      <c r="AU764" t="s">
        <v>6186</v>
      </c>
      <c r="AV764" t="s">
        <v>6186</v>
      </c>
      <c r="AW764" t="s">
        <v>6186</v>
      </c>
      <c r="AX764" t="s">
        <v>6186</v>
      </c>
      <c r="AY764" t="s">
        <v>6186</v>
      </c>
      <c r="AZ764" t="s">
        <v>6186</v>
      </c>
      <c r="BA764" t="s">
        <v>6186</v>
      </c>
      <c r="BB764" t="s">
        <v>6186</v>
      </c>
      <c r="BC764" t="s">
        <v>6186</v>
      </c>
      <c r="BD764" t="s">
        <v>6186</v>
      </c>
    </row>
    <row r="765" spans="1:56">
      <c r="A765" t="s">
        <v>6190</v>
      </c>
      <c r="B765">
        <v>2250</v>
      </c>
      <c r="C765">
        <v>2006</v>
      </c>
      <c r="D765" t="s">
        <v>6186</v>
      </c>
      <c r="E765" t="s">
        <v>6186</v>
      </c>
      <c r="F765" t="s">
        <v>6186</v>
      </c>
      <c r="H765" t="s">
        <v>6186</v>
      </c>
      <c r="I765" t="str">
        <f t="shared" si="15"/>
        <v/>
      </c>
      <c r="K765" t="s">
        <v>6186</v>
      </c>
      <c r="L765" t="s">
        <v>6186</v>
      </c>
      <c r="M765" t="s">
        <v>6186</v>
      </c>
      <c r="N765" t="s">
        <v>6186</v>
      </c>
      <c r="O765" t="s">
        <v>6186</v>
      </c>
      <c r="P765" t="s">
        <v>6186</v>
      </c>
      <c r="Q765" t="s">
        <v>6186</v>
      </c>
      <c r="R765" t="s">
        <v>6186</v>
      </c>
      <c r="S765" t="s">
        <v>6186</v>
      </c>
      <c r="T765" t="s">
        <v>6186</v>
      </c>
      <c r="U765" t="s">
        <v>6186</v>
      </c>
      <c r="V765" t="s">
        <v>6186</v>
      </c>
      <c r="W765" t="s">
        <v>6186</v>
      </c>
      <c r="X765" t="s">
        <v>6186</v>
      </c>
      <c r="Y765" t="s">
        <v>6186</v>
      </c>
      <c r="Z765" t="s">
        <v>6186</v>
      </c>
      <c r="AA765" t="s">
        <v>6186</v>
      </c>
      <c r="AB765" t="s">
        <v>6186</v>
      </c>
      <c r="AC765" t="s">
        <v>6186</v>
      </c>
      <c r="AD765" t="s">
        <v>6186</v>
      </c>
      <c r="AE765" t="s">
        <v>6186</v>
      </c>
      <c r="AF765" t="s">
        <v>6186</v>
      </c>
      <c r="AG765" t="s">
        <v>6186</v>
      </c>
      <c r="AH765" t="s">
        <v>6186</v>
      </c>
      <c r="AI765" t="s">
        <v>6186</v>
      </c>
      <c r="AJ765" t="s">
        <v>6186</v>
      </c>
      <c r="AK765" t="s">
        <v>6186</v>
      </c>
      <c r="AL765" t="s">
        <v>6186</v>
      </c>
      <c r="AM765" t="s">
        <v>6186</v>
      </c>
      <c r="AN765" t="s">
        <v>6186</v>
      </c>
      <c r="AO765" t="s">
        <v>6186</v>
      </c>
      <c r="AP765" t="s">
        <v>6186</v>
      </c>
      <c r="AQ765" t="s">
        <v>6186</v>
      </c>
      <c r="AR765" t="s">
        <v>6186</v>
      </c>
      <c r="AS765" t="s">
        <v>6186</v>
      </c>
      <c r="AT765" t="s">
        <v>6186</v>
      </c>
      <c r="AU765" t="s">
        <v>6186</v>
      </c>
      <c r="AV765" t="s">
        <v>6186</v>
      </c>
      <c r="AW765" t="s">
        <v>6186</v>
      </c>
      <c r="AX765" t="s">
        <v>6186</v>
      </c>
      <c r="AY765" t="s">
        <v>6186</v>
      </c>
      <c r="AZ765" t="s">
        <v>6186</v>
      </c>
      <c r="BA765" t="s">
        <v>6186</v>
      </c>
      <c r="BB765" t="s">
        <v>6186</v>
      </c>
      <c r="BC765" t="s">
        <v>6186</v>
      </c>
      <c r="BD765" t="s">
        <v>6186</v>
      </c>
    </row>
    <row r="766" spans="1:56">
      <c r="A766" t="s">
        <v>6190</v>
      </c>
      <c r="B766">
        <v>2250</v>
      </c>
      <c r="C766">
        <v>2007</v>
      </c>
      <c r="D766" t="s">
        <v>6186</v>
      </c>
      <c r="E766" t="s">
        <v>6186</v>
      </c>
      <c r="F766" t="s">
        <v>6186</v>
      </c>
      <c r="H766" t="s">
        <v>6186</v>
      </c>
      <c r="I766" t="str">
        <f t="shared" si="15"/>
        <v/>
      </c>
      <c r="K766" t="s">
        <v>6186</v>
      </c>
      <c r="L766" t="s">
        <v>6186</v>
      </c>
      <c r="M766" t="s">
        <v>6186</v>
      </c>
      <c r="N766" t="s">
        <v>6186</v>
      </c>
      <c r="O766" t="s">
        <v>6186</v>
      </c>
      <c r="P766" t="s">
        <v>6186</v>
      </c>
      <c r="Q766" t="s">
        <v>6186</v>
      </c>
      <c r="R766" t="s">
        <v>6186</v>
      </c>
      <c r="S766" t="s">
        <v>6186</v>
      </c>
      <c r="T766" t="s">
        <v>6186</v>
      </c>
      <c r="U766" t="s">
        <v>6186</v>
      </c>
      <c r="V766" t="s">
        <v>6186</v>
      </c>
      <c r="W766" t="s">
        <v>6186</v>
      </c>
      <c r="X766" t="s">
        <v>6186</v>
      </c>
      <c r="Y766" t="s">
        <v>6186</v>
      </c>
      <c r="Z766" t="s">
        <v>6186</v>
      </c>
      <c r="AA766" t="s">
        <v>6186</v>
      </c>
      <c r="AB766" t="s">
        <v>6186</v>
      </c>
      <c r="AC766" t="s">
        <v>6186</v>
      </c>
      <c r="AD766" t="s">
        <v>6186</v>
      </c>
      <c r="AE766" t="s">
        <v>6186</v>
      </c>
      <c r="AF766" t="s">
        <v>6186</v>
      </c>
      <c r="AG766" t="s">
        <v>6186</v>
      </c>
      <c r="AH766" t="s">
        <v>6186</v>
      </c>
      <c r="AI766" t="s">
        <v>6186</v>
      </c>
      <c r="AJ766" t="s">
        <v>6186</v>
      </c>
      <c r="AK766" t="s">
        <v>6186</v>
      </c>
      <c r="AL766" t="s">
        <v>6186</v>
      </c>
      <c r="AM766" t="s">
        <v>6186</v>
      </c>
      <c r="AN766" t="s">
        <v>6186</v>
      </c>
      <c r="AO766" t="s">
        <v>6186</v>
      </c>
      <c r="AP766" t="s">
        <v>6186</v>
      </c>
      <c r="AQ766" t="s">
        <v>6186</v>
      </c>
      <c r="AR766" t="s">
        <v>6186</v>
      </c>
      <c r="AS766" t="s">
        <v>6186</v>
      </c>
      <c r="AT766" t="s">
        <v>6186</v>
      </c>
      <c r="AU766" t="s">
        <v>6186</v>
      </c>
      <c r="AV766" t="s">
        <v>6186</v>
      </c>
      <c r="AW766" t="s">
        <v>6186</v>
      </c>
      <c r="AX766" t="s">
        <v>6186</v>
      </c>
      <c r="AY766" t="s">
        <v>6186</v>
      </c>
      <c r="AZ766" t="s">
        <v>6186</v>
      </c>
      <c r="BA766" t="s">
        <v>6186</v>
      </c>
      <c r="BB766" t="s">
        <v>6186</v>
      </c>
      <c r="BC766" t="s">
        <v>6186</v>
      </c>
      <c r="BD766" t="s">
        <v>6186</v>
      </c>
    </row>
    <row r="767" spans="1:56">
      <c r="A767" t="s">
        <v>6190</v>
      </c>
      <c r="B767">
        <v>2250</v>
      </c>
      <c r="C767">
        <v>2008</v>
      </c>
      <c r="D767" t="s">
        <v>6186</v>
      </c>
      <c r="E767" t="s">
        <v>6186</v>
      </c>
      <c r="F767" t="s">
        <v>6186</v>
      </c>
      <c r="H767" t="s">
        <v>6186</v>
      </c>
      <c r="I767" t="str">
        <f t="shared" si="15"/>
        <v/>
      </c>
      <c r="K767" t="s">
        <v>6186</v>
      </c>
      <c r="L767" t="s">
        <v>6186</v>
      </c>
      <c r="M767" t="s">
        <v>6186</v>
      </c>
      <c r="N767" t="s">
        <v>6186</v>
      </c>
      <c r="O767" t="s">
        <v>6186</v>
      </c>
      <c r="P767" t="s">
        <v>6186</v>
      </c>
      <c r="Q767" t="s">
        <v>6186</v>
      </c>
      <c r="R767" t="s">
        <v>6186</v>
      </c>
      <c r="S767" t="s">
        <v>6186</v>
      </c>
      <c r="T767" t="s">
        <v>6186</v>
      </c>
      <c r="U767" t="s">
        <v>6186</v>
      </c>
      <c r="V767" t="s">
        <v>6186</v>
      </c>
      <c r="W767" t="s">
        <v>6186</v>
      </c>
      <c r="X767" t="s">
        <v>6186</v>
      </c>
      <c r="Y767" t="s">
        <v>6186</v>
      </c>
      <c r="Z767" t="s">
        <v>6186</v>
      </c>
      <c r="AA767" t="s">
        <v>6186</v>
      </c>
      <c r="AB767" t="s">
        <v>6186</v>
      </c>
      <c r="AC767" t="s">
        <v>6186</v>
      </c>
      <c r="AD767" t="s">
        <v>6186</v>
      </c>
      <c r="AE767" t="s">
        <v>6186</v>
      </c>
      <c r="AF767" t="s">
        <v>6186</v>
      </c>
      <c r="AG767" t="s">
        <v>6186</v>
      </c>
      <c r="AH767" t="s">
        <v>6186</v>
      </c>
      <c r="AI767" t="s">
        <v>6186</v>
      </c>
      <c r="AJ767" t="s">
        <v>6186</v>
      </c>
      <c r="AK767" t="s">
        <v>6186</v>
      </c>
      <c r="AL767" t="s">
        <v>6186</v>
      </c>
      <c r="AM767" t="s">
        <v>6186</v>
      </c>
      <c r="AN767" t="s">
        <v>6186</v>
      </c>
      <c r="AO767" t="s">
        <v>6186</v>
      </c>
      <c r="AP767" t="s">
        <v>6186</v>
      </c>
      <c r="AQ767" t="s">
        <v>6186</v>
      </c>
      <c r="AR767" t="s">
        <v>6186</v>
      </c>
      <c r="AS767" t="s">
        <v>6186</v>
      </c>
      <c r="AT767" t="s">
        <v>6186</v>
      </c>
      <c r="AU767" t="s">
        <v>6186</v>
      </c>
      <c r="AV767" t="s">
        <v>6186</v>
      </c>
      <c r="AW767" t="s">
        <v>6186</v>
      </c>
      <c r="AX767" t="s">
        <v>6186</v>
      </c>
      <c r="AY767" t="s">
        <v>6186</v>
      </c>
      <c r="AZ767" t="s">
        <v>6186</v>
      </c>
      <c r="BA767" t="s">
        <v>6186</v>
      </c>
      <c r="BB767" t="s">
        <v>6186</v>
      </c>
      <c r="BC767" t="s">
        <v>6186</v>
      </c>
      <c r="BD767" t="s">
        <v>6186</v>
      </c>
    </row>
    <row r="768" spans="1:56">
      <c r="A768" t="s">
        <v>6190</v>
      </c>
      <c r="B768">
        <v>2250</v>
      </c>
      <c r="C768">
        <v>2009</v>
      </c>
      <c r="D768" t="s">
        <v>6186</v>
      </c>
      <c r="E768" t="s">
        <v>6186</v>
      </c>
      <c r="F768" t="s">
        <v>6186</v>
      </c>
      <c r="H768" t="s">
        <v>6186</v>
      </c>
      <c r="I768" t="str">
        <f t="shared" si="15"/>
        <v/>
      </c>
      <c r="K768" t="s">
        <v>6186</v>
      </c>
      <c r="L768" t="s">
        <v>6186</v>
      </c>
      <c r="M768" t="s">
        <v>6186</v>
      </c>
      <c r="N768" t="s">
        <v>6186</v>
      </c>
      <c r="O768" t="s">
        <v>6186</v>
      </c>
      <c r="P768" t="s">
        <v>6186</v>
      </c>
      <c r="Q768" t="s">
        <v>6186</v>
      </c>
      <c r="R768" t="s">
        <v>6186</v>
      </c>
      <c r="S768" t="s">
        <v>6186</v>
      </c>
      <c r="T768" t="s">
        <v>6186</v>
      </c>
      <c r="U768" t="s">
        <v>6186</v>
      </c>
      <c r="V768" t="s">
        <v>6186</v>
      </c>
      <c r="W768" t="s">
        <v>6186</v>
      </c>
      <c r="X768" t="s">
        <v>6186</v>
      </c>
      <c r="Y768" t="s">
        <v>6186</v>
      </c>
      <c r="Z768" t="s">
        <v>6186</v>
      </c>
      <c r="AA768" t="s">
        <v>6186</v>
      </c>
      <c r="AB768" t="s">
        <v>6186</v>
      </c>
      <c r="AC768" t="s">
        <v>6186</v>
      </c>
      <c r="AD768" t="s">
        <v>6186</v>
      </c>
      <c r="AE768" t="s">
        <v>6186</v>
      </c>
      <c r="AF768" t="s">
        <v>6186</v>
      </c>
      <c r="AG768" t="s">
        <v>6186</v>
      </c>
      <c r="AH768" t="s">
        <v>6186</v>
      </c>
      <c r="AI768" t="s">
        <v>6186</v>
      </c>
      <c r="AJ768" t="s">
        <v>6186</v>
      </c>
      <c r="AK768" t="s">
        <v>6186</v>
      </c>
      <c r="AL768" t="s">
        <v>6186</v>
      </c>
      <c r="AM768" t="s">
        <v>6186</v>
      </c>
      <c r="AN768" t="s">
        <v>6186</v>
      </c>
      <c r="AO768" t="s">
        <v>6186</v>
      </c>
      <c r="AP768" t="s">
        <v>6186</v>
      </c>
      <c r="AQ768" t="s">
        <v>6186</v>
      </c>
      <c r="AR768" t="s">
        <v>6186</v>
      </c>
      <c r="AS768" t="s">
        <v>6186</v>
      </c>
      <c r="AT768" t="s">
        <v>6186</v>
      </c>
      <c r="AU768" t="s">
        <v>6186</v>
      </c>
      <c r="AV768" t="s">
        <v>6186</v>
      </c>
      <c r="AW768" t="s">
        <v>6186</v>
      </c>
      <c r="AX768" t="s">
        <v>6186</v>
      </c>
      <c r="AY768" t="s">
        <v>6186</v>
      </c>
      <c r="AZ768" t="s">
        <v>6186</v>
      </c>
      <c r="BA768" t="s">
        <v>6186</v>
      </c>
      <c r="BB768" t="s">
        <v>6186</v>
      </c>
      <c r="BC768" t="s">
        <v>6186</v>
      </c>
      <c r="BD768" t="s">
        <v>6186</v>
      </c>
    </row>
    <row r="769" spans="1:56">
      <c r="A769" t="s">
        <v>6190</v>
      </c>
      <c r="B769">
        <v>2250</v>
      </c>
      <c r="C769">
        <v>2010</v>
      </c>
      <c r="D769" t="s">
        <v>6186</v>
      </c>
      <c r="E769" t="s">
        <v>6186</v>
      </c>
      <c r="F769" t="s">
        <v>6186</v>
      </c>
      <c r="H769" t="s">
        <v>6186</v>
      </c>
      <c r="I769" t="str">
        <f t="shared" si="15"/>
        <v/>
      </c>
      <c r="K769" t="s">
        <v>6186</v>
      </c>
      <c r="L769" t="s">
        <v>6186</v>
      </c>
      <c r="M769" t="s">
        <v>6186</v>
      </c>
      <c r="N769" t="s">
        <v>6186</v>
      </c>
      <c r="O769" t="s">
        <v>6186</v>
      </c>
      <c r="P769" t="s">
        <v>6186</v>
      </c>
      <c r="Q769" t="s">
        <v>6186</v>
      </c>
      <c r="R769" t="s">
        <v>6186</v>
      </c>
      <c r="S769" t="s">
        <v>6186</v>
      </c>
      <c r="T769" t="s">
        <v>6186</v>
      </c>
      <c r="U769" t="s">
        <v>6186</v>
      </c>
      <c r="V769" t="s">
        <v>6186</v>
      </c>
      <c r="W769" t="s">
        <v>6186</v>
      </c>
      <c r="X769" t="s">
        <v>6186</v>
      </c>
      <c r="Y769" t="s">
        <v>6186</v>
      </c>
      <c r="Z769" t="s">
        <v>6186</v>
      </c>
      <c r="AA769" t="s">
        <v>6186</v>
      </c>
      <c r="AB769" t="s">
        <v>6186</v>
      </c>
      <c r="AC769" t="s">
        <v>6186</v>
      </c>
      <c r="AD769" t="s">
        <v>6186</v>
      </c>
      <c r="AE769" t="s">
        <v>6186</v>
      </c>
      <c r="AF769" t="s">
        <v>6186</v>
      </c>
      <c r="AG769" t="s">
        <v>6186</v>
      </c>
      <c r="AH769" t="s">
        <v>6186</v>
      </c>
      <c r="AI769" t="s">
        <v>6186</v>
      </c>
      <c r="AJ769" t="s">
        <v>6186</v>
      </c>
      <c r="AK769" t="s">
        <v>6186</v>
      </c>
      <c r="AL769" t="s">
        <v>6186</v>
      </c>
      <c r="AM769" t="s">
        <v>6186</v>
      </c>
      <c r="AN769" t="s">
        <v>6186</v>
      </c>
      <c r="AO769" t="s">
        <v>6186</v>
      </c>
      <c r="AP769" t="s">
        <v>6186</v>
      </c>
      <c r="AQ769" t="s">
        <v>6186</v>
      </c>
      <c r="AR769" t="s">
        <v>6186</v>
      </c>
      <c r="AS769" t="s">
        <v>6186</v>
      </c>
      <c r="AT769" t="s">
        <v>6186</v>
      </c>
      <c r="AU769" t="s">
        <v>6186</v>
      </c>
      <c r="AV769" t="s">
        <v>6186</v>
      </c>
      <c r="AW769" t="s">
        <v>6186</v>
      </c>
      <c r="AX769" t="s">
        <v>6186</v>
      </c>
      <c r="AY769" t="s">
        <v>6186</v>
      </c>
      <c r="AZ769" t="s">
        <v>6186</v>
      </c>
      <c r="BA769" t="s">
        <v>6186</v>
      </c>
      <c r="BB769" t="s">
        <v>6186</v>
      </c>
      <c r="BC769" t="s">
        <v>6186</v>
      </c>
      <c r="BD769" t="s">
        <v>6186</v>
      </c>
    </row>
    <row r="770" spans="1:56">
      <c r="A770" t="s">
        <v>6190</v>
      </c>
      <c r="B770">
        <v>2250</v>
      </c>
      <c r="C770">
        <v>2011</v>
      </c>
      <c r="D770" t="s">
        <v>6186</v>
      </c>
      <c r="E770" t="s">
        <v>6186</v>
      </c>
      <c r="F770" t="s">
        <v>6186</v>
      </c>
      <c r="H770" t="s">
        <v>6186</v>
      </c>
      <c r="I770" t="str">
        <f t="shared" si="15"/>
        <v/>
      </c>
      <c r="K770" t="s">
        <v>6186</v>
      </c>
      <c r="L770" t="s">
        <v>6186</v>
      </c>
      <c r="M770" t="s">
        <v>6186</v>
      </c>
      <c r="N770" t="s">
        <v>6186</v>
      </c>
      <c r="O770" t="s">
        <v>6186</v>
      </c>
      <c r="P770" t="s">
        <v>6186</v>
      </c>
      <c r="Q770" t="s">
        <v>6186</v>
      </c>
      <c r="R770" t="s">
        <v>6186</v>
      </c>
      <c r="S770" t="s">
        <v>6186</v>
      </c>
      <c r="T770" t="s">
        <v>6186</v>
      </c>
      <c r="U770" t="s">
        <v>6186</v>
      </c>
      <c r="V770" t="s">
        <v>6186</v>
      </c>
      <c r="W770" t="s">
        <v>6186</v>
      </c>
      <c r="X770" t="s">
        <v>6186</v>
      </c>
      <c r="Y770" t="s">
        <v>6186</v>
      </c>
      <c r="Z770" t="s">
        <v>6186</v>
      </c>
      <c r="AA770" t="s">
        <v>6186</v>
      </c>
      <c r="AB770" t="s">
        <v>6186</v>
      </c>
      <c r="AC770" t="s">
        <v>6186</v>
      </c>
      <c r="AD770" t="s">
        <v>6186</v>
      </c>
      <c r="AE770" t="s">
        <v>6186</v>
      </c>
      <c r="AF770" t="s">
        <v>6186</v>
      </c>
      <c r="AG770" t="s">
        <v>6186</v>
      </c>
      <c r="AH770" t="s">
        <v>6186</v>
      </c>
      <c r="AI770" t="s">
        <v>6186</v>
      </c>
      <c r="AJ770" t="s">
        <v>6186</v>
      </c>
      <c r="AK770" t="s">
        <v>6186</v>
      </c>
      <c r="AL770" t="s">
        <v>6186</v>
      </c>
      <c r="AM770" t="s">
        <v>6186</v>
      </c>
      <c r="AN770" t="s">
        <v>6186</v>
      </c>
      <c r="AO770" t="s">
        <v>6186</v>
      </c>
      <c r="AP770" t="s">
        <v>6186</v>
      </c>
      <c r="AQ770" t="s">
        <v>6186</v>
      </c>
      <c r="AR770" t="s">
        <v>6186</v>
      </c>
      <c r="AS770" t="s">
        <v>6186</v>
      </c>
      <c r="AT770" t="s">
        <v>6186</v>
      </c>
      <c r="AU770" t="s">
        <v>6186</v>
      </c>
      <c r="AV770" t="s">
        <v>6186</v>
      </c>
      <c r="AW770" t="s">
        <v>6186</v>
      </c>
      <c r="AX770" t="s">
        <v>6186</v>
      </c>
      <c r="AY770" t="s">
        <v>6186</v>
      </c>
      <c r="AZ770" t="s">
        <v>6186</v>
      </c>
      <c r="BA770" t="s">
        <v>6186</v>
      </c>
      <c r="BB770" t="s">
        <v>6186</v>
      </c>
      <c r="BC770" t="s">
        <v>6186</v>
      </c>
      <c r="BD770" t="s">
        <v>6186</v>
      </c>
    </row>
    <row r="771" spans="1:56">
      <c r="A771" t="s">
        <v>6190</v>
      </c>
      <c r="B771">
        <v>2250</v>
      </c>
      <c r="C771">
        <v>2012</v>
      </c>
      <c r="D771" t="s">
        <v>6186</v>
      </c>
      <c r="E771" t="s">
        <v>6186</v>
      </c>
      <c r="F771" t="s">
        <v>6186</v>
      </c>
      <c r="H771" t="s">
        <v>6186</v>
      </c>
      <c r="I771" t="str">
        <f t="shared" si="15"/>
        <v/>
      </c>
      <c r="K771" t="s">
        <v>6186</v>
      </c>
      <c r="L771" t="s">
        <v>6186</v>
      </c>
      <c r="M771" t="s">
        <v>6186</v>
      </c>
      <c r="N771" t="s">
        <v>6186</v>
      </c>
      <c r="O771" t="s">
        <v>6186</v>
      </c>
      <c r="P771" t="s">
        <v>6186</v>
      </c>
      <c r="Q771" t="s">
        <v>6186</v>
      </c>
      <c r="R771" t="s">
        <v>6186</v>
      </c>
      <c r="S771" t="s">
        <v>6186</v>
      </c>
      <c r="T771" t="s">
        <v>6186</v>
      </c>
      <c r="U771" t="s">
        <v>6186</v>
      </c>
      <c r="V771" t="s">
        <v>6186</v>
      </c>
      <c r="W771" t="s">
        <v>6186</v>
      </c>
      <c r="X771" t="s">
        <v>6186</v>
      </c>
      <c r="Y771" t="s">
        <v>6186</v>
      </c>
      <c r="Z771" t="s">
        <v>6186</v>
      </c>
      <c r="AA771" t="s">
        <v>6186</v>
      </c>
      <c r="AB771" t="s">
        <v>6186</v>
      </c>
      <c r="AC771" t="s">
        <v>6186</v>
      </c>
      <c r="AD771" t="s">
        <v>6186</v>
      </c>
      <c r="AE771" t="s">
        <v>6186</v>
      </c>
      <c r="AF771" t="s">
        <v>6186</v>
      </c>
      <c r="AG771" t="s">
        <v>6186</v>
      </c>
      <c r="AH771" t="s">
        <v>6186</v>
      </c>
      <c r="AI771" t="s">
        <v>6186</v>
      </c>
      <c r="AJ771" t="s">
        <v>6186</v>
      </c>
      <c r="AK771" t="s">
        <v>6186</v>
      </c>
      <c r="AL771" t="s">
        <v>6186</v>
      </c>
      <c r="AM771" t="s">
        <v>6186</v>
      </c>
      <c r="AN771" t="s">
        <v>6186</v>
      </c>
      <c r="AO771" t="s">
        <v>6186</v>
      </c>
      <c r="AP771" t="s">
        <v>6186</v>
      </c>
      <c r="AQ771" t="s">
        <v>6186</v>
      </c>
      <c r="AR771" t="s">
        <v>6186</v>
      </c>
      <c r="AS771" t="s">
        <v>6186</v>
      </c>
      <c r="AT771" t="s">
        <v>6186</v>
      </c>
      <c r="AU771" t="s">
        <v>6186</v>
      </c>
      <c r="AV771" t="s">
        <v>6186</v>
      </c>
      <c r="AW771" t="s">
        <v>6186</v>
      </c>
      <c r="AX771" t="s">
        <v>6186</v>
      </c>
      <c r="AY771" t="s">
        <v>6186</v>
      </c>
      <c r="AZ771" t="s">
        <v>6186</v>
      </c>
      <c r="BA771" t="s">
        <v>6186</v>
      </c>
      <c r="BB771" t="s">
        <v>6186</v>
      </c>
      <c r="BC771" t="s">
        <v>6186</v>
      </c>
      <c r="BD771" t="s">
        <v>6186</v>
      </c>
    </row>
    <row r="772" spans="1:56">
      <c r="A772" t="s">
        <v>6190</v>
      </c>
      <c r="B772">
        <v>2250</v>
      </c>
      <c r="C772">
        <v>2013</v>
      </c>
      <c r="D772" t="s">
        <v>6186</v>
      </c>
      <c r="E772" t="s">
        <v>6186</v>
      </c>
      <c r="F772" t="s">
        <v>6186</v>
      </c>
      <c r="H772" t="s">
        <v>6186</v>
      </c>
      <c r="I772" t="str">
        <f t="shared" si="15"/>
        <v/>
      </c>
      <c r="K772" t="s">
        <v>6186</v>
      </c>
      <c r="L772" t="s">
        <v>6186</v>
      </c>
      <c r="M772" t="s">
        <v>6186</v>
      </c>
      <c r="N772" t="s">
        <v>6186</v>
      </c>
      <c r="O772" t="s">
        <v>6186</v>
      </c>
      <c r="P772" t="s">
        <v>6186</v>
      </c>
      <c r="Q772" t="s">
        <v>6186</v>
      </c>
      <c r="R772" t="s">
        <v>6186</v>
      </c>
      <c r="S772" t="s">
        <v>6186</v>
      </c>
      <c r="T772" t="s">
        <v>6186</v>
      </c>
      <c r="U772" t="s">
        <v>6186</v>
      </c>
      <c r="V772" t="s">
        <v>6186</v>
      </c>
      <c r="W772" t="s">
        <v>6186</v>
      </c>
      <c r="X772" t="s">
        <v>6186</v>
      </c>
      <c r="Y772" t="s">
        <v>6186</v>
      </c>
      <c r="Z772" t="s">
        <v>6186</v>
      </c>
      <c r="AA772" t="s">
        <v>6186</v>
      </c>
      <c r="AB772" t="s">
        <v>6186</v>
      </c>
      <c r="AC772" t="s">
        <v>6186</v>
      </c>
      <c r="AD772" t="s">
        <v>6186</v>
      </c>
      <c r="AE772" t="s">
        <v>6186</v>
      </c>
      <c r="AF772" t="s">
        <v>6186</v>
      </c>
      <c r="AG772" t="s">
        <v>6186</v>
      </c>
      <c r="AH772" t="s">
        <v>6186</v>
      </c>
      <c r="AI772" t="s">
        <v>6186</v>
      </c>
      <c r="AJ772" t="s">
        <v>6186</v>
      </c>
      <c r="AK772" t="s">
        <v>6186</v>
      </c>
      <c r="AL772" t="s">
        <v>6186</v>
      </c>
      <c r="AM772" t="s">
        <v>6186</v>
      </c>
      <c r="AN772" t="s">
        <v>6186</v>
      </c>
      <c r="AO772" t="s">
        <v>6186</v>
      </c>
      <c r="AP772" t="s">
        <v>6186</v>
      </c>
      <c r="AQ772" t="s">
        <v>6186</v>
      </c>
      <c r="AR772" t="s">
        <v>6186</v>
      </c>
      <c r="AS772" t="s">
        <v>6186</v>
      </c>
      <c r="AT772" t="s">
        <v>6186</v>
      </c>
      <c r="AU772" t="s">
        <v>6186</v>
      </c>
      <c r="AV772" t="s">
        <v>6186</v>
      </c>
      <c r="AW772" t="s">
        <v>6186</v>
      </c>
      <c r="AX772" t="s">
        <v>6186</v>
      </c>
      <c r="AY772" t="s">
        <v>6186</v>
      </c>
      <c r="AZ772" t="s">
        <v>6186</v>
      </c>
      <c r="BA772" t="s">
        <v>6186</v>
      </c>
      <c r="BB772" t="s">
        <v>6186</v>
      </c>
      <c r="BC772" t="s">
        <v>6186</v>
      </c>
      <c r="BD772" t="s">
        <v>6186</v>
      </c>
    </row>
    <row r="773" spans="1:56">
      <c r="A773" t="s">
        <v>6190</v>
      </c>
      <c r="B773">
        <v>2250</v>
      </c>
      <c r="C773">
        <v>2014</v>
      </c>
      <c r="D773" t="s">
        <v>6186</v>
      </c>
      <c r="E773" t="s">
        <v>6186</v>
      </c>
      <c r="F773" t="s">
        <v>6186</v>
      </c>
      <c r="H773" t="s">
        <v>6186</v>
      </c>
      <c r="I773" t="str">
        <f t="shared" si="15"/>
        <v/>
      </c>
      <c r="K773" t="s">
        <v>6186</v>
      </c>
      <c r="L773" t="s">
        <v>6186</v>
      </c>
      <c r="M773" t="s">
        <v>6186</v>
      </c>
      <c r="N773" t="s">
        <v>6186</v>
      </c>
      <c r="O773" t="s">
        <v>6186</v>
      </c>
      <c r="P773" t="s">
        <v>6186</v>
      </c>
      <c r="Q773" t="s">
        <v>6186</v>
      </c>
      <c r="R773" t="s">
        <v>6186</v>
      </c>
      <c r="S773" t="s">
        <v>6186</v>
      </c>
      <c r="T773" t="s">
        <v>6186</v>
      </c>
      <c r="U773" t="s">
        <v>6186</v>
      </c>
      <c r="V773" t="s">
        <v>6186</v>
      </c>
      <c r="W773" t="s">
        <v>6186</v>
      </c>
      <c r="X773" t="s">
        <v>6186</v>
      </c>
      <c r="Y773" t="s">
        <v>6186</v>
      </c>
      <c r="Z773" t="s">
        <v>6186</v>
      </c>
      <c r="AA773" t="s">
        <v>6186</v>
      </c>
      <c r="AB773" t="s">
        <v>6186</v>
      </c>
      <c r="AC773" t="s">
        <v>6186</v>
      </c>
      <c r="AD773" t="s">
        <v>6186</v>
      </c>
      <c r="AE773" t="s">
        <v>6186</v>
      </c>
      <c r="AF773" t="s">
        <v>6186</v>
      </c>
      <c r="AG773" t="s">
        <v>6186</v>
      </c>
      <c r="AH773" t="s">
        <v>6186</v>
      </c>
      <c r="AI773" t="s">
        <v>6186</v>
      </c>
      <c r="AJ773" t="s">
        <v>6186</v>
      </c>
      <c r="AK773" t="s">
        <v>6186</v>
      </c>
      <c r="AL773" t="s">
        <v>6186</v>
      </c>
      <c r="AM773" t="s">
        <v>6186</v>
      </c>
      <c r="AN773" t="s">
        <v>6186</v>
      </c>
      <c r="AO773" t="s">
        <v>6186</v>
      </c>
      <c r="AP773" t="s">
        <v>6186</v>
      </c>
      <c r="AQ773" t="s">
        <v>6186</v>
      </c>
      <c r="AR773" t="s">
        <v>6186</v>
      </c>
      <c r="AS773" t="s">
        <v>6186</v>
      </c>
      <c r="AT773" t="s">
        <v>6186</v>
      </c>
      <c r="AU773" t="s">
        <v>6186</v>
      </c>
      <c r="AV773" t="s">
        <v>6186</v>
      </c>
      <c r="AW773" t="s">
        <v>6186</v>
      </c>
      <c r="AX773" t="s">
        <v>6186</v>
      </c>
      <c r="AY773" t="s">
        <v>6186</v>
      </c>
      <c r="AZ773" t="s">
        <v>6186</v>
      </c>
      <c r="BA773" t="s">
        <v>6186</v>
      </c>
      <c r="BB773" t="s">
        <v>6186</v>
      </c>
      <c r="BC773" t="s">
        <v>6186</v>
      </c>
      <c r="BD773" t="s">
        <v>6186</v>
      </c>
    </row>
    <row r="774" spans="1:56">
      <c r="A774" t="s">
        <v>6190</v>
      </c>
      <c r="B774">
        <v>2250</v>
      </c>
      <c r="C774">
        <v>2015</v>
      </c>
      <c r="D774" t="s">
        <v>6186</v>
      </c>
      <c r="E774" t="s">
        <v>6186</v>
      </c>
      <c r="F774" t="s">
        <v>6186</v>
      </c>
      <c r="H774" t="s">
        <v>6186</v>
      </c>
      <c r="I774" t="str">
        <f t="shared" si="15"/>
        <v/>
      </c>
      <c r="K774" t="s">
        <v>6186</v>
      </c>
      <c r="L774" t="s">
        <v>6186</v>
      </c>
      <c r="M774" t="s">
        <v>6186</v>
      </c>
      <c r="N774" t="s">
        <v>6186</v>
      </c>
      <c r="O774" t="s">
        <v>6186</v>
      </c>
      <c r="P774" t="s">
        <v>6186</v>
      </c>
      <c r="Q774" t="s">
        <v>6186</v>
      </c>
      <c r="R774" t="s">
        <v>6186</v>
      </c>
      <c r="S774" t="s">
        <v>6186</v>
      </c>
      <c r="T774" t="s">
        <v>6186</v>
      </c>
      <c r="U774" t="s">
        <v>6186</v>
      </c>
      <c r="V774" t="s">
        <v>6186</v>
      </c>
      <c r="W774" t="s">
        <v>6186</v>
      </c>
      <c r="X774" t="s">
        <v>6186</v>
      </c>
      <c r="Y774" t="s">
        <v>6186</v>
      </c>
      <c r="Z774" t="s">
        <v>6186</v>
      </c>
      <c r="AA774" t="s">
        <v>6186</v>
      </c>
      <c r="AB774" t="s">
        <v>6186</v>
      </c>
      <c r="AC774" t="s">
        <v>6186</v>
      </c>
      <c r="AD774" t="s">
        <v>6186</v>
      </c>
      <c r="AE774" t="s">
        <v>6186</v>
      </c>
      <c r="AF774" t="s">
        <v>6186</v>
      </c>
      <c r="AG774" t="s">
        <v>6186</v>
      </c>
      <c r="AH774" t="s">
        <v>6186</v>
      </c>
      <c r="AI774" t="s">
        <v>6186</v>
      </c>
      <c r="AJ774" t="s">
        <v>6186</v>
      </c>
      <c r="AK774" t="s">
        <v>6186</v>
      </c>
      <c r="AL774" t="s">
        <v>6186</v>
      </c>
      <c r="AM774" t="s">
        <v>6186</v>
      </c>
      <c r="AN774" t="s">
        <v>6186</v>
      </c>
      <c r="AO774" t="s">
        <v>6186</v>
      </c>
      <c r="AP774" t="s">
        <v>6186</v>
      </c>
      <c r="AQ774" t="s">
        <v>6186</v>
      </c>
      <c r="AR774" t="s">
        <v>6186</v>
      </c>
      <c r="AS774" t="s">
        <v>6186</v>
      </c>
      <c r="AT774" t="s">
        <v>6186</v>
      </c>
      <c r="AU774" t="s">
        <v>6186</v>
      </c>
      <c r="AV774" t="s">
        <v>6186</v>
      </c>
      <c r="AW774" t="s">
        <v>6186</v>
      </c>
      <c r="AX774" t="s">
        <v>6186</v>
      </c>
      <c r="AY774" t="s">
        <v>6186</v>
      </c>
      <c r="AZ774" t="s">
        <v>6186</v>
      </c>
      <c r="BA774" t="s">
        <v>6186</v>
      </c>
      <c r="BB774" t="s">
        <v>6186</v>
      </c>
      <c r="BC774" t="s">
        <v>6186</v>
      </c>
      <c r="BD774" t="s">
        <v>6186</v>
      </c>
    </row>
    <row r="775" spans="1:56">
      <c r="A775" t="s">
        <v>6190</v>
      </c>
      <c r="B775">
        <v>2250</v>
      </c>
      <c r="C775">
        <v>2016</v>
      </c>
      <c r="D775" t="s">
        <v>6186</v>
      </c>
      <c r="E775" t="s">
        <v>6186</v>
      </c>
      <c r="F775" t="s">
        <v>6186</v>
      </c>
      <c r="H775" t="s">
        <v>6186</v>
      </c>
      <c r="I775" t="str">
        <f t="shared" si="15"/>
        <v/>
      </c>
      <c r="K775" t="s">
        <v>6186</v>
      </c>
      <c r="L775" t="s">
        <v>6186</v>
      </c>
      <c r="M775" t="s">
        <v>6186</v>
      </c>
      <c r="N775" t="s">
        <v>6186</v>
      </c>
      <c r="O775" t="s">
        <v>6186</v>
      </c>
      <c r="P775" t="s">
        <v>6186</v>
      </c>
      <c r="Q775" t="s">
        <v>6186</v>
      </c>
      <c r="R775" t="s">
        <v>6186</v>
      </c>
      <c r="S775" t="s">
        <v>6186</v>
      </c>
      <c r="T775" t="s">
        <v>6186</v>
      </c>
      <c r="U775" t="s">
        <v>6186</v>
      </c>
      <c r="V775" t="s">
        <v>6186</v>
      </c>
      <c r="W775" t="s">
        <v>6186</v>
      </c>
      <c r="X775" t="s">
        <v>6186</v>
      </c>
      <c r="Y775" t="s">
        <v>6186</v>
      </c>
      <c r="Z775" t="s">
        <v>6186</v>
      </c>
      <c r="AA775" t="s">
        <v>6186</v>
      </c>
      <c r="AB775" t="s">
        <v>6186</v>
      </c>
      <c r="AC775" t="s">
        <v>6186</v>
      </c>
      <c r="AD775" t="s">
        <v>6186</v>
      </c>
      <c r="AE775" t="s">
        <v>6186</v>
      </c>
      <c r="AF775" t="s">
        <v>6186</v>
      </c>
      <c r="AG775" t="s">
        <v>6186</v>
      </c>
      <c r="AH775" t="s">
        <v>6186</v>
      </c>
      <c r="AI775" t="s">
        <v>6186</v>
      </c>
      <c r="AJ775" t="s">
        <v>6186</v>
      </c>
      <c r="AK775" t="s">
        <v>6186</v>
      </c>
      <c r="AL775" t="s">
        <v>6186</v>
      </c>
      <c r="AM775" t="s">
        <v>6186</v>
      </c>
      <c r="AN775" t="s">
        <v>6186</v>
      </c>
      <c r="AO775" t="s">
        <v>6186</v>
      </c>
      <c r="AP775" t="s">
        <v>6186</v>
      </c>
      <c r="AQ775" t="s">
        <v>6186</v>
      </c>
      <c r="AR775" t="s">
        <v>6186</v>
      </c>
      <c r="AS775" t="s">
        <v>6186</v>
      </c>
      <c r="AT775" t="s">
        <v>6186</v>
      </c>
      <c r="AU775" t="s">
        <v>6186</v>
      </c>
      <c r="AV775" t="s">
        <v>6186</v>
      </c>
      <c r="AW775" t="s">
        <v>6186</v>
      </c>
      <c r="AX775" t="s">
        <v>6186</v>
      </c>
      <c r="AY775" t="s">
        <v>6186</v>
      </c>
      <c r="AZ775" t="s">
        <v>6186</v>
      </c>
      <c r="BA775" t="s">
        <v>6186</v>
      </c>
      <c r="BB775" t="s">
        <v>6186</v>
      </c>
      <c r="BC775" t="s">
        <v>6186</v>
      </c>
      <c r="BD775" t="s">
        <v>6186</v>
      </c>
    </row>
    <row r="776" spans="1:56">
      <c r="A776" t="s">
        <v>6190</v>
      </c>
      <c r="B776">
        <v>2250</v>
      </c>
      <c r="C776">
        <v>2017</v>
      </c>
      <c r="D776" t="s">
        <v>6186</v>
      </c>
      <c r="E776" t="s">
        <v>6186</v>
      </c>
      <c r="F776" t="s">
        <v>6186</v>
      </c>
      <c r="H776" t="s">
        <v>6186</v>
      </c>
      <c r="I776" t="str">
        <f t="shared" si="15"/>
        <v/>
      </c>
      <c r="K776" t="s">
        <v>6186</v>
      </c>
      <c r="L776" t="s">
        <v>6186</v>
      </c>
      <c r="M776" t="s">
        <v>6186</v>
      </c>
      <c r="N776" t="s">
        <v>6186</v>
      </c>
      <c r="O776" t="s">
        <v>6186</v>
      </c>
      <c r="P776" t="s">
        <v>6186</v>
      </c>
      <c r="Q776" t="s">
        <v>6186</v>
      </c>
      <c r="R776" t="s">
        <v>6186</v>
      </c>
      <c r="S776" t="s">
        <v>6186</v>
      </c>
      <c r="T776" t="s">
        <v>6186</v>
      </c>
      <c r="U776" t="s">
        <v>6186</v>
      </c>
      <c r="V776" t="s">
        <v>6186</v>
      </c>
      <c r="W776" t="s">
        <v>6186</v>
      </c>
      <c r="X776" t="s">
        <v>6186</v>
      </c>
      <c r="Y776" t="s">
        <v>6186</v>
      </c>
      <c r="Z776" t="s">
        <v>6186</v>
      </c>
      <c r="AA776" t="s">
        <v>6186</v>
      </c>
      <c r="AB776" t="s">
        <v>6186</v>
      </c>
      <c r="AC776" t="s">
        <v>6186</v>
      </c>
      <c r="AD776" t="s">
        <v>6186</v>
      </c>
      <c r="AE776" t="s">
        <v>6186</v>
      </c>
      <c r="AF776" t="s">
        <v>6186</v>
      </c>
      <c r="AG776" t="s">
        <v>6186</v>
      </c>
      <c r="AH776" t="s">
        <v>6186</v>
      </c>
      <c r="AI776" t="s">
        <v>6186</v>
      </c>
      <c r="AJ776" t="s">
        <v>6186</v>
      </c>
      <c r="AK776" t="s">
        <v>6186</v>
      </c>
      <c r="AL776" t="s">
        <v>6186</v>
      </c>
      <c r="AM776" t="s">
        <v>6186</v>
      </c>
      <c r="AN776" t="s">
        <v>6186</v>
      </c>
      <c r="AO776" t="s">
        <v>6186</v>
      </c>
      <c r="AP776" t="s">
        <v>6186</v>
      </c>
      <c r="AQ776" t="s">
        <v>6186</v>
      </c>
      <c r="AR776" t="s">
        <v>6186</v>
      </c>
      <c r="AS776" t="s">
        <v>6186</v>
      </c>
      <c r="AT776" t="s">
        <v>6186</v>
      </c>
      <c r="AU776" t="s">
        <v>6186</v>
      </c>
      <c r="AV776" t="s">
        <v>6186</v>
      </c>
      <c r="AW776" t="s">
        <v>6186</v>
      </c>
      <c r="AX776" t="s">
        <v>6186</v>
      </c>
      <c r="AY776" t="s">
        <v>6186</v>
      </c>
      <c r="AZ776" t="s">
        <v>6186</v>
      </c>
      <c r="BA776" t="s">
        <v>6186</v>
      </c>
      <c r="BB776" t="s">
        <v>6186</v>
      </c>
      <c r="BC776" t="s">
        <v>6186</v>
      </c>
      <c r="BD776" t="s">
        <v>6186</v>
      </c>
    </row>
    <row r="777" spans="1:56">
      <c r="A777" t="s">
        <v>6190</v>
      </c>
      <c r="B777">
        <v>2250</v>
      </c>
      <c r="C777">
        <v>2018</v>
      </c>
      <c r="D777" t="s">
        <v>6186</v>
      </c>
      <c r="E777" t="s">
        <v>6186</v>
      </c>
      <c r="F777" t="s">
        <v>6186</v>
      </c>
      <c r="H777" t="s">
        <v>6186</v>
      </c>
      <c r="I777" t="str">
        <f t="shared" si="15"/>
        <v/>
      </c>
      <c r="K777" t="s">
        <v>6186</v>
      </c>
      <c r="L777" t="s">
        <v>6186</v>
      </c>
      <c r="M777" t="s">
        <v>6186</v>
      </c>
      <c r="N777" t="s">
        <v>6186</v>
      </c>
      <c r="O777" t="s">
        <v>6186</v>
      </c>
      <c r="P777" t="s">
        <v>6186</v>
      </c>
      <c r="Q777" t="s">
        <v>6186</v>
      </c>
      <c r="R777" t="s">
        <v>6186</v>
      </c>
      <c r="S777" t="s">
        <v>6186</v>
      </c>
      <c r="T777" t="s">
        <v>6186</v>
      </c>
      <c r="U777" t="s">
        <v>6186</v>
      </c>
      <c r="V777" t="s">
        <v>6186</v>
      </c>
      <c r="W777" t="s">
        <v>6186</v>
      </c>
      <c r="X777" t="s">
        <v>6186</v>
      </c>
      <c r="Y777" t="s">
        <v>6186</v>
      </c>
      <c r="Z777" t="s">
        <v>6186</v>
      </c>
      <c r="AA777" t="s">
        <v>6186</v>
      </c>
      <c r="AB777" t="s">
        <v>6186</v>
      </c>
      <c r="AC777" t="s">
        <v>6186</v>
      </c>
      <c r="AD777" t="s">
        <v>6186</v>
      </c>
      <c r="AE777" t="s">
        <v>6186</v>
      </c>
      <c r="AF777" t="s">
        <v>6186</v>
      </c>
      <c r="AG777" t="s">
        <v>6186</v>
      </c>
      <c r="AH777" t="s">
        <v>6186</v>
      </c>
      <c r="AI777" t="s">
        <v>6186</v>
      </c>
      <c r="AJ777" t="s">
        <v>6186</v>
      </c>
      <c r="AK777" t="s">
        <v>6186</v>
      </c>
      <c r="AL777" t="s">
        <v>6186</v>
      </c>
      <c r="AM777" t="s">
        <v>6186</v>
      </c>
      <c r="AN777" t="s">
        <v>6186</v>
      </c>
      <c r="AO777" t="s">
        <v>6186</v>
      </c>
      <c r="AP777" t="s">
        <v>6186</v>
      </c>
      <c r="AQ777" t="s">
        <v>6186</v>
      </c>
      <c r="AR777" t="s">
        <v>6186</v>
      </c>
      <c r="AS777" t="s">
        <v>6186</v>
      </c>
      <c r="AT777" t="s">
        <v>6186</v>
      </c>
      <c r="AU777" t="s">
        <v>6186</v>
      </c>
      <c r="AV777" t="s">
        <v>6186</v>
      </c>
      <c r="AW777" t="s">
        <v>6186</v>
      </c>
      <c r="AX777" t="s">
        <v>6186</v>
      </c>
      <c r="AY777" t="s">
        <v>6186</v>
      </c>
      <c r="AZ777" t="s">
        <v>6186</v>
      </c>
      <c r="BA777" t="s">
        <v>6186</v>
      </c>
      <c r="BB777" t="s">
        <v>6186</v>
      </c>
      <c r="BC777" t="s">
        <v>6186</v>
      </c>
      <c r="BD777" t="s">
        <v>6186</v>
      </c>
    </row>
    <row r="778" spans="1:56">
      <c r="A778" t="s">
        <v>6190</v>
      </c>
      <c r="B778">
        <v>2250</v>
      </c>
      <c r="C778">
        <v>2019</v>
      </c>
      <c r="D778" t="s">
        <v>6186</v>
      </c>
      <c r="E778" t="s">
        <v>6186</v>
      </c>
      <c r="F778" t="s">
        <v>6186</v>
      </c>
      <c r="H778" t="s">
        <v>6186</v>
      </c>
      <c r="I778" t="str">
        <f t="shared" si="15"/>
        <v/>
      </c>
      <c r="K778" t="s">
        <v>6186</v>
      </c>
      <c r="L778" t="s">
        <v>6186</v>
      </c>
      <c r="M778" t="s">
        <v>6186</v>
      </c>
      <c r="N778" t="s">
        <v>6186</v>
      </c>
      <c r="O778" t="s">
        <v>6186</v>
      </c>
      <c r="P778" t="s">
        <v>6186</v>
      </c>
      <c r="Q778" t="s">
        <v>6186</v>
      </c>
      <c r="R778" t="s">
        <v>6186</v>
      </c>
      <c r="S778" t="s">
        <v>6186</v>
      </c>
      <c r="T778" t="s">
        <v>6186</v>
      </c>
      <c r="U778" t="s">
        <v>6186</v>
      </c>
      <c r="V778" t="s">
        <v>6186</v>
      </c>
      <c r="W778" t="s">
        <v>6186</v>
      </c>
      <c r="X778" t="s">
        <v>6186</v>
      </c>
      <c r="Y778" t="s">
        <v>6186</v>
      </c>
      <c r="Z778" t="s">
        <v>6186</v>
      </c>
      <c r="AA778" t="s">
        <v>6186</v>
      </c>
      <c r="AB778" t="s">
        <v>6186</v>
      </c>
      <c r="AC778" t="s">
        <v>6186</v>
      </c>
      <c r="AD778" t="s">
        <v>6186</v>
      </c>
      <c r="AE778" t="s">
        <v>6186</v>
      </c>
      <c r="AF778" t="s">
        <v>6186</v>
      </c>
      <c r="AG778" t="s">
        <v>6186</v>
      </c>
      <c r="AH778" t="s">
        <v>6186</v>
      </c>
      <c r="AI778" t="s">
        <v>6186</v>
      </c>
      <c r="AJ778" t="s">
        <v>6186</v>
      </c>
      <c r="AK778" t="s">
        <v>6186</v>
      </c>
      <c r="AL778" t="s">
        <v>6186</v>
      </c>
      <c r="AM778" t="s">
        <v>6186</v>
      </c>
      <c r="AN778" t="s">
        <v>6186</v>
      </c>
      <c r="AO778" t="s">
        <v>6186</v>
      </c>
      <c r="AP778" t="s">
        <v>6186</v>
      </c>
      <c r="AQ778" t="s">
        <v>6186</v>
      </c>
      <c r="AR778" t="s">
        <v>6186</v>
      </c>
      <c r="AS778" t="s">
        <v>6186</v>
      </c>
      <c r="AT778" t="s">
        <v>6186</v>
      </c>
      <c r="AU778" t="s">
        <v>6186</v>
      </c>
      <c r="AV778" t="s">
        <v>6186</v>
      </c>
      <c r="AW778" t="s">
        <v>6186</v>
      </c>
      <c r="AX778" t="s">
        <v>6186</v>
      </c>
      <c r="AY778" t="s">
        <v>6186</v>
      </c>
      <c r="AZ778" t="s">
        <v>6186</v>
      </c>
      <c r="BA778" t="s">
        <v>6186</v>
      </c>
      <c r="BB778" t="s">
        <v>6186</v>
      </c>
      <c r="BC778" t="s">
        <v>6186</v>
      </c>
      <c r="BD778" t="s">
        <v>6186</v>
      </c>
    </row>
    <row r="779" spans="1:56">
      <c r="A779" t="s">
        <v>6190</v>
      </c>
      <c r="B779">
        <v>2250</v>
      </c>
      <c r="C779">
        <v>2020</v>
      </c>
      <c r="D779" t="s">
        <v>6186</v>
      </c>
      <c r="E779" t="s">
        <v>6186</v>
      </c>
      <c r="F779" t="s">
        <v>6186</v>
      </c>
      <c r="H779" t="s">
        <v>6186</v>
      </c>
      <c r="I779" t="str">
        <f t="shared" ref="I779:I842" si="16">IFERROR(H779*E779,"")</f>
        <v/>
      </c>
      <c r="K779" t="s">
        <v>6186</v>
      </c>
      <c r="L779" t="s">
        <v>6186</v>
      </c>
      <c r="M779" t="s">
        <v>6186</v>
      </c>
      <c r="N779" t="s">
        <v>6186</v>
      </c>
      <c r="O779" t="s">
        <v>6186</v>
      </c>
      <c r="P779" t="s">
        <v>6186</v>
      </c>
      <c r="Q779" t="s">
        <v>6186</v>
      </c>
      <c r="R779" t="s">
        <v>6186</v>
      </c>
      <c r="S779" t="s">
        <v>6186</v>
      </c>
      <c r="T779" t="s">
        <v>6186</v>
      </c>
      <c r="U779" t="s">
        <v>6186</v>
      </c>
      <c r="V779" t="s">
        <v>6186</v>
      </c>
      <c r="W779" t="s">
        <v>6186</v>
      </c>
      <c r="X779" t="s">
        <v>6186</v>
      </c>
      <c r="Y779" t="s">
        <v>6186</v>
      </c>
      <c r="Z779" t="s">
        <v>6186</v>
      </c>
      <c r="AA779" t="s">
        <v>6186</v>
      </c>
      <c r="AB779" t="s">
        <v>6186</v>
      </c>
      <c r="AC779" t="s">
        <v>6186</v>
      </c>
      <c r="AD779" t="s">
        <v>6186</v>
      </c>
      <c r="AE779" t="s">
        <v>6186</v>
      </c>
      <c r="AF779" t="s">
        <v>6186</v>
      </c>
      <c r="AG779" t="s">
        <v>6186</v>
      </c>
      <c r="AH779" t="s">
        <v>6186</v>
      </c>
      <c r="AI779" t="s">
        <v>6186</v>
      </c>
      <c r="AJ779" t="s">
        <v>6186</v>
      </c>
      <c r="AK779" t="s">
        <v>6186</v>
      </c>
      <c r="AL779" t="s">
        <v>6186</v>
      </c>
      <c r="AM779" t="s">
        <v>6186</v>
      </c>
      <c r="AN779" t="s">
        <v>6186</v>
      </c>
      <c r="AO779" t="s">
        <v>6186</v>
      </c>
      <c r="AP779" t="s">
        <v>6186</v>
      </c>
      <c r="AQ779" t="s">
        <v>6186</v>
      </c>
      <c r="AR779" t="s">
        <v>6186</v>
      </c>
      <c r="AS779" t="s">
        <v>6186</v>
      </c>
      <c r="AT779" t="s">
        <v>6186</v>
      </c>
      <c r="AU779" t="s">
        <v>6186</v>
      </c>
      <c r="AV779" t="s">
        <v>6186</v>
      </c>
      <c r="AW779" t="s">
        <v>6186</v>
      </c>
      <c r="AX779" t="s">
        <v>6186</v>
      </c>
      <c r="AY779" t="s">
        <v>6186</v>
      </c>
      <c r="AZ779" t="s">
        <v>6186</v>
      </c>
      <c r="BA779" t="s">
        <v>6186</v>
      </c>
      <c r="BB779" t="s">
        <v>6186</v>
      </c>
      <c r="BC779" t="s">
        <v>6186</v>
      </c>
      <c r="BD779" t="s">
        <v>6186</v>
      </c>
    </row>
    <row r="780" spans="1:56">
      <c r="A780" t="s">
        <v>6190</v>
      </c>
      <c r="B780">
        <v>2250</v>
      </c>
      <c r="C780">
        <v>2021</v>
      </c>
      <c r="D780" t="s">
        <v>6186</v>
      </c>
      <c r="E780" t="s">
        <v>6186</v>
      </c>
      <c r="F780" t="s">
        <v>6186</v>
      </c>
      <c r="G780" t="str">
        <f>IFERROR(F780*E780,"")</f>
        <v/>
      </c>
      <c r="H780" t="s">
        <v>6186</v>
      </c>
      <c r="I780" t="str">
        <f t="shared" si="16"/>
        <v/>
      </c>
      <c r="J780" t="str">
        <f>IFERROR(M780*E780,"")</f>
        <v/>
      </c>
      <c r="K780" t="s">
        <v>6186</v>
      </c>
      <c r="L780" t="s">
        <v>6186</v>
      </c>
      <c r="M780" t="s">
        <v>6186</v>
      </c>
      <c r="N780" t="s">
        <v>6186</v>
      </c>
      <c r="O780" t="s">
        <v>6186</v>
      </c>
      <c r="P780" t="s">
        <v>6186</v>
      </c>
      <c r="Q780" t="s">
        <v>6186</v>
      </c>
      <c r="R780" t="s">
        <v>6186</v>
      </c>
      <c r="S780" t="s">
        <v>6186</v>
      </c>
      <c r="T780" t="s">
        <v>6186</v>
      </c>
      <c r="U780" t="s">
        <v>6186</v>
      </c>
      <c r="V780" t="s">
        <v>6186</v>
      </c>
      <c r="W780" t="s">
        <v>6186</v>
      </c>
      <c r="X780" t="s">
        <v>6186</v>
      </c>
      <c r="Y780" t="s">
        <v>6186</v>
      </c>
      <c r="Z780" t="s">
        <v>6186</v>
      </c>
      <c r="AA780" t="s">
        <v>6186</v>
      </c>
      <c r="AB780" t="s">
        <v>6186</v>
      </c>
      <c r="AC780" t="s">
        <v>6186</v>
      </c>
      <c r="AD780" t="s">
        <v>6186</v>
      </c>
      <c r="AE780" t="s">
        <v>6186</v>
      </c>
      <c r="AF780" t="s">
        <v>6186</v>
      </c>
      <c r="AG780" t="s">
        <v>6186</v>
      </c>
      <c r="AH780" t="s">
        <v>6186</v>
      </c>
      <c r="AI780" t="s">
        <v>6186</v>
      </c>
      <c r="AJ780" t="s">
        <v>6186</v>
      </c>
      <c r="AK780" t="s">
        <v>6186</v>
      </c>
      <c r="AL780" t="s">
        <v>6186</v>
      </c>
      <c r="AM780" t="s">
        <v>6186</v>
      </c>
      <c r="AN780" t="s">
        <v>6186</v>
      </c>
      <c r="AO780" t="s">
        <v>6186</v>
      </c>
      <c r="AP780" t="s">
        <v>6186</v>
      </c>
      <c r="AQ780" t="s">
        <v>6186</v>
      </c>
      <c r="AR780" t="s">
        <v>6186</v>
      </c>
      <c r="AS780" t="s">
        <v>6186</v>
      </c>
      <c r="AT780" t="s">
        <v>6186</v>
      </c>
      <c r="AU780" t="s">
        <v>6186</v>
      </c>
      <c r="AV780" t="s">
        <v>6186</v>
      </c>
      <c r="AW780" t="s">
        <v>6186</v>
      </c>
      <c r="AX780" t="s">
        <v>6186</v>
      </c>
      <c r="AY780" t="s">
        <v>6186</v>
      </c>
      <c r="AZ780" t="s">
        <v>6186</v>
      </c>
      <c r="BA780" t="s">
        <v>6186</v>
      </c>
      <c r="BB780" t="s">
        <v>6186</v>
      </c>
      <c r="BC780" t="s">
        <v>6186</v>
      </c>
      <c r="BD780" t="s">
        <v>6186</v>
      </c>
    </row>
    <row r="781" spans="1:56">
      <c r="A781" t="s">
        <v>6190</v>
      </c>
      <c r="B781">
        <v>2250</v>
      </c>
      <c r="C781" t="s">
        <v>6187</v>
      </c>
      <c r="D781" t="s">
        <v>6186</v>
      </c>
      <c r="E781" t="s">
        <v>6186</v>
      </c>
      <c r="F781" t="s">
        <v>6186</v>
      </c>
      <c r="H781" t="s">
        <v>6186</v>
      </c>
      <c r="I781" t="str">
        <f t="shared" si="16"/>
        <v/>
      </c>
      <c r="K781" t="s">
        <v>6186</v>
      </c>
      <c r="L781" t="s">
        <v>6186</v>
      </c>
      <c r="M781" t="s">
        <v>6186</v>
      </c>
      <c r="N781" t="s">
        <v>6186</v>
      </c>
      <c r="O781" t="s">
        <v>6186</v>
      </c>
      <c r="P781" t="s">
        <v>6186</v>
      </c>
      <c r="Q781" t="s">
        <v>6186</v>
      </c>
      <c r="R781" t="s">
        <v>6186</v>
      </c>
      <c r="S781" t="s">
        <v>6186</v>
      </c>
      <c r="T781" t="s">
        <v>6186</v>
      </c>
      <c r="U781" t="s">
        <v>6186</v>
      </c>
      <c r="V781" t="s">
        <v>6186</v>
      </c>
      <c r="W781" t="s">
        <v>6186</v>
      </c>
      <c r="X781" t="s">
        <v>6186</v>
      </c>
      <c r="Y781" t="s">
        <v>6186</v>
      </c>
      <c r="Z781" t="s">
        <v>6186</v>
      </c>
      <c r="AA781" t="s">
        <v>6186</v>
      </c>
      <c r="AB781" t="s">
        <v>6186</v>
      </c>
      <c r="AC781" t="s">
        <v>6186</v>
      </c>
      <c r="AD781" t="s">
        <v>6186</v>
      </c>
      <c r="AE781" t="s">
        <v>6186</v>
      </c>
      <c r="AF781" t="s">
        <v>6186</v>
      </c>
      <c r="AG781" t="s">
        <v>6186</v>
      </c>
      <c r="AH781" t="s">
        <v>6186</v>
      </c>
      <c r="AI781" t="s">
        <v>6186</v>
      </c>
      <c r="AJ781" t="s">
        <v>6186</v>
      </c>
      <c r="AK781" t="s">
        <v>6186</v>
      </c>
      <c r="AL781" t="s">
        <v>6186</v>
      </c>
      <c r="AM781" t="s">
        <v>6186</v>
      </c>
      <c r="AN781" t="s">
        <v>6186</v>
      </c>
      <c r="AO781" t="s">
        <v>6186</v>
      </c>
      <c r="AP781" t="s">
        <v>6186</v>
      </c>
      <c r="AQ781" t="s">
        <v>6186</v>
      </c>
      <c r="AR781" t="s">
        <v>6186</v>
      </c>
      <c r="AS781" t="s">
        <v>6186</v>
      </c>
      <c r="AT781" t="s">
        <v>6186</v>
      </c>
      <c r="AU781" t="s">
        <v>6186</v>
      </c>
      <c r="AV781" t="s">
        <v>6186</v>
      </c>
      <c r="AW781" t="s">
        <v>6186</v>
      </c>
      <c r="AX781" t="s">
        <v>6186</v>
      </c>
      <c r="AY781" t="s">
        <v>6186</v>
      </c>
      <c r="AZ781" t="s">
        <v>6186</v>
      </c>
      <c r="BA781" t="s">
        <v>6186</v>
      </c>
      <c r="BB781" t="s">
        <v>6186</v>
      </c>
      <c r="BC781" t="s">
        <v>6186</v>
      </c>
      <c r="BD781" t="s">
        <v>6186</v>
      </c>
    </row>
    <row r="782" spans="1:56">
      <c r="A782" t="s">
        <v>6188</v>
      </c>
      <c r="B782">
        <v>2250</v>
      </c>
      <c r="C782">
        <v>1975</v>
      </c>
      <c r="D782" t="s">
        <v>6186</v>
      </c>
      <c r="E782" t="s">
        <v>6186</v>
      </c>
      <c r="F782" t="s">
        <v>6186</v>
      </c>
      <c r="H782" t="s">
        <v>6186</v>
      </c>
      <c r="I782" t="str">
        <f t="shared" si="16"/>
        <v/>
      </c>
      <c r="K782" t="s">
        <v>6186</v>
      </c>
      <c r="L782" t="s">
        <v>6186</v>
      </c>
      <c r="M782" t="s">
        <v>6186</v>
      </c>
      <c r="N782" t="s">
        <v>6186</v>
      </c>
      <c r="O782" t="s">
        <v>6186</v>
      </c>
      <c r="P782" t="s">
        <v>6186</v>
      </c>
      <c r="Q782" t="s">
        <v>6186</v>
      </c>
      <c r="R782" t="s">
        <v>6186</v>
      </c>
      <c r="S782" t="s">
        <v>6186</v>
      </c>
      <c r="T782" t="s">
        <v>6186</v>
      </c>
      <c r="U782" t="s">
        <v>6186</v>
      </c>
      <c r="V782" t="s">
        <v>6186</v>
      </c>
      <c r="W782" t="s">
        <v>6186</v>
      </c>
      <c r="X782" t="s">
        <v>6186</v>
      </c>
      <c r="Y782" t="s">
        <v>6186</v>
      </c>
      <c r="Z782" t="s">
        <v>6186</v>
      </c>
      <c r="AA782" t="s">
        <v>6186</v>
      </c>
      <c r="AB782" t="s">
        <v>6186</v>
      </c>
      <c r="AC782" t="s">
        <v>6186</v>
      </c>
      <c r="AD782" t="s">
        <v>6186</v>
      </c>
      <c r="AE782" t="s">
        <v>6186</v>
      </c>
      <c r="AF782" t="s">
        <v>6186</v>
      </c>
      <c r="AG782" t="s">
        <v>6186</v>
      </c>
      <c r="AH782" t="s">
        <v>6186</v>
      </c>
      <c r="AI782" t="s">
        <v>6186</v>
      </c>
      <c r="AJ782" t="s">
        <v>6186</v>
      </c>
      <c r="AK782" t="s">
        <v>6186</v>
      </c>
      <c r="AL782" t="s">
        <v>6186</v>
      </c>
      <c r="AM782" t="s">
        <v>6186</v>
      </c>
      <c r="AN782" t="s">
        <v>6186</v>
      </c>
      <c r="AO782" t="s">
        <v>6186</v>
      </c>
      <c r="AP782" t="s">
        <v>6186</v>
      </c>
      <c r="AQ782" t="s">
        <v>6186</v>
      </c>
      <c r="AR782" t="s">
        <v>6186</v>
      </c>
      <c r="AS782" t="s">
        <v>6186</v>
      </c>
      <c r="AT782" t="s">
        <v>6186</v>
      </c>
      <c r="AU782" t="s">
        <v>6186</v>
      </c>
      <c r="AV782" t="s">
        <v>6186</v>
      </c>
      <c r="AW782" t="s">
        <v>6186</v>
      </c>
      <c r="AX782" t="s">
        <v>6186</v>
      </c>
      <c r="AY782" t="s">
        <v>6186</v>
      </c>
      <c r="AZ782" t="s">
        <v>6186</v>
      </c>
      <c r="BA782" t="s">
        <v>6186</v>
      </c>
      <c r="BB782" t="s">
        <v>6186</v>
      </c>
      <c r="BC782" t="s">
        <v>6186</v>
      </c>
      <c r="BD782" t="s">
        <v>6186</v>
      </c>
    </row>
    <row r="783" spans="1:56">
      <c r="A783" t="s">
        <v>6188</v>
      </c>
      <c r="B783">
        <v>2250</v>
      </c>
      <c r="C783">
        <v>1976</v>
      </c>
      <c r="D783" t="s">
        <v>6186</v>
      </c>
      <c r="E783" t="s">
        <v>6186</v>
      </c>
      <c r="F783" t="s">
        <v>6186</v>
      </c>
      <c r="H783" t="s">
        <v>6186</v>
      </c>
      <c r="I783" t="str">
        <f t="shared" si="16"/>
        <v/>
      </c>
      <c r="K783" t="s">
        <v>6186</v>
      </c>
      <c r="L783" t="s">
        <v>6186</v>
      </c>
      <c r="M783" t="s">
        <v>6186</v>
      </c>
      <c r="N783" t="s">
        <v>6186</v>
      </c>
      <c r="O783" t="s">
        <v>6186</v>
      </c>
      <c r="P783" t="s">
        <v>6186</v>
      </c>
      <c r="Q783" t="s">
        <v>6186</v>
      </c>
      <c r="R783" t="s">
        <v>6186</v>
      </c>
      <c r="S783" t="s">
        <v>6186</v>
      </c>
      <c r="T783" t="s">
        <v>6186</v>
      </c>
      <c r="U783" t="s">
        <v>6186</v>
      </c>
      <c r="V783" t="s">
        <v>6186</v>
      </c>
      <c r="W783" t="s">
        <v>6186</v>
      </c>
      <c r="X783" t="s">
        <v>6186</v>
      </c>
      <c r="Y783" t="s">
        <v>6186</v>
      </c>
      <c r="Z783" t="s">
        <v>6186</v>
      </c>
      <c r="AA783" t="s">
        <v>6186</v>
      </c>
      <c r="AB783" t="s">
        <v>6186</v>
      </c>
      <c r="AC783" t="s">
        <v>6186</v>
      </c>
      <c r="AD783" t="s">
        <v>6186</v>
      </c>
      <c r="AE783" t="s">
        <v>6186</v>
      </c>
      <c r="AF783" t="s">
        <v>6186</v>
      </c>
      <c r="AG783" t="s">
        <v>6186</v>
      </c>
      <c r="AH783" t="s">
        <v>6186</v>
      </c>
      <c r="AI783" t="s">
        <v>6186</v>
      </c>
      <c r="AJ783" t="s">
        <v>6186</v>
      </c>
      <c r="AK783" t="s">
        <v>6186</v>
      </c>
      <c r="AL783" t="s">
        <v>6186</v>
      </c>
      <c r="AM783" t="s">
        <v>6186</v>
      </c>
      <c r="AN783" t="s">
        <v>6186</v>
      </c>
      <c r="AO783" t="s">
        <v>6186</v>
      </c>
      <c r="AP783" t="s">
        <v>6186</v>
      </c>
      <c r="AQ783" t="s">
        <v>6186</v>
      </c>
      <c r="AR783" t="s">
        <v>6186</v>
      </c>
      <c r="AS783" t="s">
        <v>6186</v>
      </c>
      <c r="AT783" t="s">
        <v>6186</v>
      </c>
      <c r="AU783" t="s">
        <v>6186</v>
      </c>
      <c r="AV783" t="s">
        <v>6186</v>
      </c>
      <c r="AW783" t="s">
        <v>6186</v>
      </c>
      <c r="AX783" t="s">
        <v>6186</v>
      </c>
      <c r="AY783" t="s">
        <v>6186</v>
      </c>
      <c r="AZ783" t="s">
        <v>6186</v>
      </c>
      <c r="BA783" t="s">
        <v>6186</v>
      </c>
      <c r="BB783" t="s">
        <v>6186</v>
      </c>
      <c r="BC783" t="s">
        <v>6186</v>
      </c>
      <c r="BD783" t="s">
        <v>6186</v>
      </c>
    </row>
    <row r="784" spans="1:56">
      <c r="A784" t="s">
        <v>6188</v>
      </c>
      <c r="B784">
        <v>2250</v>
      </c>
      <c r="C784">
        <v>1977</v>
      </c>
      <c r="D784" t="s">
        <v>6186</v>
      </c>
      <c r="E784" t="s">
        <v>6186</v>
      </c>
      <c r="F784" t="s">
        <v>6186</v>
      </c>
      <c r="H784" t="s">
        <v>6186</v>
      </c>
      <c r="I784" t="str">
        <f t="shared" si="16"/>
        <v/>
      </c>
      <c r="K784" t="s">
        <v>6186</v>
      </c>
      <c r="L784" t="s">
        <v>6186</v>
      </c>
      <c r="M784" t="s">
        <v>6186</v>
      </c>
      <c r="N784" t="s">
        <v>6186</v>
      </c>
      <c r="O784" t="s">
        <v>6186</v>
      </c>
      <c r="P784" t="s">
        <v>6186</v>
      </c>
      <c r="Q784" t="s">
        <v>6186</v>
      </c>
      <c r="R784" t="s">
        <v>6186</v>
      </c>
      <c r="S784" t="s">
        <v>6186</v>
      </c>
      <c r="T784" t="s">
        <v>6186</v>
      </c>
      <c r="U784" t="s">
        <v>6186</v>
      </c>
      <c r="V784" t="s">
        <v>6186</v>
      </c>
      <c r="W784" t="s">
        <v>6186</v>
      </c>
      <c r="X784" t="s">
        <v>6186</v>
      </c>
      <c r="Y784" t="s">
        <v>6186</v>
      </c>
      <c r="Z784" t="s">
        <v>6186</v>
      </c>
      <c r="AA784" t="s">
        <v>6186</v>
      </c>
      <c r="AB784" t="s">
        <v>6186</v>
      </c>
      <c r="AC784" t="s">
        <v>6186</v>
      </c>
      <c r="AD784" t="s">
        <v>6186</v>
      </c>
      <c r="AE784" t="s">
        <v>6186</v>
      </c>
      <c r="AF784" t="s">
        <v>6186</v>
      </c>
      <c r="AG784" t="s">
        <v>6186</v>
      </c>
      <c r="AH784" t="s">
        <v>6186</v>
      </c>
      <c r="AI784" t="s">
        <v>6186</v>
      </c>
      <c r="AJ784" t="s">
        <v>6186</v>
      </c>
      <c r="AK784" t="s">
        <v>6186</v>
      </c>
      <c r="AL784" t="s">
        <v>6186</v>
      </c>
      <c r="AM784" t="s">
        <v>6186</v>
      </c>
      <c r="AN784" t="s">
        <v>6186</v>
      </c>
      <c r="AO784" t="s">
        <v>6186</v>
      </c>
      <c r="AP784" t="s">
        <v>6186</v>
      </c>
      <c r="AQ784" t="s">
        <v>6186</v>
      </c>
      <c r="AR784" t="s">
        <v>6186</v>
      </c>
      <c r="AS784" t="s">
        <v>6186</v>
      </c>
      <c r="AT784" t="s">
        <v>6186</v>
      </c>
      <c r="AU784" t="s">
        <v>6186</v>
      </c>
      <c r="AV784" t="s">
        <v>6186</v>
      </c>
      <c r="AW784" t="s">
        <v>6186</v>
      </c>
      <c r="AX784" t="s">
        <v>6186</v>
      </c>
      <c r="AY784" t="s">
        <v>6186</v>
      </c>
      <c r="AZ784" t="s">
        <v>6186</v>
      </c>
      <c r="BA784" t="s">
        <v>6186</v>
      </c>
      <c r="BB784" t="s">
        <v>6186</v>
      </c>
      <c r="BC784" t="s">
        <v>6186</v>
      </c>
      <c r="BD784" t="s">
        <v>6186</v>
      </c>
    </row>
    <row r="785" spans="1:56">
      <c r="A785" t="s">
        <v>6188</v>
      </c>
      <c r="B785">
        <v>2250</v>
      </c>
      <c r="C785">
        <v>1978</v>
      </c>
      <c r="D785" t="s">
        <v>6186</v>
      </c>
      <c r="E785" t="s">
        <v>6186</v>
      </c>
      <c r="F785" t="s">
        <v>6186</v>
      </c>
      <c r="H785" t="s">
        <v>6186</v>
      </c>
      <c r="I785" t="str">
        <f t="shared" si="16"/>
        <v/>
      </c>
      <c r="K785" t="s">
        <v>6186</v>
      </c>
      <c r="L785" t="s">
        <v>6186</v>
      </c>
      <c r="M785" t="s">
        <v>6186</v>
      </c>
      <c r="N785" t="s">
        <v>6186</v>
      </c>
      <c r="O785" t="s">
        <v>6186</v>
      </c>
      <c r="P785" t="s">
        <v>6186</v>
      </c>
      <c r="Q785" t="s">
        <v>6186</v>
      </c>
      <c r="R785" t="s">
        <v>6186</v>
      </c>
      <c r="S785" t="s">
        <v>6186</v>
      </c>
      <c r="T785" t="s">
        <v>6186</v>
      </c>
      <c r="U785" t="s">
        <v>6186</v>
      </c>
      <c r="V785" t="s">
        <v>6186</v>
      </c>
      <c r="W785" t="s">
        <v>6186</v>
      </c>
      <c r="X785" t="s">
        <v>6186</v>
      </c>
      <c r="Y785" t="s">
        <v>6186</v>
      </c>
      <c r="Z785" t="s">
        <v>6186</v>
      </c>
      <c r="AA785" t="s">
        <v>6186</v>
      </c>
      <c r="AB785" t="s">
        <v>6186</v>
      </c>
      <c r="AC785" t="s">
        <v>6186</v>
      </c>
      <c r="AD785" t="s">
        <v>6186</v>
      </c>
      <c r="AE785" t="s">
        <v>6186</v>
      </c>
      <c r="AF785" t="s">
        <v>6186</v>
      </c>
      <c r="AG785" t="s">
        <v>6186</v>
      </c>
      <c r="AH785" t="s">
        <v>6186</v>
      </c>
      <c r="AI785" t="s">
        <v>6186</v>
      </c>
      <c r="AJ785" t="s">
        <v>6186</v>
      </c>
      <c r="AK785" t="s">
        <v>6186</v>
      </c>
      <c r="AL785" t="s">
        <v>6186</v>
      </c>
      <c r="AM785" t="s">
        <v>6186</v>
      </c>
      <c r="AN785" t="s">
        <v>6186</v>
      </c>
      <c r="AO785" t="s">
        <v>6186</v>
      </c>
      <c r="AP785" t="s">
        <v>6186</v>
      </c>
      <c r="AQ785" t="s">
        <v>6186</v>
      </c>
      <c r="AR785" t="s">
        <v>6186</v>
      </c>
      <c r="AS785" t="s">
        <v>6186</v>
      </c>
      <c r="AT785" t="s">
        <v>6186</v>
      </c>
      <c r="AU785" t="s">
        <v>6186</v>
      </c>
      <c r="AV785" t="s">
        <v>6186</v>
      </c>
      <c r="AW785" t="s">
        <v>6186</v>
      </c>
      <c r="AX785" t="s">
        <v>6186</v>
      </c>
      <c r="AY785" t="s">
        <v>6186</v>
      </c>
      <c r="AZ785" t="s">
        <v>6186</v>
      </c>
      <c r="BA785" t="s">
        <v>6186</v>
      </c>
      <c r="BB785" t="s">
        <v>6186</v>
      </c>
      <c r="BC785" t="s">
        <v>6186</v>
      </c>
      <c r="BD785" t="s">
        <v>6186</v>
      </c>
    </row>
    <row r="786" spans="1:56">
      <c r="A786" t="s">
        <v>6188</v>
      </c>
      <c r="B786">
        <v>2250</v>
      </c>
      <c r="C786">
        <v>1979</v>
      </c>
      <c r="D786" t="s">
        <v>6186</v>
      </c>
      <c r="E786" t="s">
        <v>6186</v>
      </c>
      <c r="F786" t="s">
        <v>6186</v>
      </c>
      <c r="H786" t="s">
        <v>6186</v>
      </c>
      <c r="I786" t="str">
        <f t="shared" si="16"/>
        <v/>
      </c>
      <c r="K786" t="s">
        <v>6186</v>
      </c>
      <c r="L786" t="s">
        <v>6186</v>
      </c>
      <c r="M786" t="s">
        <v>6186</v>
      </c>
      <c r="N786" t="s">
        <v>6186</v>
      </c>
      <c r="O786" t="s">
        <v>6186</v>
      </c>
      <c r="P786" t="s">
        <v>6186</v>
      </c>
      <c r="Q786" t="s">
        <v>6186</v>
      </c>
      <c r="R786" t="s">
        <v>6186</v>
      </c>
      <c r="S786" t="s">
        <v>6186</v>
      </c>
      <c r="T786" t="s">
        <v>6186</v>
      </c>
      <c r="U786" t="s">
        <v>6186</v>
      </c>
      <c r="V786" t="s">
        <v>6186</v>
      </c>
      <c r="W786" t="s">
        <v>6186</v>
      </c>
      <c r="X786" t="s">
        <v>6186</v>
      </c>
      <c r="Y786" t="s">
        <v>6186</v>
      </c>
      <c r="Z786" t="s">
        <v>6186</v>
      </c>
      <c r="AA786" t="s">
        <v>6186</v>
      </c>
      <c r="AB786" t="s">
        <v>6186</v>
      </c>
      <c r="AC786" t="s">
        <v>6186</v>
      </c>
      <c r="AD786" t="s">
        <v>6186</v>
      </c>
      <c r="AE786" t="s">
        <v>6186</v>
      </c>
      <c r="AF786" t="s">
        <v>6186</v>
      </c>
      <c r="AG786" t="s">
        <v>6186</v>
      </c>
      <c r="AH786" t="s">
        <v>6186</v>
      </c>
      <c r="AI786" t="s">
        <v>6186</v>
      </c>
      <c r="AJ786" t="s">
        <v>6186</v>
      </c>
      <c r="AK786" t="s">
        <v>6186</v>
      </c>
      <c r="AL786" t="s">
        <v>6186</v>
      </c>
      <c r="AM786" t="s">
        <v>6186</v>
      </c>
      <c r="AN786" t="s">
        <v>6186</v>
      </c>
      <c r="AO786" t="s">
        <v>6186</v>
      </c>
      <c r="AP786" t="s">
        <v>6186</v>
      </c>
      <c r="AQ786" t="s">
        <v>6186</v>
      </c>
      <c r="AR786" t="s">
        <v>6186</v>
      </c>
      <c r="AS786" t="s">
        <v>6186</v>
      </c>
      <c r="AT786" t="s">
        <v>6186</v>
      </c>
      <c r="AU786" t="s">
        <v>6186</v>
      </c>
      <c r="AV786" t="s">
        <v>6186</v>
      </c>
      <c r="AW786" t="s">
        <v>6186</v>
      </c>
      <c r="AX786" t="s">
        <v>6186</v>
      </c>
      <c r="AY786" t="s">
        <v>6186</v>
      </c>
      <c r="AZ786" t="s">
        <v>6186</v>
      </c>
      <c r="BA786" t="s">
        <v>6186</v>
      </c>
      <c r="BB786" t="s">
        <v>6186</v>
      </c>
      <c r="BC786" t="s">
        <v>6186</v>
      </c>
      <c r="BD786" t="s">
        <v>6186</v>
      </c>
    </row>
    <row r="787" spans="1:56">
      <c r="A787" t="s">
        <v>6188</v>
      </c>
      <c r="B787">
        <v>2250</v>
      </c>
      <c r="C787">
        <v>1980</v>
      </c>
      <c r="D787" t="s">
        <v>6186</v>
      </c>
      <c r="E787" t="s">
        <v>6186</v>
      </c>
      <c r="F787" t="s">
        <v>6186</v>
      </c>
      <c r="H787" t="s">
        <v>6186</v>
      </c>
      <c r="I787" t="str">
        <f t="shared" si="16"/>
        <v/>
      </c>
      <c r="K787" t="s">
        <v>6186</v>
      </c>
      <c r="L787" t="s">
        <v>6186</v>
      </c>
      <c r="M787" t="s">
        <v>6186</v>
      </c>
      <c r="N787" t="s">
        <v>6186</v>
      </c>
      <c r="O787" t="s">
        <v>6186</v>
      </c>
      <c r="P787" t="s">
        <v>6186</v>
      </c>
      <c r="Q787" t="s">
        <v>6186</v>
      </c>
      <c r="R787" t="s">
        <v>6186</v>
      </c>
      <c r="S787" t="s">
        <v>6186</v>
      </c>
      <c r="T787" t="s">
        <v>6186</v>
      </c>
      <c r="U787" t="s">
        <v>6186</v>
      </c>
      <c r="V787" t="s">
        <v>6186</v>
      </c>
      <c r="W787" t="s">
        <v>6186</v>
      </c>
      <c r="X787" t="s">
        <v>6186</v>
      </c>
      <c r="Y787" t="s">
        <v>6186</v>
      </c>
      <c r="Z787" t="s">
        <v>6186</v>
      </c>
      <c r="AA787" t="s">
        <v>6186</v>
      </c>
      <c r="AB787" t="s">
        <v>6186</v>
      </c>
      <c r="AC787" t="s">
        <v>6186</v>
      </c>
      <c r="AD787" t="s">
        <v>6186</v>
      </c>
      <c r="AE787" t="s">
        <v>6186</v>
      </c>
      <c r="AF787" t="s">
        <v>6186</v>
      </c>
      <c r="AG787" t="s">
        <v>6186</v>
      </c>
      <c r="AH787" t="s">
        <v>6186</v>
      </c>
      <c r="AI787" t="s">
        <v>6186</v>
      </c>
      <c r="AJ787" t="s">
        <v>6186</v>
      </c>
      <c r="AK787" t="s">
        <v>6186</v>
      </c>
      <c r="AL787" t="s">
        <v>6186</v>
      </c>
      <c r="AM787" t="s">
        <v>6186</v>
      </c>
      <c r="AN787" t="s">
        <v>6186</v>
      </c>
      <c r="AO787" t="s">
        <v>6186</v>
      </c>
      <c r="AP787" t="s">
        <v>6186</v>
      </c>
      <c r="AQ787" t="s">
        <v>6186</v>
      </c>
      <c r="AR787" t="s">
        <v>6186</v>
      </c>
      <c r="AS787" t="s">
        <v>6186</v>
      </c>
      <c r="AT787" t="s">
        <v>6186</v>
      </c>
      <c r="AU787" t="s">
        <v>6186</v>
      </c>
      <c r="AV787" t="s">
        <v>6186</v>
      </c>
      <c r="AW787" t="s">
        <v>6186</v>
      </c>
      <c r="AX787" t="s">
        <v>6186</v>
      </c>
      <c r="AY787" t="s">
        <v>6186</v>
      </c>
      <c r="AZ787" t="s">
        <v>6186</v>
      </c>
      <c r="BA787" t="s">
        <v>6186</v>
      </c>
      <c r="BB787" t="s">
        <v>6186</v>
      </c>
      <c r="BC787" t="s">
        <v>6186</v>
      </c>
      <c r="BD787" t="s">
        <v>6186</v>
      </c>
    </row>
    <row r="788" spans="1:56">
      <c r="A788" t="s">
        <v>6188</v>
      </c>
      <c r="B788">
        <v>2250</v>
      </c>
      <c r="C788">
        <v>1981</v>
      </c>
      <c r="D788" t="s">
        <v>6186</v>
      </c>
      <c r="E788" t="s">
        <v>6186</v>
      </c>
      <c r="F788" t="s">
        <v>6186</v>
      </c>
      <c r="H788" t="s">
        <v>6186</v>
      </c>
      <c r="I788" t="str">
        <f t="shared" si="16"/>
        <v/>
      </c>
      <c r="K788" t="s">
        <v>6186</v>
      </c>
      <c r="L788" t="s">
        <v>6186</v>
      </c>
      <c r="M788" t="s">
        <v>6186</v>
      </c>
      <c r="N788" t="s">
        <v>6186</v>
      </c>
      <c r="O788" t="s">
        <v>6186</v>
      </c>
      <c r="P788" t="s">
        <v>6186</v>
      </c>
      <c r="Q788" t="s">
        <v>6186</v>
      </c>
      <c r="R788" t="s">
        <v>6186</v>
      </c>
      <c r="S788" t="s">
        <v>6186</v>
      </c>
      <c r="T788" t="s">
        <v>6186</v>
      </c>
      <c r="U788" t="s">
        <v>6186</v>
      </c>
      <c r="V788" t="s">
        <v>6186</v>
      </c>
      <c r="W788" t="s">
        <v>6186</v>
      </c>
      <c r="X788" t="s">
        <v>6186</v>
      </c>
      <c r="Y788" t="s">
        <v>6186</v>
      </c>
      <c r="Z788" t="s">
        <v>6186</v>
      </c>
      <c r="AA788" t="s">
        <v>6186</v>
      </c>
      <c r="AB788" t="s">
        <v>6186</v>
      </c>
      <c r="AC788" t="s">
        <v>6186</v>
      </c>
      <c r="AD788" t="s">
        <v>6186</v>
      </c>
      <c r="AE788" t="s">
        <v>6186</v>
      </c>
      <c r="AF788" t="s">
        <v>6186</v>
      </c>
      <c r="AG788" t="s">
        <v>6186</v>
      </c>
      <c r="AH788" t="s">
        <v>6186</v>
      </c>
      <c r="AI788" t="s">
        <v>6186</v>
      </c>
      <c r="AJ788" t="s">
        <v>6186</v>
      </c>
      <c r="AK788" t="s">
        <v>6186</v>
      </c>
      <c r="AL788" t="s">
        <v>6186</v>
      </c>
      <c r="AM788" t="s">
        <v>6186</v>
      </c>
      <c r="AN788" t="s">
        <v>6186</v>
      </c>
      <c r="AO788" t="s">
        <v>6186</v>
      </c>
      <c r="AP788" t="s">
        <v>6186</v>
      </c>
      <c r="AQ788" t="s">
        <v>6186</v>
      </c>
      <c r="AR788" t="s">
        <v>6186</v>
      </c>
      <c r="AS788" t="s">
        <v>6186</v>
      </c>
      <c r="AT788" t="s">
        <v>6186</v>
      </c>
      <c r="AU788" t="s">
        <v>6186</v>
      </c>
      <c r="AV788" t="s">
        <v>6186</v>
      </c>
      <c r="AW788" t="s">
        <v>6186</v>
      </c>
      <c r="AX788" t="s">
        <v>6186</v>
      </c>
      <c r="AY788" t="s">
        <v>6186</v>
      </c>
      <c r="AZ788" t="s">
        <v>6186</v>
      </c>
      <c r="BA788" t="s">
        <v>6186</v>
      </c>
      <c r="BB788" t="s">
        <v>6186</v>
      </c>
      <c r="BC788" t="s">
        <v>6186</v>
      </c>
      <c r="BD788" t="s">
        <v>6186</v>
      </c>
    </row>
    <row r="789" spans="1:56">
      <c r="A789" t="s">
        <v>6188</v>
      </c>
      <c r="B789">
        <v>2250</v>
      </c>
      <c r="C789">
        <v>1982</v>
      </c>
      <c r="D789">
        <v>2</v>
      </c>
      <c r="E789">
        <v>1.83E-4</v>
      </c>
      <c r="F789">
        <v>24.81</v>
      </c>
      <c r="H789">
        <v>20.99532</v>
      </c>
      <c r="I789">
        <f t="shared" si="16"/>
        <v>3.8421435600000001E-3</v>
      </c>
      <c r="K789">
        <v>20.88</v>
      </c>
      <c r="L789">
        <v>21.138000000000002</v>
      </c>
      <c r="M789">
        <v>423.28487999999999</v>
      </c>
      <c r="N789">
        <v>425.62261000000001</v>
      </c>
      <c r="O789">
        <v>420.42766999999998</v>
      </c>
      <c r="P789" t="s">
        <v>6186</v>
      </c>
      <c r="Q789">
        <v>59</v>
      </c>
      <c r="R789">
        <v>45</v>
      </c>
      <c r="S789">
        <v>25.625399999999999</v>
      </c>
      <c r="T789">
        <v>0.76271199999999995</v>
      </c>
      <c r="U789">
        <v>0.02</v>
      </c>
      <c r="V789">
        <v>23.619730000000001</v>
      </c>
      <c r="W789" t="s">
        <v>6186</v>
      </c>
      <c r="X789">
        <v>1</v>
      </c>
      <c r="Y789" t="s">
        <v>6186</v>
      </c>
      <c r="Z789">
        <v>1</v>
      </c>
      <c r="AA789" t="s">
        <v>6186</v>
      </c>
      <c r="AB789" t="s">
        <v>6186</v>
      </c>
      <c r="AC789" t="s">
        <v>6186</v>
      </c>
      <c r="AD789" t="s">
        <v>6186</v>
      </c>
      <c r="AE789">
        <v>1</v>
      </c>
      <c r="AF789" t="s">
        <v>6186</v>
      </c>
      <c r="AG789" t="s">
        <v>6186</v>
      </c>
      <c r="AH789" t="s">
        <v>6186</v>
      </c>
      <c r="AI789" t="s">
        <v>6186</v>
      </c>
      <c r="AJ789" t="s">
        <v>6186</v>
      </c>
      <c r="AK789" t="s">
        <v>6186</v>
      </c>
      <c r="AL789" t="s">
        <v>6186</v>
      </c>
      <c r="AM789" t="s">
        <v>6186</v>
      </c>
      <c r="AN789" t="s">
        <v>6186</v>
      </c>
      <c r="AO789" t="s">
        <v>6186</v>
      </c>
      <c r="AP789">
        <v>1</v>
      </c>
      <c r="AQ789" t="s">
        <v>6186</v>
      </c>
      <c r="AR789" t="s">
        <v>6186</v>
      </c>
      <c r="AS789" t="s">
        <v>6186</v>
      </c>
      <c r="AT789" t="s">
        <v>6186</v>
      </c>
      <c r="AU789" t="s">
        <v>6186</v>
      </c>
      <c r="AV789">
        <v>4</v>
      </c>
      <c r="AW789" t="s">
        <v>6186</v>
      </c>
      <c r="AX789">
        <v>4</v>
      </c>
      <c r="AY789">
        <v>1</v>
      </c>
      <c r="AZ789" t="s">
        <v>6186</v>
      </c>
      <c r="BA789" t="s">
        <v>6186</v>
      </c>
      <c r="BB789" t="s">
        <v>6186</v>
      </c>
      <c r="BC789" t="s">
        <v>6186</v>
      </c>
      <c r="BD789" t="s">
        <v>6186</v>
      </c>
    </row>
    <row r="790" spans="1:56">
      <c r="A790" t="s">
        <v>6188</v>
      </c>
      <c r="B790">
        <v>2250</v>
      </c>
      <c r="C790">
        <v>1983</v>
      </c>
      <c r="D790">
        <v>3</v>
      </c>
      <c r="E790">
        <v>2.8600000000000001E-4</v>
      </c>
      <c r="F790">
        <v>24.81</v>
      </c>
      <c r="H790">
        <v>20.99532</v>
      </c>
      <c r="I790">
        <f t="shared" si="16"/>
        <v>6.0046615200000002E-3</v>
      </c>
      <c r="K790">
        <v>20.88</v>
      </c>
      <c r="L790">
        <v>21.138000000000002</v>
      </c>
      <c r="M790">
        <v>423.28487999999999</v>
      </c>
      <c r="N790">
        <v>425.62261000000001</v>
      </c>
      <c r="O790">
        <v>420.42766999999998</v>
      </c>
      <c r="P790" t="s">
        <v>6186</v>
      </c>
      <c r="Q790">
        <v>59</v>
      </c>
      <c r="R790">
        <v>45</v>
      </c>
      <c r="S790">
        <v>23.4771</v>
      </c>
      <c r="T790">
        <v>0.76271199999999995</v>
      </c>
      <c r="U790">
        <v>0.02</v>
      </c>
      <c r="V790">
        <v>23.619730000000001</v>
      </c>
      <c r="W790" t="s">
        <v>6186</v>
      </c>
      <c r="X790">
        <v>1</v>
      </c>
      <c r="Y790" t="s">
        <v>6186</v>
      </c>
      <c r="Z790">
        <v>1</v>
      </c>
      <c r="AA790" t="s">
        <v>6186</v>
      </c>
      <c r="AB790" t="s">
        <v>6186</v>
      </c>
      <c r="AC790" t="s">
        <v>6186</v>
      </c>
      <c r="AD790" t="s">
        <v>6186</v>
      </c>
      <c r="AE790">
        <v>1</v>
      </c>
      <c r="AF790" t="s">
        <v>6186</v>
      </c>
      <c r="AG790" t="s">
        <v>6186</v>
      </c>
      <c r="AH790" t="s">
        <v>6186</v>
      </c>
      <c r="AI790" t="s">
        <v>6186</v>
      </c>
      <c r="AJ790" t="s">
        <v>6186</v>
      </c>
      <c r="AK790" t="s">
        <v>6186</v>
      </c>
      <c r="AL790" t="s">
        <v>6186</v>
      </c>
      <c r="AM790" t="s">
        <v>6186</v>
      </c>
      <c r="AN790" t="s">
        <v>6186</v>
      </c>
      <c r="AO790" t="s">
        <v>6186</v>
      </c>
      <c r="AP790">
        <v>1</v>
      </c>
      <c r="AQ790" t="s">
        <v>6186</v>
      </c>
      <c r="AR790" t="s">
        <v>6186</v>
      </c>
      <c r="AS790" t="s">
        <v>6186</v>
      </c>
      <c r="AT790" t="s">
        <v>6186</v>
      </c>
      <c r="AU790" t="s">
        <v>6186</v>
      </c>
      <c r="AV790">
        <v>4</v>
      </c>
      <c r="AW790" t="s">
        <v>6186</v>
      </c>
      <c r="AX790">
        <v>4</v>
      </c>
      <c r="AY790">
        <v>1</v>
      </c>
      <c r="AZ790" t="s">
        <v>6186</v>
      </c>
      <c r="BA790" t="s">
        <v>6186</v>
      </c>
      <c r="BB790" t="s">
        <v>6186</v>
      </c>
      <c r="BC790" t="s">
        <v>6186</v>
      </c>
      <c r="BD790" t="s">
        <v>6186</v>
      </c>
    </row>
    <row r="791" spans="1:56">
      <c r="A791" t="s">
        <v>6188</v>
      </c>
      <c r="B791">
        <v>2250</v>
      </c>
      <c r="C791">
        <v>1984</v>
      </c>
      <c r="D791">
        <v>5</v>
      </c>
      <c r="E791">
        <v>3.3799999999999998E-4</v>
      </c>
      <c r="F791">
        <v>28.76</v>
      </c>
      <c r="H791">
        <v>24.24926</v>
      </c>
      <c r="I791">
        <f t="shared" si="16"/>
        <v>8.1962498799999992E-3</v>
      </c>
      <c r="K791">
        <v>25.29</v>
      </c>
      <c r="L791">
        <v>23.088000000000001</v>
      </c>
      <c r="M791">
        <v>366.48540000000003</v>
      </c>
      <c r="N791">
        <v>351.40372000000002</v>
      </c>
      <c r="O791">
        <v>384.91856999999999</v>
      </c>
      <c r="P791" t="s">
        <v>6186</v>
      </c>
      <c r="Q791">
        <v>59</v>
      </c>
      <c r="R791">
        <v>45</v>
      </c>
      <c r="S791">
        <v>23.307200000000002</v>
      </c>
      <c r="T791">
        <v>0.76271199999999995</v>
      </c>
      <c r="U791">
        <v>0.02</v>
      </c>
      <c r="V791">
        <v>27.280419999999999</v>
      </c>
      <c r="W791" t="s">
        <v>6186</v>
      </c>
      <c r="X791">
        <v>1</v>
      </c>
      <c r="Y791" t="s">
        <v>6186</v>
      </c>
      <c r="Z791">
        <v>1</v>
      </c>
      <c r="AA791" t="s">
        <v>6186</v>
      </c>
      <c r="AB791" t="s">
        <v>6186</v>
      </c>
      <c r="AC791" t="s">
        <v>6186</v>
      </c>
      <c r="AD791" t="s">
        <v>6186</v>
      </c>
      <c r="AE791">
        <v>1</v>
      </c>
      <c r="AF791" t="s">
        <v>6186</v>
      </c>
      <c r="AG791" t="s">
        <v>6186</v>
      </c>
      <c r="AH791" t="s">
        <v>6186</v>
      </c>
      <c r="AI791" t="s">
        <v>6186</v>
      </c>
      <c r="AJ791" t="s">
        <v>6186</v>
      </c>
      <c r="AK791" t="s">
        <v>6186</v>
      </c>
      <c r="AL791" t="s">
        <v>6186</v>
      </c>
      <c r="AM791" t="s">
        <v>6186</v>
      </c>
      <c r="AN791" t="s">
        <v>6186</v>
      </c>
      <c r="AO791" t="s">
        <v>6186</v>
      </c>
      <c r="AP791">
        <v>1</v>
      </c>
      <c r="AQ791" t="s">
        <v>6186</v>
      </c>
      <c r="AR791" t="s">
        <v>6186</v>
      </c>
      <c r="AS791" t="s">
        <v>6186</v>
      </c>
      <c r="AT791" t="s">
        <v>6186</v>
      </c>
      <c r="AU791" t="s">
        <v>6186</v>
      </c>
      <c r="AV791">
        <v>4</v>
      </c>
      <c r="AW791" t="s">
        <v>6186</v>
      </c>
      <c r="AX791">
        <v>4</v>
      </c>
      <c r="AY791">
        <v>1</v>
      </c>
      <c r="AZ791" t="s">
        <v>6186</v>
      </c>
      <c r="BA791" t="s">
        <v>6186</v>
      </c>
      <c r="BB791" t="s">
        <v>6186</v>
      </c>
      <c r="BC791" t="s">
        <v>6186</v>
      </c>
      <c r="BD791" t="s">
        <v>6186</v>
      </c>
    </row>
    <row r="792" spans="1:56">
      <c r="A792" t="s">
        <v>6188</v>
      </c>
      <c r="B792">
        <v>2250</v>
      </c>
      <c r="C792">
        <v>1985</v>
      </c>
      <c r="D792">
        <v>6</v>
      </c>
      <c r="E792">
        <v>3.9500000000000001E-4</v>
      </c>
      <c r="F792">
        <v>28.76</v>
      </c>
      <c r="H792">
        <v>24.24926</v>
      </c>
      <c r="I792">
        <f t="shared" si="16"/>
        <v>9.5784576999999992E-3</v>
      </c>
      <c r="K792">
        <v>25.29</v>
      </c>
      <c r="L792">
        <v>23.088000000000001</v>
      </c>
      <c r="M792">
        <v>366.48540000000003</v>
      </c>
      <c r="N792">
        <v>351.40372000000002</v>
      </c>
      <c r="O792">
        <v>384.91856999999999</v>
      </c>
      <c r="P792" t="s">
        <v>6186</v>
      </c>
      <c r="Q792">
        <v>61</v>
      </c>
      <c r="R792">
        <v>45</v>
      </c>
      <c r="S792">
        <v>22.9529</v>
      </c>
      <c r="T792">
        <v>0.73770500000000006</v>
      </c>
      <c r="U792">
        <v>0.02</v>
      </c>
      <c r="V792">
        <v>27.280419999999999</v>
      </c>
      <c r="W792" t="s">
        <v>6186</v>
      </c>
      <c r="X792">
        <v>1</v>
      </c>
      <c r="Y792" t="s">
        <v>6186</v>
      </c>
      <c r="Z792">
        <v>1</v>
      </c>
      <c r="AA792" t="s">
        <v>6186</v>
      </c>
      <c r="AB792" t="s">
        <v>6186</v>
      </c>
      <c r="AC792" t="s">
        <v>6186</v>
      </c>
      <c r="AD792" t="s">
        <v>6186</v>
      </c>
      <c r="AE792">
        <v>1</v>
      </c>
      <c r="AF792" t="s">
        <v>6186</v>
      </c>
      <c r="AG792" t="s">
        <v>6186</v>
      </c>
      <c r="AH792" t="s">
        <v>6186</v>
      </c>
      <c r="AI792" t="s">
        <v>6186</v>
      </c>
      <c r="AJ792" t="s">
        <v>6186</v>
      </c>
      <c r="AK792" t="s">
        <v>6186</v>
      </c>
      <c r="AL792" t="s">
        <v>6186</v>
      </c>
      <c r="AM792" t="s">
        <v>6186</v>
      </c>
      <c r="AN792" t="s">
        <v>6186</v>
      </c>
      <c r="AO792" t="s">
        <v>6186</v>
      </c>
      <c r="AP792">
        <v>1</v>
      </c>
      <c r="AQ792" t="s">
        <v>6186</v>
      </c>
      <c r="AR792" t="s">
        <v>6186</v>
      </c>
      <c r="AS792" t="s">
        <v>6186</v>
      </c>
      <c r="AT792" t="s">
        <v>6186</v>
      </c>
      <c r="AU792" t="s">
        <v>6186</v>
      </c>
      <c r="AV792">
        <v>4</v>
      </c>
      <c r="AW792" t="s">
        <v>6186</v>
      </c>
      <c r="AX792">
        <v>4</v>
      </c>
      <c r="AY792">
        <v>1</v>
      </c>
      <c r="AZ792" t="s">
        <v>6186</v>
      </c>
      <c r="BA792" t="s">
        <v>6186</v>
      </c>
      <c r="BB792" t="s">
        <v>6186</v>
      </c>
      <c r="BC792" t="s">
        <v>6186</v>
      </c>
      <c r="BD792" t="s">
        <v>6186</v>
      </c>
    </row>
    <row r="793" spans="1:56">
      <c r="A793" t="s">
        <v>6188</v>
      </c>
      <c r="B793">
        <v>2250</v>
      </c>
      <c r="C793">
        <v>1986</v>
      </c>
      <c r="D793">
        <v>37</v>
      </c>
      <c r="E793">
        <v>2.395E-3</v>
      </c>
      <c r="F793">
        <v>33.1</v>
      </c>
      <c r="H793">
        <v>27.937370000000001</v>
      </c>
      <c r="I793">
        <f t="shared" si="16"/>
        <v>6.6910001150000009E-2</v>
      </c>
      <c r="K793">
        <v>27.00168</v>
      </c>
      <c r="L793">
        <v>29.128509999999999</v>
      </c>
      <c r="M793">
        <v>318.10433</v>
      </c>
      <c r="N793">
        <v>329.12763999999999</v>
      </c>
      <c r="O793">
        <v>305.09627999999998</v>
      </c>
      <c r="P793" t="s">
        <v>6186</v>
      </c>
      <c r="Q793">
        <v>81</v>
      </c>
      <c r="R793">
        <v>64</v>
      </c>
      <c r="S793">
        <v>16.212700000000002</v>
      </c>
      <c r="T793">
        <v>0.79012300000000002</v>
      </c>
      <c r="U793">
        <v>2.8444000000000001E-2</v>
      </c>
      <c r="V793">
        <v>31.429549999999999</v>
      </c>
      <c r="W793" t="s">
        <v>6186</v>
      </c>
      <c r="X793">
        <v>1</v>
      </c>
      <c r="Y793" t="s">
        <v>6186</v>
      </c>
      <c r="Z793">
        <v>1</v>
      </c>
      <c r="AA793" t="s">
        <v>6186</v>
      </c>
      <c r="AB793" t="s">
        <v>6186</v>
      </c>
      <c r="AC793" t="s">
        <v>6186</v>
      </c>
      <c r="AD793" t="s">
        <v>6186</v>
      </c>
      <c r="AE793">
        <v>1</v>
      </c>
      <c r="AF793" t="s">
        <v>6186</v>
      </c>
      <c r="AG793" t="s">
        <v>6186</v>
      </c>
      <c r="AH793" t="s">
        <v>6186</v>
      </c>
      <c r="AI793" t="s">
        <v>6186</v>
      </c>
      <c r="AJ793" t="s">
        <v>6186</v>
      </c>
      <c r="AK793" t="s">
        <v>6186</v>
      </c>
      <c r="AL793" t="s">
        <v>6186</v>
      </c>
      <c r="AM793" t="s">
        <v>6186</v>
      </c>
      <c r="AN793" t="s">
        <v>6186</v>
      </c>
      <c r="AO793" t="s">
        <v>6186</v>
      </c>
      <c r="AP793">
        <v>1</v>
      </c>
      <c r="AQ793" t="s">
        <v>6186</v>
      </c>
      <c r="AR793" t="s">
        <v>6186</v>
      </c>
      <c r="AS793" t="s">
        <v>6186</v>
      </c>
      <c r="AT793" t="s">
        <v>6186</v>
      </c>
      <c r="AU793" t="s">
        <v>6186</v>
      </c>
      <c r="AV793">
        <v>5</v>
      </c>
      <c r="AW793" t="s">
        <v>6186</v>
      </c>
      <c r="AX793">
        <v>4</v>
      </c>
      <c r="AY793" t="s">
        <v>6186</v>
      </c>
      <c r="AZ793">
        <v>1</v>
      </c>
      <c r="BA793" t="s">
        <v>6186</v>
      </c>
      <c r="BB793" t="s">
        <v>6186</v>
      </c>
      <c r="BC793" t="s">
        <v>6186</v>
      </c>
      <c r="BD793" t="s">
        <v>6186</v>
      </c>
    </row>
    <row r="794" spans="1:56">
      <c r="A794" t="s">
        <v>6188</v>
      </c>
      <c r="B794">
        <v>2250</v>
      </c>
      <c r="C794">
        <v>1987</v>
      </c>
      <c r="D794">
        <v>63</v>
      </c>
      <c r="E794">
        <v>4.2440000000000004E-3</v>
      </c>
      <c r="F794">
        <v>33.1</v>
      </c>
      <c r="H794">
        <v>27.800699999999999</v>
      </c>
      <c r="I794">
        <f t="shared" si="16"/>
        <v>0.11798617080000001</v>
      </c>
      <c r="K794">
        <v>26.823360000000001</v>
      </c>
      <c r="L794">
        <v>29.007020000000001</v>
      </c>
      <c r="M794">
        <v>319.66820999999999</v>
      </c>
      <c r="N794">
        <v>331.31563999999997</v>
      </c>
      <c r="O794">
        <v>306.37412</v>
      </c>
      <c r="P794" t="s">
        <v>6186</v>
      </c>
      <c r="Q794">
        <v>81</v>
      </c>
      <c r="R794">
        <v>64</v>
      </c>
      <c r="S794">
        <v>16.4528</v>
      </c>
      <c r="T794">
        <v>0.79012300000000002</v>
      </c>
      <c r="U794">
        <v>2.8444000000000001E-2</v>
      </c>
      <c r="V794">
        <v>31.275790000000001</v>
      </c>
      <c r="W794" t="s">
        <v>6186</v>
      </c>
      <c r="X794">
        <v>1</v>
      </c>
      <c r="Y794" t="s">
        <v>6186</v>
      </c>
      <c r="Z794">
        <v>1</v>
      </c>
      <c r="AA794" t="s">
        <v>6186</v>
      </c>
      <c r="AB794" t="s">
        <v>6186</v>
      </c>
      <c r="AC794" t="s">
        <v>6186</v>
      </c>
      <c r="AD794" t="s">
        <v>6186</v>
      </c>
      <c r="AE794">
        <v>1</v>
      </c>
      <c r="AF794" t="s">
        <v>6186</v>
      </c>
      <c r="AG794" t="s">
        <v>6186</v>
      </c>
      <c r="AH794" t="s">
        <v>6186</v>
      </c>
      <c r="AI794" t="s">
        <v>6186</v>
      </c>
      <c r="AJ794" t="s">
        <v>6186</v>
      </c>
      <c r="AK794" t="s">
        <v>6186</v>
      </c>
      <c r="AL794" t="s">
        <v>6186</v>
      </c>
      <c r="AM794" t="s">
        <v>6186</v>
      </c>
      <c r="AN794" t="s">
        <v>6186</v>
      </c>
      <c r="AO794" t="s">
        <v>6186</v>
      </c>
      <c r="AP794">
        <v>1</v>
      </c>
      <c r="AQ794" t="s">
        <v>6186</v>
      </c>
      <c r="AR794" t="s">
        <v>6186</v>
      </c>
      <c r="AS794" t="s">
        <v>6186</v>
      </c>
      <c r="AT794" t="s">
        <v>6186</v>
      </c>
      <c r="AU794" t="s">
        <v>6186</v>
      </c>
      <c r="AV794">
        <v>5</v>
      </c>
      <c r="AW794" t="s">
        <v>6186</v>
      </c>
      <c r="AX794">
        <v>4</v>
      </c>
      <c r="AY794" t="s">
        <v>6186</v>
      </c>
      <c r="AZ794">
        <v>1</v>
      </c>
      <c r="BA794" t="s">
        <v>6186</v>
      </c>
      <c r="BB794" t="s">
        <v>6186</v>
      </c>
      <c r="BC794" t="s">
        <v>6186</v>
      </c>
      <c r="BD794" t="s">
        <v>6186</v>
      </c>
    </row>
    <row r="795" spans="1:56">
      <c r="A795" t="s">
        <v>6188</v>
      </c>
      <c r="B795">
        <v>2250</v>
      </c>
      <c r="C795">
        <v>1988</v>
      </c>
      <c r="D795">
        <v>83</v>
      </c>
      <c r="E795">
        <v>5.4339999999999996E-3</v>
      </c>
      <c r="F795">
        <v>33.25</v>
      </c>
      <c r="H795">
        <v>27.760739999999998</v>
      </c>
      <c r="I795">
        <f t="shared" si="16"/>
        <v>0.15085186115999999</v>
      </c>
      <c r="K795">
        <v>26.959379999999999</v>
      </c>
      <c r="L795">
        <v>28.693940000000001</v>
      </c>
      <c r="M795">
        <v>320.12833999999998</v>
      </c>
      <c r="N795">
        <v>329.64402999999999</v>
      </c>
      <c r="O795">
        <v>309.71692999999999</v>
      </c>
      <c r="P795" t="s">
        <v>6186</v>
      </c>
      <c r="Q795">
        <v>81</v>
      </c>
      <c r="R795">
        <v>64</v>
      </c>
      <c r="S795">
        <v>16.6633</v>
      </c>
      <c r="T795">
        <v>0.79012300000000002</v>
      </c>
      <c r="U795">
        <v>2.8444000000000001E-2</v>
      </c>
      <c r="V795">
        <v>31.230830000000001</v>
      </c>
      <c r="W795" t="s">
        <v>6186</v>
      </c>
      <c r="X795">
        <v>1</v>
      </c>
      <c r="Y795" t="s">
        <v>6186</v>
      </c>
      <c r="Z795">
        <v>1</v>
      </c>
      <c r="AA795" t="s">
        <v>6186</v>
      </c>
      <c r="AB795" t="s">
        <v>6186</v>
      </c>
      <c r="AC795" t="s">
        <v>6186</v>
      </c>
      <c r="AD795" t="s">
        <v>6186</v>
      </c>
      <c r="AE795">
        <v>1</v>
      </c>
      <c r="AF795" t="s">
        <v>6186</v>
      </c>
      <c r="AG795" t="s">
        <v>6186</v>
      </c>
      <c r="AH795" t="s">
        <v>6186</v>
      </c>
      <c r="AI795" t="s">
        <v>6186</v>
      </c>
      <c r="AJ795" t="s">
        <v>6186</v>
      </c>
      <c r="AK795" t="s">
        <v>6186</v>
      </c>
      <c r="AL795" t="s">
        <v>6186</v>
      </c>
      <c r="AM795" t="s">
        <v>6186</v>
      </c>
      <c r="AN795" t="s">
        <v>6186</v>
      </c>
      <c r="AO795" t="s">
        <v>6186</v>
      </c>
      <c r="AP795">
        <v>1</v>
      </c>
      <c r="AQ795" t="s">
        <v>6186</v>
      </c>
      <c r="AR795" t="s">
        <v>6186</v>
      </c>
      <c r="AS795" t="s">
        <v>6186</v>
      </c>
      <c r="AT795" t="s">
        <v>6186</v>
      </c>
      <c r="AU795" t="s">
        <v>6186</v>
      </c>
      <c r="AV795">
        <v>5</v>
      </c>
      <c r="AW795" t="s">
        <v>6186</v>
      </c>
      <c r="AX795">
        <v>4</v>
      </c>
      <c r="AY795" t="s">
        <v>6186</v>
      </c>
      <c r="AZ795">
        <v>1</v>
      </c>
      <c r="BA795" t="s">
        <v>6186</v>
      </c>
      <c r="BB795" t="s">
        <v>6186</v>
      </c>
      <c r="BC795" t="s">
        <v>6186</v>
      </c>
      <c r="BD795" t="s">
        <v>6186</v>
      </c>
    </row>
    <row r="796" spans="1:56">
      <c r="A796" t="s">
        <v>6188</v>
      </c>
      <c r="B796">
        <v>2250</v>
      </c>
      <c r="C796">
        <v>1989</v>
      </c>
      <c r="D796">
        <v>6</v>
      </c>
      <c r="E796">
        <v>3.8499999999999998E-4</v>
      </c>
      <c r="F796">
        <v>33.366869999999999</v>
      </c>
      <c r="H796">
        <v>27.695180000000001</v>
      </c>
      <c r="I796">
        <f t="shared" si="16"/>
        <v>1.0662644299999999E-2</v>
      </c>
      <c r="K796">
        <v>27.043320000000001</v>
      </c>
      <c r="L796">
        <v>28.40765</v>
      </c>
      <c r="M796">
        <v>320.88621000000001</v>
      </c>
      <c r="N796">
        <v>328.62085999999999</v>
      </c>
      <c r="O796">
        <v>312.83823999999998</v>
      </c>
      <c r="P796" t="s">
        <v>6186</v>
      </c>
      <c r="Q796">
        <v>80.324299999999994</v>
      </c>
      <c r="R796">
        <v>64</v>
      </c>
      <c r="S796">
        <v>16.072700000000001</v>
      </c>
      <c r="T796">
        <v>0.79688099999999995</v>
      </c>
      <c r="U796">
        <v>2.8444000000000001E-2</v>
      </c>
      <c r="V796">
        <v>31.157080000000001</v>
      </c>
      <c r="W796" t="s">
        <v>6186</v>
      </c>
      <c r="X796">
        <v>1</v>
      </c>
      <c r="Y796" t="s">
        <v>6186</v>
      </c>
      <c r="Z796">
        <v>1</v>
      </c>
      <c r="AA796" t="s">
        <v>6186</v>
      </c>
      <c r="AB796" t="s">
        <v>6186</v>
      </c>
      <c r="AC796" t="s">
        <v>6186</v>
      </c>
      <c r="AD796" t="s">
        <v>6186</v>
      </c>
      <c r="AE796">
        <v>1</v>
      </c>
      <c r="AF796" t="s">
        <v>6186</v>
      </c>
      <c r="AG796" t="s">
        <v>6186</v>
      </c>
      <c r="AH796" t="s">
        <v>6186</v>
      </c>
      <c r="AI796" t="s">
        <v>6186</v>
      </c>
      <c r="AJ796" t="s">
        <v>6186</v>
      </c>
      <c r="AK796" t="s">
        <v>6186</v>
      </c>
      <c r="AL796" t="s">
        <v>6186</v>
      </c>
      <c r="AM796" t="s">
        <v>6186</v>
      </c>
      <c r="AN796" t="s">
        <v>6186</v>
      </c>
      <c r="AO796" t="s">
        <v>6186</v>
      </c>
      <c r="AP796">
        <v>1</v>
      </c>
      <c r="AQ796" t="s">
        <v>6186</v>
      </c>
      <c r="AR796" t="s">
        <v>6186</v>
      </c>
      <c r="AS796" t="s">
        <v>6186</v>
      </c>
      <c r="AT796" t="s">
        <v>6186</v>
      </c>
      <c r="AU796" t="s">
        <v>6186</v>
      </c>
      <c r="AV796">
        <v>5</v>
      </c>
      <c r="AW796" t="s">
        <v>6186</v>
      </c>
      <c r="AX796">
        <v>4</v>
      </c>
      <c r="AY796" t="s">
        <v>6186</v>
      </c>
      <c r="AZ796">
        <v>1</v>
      </c>
      <c r="BA796" t="s">
        <v>6186</v>
      </c>
      <c r="BB796" t="s">
        <v>6186</v>
      </c>
      <c r="BC796" t="s">
        <v>6186</v>
      </c>
      <c r="BD796" t="s">
        <v>6186</v>
      </c>
    </row>
    <row r="797" spans="1:56">
      <c r="A797" t="s">
        <v>6188</v>
      </c>
      <c r="B797">
        <v>2250</v>
      </c>
      <c r="C797">
        <v>1990</v>
      </c>
      <c r="D797" t="s">
        <v>6186</v>
      </c>
      <c r="E797" t="s">
        <v>6186</v>
      </c>
      <c r="F797" t="s">
        <v>6186</v>
      </c>
      <c r="H797" t="s">
        <v>6186</v>
      </c>
      <c r="I797" t="str">
        <f t="shared" si="16"/>
        <v/>
      </c>
      <c r="K797" t="s">
        <v>6186</v>
      </c>
      <c r="L797" t="s">
        <v>6186</v>
      </c>
      <c r="M797" t="s">
        <v>6186</v>
      </c>
      <c r="N797" t="s">
        <v>6186</v>
      </c>
      <c r="O797" t="s">
        <v>6186</v>
      </c>
      <c r="P797" t="s">
        <v>6186</v>
      </c>
      <c r="Q797" t="s">
        <v>6186</v>
      </c>
      <c r="R797" t="s">
        <v>6186</v>
      </c>
      <c r="S797" t="s">
        <v>6186</v>
      </c>
      <c r="T797" t="s">
        <v>6186</v>
      </c>
      <c r="U797" t="s">
        <v>6186</v>
      </c>
      <c r="V797" t="s">
        <v>6186</v>
      </c>
      <c r="W797" t="s">
        <v>6186</v>
      </c>
      <c r="X797" t="s">
        <v>6186</v>
      </c>
      <c r="Y797" t="s">
        <v>6186</v>
      </c>
      <c r="Z797" t="s">
        <v>6186</v>
      </c>
      <c r="AA797" t="s">
        <v>6186</v>
      </c>
      <c r="AB797" t="s">
        <v>6186</v>
      </c>
      <c r="AC797" t="s">
        <v>6186</v>
      </c>
      <c r="AD797" t="s">
        <v>6186</v>
      </c>
      <c r="AE797" t="s">
        <v>6186</v>
      </c>
      <c r="AF797" t="s">
        <v>6186</v>
      </c>
      <c r="AG797" t="s">
        <v>6186</v>
      </c>
      <c r="AH797" t="s">
        <v>6186</v>
      </c>
      <c r="AI797" t="s">
        <v>6186</v>
      </c>
      <c r="AJ797" t="s">
        <v>6186</v>
      </c>
      <c r="AK797" t="s">
        <v>6186</v>
      </c>
      <c r="AL797" t="s">
        <v>6186</v>
      </c>
      <c r="AM797" t="s">
        <v>6186</v>
      </c>
      <c r="AN797" t="s">
        <v>6186</v>
      </c>
      <c r="AO797" t="s">
        <v>6186</v>
      </c>
      <c r="AP797" t="s">
        <v>6186</v>
      </c>
      <c r="AQ797" t="s">
        <v>6186</v>
      </c>
      <c r="AR797" t="s">
        <v>6186</v>
      </c>
      <c r="AS797" t="s">
        <v>6186</v>
      </c>
      <c r="AT797" t="s">
        <v>6186</v>
      </c>
      <c r="AU797" t="s">
        <v>6186</v>
      </c>
      <c r="AV797" t="s">
        <v>6186</v>
      </c>
      <c r="AW797" t="s">
        <v>6186</v>
      </c>
      <c r="AX797" t="s">
        <v>6186</v>
      </c>
      <c r="AY797" t="s">
        <v>6186</v>
      </c>
      <c r="AZ797" t="s">
        <v>6186</v>
      </c>
      <c r="BA797" t="s">
        <v>6186</v>
      </c>
      <c r="BB797" t="s">
        <v>6186</v>
      </c>
      <c r="BC797" t="s">
        <v>6186</v>
      </c>
      <c r="BD797" t="s">
        <v>6186</v>
      </c>
    </row>
    <row r="798" spans="1:56">
      <c r="A798" t="s">
        <v>6188</v>
      </c>
      <c r="B798">
        <v>2250</v>
      </c>
      <c r="C798">
        <v>1991</v>
      </c>
      <c r="D798" t="s">
        <v>6186</v>
      </c>
      <c r="E798" t="s">
        <v>6186</v>
      </c>
      <c r="F798" t="s">
        <v>6186</v>
      </c>
      <c r="H798" t="s">
        <v>6186</v>
      </c>
      <c r="I798" t="str">
        <f t="shared" si="16"/>
        <v/>
      </c>
      <c r="K798" t="s">
        <v>6186</v>
      </c>
      <c r="L798" t="s">
        <v>6186</v>
      </c>
      <c r="M798" t="s">
        <v>6186</v>
      </c>
      <c r="N798" t="s">
        <v>6186</v>
      </c>
      <c r="O798" t="s">
        <v>6186</v>
      </c>
      <c r="P798" t="s">
        <v>6186</v>
      </c>
      <c r="Q798" t="s">
        <v>6186</v>
      </c>
      <c r="R798" t="s">
        <v>6186</v>
      </c>
      <c r="S798" t="s">
        <v>6186</v>
      </c>
      <c r="T798" t="s">
        <v>6186</v>
      </c>
      <c r="U798" t="s">
        <v>6186</v>
      </c>
      <c r="V798" t="s">
        <v>6186</v>
      </c>
      <c r="W798" t="s">
        <v>6186</v>
      </c>
      <c r="X798" t="s">
        <v>6186</v>
      </c>
      <c r="Y798" t="s">
        <v>6186</v>
      </c>
      <c r="Z798" t="s">
        <v>6186</v>
      </c>
      <c r="AA798" t="s">
        <v>6186</v>
      </c>
      <c r="AB798" t="s">
        <v>6186</v>
      </c>
      <c r="AC798" t="s">
        <v>6186</v>
      </c>
      <c r="AD798" t="s">
        <v>6186</v>
      </c>
      <c r="AE798" t="s">
        <v>6186</v>
      </c>
      <c r="AF798" t="s">
        <v>6186</v>
      </c>
      <c r="AG798" t="s">
        <v>6186</v>
      </c>
      <c r="AH798" t="s">
        <v>6186</v>
      </c>
      <c r="AI798" t="s">
        <v>6186</v>
      </c>
      <c r="AJ798" t="s">
        <v>6186</v>
      </c>
      <c r="AK798" t="s">
        <v>6186</v>
      </c>
      <c r="AL798" t="s">
        <v>6186</v>
      </c>
      <c r="AM798" t="s">
        <v>6186</v>
      </c>
      <c r="AN798" t="s">
        <v>6186</v>
      </c>
      <c r="AO798" t="s">
        <v>6186</v>
      </c>
      <c r="AP798" t="s">
        <v>6186</v>
      </c>
      <c r="AQ798" t="s">
        <v>6186</v>
      </c>
      <c r="AR798" t="s">
        <v>6186</v>
      </c>
      <c r="AS798" t="s">
        <v>6186</v>
      </c>
      <c r="AT798" t="s">
        <v>6186</v>
      </c>
      <c r="AU798" t="s">
        <v>6186</v>
      </c>
      <c r="AV798" t="s">
        <v>6186</v>
      </c>
      <c r="AW798" t="s">
        <v>6186</v>
      </c>
      <c r="AX798" t="s">
        <v>6186</v>
      </c>
      <c r="AY798" t="s">
        <v>6186</v>
      </c>
      <c r="AZ798" t="s">
        <v>6186</v>
      </c>
      <c r="BA798" t="s">
        <v>6186</v>
      </c>
      <c r="BB798" t="s">
        <v>6186</v>
      </c>
      <c r="BC798" t="s">
        <v>6186</v>
      </c>
      <c r="BD798" t="s">
        <v>6186</v>
      </c>
    </row>
    <row r="799" spans="1:56">
      <c r="A799" t="s">
        <v>6188</v>
      </c>
      <c r="B799">
        <v>2250</v>
      </c>
      <c r="C799">
        <v>1992</v>
      </c>
      <c r="D799" t="s">
        <v>6186</v>
      </c>
      <c r="E799" t="s">
        <v>6186</v>
      </c>
      <c r="F799" t="s">
        <v>6186</v>
      </c>
      <c r="H799" t="s">
        <v>6186</v>
      </c>
      <c r="I799" t="str">
        <f t="shared" si="16"/>
        <v/>
      </c>
      <c r="K799" t="s">
        <v>6186</v>
      </c>
      <c r="L799" t="s">
        <v>6186</v>
      </c>
      <c r="M799" t="s">
        <v>6186</v>
      </c>
      <c r="N799" t="s">
        <v>6186</v>
      </c>
      <c r="O799" t="s">
        <v>6186</v>
      </c>
      <c r="P799" t="s">
        <v>6186</v>
      </c>
      <c r="Q799" t="s">
        <v>6186</v>
      </c>
      <c r="R799" t="s">
        <v>6186</v>
      </c>
      <c r="S799" t="s">
        <v>6186</v>
      </c>
      <c r="T799" t="s">
        <v>6186</v>
      </c>
      <c r="U799" t="s">
        <v>6186</v>
      </c>
      <c r="V799" t="s">
        <v>6186</v>
      </c>
      <c r="W799" t="s">
        <v>6186</v>
      </c>
      <c r="X799" t="s">
        <v>6186</v>
      </c>
      <c r="Y799" t="s">
        <v>6186</v>
      </c>
      <c r="Z799" t="s">
        <v>6186</v>
      </c>
      <c r="AA799" t="s">
        <v>6186</v>
      </c>
      <c r="AB799" t="s">
        <v>6186</v>
      </c>
      <c r="AC799" t="s">
        <v>6186</v>
      </c>
      <c r="AD799" t="s">
        <v>6186</v>
      </c>
      <c r="AE799" t="s">
        <v>6186</v>
      </c>
      <c r="AF799" t="s">
        <v>6186</v>
      </c>
      <c r="AG799" t="s">
        <v>6186</v>
      </c>
      <c r="AH799" t="s">
        <v>6186</v>
      </c>
      <c r="AI799" t="s">
        <v>6186</v>
      </c>
      <c r="AJ799" t="s">
        <v>6186</v>
      </c>
      <c r="AK799" t="s">
        <v>6186</v>
      </c>
      <c r="AL799" t="s">
        <v>6186</v>
      </c>
      <c r="AM799" t="s">
        <v>6186</v>
      </c>
      <c r="AN799" t="s">
        <v>6186</v>
      </c>
      <c r="AO799" t="s">
        <v>6186</v>
      </c>
      <c r="AP799" t="s">
        <v>6186</v>
      </c>
      <c r="AQ799" t="s">
        <v>6186</v>
      </c>
      <c r="AR799" t="s">
        <v>6186</v>
      </c>
      <c r="AS799" t="s">
        <v>6186</v>
      </c>
      <c r="AT799" t="s">
        <v>6186</v>
      </c>
      <c r="AU799" t="s">
        <v>6186</v>
      </c>
      <c r="AV799" t="s">
        <v>6186</v>
      </c>
      <c r="AW799" t="s">
        <v>6186</v>
      </c>
      <c r="AX799" t="s">
        <v>6186</v>
      </c>
      <c r="AY799" t="s">
        <v>6186</v>
      </c>
      <c r="AZ799" t="s">
        <v>6186</v>
      </c>
      <c r="BA799" t="s">
        <v>6186</v>
      </c>
      <c r="BB799" t="s">
        <v>6186</v>
      </c>
      <c r="BC799" t="s">
        <v>6186</v>
      </c>
      <c r="BD799" t="s">
        <v>6186</v>
      </c>
    </row>
    <row r="800" spans="1:56">
      <c r="A800" t="s">
        <v>6188</v>
      </c>
      <c r="B800">
        <v>2250</v>
      </c>
      <c r="C800">
        <v>1993</v>
      </c>
      <c r="D800" t="s">
        <v>6186</v>
      </c>
      <c r="E800" t="s">
        <v>6186</v>
      </c>
      <c r="F800" t="s">
        <v>6186</v>
      </c>
      <c r="H800" t="s">
        <v>6186</v>
      </c>
      <c r="I800" t="str">
        <f t="shared" si="16"/>
        <v/>
      </c>
      <c r="K800" t="s">
        <v>6186</v>
      </c>
      <c r="L800" t="s">
        <v>6186</v>
      </c>
      <c r="M800" t="s">
        <v>6186</v>
      </c>
      <c r="N800" t="s">
        <v>6186</v>
      </c>
      <c r="O800" t="s">
        <v>6186</v>
      </c>
      <c r="P800" t="s">
        <v>6186</v>
      </c>
      <c r="Q800" t="s">
        <v>6186</v>
      </c>
      <c r="R800" t="s">
        <v>6186</v>
      </c>
      <c r="S800" t="s">
        <v>6186</v>
      </c>
      <c r="T800" t="s">
        <v>6186</v>
      </c>
      <c r="U800" t="s">
        <v>6186</v>
      </c>
      <c r="V800" t="s">
        <v>6186</v>
      </c>
      <c r="W800" t="s">
        <v>6186</v>
      </c>
      <c r="X800" t="s">
        <v>6186</v>
      </c>
      <c r="Y800" t="s">
        <v>6186</v>
      </c>
      <c r="Z800" t="s">
        <v>6186</v>
      </c>
      <c r="AA800" t="s">
        <v>6186</v>
      </c>
      <c r="AB800" t="s">
        <v>6186</v>
      </c>
      <c r="AC800" t="s">
        <v>6186</v>
      </c>
      <c r="AD800" t="s">
        <v>6186</v>
      </c>
      <c r="AE800" t="s">
        <v>6186</v>
      </c>
      <c r="AF800" t="s">
        <v>6186</v>
      </c>
      <c r="AG800" t="s">
        <v>6186</v>
      </c>
      <c r="AH800" t="s">
        <v>6186</v>
      </c>
      <c r="AI800" t="s">
        <v>6186</v>
      </c>
      <c r="AJ800" t="s">
        <v>6186</v>
      </c>
      <c r="AK800" t="s">
        <v>6186</v>
      </c>
      <c r="AL800" t="s">
        <v>6186</v>
      </c>
      <c r="AM800" t="s">
        <v>6186</v>
      </c>
      <c r="AN800" t="s">
        <v>6186</v>
      </c>
      <c r="AO800" t="s">
        <v>6186</v>
      </c>
      <c r="AP800" t="s">
        <v>6186</v>
      </c>
      <c r="AQ800" t="s">
        <v>6186</v>
      </c>
      <c r="AR800" t="s">
        <v>6186</v>
      </c>
      <c r="AS800" t="s">
        <v>6186</v>
      </c>
      <c r="AT800" t="s">
        <v>6186</v>
      </c>
      <c r="AU800" t="s">
        <v>6186</v>
      </c>
      <c r="AV800" t="s">
        <v>6186</v>
      </c>
      <c r="AW800" t="s">
        <v>6186</v>
      </c>
      <c r="AX800" t="s">
        <v>6186</v>
      </c>
      <c r="AY800" t="s">
        <v>6186</v>
      </c>
      <c r="AZ800" t="s">
        <v>6186</v>
      </c>
      <c r="BA800" t="s">
        <v>6186</v>
      </c>
      <c r="BB800" t="s">
        <v>6186</v>
      </c>
      <c r="BC800" t="s">
        <v>6186</v>
      </c>
      <c r="BD800" t="s">
        <v>6186</v>
      </c>
    </row>
    <row r="801" spans="1:56">
      <c r="A801" t="s">
        <v>6188</v>
      </c>
      <c r="B801">
        <v>2250</v>
      </c>
      <c r="C801">
        <v>1994</v>
      </c>
      <c r="D801" t="s">
        <v>6186</v>
      </c>
      <c r="E801" t="s">
        <v>6186</v>
      </c>
      <c r="F801" t="s">
        <v>6186</v>
      </c>
      <c r="H801" t="s">
        <v>6186</v>
      </c>
      <c r="I801" t="str">
        <f t="shared" si="16"/>
        <v/>
      </c>
      <c r="K801" t="s">
        <v>6186</v>
      </c>
      <c r="L801" t="s">
        <v>6186</v>
      </c>
      <c r="M801" t="s">
        <v>6186</v>
      </c>
      <c r="N801" t="s">
        <v>6186</v>
      </c>
      <c r="O801" t="s">
        <v>6186</v>
      </c>
      <c r="P801" t="s">
        <v>6186</v>
      </c>
      <c r="Q801" t="s">
        <v>6186</v>
      </c>
      <c r="R801" t="s">
        <v>6186</v>
      </c>
      <c r="S801" t="s">
        <v>6186</v>
      </c>
      <c r="T801" t="s">
        <v>6186</v>
      </c>
      <c r="U801" t="s">
        <v>6186</v>
      </c>
      <c r="V801" t="s">
        <v>6186</v>
      </c>
      <c r="W801" t="s">
        <v>6186</v>
      </c>
      <c r="X801" t="s">
        <v>6186</v>
      </c>
      <c r="Y801" t="s">
        <v>6186</v>
      </c>
      <c r="Z801" t="s">
        <v>6186</v>
      </c>
      <c r="AA801" t="s">
        <v>6186</v>
      </c>
      <c r="AB801" t="s">
        <v>6186</v>
      </c>
      <c r="AC801" t="s">
        <v>6186</v>
      </c>
      <c r="AD801" t="s">
        <v>6186</v>
      </c>
      <c r="AE801" t="s">
        <v>6186</v>
      </c>
      <c r="AF801" t="s">
        <v>6186</v>
      </c>
      <c r="AG801" t="s">
        <v>6186</v>
      </c>
      <c r="AH801" t="s">
        <v>6186</v>
      </c>
      <c r="AI801" t="s">
        <v>6186</v>
      </c>
      <c r="AJ801" t="s">
        <v>6186</v>
      </c>
      <c r="AK801" t="s">
        <v>6186</v>
      </c>
      <c r="AL801" t="s">
        <v>6186</v>
      </c>
      <c r="AM801" t="s">
        <v>6186</v>
      </c>
      <c r="AN801" t="s">
        <v>6186</v>
      </c>
      <c r="AO801" t="s">
        <v>6186</v>
      </c>
      <c r="AP801" t="s">
        <v>6186</v>
      </c>
      <c r="AQ801" t="s">
        <v>6186</v>
      </c>
      <c r="AR801" t="s">
        <v>6186</v>
      </c>
      <c r="AS801" t="s">
        <v>6186</v>
      </c>
      <c r="AT801" t="s">
        <v>6186</v>
      </c>
      <c r="AU801" t="s">
        <v>6186</v>
      </c>
      <c r="AV801" t="s">
        <v>6186</v>
      </c>
      <c r="AW801" t="s">
        <v>6186</v>
      </c>
      <c r="AX801" t="s">
        <v>6186</v>
      </c>
      <c r="AY801" t="s">
        <v>6186</v>
      </c>
      <c r="AZ801" t="s">
        <v>6186</v>
      </c>
      <c r="BA801" t="s">
        <v>6186</v>
      </c>
      <c r="BB801" t="s">
        <v>6186</v>
      </c>
      <c r="BC801" t="s">
        <v>6186</v>
      </c>
      <c r="BD801" t="s">
        <v>6186</v>
      </c>
    </row>
    <row r="802" spans="1:56">
      <c r="A802" t="s">
        <v>6188</v>
      </c>
      <c r="B802">
        <v>2250</v>
      </c>
      <c r="C802">
        <v>1995</v>
      </c>
      <c r="D802" t="s">
        <v>6186</v>
      </c>
      <c r="E802" t="s">
        <v>6186</v>
      </c>
      <c r="F802" t="s">
        <v>6186</v>
      </c>
      <c r="H802" t="s">
        <v>6186</v>
      </c>
      <c r="I802" t="str">
        <f t="shared" si="16"/>
        <v/>
      </c>
      <c r="K802" t="s">
        <v>6186</v>
      </c>
      <c r="L802" t="s">
        <v>6186</v>
      </c>
      <c r="M802" t="s">
        <v>6186</v>
      </c>
      <c r="N802" t="s">
        <v>6186</v>
      </c>
      <c r="O802" t="s">
        <v>6186</v>
      </c>
      <c r="P802" t="s">
        <v>6186</v>
      </c>
      <c r="Q802" t="s">
        <v>6186</v>
      </c>
      <c r="R802" t="s">
        <v>6186</v>
      </c>
      <c r="S802" t="s">
        <v>6186</v>
      </c>
      <c r="T802" t="s">
        <v>6186</v>
      </c>
      <c r="U802" t="s">
        <v>6186</v>
      </c>
      <c r="V802" t="s">
        <v>6186</v>
      </c>
      <c r="W802" t="s">
        <v>6186</v>
      </c>
      <c r="X802" t="s">
        <v>6186</v>
      </c>
      <c r="Y802" t="s">
        <v>6186</v>
      </c>
      <c r="Z802" t="s">
        <v>6186</v>
      </c>
      <c r="AA802" t="s">
        <v>6186</v>
      </c>
      <c r="AB802" t="s">
        <v>6186</v>
      </c>
      <c r="AC802" t="s">
        <v>6186</v>
      </c>
      <c r="AD802" t="s">
        <v>6186</v>
      </c>
      <c r="AE802" t="s">
        <v>6186</v>
      </c>
      <c r="AF802" t="s">
        <v>6186</v>
      </c>
      <c r="AG802" t="s">
        <v>6186</v>
      </c>
      <c r="AH802" t="s">
        <v>6186</v>
      </c>
      <c r="AI802" t="s">
        <v>6186</v>
      </c>
      <c r="AJ802" t="s">
        <v>6186</v>
      </c>
      <c r="AK802" t="s">
        <v>6186</v>
      </c>
      <c r="AL802" t="s">
        <v>6186</v>
      </c>
      <c r="AM802" t="s">
        <v>6186</v>
      </c>
      <c r="AN802" t="s">
        <v>6186</v>
      </c>
      <c r="AO802" t="s">
        <v>6186</v>
      </c>
      <c r="AP802" t="s">
        <v>6186</v>
      </c>
      <c r="AQ802" t="s">
        <v>6186</v>
      </c>
      <c r="AR802" t="s">
        <v>6186</v>
      </c>
      <c r="AS802" t="s">
        <v>6186</v>
      </c>
      <c r="AT802" t="s">
        <v>6186</v>
      </c>
      <c r="AU802" t="s">
        <v>6186</v>
      </c>
      <c r="AV802" t="s">
        <v>6186</v>
      </c>
      <c r="AW802" t="s">
        <v>6186</v>
      </c>
      <c r="AX802" t="s">
        <v>6186</v>
      </c>
      <c r="AY802" t="s">
        <v>6186</v>
      </c>
      <c r="AZ802" t="s">
        <v>6186</v>
      </c>
      <c r="BA802" t="s">
        <v>6186</v>
      </c>
      <c r="BB802" t="s">
        <v>6186</v>
      </c>
      <c r="BC802" t="s">
        <v>6186</v>
      </c>
      <c r="BD802" t="s">
        <v>6186</v>
      </c>
    </row>
    <row r="803" spans="1:56">
      <c r="A803" t="s">
        <v>6188</v>
      </c>
      <c r="B803">
        <v>2250</v>
      </c>
      <c r="C803">
        <v>1996</v>
      </c>
      <c r="D803" t="s">
        <v>6186</v>
      </c>
      <c r="E803" t="s">
        <v>6186</v>
      </c>
      <c r="F803" t="s">
        <v>6186</v>
      </c>
      <c r="H803" t="s">
        <v>6186</v>
      </c>
      <c r="I803" t="str">
        <f t="shared" si="16"/>
        <v/>
      </c>
      <c r="K803" t="s">
        <v>6186</v>
      </c>
      <c r="L803" t="s">
        <v>6186</v>
      </c>
      <c r="M803" t="s">
        <v>6186</v>
      </c>
      <c r="N803" t="s">
        <v>6186</v>
      </c>
      <c r="O803" t="s">
        <v>6186</v>
      </c>
      <c r="P803" t="s">
        <v>6186</v>
      </c>
      <c r="Q803" t="s">
        <v>6186</v>
      </c>
      <c r="R803" t="s">
        <v>6186</v>
      </c>
      <c r="S803" t="s">
        <v>6186</v>
      </c>
      <c r="T803" t="s">
        <v>6186</v>
      </c>
      <c r="U803" t="s">
        <v>6186</v>
      </c>
      <c r="V803" t="s">
        <v>6186</v>
      </c>
      <c r="W803" t="s">
        <v>6186</v>
      </c>
      <c r="X803" t="s">
        <v>6186</v>
      </c>
      <c r="Y803" t="s">
        <v>6186</v>
      </c>
      <c r="Z803" t="s">
        <v>6186</v>
      </c>
      <c r="AA803" t="s">
        <v>6186</v>
      </c>
      <c r="AB803" t="s">
        <v>6186</v>
      </c>
      <c r="AC803" t="s">
        <v>6186</v>
      </c>
      <c r="AD803" t="s">
        <v>6186</v>
      </c>
      <c r="AE803" t="s">
        <v>6186</v>
      </c>
      <c r="AF803" t="s">
        <v>6186</v>
      </c>
      <c r="AG803" t="s">
        <v>6186</v>
      </c>
      <c r="AH803" t="s">
        <v>6186</v>
      </c>
      <c r="AI803" t="s">
        <v>6186</v>
      </c>
      <c r="AJ803" t="s">
        <v>6186</v>
      </c>
      <c r="AK803" t="s">
        <v>6186</v>
      </c>
      <c r="AL803" t="s">
        <v>6186</v>
      </c>
      <c r="AM803" t="s">
        <v>6186</v>
      </c>
      <c r="AN803" t="s">
        <v>6186</v>
      </c>
      <c r="AO803" t="s">
        <v>6186</v>
      </c>
      <c r="AP803" t="s">
        <v>6186</v>
      </c>
      <c r="AQ803" t="s">
        <v>6186</v>
      </c>
      <c r="AR803" t="s">
        <v>6186</v>
      </c>
      <c r="AS803" t="s">
        <v>6186</v>
      </c>
      <c r="AT803" t="s">
        <v>6186</v>
      </c>
      <c r="AU803" t="s">
        <v>6186</v>
      </c>
      <c r="AV803" t="s">
        <v>6186</v>
      </c>
      <c r="AW803" t="s">
        <v>6186</v>
      </c>
      <c r="AX803" t="s">
        <v>6186</v>
      </c>
      <c r="AY803" t="s">
        <v>6186</v>
      </c>
      <c r="AZ803" t="s">
        <v>6186</v>
      </c>
      <c r="BA803" t="s">
        <v>6186</v>
      </c>
      <c r="BB803" t="s">
        <v>6186</v>
      </c>
      <c r="BC803" t="s">
        <v>6186</v>
      </c>
      <c r="BD803" t="s">
        <v>6186</v>
      </c>
    </row>
    <row r="804" spans="1:56">
      <c r="A804" t="s">
        <v>6188</v>
      </c>
      <c r="B804">
        <v>2250</v>
      </c>
      <c r="C804">
        <v>1997</v>
      </c>
      <c r="D804" t="s">
        <v>6186</v>
      </c>
      <c r="E804" t="s">
        <v>6186</v>
      </c>
      <c r="F804" t="s">
        <v>6186</v>
      </c>
      <c r="H804" t="s">
        <v>6186</v>
      </c>
      <c r="I804" t="str">
        <f t="shared" si="16"/>
        <v/>
      </c>
      <c r="K804" t="s">
        <v>6186</v>
      </c>
      <c r="L804" t="s">
        <v>6186</v>
      </c>
      <c r="M804" t="s">
        <v>6186</v>
      </c>
      <c r="N804" t="s">
        <v>6186</v>
      </c>
      <c r="O804" t="s">
        <v>6186</v>
      </c>
      <c r="P804" t="s">
        <v>6186</v>
      </c>
      <c r="Q804" t="s">
        <v>6186</v>
      </c>
      <c r="R804" t="s">
        <v>6186</v>
      </c>
      <c r="S804" t="s">
        <v>6186</v>
      </c>
      <c r="T804" t="s">
        <v>6186</v>
      </c>
      <c r="U804" t="s">
        <v>6186</v>
      </c>
      <c r="V804" t="s">
        <v>6186</v>
      </c>
      <c r="W804" t="s">
        <v>6186</v>
      </c>
      <c r="X804" t="s">
        <v>6186</v>
      </c>
      <c r="Y804" t="s">
        <v>6186</v>
      </c>
      <c r="Z804" t="s">
        <v>6186</v>
      </c>
      <c r="AA804" t="s">
        <v>6186</v>
      </c>
      <c r="AB804" t="s">
        <v>6186</v>
      </c>
      <c r="AC804" t="s">
        <v>6186</v>
      </c>
      <c r="AD804" t="s">
        <v>6186</v>
      </c>
      <c r="AE804" t="s">
        <v>6186</v>
      </c>
      <c r="AF804" t="s">
        <v>6186</v>
      </c>
      <c r="AG804" t="s">
        <v>6186</v>
      </c>
      <c r="AH804" t="s">
        <v>6186</v>
      </c>
      <c r="AI804" t="s">
        <v>6186</v>
      </c>
      <c r="AJ804" t="s">
        <v>6186</v>
      </c>
      <c r="AK804" t="s">
        <v>6186</v>
      </c>
      <c r="AL804" t="s">
        <v>6186</v>
      </c>
      <c r="AM804" t="s">
        <v>6186</v>
      </c>
      <c r="AN804" t="s">
        <v>6186</v>
      </c>
      <c r="AO804" t="s">
        <v>6186</v>
      </c>
      <c r="AP804" t="s">
        <v>6186</v>
      </c>
      <c r="AQ804" t="s">
        <v>6186</v>
      </c>
      <c r="AR804" t="s">
        <v>6186</v>
      </c>
      <c r="AS804" t="s">
        <v>6186</v>
      </c>
      <c r="AT804" t="s">
        <v>6186</v>
      </c>
      <c r="AU804" t="s">
        <v>6186</v>
      </c>
      <c r="AV804" t="s">
        <v>6186</v>
      </c>
      <c r="AW804" t="s">
        <v>6186</v>
      </c>
      <c r="AX804" t="s">
        <v>6186</v>
      </c>
      <c r="AY804" t="s">
        <v>6186</v>
      </c>
      <c r="AZ804" t="s">
        <v>6186</v>
      </c>
      <c r="BA804" t="s">
        <v>6186</v>
      </c>
      <c r="BB804" t="s">
        <v>6186</v>
      </c>
      <c r="BC804" t="s">
        <v>6186</v>
      </c>
      <c r="BD804" t="s">
        <v>6186</v>
      </c>
    </row>
    <row r="805" spans="1:56">
      <c r="A805" t="s">
        <v>6188</v>
      </c>
      <c r="B805">
        <v>2250</v>
      </c>
      <c r="C805">
        <v>1998</v>
      </c>
      <c r="D805" t="s">
        <v>6186</v>
      </c>
      <c r="E805" t="s">
        <v>6186</v>
      </c>
      <c r="F805" t="s">
        <v>6186</v>
      </c>
      <c r="H805" t="s">
        <v>6186</v>
      </c>
      <c r="I805" t="str">
        <f t="shared" si="16"/>
        <v/>
      </c>
      <c r="K805" t="s">
        <v>6186</v>
      </c>
      <c r="L805" t="s">
        <v>6186</v>
      </c>
      <c r="M805" t="s">
        <v>6186</v>
      </c>
      <c r="N805" t="s">
        <v>6186</v>
      </c>
      <c r="O805" t="s">
        <v>6186</v>
      </c>
      <c r="P805" t="s">
        <v>6186</v>
      </c>
      <c r="Q805" t="s">
        <v>6186</v>
      </c>
      <c r="R805" t="s">
        <v>6186</v>
      </c>
      <c r="S805" t="s">
        <v>6186</v>
      </c>
      <c r="T805" t="s">
        <v>6186</v>
      </c>
      <c r="U805" t="s">
        <v>6186</v>
      </c>
      <c r="V805" t="s">
        <v>6186</v>
      </c>
      <c r="W805" t="s">
        <v>6186</v>
      </c>
      <c r="X805" t="s">
        <v>6186</v>
      </c>
      <c r="Y805" t="s">
        <v>6186</v>
      </c>
      <c r="Z805" t="s">
        <v>6186</v>
      </c>
      <c r="AA805" t="s">
        <v>6186</v>
      </c>
      <c r="AB805" t="s">
        <v>6186</v>
      </c>
      <c r="AC805" t="s">
        <v>6186</v>
      </c>
      <c r="AD805" t="s">
        <v>6186</v>
      </c>
      <c r="AE805" t="s">
        <v>6186</v>
      </c>
      <c r="AF805" t="s">
        <v>6186</v>
      </c>
      <c r="AG805" t="s">
        <v>6186</v>
      </c>
      <c r="AH805" t="s">
        <v>6186</v>
      </c>
      <c r="AI805" t="s">
        <v>6186</v>
      </c>
      <c r="AJ805" t="s">
        <v>6186</v>
      </c>
      <c r="AK805" t="s">
        <v>6186</v>
      </c>
      <c r="AL805" t="s">
        <v>6186</v>
      </c>
      <c r="AM805" t="s">
        <v>6186</v>
      </c>
      <c r="AN805" t="s">
        <v>6186</v>
      </c>
      <c r="AO805" t="s">
        <v>6186</v>
      </c>
      <c r="AP805" t="s">
        <v>6186</v>
      </c>
      <c r="AQ805" t="s">
        <v>6186</v>
      </c>
      <c r="AR805" t="s">
        <v>6186</v>
      </c>
      <c r="AS805" t="s">
        <v>6186</v>
      </c>
      <c r="AT805" t="s">
        <v>6186</v>
      </c>
      <c r="AU805" t="s">
        <v>6186</v>
      </c>
      <c r="AV805" t="s">
        <v>6186</v>
      </c>
      <c r="AW805" t="s">
        <v>6186</v>
      </c>
      <c r="AX805" t="s">
        <v>6186</v>
      </c>
      <c r="AY805" t="s">
        <v>6186</v>
      </c>
      <c r="AZ805" t="s">
        <v>6186</v>
      </c>
      <c r="BA805" t="s">
        <v>6186</v>
      </c>
      <c r="BB805" t="s">
        <v>6186</v>
      </c>
      <c r="BC805" t="s">
        <v>6186</v>
      </c>
      <c r="BD805" t="s">
        <v>6186</v>
      </c>
    </row>
    <row r="806" spans="1:56">
      <c r="A806" t="s">
        <v>6188</v>
      </c>
      <c r="B806">
        <v>2250</v>
      </c>
      <c r="C806">
        <v>1999</v>
      </c>
      <c r="D806" t="s">
        <v>6186</v>
      </c>
      <c r="E806" t="s">
        <v>6186</v>
      </c>
      <c r="F806" t="s">
        <v>6186</v>
      </c>
      <c r="H806" t="s">
        <v>6186</v>
      </c>
      <c r="I806" t="str">
        <f t="shared" si="16"/>
        <v/>
      </c>
      <c r="K806" t="s">
        <v>6186</v>
      </c>
      <c r="L806" t="s">
        <v>6186</v>
      </c>
      <c r="M806" t="s">
        <v>6186</v>
      </c>
      <c r="N806" t="s">
        <v>6186</v>
      </c>
      <c r="O806" t="s">
        <v>6186</v>
      </c>
      <c r="P806" t="s">
        <v>6186</v>
      </c>
      <c r="Q806" t="s">
        <v>6186</v>
      </c>
      <c r="R806" t="s">
        <v>6186</v>
      </c>
      <c r="S806" t="s">
        <v>6186</v>
      </c>
      <c r="T806" t="s">
        <v>6186</v>
      </c>
      <c r="U806" t="s">
        <v>6186</v>
      </c>
      <c r="V806" t="s">
        <v>6186</v>
      </c>
      <c r="W806" t="s">
        <v>6186</v>
      </c>
      <c r="X806" t="s">
        <v>6186</v>
      </c>
      <c r="Y806" t="s">
        <v>6186</v>
      </c>
      <c r="Z806" t="s">
        <v>6186</v>
      </c>
      <c r="AA806" t="s">
        <v>6186</v>
      </c>
      <c r="AB806" t="s">
        <v>6186</v>
      </c>
      <c r="AC806" t="s">
        <v>6186</v>
      </c>
      <c r="AD806" t="s">
        <v>6186</v>
      </c>
      <c r="AE806" t="s">
        <v>6186</v>
      </c>
      <c r="AF806" t="s">
        <v>6186</v>
      </c>
      <c r="AG806" t="s">
        <v>6186</v>
      </c>
      <c r="AH806" t="s">
        <v>6186</v>
      </c>
      <c r="AI806" t="s">
        <v>6186</v>
      </c>
      <c r="AJ806" t="s">
        <v>6186</v>
      </c>
      <c r="AK806" t="s">
        <v>6186</v>
      </c>
      <c r="AL806" t="s">
        <v>6186</v>
      </c>
      <c r="AM806" t="s">
        <v>6186</v>
      </c>
      <c r="AN806" t="s">
        <v>6186</v>
      </c>
      <c r="AO806" t="s">
        <v>6186</v>
      </c>
      <c r="AP806" t="s">
        <v>6186</v>
      </c>
      <c r="AQ806" t="s">
        <v>6186</v>
      </c>
      <c r="AR806" t="s">
        <v>6186</v>
      </c>
      <c r="AS806" t="s">
        <v>6186</v>
      </c>
      <c r="AT806" t="s">
        <v>6186</v>
      </c>
      <c r="AU806" t="s">
        <v>6186</v>
      </c>
      <c r="AV806" t="s">
        <v>6186</v>
      </c>
      <c r="AW806" t="s">
        <v>6186</v>
      </c>
      <c r="AX806" t="s">
        <v>6186</v>
      </c>
      <c r="AY806" t="s">
        <v>6186</v>
      </c>
      <c r="AZ806" t="s">
        <v>6186</v>
      </c>
      <c r="BA806" t="s">
        <v>6186</v>
      </c>
      <c r="BB806" t="s">
        <v>6186</v>
      </c>
      <c r="BC806" t="s">
        <v>6186</v>
      </c>
      <c r="BD806" t="s">
        <v>6186</v>
      </c>
    </row>
    <row r="807" spans="1:56">
      <c r="A807" t="s">
        <v>6188</v>
      </c>
      <c r="B807">
        <v>2250</v>
      </c>
      <c r="C807">
        <v>2000</v>
      </c>
      <c r="D807" t="s">
        <v>6186</v>
      </c>
      <c r="E807" t="s">
        <v>6186</v>
      </c>
      <c r="F807" t="s">
        <v>6186</v>
      </c>
      <c r="H807" t="s">
        <v>6186</v>
      </c>
      <c r="I807" t="str">
        <f t="shared" si="16"/>
        <v/>
      </c>
      <c r="K807" t="s">
        <v>6186</v>
      </c>
      <c r="L807" t="s">
        <v>6186</v>
      </c>
      <c r="M807" t="s">
        <v>6186</v>
      </c>
      <c r="N807" t="s">
        <v>6186</v>
      </c>
      <c r="O807" t="s">
        <v>6186</v>
      </c>
      <c r="P807" t="s">
        <v>6186</v>
      </c>
      <c r="Q807" t="s">
        <v>6186</v>
      </c>
      <c r="R807" t="s">
        <v>6186</v>
      </c>
      <c r="S807" t="s">
        <v>6186</v>
      </c>
      <c r="T807" t="s">
        <v>6186</v>
      </c>
      <c r="U807" t="s">
        <v>6186</v>
      </c>
      <c r="V807" t="s">
        <v>6186</v>
      </c>
      <c r="W807" t="s">
        <v>6186</v>
      </c>
      <c r="X807" t="s">
        <v>6186</v>
      </c>
      <c r="Y807" t="s">
        <v>6186</v>
      </c>
      <c r="Z807" t="s">
        <v>6186</v>
      </c>
      <c r="AA807" t="s">
        <v>6186</v>
      </c>
      <c r="AB807" t="s">
        <v>6186</v>
      </c>
      <c r="AC807" t="s">
        <v>6186</v>
      </c>
      <c r="AD807" t="s">
        <v>6186</v>
      </c>
      <c r="AE807" t="s">
        <v>6186</v>
      </c>
      <c r="AF807" t="s">
        <v>6186</v>
      </c>
      <c r="AG807" t="s">
        <v>6186</v>
      </c>
      <c r="AH807" t="s">
        <v>6186</v>
      </c>
      <c r="AI807" t="s">
        <v>6186</v>
      </c>
      <c r="AJ807" t="s">
        <v>6186</v>
      </c>
      <c r="AK807" t="s">
        <v>6186</v>
      </c>
      <c r="AL807" t="s">
        <v>6186</v>
      </c>
      <c r="AM807" t="s">
        <v>6186</v>
      </c>
      <c r="AN807" t="s">
        <v>6186</v>
      </c>
      <c r="AO807" t="s">
        <v>6186</v>
      </c>
      <c r="AP807" t="s">
        <v>6186</v>
      </c>
      <c r="AQ807" t="s">
        <v>6186</v>
      </c>
      <c r="AR807" t="s">
        <v>6186</v>
      </c>
      <c r="AS807" t="s">
        <v>6186</v>
      </c>
      <c r="AT807" t="s">
        <v>6186</v>
      </c>
      <c r="AU807" t="s">
        <v>6186</v>
      </c>
      <c r="AV807" t="s">
        <v>6186</v>
      </c>
      <c r="AW807" t="s">
        <v>6186</v>
      </c>
      <c r="AX807" t="s">
        <v>6186</v>
      </c>
      <c r="AY807" t="s">
        <v>6186</v>
      </c>
      <c r="AZ807" t="s">
        <v>6186</v>
      </c>
      <c r="BA807" t="s">
        <v>6186</v>
      </c>
      <c r="BB807" t="s">
        <v>6186</v>
      </c>
      <c r="BC807" t="s">
        <v>6186</v>
      </c>
      <c r="BD807" t="s">
        <v>6186</v>
      </c>
    </row>
    <row r="808" spans="1:56">
      <c r="A808" t="s">
        <v>6188</v>
      </c>
      <c r="B808">
        <v>2250</v>
      </c>
      <c r="C808">
        <v>2001</v>
      </c>
      <c r="D808" t="s">
        <v>6186</v>
      </c>
      <c r="E808" t="s">
        <v>6186</v>
      </c>
      <c r="F808" t="s">
        <v>6186</v>
      </c>
      <c r="H808" t="s">
        <v>6186</v>
      </c>
      <c r="I808" t="str">
        <f t="shared" si="16"/>
        <v/>
      </c>
      <c r="K808" t="s">
        <v>6186</v>
      </c>
      <c r="L808" t="s">
        <v>6186</v>
      </c>
      <c r="M808" t="s">
        <v>6186</v>
      </c>
      <c r="N808" t="s">
        <v>6186</v>
      </c>
      <c r="O808" t="s">
        <v>6186</v>
      </c>
      <c r="P808" t="s">
        <v>6186</v>
      </c>
      <c r="Q808" t="s">
        <v>6186</v>
      </c>
      <c r="R808" t="s">
        <v>6186</v>
      </c>
      <c r="S808" t="s">
        <v>6186</v>
      </c>
      <c r="T808" t="s">
        <v>6186</v>
      </c>
      <c r="U808" t="s">
        <v>6186</v>
      </c>
      <c r="V808" t="s">
        <v>6186</v>
      </c>
      <c r="W808" t="s">
        <v>6186</v>
      </c>
      <c r="X808" t="s">
        <v>6186</v>
      </c>
      <c r="Y808" t="s">
        <v>6186</v>
      </c>
      <c r="Z808" t="s">
        <v>6186</v>
      </c>
      <c r="AA808" t="s">
        <v>6186</v>
      </c>
      <c r="AB808" t="s">
        <v>6186</v>
      </c>
      <c r="AC808" t="s">
        <v>6186</v>
      </c>
      <c r="AD808" t="s">
        <v>6186</v>
      </c>
      <c r="AE808" t="s">
        <v>6186</v>
      </c>
      <c r="AF808" t="s">
        <v>6186</v>
      </c>
      <c r="AG808" t="s">
        <v>6186</v>
      </c>
      <c r="AH808" t="s">
        <v>6186</v>
      </c>
      <c r="AI808" t="s">
        <v>6186</v>
      </c>
      <c r="AJ808" t="s">
        <v>6186</v>
      </c>
      <c r="AK808" t="s">
        <v>6186</v>
      </c>
      <c r="AL808" t="s">
        <v>6186</v>
      </c>
      <c r="AM808" t="s">
        <v>6186</v>
      </c>
      <c r="AN808" t="s">
        <v>6186</v>
      </c>
      <c r="AO808" t="s">
        <v>6186</v>
      </c>
      <c r="AP808" t="s">
        <v>6186</v>
      </c>
      <c r="AQ808" t="s">
        <v>6186</v>
      </c>
      <c r="AR808" t="s">
        <v>6186</v>
      </c>
      <c r="AS808" t="s">
        <v>6186</v>
      </c>
      <c r="AT808" t="s">
        <v>6186</v>
      </c>
      <c r="AU808" t="s">
        <v>6186</v>
      </c>
      <c r="AV808" t="s">
        <v>6186</v>
      </c>
      <c r="AW808" t="s">
        <v>6186</v>
      </c>
      <c r="AX808" t="s">
        <v>6186</v>
      </c>
      <c r="AY808" t="s">
        <v>6186</v>
      </c>
      <c r="AZ808" t="s">
        <v>6186</v>
      </c>
      <c r="BA808" t="s">
        <v>6186</v>
      </c>
      <c r="BB808" t="s">
        <v>6186</v>
      </c>
      <c r="BC808" t="s">
        <v>6186</v>
      </c>
      <c r="BD808" t="s">
        <v>6186</v>
      </c>
    </row>
    <row r="809" spans="1:56">
      <c r="A809" t="s">
        <v>6188</v>
      </c>
      <c r="B809">
        <v>2250</v>
      </c>
      <c r="C809">
        <v>2002</v>
      </c>
      <c r="D809" t="s">
        <v>6186</v>
      </c>
      <c r="E809" t="s">
        <v>6186</v>
      </c>
      <c r="F809" t="s">
        <v>6186</v>
      </c>
      <c r="H809" t="s">
        <v>6186</v>
      </c>
      <c r="I809" t="str">
        <f t="shared" si="16"/>
        <v/>
      </c>
      <c r="K809" t="s">
        <v>6186</v>
      </c>
      <c r="L809" t="s">
        <v>6186</v>
      </c>
      <c r="M809" t="s">
        <v>6186</v>
      </c>
      <c r="N809" t="s">
        <v>6186</v>
      </c>
      <c r="O809" t="s">
        <v>6186</v>
      </c>
      <c r="P809" t="s">
        <v>6186</v>
      </c>
      <c r="Q809" t="s">
        <v>6186</v>
      </c>
      <c r="R809" t="s">
        <v>6186</v>
      </c>
      <c r="S809" t="s">
        <v>6186</v>
      </c>
      <c r="T809" t="s">
        <v>6186</v>
      </c>
      <c r="U809" t="s">
        <v>6186</v>
      </c>
      <c r="V809" t="s">
        <v>6186</v>
      </c>
      <c r="W809" t="s">
        <v>6186</v>
      </c>
      <c r="X809" t="s">
        <v>6186</v>
      </c>
      <c r="Y809" t="s">
        <v>6186</v>
      </c>
      <c r="Z809" t="s">
        <v>6186</v>
      </c>
      <c r="AA809" t="s">
        <v>6186</v>
      </c>
      <c r="AB809" t="s">
        <v>6186</v>
      </c>
      <c r="AC809" t="s">
        <v>6186</v>
      </c>
      <c r="AD809" t="s">
        <v>6186</v>
      </c>
      <c r="AE809" t="s">
        <v>6186</v>
      </c>
      <c r="AF809" t="s">
        <v>6186</v>
      </c>
      <c r="AG809" t="s">
        <v>6186</v>
      </c>
      <c r="AH809" t="s">
        <v>6186</v>
      </c>
      <c r="AI809" t="s">
        <v>6186</v>
      </c>
      <c r="AJ809" t="s">
        <v>6186</v>
      </c>
      <c r="AK809" t="s">
        <v>6186</v>
      </c>
      <c r="AL809" t="s">
        <v>6186</v>
      </c>
      <c r="AM809" t="s">
        <v>6186</v>
      </c>
      <c r="AN809" t="s">
        <v>6186</v>
      </c>
      <c r="AO809" t="s">
        <v>6186</v>
      </c>
      <c r="AP809" t="s">
        <v>6186</v>
      </c>
      <c r="AQ809" t="s">
        <v>6186</v>
      </c>
      <c r="AR809" t="s">
        <v>6186</v>
      </c>
      <c r="AS809" t="s">
        <v>6186</v>
      </c>
      <c r="AT809" t="s">
        <v>6186</v>
      </c>
      <c r="AU809" t="s">
        <v>6186</v>
      </c>
      <c r="AV809" t="s">
        <v>6186</v>
      </c>
      <c r="AW809" t="s">
        <v>6186</v>
      </c>
      <c r="AX809" t="s">
        <v>6186</v>
      </c>
      <c r="AY809" t="s">
        <v>6186</v>
      </c>
      <c r="AZ809" t="s">
        <v>6186</v>
      </c>
      <c r="BA809" t="s">
        <v>6186</v>
      </c>
      <c r="BB809" t="s">
        <v>6186</v>
      </c>
      <c r="BC809" t="s">
        <v>6186</v>
      </c>
      <c r="BD809" t="s">
        <v>6186</v>
      </c>
    </row>
    <row r="810" spans="1:56">
      <c r="A810" t="s">
        <v>6188</v>
      </c>
      <c r="B810">
        <v>2250</v>
      </c>
      <c r="C810">
        <v>2003</v>
      </c>
      <c r="D810" t="s">
        <v>6186</v>
      </c>
      <c r="E810" t="s">
        <v>6186</v>
      </c>
      <c r="F810" t="s">
        <v>6186</v>
      </c>
      <c r="H810" t="s">
        <v>6186</v>
      </c>
      <c r="I810" t="str">
        <f t="shared" si="16"/>
        <v/>
      </c>
      <c r="K810" t="s">
        <v>6186</v>
      </c>
      <c r="L810" t="s">
        <v>6186</v>
      </c>
      <c r="M810" t="s">
        <v>6186</v>
      </c>
      <c r="N810" t="s">
        <v>6186</v>
      </c>
      <c r="O810" t="s">
        <v>6186</v>
      </c>
      <c r="P810" t="s">
        <v>6186</v>
      </c>
      <c r="Q810" t="s">
        <v>6186</v>
      </c>
      <c r="R810" t="s">
        <v>6186</v>
      </c>
      <c r="S810" t="s">
        <v>6186</v>
      </c>
      <c r="T810" t="s">
        <v>6186</v>
      </c>
      <c r="U810" t="s">
        <v>6186</v>
      </c>
      <c r="V810" t="s">
        <v>6186</v>
      </c>
      <c r="W810" t="s">
        <v>6186</v>
      </c>
      <c r="X810" t="s">
        <v>6186</v>
      </c>
      <c r="Y810" t="s">
        <v>6186</v>
      </c>
      <c r="Z810" t="s">
        <v>6186</v>
      </c>
      <c r="AA810" t="s">
        <v>6186</v>
      </c>
      <c r="AB810" t="s">
        <v>6186</v>
      </c>
      <c r="AC810" t="s">
        <v>6186</v>
      </c>
      <c r="AD810" t="s">
        <v>6186</v>
      </c>
      <c r="AE810" t="s">
        <v>6186</v>
      </c>
      <c r="AF810" t="s">
        <v>6186</v>
      </c>
      <c r="AG810" t="s">
        <v>6186</v>
      </c>
      <c r="AH810" t="s">
        <v>6186</v>
      </c>
      <c r="AI810" t="s">
        <v>6186</v>
      </c>
      <c r="AJ810" t="s">
        <v>6186</v>
      </c>
      <c r="AK810" t="s">
        <v>6186</v>
      </c>
      <c r="AL810" t="s">
        <v>6186</v>
      </c>
      <c r="AM810" t="s">
        <v>6186</v>
      </c>
      <c r="AN810" t="s">
        <v>6186</v>
      </c>
      <c r="AO810" t="s">
        <v>6186</v>
      </c>
      <c r="AP810" t="s">
        <v>6186</v>
      </c>
      <c r="AQ810" t="s">
        <v>6186</v>
      </c>
      <c r="AR810" t="s">
        <v>6186</v>
      </c>
      <c r="AS810" t="s">
        <v>6186</v>
      </c>
      <c r="AT810" t="s">
        <v>6186</v>
      </c>
      <c r="AU810" t="s">
        <v>6186</v>
      </c>
      <c r="AV810" t="s">
        <v>6186</v>
      </c>
      <c r="AW810" t="s">
        <v>6186</v>
      </c>
      <c r="AX810" t="s">
        <v>6186</v>
      </c>
      <c r="AY810" t="s">
        <v>6186</v>
      </c>
      <c r="AZ810" t="s">
        <v>6186</v>
      </c>
      <c r="BA810" t="s">
        <v>6186</v>
      </c>
      <c r="BB810" t="s">
        <v>6186</v>
      </c>
      <c r="BC810" t="s">
        <v>6186</v>
      </c>
      <c r="BD810" t="s">
        <v>6186</v>
      </c>
    </row>
    <row r="811" spans="1:56">
      <c r="A811" t="s">
        <v>6188</v>
      </c>
      <c r="B811">
        <v>2250</v>
      </c>
      <c r="C811">
        <v>2004</v>
      </c>
      <c r="D811" t="s">
        <v>6186</v>
      </c>
      <c r="E811" t="s">
        <v>6186</v>
      </c>
      <c r="F811" t="s">
        <v>6186</v>
      </c>
      <c r="H811" t="s">
        <v>6186</v>
      </c>
      <c r="I811" t="str">
        <f t="shared" si="16"/>
        <v/>
      </c>
      <c r="K811" t="s">
        <v>6186</v>
      </c>
      <c r="L811" t="s">
        <v>6186</v>
      </c>
      <c r="M811" t="s">
        <v>6186</v>
      </c>
      <c r="N811" t="s">
        <v>6186</v>
      </c>
      <c r="O811" t="s">
        <v>6186</v>
      </c>
      <c r="P811" t="s">
        <v>6186</v>
      </c>
      <c r="Q811" t="s">
        <v>6186</v>
      </c>
      <c r="R811" t="s">
        <v>6186</v>
      </c>
      <c r="S811" t="s">
        <v>6186</v>
      </c>
      <c r="T811" t="s">
        <v>6186</v>
      </c>
      <c r="U811" t="s">
        <v>6186</v>
      </c>
      <c r="V811" t="s">
        <v>6186</v>
      </c>
      <c r="W811" t="s">
        <v>6186</v>
      </c>
      <c r="X811" t="s">
        <v>6186</v>
      </c>
      <c r="Y811" t="s">
        <v>6186</v>
      </c>
      <c r="Z811" t="s">
        <v>6186</v>
      </c>
      <c r="AA811" t="s">
        <v>6186</v>
      </c>
      <c r="AB811" t="s">
        <v>6186</v>
      </c>
      <c r="AC811" t="s">
        <v>6186</v>
      </c>
      <c r="AD811" t="s">
        <v>6186</v>
      </c>
      <c r="AE811" t="s">
        <v>6186</v>
      </c>
      <c r="AF811" t="s">
        <v>6186</v>
      </c>
      <c r="AG811" t="s">
        <v>6186</v>
      </c>
      <c r="AH811" t="s">
        <v>6186</v>
      </c>
      <c r="AI811" t="s">
        <v>6186</v>
      </c>
      <c r="AJ811" t="s">
        <v>6186</v>
      </c>
      <c r="AK811" t="s">
        <v>6186</v>
      </c>
      <c r="AL811" t="s">
        <v>6186</v>
      </c>
      <c r="AM811" t="s">
        <v>6186</v>
      </c>
      <c r="AN811" t="s">
        <v>6186</v>
      </c>
      <c r="AO811" t="s">
        <v>6186</v>
      </c>
      <c r="AP811" t="s">
        <v>6186</v>
      </c>
      <c r="AQ811" t="s">
        <v>6186</v>
      </c>
      <c r="AR811" t="s">
        <v>6186</v>
      </c>
      <c r="AS811" t="s">
        <v>6186</v>
      </c>
      <c r="AT811" t="s">
        <v>6186</v>
      </c>
      <c r="AU811" t="s">
        <v>6186</v>
      </c>
      <c r="AV811" t="s">
        <v>6186</v>
      </c>
      <c r="AW811" t="s">
        <v>6186</v>
      </c>
      <c r="AX811" t="s">
        <v>6186</v>
      </c>
      <c r="AY811" t="s">
        <v>6186</v>
      </c>
      <c r="AZ811" t="s">
        <v>6186</v>
      </c>
      <c r="BA811" t="s">
        <v>6186</v>
      </c>
      <c r="BB811" t="s">
        <v>6186</v>
      </c>
      <c r="BC811" t="s">
        <v>6186</v>
      </c>
      <c r="BD811" t="s">
        <v>6186</v>
      </c>
    </row>
    <row r="812" spans="1:56">
      <c r="A812" t="s">
        <v>6188</v>
      </c>
      <c r="B812">
        <v>2250</v>
      </c>
      <c r="C812">
        <v>2005</v>
      </c>
      <c r="D812" t="s">
        <v>6186</v>
      </c>
      <c r="E812" t="s">
        <v>6186</v>
      </c>
      <c r="F812" t="s">
        <v>6186</v>
      </c>
      <c r="H812" t="s">
        <v>6186</v>
      </c>
      <c r="I812" t="str">
        <f t="shared" si="16"/>
        <v/>
      </c>
      <c r="K812" t="s">
        <v>6186</v>
      </c>
      <c r="L812" t="s">
        <v>6186</v>
      </c>
      <c r="M812" t="s">
        <v>6186</v>
      </c>
      <c r="N812" t="s">
        <v>6186</v>
      </c>
      <c r="O812" t="s">
        <v>6186</v>
      </c>
      <c r="P812" t="s">
        <v>6186</v>
      </c>
      <c r="Q812" t="s">
        <v>6186</v>
      </c>
      <c r="R812" t="s">
        <v>6186</v>
      </c>
      <c r="S812" t="s">
        <v>6186</v>
      </c>
      <c r="T812" t="s">
        <v>6186</v>
      </c>
      <c r="U812" t="s">
        <v>6186</v>
      </c>
      <c r="V812" t="s">
        <v>6186</v>
      </c>
      <c r="W812" t="s">
        <v>6186</v>
      </c>
      <c r="X812" t="s">
        <v>6186</v>
      </c>
      <c r="Y812" t="s">
        <v>6186</v>
      </c>
      <c r="Z812" t="s">
        <v>6186</v>
      </c>
      <c r="AA812" t="s">
        <v>6186</v>
      </c>
      <c r="AB812" t="s">
        <v>6186</v>
      </c>
      <c r="AC812" t="s">
        <v>6186</v>
      </c>
      <c r="AD812" t="s">
        <v>6186</v>
      </c>
      <c r="AE812" t="s">
        <v>6186</v>
      </c>
      <c r="AF812" t="s">
        <v>6186</v>
      </c>
      <c r="AG812" t="s">
        <v>6186</v>
      </c>
      <c r="AH812" t="s">
        <v>6186</v>
      </c>
      <c r="AI812" t="s">
        <v>6186</v>
      </c>
      <c r="AJ812" t="s">
        <v>6186</v>
      </c>
      <c r="AK812" t="s">
        <v>6186</v>
      </c>
      <c r="AL812" t="s">
        <v>6186</v>
      </c>
      <c r="AM812" t="s">
        <v>6186</v>
      </c>
      <c r="AN812" t="s">
        <v>6186</v>
      </c>
      <c r="AO812" t="s">
        <v>6186</v>
      </c>
      <c r="AP812" t="s">
        <v>6186</v>
      </c>
      <c r="AQ812" t="s">
        <v>6186</v>
      </c>
      <c r="AR812" t="s">
        <v>6186</v>
      </c>
      <c r="AS812" t="s">
        <v>6186</v>
      </c>
      <c r="AT812" t="s">
        <v>6186</v>
      </c>
      <c r="AU812" t="s">
        <v>6186</v>
      </c>
      <c r="AV812" t="s">
        <v>6186</v>
      </c>
      <c r="AW812" t="s">
        <v>6186</v>
      </c>
      <c r="AX812" t="s">
        <v>6186</v>
      </c>
      <c r="AY812" t="s">
        <v>6186</v>
      </c>
      <c r="AZ812" t="s">
        <v>6186</v>
      </c>
      <c r="BA812" t="s">
        <v>6186</v>
      </c>
      <c r="BB812" t="s">
        <v>6186</v>
      </c>
      <c r="BC812" t="s">
        <v>6186</v>
      </c>
      <c r="BD812" t="s">
        <v>6186</v>
      </c>
    </row>
    <row r="813" spans="1:56">
      <c r="A813" t="s">
        <v>6188</v>
      </c>
      <c r="B813">
        <v>2250</v>
      </c>
      <c r="C813">
        <v>2006</v>
      </c>
      <c r="D813" t="s">
        <v>6186</v>
      </c>
      <c r="E813" t="s">
        <v>6186</v>
      </c>
      <c r="F813" t="s">
        <v>6186</v>
      </c>
      <c r="H813" t="s">
        <v>6186</v>
      </c>
      <c r="I813" t="str">
        <f t="shared" si="16"/>
        <v/>
      </c>
      <c r="K813" t="s">
        <v>6186</v>
      </c>
      <c r="L813" t="s">
        <v>6186</v>
      </c>
      <c r="M813" t="s">
        <v>6186</v>
      </c>
      <c r="N813" t="s">
        <v>6186</v>
      </c>
      <c r="O813" t="s">
        <v>6186</v>
      </c>
      <c r="P813" t="s">
        <v>6186</v>
      </c>
      <c r="Q813" t="s">
        <v>6186</v>
      </c>
      <c r="R813" t="s">
        <v>6186</v>
      </c>
      <c r="S813" t="s">
        <v>6186</v>
      </c>
      <c r="T813" t="s">
        <v>6186</v>
      </c>
      <c r="U813" t="s">
        <v>6186</v>
      </c>
      <c r="V813" t="s">
        <v>6186</v>
      </c>
      <c r="W813" t="s">
        <v>6186</v>
      </c>
      <c r="X813" t="s">
        <v>6186</v>
      </c>
      <c r="Y813" t="s">
        <v>6186</v>
      </c>
      <c r="Z813" t="s">
        <v>6186</v>
      </c>
      <c r="AA813" t="s">
        <v>6186</v>
      </c>
      <c r="AB813" t="s">
        <v>6186</v>
      </c>
      <c r="AC813" t="s">
        <v>6186</v>
      </c>
      <c r="AD813" t="s">
        <v>6186</v>
      </c>
      <c r="AE813" t="s">
        <v>6186</v>
      </c>
      <c r="AF813" t="s">
        <v>6186</v>
      </c>
      <c r="AG813" t="s">
        <v>6186</v>
      </c>
      <c r="AH813" t="s">
        <v>6186</v>
      </c>
      <c r="AI813" t="s">
        <v>6186</v>
      </c>
      <c r="AJ813" t="s">
        <v>6186</v>
      </c>
      <c r="AK813" t="s">
        <v>6186</v>
      </c>
      <c r="AL813" t="s">
        <v>6186</v>
      </c>
      <c r="AM813" t="s">
        <v>6186</v>
      </c>
      <c r="AN813" t="s">
        <v>6186</v>
      </c>
      <c r="AO813" t="s">
        <v>6186</v>
      </c>
      <c r="AP813" t="s">
        <v>6186</v>
      </c>
      <c r="AQ813" t="s">
        <v>6186</v>
      </c>
      <c r="AR813" t="s">
        <v>6186</v>
      </c>
      <c r="AS813" t="s">
        <v>6186</v>
      </c>
      <c r="AT813" t="s">
        <v>6186</v>
      </c>
      <c r="AU813" t="s">
        <v>6186</v>
      </c>
      <c r="AV813" t="s">
        <v>6186</v>
      </c>
      <c r="AW813" t="s">
        <v>6186</v>
      </c>
      <c r="AX813" t="s">
        <v>6186</v>
      </c>
      <c r="AY813" t="s">
        <v>6186</v>
      </c>
      <c r="AZ813" t="s">
        <v>6186</v>
      </c>
      <c r="BA813" t="s">
        <v>6186</v>
      </c>
      <c r="BB813" t="s">
        <v>6186</v>
      </c>
      <c r="BC813" t="s">
        <v>6186</v>
      </c>
      <c r="BD813" t="s">
        <v>6186</v>
      </c>
    </row>
    <row r="814" spans="1:56">
      <c r="A814" t="s">
        <v>6188</v>
      </c>
      <c r="B814">
        <v>2250</v>
      </c>
      <c r="C814">
        <v>2007</v>
      </c>
      <c r="D814" t="s">
        <v>6186</v>
      </c>
      <c r="E814" t="s">
        <v>6186</v>
      </c>
      <c r="F814" t="s">
        <v>6186</v>
      </c>
      <c r="H814" t="s">
        <v>6186</v>
      </c>
      <c r="I814" t="str">
        <f t="shared" si="16"/>
        <v/>
      </c>
      <c r="K814" t="s">
        <v>6186</v>
      </c>
      <c r="L814" t="s">
        <v>6186</v>
      </c>
      <c r="M814" t="s">
        <v>6186</v>
      </c>
      <c r="N814" t="s">
        <v>6186</v>
      </c>
      <c r="O814" t="s">
        <v>6186</v>
      </c>
      <c r="P814" t="s">
        <v>6186</v>
      </c>
      <c r="Q814" t="s">
        <v>6186</v>
      </c>
      <c r="R814" t="s">
        <v>6186</v>
      </c>
      <c r="S814" t="s">
        <v>6186</v>
      </c>
      <c r="T814" t="s">
        <v>6186</v>
      </c>
      <c r="U814" t="s">
        <v>6186</v>
      </c>
      <c r="V814" t="s">
        <v>6186</v>
      </c>
      <c r="W814" t="s">
        <v>6186</v>
      </c>
      <c r="X814" t="s">
        <v>6186</v>
      </c>
      <c r="Y814" t="s">
        <v>6186</v>
      </c>
      <c r="Z814" t="s">
        <v>6186</v>
      </c>
      <c r="AA814" t="s">
        <v>6186</v>
      </c>
      <c r="AB814" t="s">
        <v>6186</v>
      </c>
      <c r="AC814" t="s">
        <v>6186</v>
      </c>
      <c r="AD814" t="s">
        <v>6186</v>
      </c>
      <c r="AE814" t="s">
        <v>6186</v>
      </c>
      <c r="AF814" t="s">
        <v>6186</v>
      </c>
      <c r="AG814" t="s">
        <v>6186</v>
      </c>
      <c r="AH814" t="s">
        <v>6186</v>
      </c>
      <c r="AI814" t="s">
        <v>6186</v>
      </c>
      <c r="AJ814" t="s">
        <v>6186</v>
      </c>
      <c r="AK814" t="s">
        <v>6186</v>
      </c>
      <c r="AL814" t="s">
        <v>6186</v>
      </c>
      <c r="AM814" t="s">
        <v>6186</v>
      </c>
      <c r="AN814" t="s">
        <v>6186</v>
      </c>
      <c r="AO814" t="s">
        <v>6186</v>
      </c>
      <c r="AP814" t="s">
        <v>6186</v>
      </c>
      <c r="AQ814" t="s">
        <v>6186</v>
      </c>
      <c r="AR814" t="s">
        <v>6186</v>
      </c>
      <c r="AS814" t="s">
        <v>6186</v>
      </c>
      <c r="AT814" t="s">
        <v>6186</v>
      </c>
      <c r="AU814" t="s">
        <v>6186</v>
      </c>
      <c r="AV814" t="s">
        <v>6186</v>
      </c>
      <c r="AW814" t="s">
        <v>6186</v>
      </c>
      <c r="AX814" t="s">
        <v>6186</v>
      </c>
      <c r="AY814" t="s">
        <v>6186</v>
      </c>
      <c r="AZ814" t="s">
        <v>6186</v>
      </c>
      <c r="BA814" t="s">
        <v>6186</v>
      </c>
      <c r="BB814" t="s">
        <v>6186</v>
      </c>
      <c r="BC814" t="s">
        <v>6186</v>
      </c>
      <c r="BD814" t="s">
        <v>6186</v>
      </c>
    </row>
    <row r="815" spans="1:56">
      <c r="A815" t="s">
        <v>6188</v>
      </c>
      <c r="B815">
        <v>2250</v>
      </c>
      <c r="C815">
        <v>2008</v>
      </c>
      <c r="D815" t="s">
        <v>6186</v>
      </c>
      <c r="E815" t="s">
        <v>6186</v>
      </c>
      <c r="F815" t="s">
        <v>6186</v>
      </c>
      <c r="H815" t="s">
        <v>6186</v>
      </c>
      <c r="I815" t="str">
        <f t="shared" si="16"/>
        <v/>
      </c>
      <c r="K815" t="s">
        <v>6186</v>
      </c>
      <c r="L815" t="s">
        <v>6186</v>
      </c>
      <c r="M815" t="s">
        <v>6186</v>
      </c>
      <c r="N815" t="s">
        <v>6186</v>
      </c>
      <c r="O815" t="s">
        <v>6186</v>
      </c>
      <c r="P815" t="s">
        <v>6186</v>
      </c>
      <c r="Q815" t="s">
        <v>6186</v>
      </c>
      <c r="R815" t="s">
        <v>6186</v>
      </c>
      <c r="S815" t="s">
        <v>6186</v>
      </c>
      <c r="T815" t="s">
        <v>6186</v>
      </c>
      <c r="U815" t="s">
        <v>6186</v>
      </c>
      <c r="V815" t="s">
        <v>6186</v>
      </c>
      <c r="W815" t="s">
        <v>6186</v>
      </c>
      <c r="X815" t="s">
        <v>6186</v>
      </c>
      <c r="Y815" t="s">
        <v>6186</v>
      </c>
      <c r="Z815" t="s">
        <v>6186</v>
      </c>
      <c r="AA815" t="s">
        <v>6186</v>
      </c>
      <c r="AB815" t="s">
        <v>6186</v>
      </c>
      <c r="AC815" t="s">
        <v>6186</v>
      </c>
      <c r="AD815" t="s">
        <v>6186</v>
      </c>
      <c r="AE815" t="s">
        <v>6186</v>
      </c>
      <c r="AF815" t="s">
        <v>6186</v>
      </c>
      <c r="AG815" t="s">
        <v>6186</v>
      </c>
      <c r="AH815" t="s">
        <v>6186</v>
      </c>
      <c r="AI815" t="s">
        <v>6186</v>
      </c>
      <c r="AJ815" t="s">
        <v>6186</v>
      </c>
      <c r="AK815" t="s">
        <v>6186</v>
      </c>
      <c r="AL815" t="s">
        <v>6186</v>
      </c>
      <c r="AM815" t="s">
        <v>6186</v>
      </c>
      <c r="AN815" t="s">
        <v>6186</v>
      </c>
      <c r="AO815" t="s">
        <v>6186</v>
      </c>
      <c r="AP815" t="s">
        <v>6186</v>
      </c>
      <c r="AQ815" t="s">
        <v>6186</v>
      </c>
      <c r="AR815" t="s">
        <v>6186</v>
      </c>
      <c r="AS815" t="s">
        <v>6186</v>
      </c>
      <c r="AT815" t="s">
        <v>6186</v>
      </c>
      <c r="AU815" t="s">
        <v>6186</v>
      </c>
      <c r="AV815" t="s">
        <v>6186</v>
      </c>
      <c r="AW815" t="s">
        <v>6186</v>
      </c>
      <c r="AX815" t="s">
        <v>6186</v>
      </c>
      <c r="AY815" t="s">
        <v>6186</v>
      </c>
      <c r="AZ815" t="s">
        <v>6186</v>
      </c>
      <c r="BA815" t="s">
        <v>6186</v>
      </c>
      <c r="BB815" t="s">
        <v>6186</v>
      </c>
      <c r="BC815" t="s">
        <v>6186</v>
      </c>
      <c r="BD815" t="s">
        <v>6186</v>
      </c>
    </row>
    <row r="816" spans="1:56">
      <c r="A816" t="s">
        <v>6188</v>
      </c>
      <c r="B816">
        <v>2250</v>
      </c>
      <c r="C816">
        <v>2009</v>
      </c>
      <c r="D816" t="s">
        <v>6186</v>
      </c>
      <c r="E816" t="s">
        <v>6186</v>
      </c>
      <c r="F816" t="s">
        <v>6186</v>
      </c>
      <c r="H816" t="s">
        <v>6186</v>
      </c>
      <c r="I816" t="str">
        <f t="shared" si="16"/>
        <v/>
      </c>
      <c r="K816" t="s">
        <v>6186</v>
      </c>
      <c r="L816" t="s">
        <v>6186</v>
      </c>
      <c r="M816" t="s">
        <v>6186</v>
      </c>
      <c r="N816" t="s">
        <v>6186</v>
      </c>
      <c r="O816" t="s">
        <v>6186</v>
      </c>
      <c r="P816" t="s">
        <v>6186</v>
      </c>
      <c r="Q816" t="s">
        <v>6186</v>
      </c>
      <c r="R816" t="s">
        <v>6186</v>
      </c>
      <c r="S816" t="s">
        <v>6186</v>
      </c>
      <c r="T816" t="s">
        <v>6186</v>
      </c>
      <c r="U816" t="s">
        <v>6186</v>
      </c>
      <c r="V816" t="s">
        <v>6186</v>
      </c>
      <c r="W816" t="s">
        <v>6186</v>
      </c>
      <c r="X816" t="s">
        <v>6186</v>
      </c>
      <c r="Y816" t="s">
        <v>6186</v>
      </c>
      <c r="Z816" t="s">
        <v>6186</v>
      </c>
      <c r="AA816" t="s">
        <v>6186</v>
      </c>
      <c r="AB816" t="s">
        <v>6186</v>
      </c>
      <c r="AC816" t="s">
        <v>6186</v>
      </c>
      <c r="AD816" t="s">
        <v>6186</v>
      </c>
      <c r="AE816" t="s">
        <v>6186</v>
      </c>
      <c r="AF816" t="s">
        <v>6186</v>
      </c>
      <c r="AG816" t="s">
        <v>6186</v>
      </c>
      <c r="AH816" t="s">
        <v>6186</v>
      </c>
      <c r="AI816" t="s">
        <v>6186</v>
      </c>
      <c r="AJ816" t="s">
        <v>6186</v>
      </c>
      <c r="AK816" t="s">
        <v>6186</v>
      </c>
      <c r="AL816" t="s">
        <v>6186</v>
      </c>
      <c r="AM816" t="s">
        <v>6186</v>
      </c>
      <c r="AN816" t="s">
        <v>6186</v>
      </c>
      <c r="AO816" t="s">
        <v>6186</v>
      </c>
      <c r="AP816" t="s">
        <v>6186</v>
      </c>
      <c r="AQ816" t="s">
        <v>6186</v>
      </c>
      <c r="AR816" t="s">
        <v>6186</v>
      </c>
      <c r="AS816" t="s">
        <v>6186</v>
      </c>
      <c r="AT816" t="s">
        <v>6186</v>
      </c>
      <c r="AU816" t="s">
        <v>6186</v>
      </c>
      <c r="AV816" t="s">
        <v>6186</v>
      </c>
      <c r="AW816" t="s">
        <v>6186</v>
      </c>
      <c r="AX816" t="s">
        <v>6186</v>
      </c>
      <c r="AY816" t="s">
        <v>6186</v>
      </c>
      <c r="AZ816" t="s">
        <v>6186</v>
      </c>
      <c r="BA816" t="s">
        <v>6186</v>
      </c>
      <c r="BB816" t="s">
        <v>6186</v>
      </c>
      <c r="BC816" t="s">
        <v>6186</v>
      </c>
      <c r="BD816" t="s">
        <v>6186</v>
      </c>
    </row>
    <row r="817" spans="1:56">
      <c r="A817" t="s">
        <v>6188</v>
      </c>
      <c r="B817">
        <v>2250</v>
      </c>
      <c r="C817">
        <v>2010</v>
      </c>
      <c r="D817" t="s">
        <v>6186</v>
      </c>
      <c r="E817" t="s">
        <v>6186</v>
      </c>
      <c r="F817" t="s">
        <v>6186</v>
      </c>
      <c r="H817" t="s">
        <v>6186</v>
      </c>
      <c r="I817" t="str">
        <f t="shared" si="16"/>
        <v/>
      </c>
      <c r="K817" t="s">
        <v>6186</v>
      </c>
      <c r="L817" t="s">
        <v>6186</v>
      </c>
      <c r="M817" t="s">
        <v>6186</v>
      </c>
      <c r="N817" t="s">
        <v>6186</v>
      </c>
      <c r="O817" t="s">
        <v>6186</v>
      </c>
      <c r="P817" t="s">
        <v>6186</v>
      </c>
      <c r="Q817" t="s">
        <v>6186</v>
      </c>
      <c r="R817" t="s">
        <v>6186</v>
      </c>
      <c r="S817" t="s">
        <v>6186</v>
      </c>
      <c r="T817" t="s">
        <v>6186</v>
      </c>
      <c r="U817" t="s">
        <v>6186</v>
      </c>
      <c r="V817" t="s">
        <v>6186</v>
      </c>
      <c r="W817" t="s">
        <v>6186</v>
      </c>
      <c r="X817" t="s">
        <v>6186</v>
      </c>
      <c r="Y817" t="s">
        <v>6186</v>
      </c>
      <c r="Z817" t="s">
        <v>6186</v>
      </c>
      <c r="AA817" t="s">
        <v>6186</v>
      </c>
      <c r="AB817" t="s">
        <v>6186</v>
      </c>
      <c r="AC817" t="s">
        <v>6186</v>
      </c>
      <c r="AD817" t="s">
        <v>6186</v>
      </c>
      <c r="AE817" t="s">
        <v>6186</v>
      </c>
      <c r="AF817" t="s">
        <v>6186</v>
      </c>
      <c r="AG817" t="s">
        <v>6186</v>
      </c>
      <c r="AH817" t="s">
        <v>6186</v>
      </c>
      <c r="AI817" t="s">
        <v>6186</v>
      </c>
      <c r="AJ817" t="s">
        <v>6186</v>
      </c>
      <c r="AK817" t="s">
        <v>6186</v>
      </c>
      <c r="AL817" t="s">
        <v>6186</v>
      </c>
      <c r="AM817" t="s">
        <v>6186</v>
      </c>
      <c r="AN817" t="s">
        <v>6186</v>
      </c>
      <c r="AO817" t="s">
        <v>6186</v>
      </c>
      <c r="AP817" t="s">
        <v>6186</v>
      </c>
      <c r="AQ817" t="s">
        <v>6186</v>
      </c>
      <c r="AR817" t="s">
        <v>6186</v>
      </c>
      <c r="AS817" t="s">
        <v>6186</v>
      </c>
      <c r="AT817" t="s">
        <v>6186</v>
      </c>
      <c r="AU817" t="s">
        <v>6186</v>
      </c>
      <c r="AV817" t="s">
        <v>6186</v>
      </c>
      <c r="AW817" t="s">
        <v>6186</v>
      </c>
      <c r="AX817" t="s">
        <v>6186</v>
      </c>
      <c r="AY817" t="s">
        <v>6186</v>
      </c>
      <c r="AZ817" t="s">
        <v>6186</v>
      </c>
      <c r="BA817" t="s">
        <v>6186</v>
      </c>
      <c r="BB817" t="s">
        <v>6186</v>
      </c>
      <c r="BC817" t="s">
        <v>6186</v>
      </c>
      <c r="BD817" t="s">
        <v>6186</v>
      </c>
    </row>
    <row r="818" spans="1:56">
      <c r="A818" t="s">
        <v>6188</v>
      </c>
      <c r="B818">
        <v>2250</v>
      </c>
      <c r="C818">
        <v>2011</v>
      </c>
      <c r="D818" t="s">
        <v>6186</v>
      </c>
      <c r="E818" t="s">
        <v>6186</v>
      </c>
      <c r="F818" t="s">
        <v>6186</v>
      </c>
      <c r="H818" t="s">
        <v>6186</v>
      </c>
      <c r="I818" t="str">
        <f t="shared" si="16"/>
        <v/>
      </c>
      <c r="K818" t="s">
        <v>6186</v>
      </c>
      <c r="L818" t="s">
        <v>6186</v>
      </c>
      <c r="M818" t="s">
        <v>6186</v>
      </c>
      <c r="N818" t="s">
        <v>6186</v>
      </c>
      <c r="O818" t="s">
        <v>6186</v>
      </c>
      <c r="P818" t="s">
        <v>6186</v>
      </c>
      <c r="Q818" t="s">
        <v>6186</v>
      </c>
      <c r="R818" t="s">
        <v>6186</v>
      </c>
      <c r="S818" t="s">
        <v>6186</v>
      </c>
      <c r="T818" t="s">
        <v>6186</v>
      </c>
      <c r="U818" t="s">
        <v>6186</v>
      </c>
      <c r="V818" t="s">
        <v>6186</v>
      </c>
      <c r="W818" t="s">
        <v>6186</v>
      </c>
      <c r="X818" t="s">
        <v>6186</v>
      </c>
      <c r="Y818" t="s">
        <v>6186</v>
      </c>
      <c r="Z818" t="s">
        <v>6186</v>
      </c>
      <c r="AA818" t="s">
        <v>6186</v>
      </c>
      <c r="AB818" t="s">
        <v>6186</v>
      </c>
      <c r="AC818" t="s">
        <v>6186</v>
      </c>
      <c r="AD818" t="s">
        <v>6186</v>
      </c>
      <c r="AE818" t="s">
        <v>6186</v>
      </c>
      <c r="AF818" t="s">
        <v>6186</v>
      </c>
      <c r="AG818" t="s">
        <v>6186</v>
      </c>
      <c r="AH818" t="s">
        <v>6186</v>
      </c>
      <c r="AI818" t="s">
        <v>6186</v>
      </c>
      <c r="AJ818" t="s">
        <v>6186</v>
      </c>
      <c r="AK818" t="s">
        <v>6186</v>
      </c>
      <c r="AL818" t="s">
        <v>6186</v>
      </c>
      <c r="AM818" t="s">
        <v>6186</v>
      </c>
      <c r="AN818" t="s">
        <v>6186</v>
      </c>
      <c r="AO818" t="s">
        <v>6186</v>
      </c>
      <c r="AP818" t="s">
        <v>6186</v>
      </c>
      <c r="AQ818" t="s">
        <v>6186</v>
      </c>
      <c r="AR818" t="s">
        <v>6186</v>
      </c>
      <c r="AS818" t="s">
        <v>6186</v>
      </c>
      <c r="AT818" t="s">
        <v>6186</v>
      </c>
      <c r="AU818" t="s">
        <v>6186</v>
      </c>
      <c r="AV818" t="s">
        <v>6186</v>
      </c>
      <c r="AW818" t="s">
        <v>6186</v>
      </c>
      <c r="AX818" t="s">
        <v>6186</v>
      </c>
      <c r="AY818" t="s">
        <v>6186</v>
      </c>
      <c r="AZ818" t="s">
        <v>6186</v>
      </c>
      <c r="BA818" t="s">
        <v>6186</v>
      </c>
      <c r="BB818" t="s">
        <v>6186</v>
      </c>
      <c r="BC818" t="s">
        <v>6186</v>
      </c>
      <c r="BD818" t="s">
        <v>6186</v>
      </c>
    </row>
    <row r="819" spans="1:56">
      <c r="A819" t="s">
        <v>6188</v>
      </c>
      <c r="B819">
        <v>2250</v>
      </c>
      <c r="C819">
        <v>2012</v>
      </c>
      <c r="D819" t="s">
        <v>6186</v>
      </c>
      <c r="E819" t="s">
        <v>6186</v>
      </c>
      <c r="F819" t="s">
        <v>6186</v>
      </c>
      <c r="H819" t="s">
        <v>6186</v>
      </c>
      <c r="I819" t="str">
        <f t="shared" si="16"/>
        <v/>
      </c>
      <c r="K819" t="s">
        <v>6186</v>
      </c>
      <c r="L819" t="s">
        <v>6186</v>
      </c>
      <c r="M819" t="s">
        <v>6186</v>
      </c>
      <c r="N819" t="s">
        <v>6186</v>
      </c>
      <c r="O819" t="s">
        <v>6186</v>
      </c>
      <c r="P819" t="s">
        <v>6186</v>
      </c>
      <c r="Q819" t="s">
        <v>6186</v>
      </c>
      <c r="R819" t="s">
        <v>6186</v>
      </c>
      <c r="S819" t="s">
        <v>6186</v>
      </c>
      <c r="T819" t="s">
        <v>6186</v>
      </c>
      <c r="U819" t="s">
        <v>6186</v>
      </c>
      <c r="V819" t="s">
        <v>6186</v>
      </c>
      <c r="W819" t="s">
        <v>6186</v>
      </c>
      <c r="X819" t="s">
        <v>6186</v>
      </c>
      <c r="Y819" t="s">
        <v>6186</v>
      </c>
      <c r="Z819" t="s">
        <v>6186</v>
      </c>
      <c r="AA819" t="s">
        <v>6186</v>
      </c>
      <c r="AB819" t="s">
        <v>6186</v>
      </c>
      <c r="AC819" t="s">
        <v>6186</v>
      </c>
      <c r="AD819" t="s">
        <v>6186</v>
      </c>
      <c r="AE819" t="s">
        <v>6186</v>
      </c>
      <c r="AF819" t="s">
        <v>6186</v>
      </c>
      <c r="AG819" t="s">
        <v>6186</v>
      </c>
      <c r="AH819" t="s">
        <v>6186</v>
      </c>
      <c r="AI819" t="s">
        <v>6186</v>
      </c>
      <c r="AJ819" t="s">
        <v>6186</v>
      </c>
      <c r="AK819" t="s">
        <v>6186</v>
      </c>
      <c r="AL819" t="s">
        <v>6186</v>
      </c>
      <c r="AM819" t="s">
        <v>6186</v>
      </c>
      <c r="AN819" t="s">
        <v>6186</v>
      </c>
      <c r="AO819" t="s">
        <v>6186</v>
      </c>
      <c r="AP819" t="s">
        <v>6186</v>
      </c>
      <c r="AQ819" t="s">
        <v>6186</v>
      </c>
      <c r="AR819" t="s">
        <v>6186</v>
      </c>
      <c r="AS819" t="s">
        <v>6186</v>
      </c>
      <c r="AT819" t="s">
        <v>6186</v>
      </c>
      <c r="AU819" t="s">
        <v>6186</v>
      </c>
      <c r="AV819" t="s">
        <v>6186</v>
      </c>
      <c r="AW819" t="s">
        <v>6186</v>
      </c>
      <c r="AX819" t="s">
        <v>6186</v>
      </c>
      <c r="AY819" t="s">
        <v>6186</v>
      </c>
      <c r="AZ819" t="s">
        <v>6186</v>
      </c>
      <c r="BA819" t="s">
        <v>6186</v>
      </c>
      <c r="BB819" t="s">
        <v>6186</v>
      </c>
      <c r="BC819" t="s">
        <v>6186</v>
      </c>
      <c r="BD819" t="s">
        <v>6186</v>
      </c>
    </row>
    <row r="820" spans="1:56">
      <c r="A820" t="s">
        <v>6188</v>
      </c>
      <c r="B820">
        <v>2250</v>
      </c>
      <c r="C820">
        <v>2013</v>
      </c>
      <c r="D820" t="s">
        <v>6186</v>
      </c>
      <c r="E820" t="s">
        <v>6186</v>
      </c>
      <c r="F820" t="s">
        <v>6186</v>
      </c>
      <c r="H820" t="s">
        <v>6186</v>
      </c>
      <c r="I820" t="str">
        <f t="shared" si="16"/>
        <v/>
      </c>
      <c r="K820" t="s">
        <v>6186</v>
      </c>
      <c r="L820" t="s">
        <v>6186</v>
      </c>
      <c r="M820" t="s">
        <v>6186</v>
      </c>
      <c r="N820" t="s">
        <v>6186</v>
      </c>
      <c r="O820" t="s">
        <v>6186</v>
      </c>
      <c r="P820" t="s">
        <v>6186</v>
      </c>
      <c r="Q820" t="s">
        <v>6186</v>
      </c>
      <c r="R820" t="s">
        <v>6186</v>
      </c>
      <c r="S820" t="s">
        <v>6186</v>
      </c>
      <c r="T820" t="s">
        <v>6186</v>
      </c>
      <c r="U820" t="s">
        <v>6186</v>
      </c>
      <c r="V820" t="s">
        <v>6186</v>
      </c>
      <c r="W820" t="s">
        <v>6186</v>
      </c>
      <c r="X820" t="s">
        <v>6186</v>
      </c>
      <c r="Y820" t="s">
        <v>6186</v>
      </c>
      <c r="Z820" t="s">
        <v>6186</v>
      </c>
      <c r="AA820" t="s">
        <v>6186</v>
      </c>
      <c r="AB820" t="s">
        <v>6186</v>
      </c>
      <c r="AC820" t="s">
        <v>6186</v>
      </c>
      <c r="AD820" t="s">
        <v>6186</v>
      </c>
      <c r="AE820" t="s">
        <v>6186</v>
      </c>
      <c r="AF820" t="s">
        <v>6186</v>
      </c>
      <c r="AG820" t="s">
        <v>6186</v>
      </c>
      <c r="AH820" t="s">
        <v>6186</v>
      </c>
      <c r="AI820" t="s">
        <v>6186</v>
      </c>
      <c r="AJ820" t="s">
        <v>6186</v>
      </c>
      <c r="AK820" t="s">
        <v>6186</v>
      </c>
      <c r="AL820" t="s">
        <v>6186</v>
      </c>
      <c r="AM820" t="s">
        <v>6186</v>
      </c>
      <c r="AN820" t="s">
        <v>6186</v>
      </c>
      <c r="AO820" t="s">
        <v>6186</v>
      </c>
      <c r="AP820" t="s">
        <v>6186</v>
      </c>
      <c r="AQ820" t="s">
        <v>6186</v>
      </c>
      <c r="AR820" t="s">
        <v>6186</v>
      </c>
      <c r="AS820" t="s">
        <v>6186</v>
      </c>
      <c r="AT820" t="s">
        <v>6186</v>
      </c>
      <c r="AU820" t="s">
        <v>6186</v>
      </c>
      <c r="AV820" t="s">
        <v>6186</v>
      </c>
      <c r="AW820" t="s">
        <v>6186</v>
      </c>
      <c r="AX820" t="s">
        <v>6186</v>
      </c>
      <c r="AY820" t="s">
        <v>6186</v>
      </c>
      <c r="AZ820" t="s">
        <v>6186</v>
      </c>
      <c r="BA820" t="s">
        <v>6186</v>
      </c>
      <c r="BB820" t="s">
        <v>6186</v>
      </c>
      <c r="BC820" t="s">
        <v>6186</v>
      </c>
      <c r="BD820" t="s">
        <v>6186</v>
      </c>
    </row>
    <row r="821" spans="1:56">
      <c r="A821" t="s">
        <v>6188</v>
      </c>
      <c r="B821">
        <v>2250</v>
      </c>
      <c r="C821">
        <v>2014</v>
      </c>
      <c r="D821" t="s">
        <v>6186</v>
      </c>
      <c r="E821" t="s">
        <v>6186</v>
      </c>
      <c r="F821" t="s">
        <v>6186</v>
      </c>
      <c r="H821" t="s">
        <v>6186</v>
      </c>
      <c r="I821" t="str">
        <f t="shared" si="16"/>
        <v/>
      </c>
      <c r="K821" t="s">
        <v>6186</v>
      </c>
      <c r="L821" t="s">
        <v>6186</v>
      </c>
      <c r="M821" t="s">
        <v>6186</v>
      </c>
      <c r="N821" t="s">
        <v>6186</v>
      </c>
      <c r="O821" t="s">
        <v>6186</v>
      </c>
      <c r="P821" t="s">
        <v>6186</v>
      </c>
      <c r="Q821" t="s">
        <v>6186</v>
      </c>
      <c r="R821" t="s">
        <v>6186</v>
      </c>
      <c r="S821" t="s">
        <v>6186</v>
      </c>
      <c r="T821" t="s">
        <v>6186</v>
      </c>
      <c r="U821" t="s">
        <v>6186</v>
      </c>
      <c r="V821" t="s">
        <v>6186</v>
      </c>
      <c r="W821" t="s">
        <v>6186</v>
      </c>
      <c r="X821" t="s">
        <v>6186</v>
      </c>
      <c r="Y821" t="s">
        <v>6186</v>
      </c>
      <c r="Z821" t="s">
        <v>6186</v>
      </c>
      <c r="AA821" t="s">
        <v>6186</v>
      </c>
      <c r="AB821" t="s">
        <v>6186</v>
      </c>
      <c r="AC821" t="s">
        <v>6186</v>
      </c>
      <c r="AD821" t="s">
        <v>6186</v>
      </c>
      <c r="AE821" t="s">
        <v>6186</v>
      </c>
      <c r="AF821" t="s">
        <v>6186</v>
      </c>
      <c r="AG821" t="s">
        <v>6186</v>
      </c>
      <c r="AH821" t="s">
        <v>6186</v>
      </c>
      <c r="AI821" t="s">
        <v>6186</v>
      </c>
      <c r="AJ821" t="s">
        <v>6186</v>
      </c>
      <c r="AK821" t="s">
        <v>6186</v>
      </c>
      <c r="AL821" t="s">
        <v>6186</v>
      </c>
      <c r="AM821" t="s">
        <v>6186</v>
      </c>
      <c r="AN821" t="s">
        <v>6186</v>
      </c>
      <c r="AO821" t="s">
        <v>6186</v>
      </c>
      <c r="AP821" t="s">
        <v>6186</v>
      </c>
      <c r="AQ821" t="s">
        <v>6186</v>
      </c>
      <c r="AR821" t="s">
        <v>6186</v>
      </c>
      <c r="AS821" t="s">
        <v>6186</v>
      </c>
      <c r="AT821" t="s">
        <v>6186</v>
      </c>
      <c r="AU821" t="s">
        <v>6186</v>
      </c>
      <c r="AV821" t="s">
        <v>6186</v>
      </c>
      <c r="AW821" t="s">
        <v>6186</v>
      </c>
      <c r="AX821" t="s">
        <v>6186</v>
      </c>
      <c r="AY821" t="s">
        <v>6186</v>
      </c>
      <c r="AZ821" t="s">
        <v>6186</v>
      </c>
      <c r="BA821" t="s">
        <v>6186</v>
      </c>
      <c r="BB821" t="s">
        <v>6186</v>
      </c>
      <c r="BC821" t="s">
        <v>6186</v>
      </c>
      <c r="BD821" t="s">
        <v>6186</v>
      </c>
    </row>
    <row r="822" spans="1:56">
      <c r="A822" t="s">
        <v>6188</v>
      </c>
      <c r="B822">
        <v>2250</v>
      </c>
      <c r="C822">
        <v>2015</v>
      </c>
      <c r="D822" t="s">
        <v>6186</v>
      </c>
      <c r="E822" t="s">
        <v>6186</v>
      </c>
      <c r="F822" t="s">
        <v>6186</v>
      </c>
      <c r="H822" t="s">
        <v>6186</v>
      </c>
      <c r="I822" t="str">
        <f t="shared" si="16"/>
        <v/>
      </c>
      <c r="K822" t="s">
        <v>6186</v>
      </c>
      <c r="L822" t="s">
        <v>6186</v>
      </c>
      <c r="M822" t="s">
        <v>6186</v>
      </c>
      <c r="N822" t="s">
        <v>6186</v>
      </c>
      <c r="O822" t="s">
        <v>6186</v>
      </c>
      <c r="P822" t="s">
        <v>6186</v>
      </c>
      <c r="Q822" t="s">
        <v>6186</v>
      </c>
      <c r="R822" t="s">
        <v>6186</v>
      </c>
      <c r="S822" t="s">
        <v>6186</v>
      </c>
      <c r="T822" t="s">
        <v>6186</v>
      </c>
      <c r="U822" t="s">
        <v>6186</v>
      </c>
      <c r="V822" t="s">
        <v>6186</v>
      </c>
      <c r="W822" t="s">
        <v>6186</v>
      </c>
      <c r="X822" t="s">
        <v>6186</v>
      </c>
      <c r="Y822" t="s">
        <v>6186</v>
      </c>
      <c r="Z822" t="s">
        <v>6186</v>
      </c>
      <c r="AA822" t="s">
        <v>6186</v>
      </c>
      <c r="AB822" t="s">
        <v>6186</v>
      </c>
      <c r="AC822" t="s">
        <v>6186</v>
      </c>
      <c r="AD822" t="s">
        <v>6186</v>
      </c>
      <c r="AE822" t="s">
        <v>6186</v>
      </c>
      <c r="AF822" t="s">
        <v>6186</v>
      </c>
      <c r="AG822" t="s">
        <v>6186</v>
      </c>
      <c r="AH822" t="s">
        <v>6186</v>
      </c>
      <c r="AI822" t="s">
        <v>6186</v>
      </c>
      <c r="AJ822" t="s">
        <v>6186</v>
      </c>
      <c r="AK822" t="s">
        <v>6186</v>
      </c>
      <c r="AL822" t="s">
        <v>6186</v>
      </c>
      <c r="AM822" t="s">
        <v>6186</v>
      </c>
      <c r="AN822" t="s">
        <v>6186</v>
      </c>
      <c r="AO822" t="s">
        <v>6186</v>
      </c>
      <c r="AP822" t="s">
        <v>6186</v>
      </c>
      <c r="AQ822" t="s">
        <v>6186</v>
      </c>
      <c r="AR822" t="s">
        <v>6186</v>
      </c>
      <c r="AS822" t="s">
        <v>6186</v>
      </c>
      <c r="AT822" t="s">
        <v>6186</v>
      </c>
      <c r="AU822" t="s">
        <v>6186</v>
      </c>
      <c r="AV822" t="s">
        <v>6186</v>
      </c>
      <c r="AW822" t="s">
        <v>6186</v>
      </c>
      <c r="AX822" t="s">
        <v>6186</v>
      </c>
      <c r="AY822" t="s">
        <v>6186</v>
      </c>
      <c r="AZ822" t="s">
        <v>6186</v>
      </c>
      <c r="BA822" t="s">
        <v>6186</v>
      </c>
      <c r="BB822" t="s">
        <v>6186</v>
      </c>
      <c r="BC822" t="s">
        <v>6186</v>
      </c>
      <c r="BD822" t="s">
        <v>6186</v>
      </c>
    </row>
    <row r="823" spans="1:56">
      <c r="A823" t="s">
        <v>6188</v>
      </c>
      <c r="B823">
        <v>2250</v>
      </c>
      <c r="C823">
        <v>2016</v>
      </c>
      <c r="D823" t="s">
        <v>6186</v>
      </c>
      <c r="E823" t="s">
        <v>6186</v>
      </c>
      <c r="F823" t="s">
        <v>6186</v>
      </c>
      <c r="H823" t="s">
        <v>6186</v>
      </c>
      <c r="I823" t="str">
        <f t="shared" si="16"/>
        <v/>
      </c>
      <c r="K823" t="s">
        <v>6186</v>
      </c>
      <c r="L823" t="s">
        <v>6186</v>
      </c>
      <c r="M823" t="s">
        <v>6186</v>
      </c>
      <c r="N823" t="s">
        <v>6186</v>
      </c>
      <c r="O823" t="s">
        <v>6186</v>
      </c>
      <c r="P823" t="s">
        <v>6186</v>
      </c>
      <c r="Q823" t="s">
        <v>6186</v>
      </c>
      <c r="R823" t="s">
        <v>6186</v>
      </c>
      <c r="S823" t="s">
        <v>6186</v>
      </c>
      <c r="T823" t="s">
        <v>6186</v>
      </c>
      <c r="U823" t="s">
        <v>6186</v>
      </c>
      <c r="V823" t="s">
        <v>6186</v>
      </c>
      <c r="W823" t="s">
        <v>6186</v>
      </c>
      <c r="X823" t="s">
        <v>6186</v>
      </c>
      <c r="Y823" t="s">
        <v>6186</v>
      </c>
      <c r="Z823" t="s">
        <v>6186</v>
      </c>
      <c r="AA823" t="s">
        <v>6186</v>
      </c>
      <c r="AB823" t="s">
        <v>6186</v>
      </c>
      <c r="AC823" t="s">
        <v>6186</v>
      </c>
      <c r="AD823" t="s">
        <v>6186</v>
      </c>
      <c r="AE823" t="s">
        <v>6186</v>
      </c>
      <c r="AF823" t="s">
        <v>6186</v>
      </c>
      <c r="AG823" t="s">
        <v>6186</v>
      </c>
      <c r="AH823" t="s">
        <v>6186</v>
      </c>
      <c r="AI823" t="s">
        <v>6186</v>
      </c>
      <c r="AJ823" t="s">
        <v>6186</v>
      </c>
      <c r="AK823" t="s">
        <v>6186</v>
      </c>
      <c r="AL823" t="s">
        <v>6186</v>
      </c>
      <c r="AM823" t="s">
        <v>6186</v>
      </c>
      <c r="AN823" t="s">
        <v>6186</v>
      </c>
      <c r="AO823" t="s">
        <v>6186</v>
      </c>
      <c r="AP823" t="s">
        <v>6186</v>
      </c>
      <c r="AQ823" t="s">
        <v>6186</v>
      </c>
      <c r="AR823" t="s">
        <v>6186</v>
      </c>
      <c r="AS823" t="s">
        <v>6186</v>
      </c>
      <c r="AT823" t="s">
        <v>6186</v>
      </c>
      <c r="AU823" t="s">
        <v>6186</v>
      </c>
      <c r="AV823" t="s">
        <v>6186</v>
      </c>
      <c r="AW823" t="s">
        <v>6186</v>
      </c>
      <c r="AX823" t="s">
        <v>6186</v>
      </c>
      <c r="AY823" t="s">
        <v>6186</v>
      </c>
      <c r="AZ823" t="s">
        <v>6186</v>
      </c>
      <c r="BA823" t="s">
        <v>6186</v>
      </c>
      <c r="BB823" t="s">
        <v>6186</v>
      </c>
      <c r="BC823" t="s">
        <v>6186</v>
      </c>
      <c r="BD823" t="s">
        <v>6186</v>
      </c>
    </row>
    <row r="824" spans="1:56">
      <c r="A824" t="s">
        <v>6188</v>
      </c>
      <c r="B824">
        <v>2250</v>
      </c>
      <c r="C824">
        <v>2017</v>
      </c>
      <c r="D824" t="s">
        <v>6186</v>
      </c>
      <c r="E824" t="s">
        <v>6186</v>
      </c>
      <c r="F824" t="s">
        <v>6186</v>
      </c>
      <c r="H824" t="s">
        <v>6186</v>
      </c>
      <c r="I824" t="str">
        <f t="shared" si="16"/>
        <v/>
      </c>
      <c r="K824" t="s">
        <v>6186</v>
      </c>
      <c r="L824" t="s">
        <v>6186</v>
      </c>
      <c r="M824" t="s">
        <v>6186</v>
      </c>
      <c r="N824" t="s">
        <v>6186</v>
      </c>
      <c r="O824" t="s">
        <v>6186</v>
      </c>
      <c r="P824" t="s">
        <v>6186</v>
      </c>
      <c r="Q824" t="s">
        <v>6186</v>
      </c>
      <c r="R824" t="s">
        <v>6186</v>
      </c>
      <c r="S824" t="s">
        <v>6186</v>
      </c>
      <c r="T824" t="s">
        <v>6186</v>
      </c>
      <c r="U824" t="s">
        <v>6186</v>
      </c>
      <c r="V824" t="s">
        <v>6186</v>
      </c>
      <c r="W824" t="s">
        <v>6186</v>
      </c>
      <c r="X824" t="s">
        <v>6186</v>
      </c>
      <c r="Y824" t="s">
        <v>6186</v>
      </c>
      <c r="Z824" t="s">
        <v>6186</v>
      </c>
      <c r="AA824" t="s">
        <v>6186</v>
      </c>
      <c r="AB824" t="s">
        <v>6186</v>
      </c>
      <c r="AC824" t="s">
        <v>6186</v>
      </c>
      <c r="AD824" t="s">
        <v>6186</v>
      </c>
      <c r="AE824" t="s">
        <v>6186</v>
      </c>
      <c r="AF824" t="s">
        <v>6186</v>
      </c>
      <c r="AG824" t="s">
        <v>6186</v>
      </c>
      <c r="AH824" t="s">
        <v>6186</v>
      </c>
      <c r="AI824" t="s">
        <v>6186</v>
      </c>
      <c r="AJ824" t="s">
        <v>6186</v>
      </c>
      <c r="AK824" t="s">
        <v>6186</v>
      </c>
      <c r="AL824" t="s">
        <v>6186</v>
      </c>
      <c r="AM824" t="s">
        <v>6186</v>
      </c>
      <c r="AN824" t="s">
        <v>6186</v>
      </c>
      <c r="AO824" t="s">
        <v>6186</v>
      </c>
      <c r="AP824" t="s">
        <v>6186</v>
      </c>
      <c r="AQ824" t="s">
        <v>6186</v>
      </c>
      <c r="AR824" t="s">
        <v>6186</v>
      </c>
      <c r="AS824" t="s">
        <v>6186</v>
      </c>
      <c r="AT824" t="s">
        <v>6186</v>
      </c>
      <c r="AU824" t="s">
        <v>6186</v>
      </c>
      <c r="AV824" t="s">
        <v>6186</v>
      </c>
      <c r="AW824" t="s">
        <v>6186</v>
      </c>
      <c r="AX824" t="s">
        <v>6186</v>
      </c>
      <c r="AY824" t="s">
        <v>6186</v>
      </c>
      <c r="AZ824" t="s">
        <v>6186</v>
      </c>
      <c r="BA824" t="s">
        <v>6186</v>
      </c>
      <c r="BB824" t="s">
        <v>6186</v>
      </c>
      <c r="BC824" t="s">
        <v>6186</v>
      </c>
      <c r="BD824" t="s">
        <v>6186</v>
      </c>
    </row>
    <row r="825" spans="1:56">
      <c r="A825" t="s">
        <v>6188</v>
      </c>
      <c r="B825">
        <v>2250</v>
      </c>
      <c r="C825">
        <v>2018</v>
      </c>
      <c r="D825" t="s">
        <v>6186</v>
      </c>
      <c r="E825" t="s">
        <v>6186</v>
      </c>
      <c r="F825" t="s">
        <v>6186</v>
      </c>
      <c r="H825" t="s">
        <v>6186</v>
      </c>
      <c r="I825" t="str">
        <f t="shared" si="16"/>
        <v/>
      </c>
      <c r="K825" t="s">
        <v>6186</v>
      </c>
      <c r="L825" t="s">
        <v>6186</v>
      </c>
      <c r="M825" t="s">
        <v>6186</v>
      </c>
      <c r="N825" t="s">
        <v>6186</v>
      </c>
      <c r="O825" t="s">
        <v>6186</v>
      </c>
      <c r="P825" t="s">
        <v>6186</v>
      </c>
      <c r="Q825" t="s">
        <v>6186</v>
      </c>
      <c r="R825" t="s">
        <v>6186</v>
      </c>
      <c r="S825" t="s">
        <v>6186</v>
      </c>
      <c r="T825" t="s">
        <v>6186</v>
      </c>
      <c r="U825" t="s">
        <v>6186</v>
      </c>
      <c r="V825" t="s">
        <v>6186</v>
      </c>
      <c r="W825" t="s">
        <v>6186</v>
      </c>
      <c r="X825" t="s">
        <v>6186</v>
      </c>
      <c r="Y825" t="s">
        <v>6186</v>
      </c>
      <c r="Z825" t="s">
        <v>6186</v>
      </c>
      <c r="AA825" t="s">
        <v>6186</v>
      </c>
      <c r="AB825" t="s">
        <v>6186</v>
      </c>
      <c r="AC825" t="s">
        <v>6186</v>
      </c>
      <c r="AD825" t="s">
        <v>6186</v>
      </c>
      <c r="AE825" t="s">
        <v>6186</v>
      </c>
      <c r="AF825" t="s">
        <v>6186</v>
      </c>
      <c r="AG825" t="s">
        <v>6186</v>
      </c>
      <c r="AH825" t="s">
        <v>6186</v>
      </c>
      <c r="AI825" t="s">
        <v>6186</v>
      </c>
      <c r="AJ825" t="s">
        <v>6186</v>
      </c>
      <c r="AK825" t="s">
        <v>6186</v>
      </c>
      <c r="AL825" t="s">
        <v>6186</v>
      </c>
      <c r="AM825" t="s">
        <v>6186</v>
      </c>
      <c r="AN825" t="s">
        <v>6186</v>
      </c>
      <c r="AO825" t="s">
        <v>6186</v>
      </c>
      <c r="AP825" t="s">
        <v>6186</v>
      </c>
      <c r="AQ825" t="s">
        <v>6186</v>
      </c>
      <c r="AR825" t="s">
        <v>6186</v>
      </c>
      <c r="AS825" t="s">
        <v>6186</v>
      </c>
      <c r="AT825" t="s">
        <v>6186</v>
      </c>
      <c r="AU825" t="s">
        <v>6186</v>
      </c>
      <c r="AV825" t="s">
        <v>6186</v>
      </c>
      <c r="AW825" t="s">
        <v>6186</v>
      </c>
      <c r="AX825" t="s">
        <v>6186</v>
      </c>
      <c r="AY825" t="s">
        <v>6186</v>
      </c>
      <c r="AZ825" t="s">
        <v>6186</v>
      </c>
      <c r="BA825" t="s">
        <v>6186</v>
      </c>
      <c r="BB825" t="s">
        <v>6186</v>
      </c>
      <c r="BC825" t="s">
        <v>6186</v>
      </c>
      <c r="BD825" t="s">
        <v>6186</v>
      </c>
    </row>
    <row r="826" spans="1:56">
      <c r="A826" t="s">
        <v>6188</v>
      </c>
      <c r="B826">
        <v>2250</v>
      </c>
      <c r="C826">
        <v>2019</v>
      </c>
      <c r="D826" t="s">
        <v>6186</v>
      </c>
      <c r="E826" t="s">
        <v>6186</v>
      </c>
      <c r="F826" t="s">
        <v>6186</v>
      </c>
      <c r="H826" t="s">
        <v>6186</v>
      </c>
      <c r="I826" t="str">
        <f t="shared" si="16"/>
        <v/>
      </c>
      <c r="K826" t="s">
        <v>6186</v>
      </c>
      <c r="L826" t="s">
        <v>6186</v>
      </c>
      <c r="M826" t="s">
        <v>6186</v>
      </c>
      <c r="N826" t="s">
        <v>6186</v>
      </c>
      <c r="O826" t="s">
        <v>6186</v>
      </c>
      <c r="P826" t="s">
        <v>6186</v>
      </c>
      <c r="Q826" t="s">
        <v>6186</v>
      </c>
      <c r="R826" t="s">
        <v>6186</v>
      </c>
      <c r="S826" t="s">
        <v>6186</v>
      </c>
      <c r="T826" t="s">
        <v>6186</v>
      </c>
      <c r="U826" t="s">
        <v>6186</v>
      </c>
      <c r="V826" t="s">
        <v>6186</v>
      </c>
      <c r="W826" t="s">
        <v>6186</v>
      </c>
      <c r="X826" t="s">
        <v>6186</v>
      </c>
      <c r="Y826" t="s">
        <v>6186</v>
      </c>
      <c r="Z826" t="s">
        <v>6186</v>
      </c>
      <c r="AA826" t="s">
        <v>6186</v>
      </c>
      <c r="AB826" t="s">
        <v>6186</v>
      </c>
      <c r="AC826" t="s">
        <v>6186</v>
      </c>
      <c r="AD826" t="s">
        <v>6186</v>
      </c>
      <c r="AE826" t="s">
        <v>6186</v>
      </c>
      <c r="AF826" t="s">
        <v>6186</v>
      </c>
      <c r="AG826" t="s">
        <v>6186</v>
      </c>
      <c r="AH826" t="s">
        <v>6186</v>
      </c>
      <c r="AI826" t="s">
        <v>6186</v>
      </c>
      <c r="AJ826" t="s">
        <v>6186</v>
      </c>
      <c r="AK826" t="s">
        <v>6186</v>
      </c>
      <c r="AL826" t="s">
        <v>6186</v>
      </c>
      <c r="AM826" t="s">
        <v>6186</v>
      </c>
      <c r="AN826" t="s">
        <v>6186</v>
      </c>
      <c r="AO826" t="s">
        <v>6186</v>
      </c>
      <c r="AP826" t="s">
        <v>6186</v>
      </c>
      <c r="AQ826" t="s">
        <v>6186</v>
      </c>
      <c r="AR826" t="s">
        <v>6186</v>
      </c>
      <c r="AS826" t="s">
        <v>6186</v>
      </c>
      <c r="AT826" t="s">
        <v>6186</v>
      </c>
      <c r="AU826" t="s">
        <v>6186</v>
      </c>
      <c r="AV826" t="s">
        <v>6186</v>
      </c>
      <c r="AW826" t="s">
        <v>6186</v>
      </c>
      <c r="AX826" t="s">
        <v>6186</v>
      </c>
      <c r="AY826" t="s">
        <v>6186</v>
      </c>
      <c r="AZ826" t="s">
        <v>6186</v>
      </c>
      <c r="BA826" t="s">
        <v>6186</v>
      </c>
      <c r="BB826" t="s">
        <v>6186</v>
      </c>
      <c r="BC826" t="s">
        <v>6186</v>
      </c>
      <c r="BD826" t="s">
        <v>6186</v>
      </c>
    </row>
    <row r="827" spans="1:56">
      <c r="A827" t="s">
        <v>6188</v>
      </c>
      <c r="B827">
        <v>2250</v>
      </c>
      <c r="C827">
        <v>2020</v>
      </c>
      <c r="D827" t="s">
        <v>6186</v>
      </c>
      <c r="E827" t="s">
        <v>6186</v>
      </c>
      <c r="F827" t="s">
        <v>6186</v>
      </c>
      <c r="H827" t="s">
        <v>6186</v>
      </c>
      <c r="I827" t="str">
        <f t="shared" si="16"/>
        <v/>
      </c>
      <c r="K827" t="s">
        <v>6186</v>
      </c>
      <c r="L827" t="s">
        <v>6186</v>
      </c>
      <c r="M827" t="s">
        <v>6186</v>
      </c>
      <c r="N827" t="s">
        <v>6186</v>
      </c>
      <c r="O827" t="s">
        <v>6186</v>
      </c>
      <c r="P827" t="s">
        <v>6186</v>
      </c>
      <c r="Q827" t="s">
        <v>6186</v>
      </c>
      <c r="R827" t="s">
        <v>6186</v>
      </c>
      <c r="S827" t="s">
        <v>6186</v>
      </c>
      <c r="T827" t="s">
        <v>6186</v>
      </c>
      <c r="U827" t="s">
        <v>6186</v>
      </c>
      <c r="V827" t="s">
        <v>6186</v>
      </c>
      <c r="W827" t="s">
        <v>6186</v>
      </c>
      <c r="X827" t="s">
        <v>6186</v>
      </c>
      <c r="Y827" t="s">
        <v>6186</v>
      </c>
      <c r="Z827" t="s">
        <v>6186</v>
      </c>
      <c r="AA827" t="s">
        <v>6186</v>
      </c>
      <c r="AB827" t="s">
        <v>6186</v>
      </c>
      <c r="AC827" t="s">
        <v>6186</v>
      </c>
      <c r="AD827" t="s">
        <v>6186</v>
      </c>
      <c r="AE827" t="s">
        <v>6186</v>
      </c>
      <c r="AF827" t="s">
        <v>6186</v>
      </c>
      <c r="AG827" t="s">
        <v>6186</v>
      </c>
      <c r="AH827" t="s">
        <v>6186</v>
      </c>
      <c r="AI827" t="s">
        <v>6186</v>
      </c>
      <c r="AJ827" t="s">
        <v>6186</v>
      </c>
      <c r="AK827" t="s">
        <v>6186</v>
      </c>
      <c r="AL827" t="s">
        <v>6186</v>
      </c>
      <c r="AM827" t="s">
        <v>6186</v>
      </c>
      <c r="AN827" t="s">
        <v>6186</v>
      </c>
      <c r="AO827" t="s">
        <v>6186</v>
      </c>
      <c r="AP827" t="s">
        <v>6186</v>
      </c>
      <c r="AQ827" t="s">
        <v>6186</v>
      </c>
      <c r="AR827" t="s">
        <v>6186</v>
      </c>
      <c r="AS827" t="s">
        <v>6186</v>
      </c>
      <c r="AT827" t="s">
        <v>6186</v>
      </c>
      <c r="AU827" t="s">
        <v>6186</v>
      </c>
      <c r="AV827" t="s">
        <v>6186</v>
      </c>
      <c r="AW827" t="s">
        <v>6186</v>
      </c>
      <c r="AX827" t="s">
        <v>6186</v>
      </c>
      <c r="AY827" t="s">
        <v>6186</v>
      </c>
      <c r="AZ827" t="s">
        <v>6186</v>
      </c>
      <c r="BA827" t="s">
        <v>6186</v>
      </c>
      <c r="BB827" t="s">
        <v>6186</v>
      </c>
      <c r="BC827" t="s">
        <v>6186</v>
      </c>
      <c r="BD827" t="s">
        <v>6186</v>
      </c>
    </row>
    <row r="828" spans="1:56">
      <c r="A828" t="s">
        <v>6188</v>
      </c>
      <c r="B828">
        <v>2250</v>
      </c>
      <c r="C828">
        <v>2021</v>
      </c>
      <c r="D828" t="s">
        <v>6186</v>
      </c>
      <c r="E828" t="s">
        <v>6186</v>
      </c>
      <c r="F828" t="s">
        <v>6186</v>
      </c>
      <c r="G828" t="str">
        <f>IFERROR(F828*E828,"")</f>
        <v/>
      </c>
      <c r="H828" t="s">
        <v>6186</v>
      </c>
      <c r="I828" t="str">
        <f t="shared" si="16"/>
        <v/>
      </c>
      <c r="J828" t="str">
        <f>IFERROR(M828*E828,"")</f>
        <v/>
      </c>
      <c r="K828" t="s">
        <v>6186</v>
      </c>
      <c r="L828" t="s">
        <v>6186</v>
      </c>
      <c r="M828" t="s">
        <v>6186</v>
      </c>
      <c r="N828" t="s">
        <v>6186</v>
      </c>
      <c r="O828" t="s">
        <v>6186</v>
      </c>
      <c r="P828" t="s">
        <v>6186</v>
      </c>
      <c r="Q828" t="s">
        <v>6186</v>
      </c>
      <c r="R828" t="s">
        <v>6186</v>
      </c>
      <c r="S828" t="s">
        <v>6186</v>
      </c>
      <c r="T828" t="s">
        <v>6186</v>
      </c>
      <c r="U828" t="s">
        <v>6186</v>
      </c>
      <c r="V828" t="s">
        <v>6186</v>
      </c>
      <c r="W828" t="s">
        <v>6186</v>
      </c>
      <c r="X828" t="s">
        <v>6186</v>
      </c>
      <c r="Y828" t="s">
        <v>6186</v>
      </c>
      <c r="Z828" t="s">
        <v>6186</v>
      </c>
      <c r="AA828" t="s">
        <v>6186</v>
      </c>
      <c r="AB828" t="s">
        <v>6186</v>
      </c>
      <c r="AC828" t="s">
        <v>6186</v>
      </c>
      <c r="AD828" t="s">
        <v>6186</v>
      </c>
      <c r="AE828" t="s">
        <v>6186</v>
      </c>
      <c r="AF828" t="s">
        <v>6186</v>
      </c>
      <c r="AG828" t="s">
        <v>6186</v>
      </c>
      <c r="AH828" t="s">
        <v>6186</v>
      </c>
      <c r="AI828" t="s">
        <v>6186</v>
      </c>
      <c r="AJ828" t="s">
        <v>6186</v>
      </c>
      <c r="AK828" t="s">
        <v>6186</v>
      </c>
      <c r="AL828" t="s">
        <v>6186</v>
      </c>
      <c r="AM828" t="s">
        <v>6186</v>
      </c>
      <c r="AN828" t="s">
        <v>6186</v>
      </c>
      <c r="AO828" t="s">
        <v>6186</v>
      </c>
      <c r="AP828" t="s">
        <v>6186</v>
      </c>
      <c r="AQ828" t="s">
        <v>6186</v>
      </c>
      <c r="AR828" t="s">
        <v>6186</v>
      </c>
      <c r="AS828" t="s">
        <v>6186</v>
      </c>
      <c r="AT828" t="s">
        <v>6186</v>
      </c>
      <c r="AU828" t="s">
        <v>6186</v>
      </c>
      <c r="AV828" t="s">
        <v>6186</v>
      </c>
      <c r="AW828" t="s">
        <v>6186</v>
      </c>
      <c r="AX828" t="s">
        <v>6186</v>
      </c>
      <c r="AY828" t="s">
        <v>6186</v>
      </c>
      <c r="AZ828" t="s">
        <v>6186</v>
      </c>
      <c r="BA828" t="s">
        <v>6186</v>
      </c>
      <c r="BB828" t="s">
        <v>6186</v>
      </c>
      <c r="BC828" t="s">
        <v>6186</v>
      </c>
      <c r="BD828" t="s">
        <v>6186</v>
      </c>
    </row>
    <row r="829" spans="1:56">
      <c r="A829" t="s">
        <v>6188</v>
      </c>
      <c r="B829">
        <v>2250</v>
      </c>
      <c r="C829" t="s">
        <v>6187</v>
      </c>
      <c r="D829" t="s">
        <v>6186</v>
      </c>
      <c r="E829" t="s">
        <v>6186</v>
      </c>
      <c r="F829" t="s">
        <v>6186</v>
      </c>
      <c r="H829" t="s">
        <v>6186</v>
      </c>
      <c r="I829" t="str">
        <f t="shared" si="16"/>
        <v/>
      </c>
      <c r="K829" t="s">
        <v>6186</v>
      </c>
      <c r="L829" t="s">
        <v>6186</v>
      </c>
      <c r="M829" t="s">
        <v>6186</v>
      </c>
      <c r="N829" t="s">
        <v>6186</v>
      </c>
      <c r="O829" t="s">
        <v>6186</v>
      </c>
      <c r="P829" t="s">
        <v>6186</v>
      </c>
      <c r="Q829" t="s">
        <v>6186</v>
      </c>
      <c r="R829" t="s">
        <v>6186</v>
      </c>
      <c r="S829" t="s">
        <v>6186</v>
      </c>
      <c r="T829" t="s">
        <v>6186</v>
      </c>
      <c r="U829" t="s">
        <v>6186</v>
      </c>
      <c r="V829" t="s">
        <v>6186</v>
      </c>
      <c r="W829" t="s">
        <v>6186</v>
      </c>
      <c r="X829" t="s">
        <v>6186</v>
      </c>
      <c r="Y829" t="s">
        <v>6186</v>
      </c>
      <c r="Z829" t="s">
        <v>6186</v>
      </c>
      <c r="AA829" t="s">
        <v>6186</v>
      </c>
      <c r="AB829" t="s">
        <v>6186</v>
      </c>
      <c r="AC829" t="s">
        <v>6186</v>
      </c>
      <c r="AD829" t="s">
        <v>6186</v>
      </c>
      <c r="AE829" t="s">
        <v>6186</v>
      </c>
      <c r="AF829" t="s">
        <v>6186</v>
      </c>
      <c r="AG829" t="s">
        <v>6186</v>
      </c>
      <c r="AH829" t="s">
        <v>6186</v>
      </c>
      <c r="AI829" t="s">
        <v>6186</v>
      </c>
      <c r="AJ829" t="s">
        <v>6186</v>
      </c>
      <c r="AK829" t="s">
        <v>6186</v>
      </c>
      <c r="AL829" t="s">
        <v>6186</v>
      </c>
      <c r="AM829" t="s">
        <v>6186</v>
      </c>
      <c r="AN829" t="s">
        <v>6186</v>
      </c>
      <c r="AO829" t="s">
        <v>6186</v>
      </c>
      <c r="AP829" t="s">
        <v>6186</v>
      </c>
      <c r="AQ829" t="s">
        <v>6186</v>
      </c>
      <c r="AR829" t="s">
        <v>6186</v>
      </c>
      <c r="AS829" t="s">
        <v>6186</v>
      </c>
      <c r="AT829" t="s">
        <v>6186</v>
      </c>
      <c r="AU829" t="s">
        <v>6186</v>
      </c>
      <c r="AV829" t="s">
        <v>6186</v>
      </c>
      <c r="AW829" t="s">
        <v>6186</v>
      </c>
      <c r="AX829" t="s">
        <v>6186</v>
      </c>
      <c r="AY829" t="s">
        <v>6186</v>
      </c>
      <c r="AZ829" t="s">
        <v>6186</v>
      </c>
      <c r="BA829" t="s">
        <v>6186</v>
      </c>
      <c r="BB829" t="s">
        <v>6186</v>
      </c>
      <c r="BC829" t="s">
        <v>6186</v>
      </c>
      <c r="BD829" t="s">
        <v>6186</v>
      </c>
    </row>
    <row r="830" spans="1:56">
      <c r="A830" t="s">
        <v>6189</v>
      </c>
      <c r="B830">
        <v>2250</v>
      </c>
      <c r="C830">
        <v>1975</v>
      </c>
      <c r="D830" t="s">
        <v>6186</v>
      </c>
      <c r="E830" t="s">
        <v>6186</v>
      </c>
      <c r="F830" t="s">
        <v>6186</v>
      </c>
      <c r="H830" t="s">
        <v>6186</v>
      </c>
      <c r="I830" t="str">
        <f t="shared" si="16"/>
        <v/>
      </c>
      <c r="K830" t="s">
        <v>6186</v>
      </c>
      <c r="L830" t="s">
        <v>6186</v>
      </c>
      <c r="M830" t="s">
        <v>6186</v>
      </c>
      <c r="N830" t="s">
        <v>6186</v>
      </c>
      <c r="O830" t="s">
        <v>6186</v>
      </c>
      <c r="P830" t="s">
        <v>6186</v>
      </c>
      <c r="Q830" t="s">
        <v>6186</v>
      </c>
      <c r="R830" t="s">
        <v>6186</v>
      </c>
      <c r="S830" t="s">
        <v>6186</v>
      </c>
      <c r="T830" t="s">
        <v>6186</v>
      </c>
      <c r="U830" t="s">
        <v>6186</v>
      </c>
      <c r="V830" t="s">
        <v>6186</v>
      </c>
      <c r="W830" t="s">
        <v>6186</v>
      </c>
      <c r="X830" t="s">
        <v>6186</v>
      </c>
      <c r="Y830" t="s">
        <v>6186</v>
      </c>
      <c r="Z830" t="s">
        <v>6186</v>
      </c>
      <c r="AA830" t="s">
        <v>6186</v>
      </c>
      <c r="AB830" t="s">
        <v>6186</v>
      </c>
      <c r="AC830" t="s">
        <v>6186</v>
      </c>
      <c r="AD830" t="s">
        <v>6186</v>
      </c>
      <c r="AE830" t="s">
        <v>6186</v>
      </c>
      <c r="AF830" t="s">
        <v>6186</v>
      </c>
      <c r="AG830" t="s">
        <v>6186</v>
      </c>
      <c r="AH830" t="s">
        <v>6186</v>
      </c>
      <c r="AI830" t="s">
        <v>6186</v>
      </c>
      <c r="AJ830" t="s">
        <v>6186</v>
      </c>
      <c r="AK830" t="s">
        <v>6186</v>
      </c>
      <c r="AL830" t="s">
        <v>6186</v>
      </c>
      <c r="AM830" t="s">
        <v>6186</v>
      </c>
      <c r="AN830" t="s">
        <v>6186</v>
      </c>
      <c r="AO830" t="s">
        <v>6186</v>
      </c>
      <c r="AP830" t="s">
        <v>6186</v>
      </c>
      <c r="AQ830" t="s">
        <v>6186</v>
      </c>
      <c r="AR830" t="s">
        <v>6186</v>
      </c>
      <c r="AS830" t="s">
        <v>6186</v>
      </c>
      <c r="AT830" t="s">
        <v>6186</v>
      </c>
      <c r="AU830" t="s">
        <v>6186</v>
      </c>
      <c r="AV830" t="s">
        <v>6186</v>
      </c>
      <c r="AW830" t="s">
        <v>6186</v>
      </c>
      <c r="AX830" t="s">
        <v>6186</v>
      </c>
      <c r="AY830" t="s">
        <v>6186</v>
      </c>
      <c r="AZ830" t="s">
        <v>6186</v>
      </c>
      <c r="BA830" t="s">
        <v>6186</v>
      </c>
      <c r="BB830" t="s">
        <v>6186</v>
      </c>
      <c r="BC830" t="s">
        <v>6186</v>
      </c>
      <c r="BD830" t="s">
        <v>6186</v>
      </c>
    </row>
    <row r="831" spans="1:56">
      <c r="A831" t="s">
        <v>6189</v>
      </c>
      <c r="B831">
        <v>2250</v>
      </c>
      <c r="C831">
        <v>1976</v>
      </c>
      <c r="D831" t="s">
        <v>6186</v>
      </c>
      <c r="E831" t="s">
        <v>6186</v>
      </c>
      <c r="F831" t="s">
        <v>6186</v>
      </c>
      <c r="H831" t="s">
        <v>6186</v>
      </c>
      <c r="I831" t="str">
        <f t="shared" si="16"/>
        <v/>
      </c>
      <c r="K831" t="s">
        <v>6186</v>
      </c>
      <c r="L831" t="s">
        <v>6186</v>
      </c>
      <c r="M831" t="s">
        <v>6186</v>
      </c>
      <c r="N831" t="s">
        <v>6186</v>
      </c>
      <c r="O831" t="s">
        <v>6186</v>
      </c>
      <c r="P831" t="s">
        <v>6186</v>
      </c>
      <c r="Q831" t="s">
        <v>6186</v>
      </c>
      <c r="R831" t="s">
        <v>6186</v>
      </c>
      <c r="S831" t="s">
        <v>6186</v>
      </c>
      <c r="T831" t="s">
        <v>6186</v>
      </c>
      <c r="U831" t="s">
        <v>6186</v>
      </c>
      <c r="V831" t="s">
        <v>6186</v>
      </c>
      <c r="W831" t="s">
        <v>6186</v>
      </c>
      <c r="X831" t="s">
        <v>6186</v>
      </c>
      <c r="Y831" t="s">
        <v>6186</v>
      </c>
      <c r="Z831" t="s">
        <v>6186</v>
      </c>
      <c r="AA831" t="s">
        <v>6186</v>
      </c>
      <c r="AB831" t="s">
        <v>6186</v>
      </c>
      <c r="AC831" t="s">
        <v>6186</v>
      </c>
      <c r="AD831" t="s">
        <v>6186</v>
      </c>
      <c r="AE831" t="s">
        <v>6186</v>
      </c>
      <c r="AF831" t="s">
        <v>6186</v>
      </c>
      <c r="AG831" t="s">
        <v>6186</v>
      </c>
      <c r="AH831" t="s">
        <v>6186</v>
      </c>
      <c r="AI831" t="s">
        <v>6186</v>
      </c>
      <c r="AJ831" t="s">
        <v>6186</v>
      </c>
      <c r="AK831" t="s">
        <v>6186</v>
      </c>
      <c r="AL831" t="s">
        <v>6186</v>
      </c>
      <c r="AM831" t="s">
        <v>6186</v>
      </c>
      <c r="AN831" t="s">
        <v>6186</v>
      </c>
      <c r="AO831" t="s">
        <v>6186</v>
      </c>
      <c r="AP831" t="s">
        <v>6186</v>
      </c>
      <c r="AQ831" t="s">
        <v>6186</v>
      </c>
      <c r="AR831" t="s">
        <v>6186</v>
      </c>
      <c r="AS831" t="s">
        <v>6186</v>
      </c>
      <c r="AT831" t="s">
        <v>6186</v>
      </c>
      <c r="AU831" t="s">
        <v>6186</v>
      </c>
      <c r="AV831" t="s">
        <v>6186</v>
      </c>
      <c r="AW831" t="s">
        <v>6186</v>
      </c>
      <c r="AX831" t="s">
        <v>6186</v>
      </c>
      <c r="AY831" t="s">
        <v>6186</v>
      </c>
      <c r="AZ831" t="s">
        <v>6186</v>
      </c>
      <c r="BA831" t="s">
        <v>6186</v>
      </c>
      <c r="BB831" t="s">
        <v>6186</v>
      </c>
      <c r="BC831" t="s">
        <v>6186</v>
      </c>
      <c r="BD831" t="s">
        <v>6186</v>
      </c>
    </row>
    <row r="832" spans="1:56">
      <c r="A832" t="s">
        <v>6189</v>
      </c>
      <c r="B832">
        <v>2250</v>
      </c>
      <c r="C832">
        <v>1977</v>
      </c>
      <c r="D832" t="s">
        <v>6186</v>
      </c>
      <c r="E832" t="s">
        <v>6186</v>
      </c>
      <c r="F832" t="s">
        <v>6186</v>
      </c>
      <c r="H832" t="s">
        <v>6186</v>
      </c>
      <c r="I832" t="str">
        <f t="shared" si="16"/>
        <v/>
      </c>
      <c r="K832" t="s">
        <v>6186</v>
      </c>
      <c r="L832" t="s">
        <v>6186</v>
      </c>
      <c r="M832" t="s">
        <v>6186</v>
      </c>
      <c r="N832" t="s">
        <v>6186</v>
      </c>
      <c r="O832" t="s">
        <v>6186</v>
      </c>
      <c r="P832" t="s">
        <v>6186</v>
      </c>
      <c r="Q832" t="s">
        <v>6186</v>
      </c>
      <c r="R832" t="s">
        <v>6186</v>
      </c>
      <c r="S832" t="s">
        <v>6186</v>
      </c>
      <c r="T832" t="s">
        <v>6186</v>
      </c>
      <c r="U832" t="s">
        <v>6186</v>
      </c>
      <c r="V832" t="s">
        <v>6186</v>
      </c>
      <c r="W832" t="s">
        <v>6186</v>
      </c>
      <c r="X832" t="s">
        <v>6186</v>
      </c>
      <c r="Y832" t="s">
        <v>6186</v>
      </c>
      <c r="Z832" t="s">
        <v>6186</v>
      </c>
      <c r="AA832" t="s">
        <v>6186</v>
      </c>
      <c r="AB832" t="s">
        <v>6186</v>
      </c>
      <c r="AC832" t="s">
        <v>6186</v>
      </c>
      <c r="AD832" t="s">
        <v>6186</v>
      </c>
      <c r="AE832" t="s">
        <v>6186</v>
      </c>
      <c r="AF832" t="s">
        <v>6186</v>
      </c>
      <c r="AG832" t="s">
        <v>6186</v>
      </c>
      <c r="AH832" t="s">
        <v>6186</v>
      </c>
      <c r="AI832" t="s">
        <v>6186</v>
      </c>
      <c r="AJ832" t="s">
        <v>6186</v>
      </c>
      <c r="AK832" t="s">
        <v>6186</v>
      </c>
      <c r="AL832" t="s">
        <v>6186</v>
      </c>
      <c r="AM832" t="s">
        <v>6186</v>
      </c>
      <c r="AN832" t="s">
        <v>6186</v>
      </c>
      <c r="AO832" t="s">
        <v>6186</v>
      </c>
      <c r="AP832" t="s">
        <v>6186</v>
      </c>
      <c r="AQ832" t="s">
        <v>6186</v>
      </c>
      <c r="AR832" t="s">
        <v>6186</v>
      </c>
      <c r="AS832" t="s">
        <v>6186</v>
      </c>
      <c r="AT832" t="s">
        <v>6186</v>
      </c>
      <c r="AU832" t="s">
        <v>6186</v>
      </c>
      <c r="AV832" t="s">
        <v>6186</v>
      </c>
      <c r="AW832" t="s">
        <v>6186</v>
      </c>
      <c r="AX832" t="s">
        <v>6186</v>
      </c>
      <c r="AY832" t="s">
        <v>6186</v>
      </c>
      <c r="AZ832" t="s">
        <v>6186</v>
      </c>
      <c r="BA832" t="s">
        <v>6186</v>
      </c>
      <c r="BB832" t="s">
        <v>6186</v>
      </c>
      <c r="BC832" t="s">
        <v>6186</v>
      </c>
      <c r="BD832" t="s">
        <v>6186</v>
      </c>
    </row>
    <row r="833" spans="1:56">
      <c r="A833" t="s">
        <v>6189</v>
      </c>
      <c r="B833">
        <v>2250</v>
      </c>
      <c r="C833">
        <v>1978</v>
      </c>
      <c r="D833" t="s">
        <v>6186</v>
      </c>
      <c r="E833" t="s">
        <v>6186</v>
      </c>
      <c r="F833" t="s">
        <v>6186</v>
      </c>
      <c r="H833" t="s">
        <v>6186</v>
      </c>
      <c r="I833" t="str">
        <f t="shared" si="16"/>
        <v/>
      </c>
      <c r="K833" t="s">
        <v>6186</v>
      </c>
      <c r="L833" t="s">
        <v>6186</v>
      </c>
      <c r="M833" t="s">
        <v>6186</v>
      </c>
      <c r="N833" t="s">
        <v>6186</v>
      </c>
      <c r="O833" t="s">
        <v>6186</v>
      </c>
      <c r="P833" t="s">
        <v>6186</v>
      </c>
      <c r="Q833" t="s">
        <v>6186</v>
      </c>
      <c r="R833" t="s">
        <v>6186</v>
      </c>
      <c r="S833" t="s">
        <v>6186</v>
      </c>
      <c r="T833" t="s">
        <v>6186</v>
      </c>
      <c r="U833" t="s">
        <v>6186</v>
      </c>
      <c r="V833" t="s">
        <v>6186</v>
      </c>
      <c r="W833" t="s">
        <v>6186</v>
      </c>
      <c r="X833" t="s">
        <v>6186</v>
      </c>
      <c r="Y833" t="s">
        <v>6186</v>
      </c>
      <c r="Z833" t="s">
        <v>6186</v>
      </c>
      <c r="AA833" t="s">
        <v>6186</v>
      </c>
      <c r="AB833" t="s">
        <v>6186</v>
      </c>
      <c r="AC833" t="s">
        <v>6186</v>
      </c>
      <c r="AD833" t="s">
        <v>6186</v>
      </c>
      <c r="AE833" t="s">
        <v>6186</v>
      </c>
      <c r="AF833" t="s">
        <v>6186</v>
      </c>
      <c r="AG833" t="s">
        <v>6186</v>
      </c>
      <c r="AH833" t="s">
        <v>6186</v>
      </c>
      <c r="AI833" t="s">
        <v>6186</v>
      </c>
      <c r="AJ833" t="s">
        <v>6186</v>
      </c>
      <c r="AK833" t="s">
        <v>6186</v>
      </c>
      <c r="AL833" t="s">
        <v>6186</v>
      </c>
      <c r="AM833" t="s">
        <v>6186</v>
      </c>
      <c r="AN833" t="s">
        <v>6186</v>
      </c>
      <c r="AO833" t="s">
        <v>6186</v>
      </c>
      <c r="AP833" t="s">
        <v>6186</v>
      </c>
      <c r="AQ833" t="s">
        <v>6186</v>
      </c>
      <c r="AR833" t="s">
        <v>6186</v>
      </c>
      <c r="AS833" t="s">
        <v>6186</v>
      </c>
      <c r="AT833" t="s">
        <v>6186</v>
      </c>
      <c r="AU833" t="s">
        <v>6186</v>
      </c>
      <c r="AV833" t="s">
        <v>6186</v>
      </c>
      <c r="AW833" t="s">
        <v>6186</v>
      </c>
      <c r="AX833" t="s">
        <v>6186</v>
      </c>
      <c r="AY833" t="s">
        <v>6186</v>
      </c>
      <c r="AZ833" t="s">
        <v>6186</v>
      </c>
      <c r="BA833" t="s">
        <v>6186</v>
      </c>
      <c r="BB833" t="s">
        <v>6186</v>
      </c>
      <c r="BC833" t="s">
        <v>6186</v>
      </c>
      <c r="BD833" t="s">
        <v>6186</v>
      </c>
    </row>
    <row r="834" spans="1:56">
      <c r="A834" t="s">
        <v>6189</v>
      </c>
      <c r="B834">
        <v>2250</v>
      </c>
      <c r="C834">
        <v>1979</v>
      </c>
      <c r="D834">
        <v>0</v>
      </c>
      <c r="E834">
        <v>6.9999999999999999E-6</v>
      </c>
      <c r="F834">
        <v>24.99</v>
      </c>
      <c r="H834">
        <v>21.234000000000002</v>
      </c>
      <c r="I834">
        <f t="shared" si="16"/>
        <v>1.4863800000000001E-4</v>
      </c>
      <c r="K834">
        <v>20.07</v>
      </c>
      <c r="L834">
        <v>22.853999999999999</v>
      </c>
      <c r="M834">
        <v>418.52697999999998</v>
      </c>
      <c r="N834">
        <v>442.80020000000002</v>
      </c>
      <c r="O834">
        <v>388.85971999999998</v>
      </c>
      <c r="P834" t="s">
        <v>6186</v>
      </c>
      <c r="Q834">
        <v>49</v>
      </c>
      <c r="R834">
        <v>41</v>
      </c>
      <c r="S834">
        <v>25.766300000000001</v>
      </c>
      <c r="T834">
        <v>0.83673500000000001</v>
      </c>
      <c r="U834">
        <v>1.8221999999999999E-2</v>
      </c>
      <c r="V834">
        <v>23.88824</v>
      </c>
      <c r="W834" t="s">
        <v>6186</v>
      </c>
      <c r="X834">
        <v>1</v>
      </c>
      <c r="Y834" t="s">
        <v>6186</v>
      </c>
      <c r="Z834">
        <v>1</v>
      </c>
      <c r="AA834" t="s">
        <v>6186</v>
      </c>
      <c r="AB834" t="s">
        <v>6186</v>
      </c>
      <c r="AC834" t="s">
        <v>6186</v>
      </c>
      <c r="AD834" t="s">
        <v>6186</v>
      </c>
      <c r="AE834">
        <v>1</v>
      </c>
      <c r="AF834" t="s">
        <v>6186</v>
      </c>
      <c r="AG834" t="s">
        <v>6186</v>
      </c>
      <c r="AH834" t="s">
        <v>6186</v>
      </c>
      <c r="AI834" t="s">
        <v>6186</v>
      </c>
      <c r="AJ834" t="s">
        <v>6186</v>
      </c>
      <c r="AK834" t="s">
        <v>6186</v>
      </c>
      <c r="AL834" t="s">
        <v>6186</v>
      </c>
      <c r="AM834" t="s">
        <v>6186</v>
      </c>
      <c r="AN834" t="s">
        <v>6186</v>
      </c>
      <c r="AO834" t="s">
        <v>6186</v>
      </c>
      <c r="AP834">
        <v>1</v>
      </c>
      <c r="AQ834" t="s">
        <v>6186</v>
      </c>
      <c r="AR834" t="s">
        <v>6186</v>
      </c>
      <c r="AS834" t="s">
        <v>6186</v>
      </c>
      <c r="AT834" t="s">
        <v>6186</v>
      </c>
      <c r="AU834" t="s">
        <v>6186</v>
      </c>
      <c r="AV834">
        <v>4</v>
      </c>
      <c r="AW834" t="s">
        <v>6186</v>
      </c>
      <c r="AX834">
        <v>4</v>
      </c>
      <c r="AY834">
        <v>1</v>
      </c>
      <c r="AZ834" t="s">
        <v>6186</v>
      </c>
      <c r="BA834" t="s">
        <v>6186</v>
      </c>
      <c r="BB834" t="s">
        <v>6186</v>
      </c>
      <c r="BC834" t="s">
        <v>6186</v>
      </c>
      <c r="BD834" t="s">
        <v>6186</v>
      </c>
    </row>
    <row r="835" spans="1:56">
      <c r="A835" t="s">
        <v>6189</v>
      </c>
      <c r="B835">
        <v>2250</v>
      </c>
      <c r="C835">
        <v>1980</v>
      </c>
      <c r="D835">
        <v>25</v>
      </c>
      <c r="E835">
        <v>2.189E-3</v>
      </c>
      <c r="F835">
        <v>31.98649</v>
      </c>
      <c r="H835">
        <v>27.221419999999998</v>
      </c>
      <c r="I835">
        <f t="shared" si="16"/>
        <v>5.9587688379999997E-2</v>
      </c>
      <c r="K835">
        <v>25.282599999999999</v>
      </c>
      <c r="L835">
        <v>30.036670000000001</v>
      </c>
      <c r="M835">
        <v>342.60212000000001</v>
      </c>
      <c r="N835">
        <v>368.27591000000001</v>
      </c>
      <c r="O835">
        <v>311.22305</v>
      </c>
      <c r="P835" t="s">
        <v>6186</v>
      </c>
      <c r="Q835">
        <v>93.822999999999993</v>
      </c>
      <c r="R835">
        <v>63.998100000000001</v>
      </c>
      <c r="S835">
        <v>18.322500000000002</v>
      </c>
      <c r="T835">
        <v>0.67724200000000001</v>
      </c>
      <c r="U835">
        <v>2.8444000000000001E-2</v>
      </c>
      <c r="V835">
        <v>32.422690000000003</v>
      </c>
      <c r="W835">
        <v>1</v>
      </c>
      <c r="X835" t="s">
        <v>6186</v>
      </c>
      <c r="Y835" t="s">
        <v>6186</v>
      </c>
      <c r="Z835">
        <v>1</v>
      </c>
      <c r="AA835" t="s">
        <v>6186</v>
      </c>
      <c r="AB835" t="s">
        <v>6186</v>
      </c>
      <c r="AC835" t="s">
        <v>6186</v>
      </c>
      <c r="AD835" t="s">
        <v>6186</v>
      </c>
      <c r="AE835" t="s">
        <v>6186</v>
      </c>
      <c r="AF835" t="s">
        <v>6186</v>
      </c>
      <c r="AG835" t="s">
        <v>6186</v>
      </c>
      <c r="AH835">
        <v>0.54600000000000004</v>
      </c>
      <c r="AI835">
        <v>0.45400000000000001</v>
      </c>
      <c r="AJ835">
        <v>0.45400000000000001</v>
      </c>
      <c r="AK835" t="s">
        <v>6186</v>
      </c>
      <c r="AL835" t="s">
        <v>6186</v>
      </c>
      <c r="AM835" t="s">
        <v>6186</v>
      </c>
      <c r="AN835" t="s">
        <v>6186</v>
      </c>
      <c r="AO835" t="s">
        <v>6186</v>
      </c>
      <c r="AP835">
        <v>0.54600000000000004</v>
      </c>
      <c r="AQ835" t="s">
        <v>6186</v>
      </c>
      <c r="AR835" t="s">
        <v>6186</v>
      </c>
      <c r="AS835" t="s">
        <v>6186</v>
      </c>
      <c r="AT835" t="s">
        <v>6186</v>
      </c>
      <c r="AU835" t="s">
        <v>6186</v>
      </c>
      <c r="AV835">
        <v>4.2</v>
      </c>
      <c r="AW835" t="s">
        <v>6186</v>
      </c>
      <c r="AX835">
        <v>4</v>
      </c>
      <c r="AY835">
        <v>0.83199999999999996</v>
      </c>
      <c r="AZ835">
        <v>0.16800000000000001</v>
      </c>
      <c r="BA835" t="s">
        <v>6186</v>
      </c>
      <c r="BB835" t="s">
        <v>6186</v>
      </c>
      <c r="BC835" t="s">
        <v>6186</v>
      </c>
      <c r="BD835" t="s">
        <v>6186</v>
      </c>
    </row>
    <row r="836" spans="1:56">
      <c r="A836" t="s">
        <v>6189</v>
      </c>
      <c r="B836">
        <v>2250</v>
      </c>
      <c r="C836">
        <v>1981</v>
      </c>
      <c r="D836">
        <v>24</v>
      </c>
      <c r="E836">
        <v>2.3040000000000001E-3</v>
      </c>
      <c r="F836">
        <v>41.456330000000001</v>
      </c>
      <c r="H836">
        <v>35.239579999999997</v>
      </c>
      <c r="I836">
        <f t="shared" si="16"/>
        <v>8.1191992319999989E-2</v>
      </c>
      <c r="K836">
        <v>33.192120000000003</v>
      </c>
      <c r="L836">
        <v>38.113039999999998</v>
      </c>
      <c r="M836">
        <v>288.87973</v>
      </c>
      <c r="N836">
        <v>306.69934000000001</v>
      </c>
      <c r="O836">
        <v>267.10019999999997</v>
      </c>
      <c r="P836" t="s">
        <v>6186</v>
      </c>
      <c r="Q836">
        <v>97</v>
      </c>
      <c r="R836">
        <v>52</v>
      </c>
      <c r="S836">
        <v>20.197399999999998</v>
      </c>
      <c r="T836">
        <v>0.53608199999999995</v>
      </c>
      <c r="U836">
        <v>2.3111E-2</v>
      </c>
      <c r="V836">
        <v>39.661560000000001</v>
      </c>
      <c r="W836">
        <v>1</v>
      </c>
      <c r="X836" t="s">
        <v>6186</v>
      </c>
      <c r="Y836" t="s">
        <v>6186</v>
      </c>
      <c r="Z836">
        <v>1</v>
      </c>
      <c r="AA836" t="s">
        <v>6186</v>
      </c>
      <c r="AB836" t="s">
        <v>6186</v>
      </c>
      <c r="AC836" t="s">
        <v>6186</v>
      </c>
      <c r="AD836" t="s">
        <v>6186</v>
      </c>
      <c r="AE836" t="s">
        <v>6186</v>
      </c>
      <c r="AF836" t="s">
        <v>6186</v>
      </c>
      <c r="AG836" t="s">
        <v>6186</v>
      </c>
      <c r="AH836" t="s">
        <v>6186</v>
      </c>
      <c r="AI836">
        <v>1</v>
      </c>
      <c r="AJ836">
        <v>1</v>
      </c>
      <c r="AK836" t="s">
        <v>6186</v>
      </c>
      <c r="AL836" t="s">
        <v>6186</v>
      </c>
      <c r="AM836" t="s">
        <v>6186</v>
      </c>
      <c r="AN836" t="s">
        <v>6186</v>
      </c>
      <c r="AO836" t="s">
        <v>6186</v>
      </c>
      <c r="AP836" t="s">
        <v>6186</v>
      </c>
      <c r="AQ836" t="s">
        <v>6186</v>
      </c>
      <c r="AR836" t="s">
        <v>6186</v>
      </c>
      <c r="AS836" t="s">
        <v>6186</v>
      </c>
      <c r="AT836" t="s">
        <v>6186</v>
      </c>
      <c r="AU836" t="s">
        <v>6186</v>
      </c>
      <c r="AV836">
        <v>4.5</v>
      </c>
      <c r="AW836" t="s">
        <v>6186</v>
      </c>
      <c r="AX836">
        <v>4</v>
      </c>
      <c r="AY836">
        <v>0.495</v>
      </c>
      <c r="AZ836">
        <v>0.505</v>
      </c>
      <c r="BA836" t="s">
        <v>6186</v>
      </c>
      <c r="BB836" t="s">
        <v>6186</v>
      </c>
      <c r="BC836" t="s">
        <v>6186</v>
      </c>
      <c r="BD836" t="s">
        <v>6186</v>
      </c>
    </row>
    <row r="837" spans="1:56">
      <c r="A837" t="s">
        <v>6189</v>
      </c>
      <c r="B837">
        <v>2250</v>
      </c>
      <c r="C837">
        <v>1982</v>
      </c>
      <c r="D837">
        <v>11</v>
      </c>
      <c r="E837">
        <v>1.1360000000000001E-3</v>
      </c>
      <c r="F837">
        <v>43.085389999999997</v>
      </c>
      <c r="H837">
        <v>36.518090000000001</v>
      </c>
      <c r="I837">
        <f t="shared" si="16"/>
        <v>4.1484550240000001E-2</v>
      </c>
      <c r="K837">
        <v>35.686660000000003</v>
      </c>
      <c r="L837">
        <v>37.588419999999999</v>
      </c>
      <c r="M837">
        <v>277.99721</v>
      </c>
      <c r="N837">
        <v>284.48761000000002</v>
      </c>
      <c r="O837">
        <v>270.06450999999998</v>
      </c>
      <c r="P837" t="s">
        <v>6186</v>
      </c>
      <c r="Q837">
        <v>96.525599999999997</v>
      </c>
      <c r="R837">
        <v>51.912599999999998</v>
      </c>
      <c r="S837">
        <v>21.4984</v>
      </c>
      <c r="T837">
        <v>0.53891100000000003</v>
      </c>
      <c r="U837">
        <v>2.3071999999999999E-2</v>
      </c>
      <c r="V837">
        <v>41.247799999999998</v>
      </c>
      <c r="W837">
        <v>0.98799999999999999</v>
      </c>
      <c r="X837">
        <v>1.2E-2</v>
      </c>
      <c r="Y837" t="s">
        <v>6186</v>
      </c>
      <c r="Z837">
        <v>1</v>
      </c>
      <c r="AA837" t="s">
        <v>6186</v>
      </c>
      <c r="AB837" t="s">
        <v>6186</v>
      </c>
      <c r="AC837" t="s">
        <v>6186</v>
      </c>
      <c r="AD837" t="s">
        <v>6186</v>
      </c>
      <c r="AE837">
        <v>1.2E-2</v>
      </c>
      <c r="AF837" t="s">
        <v>6186</v>
      </c>
      <c r="AG837" t="s">
        <v>6186</v>
      </c>
      <c r="AH837" t="s">
        <v>6186</v>
      </c>
      <c r="AI837">
        <v>0.98799999999999999</v>
      </c>
      <c r="AJ837">
        <v>0.98799999999999999</v>
      </c>
      <c r="AK837" t="s">
        <v>6186</v>
      </c>
      <c r="AL837" t="s">
        <v>6186</v>
      </c>
      <c r="AM837" t="s">
        <v>6186</v>
      </c>
      <c r="AN837" t="s">
        <v>6186</v>
      </c>
      <c r="AO837" t="s">
        <v>6186</v>
      </c>
      <c r="AP837">
        <v>1.2E-2</v>
      </c>
      <c r="AQ837" t="s">
        <v>6186</v>
      </c>
      <c r="AR837" t="s">
        <v>6186</v>
      </c>
      <c r="AS837" t="s">
        <v>6186</v>
      </c>
      <c r="AT837" t="s">
        <v>6186</v>
      </c>
      <c r="AU837" t="s">
        <v>6186</v>
      </c>
      <c r="AV837">
        <v>4.5999999999999996</v>
      </c>
      <c r="AW837" t="s">
        <v>6186</v>
      </c>
      <c r="AX837">
        <v>4</v>
      </c>
      <c r="AY837">
        <v>0.36299999999999999</v>
      </c>
      <c r="AZ837">
        <v>0.63700000000000001</v>
      </c>
      <c r="BA837" t="s">
        <v>6186</v>
      </c>
      <c r="BB837" t="s">
        <v>6186</v>
      </c>
      <c r="BC837" t="s">
        <v>6186</v>
      </c>
      <c r="BD837" t="s">
        <v>6186</v>
      </c>
    </row>
    <row r="838" spans="1:56">
      <c r="A838" t="s">
        <v>6189</v>
      </c>
      <c r="B838">
        <v>2250</v>
      </c>
      <c r="C838">
        <v>1983</v>
      </c>
      <c r="D838">
        <v>1</v>
      </c>
      <c r="E838">
        <v>9.3999999999999994E-5</v>
      </c>
      <c r="F838">
        <v>39.232869999999998</v>
      </c>
      <c r="H838">
        <v>33.239469999999997</v>
      </c>
      <c r="I838">
        <f t="shared" si="16"/>
        <v>3.1245101799999998E-3</v>
      </c>
      <c r="K838">
        <v>32.625030000000002</v>
      </c>
      <c r="L838">
        <v>34.022629999999999</v>
      </c>
      <c r="M838">
        <v>296.68957</v>
      </c>
      <c r="N838">
        <v>302.40472</v>
      </c>
      <c r="O838">
        <v>289.70440000000002</v>
      </c>
      <c r="P838" t="s">
        <v>6186</v>
      </c>
      <c r="Q838">
        <v>91.093299999999999</v>
      </c>
      <c r="R838">
        <v>50.911900000000003</v>
      </c>
      <c r="S838">
        <v>20.2531</v>
      </c>
      <c r="T838">
        <v>0.57130999999999998</v>
      </c>
      <c r="U838">
        <v>2.2627999999999999E-2</v>
      </c>
      <c r="V838">
        <v>39.061920000000001</v>
      </c>
      <c r="W838">
        <v>0.84499999999999997</v>
      </c>
      <c r="X838">
        <v>0.155</v>
      </c>
      <c r="Y838" t="s">
        <v>6186</v>
      </c>
      <c r="Z838">
        <v>1</v>
      </c>
      <c r="AA838" t="s">
        <v>6186</v>
      </c>
      <c r="AB838" t="s">
        <v>6186</v>
      </c>
      <c r="AC838" t="s">
        <v>6186</v>
      </c>
      <c r="AD838" t="s">
        <v>6186</v>
      </c>
      <c r="AE838">
        <v>0.155</v>
      </c>
      <c r="AF838" t="s">
        <v>6186</v>
      </c>
      <c r="AG838" t="s">
        <v>6186</v>
      </c>
      <c r="AH838" t="s">
        <v>6186</v>
      </c>
      <c r="AI838">
        <v>0.84499999999999997</v>
      </c>
      <c r="AJ838">
        <v>0.84499999999999997</v>
      </c>
      <c r="AK838" t="s">
        <v>6186</v>
      </c>
      <c r="AL838" t="s">
        <v>6186</v>
      </c>
      <c r="AM838" t="s">
        <v>6186</v>
      </c>
      <c r="AN838" t="s">
        <v>6186</v>
      </c>
      <c r="AO838" t="s">
        <v>6186</v>
      </c>
      <c r="AP838">
        <v>0.155</v>
      </c>
      <c r="AQ838" t="s">
        <v>6186</v>
      </c>
      <c r="AR838" t="s">
        <v>6186</v>
      </c>
      <c r="AS838" t="s">
        <v>6186</v>
      </c>
      <c r="AT838" t="s">
        <v>6186</v>
      </c>
      <c r="AU838" t="s">
        <v>6186</v>
      </c>
      <c r="AV838">
        <v>4.5999999999999996</v>
      </c>
      <c r="AW838" t="s">
        <v>6186</v>
      </c>
      <c r="AX838">
        <v>4</v>
      </c>
      <c r="AY838">
        <v>0.436</v>
      </c>
      <c r="AZ838">
        <v>0.56399999999999995</v>
      </c>
      <c r="BA838" t="s">
        <v>6186</v>
      </c>
      <c r="BB838" t="s">
        <v>6186</v>
      </c>
      <c r="BC838" t="s">
        <v>6186</v>
      </c>
      <c r="BD838" t="s">
        <v>6186</v>
      </c>
    </row>
    <row r="839" spans="1:56">
      <c r="A839" t="s">
        <v>6189</v>
      </c>
      <c r="B839">
        <v>2250</v>
      </c>
      <c r="C839">
        <v>1984</v>
      </c>
      <c r="D839">
        <v>0</v>
      </c>
      <c r="E839">
        <v>1.2999999999999999E-5</v>
      </c>
      <c r="F839">
        <v>28.76</v>
      </c>
      <c r="H839">
        <v>24.24926</v>
      </c>
      <c r="I839">
        <f t="shared" si="16"/>
        <v>3.1524038E-4</v>
      </c>
      <c r="K839">
        <v>25.29</v>
      </c>
      <c r="L839">
        <v>23.088000000000001</v>
      </c>
      <c r="M839">
        <v>366.48540000000003</v>
      </c>
      <c r="N839">
        <v>351.40372000000002</v>
      </c>
      <c r="O839">
        <v>384.91856999999999</v>
      </c>
      <c r="P839" t="s">
        <v>6186</v>
      </c>
      <c r="Q839">
        <v>59</v>
      </c>
      <c r="R839">
        <v>45</v>
      </c>
      <c r="S839">
        <v>23.450600000000001</v>
      </c>
      <c r="T839">
        <v>0.76271199999999995</v>
      </c>
      <c r="U839">
        <v>0.02</v>
      </c>
      <c r="V839">
        <v>27.280419999999999</v>
      </c>
      <c r="W839" t="s">
        <v>6186</v>
      </c>
      <c r="X839">
        <v>1</v>
      </c>
      <c r="Y839" t="s">
        <v>6186</v>
      </c>
      <c r="Z839">
        <v>1</v>
      </c>
      <c r="AA839" t="s">
        <v>6186</v>
      </c>
      <c r="AB839" t="s">
        <v>6186</v>
      </c>
      <c r="AC839" t="s">
        <v>6186</v>
      </c>
      <c r="AD839" t="s">
        <v>6186</v>
      </c>
      <c r="AE839">
        <v>1</v>
      </c>
      <c r="AF839" t="s">
        <v>6186</v>
      </c>
      <c r="AG839" t="s">
        <v>6186</v>
      </c>
      <c r="AH839" t="s">
        <v>6186</v>
      </c>
      <c r="AI839" t="s">
        <v>6186</v>
      </c>
      <c r="AJ839" t="s">
        <v>6186</v>
      </c>
      <c r="AK839" t="s">
        <v>6186</v>
      </c>
      <c r="AL839" t="s">
        <v>6186</v>
      </c>
      <c r="AM839" t="s">
        <v>6186</v>
      </c>
      <c r="AN839" t="s">
        <v>6186</v>
      </c>
      <c r="AO839" t="s">
        <v>6186</v>
      </c>
      <c r="AP839">
        <v>1</v>
      </c>
      <c r="AQ839" t="s">
        <v>6186</v>
      </c>
      <c r="AR839" t="s">
        <v>6186</v>
      </c>
      <c r="AS839" t="s">
        <v>6186</v>
      </c>
      <c r="AT839" t="s">
        <v>6186</v>
      </c>
      <c r="AU839" t="s">
        <v>6186</v>
      </c>
      <c r="AV839">
        <v>4</v>
      </c>
      <c r="AW839" t="s">
        <v>6186</v>
      </c>
      <c r="AX839">
        <v>4</v>
      </c>
      <c r="AY839">
        <v>1</v>
      </c>
      <c r="AZ839" t="s">
        <v>6186</v>
      </c>
      <c r="BA839" t="s">
        <v>6186</v>
      </c>
      <c r="BB839" t="s">
        <v>6186</v>
      </c>
      <c r="BC839" t="s">
        <v>6186</v>
      </c>
      <c r="BD839" t="s">
        <v>6186</v>
      </c>
    </row>
    <row r="840" spans="1:56">
      <c r="A840" t="s">
        <v>6189</v>
      </c>
      <c r="B840">
        <v>2250</v>
      </c>
      <c r="C840">
        <v>1985</v>
      </c>
      <c r="D840" t="s">
        <v>6186</v>
      </c>
      <c r="E840" t="s">
        <v>6186</v>
      </c>
      <c r="F840" t="s">
        <v>6186</v>
      </c>
      <c r="H840" t="s">
        <v>6186</v>
      </c>
      <c r="I840" t="str">
        <f t="shared" si="16"/>
        <v/>
      </c>
      <c r="K840" t="s">
        <v>6186</v>
      </c>
      <c r="L840" t="s">
        <v>6186</v>
      </c>
      <c r="M840" t="s">
        <v>6186</v>
      </c>
      <c r="N840" t="s">
        <v>6186</v>
      </c>
      <c r="O840" t="s">
        <v>6186</v>
      </c>
      <c r="P840" t="s">
        <v>6186</v>
      </c>
      <c r="Q840" t="s">
        <v>6186</v>
      </c>
      <c r="R840" t="s">
        <v>6186</v>
      </c>
      <c r="S840" t="s">
        <v>6186</v>
      </c>
      <c r="T840" t="s">
        <v>6186</v>
      </c>
      <c r="U840" t="s">
        <v>6186</v>
      </c>
      <c r="V840" t="s">
        <v>6186</v>
      </c>
      <c r="W840" t="s">
        <v>6186</v>
      </c>
      <c r="X840" t="s">
        <v>6186</v>
      </c>
      <c r="Y840" t="s">
        <v>6186</v>
      </c>
      <c r="Z840" t="s">
        <v>6186</v>
      </c>
      <c r="AA840" t="s">
        <v>6186</v>
      </c>
      <c r="AB840" t="s">
        <v>6186</v>
      </c>
      <c r="AC840" t="s">
        <v>6186</v>
      </c>
      <c r="AD840" t="s">
        <v>6186</v>
      </c>
      <c r="AE840" t="s">
        <v>6186</v>
      </c>
      <c r="AF840" t="s">
        <v>6186</v>
      </c>
      <c r="AG840" t="s">
        <v>6186</v>
      </c>
      <c r="AH840" t="s">
        <v>6186</v>
      </c>
      <c r="AI840" t="s">
        <v>6186</v>
      </c>
      <c r="AJ840" t="s">
        <v>6186</v>
      </c>
      <c r="AK840" t="s">
        <v>6186</v>
      </c>
      <c r="AL840" t="s">
        <v>6186</v>
      </c>
      <c r="AM840" t="s">
        <v>6186</v>
      </c>
      <c r="AN840" t="s">
        <v>6186</v>
      </c>
      <c r="AO840" t="s">
        <v>6186</v>
      </c>
      <c r="AP840" t="s">
        <v>6186</v>
      </c>
      <c r="AQ840" t="s">
        <v>6186</v>
      </c>
      <c r="AR840" t="s">
        <v>6186</v>
      </c>
      <c r="AS840" t="s">
        <v>6186</v>
      </c>
      <c r="AT840" t="s">
        <v>6186</v>
      </c>
      <c r="AU840" t="s">
        <v>6186</v>
      </c>
      <c r="AV840" t="s">
        <v>6186</v>
      </c>
      <c r="AW840" t="s">
        <v>6186</v>
      </c>
      <c r="AX840" t="s">
        <v>6186</v>
      </c>
      <c r="AY840" t="s">
        <v>6186</v>
      </c>
      <c r="AZ840" t="s">
        <v>6186</v>
      </c>
      <c r="BA840" t="s">
        <v>6186</v>
      </c>
      <c r="BB840" t="s">
        <v>6186</v>
      </c>
      <c r="BC840" t="s">
        <v>6186</v>
      </c>
      <c r="BD840" t="s">
        <v>6186</v>
      </c>
    </row>
    <row r="841" spans="1:56">
      <c r="A841" t="s">
        <v>6189</v>
      </c>
      <c r="B841">
        <v>2250</v>
      </c>
      <c r="C841">
        <v>1986</v>
      </c>
      <c r="D841" t="s">
        <v>6186</v>
      </c>
      <c r="E841" t="s">
        <v>6186</v>
      </c>
      <c r="F841" t="s">
        <v>6186</v>
      </c>
      <c r="H841" t="s">
        <v>6186</v>
      </c>
      <c r="I841" t="str">
        <f t="shared" si="16"/>
        <v/>
      </c>
      <c r="K841" t="s">
        <v>6186</v>
      </c>
      <c r="L841" t="s">
        <v>6186</v>
      </c>
      <c r="M841" t="s">
        <v>6186</v>
      </c>
      <c r="N841" t="s">
        <v>6186</v>
      </c>
      <c r="O841" t="s">
        <v>6186</v>
      </c>
      <c r="P841" t="s">
        <v>6186</v>
      </c>
      <c r="Q841" t="s">
        <v>6186</v>
      </c>
      <c r="R841" t="s">
        <v>6186</v>
      </c>
      <c r="S841" t="s">
        <v>6186</v>
      </c>
      <c r="T841" t="s">
        <v>6186</v>
      </c>
      <c r="U841" t="s">
        <v>6186</v>
      </c>
      <c r="V841" t="s">
        <v>6186</v>
      </c>
      <c r="W841" t="s">
        <v>6186</v>
      </c>
      <c r="X841" t="s">
        <v>6186</v>
      </c>
      <c r="Y841" t="s">
        <v>6186</v>
      </c>
      <c r="Z841" t="s">
        <v>6186</v>
      </c>
      <c r="AA841" t="s">
        <v>6186</v>
      </c>
      <c r="AB841" t="s">
        <v>6186</v>
      </c>
      <c r="AC841" t="s">
        <v>6186</v>
      </c>
      <c r="AD841" t="s">
        <v>6186</v>
      </c>
      <c r="AE841" t="s">
        <v>6186</v>
      </c>
      <c r="AF841" t="s">
        <v>6186</v>
      </c>
      <c r="AG841" t="s">
        <v>6186</v>
      </c>
      <c r="AH841" t="s">
        <v>6186</v>
      </c>
      <c r="AI841" t="s">
        <v>6186</v>
      </c>
      <c r="AJ841" t="s">
        <v>6186</v>
      </c>
      <c r="AK841" t="s">
        <v>6186</v>
      </c>
      <c r="AL841" t="s">
        <v>6186</v>
      </c>
      <c r="AM841" t="s">
        <v>6186</v>
      </c>
      <c r="AN841" t="s">
        <v>6186</v>
      </c>
      <c r="AO841" t="s">
        <v>6186</v>
      </c>
      <c r="AP841" t="s">
        <v>6186</v>
      </c>
      <c r="AQ841" t="s">
        <v>6186</v>
      </c>
      <c r="AR841" t="s">
        <v>6186</v>
      </c>
      <c r="AS841" t="s">
        <v>6186</v>
      </c>
      <c r="AT841" t="s">
        <v>6186</v>
      </c>
      <c r="AU841" t="s">
        <v>6186</v>
      </c>
      <c r="AV841" t="s">
        <v>6186</v>
      </c>
      <c r="AW841" t="s">
        <v>6186</v>
      </c>
      <c r="AX841" t="s">
        <v>6186</v>
      </c>
      <c r="AY841" t="s">
        <v>6186</v>
      </c>
      <c r="AZ841" t="s">
        <v>6186</v>
      </c>
      <c r="BA841" t="s">
        <v>6186</v>
      </c>
      <c r="BB841" t="s">
        <v>6186</v>
      </c>
      <c r="BC841" t="s">
        <v>6186</v>
      </c>
      <c r="BD841" t="s">
        <v>6186</v>
      </c>
    </row>
    <row r="842" spans="1:56">
      <c r="A842" t="s">
        <v>6189</v>
      </c>
      <c r="B842">
        <v>2250</v>
      </c>
      <c r="C842">
        <v>1987</v>
      </c>
      <c r="D842" t="s">
        <v>6186</v>
      </c>
      <c r="E842" t="s">
        <v>6186</v>
      </c>
      <c r="F842" t="s">
        <v>6186</v>
      </c>
      <c r="H842" t="s">
        <v>6186</v>
      </c>
      <c r="I842" t="str">
        <f t="shared" si="16"/>
        <v/>
      </c>
      <c r="K842" t="s">
        <v>6186</v>
      </c>
      <c r="L842" t="s">
        <v>6186</v>
      </c>
      <c r="M842" t="s">
        <v>6186</v>
      </c>
      <c r="N842" t="s">
        <v>6186</v>
      </c>
      <c r="O842" t="s">
        <v>6186</v>
      </c>
      <c r="P842" t="s">
        <v>6186</v>
      </c>
      <c r="Q842" t="s">
        <v>6186</v>
      </c>
      <c r="R842" t="s">
        <v>6186</v>
      </c>
      <c r="S842" t="s">
        <v>6186</v>
      </c>
      <c r="T842" t="s">
        <v>6186</v>
      </c>
      <c r="U842" t="s">
        <v>6186</v>
      </c>
      <c r="V842" t="s">
        <v>6186</v>
      </c>
      <c r="W842" t="s">
        <v>6186</v>
      </c>
      <c r="X842" t="s">
        <v>6186</v>
      </c>
      <c r="Y842" t="s">
        <v>6186</v>
      </c>
      <c r="Z842" t="s">
        <v>6186</v>
      </c>
      <c r="AA842" t="s">
        <v>6186</v>
      </c>
      <c r="AB842" t="s">
        <v>6186</v>
      </c>
      <c r="AC842" t="s">
        <v>6186</v>
      </c>
      <c r="AD842" t="s">
        <v>6186</v>
      </c>
      <c r="AE842" t="s">
        <v>6186</v>
      </c>
      <c r="AF842" t="s">
        <v>6186</v>
      </c>
      <c r="AG842" t="s">
        <v>6186</v>
      </c>
      <c r="AH842" t="s">
        <v>6186</v>
      </c>
      <c r="AI842" t="s">
        <v>6186</v>
      </c>
      <c r="AJ842" t="s">
        <v>6186</v>
      </c>
      <c r="AK842" t="s">
        <v>6186</v>
      </c>
      <c r="AL842" t="s">
        <v>6186</v>
      </c>
      <c r="AM842" t="s">
        <v>6186</v>
      </c>
      <c r="AN842" t="s">
        <v>6186</v>
      </c>
      <c r="AO842" t="s">
        <v>6186</v>
      </c>
      <c r="AP842" t="s">
        <v>6186</v>
      </c>
      <c r="AQ842" t="s">
        <v>6186</v>
      </c>
      <c r="AR842" t="s">
        <v>6186</v>
      </c>
      <c r="AS842" t="s">
        <v>6186</v>
      </c>
      <c r="AT842" t="s">
        <v>6186</v>
      </c>
      <c r="AU842" t="s">
        <v>6186</v>
      </c>
      <c r="AV842" t="s">
        <v>6186</v>
      </c>
      <c r="AW842" t="s">
        <v>6186</v>
      </c>
      <c r="AX842" t="s">
        <v>6186</v>
      </c>
      <c r="AY842" t="s">
        <v>6186</v>
      </c>
      <c r="AZ842" t="s">
        <v>6186</v>
      </c>
      <c r="BA842" t="s">
        <v>6186</v>
      </c>
      <c r="BB842" t="s">
        <v>6186</v>
      </c>
      <c r="BC842" t="s">
        <v>6186</v>
      </c>
      <c r="BD842" t="s">
        <v>6186</v>
      </c>
    </row>
    <row r="843" spans="1:56">
      <c r="A843" t="s">
        <v>6189</v>
      </c>
      <c r="B843">
        <v>2250</v>
      </c>
      <c r="C843">
        <v>1988</v>
      </c>
      <c r="D843" t="s">
        <v>6186</v>
      </c>
      <c r="E843" t="s">
        <v>6186</v>
      </c>
      <c r="F843" t="s">
        <v>6186</v>
      </c>
      <c r="H843" t="s">
        <v>6186</v>
      </c>
      <c r="I843" t="str">
        <f t="shared" ref="I843:I906" si="17">IFERROR(H843*E843,"")</f>
        <v/>
      </c>
      <c r="K843" t="s">
        <v>6186</v>
      </c>
      <c r="L843" t="s">
        <v>6186</v>
      </c>
      <c r="M843" t="s">
        <v>6186</v>
      </c>
      <c r="N843" t="s">
        <v>6186</v>
      </c>
      <c r="O843" t="s">
        <v>6186</v>
      </c>
      <c r="P843" t="s">
        <v>6186</v>
      </c>
      <c r="Q843" t="s">
        <v>6186</v>
      </c>
      <c r="R843" t="s">
        <v>6186</v>
      </c>
      <c r="S843" t="s">
        <v>6186</v>
      </c>
      <c r="T843" t="s">
        <v>6186</v>
      </c>
      <c r="U843" t="s">
        <v>6186</v>
      </c>
      <c r="V843" t="s">
        <v>6186</v>
      </c>
      <c r="W843" t="s">
        <v>6186</v>
      </c>
      <c r="X843" t="s">
        <v>6186</v>
      </c>
      <c r="Y843" t="s">
        <v>6186</v>
      </c>
      <c r="Z843" t="s">
        <v>6186</v>
      </c>
      <c r="AA843" t="s">
        <v>6186</v>
      </c>
      <c r="AB843" t="s">
        <v>6186</v>
      </c>
      <c r="AC843" t="s">
        <v>6186</v>
      </c>
      <c r="AD843" t="s">
        <v>6186</v>
      </c>
      <c r="AE843" t="s">
        <v>6186</v>
      </c>
      <c r="AF843" t="s">
        <v>6186</v>
      </c>
      <c r="AG843" t="s">
        <v>6186</v>
      </c>
      <c r="AH843" t="s">
        <v>6186</v>
      </c>
      <c r="AI843" t="s">
        <v>6186</v>
      </c>
      <c r="AJ843" t="s">
        <v>6186</v>
      </c>
      <c r="AK843" t="s">
        <v>6186</v>
      </c>
      <c r="AL843" t="s">
        <v>6186</v>
      </c>
      <c r="AM843" t="s">
        <v>6186</v>
      </c>
      <c r="AN843" t="s">
        <v>6186</v>
      </c>
      <c r="AO843" t="s">
        <v>6186</v>
      </c>
      <c r="AP843" t="s">
        <v>6186</v>
      </c>
      <c r="AQ843" t="s">
        <v>6186</v>
      </c>
      <c r="AR843" t="s">
        <v>6186</v>
      </c>
      <c r="AS843" t="s">
        <v>6186</v>
      </c>
      <c r="AT843" t="s">
        <v>6186</v>
      </c>
      <c r="AU843" t="s">
        <v>6186</v>
      </c>
      <c r="AV843" t="s">
        <v>6186</v>
      </c>
      <c r="AW843" t="s">
        <v>6186</v>
      </c>
      <c r="AX843" t="s">
        <v>6186</v>
      </c>
      <c r="AY843" t="s">
        <v>6186</v>
      </c>
      <c r="AZ843" t="s">
        <v>6186</v>
      </c>
      <c r="BA843" t="s">
        <v>6186</v>
      </c>
      <c r="BB843" t="s">
        <v>6186</v>
      </c>
      <c r="BC843" t="s">
        <v>6186</v>
      </c>
      <c r="BD843" t="s">
        <v>6186</v>
      </c>
    </row>
    <row r="844" spans="1:56">
      <c r="A844" t="s">
        <v>6189</v>
      </c>
      <c r="B844">
        <v>2250</v>
      </c>
      <c r="C844">
        <v>1989</v>
      </c>
      <c r="D844" t="s">
        <v>6186</v>
      </c>
      <c r="E844" t="s">
        <v>6186</v>
      </c>
      <c r="F844" t="s">
        <v>6186</v>
      </c>
      <c r="H844" t="s">
        <v>6186</v>
      </c>
      <c r="I844" t="str">
        <f t="shared" si="17"/>
        <v/>
      </c>
      <c r="K844" t="s">
        <v>6186</v>
      </c>
      <c r="L844" t="s">
        <v>6186</v>
      </c>
      <c r="M844" t="s">
        <v>6186</v>
      </c>
      <c r="N844" t="s">
        <v>6186</v>
      </c>
      <c r="O844" t="s">
        <v>6186</v>
      </c>
      <c r="P844" t="s">
        <v>6186</v>
      </c>
      <c r="Q844" t="s">
        <v>6186</v>
      </c>
      <c r="R844" t="s">
        <v>6186</v>
      </c>
      <c r="S844" t="s">
        <v>6186</v>
      </c>
      <c r="T844" t="s">
        <v>6186</v>
      </c>
      <c r="U844" t="s">
        <v>6186</v>
      </c>
      <c r="V844" t="s">
        <v>6186</v>
      </c>
      <c r="W844" t="s">
        <v>6186</v>
      </c>
      <c r="X844" t="s">
        <v>6186</v>
      </c>
      <c r="Y844" t="s">
        <v>6186</v>
      </c>
      <c r="Z844" t="s">
        <v>6186</v>
      </c>
      <c r="AA844" t="s">
        <v>6186</v>
      </c>
      <c r="AB844" t="s">
        <v>6186</v>
      </c>
      <c r="AC844" t="s">
        <v>6186</v>
      </c>
      <c r="AD844" t="s">
        <v>6186</v>
      </c>
      <c r="AE844" t="s">
        <v>6186</v>
      </c>
      <c r="AF844" t="s">
        <v>6186</v>
      </c>
      <c r="AG844" t="s">
        <v>6186</v>
      </c>
      <c r="AH844" t="s">
        <v>6186</v>
      </c>
      <c r="AI844" t="s">
        <v>6186</v>
      </c>
      <c r="AJ844" t="s">
        <v>6186</v>
      </c>
      <c r="AK844" t="s">
        <v>6186</v>
      </c>
      <c r="AL844" t="s">
        <v>6186</v>
      </c>
      <c r="AM844" t="s">
        <v>6186</v>
      </c>
      <c r="AN844" t="s">
        <v>6186</v>
      </c>
      <c r="AO844" t="s">
        <v>6186</v>
      </c>
      <c r="AP844" t="s">
        <v>6186</v>
      </c>
      <c r="AQ844" t="s">
        <v>6186</v>
      </c>
      <c r="AR844" t="s">
        <v>6186</v>
      </c>
      <c r="AS844" t="s">
        <v>6186</v>
      </c>
      <c r="AT844" t="s">
        <v>6186</v>
      </c>
      <c r="AU844" t="s">
        <v>6186</v>
      </c>
      <c r="AV844" t="s">
        <v>6186</v>
      </c>
      <c r="AW844" t="s">
        <v>6186</v>
      </c>
      <c r="AX844" t="s">
        <v>6186</v>
      </c>
      <c r="AY844" t="s">
        <v>6186</v>
      </c>
      <c r="AZ844" t="s">
        <v>6186</v>
      </c>
      <c r="BA844" t="s">
        <v>6186</v>
      </c>
      <c r="BB844" t="s">
        <v>6186</v>
      </c>
      <c r="BC844" t="s">
        <v>6186</v>
      </c>
      <c r="BD844" t="s">
        <v>6186</v>
      </c>
    </row>
    <row r="845" spans="1:56">
      <c r="A845" t="s">
        <v>6189</v>
      </c>
      <c r="B845">
        <v>2250</v>
      </c>
      <c r="C845">
        <v>1990</v>
      </c>
      <c r="D845" t="s">
        <v>6186</v>
      </c>
      <c r="E845" t="s">
        <v>6186</v>
      </c>
      <c r="F845" t="s">
        <v>6186</v>
      </c>
      <c r="H845" t="s">
        <v>6186</v>
      </c>
      <c r="I845" t="str">
        <f t="shared" si="17"/>
        <v/>
      </c>
      <c r="K845" t="s">
        <v>6186</v>
      </c>
      <c r="L845" t="s">
        <v>6186</v>
      </c>
      <c r="M845" t="s">
        <v>6186</v>
      </c>
      <c r="N845" t="s">
        <v>6186</v>
      </c>
      <c r="O845" t="s">
        <v>6186</v>
      </c>
      <c r="P845" t="s">
        <v>6186</v>
      </c>
      <c r="Q845" t="s">
        <v>6186</v>
      </c>
      <c r="R845" t="s">
        <v>6186</v>
      </c>
      <c r="S845" t="s">
        <v>6186</v>
      </c>
      <c r="T845" t="s">
        <v>6186</v>
      </c>
      <c r="U845" t="s">
        <v>6186</v>
      </c>
      <c r="V845" t="s">
        <v>6186</v>
      </c>
      <c r="W845" t="s">
        <v>6186</v>
      </c>
      <c r="X845" t="s">
        <v>6186</v>
      </c>
      <c r="Y845" t="s">
        <v>6186</v>
      </c>
      <c r="Z845" t="s">
        <v>6186</v>
      </c>
      <c r="AA845" t="s">
        <v>6186</v>
      </c>
      <c r="AB845" t="s">
        <v>6186</v>
      </c>
      <c r="AC845" t="s">
        <v>6186</v>
      </c>
      <c r="AD845" t="s">
        <v>6186</v>
      </c>
      <c r="AE845" t="s">
        <v>6186</v>
      </c>
      <c r="AF845" t="s">
        <v>6186</v>
      </c>
      <c r="AG845" t="s">
        <v>6186</v>
      </c>
      <c r="AH845" t="s">
        <v>6186</v>
      </c>
      <c r="AI845" t="s">
        <v>6186</v>
      </c>
      <c r="AJ845" t="s">
        <v>6186</v>
      </c>
      <c r="AK845" t="s">
        <v>6186</v>
      </c>
      <c r="AL845" t="s">
        <v>6186</v>
      </c>
      <c r="AM845" t="s">
        <v>6186</v>
      </c>
      <c r="AN845" t="s">
        <v>6186</v>
      </c>
      <c r="AO845" t="s">
        <v>6186</v>
      </c>
      <c r="AP845" t="s">
        <v>6186</v>
      </c>
      <c r="AQ845" t="s">
        <v>6186</v>
      </c>
      <c r="AR845" t="s">
        <v>6186</v>
      </c>
      <c r="AS845" t="s">
        <v>6186</v>
      </c>
      <c r="AT845" t="s">
        <v>6186</v>
      </c>
      <c r="AU845" t="s">
        <v>6186</v>
      </c>
      <c r="AV845" t="s">
        <v>6186</v>
      </c>
      <c r="AW845" t="s">
        <v>6186</v>
      </c>
      <c r="AX845" t="s">
        <v>6186</v>
      </c>
      <c r="AY845" t="s">
        <v>6186</v>
      </c>
      <c r="AZ845" t="s">
        <v>6186</v>
      </c>
      <c r="BA845" t="s">
        <v>6186</v>
      </c>
      <c r="BB845" t="s">
        <v>6186</v>
      </c>
      <c r="BC845" t="s">
        <v>6186</v>
      </c>
      <c r="BD845" t="s">
        <v>6186</v>
      </c>
    </row>
    <row r="846" spans="1:56">
      <c r="A846" t="s">
        <v>6189</v>
      </c>
      <c r="B846">
        <v>2250</v>
      </c>
      <c r="C846">
        <v>1991</v>
      </c>
      <c r="D846" t="s">
        <v>6186</v>
      </c>
      <c r="E846" t="s">
        <v>6186</v>
      </c>
      <c r="F846" t="s">
        <v>6186</v>
      </c>
      <c r="H846" t="s">
        <v>6186</v>
      </c>
      <c r="I846" t="str">
        <f t="shared" si="17"/>
        <v/>
      </c>
      <c r="K846" t="s">
        <v>6186</v>
      </c>
      <c r="L846" t="s">
        <v>6186</v>
      </c>
      <c r="M846" t="s">
        <v>6186</v>
      </c>
      <c r="N846" t="s">
        <v>6186</v>
      </c>
      <c r="O846" t="s">
        <v>6186</v>
      </c>
      <c r="P846" t="s">
        <v>6186</v>
      </c>
      <c r="Q846" t="s">
        <v>6186</v>
      </c>
      <c r="R846" t="s">
        <v>6186</v>
      </c>
      <c r="S846" t="s">
        <v>6186</v>
      </c>
      <c r="T846" t="s">
        <v>6186</v>
      </c>
      <c r="U846" t="s">
        <v>6186</v>
      </c>
      <c r="V846" t="s">
        <v>6186</v>
      </c>
      <c r="W846" t="s">
        <v>6186</v>
      </c>
      <c r="X846" t="s">
        <v>6186</v>
      </c>
      <c r="Y846" t="s">
        <v>6186</v>
      </c>
      <c r="Z846" t="s">
        <v>6186</v>
      </c>
      <c r="AA846" t="s">
        <v>6186</v>
      </c>
      <c r="AB846" t="s">
        <v>6186</v>
      </c>
      <c r="AC846" t="s">
        <v>6186</v>
      </c>
      <c r="AD846" t="s">
        <v>6186</v>
      </c>
      <c r="AE846" t="s">
        <v>6186</v>
      </c>
      <c r="AF846" t="s">
        <v>6186</v>
      </c>
      <c r="AG846" t="s">
        <v>6186</v>
      </c>
      <c r="AH846" t="s">
        <v>6186</v>
      </c>
      <c r="AI846" t="s">
        <v>6186</v>
      </c>
      <c r="AJ846" t="s">
        <v>6186</v>
      </c>
      <c r="AK846" t="s">
        <v>6186</v>
      </c>
      <c r="AL846" t="s">
        <v>6186</v>
      </c>
      <c r="AM846" t="s">
        <v>6186</v>
      </c>
      <c r="AN846" t="s">
        <v>6186</v>
      </c>
      <c r="AO846" t="s">
        <v>6186</v>
      </c>
      <c r="AP846" t="s">
        <v>6186</v>
      </c>
      <c r="AQ846" t="s">
        <v>6186</v>
      </c>
      <c r="AR846" t="s">
        <v>6186</v>
      </c>
      <c r="AS846" t="s">
        <v>6186</v>
      </c>
      <c r="AT846" t="s">
        <v>6186</v>
      </c>
      <c r="AU846" t="s">
        <v>6186</v>
      </c>
      <c r="AV846" t="s">
        <v>6186</v>
      </c>
      <c r="AW846" t="s">
        <v>6186</v>
      </c>
      <c r="AX846" t="s">
        <v>6186</v>
      </c>
      <c r="AY846" t="s">
        <v>6186</v>
      </c>
      <c r="AZ846" t="s">
        <v>6186</v>
      </c>
      <c r="BA846" t="s">
        <v>6186</v>
      </c>
      <c r="BB846" t="s">
        <v>6186</v>
      </c>
      <c r="BC846" t="s">
        <v>6186</v>
      </c>
      <c r="BD846" t="s">
        <v>6186</v>
      </c>
    </row>
    <row r="847" spans="1:56">
      <c r="A847" t="s">
        <v>6189</v>
      </c>
      <c r="B847">
        <v>2250</v>
      </c>
      <c r="C847">
        <v>1992</v>
      </c>
      <c r="D847" t="s">
        <v>6186</v>
      </c>
      <c r="E847" t="s">
        <v>6186</v>
      </c>
      <c r="F847" t="s">
        <v>6186</v>
      </c>
      <c r="H847" t="s">
        <v>6186</v>
      </c>
      <c r="I847" t="str">
        <f t="shared" si="17"/>
        <v/>
      </c>
      <c r="K847" t="s">
        <v>6186</v>
      </c>
      <c r="L847" t="s">
        <v>6186</v>
      </c>
      <c r="M847" t="s">
        <v>6186</v>
      </c>
      <c r="N847" t="s">
        <v>6186</v>
      </c>
      <c r="O847" t="s">
        <v>6186</v>
      </c>
      <c r="P847" t="s">
        <v>6186</v>
      </c>
      <c r="Q847" t="s">
        <v>6186</v>
      </c>
      <c r="R847" t="s">
        <v>6186</v>
      </c>
      <c r="S847" t="s">
        <v>6186</v>
      </c>
      <c r="T847" t="s">
        <v>6186</v>
      </c>
      <c r="U847" t="s">
        <v>6186</v>
      </c>
      <c r="V847" t="s">
        <v>6186</v>
      </c>
      <c r="W847" t="s">
        <v>6186</v>
      </c>
      <c r="X847" t="s">
        <v>6186</v>
      </c>
      <c r="Y847" t="s">
        <v>6186</v>
      </c>
      <c r="Z847" t="s">
        <v>6186</v>
      </c>
      <c r="AA847" t="s">
        <v>6186</v>
      </c>
      <c r="AB847" t="s">
        <v>6186</v>
      </c>
      <c r="AC847" t="s">
        <v>6186</v>
      </c>
      <c r="AD847" t="s">
        <v>6186</v>
      </c>
      <c r="AE847" t="s">
        <v>6186</v>
      </c>
      <c r="AF847" t="s">
        <v>6186</v>
      </c>
      <c r="AG847" t="s">
        <v>6186</v>
      </c>
      <c r="AH847" t="s">
        <v>6186</v>
      </c>
      <c r="AI847" t="s">
        <v>6186</v>
      </c>
      <c r="AJ847" t="s">
        <v>6186</v>
      </c>
      <c r="AK847" t="s">
        <v>6186</v>
      </c>
      <c r="AL847" t="s">
        <v>6186</v>
      </c>
      <c r="AM847" t="s">
        <v>6186</v>
      </c>
      <c r="AN847" t="s">
        <v>6186</v>
      </c>
      <c r="AO847" t="s">
        <v>6186</v>
      </c>
      <c r="AP847" t="s">
        <v>6186</v>
      </c>
      <c r="AQ847" t="s">
        <v>6186</v>
      </c>
      <c r="AR847" t="s">
        <v>6186</v>
      </c>
      <c r="AS847" t="s">
        <v>6186</v>
      </c>
      <c r="AT847" t="s">
        <v>6186</v>
      </c>
      <c r="AU847" t="s">
        <v>6186</v>
      </c>
      <c r="AV847" t="s">
        <v>6186</v>
      </c>
      <c r="AW847" t="s">
        <v>6186</v>
      </c>
      <c r="AX847" t="s">
        <v>6186</v>
      </c>
      <c r="AY847" t="s">
        <v>6186</v>
      </c>
      <c r="AZ847" t="s">
        <v>6186</v>
      </c>
      <c r="BA847" t="s">
        <v>6186</v>
      </c>
      <c r="BB847" t="s">
        <v>6186</v>
      </c>
      <c r="BC847" t="s">
        <v>6186</v>
      </c>
      <c r="BD847" t="s">
        <v>6186</v>
      </c>
    </row>
    <row r="848" spans="1:56">
      <c r="A848" t="s">
        <v>6189</v>
      </c>
      <c r="B848">
        <v>2250</v>
      </c>
      <c r="C848">
        <v>1993</v>
      </c>
      <c r="D848" t="s">
        <v>6186</v>
      </c>
      <c r="E848" t="s">
        <v>6186</v>
      </c>
      <c r="F848" t="s">
        <v>6186</v>
      </c>
      <c r="H848" t="s">
        <v>6186</v>
      </c>
      <c r="I848" t="str">
        <f t="shared" si="17"/>
        <v/>
      </c>
      <c r="K848" t="s">
        <v>6186</v>
      </c>
      <c r="L848" t="s">
        <v>6186</v>
      </c>
      <c r="M848" t="s">
        <v>6186</v>
      </c>
      <c r="N848" t="s">
        <v>6186</v>
      </c>
      <c r="O848" t="s">
        <v>6186</v>
      </c>
      <c r="P848" t="s">
        <v>6186</v>
      </c>
      <c r="Q848" t="s">
        <v>6186</v>
      </c>
      <c r="R848" t="s">
        <v>6186</v>
      </c>
      <c r="S848" t="s">
        <v>6186</v>
      </c>
      <c r="T848" t="s">
        <v>6186</v>
      </c>
      <c r="U848" t="s">
        <v>6186</v>
      </c>
      <c r="V848" t="s">
        <v>6186</v>
      </c>
      <c r="W848" t="s">
        <v>6186</v>
      </c>
      <c r="X848" t="s">
        <v>6186</v>
      </c>
      <c r="Y848" t="s">
        <v>6186</v>
      </c>
      <c r="Z848" t="s">
        <v>6186</v>
      </c>
      <c r="AA848" t="s">
        <v>6186</v>
      </c>
      <c r="AB848" t="s">
        <v>6186</v>
      </c>
      <c r="AC848" t="s">
        <v>6186</v>
      </c>
      <c r="AD848" t="s">
        <v>6186</v>
      </c>
      <c r="AE848" t="s">
        <v>6186</v>
      </c>
      <c r="AF848" t="s">
        <v>6186</v>
      </c>
      <c r="AG848" t="s">
        <v>6186</v>
      </c>
      <c r="AH848" t="s">
        <v>6186</v>
      </c>
      <c r="AI848" t="s">
        <v>6186</v>
      </c>
      <c r="AJ848" t="s">
        <v>6186</v>
      </c>
      <c r="AK848" t="s">
        <v>6186</v>
      </c>
      <c r="AL848" t="s">
        <v>6186</v>
      </c>
      <c r="AM848" t="s">
        <v>6186</v>
      </c>
      <c r="AN848" t="s">
        <v>6186</v>
      </c>
      <c r="AO848" t="s">
        <v>6186</v>
      </c>
      <c r="AP848" t="s">
        <v>6186</v>
      </c>
      <c r="AQ848" t="s">
        <v>6186</v>
      </c>
      <c r="AR848" t="s">
        <v>6186</v>
      </c>
      <c r="AS848" t="s">
        <v>6186</v>
      </c>
      <c r="AT848" t="s">
        <v>6186</v>
      </c>
      <c r="AU848" t="s">
        <v>6186</v>
      </c>
      <c r="AV848" t="s">
        <v>6186</v>
      </c>
      <c r="AW848" t="s">
        <v>6186</v>
      </c>
      <c r="AX848" t="s">
        <v>6186</v>
      </c>
      <c r="AY848" t="s">
        <v>6186</v>
      </c>
      <c r="AZ848" t="s">
        <v>6186</v>
      </c>
      <c r="BA848" t="s">
        <v>6186</v>
      </c>
      <c r="BB848" t="s">
        <v>6186</v>
      </c>
      <c r="BC848" t="s">
        <v>6186</v>
      </c>
      <c r="BD848" t="s">
        <v>6186</v>
      </c>
    </row>
    <row r="849" spans="1:56">
      <c r="A849" t="s">
        <v>6189</v>
      </c>
      <c r="B849">
        <v>2250</v>
      </c>
      <c r="C849">
        <v>1994</v>
      </c>
      <c r="D849" t="s">
        <v>6186</v>
      </c>
      <c r="E849" t="s">
        <v>6186</v>
      </c>
      <c r="F849" t="s">
        <v>6186</v>
      </c>
      <c r="H849" t="s">
        <v>6186</v>
      </c>
      <c r="I849" t="str">
        <f t="shared" si="17"/>
        <v/>
      </c>
      <c r="K849" t="s">
        <v>6186</v>
      </c>
      <c r="L849" t="s">
        <v>6186</v>
      </c>
      <c r="M849" t="s">
        <v>6186</v>
      </c>
      <c r="N849" t="s">
        <v>6186</v>
      </c>
      <c r="O849" t="s">
        <v>6186</v>
      </c>
      <c r="P849" t="s">
        <v>6186</v>
      </c>
      <c r="Q849" t="s">
        <v>6186</v>
      </c>
      <c r="R849" t="s">
        <v>6186</v>
      </c>
      <c r="S849" t="s">
        <v>6186</v>
      </c>
      <c r="T849" t="s">
        <v>6186</v>
      </c>
      <c r="U849" t="s">
        <v>6186</v>
      </c>
      <c r="V849" t="s">
        <v>6186</v>
      </c>
      <c r="W849" t="s">
        <v>6186</v>
      </c>
      <c r="X849" t="s">
        <v>6186</v>
      </c>
      <c r="Y849" t="s">
        <v>6186</v>
      </c>
      <c r="Z849" t="s">
        <v>6186</v>
      </c>
      <c r="AA849" t="s">
        <v>6186</v>
      </c>
      <c r="AB849" t="s">
        <v>6186</v>
      </c>
      <c r="AC849" t="s">
        <v>6186</v>
      </c>
      <c r="AD849" t="s">
        <v>6186</v>
      </c>
      <c r="AE849" t="s">
        <v>6186</v>
      </c>
      <c r="AF849" t="s">
        <v>6186</v>
      </c>
      <c r="AG849" t="s">
        <v>6186</v>
      </c>
      <c r="AH849" t="s">
        <v>6186</v>
      </c>
      <c r="AI849" t="s">
        <v>6186</v>
      </c>
      <c r="AJ849" t="s">
        <v>6186</v>
      </c>
      <c r="AK849" t="s">
        <v>6186</v>
      </c>
      <c r="AL849" t="s">
        <v>6186</v>
      </c>
      <c r="AM849" t="s">
        <v>6186</v>
      </c>
      <c r="AN849" t="s">
        <v>6186</v>
      </c>
      <c r="AO849" t="s">
        <v>6186</v>
      </c>
      <c r="AP849" t="s">
        <v>6186</v>
      </c>
      <c r="AQ849" t="s">
        <v>6186</v>
      </c>
      <c r="AR849" t="s">
        <v>6186</v>
      </c>
      <c r="AS849" t="s">
        <v>6186</v>
      </c>
      <c r="AT849" t="s">
        <v>6186</v>
      </c>
      <c r="AU849" t="s">
        <v>6186</v>
      </c>
      <c r="AV849" t="s">
        <v>6186</v>
      </c>
      <c r="AW849" t="s">
        <v>6186</v>
      </c>
      <c r="AX849" t="s">
        <v>6186</v>
      </c>
      <c r="AY849" t="s">
        <v>6186</v>
      </c>
      <c r="AZ849" t="s">
        <v>6186</v>
      </c>
      <c r="BA849" t="s">
        <v>6186</v>
      </c>
      <c r="BB849" t="s">
        <v>6186</v>
      </c>
      <c r="BC849" t="s">
        <v>6186</v>
      </c>
      <c r="BD849" t="s">
        <v>6186</v>
      </c>
    </row>
    <row r="850" spans="1:56">
      <c r="A850" t="s">
        <v>6189</v>
      </c>
      <c r="B850">
        <v>2250</v>
      </c>
      <c r="C850">
        <v>1995</v>
      </c>
      <c r="D850" t="s">
        <v>6186</v>
      </c>
      <c r="E850" t="s">
        <v>6186</v>
      </c>
      <c r="F850" t="s">
        <v>6186</v>
      </c>
      <c r="H850" t="s">
        <v>6186</v>
      </c>
      <c r="I850" t="str">
        <f t="shared" si="17"/>
        <v/>
      </c>
      <c r="K850" t="s">
        <v>6186</v>
      </c>
      <c r="L850" t="s">
        <v>6186</v>
      </c>
      <c r="M850" t="s">
        <v>6186</v>
      </c>
      <c r="N850" t="s">
        <v>6186</v>
      </c>
      <c r="O850" t="s">
        <v>6186</v>
      </c>
      <c r="P850" t="s">
        <v>6186</v>
      </c>
      <c r="Q850" t="s">
        <v>6186</v>
      </c>
      <c r="R850" t="s">
        <v>6186</v>
      </c>
      <c r="S850" t="s">
        <v>6186</v>
      </c>
      <c r="T850" t="s">
        <v>6186</v>
      </c>
      <c r="U850" t="s">
        <v>6186</v>
      </c>
      <c r="V850" t="s">
        <v>6186</v>
      </c>
      <c r="W850" t="s">
        <v>6186</v>
      </c>
      <c r="X850" t="s">
        <v>6186</v>
      </c>
      <c r="Y850" t="s">
        <v>6186</v>
      </c>
      <c r="Z850" t="s">
        <v>6186</v>
      </c>
      <c r="AA850" t="s">
        <v>6186</v>
      </c>
      <c r="AB850" t="s">
        <v>6186</v>
      </c>
      <c r="AC850" t="s">
        <v>6186</v>
      </c>
      <c r="AD850" t="s">
        <v>6186</v>
      </c>
      <c r="AE850" t="s">
        <v>6186</v>
      </c>
      <c r="AF850" t="s">
        <v>6186</v>
      </c>
      <c r="AG850" t="s">
        <v>6186</v>
      </c>
      <c r="AH850" t="s">
        <v>6186</v>
      </c>
      <c r="AI850" t="s">
        <v>6186</v>
      </c>
      <c r="AJ850" t="s">
        <v>6186</v>
      </c>
      <c r="AK850" t="s">
        <v>6186</v>
      </c>
      <c r="AL850" t="s">
        <v>6186</v>
      </c>
      <c r="AM850" t="s">
        <v>6186</v>
      </c>
      <c r="AN850" t="s">
        <v>6186</v>
      </c>
      <c r="AO850" t="s">
        <v>6186</v>
      </c>
      <c r="AP850" t="s">
        <v>6186</v>
      </c>
      <c r="AQ850" t="s">
        <v>6186</v>
      </c>
      <c r="AR850" t="s">
        <v>6186</v>
      </c>
      <c r="AS850" t="s">
        <v>6186</v>
      </c>
      <c r="AT850" t="s">
        <v>6186</v>
      </c>
      <c r="AU850" t="s">
        <v>6186</v>
      </c>
      <c r="AV850" t="s">
        <v>6186</v>
      </c>
      <c r="AW850" t="s">
        <v>6186</v>
      </c>
      <c r="AX850" t="s">
        <v>6186</v>
      </c>
      <c r="AY850" t="s">
        <v>6186</v>
      </c>
      <c r="AZ850" t="s">
        <v>6186</v>
      </c>
      <c r="BA850" t="s">
        <v>6186</v>
      </c>
      <c r="BB850" t="s">
        <v>6186</v>
      </c>
      <c r="BC850" t="s">
        <v>6186</v>
      </c>
      <c r="BD850" t="s">
        <v>6186</v>
      </c>
    </row>
    <row r="851" spans="1:56">
      <c r="A851" t="s">
        <v>6189</v>
      </c>
      <c r="B851">
        <v>2250</v>
      </c>
      <c r="C851">
        <v>1996</v>
      </c>
      <c r="D851" t="s">
        <v>6186</v>
      </c>
      <c r="E851" t="s">
        <v>6186</v>
      </c>
      <c r="F851" t="s">
        <v>6186</v>
      </c>
      <c r="H851" t="s">
        <v>6186</v>
      </c>
      <c r="I851" t="str">
        <f t="shared" si="17"/>
        <v/>
      </c>
      <c r="K851" t="s">
        <v>6186</v>
      </c>
      <c r="L851" t="s">
        <v>6186</v>
      </c>
      <c r="M851" t="s">
        <v>6186</v>
      </c>
      <c r="N851" t="s">
        <v>6186</v>
      </c>
      <c r="O851" t="s">
        <v>6186</v>
      </c>
      <c r="P851" t="s">
        <v>6186</v>
      </c>
      <c r="Q851" t="s">
        <v>6186</v>
      </c>
      <c r="R851" t="s">
        <v>6186</v>
      </c>
      <c r="S851" t="s">
        <v>6186</v>
      </c>
      <c r="T851" t="s">
        <v>6186</v>
      </c>
      <c r="U851" t="s">
        <v>6186</v>
      </c>
      <c r="V851" t="s">
        <v>6186</v>
      </c>
      <c r="W851" t="s">
        <v>6186</v>
      </c>
      <c r="X851" t="s">
        <v>6186</v>
      </c>
      <c r="Y851" t="s">
        <v>6186</v>
      </c>
      <c r="Z851" t="s">
        <v>6186</v>
      </c>
      <c r="AA851" t="s">
        <v>6186</v>
      </c>
      <c r="AB851" t="s">
        <v>6186</v>
      </c>
      <c r="AC851" t="s">
        <v>6186</v>
      </c>
      <c r="AD851" t="s">
        <v>6186</v>
      </c>
      <c r="AE851" t="s">
        <v>6186</v>
      </c>
      <c r="AF851" t="s">
        <v>6186</v>
      </c>
      <c r="AG851" t="s">
        <v>6186</v>
      </c>
      <c r="AH851" t="s">
        <v>6186</v>
      </c>
      <c r="AI851" t="s">
        <v>6186</v>
      </c>
      <c r="AJ851" t="s">
        <v>6186</v>
      </c>
      <c r="AK851" t="s">
        <v>6186</v>
      </c>
      <c r="AL851" t="s">
        <v>6186</v>
      </c>
      <c r="AM851" t="s">
        <v>6186</v>
      </c>
      <c r="AN851" t="s">
        <v>6186</v>
      </c>
      <c r="AO851" t="s">
        <v>6186</v>
      </c>
      <c r="AP851" t="s">
        <v>6186</v>
      </c>
      <c r="AQ851" t="s">
        <v>6186</v>
      </c>
      <c r="AR851" t="s">
        <v>6186</v>
      </c>
      <c r="AS851" t="s">
        <v>6186</v>
      </c>
      <c r="AT851" t="s">
        <v>6186</v>
      </c>
      <c r="AU851" t="s">
        <v>6186</v>
      </c>
      <c r="AV851" t="s">
        <v>6186</v>
      </c>
      <c r="AW851" t="s">
        <v>6186</v>
      </c>
      <c r="AX851" t="s">
        <v>6186</v>
      </c>
      <c r="AY851" t="s">
        <v>6186</v>
      </c>
      <c r="AZ851" t="s">
        <v>6186</v>
      </c>
      <c r="BA851" t="s">
        <v>6186</v>
      </c>
      <c r="BB851" t="s">
        <v>6186</v>
      </c>
      <c r="BC851" t="s">
        <v>6186</v>
      </c>
      <c r="BD851" t="s">
        <v>6186</v>
      </c>
    </row>
    <row r="852" spans="1:56">
      <c r="A852" t="s">
        <v>6189</v>
      </c>
      <c r="B852">
        <v>2250</v>
      </c>
      <c r="C852">
        <v>1997</v>
      </c>
      <c r="D852" t="s">
        <v>6186</v>
      </c>
      <c r="E852" t="s">
        <v>6186</v>
      </c>
      <c r="F852" t="s">
        <v>6186</v>
      </c>
      <c r="H852" t="s">
        <v>6186</v>
      </c>
      <c r="I852" t="str">
        <f t="shared" si="17"/>
        <v/>
      </c>
      <c r="K852" t="s">
        <v>6186</v>
      </c>
      <c r="L852" t="s">
        <v>6186</v>
      </c>
      <c r="M852" t="s">
        <v>6186</v>
      </c>
      <c r="N852" t="s">
        <v>6186</v>
      </c>
      <c r="O852" t="s">
        <v>6186</v>
      </c>
      <c r="P852" t="s">
        <v>6186</v>
      </c>
      <c r="Q852" t="s">
        <v>6186</v>
      </c>
      <c r="R852" t="s">
        <v>6186</v>
      </c>
      <c r="S852" t="s">
        <v>6186</v>
      </c>
      <c r="T852" t="s">
        <v>6186</v>
      </c>
      <c r="U852" t="s">
        <v>6186</v>
      </c>
      <c r="V852" t="s">
        <v>6186</v>
      </c>
      <c r="W852" t="s">
        <v>6186</v>
      </c>
      <c r="X852" t="s">
        <v>6186</v>
      </c>
      <c r="Y852" t="s">
        <v>6186</v>
      </c>
      <c r="Z852" t="s">
        <v>6186</v>
      </c>
      <c r="AA852" t="s">
        <v>6186</v>
      </c>
      <c r="AB852" t="s">
        <v>6186</v>
      </c>
      <c r="AC852" t="s">
        <v>6186</v>
      </c>
      <c r="AD852" t="s">
        <v>6186</v>
      </c>
      <c r="AE852" t="s">
        <v>6186</v>
      </c>
      <c r="AF852" t="s">
        <v>6186</v>
      </c>
      <c r="AG852" t="s">
        <v>6186</v>
      </c>
      <c r="AH852" t="s">
        <v>6186</v>
      </c>
      <c r="AI852" t="s">
        <v>6186</v>
      </c>
      <c r="AJ852" t="s">
        <v>6186</v>
      </c>
      <c r="AK852" t="s">
        <v>6186</v>
      </c>
      <c r="AL852" t="s">
        <v>6186</v>
      </c>
      <c r="AM852" t="s">
        <v>6186</v>
      </c>
      <c r="AN852" t="s">
        <v>6186</v>
      </c>
      <c r="AO852" t="s">
        <v>6186</v>
      </c>
      <c r="AP852" t="s">
        <v>6186</v>
      </c>
      <c r="AQ852" t="s">
        <v>6186</v>
      </c>
      <c r="AR852" t="s">
        <v>6186</v>
      </c>
      <c r="AS852" t="s">
        <v>6186</v>
      </c>
      <c r="AT852" t="s">
        <v>6186</v>
      </c>
      <c r="AU852" t="s">
        <v>6186</v>
      </c>
      <c r="AV852" t="s">
        <v>6186</v>
      </c>
      <c r="AW852" t="s">
        <v>6186</v>
      </c>
      <c r="AX852" t="s">
        <v>6186</v>
      </c>
      <c r="AY852" t="s">
        <v>6186</v>
      </c>
      <c r="AZ852" t="s">
        <v>6186</v>
      </c>
      <c r="BA852" t="s">
        <v>6186</v>
      </c>
      <c r="BB852" t="s">
        <v>6186</v>
      </c>
      <c r="BC852" t="s">
        <v>6186</v>
      </c>
      <c r="BD852" t="s">
        <v>6186</v>
      </c>
    </row>
    <row r="853" spans="1:56">
      <c r="A853" t="s">
        <v>6189</v>
      </c>
      <c r="B853">
        <v>2250</v>
      </c>
      <c r="C853">
        <v>1998</v>
      </c>
      <c r="D853" t="s">
        <v>6186</v>
      </c>
      <c r="E853" t="s">
        <v>6186</v>
      </c>
      <c r="F853" t="s">
        <v>6186</v>
      </c>
      <c r="H853" t="s">
        <v>6186</v>
      </c>
      <c r="I853" t="str">
        <f t="shared" si="17"/>
        <v/>
      </c>
      <c r="K853" t="s">
        <v>6186</v>
      </c>
      <c r="L853" t="s">
        <v>6186</v>
      </c>
      <c r="M853" t="s">
        <v>6186</v>
      </c>
      <c r="N853" t="s">
        <v>6186</v>
      </c>
      <c r="O853" t="s">
        <v>6186</v>
      </c>
      <c r="P853" t="s">
        <v>6186</v>
      </c>
      <c r="Q853" t="s">
        <v>6186</v>
      </c>
      <c r="R853" t="s">
        <v>6186</v>
      </c>
      <c r="S853" t="s">
        <v>6186</v>
      </c>
      <c r="T853" t="s">
        <v>6186</v>
      </c>
      <c r="U853" t="s">
        <v>6186</v>
      </c>
      <c r="V853" t="s">
        <v>6186</v>
      </c>
      <c r="W853" t="s">
        <v>6186</v>
      </c>
      <c r="X853" t="s">
        <v>6186</v>
      </c>
      <c r="Y853" t="s">
        <v>6186</v>
      </c>
      <c r="Z853" t="s">
        <v>6186</v>
      </c>
      <c r="AA853" t="s">
        <v>6186</v>
      </c>
      <c r="AB853" t="s">
        <v>6186</v>
      </c>
      <c r="AC853" t="s">
        <v>6186</v>
      </c>
      <c r="AD853" t="s">
        <v>6186</v>
      </c>
      <c r="AE853" t="s">
        <v>6186</v>
      </c>
      <c r="AF853" t="s">
        <v>6186</v>
      </c>
      <c r="AG853" t="s">
        <v>6186</v>
      </c>
      <c r="AH853" t="s">
        <v>6186</v>
      </c>
      <c r="AI853" t="s">
        <v>6186</v>
      </c>
      <c r="AJ853" t="s">
        <v>6186</v>
      </c>
      <c r="AK853" t="s">
        <v>6186</v>
      </c>
      <c r="AL853" t="s">
        <v>6186</v>
      </c>
      <c r="AM853" t="s">
        <v>6186</v>
      </c>
      <c r="AN853" t="s">
        <v>6186</v>
      </c>
      <c r="AO853" t="s">
        <v>6186</v>
      </c>
      <c r="AP853" t="s">
        <v>6186</v>
      </c>
      <c r="AQ853" t="s">
        <v>6186</v>
      </c>
      <c r="AR853" t="s">
        <v>6186</v>
      </c>
      <c r="AS853" t="s">
        <v>6186</v>
      </c>
      <c r="AT853" t="s">
        <v>6186</v>
      </c>
      <c r="AU853" t="s">
        <v>6186</v>
      </c>
      <c r="AV853" t="s">
        <v>6186</v>
      </c>
      <c r="AW853" t="s">
        <v>6186</v>
      </c>
      <c r="AX853" t="s">
        <v>6186</v>
      </c>
      <c r="AY853" t="s">
        <v>6186</v>
      </c>
      <c r="AZ853" t="s">
        <v>6186</v>
      </c>
      <c r="BA853" t="s">
        <v>6186</v>
      </c>
      <c r="BB853" t="s">
        <v>6186</v>
      </c>
      <c r="BC853" t="s">
        <v>6186</v>
      </c>
      <c r="BD853" t="s">
        <v>6186</v>
      </c>
    </row>
    <row r="854" spans="1:56">
      <c r="A854" t="s">
        <v>6189</v>
      </c>
      <c r="B854">
        <v>2250</v>
      </c>
      <c r="C854">
        <v>1999</v>
      </c>
      <c r="D854" t="s">
        <v>6186</v>
      </c>
      <c r="E854" t="s">
        <v>6186</v>
      </c>
      <c r="F854" t="s">
        <v>6186</v>
      </c>
      <c r="H854" t="s">
        <v>6186</v>
      </c>
      <c r="I854" t="str">
        <f t="shared" si="17"/>
        <v/>
      </c>
      <c r="K854" t="s">
        <v>6186</v>
      </c>
      <c r="L854" t="s">
        <v>6186</v>
      </c>
      <c r="M854" t="s">
        <v>6186</v>
      </c>
      <c r="N854" t="s">
        <v>6186</v>
      </c>
      <c r="O854" t="s">
        <v>6186</v>
      </c>
      <c r="P854" t="s">
        <v>6186</v>
      </c>
      <c r="Q854" t="s">
        <v>6186</v>
      </c>
      <c r="R854" t="s">
        <v>6186</v>
      </c>
      <c r="S854" t="s">
        <v>6186</v>
      </c>
      <c r="T854" t="s">
        <v>6186</v>
      </c>
      <c r="U854" t="s">
        <v>6186</v>
      </c>
      <c r="V854" t="s">
        <v>6186</v>
      </c>
      <c r="W854" t="s">
        <v>6186</v>
      </c>
      <c r="X854" t="s">
        <v>6186</v>
      </c>
      <c r="Y854" t="s">
        <v>6186</v>
      </c>
      <c r="Z854" t="s">
        <v>6186</v>
      </c>
      <c r="AA854" t="s">
        <v>6186</v>
      </c>
      <c r="AB854" t="s">
        <v>6186</v>
      </c>
      <c r="AC854" t="s">
        <v>6186</v>
      </c>
      <c r="AD854" t="s">
        <v>6186</v>
      </c>
      <c r="AE854" t="s">
        <v>6186</v>
      </c>
      <c r="AF854" t="s">
        <v>6186</v>
      </c>
      <c r="AG854" t="s">
        <v>6186</v>
      </c>
      <c r="AH854" t="s">
        <v>6186</v>
      </c>
      <c r="AI854" t="s">
        <v>6186</v>
      </c>
      <c r="AJ854" t="s">
        <v>6186</v>
      </c>
      <c r="AK854" t="s">
        <v>6186</v>
      </c>
      <c r="AL854" t="s">
        <v>6186</v>
      </c>
      <c r="AM854" t="s">
        <v>6186</v>
      </c>
      <c r="AN854" t="s">
        <v>6186</v>
      </c>
      <c r="AO854" t="s">
        <v>6186</v>
      </c>
      <c r="AP854" t="s">
        <v>6186</v>
      </c>
      <c r="AQ854" t="s">
        <v>6186</v>
      </c>
      <c r="AR854" t="s">
        <v>6186</v>
      </c>
      <c r="AS854" t="s">
        <v>6186</v>
      </c>
      <c r="AT854" t="s">
        <v>6186</v>
      </c>
      <c r="AU854" t="s">
        <v>6186</v>
      </c>
      <c r="AV854" t="s">
        <v>6186</v>
      </c>
      <c r="AW854" t="s">
        <v>6186</v>
      </c>
      <c r="AX854" t="s">
        <v>6186</v>
      </c>
      <c r="AY854" t="s">
        <v>6186</v>
      </c>
      <c r="AZ854" t="s">
        <v>6186</v>
      </c>
      <c r="BA854" t="s">
        <v>6186</v>
      </c>
      <c r="BB854" t="s">
        <v>6186</v>
      </c>
      <c r="BC854" t="s">
        <v>6186</v>
      </c>
      <c r="BD854" t="s">
        <v>6186</v>
      </c>
    </row>
    <row r="855" spans="1:56">
      <c r="A855" t="s">
        <v>6189</v>
      </c>
      <c r="B855">
        <v>2250</v>
      </c>
      <c r="C855">
        <v>2000</v>
      </c>
      <c r="D855" t="s">
        <v>6186</v>
      </c>
      <c r="E855" t="s">
        <v>6186</v>
      </c>
      <c r="F855" t="s">
        <v>6186</v>
      </c>
      <c r="H855" t="s">
        <v>6186</v>
      </c>
      <c r="I855" t="str">
        <f t="shared" si="17"/>
        <v/>
      </c>
      <c r="K855" t="s">
        <v>6186</v>
      </c>
      <c r="L855" t="s">
        <v>6186</v>
      </c>
      <c r="M855" t="s">
        <v>6186</v>
      </c>
      <c r="N855" t="s">
        <v>6186</v>
      </c>
      <c r="O855" t="s">
        <v>6186</v>
      </c>
      <c r="P855" t="s">
        <v>6186</v>
      </c>
      <c r="Q855" t="s">
        <v>6186</v>
      </c>
      <c r="R855" t="s">
        <v>6186</v>
      </c>
      <c r="S855" t="s">
        <v>6186</v>
      </c>
      <c r="T855" t="s">
        <v>6186</v>
      </c>
      <c r="U855" t="s">
        <v>6186</v>
      </c>
      <c r="V855" t="s">
        <v>6186</v>
      </c>
      <c r="W855" t="s">
        <v>6186</v>
      </c>
      <c r="X855" t="s">
        <v>6186</v>
      </c>
      <c r="Y855" t="s">
        <v>6186</v>
      </c>
      <c r="Z855" t="s">
        <v>6186</v>
      </c>
      <c r="AA855" t="s">
        <v>6186</v>
      </c>
      <c r="AB855" t="s">
        <v>6186</v>
      </c>
      <c r="AC855" t="s">
        <v>6186</v>
      </c>
      <c r="AD855" t="s">
        <v>6186</v>
      </c>
      <c r="AE855" t="s">
        <v>6186</v>
      </c>
      <c r="AF855" t="s">
        <v>6186</v>
      </c>
      <c r="AG855" t="s">
        <v>6186</v>
      </c>
      <c r="AH855" t="s">
        <v>6186</v>
      </c>
      <c r="AI855" t="s">
        <v>6186</v>
      </c>
      <c r="AJ855" t="s">
        <v>6186</v>
      </c>
      <c r="AK855" t="s">
        <v>6186</v>
      </c>
      <c r="AL855" t="s">
        <v>6186</v>
      </c>
      <c r="AM855" t="s">
        <v>6186</v>
      </c>
      <c r="AN855" t="s">
        <v>6186</v>
      </c>
      <c r="AO855" t="s">
        <v>6186</v>
      </c>
      <c r="AP855" t="s">
        <v>6186</v>
      </c>
      <c r="AQ855" t="s">
        <v>6186</v>
      </c>
      <c r="AR855" t="s">
        <v>6186</v>
      </c>
      <c r="AS855" t="s">
        <v>6186</v>
      </c>
      <c r="AT855" t="s">
        <v>6186</v>
      </c>
      <c r="AU855" t="s">
        <v>6186</v>
      </c>
      <c r="AV855" t="s">
        <v>6186</v>
      </c>
      <c r="AW855" t="s">
        <v>6186</v>
      </c>
      <c r="AX855" t="s">
        <v>6186</v>
      </c>
      <c r="AY855" t="s">
        <v>6186</v>
      </c>
      <c r="AZ855" t="s">
        <v>6186</v>
      </c>
      <c r="BA855" t="s">
        <v>6186</v>
      </c>
      <c r="BB855" t="s">
        <v>6186</v>
      </c>
      <c r="BC855" t="s">
        <v>6186</v>
      </c>
      <c r="BD855" t="s">
        <v>6186</v>
      </c>
    </row>
    <row r="856" spans="1:56">
      <c r="A856" t="s">
        <v>6189</v>
      </c>
      <c r="B856">
        <v>2250</v>
      </c>
      <c r="C856">
        <v>2001</v>
      </c>
      <c r="D856" t="s">
        <v>6186</v>
      </c>
      <c r="E856" t="s">
        <v>6186</v>
      </c>
      <c r="F856" t="s">
        <v>6186</v>
      </c>
      <c r="H856" t="s">
        <v>6186</v>
      </c>
      <c r="I856" t="str">
        <f t="shared" si="17"/>
        <v/>
      </c>
      <c r="K856" t="s">
        <v>6186</v>
      </c>
      <c r="L856" t="s">
        <v>6186</v>
      </c>
      <c r="M856" t="s">
        <v>6186</v>
      </c>
      <c r="N856" t="s">
        <v>6186</v>
      </c>
      <c r="O856" t="s">
        <v>6186</v>
      </c>
      <c r="P856" t="s">
        <v>6186</v>
      </c>
      <c r="Q856" t="s">
        <v>6186</v>
      </c>
      <c r="R856" t="s">
        <v>6186</v>
      </c>
      <c r="S856" t="s">
        <v>6186</v>
      </c>
      <c r="T856" t="s">
        <v>6186</v>
      </c>
      <c r="U856" t="s">
        <v>6186</v>
      </c>
      <c r="V856" t="s">
        <v>6186</v>
      </c>
      <c r="W856" t="s">
        <v>6186</v>
      </c>
      <c r="X856" t="s">
        <v>6186</v>
      </c>
      <c r="Y856" t="s">
        <v>6186</v>
      </c>
      <c r="Z856" t="s">
        <v>6186</v>
      </c>
      <c r="AA856" t="s">
        <v>6186</v>
      </c>
      <c r="AB856" t="s">
        <v>6186</v>
      </c>
      <c r="AC856" t="s">
        <v>6186</v>
      </c>
      <c r="AD856" t="s">
        <v>6186</v>
      </c>
      <c r="AE856" t="s">
        <v>6186</v>
      </c>
      <c r="AF856" t="s">
        <v>6186</v>
      </c>
      <c r="AG856" t="s">
        <v>6186</v>
      </c>
      <c r="AH856" t="s">
        <v>6186</v>
      </c>
      <c r="AI856" t="s">
        <v>6186</v>
      </c>
      <c r="AJ856" t="s">
        <v>6186</v>
      </c>
      <c r="AK856" t="s">
        <v>6186</v>
      </c>
      <c r="AL856" t="s">
        <v>6186</v>
      </c>
      <c r="AM856" t="s">
        <v>6186</v>
      </c>
      <c r="AN856" t="s">
        <v>6186</v>
      </c>
      <c r="AO856" t="s">
        <v>6186</v>
      </c>
      <c r="AP856" t="s">
        <v>6186</v>
      </c>
      <c r="AQ856" t="s">
        <v>6186</v>
      </c>
      <c r="AR856" t="s">
        <v>6186</v>
      </c>
      <c r="AS856" t="s">
        <v>6186</v>
      </c>
      <c r="AT856" t="s">
        <v>6186</v>
      </c>
      <c r="AU856" t="s">
        <v>6186</v>
      </c>
      <c r="AV856" t="s">
        <v>6186</v>
      </c>
      <c r="AW856" t="s">
        <v>6186</v>
      </c>
      <c r="AX856" t="s">
        <v>6186</v>
      </c>
      <c r="AY856" t="s">
        <v>6186</v>
      </c>
      <c r="AZ856" t="s">
        <v>6186</v>
      </c>
      <c r="BA856" t="s">
        <v>6186</v>
      </c>
      <c r="BB856" t="s">
        <v>6186</v>
      </c>
      <c r="BC856" t="s">
        <v>6186</v>
      </c>
      <c r="BD856" t="s">
        <v>6186</v>
      </c>
    </row>
    <row r="857" spans="1:56">
      <c r="A857" t="s">
        <v>6189</v>
      </c>
      <c r="B857">
        <v>2250</v>
      </c>
      <c r="C857">
        <v>2002</v>
      </c>
      <c r="D857" t="s">
        <v>6186</v>
      </c>
      <c r="E857" t="s">
        <v>6186</v>
      </c>
      <c r="F857" t="s">
        <v>6186</v>
      </c>
      <c r="H857" t="s">
        <v>6186</v>
      </c>
      <c r="I857" t="str">
        <f t="shared" si="17"/>
        <v/>
      </c>
      <c r="K857" t="s">
        <v>6186</v>
      </c>
      <c r="L857" t="s">
        <v>6186</v>
      </c>
      <c r="M857" t="s">
        <v>6186</v>
      </c>
      <c r="N857" t="s">
        <v>6186</v>
      </c>
      <c r="O857" t="s">
        <v>6186</v>
      </c>
      <c r="P857" t="s">
        <v>6186</v>
      </c>
      <c r="Q857" t="s">
        <v>6186</v>
      </c>
      <c r="R857" t="s">
        <v>6186</v>
      </c>
      <c r="S857" t="s">
        <v>6186</v>
      </c>
      <c r="T857" t="s">
        <v>6186</v>
      </c>
      <c r="U857" t="s">
        <v>6186</v>
      </c>
      <c r="V857" t="s">
        <v>6186</v>
      </c>
      <c r="W857" t="s">
        <v>6186</v>
      </c>
      <c r="X857" t="s">
        <v>6186</v>
      </c>
      <c r="Y857" t="s">
        <v>6186</v>
      </c>
      <c r="Z857" t="s">
        <v>6186</v>
      </c>
      <c r="AA857" t="s">
        <v>6186</v>
      </c>
      <c r="AB857" t="s">
        <v>6186</v>
      </c>
      <c r="AC857" t="s">
        <v>6186</v>
      </c>
      <c r="AD857" t="s">
        <v>6186</v>
      </c>
      <c r="AE857" t="s">
        <v>6186</v>
      </c>
      <c r="AF857" t="s">
        <v>6186</v>
      </c>
      <c r="AG857" t="s">
        <v>6186</v>
      </c>
      <c r="AH857" t="s">
        <v>6186</v>
      </c>
      <c r="AI857" t="s">
        <v>6186</v>
      </c>
      <c r="AJ857" t="s">
        <v>6186</v>
      </c>
      <c r="AK857" t="s">
        <v>6186</v>
      </c>
      <c r="AL857" t="s">
        <v>6186</v>
      </c>
      <c r="AM857" t="s">
        <v>6186</v>
      </c>
      <c r="AN857" t="s">
        <v>6186</v>
      </c>
      <c r="AO857" t="s">
        <v>6186</v>
      </c>
      <c r="AP857" t="s">
        <v>6186</v>
      </c>
      <c r="AQ857" t="s">
        <v>6186</v>
      </c>
      <c r="AR857" t="s">
        <v>6186</v>
      </c>
      <c r="AS857" t="s">
        <v>6186</v>
      </c>
      <c r="AT857" t="s">
        <v>6186</v>
      </c>
      <c r="AU857" t="s">
        <v>6186</v>
      </c>
      <c r="AV857" t="s">
        <v>6186</v>
      </c>
      <c r="AW857" t="s">
        <v>6186</v>
      </c>
      <c r="AX857" t="s">
        <v>6186</v>
      </c>
      <c r="AY857" t="s">
        <v>6186</v>
      </c>
      <c r="AZ857" t="s">
        <v>6186</v>
      </c>
      <c r="BA857" t="s">
        <v>6186</v>
      </c>
      <c r="BB857" t="s">
        <v>6186</v>
      </c>
      <c r="BC857" t="s">
        <v>6186</v>
      </c>
      <c r="BD857" t="s">
        <v>6186</v>
      </c>
    </row>
    <row r="858" spans="1:56">
      <c r="A858" t="s">
        <v>6189</v>
      </c>
      <c r="B858">
        <v>2250</v>
      </c>
      <c r="C858">
        <v>2003</v>
      </c>
      <c r="D858" t="s">
        <v>6186</v>
      </c>
      <c r="E858" t="s">
        <v>6186</v>
      </c>
      <c r="F858" t="s">
        <v>6186</v>
      </c>
      <c r="H858" t="s">
        <v>6186</v>
      </c>
      <c r="I858" t="str">
        <f t="shared" si="17"/>
        <v/>
      </c>
      <c r="K858" t="s">
        <v>6186</v>
      </c>
      <c r="L858" t="s">
        <v>6186</v>
      </c>
      <c r="M858" t="s">
        <v>6186</v>
      </c>
      <c r="N858" t="s">
        <v>6186</v>
      </c>
      <c r="O858" t="s">
        <v>6186</v>
      </c>
      <c r="P858" t="s">
        <v>6186</v>
      </c>
      <c r="Q858" t="s">
        <v>6186</v>
      </c>
      <c r="R858" t="s">
        <v>6186</v>
      </c>
      <c r="S858" t="s">
        <v>6186</v>
      </c>
      <c r="T858" t="s">
        <v>6186</v>
      </c>
      <c r="U858" t="s">
        <v>6186</v>
      </c>
      <c r="V858" t="s">
        <v>6186</v>
      </c>
      <c r="W858" t="s">
        <v>6186</v>
      </c>
      <c r="X858" t="s">
        <v>6186</v>
      </c>
      <c r="Y858" t="s">
        <v>6186</v>
      </c>
      <c r="Z858" t="s">
        <v>6186</v>
      </c>
      <c r="AA858" t="s">
        <v>6186</v>
      </c>
      <c r="AB858" t="s">
        <v>6186</v>
      </c>
      <c r="AC858" t="s">
        <v>6186</v>
      </c>
      <c r="AD858" t="s">
        <v>6186</v>
      </c>
      <c r="AE858" t="s">
        <v>6186</v>
      </c>
      <c r="AF858" t="s">
        <v>6186</v>
      </c>
      <c r="AG858" t="s">
        <v>6186</v>
      </c>
      <c r="AH858" t="s">
        <v>6186</v>
      </c>
      <c r="AI858" t="s">
        <v>6186</v>
      </c>
      <c r="AJ858" t="s">
        <v>6186</v>
      </c>
      <c r="AK858" t="s">
        <v>6186</v>
      </c>
      <c r="AL858" t="s">
        <v>6186</v>
      </c>
      <c r="AM858" t="s">
        <v>6186</v>
      </c>
      <c r="AN858" t="s">
        <v>6186</v>
      </c>
      <c r="AO858" t="s">
        <v>6186</v>
      </c>
      <c r="AP858" t="s">
        <v>6186</v>
      </c>
      <c r="AQ858" t="s">
        <v>6186</v>
      </c>
      <c r="AR858" t="s">
        <v>6186</v>
      </c>
      <c r="AS858" t="s">
        <v>6186</v>
      </c>
      <c r="AT858" t="s">
        <v>6186</v>
      </c>
      <c r="AU858" t="s">
        <v>6186</v>
      </c>
      <c r="AV858" t="s">
        <v>6186</v>
      </c>
      <c r="AW858" t="s">
        <v>6186</v>
      </c>
      <c r="AX858" t="s">
        <v>6186</v>
      </c>
      <c r="AY858" t="s">
        <v>6186</v>
      </c>
      <c r="AZ858" t="s">
        <v>6186</v>
      </c>
      <c r="BA858" t="s">
        <v>6186</v>
      </c>
      <c r="BB858" t="s">
        <v>6186</v>
      </c>
      <c r="BC858" t="s">
        <v>6186</v>
      </c>
      <c r="BD858" t="s">
        <v>6186</v>
      </c>
    </row>
    <row r="859" spans="1:56">
      <c r="A859" t="s">
        <v>6189</v>
      </c>
      <c r="B859">
        <v>2250</v>
      </c>
      <c r="C859">
        <v>2004</v>
      </c>
      <c r="D859" t="s">
        <v>6186</v>
      </c>
      <c r="E859" t="s">
        <v>6186</v>
      </c>
      <c r="F859" t="s">
        <v>6186</v>
      </c>
      <c r="H859" t="s">
        <v>6186</v>
      </c>
      <c r="I859" t="str">
        <f t="shared" si="17"/>
        <v/>
      </c>
      <c r="K859" t="s">
        <v>6186</v>
      </c>
      <c r="L859" t="s">
        <v>6186</v>
      </c>
      <c r="M859" t="s">
        <v>6186</v>
      </c>
      <c r="N859" t="s">
        <v>6186</v>
      </c>
      <c r="O859" t="s">
        <v>6186</v>
      </c>
      <c r="P859" t="s">
        <v>6186</v>
      </c>
      <c r="Q859" t="s">
        <v>6186</v>
      </c>
      <c r="R859" t="s">
        <v>6186</v>
      </c>
      <c r="S859" t="s">
        <v>6186</v>
      </c>
      <c r="T859" t="s">
        <v>6186</v>
      </c>
      <c r="U859" t="s">
        <v>6186</v>
      </c>
      <c r="V859" t="s">
        <v>6186</v>
      </c>
      <c r="W859" t="s">
        <v>6186</v>
      </c>
      <c r="X859" t="s">
        <v>6186</v>
      </c>
      <c r="Y859" t="s">
        <v>6186</v>
      </c>
      <c r="Z859" t="s">
        <v>6186</v>
      </c>
      <c r="AA859" t="s">
        <v>6186</v>
      </c>
      <c r="AB859" t="s">
        <v>6186</v>
      </c>
      <c r="AC859" t="s">
        <v>6186</v>
      </c>
      <c r="AD859" t="s">
        <v>6186</v>
      </c>
      <c r="AE859" t="s">
        <v>6186</v>
      </c>
      <c r="AF859" t="s">
        <v>6186</v>
      </c>
      <c r="AG859" t="s">
        <v>6186</v>
      </c>
      <c r="AH859" t="s">
        <v>6186</v>
      </c>
      <c r="AI859" t="s">
        <v>6186</v>
      </c>
      <c r="AJ859" t="s">
        <v>6186</v>
      </c>
      <c r="AK859" t="s">
        <v>6186</v>
      </c>
      <c r="AL859" t="s">
        <v>6186</v>
      </c>
      <c r="AM859" t="s">
        <v>6186</v>
      </c>
      <c r="AN859" t="s">
        <v>6186</v>
      </c>
      <c r="AO859" t="s">
        <v>6186</v>
      </c>
      <c r="AP859" t="s">
        <v>6186</v>
      </c>
      <c r="AQ859" t="s">
        <v>6186</v>
      </c>
      <c r="AR859" t="s">
        <v>6186</v>
      </c>
      <c r="AS859" t="s">
        <v>6186</v>
      </c>
      <c r="AT859" t="s">
        <v>6186</v>
      </c>
      <c r="AU859" t="s">
        <v>6186</v>
      </c>
      <c r="AV859" t="s">
        <v>6186</v>
      </c>
      <c r="AW859" t="s">
        <v>6186</v>
      </c>
      <c r="AX859" t="s">
        <v>6186</v>
      </c>
      <c r="AY859" t="s">
        <v>6186</v>
      </c>
      <c r="AZ859" t="s">
        <v>6186</v>
      </c>
      <c r="BA859" t="s">
        <v>6186</v>
      </c>
      <c r="BB859" t="s">
        <v>6186</v>
      </c>
      <c r="BC859" t="s">
        <v>6186</v>
      </c>
      <c r="BD859" t="s">
        <v>6186</v>
      </c>
    </row>
    <row r="860" spans="1:56">
      <c r="A860" t="s">
        <v>6189</v>
      </c>
      <c r="B860">
        <v>2250</v>
      </c>
      <c r="C860">
        <v>2005</v>
      </c>
      <c r="D860" t="s">
        <v>6186</v>
      </c>
      <c r="E860" t="s">
        <v>6186</v>
      </c>
      <c r="F860" t="s">
        <v>6186</v>
      </c>
      <c r="H860" t="s">
        <v>6186</v>
      </c>
      <c r="I860" t="str">
        <f t="shared" si="17"/>
        <v/>
      </c>
      <c r="K860" t="s">
        <v>6186</v>
      </c>
      <c r="L860" t="s">
        <v>6186</v>
      </c>
      <c r="M860" t="s">
        <v>6186</v>
      </c>
      <c r="N860" t="s">
        <v>6186</v>
      </c>
      <c r="O860" t="s">
        <v>6186</v>
      </c>
      <c r="P860" t="s">
        <v>6186</v>
      </c>
      <c r="Q860" t="s">
        <v>6186</v>
      </c>
      <c r="R860" t="s">
        <v>6186</v>
      </c>
      <c r="S860" t="s">
        <v>6186</v>
      </c>
      <c r="T860" t="s">
        <v>6186</v>
      </c>
      <c r="U860" t="s">
        <v>6186</v>
      </c>
      <c r="V860" t="s">
        <v>6186</v>
      </c>
      <c r="W860" t="s">
        <v>6186</v>
      </c>
      <c r="X860" t="s">
        <v>6186</v>
      </c>
      <c r="Y860" t="s">
        <v>6186</v>
      </c>
      <c r="Z860" t="s">
        <v>6186</v>
      </c>
      <c r="AA860" t="s">
        <v>6186</v>
      </c>
      <c r="AB860" t="s">
        <v>6186</v>
      </c>
      <c r="AC860" t="s">
        <v>6186</v>
      </c>
      <c r="AD860" t="s">
        <v>6186</v>
      </c>
      <c r="AE860" t="s">
        <v>6186</v>
      </c>
      <c r="AF860" t="s">
        <v>6186</v>
      </c>
      <c r="AG860" t="s">
        <v>6186</v>
      </c>
      <c r="AH860" t="s">
        <v>6186</v>
      </c>
      <c r="AI860" t="s">
        <v>6186</v>
      </c>
      <c r="AJ860" t="s">
        <v>6186</v>
      </c>
      <c r="AK860" t="s">
        <v>6186</v>
      </c>
      <c r="AL860" t="s">
        <v>6186</v>
      </c>
      <c r="AM860" t="s">
        <v>6186</v>
      </c>
      <c r="AN860" t="s">
        <v>6186</v>
      </c>
      <c r="AO860" t="s">
        <v>6186</v>
      </c>
      <c r="AP860" t="s">
        <v>6186</v>
      </c>
      <c r="AQ860" t="s">
        <v>6186</v>
      </c>
      <c r="AR860" t="s">
        <v>6186</v>
      </c>
      <c r="AS860" t="s">
        <v>6186</v>
      </c>
      <c r="AT860" t="s">
        <v>6186</v>
      </c>
      <c r="AU860" t="s">
        <v>6186</v>
      </c>
      <c r="AV860" t="s">
        <v>6186</v>
      </c>
      <c r="AW860" t="s">
        <v>6186</v>
      </c>
      <c r="AX860" t="s">
        <v>6186</v>
      </c>
      <c r="AY860" t="s">
        <v>6186</v>
      </c>
      <c r="AZ860" t="s">
        <v>6186</v>
      </c>
      <c r="BA860" t="s">
        <v>6186</v>
      </c>
      <c r="BB860" t="s">
        <v>6186</v>
      </c>
      <c r="BC860" t="s">
        <v>6186</v>
      </c>
      <c r="BD860" t="s">
        <v>6186</v>
      </c>
    </row>
    <row r="861" spans="1:56">
      <c r="A861" t="s">
        <v>6189</v>
      </c>
      <c r="B861">
        <v>2250</v>
      </c>
      <c r="C861">
        <v>2006</v>
      </c>
      <c r="D861" t="s">
        <v>6186</v>
      </c>
      <c r="E861" t="s">
        <v>6186</v>
      </c>
      <c r="F861" t="s">
        <v>6186</v>
      </c>
      <c r="H861" t="s">
        <v>6186</v>
      </c>
      <c r="I861" t="str">
        <f t="shared" si="17"/>
        <v/>
      </c>
      <c r="K861" t="s">
        <v>6186</v>
      </c>
      <c r="L861" t="s">
        <v>6186</v>
      </c>
      <c r="M861" t="s">
        <v>6186</v>
      </c>
      <c r="N861" t="s">
        <v>6186</v>
      </c>
      <c r="O861" t="s">
        <v>6186</v>
      </c>
      <c r="P861" t="s">
        <v>6186</v>
      </c>
      <c r="Q861" t="s">
        <v>6186</v>
      </c>
      <c r="R861" t="s">
        <v>6186</v>
      </c>
      <c r="S861" t="s">
        <v>6186</v>
      </c>
      <c r="T861" t="s">
        <v>6186</v>
      </c>
      <c r="U861" t="s">
        <v>6186</v>
      </c>
      <c r="V861" t="s">
        <v>6186</v>
      </c>
      <c r="W861" t="s">
        <v>6186</v>
      </c>
      <c r="X861" t="s">
        <v>6186</v>
      </c>
      <c r="Y861" t="s">
        <v>6186</v>
      </c>
      <c r="Z861" t="s">
        <v>6186</v>
      </c>
      <c r="AA861" t="s">
        <v>6186</v>
      </c>
      <c r="AB861" t="s">
        <v>6186</v>
      </c>
      <c r="AC861" t="s">
        <v>6186</v>
      </c>
      <c r="AD861" t="s">
        <v>6186</v>
      </c>
      <c r="AE861" t="s">
        <v>6186</v>
      </c>
      <c r="AF861" t="s">
        <v>6186</v>
      </c>
      <c r="AG861" t="s">
        <v>6186</v>
      </c>
      <c r="AH861" t="s">
        <v>6186</v>
      </c>
      <c r="AI861" t="s">
        <v>6186</v>
      </c>
      <c r="AJ861" t="s">
        <v>6186</v>
      </c>
      <c r="AK861" t="s">
        <v>6186</v>
      </c>
      <c r="AL861" t="s">
        <v>6186</v>
      </c>
      <c r="AM861" t="s">
        <v>6186</v>
      </c>
      <c r="AN861" t="s">
        <v>6186</v>
      </c>
      <c r="AO861" t="s">
        <v>6186</v>
      </c>
      <c r="AP861" t="s">
        <v>6186</v>
      </c>
      <c r="AQ861" t="s">
        <v>6186</v>
      </c>
      <c r="AR861" t="s">
        <v>6186</v>
      </c>
      <c r="AS861" t="s">
        <v>6186</v>
      </c>
      <c r="AT861" t="s">
        <v>6186</v>
      </c>
      <c r="AU861" t="s">
        <v>6186</v>
      </c>
      <c r="AV861" t="s">
        <v>6186</v>
      </c>
      <c r="AW861" t="s">
        <v>6186</v>
      </c>
      <c r="AX861" t="s">
        <v>6186</v>
      </c>
      <c r="AY861" t="s">
        <v>6186</v>
      </c>
      <c r="AZ861" t="s">
        <v>6186</v>
      </c>
      <c r="BA861" t="s">
        <v>6186</v>
      </c>
      <c r="BB861" t="s">
        <v>6186</v>
      </c>
      <c r="BC861" t="s">
        <v>6186</v>
      </c>
      <c r="BD861" t="s">
        <v>6186</v>
      </c>
    </row>
    <row r="862" spans="1:56">
      <c r="A862" t="s">
        <v>6189</v>
      </c>
      <c r="B862">
        <v>2250</v>
      </c>
      <c r="C862">
        <v>2007</v>
      </c>
      <c r="D862" t="s">
        <v>6186</v>
      </c>
      <c r="E862" t="s">
        <v>6186</v>
      </c>
      <c r="F862" t="s">
        <v>6186</v>
      </c>
      <c r="H862" t="s">
        <v>6186</v>
      </c>
      <c r="I862" t="str">
        <f t="shared" si="17"/>
        <v/>
      </c>
      <c r="K862" t="s">
        <v>6186</v>
      </c>
      <c r="L862" t="s">
        <v>6186</v>
      </c>
      <c r="M862" t="s">
        <v>6186</v>
      </c>
      <c r="N862" t="s">
        <v>6186</v>
      </c>
      <c r="O862" t="s">
        <v>6186</v>
      </c>
      <c r="P862" t="s">
        <v>6186</v>
      </c>
      <c r="Q862" t="s">
        <v>6186</v>
      </c>
      <c r="R862" t="s">
        <v>6186</v>
      </c>
      <c r="S862" t="s">
        <v>6186</v>
      </c>
      <c r="T862" t="s">
        <v>6186</v>
      </c>
      <c r="U862" t="s">
        <v>6186</v>
      </c>
      <c r="V862" t="s">
        <v>6186</v>
      </c>
      <c r="W862" t="s">
        <v>6186</v>
      </c>
      <c r="X862" t="s">
        <v>6186</v>
      </c>
      <c r="Y862" t="s">
        <v>6186</v>
      </c>
      <c r="Z862" t="s">
        <v>6186</v>
      </c>
      <c r="AA862" t="s">
        <v>6186</v>
      </c>
      <c r="AB862" t="s">
        <v>6186</v>
      </c>
      <c r="AC862" t="s">
        <v>6186</v>
      </c>
      <c r="AD862" t="s">
        <v>6186</v>
      </c>
      <c r="AE862" t="s">
        <v>6186</v>
      </c>
      <c r="AF862" t="s">
        <v>6186</v>
      </c>
      <c r="AG862" t="s">
        <v>6186</v>
      </c>
      <c r="AH862" t="s">
        <v>6186</v>
      </c>
      <c r="AI862" t="s">
        <v>6186</v>
      </c>
      <c r="AJ862" t="s">
        <v>6186</v>
      </c>
      <c r="AK862" t="s">
        <v>6186</v>
      </c>
      <c r="AL862" t="s">
        <v>6186</v>
      </c>
      <c r="AM862" t="s">
        <v>6186</v>
      </c>
      <c r="AN862" t="s">
        <v>6186</v>
      </c>
      <c r="AO862" t="s">
        <v>6186</v>
      </c>
      <c r="AP862" t="s">
        <v>6186</v>
      </c>
      <c r="AQ862" t="s">
        <v>6186</v>
      </c>
      <c r="AR862" t="s">
        <v>6186</v>
      </c>
      <c r="AS862" t="s">
        <v>6186</v>
      </c>
      <c r="AT862" t="s">
        <v>6186</v>
      </c>
      <c r="AU862" t="s">
        <v>6186</v>
      </c>
      <c r="AV862" t="s">
        <v>6186</v>
      </c>
      <c r="AW862" t="s">
        <v>6186</v>
      </c>
      <c r="AX862" t="s">
        <v>6186</v>
      </c>
      <c r="AY862" t="s">
        <v>6186</v>
      </c>
      <c r="AZ862" t="s">
        <v>6186</v>
      </c>
      <c r="BA862" t="s">
        <v>6186</v>
      </c>
      <c r="BB862" t="s">
        <v>6186</v>
      </c>
      <c r="BC862" t="s">
        <v>6186</v>
      </c>
      <c r="BD862" t="s">
        <v>6186</v>
      </c>
    </row>
    <row r="863" spans="1:56">
      <c r="A863" t="s">
        <v>6189</v>
      </c>
      <c r="B863">
        <v>2250</v>
      </c>
      <c r="C863">
        <v>2008</v>
      </c>
      <c r="D863" t="s">
        <v>6186</v>
      </c>
      <c r="E863" t="s">
        <v>6186</v>
      </c>
      <c r="F863" t="s">
        <v>6186</v>
      </c>
      <c r="H863" t="s">
        <v>6186</v>
      </c>
      <c r="I863" t="str">
        <f t="shared" si="17"/>
        <v/>
      </c>
      <c r="K863" t="s">
        <v>6186</v>
      </c>
      <c r="L863" t="s">
        <v>6186</v>
      </c>
      <c r="M863" t="s">
        <v>6186</v>
      </c>
      <c r="N863" t="s">
        <v>6186</v>
      </c>
      <c r="O863" t="s">
        <v>6186</v>
      </c>
      <c r="P863" t="s">
        <v>6186</v>
      </c>
      <c r="Q863" t="s">
        <v>6186</v>
      </c>
      <c r="R863" t="s">
        <v>6186</v>
      </c>
      <c r="S863" t="s">
        <v>6186</v>
      </c>
      <c r="T863" t="s">
        <v>6186</v>
      </c>
      <c r="U863" t="s">
        <v>6186</v>
      </c>
      <c r="V863" t="s">
        <v>6186</v>
      </c>
      <c r="W863" t="s">
        <v>6186</v>
      </c>
      <c r="X863" t="s">
        <v>6186</v>
      </c>
      <c r="Y863" t="s">
        <v>6186</v>
      </c>
      <c r="Z863" t="s">
        <v>6186</v>
      </c>
      <c r="AA863" t="s">
        <v>6186</v>
      </c>
      <c r="AB863" t="s">
        <v>6186</v>
      </c>
      <c r="AC863" t="s">
        <v>6186</v>
      </c>
      <c r="AD863" t="s">
        <v>6186</v>
      </c>
      <c r="AE863" t="s">
        <v>6186</v>
      </c>
      <c r="AF863" t="s">
        <v>6186</v>
      </c>
      <c r="AG863" t="s">
        <v>6186</v>
      </c>
      <c r="AH863" t="s">
        <v>6186</v>
      </c>
      <c r="AI863" t="s">
        <v>6186</v>
      </c>
      <c r="AJ863" t="s">
        <v>6186</v>
      </c>
      <c r="AK863" t="s">
        <v>6186</v>
      </c>
      <c r="AL863" t="s">
        <v>6186</v>
      </c>
      <c r="AM863" t="s">
        <v>6186</v>
      </c>
      <c r="AN863" t="s">
        <v>6186</v>
      </c>
      <c r="AO863" t="s">
        <v>6186</v>
      </c>
      <c r="AP863" t="s">
        <v>6186</v>
      </c>
      <c r="AQ863" t="s">
        <v>6186</v>
      </c>
      <c r="AR863" t="s">
        <v>6186</v>
      </c>
      <c r="AS863" t="s">
        <v>6186</v>
      </c>
      <c r="AT863" t="s">
        <v>6186</v>
      </c>
      <c r="AU863" t="s">
        <v>6186</v>
      </c>
      <c r="AV863" t="s">
        <v>6186</v>
      </c>
      <c r="AW863" t="s">
        <v>6186</v>
      </c>
      <c r="AX863" t="s">
        <v>6186</v>
      </c>
      <c r="AY863" t="s">
        <v>6186</v>
      </c>
      <c r="AZ863" t="s">
        <v>6186</v>
      </c>
      <c r="BA863" t="s">
        <v>6186</v>
      </c>
      <c r="BB863" t="s">
        <v>6186</v>
      </c>
      <c r="BC863" t="s">
        <v>6186</v>
      </c>
      <c r="BD863" t="s">
        <v>6186</v>
      </c>
    </row>
    <row r="864" spans="1:56">
      <c r="A864" t="s">
        <v>6189</v>
      </c>
      <c r="B864">
        <v>2250</v>
      </c>
      <c r="C864">
        <v>2009</v>
      </c>
      <c r="D864" t="s">
        <v>6186</v>
      </c>
      <c r="E864" t="s">
        <v>6186</v>
      </c>
      <c r="F864" t="s">
        <v>6186</v>
      </c>
      <c r="H864" t="s">
        <v>6186</v>
      </c>
      <c r="I864" t="str">
        <f t="shared" si="17"/>
        <v/>
      </c>
      <c r="K864" t="s">
        <v>6186</v>
      </c>
      <c r="L864" t="s">
        <v>6186</v>
      </c>
      <c r="M864" t="s">
        <v>6186</v>
      </c>
      <c r="N864" t="s">
        <v>6186</v>
      </c>
      <c r="O864" t="s">
        <v>6186</v>
      </c>
      <c r="P864" t="s">
        <v>6186</v>
      </c>
      <c r="Q864" t="s">
        <v>6186</v>
      </c>
      <c r="R864" t="s">
        <v>6186</v>
      </c>
      <c r="S864" t="s">
        <v>6186</v>
      </c>
      <c r="T864" t="s">
        <v>6186</v>
      </c>
      <c r="U864" t="s">
        <v>6186</v>
      </c>
      <c r="V864" t="s">
        <v>6186</v>
      </c>
      <c r="W864" t="s">
        <v>6186</v>
      </c>
      <c r="X864" t="s">
        <v>6186</v>
      </c>
      <c r="Y864" t="s">
        <v>6186</v>
      </c>
      <c r="Z864" t="s">
        <v>6186</v>
      </c>
      <c r="AA864" t="s">
        <v>6186</v>
      </c>
      <c r="AB864" t="s">
        <v>6186</v>
      </c>
      <c r="AC864" t="s">
        <v>6186</v>
      </c>
      <c r="AD864" t="s">
        <v>6186</v>
      </c>
      <c r="AE864" t="s">
        <v>6186</v>
      </c>
      <c r="AF864" t="s">
        <v>6186</v>
      </c>
      <c r="AG864" t="s">
        <v>6186</v>
      </c>
      <c r="AH864" t="s">
        <v>6186</v>
      </c>
      <c r="AI864" t="s">
        <v>6186</v>
      </c>
      <c r="AJ864" t="s">
        <v>6186</v>
      </c>
      <c r="AK864" t="s">
        <v>6186</v>
      </c>
      <c r="AL864" t="s">
        <v>6186</v>
      </c>
      <c r="AM864" t="s">
        <v>6186</v>
      </c>
      <c r="AN864" t="s">
        <v>6186</v>
      </c>
      <c r="AO864" t="s">
        <v>6186</v>
      </c>
      <c r="AP864" t="s">
        <v>6186</v>
      </c>
      <c r="AQ864" t="s">
        <v>6186</v>
      </c>
      <c r="AR864" t="s">
        <v>6186</v>
      </c>
      <c r="AS864" t="s">
        <v>6186</v>
      </c>
      <c r="AT864" t="s">
        <v>6186</v>
      </c>
      <c r="AU864" t="s">
        <v>6186</v>
      </c>
      <c r="AV864" t="s">
        <v>6186</v>
      </c>
      <c r="AW864" t="s">
        <v>6186</v>
      </c>
      <c r="AX864" t="s">
        <v>6186</v>
      </c>
      <c r="AY864" t="s">
        <v>6186</v>
      </c>
      <c r="AZ864" t="s">
        <v>6186</v>
      </c>
      <c r="BA864" t="s">
        <v>6186</v>
      </c>
      <c r="BB864" t="s">
        <v>6186</v>
      </c>
      <c r="BC864" t="s">
        <v>6186</v>
      </c>
      <c r="BD864" t="s">
        <v>6186</v>
      </c>
    </row>
    <row r="865" spans="1:56">
      <c r="A865" t="s">
        <v>6189</v>
      </c>
      <c r="B865">
        <v>2250</v>
      </c>
      <c r="C865">
        <v>2010</v>
      </c>
      <c r="D865" t="s">
        <v>6186</v>
      </c>
      <c r="E865" t="s">
        <v>6186</v>
      </c>
      <c r="F865" t="s">
        <v>6186</v>
      </c>
      <c r="H865" t="s">
        <v>6186</v>
      </c>
      <c r="I865" t="str">
        <f t="shared" si="17"/>
        <v/>
      </c>
      <c r="K865" t="s">
        <v>6186</v>
      </c>
      <c r="L865" t="s">
        <v>6186</v>
      </c>
      <c r="M865" t="s">
        <v>6186</v>
      </c>
      <c r="N865" t="s">
        <v>6186</v>
      </c>
      <c r="O865" t="s">
        <v>6186</v>
      </c>
      <c r="P865" t="s">
        <v>6186</v>
      </c>
      <c r="Q865" t="s">
        <v>6186</v>
      </c>
      <c r="R865" t="s">
        <v>6186</v>
      </c>
      <c r="S865" t="s">
        <v>6186</v>
      </c>
      <c r="T865" t="s">
        <v>6186</v>
      </c>
      <c r="U865" t="s">
        <v>6186</v>
      </c>
      <c r="V865" t="s">
        <v>6186</v>
      </c>
      <c r="W865" t="s">
        <v>6186</v>
      </c>
      <c r="X865" t="s">
        <v>6186</v>
      </c>
      <c r="Y865" t="s">
        <v>6186</v>
      </c>
      <c r="Z865" t="s">
        <v>6186</v>
      </c>
      <c r="AA865" t="s">
        <v>6186</v>
      </c>
      <c r="AB865" t="s">
        <v>6186</v>
      </c>
      <c r="AC865" t="s">
        <v>6186</v>
      </c>
      <c r="AD865" t="s">
        <v>6186</v>
      </c>
      <c r="AE865" t="s">
        <v>6186</v>
      </c>
      <c r="AF865" t="s">
        <v>6186</v>
      </c>
      <c r="AG865" t="s">
        <v>6186</v>
      </c>
      <c r="AH865" t="s">
        <v>6186</v>
      </c>
      <c r="AI865" t="s">
        <v>6186</v>
      </c>
      <c r="AJ865" t="s">
        <v>6186</v>
      </c>
      <c r="AK865" t="s">
        <v>6186</v>
      </c>
      <c r="AL865" t="s">
        <v>6186</v>
      </c>
      <c r="AM865" t="s">
        <v>6186</v>
      </c>
      <c r="AN865" t="s">
        <v>6186</v>
      </c>
      <c r="AO865" t="s">
        <v>6186</v>
      </c>
      <c r="AP865" t="s">
        <v>6186</v>
      </c>
      <c r="AQ865" t="s">
        <v>6186</v>
      </c>
      <c r="AR865" t="s">
        <v>6186</v>
      </c>
      <c r="AS865" t="s">
        <v>6186</v>
      </c>
      <c r="AT865" t="s">
        <v>6186</v>
      </c>
      <c r="AU865" t="s">
        <v>6186</v>
      </c>
      <c r="AV865" t="s">
        <v>6186</v>
      </c>
      <c r="AW865" t="s">
        <v>6186</v>
      </c>
      <c r="AX865" t="s">
        <v>6186</v>
      </c>
      <c r="AY865" t="s">
        <v>6186</v>
      </c>
      <c r="AZ865" t="s">
        <v>6186</v>
      </c>
      <c r="BA865" t="s">
        <v>6186</v>
      </c>
      <c r="BB865" t="s">
        <v>6186</v>
      </c>
      <c r="BC865" t="s">
        <v>6186</v>
      </c>
      <c r="BD865" t="s">
        <v>6186</v>
      </c>
    </row>
    <row r="866" spans="1:56">
      <c r="A866" t="s">
        <v>6189</v>
      </c>
      <c r="B866">
        <v>2250</v>
      </c>
      <c r="C866">
        <v>2011</v>
      </c>
      <c r="D866" t="s">
        <v>6186</v>
      </c>
      <c r="E866" t="s">
        <v>6186</v>
      </c>
      <c r="F866" t="s">
        <v>6186</v>
      </c>
      <c r="H866" t="s">
        <v>6186</v>
      </c>
      <c r="I866" t="str">
        <f t="shared" si="17"/>
        <v/>
      </c>
      <c r="K866" t="s">
        <v>6186</v>
      </c>
      <c r="L866" t="s">
        <v>6186</v>
      </c>
      <c r="M866" t="s">
        <v>6186</v>
      </c>
      <c r="N866" t="s">
        <v>6186</v>
      </c>
      <c r="O866" t="s">
        <v>6186</v>
      </c>
      <c r="P866" t="s">
        <v>6186</v>
      </c>
      <c r="Q866" t="s">
        <v>6186</v>
      </c>
      <c r="R866" t="s">
        <v>6186</v>
      </c>
      <c r="S866" t="s">
        <v>6186</v>
      </c>
      <c r="T866" t="s">
        <v>6186</v>
      </c>
      <c r="U866" t="s">
        <v>6186</v>
      </c>
      <c r="V866" t="s">
        <v>6186</v>
      </c>
      <c r="W866" t="s">
        <v>6186</v>
      </c>
      <c r="X866" t="s">
        <v>6186</v>
      </c>
      <c r="Y866" t="s">
        <v>6186</v>
      </c>
      <c r="Z866" t="s">
        <v>6186</v>
      </c>
      <c r="AA866" t="s">
        <v>6186</v>
      </c>
      <c r="AB866" t="s">
        <v>6186</v>
      </c>
      <c r="AC866" t="s">
        <v>6186</v>
      </c>
      <c r="AD866" t="s">
        <v>6186</v>
      </c>
      <c r="AE866" t="s">
        <v>6186</v>
      </c>
      <c r="AF866" t="s">
        <v>6186</v>
      </c>
      <c r="AG866" t="s">
        <v>6186</v>
      </c>
      <c r="AH866" t="s">
        <v>6186</v>
      </c>
      <c r="AI866" t="s">
        <v>6186</v>
      </c>
      <c r="AJ866" t="s">
        <v>6186</v>
      </c>
      <c r="AK866" t="s">
        <v>6186</v>
      </c>
      <c r="AL866" t="s">
        <v>6186</v>
      </c>
      <c r="AM866" t="s">
        <v>6186</v>
      </c>
      <c r="AN866" t="s">
        <v>6186</v>
      </c>
      <c r="AO866" t="s">
        <v>6186</v>
      </c>
      <c r="AP866" t="s">
        <v>6186</v>
      </c>
      <c r="AQ866" t="s">
        <v>6186</v>
      </c>
      <c r="AR866" t="s">
        <v>6186</v>
      </c>
      <c r="AS866" t="s">
        <v>6186</v>
      </c>
      <c r="AT866" t="s">
        <v>6186</v>
      </c>
      <c r="AU866" t="s">
        <v>6186</v>
      </c>
      <c r="AV866" t="s">
        <v>6186</v>
      </c>
      <c r="AW866" t="s">
        <v>6186</v>
      </c>
      <c r="AX866" t="s">
        <v>6186</v>
      </c>
      <c r="AY866" t="s">
        <v>6186</v>
      </c>
      <c r="AZ866" t="s">
        <v>6186</v>
      </c>
      <c r="BA866" t="s">
        <v>6186</v>
      </c>
      <c r="BB866" t="s">
        <v>6186</v>
      </c>
      <c r="BC866" t="s">
        <v>6186</v>
      </c>
      <c r="BD866" t="s">
        <v>6186</v>
      </c>
    </row>
    <row r="867" spans="1:56">
      <c r="A867" t="s">
        <v>6189</v>
      </c>
      <c r="B867">
        <v>2250</v>
      </c>
      <c r="C867">
        <v>2012</v>
      </c>
      <c r="D867" t="s">
        <v>6186</v>
      </c>
      <c r="E867" t="s">
        <v>6186</v>
      </c>
      <c r="F867" t="s">
        <v>6186</v>
      </c>
      <c r="H867" t="s">
        <v>6186</v>
      </c>
      <c r="I867" t="str">
        <f t="shared" si="17"/>
        <v/>
      </c>
      <c r="K867" t="s">
        <v>6186</v>
      </c>
      <c r="L867" t="s">
        <v>6186</v>
      </c>
      <c r="M867" t="s">
        <v>6186</v>
      </c>
      <c r="N867" t="s">
        <v>6186</v>
      </c>
      <c r="O867" t="s">
        <v>6186</v>
      </c>
      <c r="P867" t="s">
        <v>6186</v>
      </c>
      <c r="Q867" t="s">
        <v>6186</v>
      </c>
      <c r="R867" t="s">
        <v>6186</v>
      </c>
      <c r="S867" t="s">
        <v>6186</v>
      </c>
      <c r="T867" t="s">
        <v>6186</v>
      </c>
      <c r="U867" t="s">
        <v>6186</v>
      </c>
      <c r="V867" t="s">
        <v>6186</v>
      </c>
      <c r="W867" t="s">
        <v>6186</v>
      </c>
      <c r="X867" t="s">
        <v>6186</v>
      </c>
      <c r="Y867" t="s">
        <v>6186</v>
      </c>
      <c r="Z867" t="s">
        <v>6186</v>
      </c>
      <c r="AA867" t="s">
        <v>6186</v>
      </c>
      <c r="AB867" t="s">
        <v>6186</v>
      </c>
      <c r="AC867" t="s">
        <v>6186</v>
      </c>
      <c r="AD867" t="s">
        <v>6186</v>
      </c>
      <c r="AE867" t="s">
        <v>6186</v>
      </c>
      <c r="AF867" t="s">
        <v>6186</v>
      </c>
      <c r="AG867" t="s">
        <v>6186</v>
      </c>
      <c r="AH867" t="s">
        <v>6186</v>
      </c>
      <c r="AI867" t="s">
        <v>6186</v>
      </c>
      <c r="AJ867" t="s">
        <v>6186</v>
      </c>
      <c r="AK867" t="s">
        <v>6186</v>
      </c>
      <c r="AL867" t="s">
        <v>6186</v>
      </c>
      <c r="AM867" t="s">
        <v>6186</v>
      </c>
      <c r="AN867" t="s">
        <v>6186</v>
      </c>
      <c r="AO867" t="s">
        <v>6186</v>
      </c>
      <c r="AP867" t="s">
        <v>6186</v>
      </c>
      <c r="AQ867" t="s">
        <v>6186</v>
      </c>
      <c r="AR867" t="s">
        <v>6186</v>
      </c>
      <c r="AS867" t="s">
        <v>6186</v>
      </c>
      <c r="AT867" t="s">
        <v>6186</v>
      </c>
      <c r="AU867" t="s">
        <v>6186</v>
      </c>
      <c r="AV867" t="s">
        <v>6186</v>
      </c>
      <c r="AW867" t="s">
        <v>6186</v>
      </c>
      <c r="AX867" t="s">
        <v>6186</v>
      </c>
      <c r="AY867" t="s">
        <v>6186</v>
      </c>
      <c r="AZ867" t="s">
        <v>6186</v>
      </c>
      <c r="BA867" t="s">
        <v>6186</v>
      </c>
      <c r="BB867" t="s">
        <v>6186</v>
      </c>
      <c r="BC867" t="s">
        <v>6186</v>
      </c>
      <c r="BD867" t="s">
        <v>6186</v>
      </c>
    </row>
    <row r="868" spans="1:56">
      <c r="A868" t="s">
        <v>6189</v>
      </c>
      <c r="B868">
        <v>2250</v>
      </c>
      <c r="C868">
        <v>2013</v>
      </c>
      <c r="D868" t="s">
        <v>6186</v>
      </c>
      <c r="E868" t="s">
        <v>6186</v>
      </c>
      <c r="F868" t="s">
        <v>6186</v>
      </c>
      <c r="H868" t="s">
        <v>6186</v>
      </c>
      <c r="I868" t="str">
        <f t="shared" si="17"/>
        <v/>
      </c>
      <c r="K868" t="s">
        <v>6186</v>
      </c>
      <c r="L868" t="s">
        <v>6186</v>
      </c>
      <c r="M868" t="s">
        <v>6186</v>
      </c>
      <c r="N868" t="s">
        <v>6186</v>
      </c>
      <c r="O868" t="s">
        <v>6186</v>
      </c>
      <c r="P868" t="s">
        <v>6186</v>
      </c>
      <c r="Q868" t="s">
        <v>6186</v>
      </c>
      <c r="R868" t="s">
        <v>6186</v>
      </c>
      <c r="S868" t="s">
        <v>6186</v>
      </c>
      <c r="T868" t="s">
        <v>6186</v>
      </c>
      <c r="U868" t="s">
        <v>6186</v>
      </c>
      <c r="V868" t="s">
        <v>6186</v>
      </c>
      <c r="W868" t="s">
        <v>6186</v>
      </c>
      <c r="X868" t="s">
        <v>6186</v>
      </c>
      <c r="Y868" t="s">
        <v>6186</v>
      </c>
      <c r="Z868" t="s">
        <v>6186</v>
      </c>
      <c r="AA868" t="s">
        <v>6186</v>
      </c>
      <c r="AB868" t="s">
        <v>6186</v>
      </c>
      <c r="AC868" t="s">
        <v>6186</v>
      </c>
      <c r="AD868" t="s">
        <v>6186</v>
      </c>
      <c r="AE868" t="s">
        <v>6186</v>
      </c>
      <c r="AF868" t="s">
        <v>6186</v>
      </c>
      <c r="AG868" t="s">
        <v>6186</v>
      </c>
      <c r="AH868" t="s">
        <v>6186</v>
      </c>
      <c r="AI868" t="s">
        <v>6186</v>
      </c>
      <c r="AJ868" t="s">
        <v>6186</v>
      </c>
      <c r="AK868" t="s">
        <v>6186</v>
      </c>
      <c r="AL868" t="s">
        <v>6186</v>
      </c>
      <c r="AM868" t="s">
        <v>6186</v>
      </c>
      <c r="AN868" t="s">
        <v>6186</v>
      </c>
      <c r="AO868" t="s">
        <v>6186</v>
      </c>
      <c r="AP868" t="s">
        <v>6186</v>
      </c>
      <c r="AQ868" t="s">
        <v>6186</v>
      </c>
      <c r="AR868" t="s">
        <v>6186</v>
      </c>
      <c r="AS868" t="s">
        <v>6186</v>
      </c>
      <c r="AT868" t="s">
        <v>6186</v>
      </c>
      <c r="AU868" t="s">
        <v>6186</v>
      </c>
      <c r="AV868" t="s">
        <v>6186</v>
      </c>
      <c r="AW868" t="s">
        <v>6186</v>
      </c>
      <c r="AX868" t="s">
        <v>6186</v>
      </c>
      <c r="AY868" t="s">
        <v>6186</v>
      </c>
      <c r="AZ868" t="s">
        <v>6186</v>
      </c>
      <c r="BA868" t="s">
        <v>6186</v>
      </c>
      <c r="BB868" t="s">
        <v>6186</v>
      </c>
      <c r="BC868" t="s">
        <v>6186</v>
      </c>
      <c r="BD868" t="s">
        <v>6186</v>
      </c>
    </row>
    <row r="869" spans="1:56">
      <c r="A869" t="s">
        <v>6189</v>
      </c>
      <c r="B869">
        <v>2250</v>
      </c>
      <c r="C869">
        <v>2014</v>
      </c>
      <c r="D869" t="s">
        <v>6186</v>
      </c>
      <c r="E869" t="s">
        <v>6186</v>
      </c>
      <c r="F869" t="s">
        <v>6186</v>
      </c>
      <c r="H869" t="s">
        <v>6186</v>
      </c>
      <c r="I869" t="str">
        <f t="shared" si="17"/>
        <v/>
      </c>
      <c r="K869" t="s">
        <v>6186</v>
      </c>
      <c r="L869" t="s">
        <v>6186</v>
      </c>
      <c r="M869" t="s">
        <v>6186</v>
      </c>
      <c r="N869" t="s">
        <v>6186</v>
      </c>
      <c r="O869" t="s">
        <v>6186</v>
      </c>
      <c r="P869" t="s">
        <v>6186</v>
      </c>
      <c r="Q869" t="s">
        <v>6186</v>
      </c>
      <c r="R869" t="s">
        <v>6186</v>
      </c>
      <c r="S869" t="s">
        <v>6186</v>
      </c>
      <c r="T869" t="s">
        <v>6186</v>
      </c>
      <c r="U869" t="s">
        <v>6186</v>
      </c>
      <c r="V869" t="s">
        <v>6186</v>
      </c>
      <c r="W869" t="s">
        <v>6186</v>
      </c>
      <c r="X869" t="s">
        <v>6186</v>
      </c>
      <c r="Y869" t="s">
        <v>6186</v>
      </c>
      <c r="Z869" t="s">
        <v>6186</v>
      </c>
      <c r="AA869" t="s">
        <v>6186</v>
      </c>
      <c r="AB869" t="s">
        <v>6186</v>
      </c>
      <c r="AC869" t="s">
        <v>6186</v>
      </c>
      <c r="AD869" t="s">
        <v>6186</v>
      </c>
      <c r="AE869" t="s">
        <v>6186</v>
      </c>
      <c r="AF869" t="s">
        <v>6186</v>
      </c>
      <c r="AG869" t="s">
        <v>6186</v>
      </c>
      <c r="AH869" t="s">
        <v>6186</v>
      </c>
      <c r="AI869" t="s">
        <v>6186</v>
      </c>
      <c r="AJ869" t="s">
        <v>6186</v>
      </c>
      <c r="AK869" t="s">
        <v>6186</v>
      </c>
      <c r="AL869" t="s">
        <v>6186</v>
      </c>
      <c r="AM869" t="s">
        <v>6186</v>
      </c>
      <c r="AN869" t="s">
        <v>6186</v>
      </c>
      <c r="AO869" t="s">
        <v>6186</v>
      </c>
      <c r="AP869" t="s">
        <v>6186</v>
      </c>
      <c r="AQ869" t="s">
        <v>6186</v>
      </c>
      <c r="AR869" t="s">
        <v>6186</v>
      </c>
      <c r="AS869" t="s">
        <v>6186</v>
      </c>
      <c r="AT869" t="s">
        <v>6186</v>
      </c>
      <c r="AU869" t="s">
        <v>6186</v>
      </c>
      <c r="AV869" t="s">
        <v>6186</v>
      </c>
      <c r="AW869" t="s">
        <v>6186</v>
      </c>
      <c r="AX869" t="s">
        <v>6186</v>
      </c>
      <c r="AY869" t="s">
        <v>6186</v>
      </c>
      <c r="AZ869" t="s">
        <v>6186</v>
      </c>
      <c r="BA869" t="s">
        <v>6186</v>
      </c>
      <c r="BB869" t="s">
        <v>6186</v>
      </c>
      <c r="BC869" t="s">
        <v>6186</v>
      </c>
      <c r="BD869" t="s">
        <v>6186</v>
      </c>
    </row>
    <row r="870" spans="1:56">
      <c r="A870" t="s">
        <v>6189</v>
      </c>
      <c r="B870">
        <v>2250</v>
      </c>
      <c r="C870">
        <v>2015</v>
      </c>
      <c r="D870" t="s">
        <v>6186</v>
      </c>
      <c r="E870" t="s">
        <v>6186</v>
      </c>
      <c r="F870" t="s">
        <v>6186</v>
      </c>
      <c r="H870" t="s">
        <v>6186</v>
      </c>
      <c r="I870" t="str">
        <f t="shared" si="17"/>
        <v/>
      </c>
      <c r="K870" t="s">
        <v>6186</v>
      </c>
      <c r="L870" t="s">
        <v>6186</v>
      </c>
      <c r="M870" t="s">
        <v>6186</v>
      </c>
      <c r="N870" t="s">
        <v>6186</v>
      </c>
      <c r="O870" t="s">
        <v>6186</v>
      </c>
      <c r="P870" t="s">
        <v>6186</v>
      </c>
      <c r="Q870" t="s">
        <v>6186</v>
      </c>
      <c r="R870" t="s">
        <v>6186</v>
      </c>
      <c r="S870" t="s">
        <v>6186</v>
      </c>
      <c r="T870" t="s">
        <v>6186</v>
      </c>
      <c r="U870" t="s">
        <v>6186</v>
      </c>
      <c r="V870" t="s">
        <v>6186</v>
      </c>
      <c r="W870" t="s">
        <v>6186</v>
      </c>
      <c r="X870" t="s">
        <v>6186</v>
      </c>
      <c r="Y870" t="s">
        <v>6186</v>
      </c>
      <c r="Z870" t="s">
        <v>6186</v>
      </c>
      <c r="AA870" t="s">
        <v>6186</v>
      </c>
      <c r="AB870" t="s">
        <v>6186</v>
      </c>
      <c r="AC870" t="s">
        <v>6186</v>
      </c>
      <c r="AD870" t="s">
        <v>6186</v>
      </c>
      <c r="AE870" t="s">
        <v>6186</v>
      </c>
      <c r="AF870" t="s">
        <v>6186</v>
      </c>
      <c r="AG870" t="s">
        <v>6186</v>
      </c>
      <c r="AH870" t="s">
        <v>6186</v>
      </c>
      <c r="AI870" t="s">
        <v>6186</v>
      </c>
      <c r="AJ870" t="s">
        <v>6186</v>
      </c>
      <c r="AK870" t="s">
        <v>6186</v>
      </c>
      <c r="AL870" t="s">
        <v>6186</v>
      </c>
      <c r="AM870" t="s">
        <v>6186</v>
      </c>
      <c r="AN870" t="s">
        <v>6186</v>
      </c>
      <c r="AO870" t="s">
        <v>6186</v>
      </c>
      <c r="AP870" t="s">
        <v>6186</v>
      </c>
      <c r="AQ870" t="s">
        <v>6186</v>
      </c>
      <c r="AR870" t="s">
        <v>6186</v>
      </c>
      <c r="AS870" t="s">
        <v>6186</v>
      </c>
      <c r="AT870" t="s">
        <v>6186</v>
      </c>
      <c r="AU870" t="s">
        <v>6186</v>
      </c>
      <c r="AV870" t="s">
        <v>6186</v>
      </c>
      <c r="AW870" t="s">
        <v>6186</v>
      </c>
      <c r="AX870" t="s">
        <v>6186</v>
      </c>
      <c r="AY870" t="s">
        <v>6186</v>
      </c>
      <c r="AZ870" t="s">
        <v>6186</v>
      </c>
      <c r="BA870" t="s">
        <v>6186</v>
      </c>
      <c r="BB870" t="s">
        <v>6186</v>
      </c>
      <c r="BC870" t="s">
        <v>6186</v>
      </c>
      <c r="BD870" t="s">
        <v>6186</v>
      </c>
    </row>
    <row r="871" spans="1:56">
      <c r="A871" t="s">
        <v>6189</v>
      </c>
      <c r="B871">
        <v>2250</v>
      </c>
      <c r="C871">
        <v>2016</v>
      </c>
      <c r="D871" t="s">
        <v>6186</v>
      </c>
      <c r="E871" t="s">
        <v>6186</v>
      </c>
      <c r="F871" t="s">
        <v>6186</v>
      </c>
      <c r="H871" t="s">
        <v>6186</v>
      </c>
      <c r="I871" t="str">
        <f t="shared" si="17"/>
        <v/>
      </c>
      <c r="K871" t="s">
        <v>6186</v>
      </c>
      <c r="L871" t="s">
        <v>6186</v>
      </c>
      <c r="M871" t="s">
        <v>6186</v>
      </c>
      <c r="N871" t="s">
        <v>6186</v>
      </c>
      <c r="O871" t="s">
        <v>6186</v>
      </c>
      <c r="P871" t="s">
        <v>6186</v>
      </c>
      <c r="Q871" t="s">
        <v>6186</v>
      </c>
      <c r="R871" t="s">
        <v>6186</v>
      </c>
      <c r="S871" t="s">
        <v>6186</v>
      </c>
      <c r="T871" t="s">
        <v>6186</v>
      </c>
      <c r="U871" t="s">
        <v>6186</v>
      </c>
      <c r="V871" t="s">
        <v>6186</v>
      </c>
      <c r="W871" t="s">
        <v>6186</v>
      </c>
      <c r="X871" t="s">
        <v>6186</v>
      </c>
      <c r="Y871" t="s">
        <v>6186</v>
      </c>
      <c r="Z871" t="s">
        <v>6186</v>
      </c>
      <c r="AA871" t="s">
        <v>6186</v>
      </c>
      <c r="AB871" t="s">
        <v>6186</v>
      </c>
      <c r="AC871" t="s">
        <v>6186</v>
      </c>
      <c r="AD871" t="s">
        <v>6186</v>
      </c>
      <c r="AE871" t="s">
        <v>6186</v>
      </c>
      <c r="AF871" t="s">
        <v>6186</v>
      </c>
      <c r="AG871" t="s">
        <v>6186</v>
      </c>
      <c r="AH871" t="s">
        <v>6186</v>
      </c>
      <c r="AI871" t="s">
        <v>6186</v>
      </c>
      <c r="AJ871" t="s">
        <v>6186</v>
      </c>
      <c r="AK871" t="s">
        <v>6186</v>
      </c>
      <c r="AL871" t="s">
        <v>6186</v>
      </c>
      <c r="AM871" t="s">
        <v>6186</v>
      </c>
      <c r="AN871" t="s">
        <v>6186</v>
      </c>
      <c r="AO871" t="s">
        <v>6186</v>
      </c>
      <c r="AP871" t="s">
        <v>6186</v>
      </c>
      <c r="AQ871" t="s">
        <v>6186</v>
      </c>
      <c r="AR871" t="s">
        <v>6186</v>
      </c>
      <c r="AS871" t="s">
        <v>6186</v>
      </c>
      <c r="AT871" t="s">
        <v>6186</v>
      </c>
      <c r="AU871" t="s">
        <v>6186</v>
      </c>
      <c r="AV871" t="s">
        <v>6186</v>
      </c>
      <c r="AW871" t="s">
        <v>6186</v>
      </c>
      <c r="AX871" t="s">
        <v>6186</v>
      </c>
      <c r="AY871" t="s">
        <v>6186</v>
      </c>
      <c r="AZ871" t="s">
        <v>6186</v>
      </c>
      <c r="BA871" t="s">
        <v>6186</v>
      </c>
      <c r="BB871" t="s">
        <v>6186</v>
      </c>
      <c r="BC871" t="s">
        <v>6186</v>
      </c>
      <c r="BD871" t="s">
        <v>6186</v>
      </c>
    </row>
    <row r="872" spans="1:56">
      <c r="A872" t="s">
        <v>6189</v>
      </c>
      <c r="B872">
        <v>2250</v>
      </c>
      <c r="C872">
        <v>2017</v>
      </c>
      <c r="D872" t="s">
        <v>6186</v>
      </c>
      <c r="E872" t="s">
        <v>6186</v>
      </c>
      <c r="F872" t="s">
        <v>6186</v>
      </c>
      <c r="H872" t="s">
        <v>6186</v>
      </c>
      <c r="I872" t="str">
        <f t="shared" si="17"/>
        <v/>
      </c>
      <c r="K872" t="s">
        <v>6186</v>
      </c>
      <c r="L872" t="s">
        <v>6186</v>
      </c>
      <c r="M872" t="s">
        <v>6186</v>
      </c>
      <c r="N872" t="s">
        <v>6186</v>
      </c>
      <c r="O872" t="s">
        <v>6186</v>
      </c>
      <c r="P872" t="s">
        <v>6186</v>
      </c>
      <c r="Q872" t="s">
        <v>6186</v>
      </c>
      <c r="R872" t="s">
        <v>6186</v>
      </c>
      <c r="S872" t="s">
        <v>6186</v>
      </c>
      <c r="T872" t="s">
        <v>6186</v>
      </c>
      <c r="U872" t="s">
        <v>6186</v>
      </c>
      <c r="V872" t="s">
        <v>6186</v>
      </c>
      <c r="W872" t="s">
        <v>6186</v>
      </c>
      <c r="X872" t="s">
        <v>6186</v>
      </c>
      <c r="Y872" t="s">
        <v>6186</v>
      </c>
      <c r="Z872" t="s">
        <v>6186</v>
      </c>
      <c r="AA872" t="s">
        <v>6186</v>
      </c>
      <c r="AB872" t="s">
        <v>6186</v>
      </c>
      <c r="AC872" t="s">
        <v>6186</v>
      </c>
      <c r="AD872" t="s">
        <v>6186</v>
      </c>
      <c r="AE872" t="s">
        <v>6186</v>
      </c>
      <c r="AF872" t="s">
        <v>6186</v>
      </c>
      <c r="AG872" t="s">
        <v>6186</v>
      </c>
      <c r="AH872" t="s">
        <v>6186</v>
      </c>
      <c r="AI872" t="s">
        <v>6186</v>
      </c>
      <c r="AJ872" t="s">
        <v>6186</v>
      </c>
      <c r="AK872" t="s">
        <v>6186</v>
      </c>
      <c r="AL872" t="s">
        <v>6186</v>
      </c>
      <c r="AM872" t="s">
        <v>6186</v>
      </c>
      <c r="AN872" t="s">
        <v>6186</v>
      </c>
      <c r="AO872" t="s">
        <v>6186</v>
      </c>
      <c r="AP872" t="s">
        <v>6186</v>
      </c>
      <c r="AQ872" t="s">
        <v>6186</v>
      </c>
      <c r="AR872" t="s">
        <v>6186</v>
      </c>
      <c r="AS872" t="s">
        <v>6186</v>
      </c>
      <c r="AT872" t="s">
        <v>6186</v>
      </c>
      <c r="AU872" t="s">
        <v>6186</v>
      </c>
      <c r="AV872" t="s">
        <v>6186</v>
      </c>
      <c r="AW872" t="s">
        <v>6186</v>
      </c>
      <c r="AX872" t="s">
        <v>6186</v>
      </c>
      <c r="AY872" t="s">
        <v>6186</v>
      </c>
      <c r="AZ872" t="s">
        <v>6186</v>
      </c>
      <c r="BA872" t="s">
        <v>6186</v>
      </c>
      <c r="BB872" t="s">
        <v>6186</v>
      </c>
      <c r="BC872" t="s">
        <v>6186</v>
      </c>
      <c r="BD872" t="s">
        <v>6186</v>
      </c>
    </row>
    <row r="873" spans="1:56">
      <c r="A873" t="s">
        <v>6189</v>
      </c>
      <c r="B873">
        <v>2250</v>
      </c>
      <c r="C873">
        <v>2018</v>
      </c>
      <c r="D873" t="s">
        <v>6186</v>
      </c>
      <c r="E873" t="s">
        <v>6186</v>
      </c>
      <c r="F873" t="s">
        <v>6186</v>
      </c>
      <c r="H873" t="s">
        <v>6186</v>
      </c>
      <c r="I873" t="str">
        <f t="shared" si="17"/>
        <v/>
      </c>
      <c r="K873" t="s">
        <v>6186</v>
      </c>
      <c r="L873" t="s">
        <v>6186</v>
      </c>
      <c r="M873" t="s">
        <v>6186</v>
      </c>
      <c r="N873" t="s">
        <v>6186</v>
      </c>
      <c r="O873" t="s">
        <v>6186</v>
      </c>
      <c r="P873" t="s">
        <v>6186</v>
      </c>
      <c r="Q873" t="s">
        <v>6186</v>
      </c>
      <c r="R873" t="s">
        <v>6186</v>
      </c>
      <c r="S873" t="s">
        <v>6186</v>
      </c>
      <c r="T873" t="s">
        <v>6186</v>
      </c>
      <c r="U873" t="s">
        <v>6186</v>
      </c>
      <c r="V873" t="s">
        <v>6186</v>
      </c>
      <c r="W873" t="s">
        <v>6186</v>
      </c>
      <c r="X873" t="s">
        <v>6186</v>
      </c>
      <c r="Y873" t="s">
        <v>6186</v>
      </c>
      <c r="Z873" t="s">
        <v>6186</v>
      </c>
      <c r="AA873" t="s">
        <v>6186</v>
      </c>
      <c r="AB873" t="s">
        <v>6186</v>
      </c>
      <c r="AC873" t="s">
        <v>6186</v>
      </c>
      <c r="AD873" t="s">
        <v>6186</v>
      </c>
      <c r="AE873" t="s">
        <v>6186</v>
      </c>
      <c r="AF873" t="s">
        <v>6186</v>
      </c>
      <c r="AG873" t="s">
        <v>6186</v>
      </c>
      <c r="AH873" t="s">
        <v>6186</v>
      </c>
      <c r="AI873" t="s">
        <v>6186</v>
      </c>
      <c r="AJ873" t="s">
        <v>6186</v>
      </c>
      <c r="AK873" t="s">
        <v>6186</v>
      </c>
      <c r="AL873" t="s">
        <v>6186</v>
      </c>
      <c r="AM873" t="s">
        <v>6186</v>
      </c>
      <c r="AN873" t="s">
        <v>6186</v>
      </c>
      <c r="AO873" t="s">
        <v>6186</v>
      </c>
      <c r="AP873" t="s">
        <v>6186</v>
      </c>
      <c r="AQ873" t="s">
        <v>6186</v>
      </c>
      <c r="AR873" t="s">
        <v>6186</v>
      </c>
      <c r="AS873" t="s">
        <v>6186</v>
      </c>
      <c r="AT873" t="s">
        <v>6186</v>
      </c>
      <c r="AU873" t="s">
        <v>6186</v>
      </c>
      <c r="AV873" t="s">
        <v>6186</v>
      </c>
      <c r="AW873" t="s">
        <v>6186</v>
      </c>
      <c r="AX873" t="s">
        <v>6186</v>
      </c>
      <c r="AY873" t="s">
        <v>6186</v>
      </c>
      <c r="AZ873" t="s">
        <v>6186</v>
      </c>
      <c r="BA873" t="s">
        <v>6186</v>
      </c>
      <c r="BB873" t="s">
        <v>6186</v>
      </c>
      <c r="BC873" t="s">
        <v>6186</v>
      </c>
      <c r="BD873" t="s">
        <v>6186</v>
      </c>
    </row>
    <row r="874" spans="1:56">
      <c r="A874" t="s">
        <v>6189</v>
      </c>
      <c r="B874">
        <v>2250</v>
      </c>
      <c r="C874">
        <v>2019</v>
      </c>
      <c r="D874" t="s">
        <v>6186</v>
      </c>
      <c r="E874" t="s">
        <v>6186</v>
      </c>
      <c r="F874" t="s">
        <v>6186</v>
      </c>
      <c r="H874" t="s">
        <v>6186</v>
      </c>
      <c r="I874" t="str">
        <f t="shared" si="17"/>
        <v/>
      </c>
      <c r="K874" t="s">
        <v>6186</v>
      </c>
      <c r="L874" t="s">
        <v>6186</v>
      </c>
      <c r="M874" t="s">
        <v>6186</v>
      </c>
      <c r="N874" t="s">
        <v>6186</v>
      </c>
      <c r="O874" t="s">
        <v>6186</v>
      </c>
      <c r="P874" t="s">
        <v>6186</v>
      </c>
      <c r="Q874" t="s">
        <v>6186</v>
      </c>
      <c r="R874" t="s">
        <v>6186</v>
      </c>
      <c r="S874" t="s">
        <v>6186</v>
      </c>
      <c r="T874" t="s">
        <v>6186</v>
      </c>
      <c r="U874" t="s">
        <v>6186</v>
      </c>
      <c r="V874" t="s">
        <v>6186</v>
      </c>
      <c r="W874" t="s">
        <v>6186</v>
      </c>
      <c r="X874" t="s">
        <v>6186</v>
      </c>
      <c r="Y874" t="s">
        <v>6186</v>
      </c>
      <c r="Z874" t="s">
        <v>6186</v>
      </c>
      <c r="AA874" t="s">
        <v>6186</v>
      </c>
      <c r="AB874" t="s">
        <v>6186</v>
      </c>
      <c r="AC874" t="s">
        <v>6186</v>
      </c>
      <c r="AD874" t="s">
        <v>6186</v>
      </c>
      <c r="AE874" t="s">
        <v>6186</v>
      </c>
      <c r="AF874" t="s">
        <v>6186</v>
      </c>
      <c r="AG874" t="s">
        <v>6186</v>
      </c>
      <c r="AH874" t="s">
        <v>6186</v>
      </c>
      <c r="AI874" t="s">
        <v>6186</v>
      </c>
      <c r="AJ874" t="s">
        <v>6186</v>
      </c>
      <c r="AK874" t="s">
        <v>6186</v>
      </c>
      <c r="AL874" t="s">
        <v>6186</v>
      </c>
      <c r="AM874" t="s">
        <v>6186</v>
      </c>
      <c r="AN874" t="s">
        <v>6186</v>
      </c>
      <c r="AO874" t="s">
        <v>6186</v>
      </c>
      <c r="AP874" t="s">
        <v>6186</v>
      </c>
      <c r="AQ874" t="s">
        <v>6186</v>
      </c>
      <c r="AR874" t="s">
        <v>6186</v>
      </c>
      <c r="AS874" t="s">
        <v>6186</v>
      </c>
      <c r="AT874" t="s">
        <v>6186</v>
      </c>
      <c r="AU874" t="s">
        <v>6186</v>
      </c>
      <c r="AV874" t="s">
        <v>6186</v>
      </c>
      <c r="AW874" t="s">
        <v>6186</v>
      </c>
      <c r="AX874" t="s">
        <v>6186</v>
      </c>
      <c r="AY874" t="s">
        <v>6186</v>
      </c>
      <c r="AZ874" t="s">
        <v>6186</v>
      </c>
      <c r="BA874" t="s">
        <v>6186</v>
      </c>
      <c r="BB874" t="s">
        <v>6186</v>
      </c>
      <c r="BC874" t="s">
        <v>6186</v>
      </c>
      <c r="BD874" t="s">
        <v>6186</v>
      </c>
    </row>
    <row r="875" spans="1:56">
      <c r="A875" t="s">
        <v>6189</v>
      </c>
      <c r="B875">
        <v>2250</v>
      </c>
      <c r="C875">
        <v>2020</v>
      </c>
      <c r="D875" t="s">
        <v>6186</v>
      </c>
      <c r="E875" t="s">
        <v>6186</v>
      </c>
      <c r="F875" t="s">
        <v>6186</v>
      </c>
      <c r="H875" t="s">
        <v>6186</v>
      </c>
      <c r="I875" t="str">
        <f t="shared" si="17"/>
        <v/>
      </c>
      <c r="K875" t="s">
        <v>6186</v>
      </c>
      <c r="L875" t="s">
        <v>6186</v>
      </c>
      <c r="M875" t="s">
        <v>6186</v>
      </c>
      <c r="N875" t="s">
        <v>6186</v>
      </c>
      <c r="O875" t="s">
        <v>6186</v>
      </c>
      <c r="P875" t="s">
        <v>6186</v>
      </c>
      <c r="Q875" t="s">
        <v>6186</v>
      </c>
      <c r="R875" t="s">
        <v>6186</v>
      </c>
      <c r="S875" t="s">
        <v>6186</v>
      </c>
      <c r="T875" t="s">
        <v>6186</v>
      </c>
      <c r="U875" t="s">
        <v>6186</v>
      </c>
      <c r="V875" t="s">
        <v>6186</v>
      </c>
      <c r="W875" t="s">
        <v>6186</v>
      </c>
      <c r="X875" t="s">
        <v>6186</v>
      </c>
      <c r="Y875" t="s">
        <v>6186</v>
      </c>
      <c r="Z875" t="s">
        <v>6186</v>
      </c>
      <c r="AA875" t="s">
        <v>6186</v>
      </c>
      <c r="AB875" t="s">
        <v>6186</v>
      </c>
      <c r="AC875" t="s">
        <v>6186</v>
      </c>
      <c r="AD875" t="s">
        <v>6186</v>
      </c>
      <c r="AE875" t="s">
        <v>6186</v>
      </c>
      <c r="AF875" t="s">
        <v>6186</v>
      </c>
      <c r="AG875" t="s">
        <v>6186</v>
      </c>
      <c r="AH875" t="s">
        <v>6186</v>
      </c>
      <c r="AI875" t="s">
        <v>6186</v>
      </c>
      <c r="AJ875" t="s">
        <v>6186</v>
      </c>
      <c r="AK875" t="s">
        <v>6186</v>
      </c>
      <c r="AL875" t="s">
        <v>6186</v>
      </c>
      <c r="AM875" t="s">
        <v>6186</v>
      </c>
      <c r="AN875" t="s">
        <v>6186</v>
      </c>
      <c r="AO875" t="s">
        <v>6186</v>
      </c>
      <c r="AP875" t="s">
        <v>6186</v>
      </c>
      <c r="AQ875" t="s">
        <v>6186</v>
      </c>
      <c r="AR875" t="s">
        <v>6186</v>
      </c>
      <c r="AS875" t="s">
        <v>6186</v>
      </c>
      <c r="AT875" t="s">
        <v>6186</v>
      </c>
      <c r="AU875" t="s">
        <v>6186</v>
      </c>
      <c r="AV875" t="s">
        <v>6186</v>
      </c>
      <c r="AW875" t="s">
        <v>6186</v>
      </c>
      <c r="AX875" t="s">
        <v>6186</v>
      </c>
      <c r="AY875" t="s">
        <v>6186</v>
      </c>
      <c r="AZ875" t="s">
        <v>6186</v>
      </c>
      <c r="BA875" t="s">
        <v>6186</v>
      </c>
      <c r="BB875" t="s">
        <v>6186</v>
      </c>
      <c r="BC875" t="s">
        <v>6186</v>
      </c>
      <c r="BD875" t="s">
        <v>6186</v>
      </c>
    </row>
    <row r="876" spans="1:56">
      <c r="A876" t="s">
        <v>6189</v>
      </c>
      <c r="B876">
        <v>2250</v>
      </c>
      <c r="C876">
        <v>2021</v>
      </c>
      <c r="D876" t="s">
        <v>6186</v>
      </c>
      <c r="E876" t="s">
        <v>6186</v>
      </c>
      <c r="F876" t="s">
        <v>6186</v>
      </c>
      <c r="G876" t="str">
        <f>IFERROR(F876*E876,"")</f>
        <v/>
      </c>
      <c r="H876" t="s">
        <v>6186</v>
      </c>
      <c r="I876" t="str">
        <f t="shared" si="17"/>
        <v/>
      </c>
      <c r="J876" t="str">
        <f>IFERROR(M876*E876,"")</f>
        <v/>
      </c>
      <c r="K876" t="s">
        <v>6186</v>
      </c>
      <c r="L876" t="s">
        <v>6186</v>
      </c>
      <c r="M876" t="s">
        <v>6186</v>
      </c>
      <c r="N876" t="s">
        <v>6186</v>
      </c>
      <c r="O876" t="s">
        <v>6186</v>
      </c>
      <c r="P876" t="s">
        <v>6186</v>
      </c>
      <c r="Q876" t="s">
        <v>6186</v>
      </c>
      <c r="R876" t="s">
        <v>6186</v>
      </c>
      <c r="S876" t="s">
        <v>6186</v>
      </c>
      <c r="T876" t="s">
        <v>6186</v>
      </c>
      <c r="U876" t="s">
        <v>6186</v>
      </c>
      <c r="V876" t="s">
        <v>6186</v>
      </c>
      <c r="W876" t="s">
        <v>6186</v>
      </c>
      <c r="X876" t="s">
        <v>6186</v>
      </c>
      <c r="Y876" t="s">
        <v>6186</v>
      </c>
      <c r="Z876" t="s">
        <v>6186</v>
      </c>
      <c r="AA876" t="s">
        <v>6186</v>
      </c>
      <c r="AB876" t="s">
        <v>6186</v>
      </c>
      <c r="AC876" t="s">
        <v>6186</v>
      </c>
      <c r="AD876" t="s">
        <v>6186</v>
      </c>
      <c r="AE876" t="s">
        <v>6186</v>
      </c>
      <c r="AF876" t="s">
        <v>6186</v>
      </c>
      <c r="AG876" t="s">
        <v>6186</v>
      </c>
      <c r="AH876" t="s">
        <v>6186</v>
      </c>
      <c r="AI876" t="s">
        <v>6186</v>
      </c>
      <c r="AJ876" t="s">
        <v>6186</v>
      </c>
      <c r="AK876" t="s">
        <v>6186</v>
      </c>
      <c r="AL876" t="s">
        <v>6186</v>
      </c>
      <c r="AM876" t="s">
        <v>6186</v>
      </c>
      <c r="AN876" t="s">
        <v>6186</v>
      </c>
      <c r="AO876" t="s">
        <v>6186</v>
      </c>
      <c r="AP876" t="s">
        <v>6186</v>
      </c>
      <c r="AQ876" t="s">
        <v>6186</v>
      </c>
      <c r="AR876" t="s">
        <v>6186</v>
      </c>
      <c r="AS876" t="s">
        <v>6186</v>
      </c>
      <c r="AT876" t="s">
        <v>6186</v>
      </c>
      <c r="AU876" t="s">
        <v>6186</v>
      </c>
      <c r="AV876" t="s">
        <v>6186</v>
      </c>
      <c r="AW876" t="s">
        <v>6186</v>
      </c>
      <c r="AX876" t="s">
        <v>6186</v>
      </c>
      <c r="AY876" t="s">
        <v>6186</v>
      </c>
      <c r="AZ876" t="s">
        <v>6186</v>
      </c>
      <c r="BA876" t="s">
        <v>6186</v>
      </c>
      <c r="BB876" t="s">
        <v>6186</v>
      </c>
      <c r="BC876" t="s">
        <v>6186</v>
      </c>
      <c r="BD876" t="s">
        <v>6186</v>
      </c>
    </row>
    <row r="877" spans="1:56">
      <c r="A877" t="s">
        <v>6189</v>
      </c>
      <c r="B877">
        <v>2250</v>
      </c>
      <c r="C877" t="s">
        <v>6187</v>
      </c>
      <c r="D877" t="s">
        <v>6186</v>
      </c>
      <c r="E877" t="s">
        <v>6186</v>
      </c>
      <c r="F877" t="s">
        <v>6186</v>
      </c>
      <c r="H877" t="s">
        <v>6186</v>
      </c>
      <c r="I877" t="str">
        <f t="shared" si="17"/>
        <v/>
      </c>
      <c r="K877" t="s">
        <v>6186</v>
      </c>
      <c r="L877" t="s">
        <v>6186</v>
      </c>
      <c r="M877" t="s">
        <v>6186</v>
      </c>
      <c r="N877" t="s">
        <v>6186</v>
      </c>
      <c r="O877" t="s">
        <v>6186</v>
      </c>
      <c r="P877" t="s">
        <v>6186</v>
      </c>
      <c r="Q877" t="s">
        <v>6186</v>
      </c>
      <c r="R877" t="s">
        <v>6186</v>
      </c>
      <c r="S877" t="s">
        <v>6186</v>
      </c>
      <c r="T877" t="s">
        <v>6186</v>
      </c>
      <c r="U877" t="s">
        <v>6186</v>
      </c>
      <c r="V877" t="s">
        <v>6186</v>
      </c>
      <c r="W877" t="s">
        <v>6186</v>
      </c>
      <c r="X877" t="s">
        <v>6186</v>
      </c>
      <c r="Y877" t="s">
        <v>6186</v>
      </c>
      <c r="Z877" t="s">
        <v>6186</v>
      </c>
      <c r="AA877" t="s">
        <v>6186</v>
      </c>
      <c r="AB877" t="s">
        <v>6186</v>
      </c>
      <c r="AC877" t="s">
        <v>6186</v>
      </c>
      <c r="AD877" t="s">
        <v>6186</v>
      </c>
      <c r="AE877" t="s">
        <v>6186</v>
      </c>
      <c r="AF877" t="s">
        <v>6186</v>
      </c>
      <c r="AG877" t="s">
        <v>6186</v>
      </c>
      <c r="AH877" t="s">
        <v>6186</v>
      </c>
      <c r="AI877" t="s">
        <v>6186</v>
      </c>
      <c r="AJ877" t="s">
        <v>6186</v>
      </c>
      <c r="AK877" t="s">
        <v>6186</v>
      </c>
      <c r="AL877" t="s">
        <v>6186</v>
      </c>
      <c r="AM877" t="s">
        <v>6186</v>
      </c>
      <c r="AN877" t="s">
        <v>6186</v>
      </c>
      <c r="AO877" t="s">
        <v>6186</v>
      </c>
      <c r="AP877" t="s">
        <v>6186</v>
      </c>
      <c r="AQ877" t="s">
        <v>6186</v>
      </c>
      <c r="AR877" t="s">
        <v>6186</v>
      </c>
      <c r="AS877" t="s">
        <v>6186</v>
      </c>
      <c r="AT877" t="s">
        <v>6186</v>
      </c>
      <c r="AU877" t="s">
        <v>6186</v>
      </c>
      <c r="AV877" t="s">
        <v>6186</v>
      </c>
      <c r="AW877" t="s">
        <v>6186</v>
      </c>
      <c r="AX877" t="s">
        <v>6186</v>
      </c>
      <c r="AY877" t="s">
        <v>6186</v>
      </c>
      <c r="AZ877" t="s">
        <v>6186</v>
      </c>
      <c r="BA877" t="s">
        <v>6186</v>
      </c>
      <c r="BB877" t="s">
        <v>6186</v>
      </c>
      <c r="BC877" t="s">
        <v>6186</v>
      </c>
      <c r="BD877" t="s">
        <v>6186</v>
      </c>
    </row>
    <row r="878" spans="1:56">
      <c r="A878" t="s">
        <v>6185</v>
      </c>
      <c r="B878">
        <v>2500</v>
      </c>
      <c r="C878">
        <v>1975</v>
      </c>
      <c r="D878">
        <v>406</v>
      </c>
      <c r="E878">
        <v>3.9723000000000001E-2</v>
      </c>
      <c r="F878">
        <v>24.366900000000001</v>
      </c>
      <c r="H878">
        <v>20.78145</v>
      </c>
      <c r="I878">
        <f t="shared" si="17"/>
        <v>0.82550153835000006</v>
      </c>
      <c r="K878">
        <v>18.829630000000002</v>
      </c>
      <c r="L878">
        <v>23.796240000000001</v>
      </c>
      <c r="M878">
        <v>427.64093000000003</v>
      </c>
      <c r="N878">
        <v>471.96881999999999</v>
      </c>
      <c r="O878">
        <v>373.4624</v>
      </c>
      <c r="P878" t="s">
        <v>6186</v>
      </c>
      <c r="Q878">
        <v>94.999399999999994</v>
      </c>
      <c r="R878">
        <v>73.113200000000006</v>
      </c>
      <c r="S878" t="s">
        <v>6186</v>
      </c>
      <c r="T878">
        <v>0.77373999999999998</v>
      </c>
      <c r="U878">
        <v>2.9245E-2</v>
      </c>
      <c r="V878">
        <v>26.146100000000001</v>
      </c>
      <c r="W878">
        <v>0.36</v>
      </c>
      <c r="X878" t="s">
        <v>6186</v>
      </c>
      <c r="Y878">
        <v>0.64</v>
      </c>
      <c r="Z878">
        <v>0.752</v>
      </c>
      <c r="AA878">
        <v>0.247</v>
      </c>
      <c r="AB878">
        <v>1E-3</v>
      </c>
      <c r="AC878" t="s">
        <v>6186</v>
      </c>
      <c r="AD878" t="s">
        <v>6186</v>
      </c>
      <c r="AE878">
        <v>0.79600000000000004</v>
      </c>
      <c r="AF878" t="s">
        <v>6186</v>
      </c>
      <c r="AG878">
        <v>0.20399999999999999</v>
      </c>
      <c r="AH878" t="s">
        <v>6186</v>
      </c>
      <c r="AI878" t="s">
        <v>6186</v>
      </c>
      <c r="AJ878" t="s">
        <v>6186</v>
      </c>
      <c r="AK878" t="s">
        <v>6186</v>
      </c>
      <c r="AL878" t="s">
        <v>6186</v>
      </c>
      <c r="AM878" t="s">
        <v>6186</v>
      </c>
      <c r="AN878" t="s">
        <v>6186</v>
      </c>
      <c r="AO878" t="s">
        <v>6186</v>
      </c>
      <c r="AP878">
        <v>1</v>
      </c>
      <c r="AQ878" t="s">
        <v>6186</v>
      </c>
      <c r="AR878" t="s">
        <v>6186</v>
      </c>
      <c r="AS878" t="s">
        <v>6186</v>
      </c>
      <c r="AT878" t="s">
        <v>6186</v>
      </c>
      <c r="AU878" t="s">
        <v>6186</v>
      </c>
      <c r="AV878" t="s">
        <v>6186</v>
      </c>
      <c r="AW878" t="s">
        <v>6186</v>
      </c>
      <c r="AX878">
        <v>4</v>
      </c>
      <c r="AY878">
        <v>0.60099999999999998</v>
      </c>
      <c r="AZ878">
        <v>5.5E-2</v>
      </c>
      <c r="BA878" t="s">
        <v>6186</v>
      </c>
      <c r="BB878" t="s">
        <v>6186</v>
      </c>
      <c r="BC878" t="s">
        <v>6186</v>
      </c>
      <c r="BD878" t="s">
        <v>6186</v>
      </c>
    </row>
    <row r="879" spans="1:56">
      <c r="A879" t="s">
        <v>6185</v>
      </c>
      <c r="B879">
        <v>2500</v>
      </c>
      <c r="C879">
        <v>1976</v>
      </c>
      <c r="D879">
        <v>349</v>
      </c>
      <c r="E879">
        <v>2.8288000000000001E-2</v>
      </c>
      <c r="F879">
        <v>26.24896</v>
      </c>
      <c r="H879">
        <v>22.3962</v>
      </c>
      <c r="I879">
        <f t="shared" si="17"/>
        <v>0.63354370560000006</v>
      </c>
      <c r="K879">
        <v>20.190580000000001</v>
      </c>
      <c r="L879">
        <v>25.847190000000001</v>
      </c>
      <c r="M879">
        <v>396.80844000000002</v>
      </c>
      <c r="N879">
        <v>440.15564999999998</v>
      </c>
      <c r="O879">
        <v>343.82850999999999</v>
      </c>
      <c r="P879" t="s">
        <v>6186</v>
      </c>
      <c r="Q879">
        <v>97.440299999999993</v>
      </c>
      <c r="R879">
        <v>73.391300000000001</v>
      </c>
      <c r="S879" t="s">
        <v>6186</v>
      </c>
      <c r="T879">
        <v>0.75536899999999996</v>
      </c>
      <c r="U879">
        <v>2.9357000000000001E-2</v>
      </c>
      <c r="V879">
        <v>28.26249</v>
      </c>
      <c r="W879">
        <v>0.183</v>
      </c>
      <c r="X879" t="s">
        <v>6186</v>
      </c>
      <c r="Y879">
        <v>0.81699999999999995</v>
      </c>
      <c r="Z879">
        <v>0.67500000000000004</v>
      </c>
      <c r="AA879">
        <v>0.32500000000000001</v>
      </c>
      <c r="AB879" t="s">
        <v>6186</v>
      </c>
      <c r="AC879" t="s">
        <v>6186</v>
      </c>
      <c r="AD879" t="s">
        <v>6186</v>
      </c>
      <c r="AE879">
        <v>0.871</v>
      </c>
      <c r="AF879" t="s">
        <v>6186</v>
      </c>
      <c r="AG879">
        <v>0.129</v>
      </c>
      <c r="AH879" t="s">
        <v>6186</v>
      </c>
      <c r="AI879" t="s">
        <v>6186</v>
      </c>
      <c r="AJ879" t="s">
        <v>6186</v>
      </c>
      <c r="AK879" t="s">
        <v>6186</v>
      </c>
      <c r="AL879" t="s">
        <v>6186</v>
      </c>
      <c r="AM879" t="s">
        <v>6186</v>
      </c>
      <c r="AN879" t="s">
        <v>6186</v>
      </c>
      <c r="AO879" t="s">
        <v>6186</v>
      </c>
      <c r="AP879">
        <v>1</v>
      </c>
      <c r="AQ879" t="s">
        <v>6186</v>
      </c>
      <c r="AR879" t="s">
        <v>6186</v>
      </c>
      <c r="AS879" t="s">
        <v>6186</v>
      </c>
      <c r="AT879" t="s">
        <v>6186</v>
      </c>
      <c r="AU879" t="s">
        <v>6186</v>
      </c>
      <c r="AV879">
        <v>3</v>
      </c>
      <c r="AW879" t="s">
        <v>6186</v>
      </c>
      <c r="AX879">
        <v>4</v>
      </c>
      <c r="AY879">
        <v>1</v>
      </c>
      <c r="AZ879" t="s">
        <v>6186</v>
      </c>
      <c r="BA879" t="s">
        <v>6186</v>
      </c>
      <c r="BB879" t="s">
        <v>6186</v>
      </c>
      <c r="BC879" t="s">
        <v>6186</v>
      </c>
      <c r="BD879" t="s">
        <v>6186</v>
      </c>
    </row>
    <row r="880" spans="1:56">
      <c r="A880" t="s">
        <v>6185</v>
      </c>
      <c r="B880">
        <v>2500</v>
      </c>
      <c r="C880">
        <v>1977</v>
      </c>
      <c r="D880">
        <v>465</v>
      </c>
      <c r="E880">
        <v>3.2898999999999998E-2</v>
      </c>
      <c r="F880">
        <v>29.291779999999999</v>
      </c>
      <c r="H880">
        <v>24.949059999999999</v>
      </c>
      <c r="I880">
        <f t="shared" si="17"/>
        <v>0.82079912493999996</v>
      </c>
      <c r="K880">
        <v>22.95316</v>
      </c>
      <c r="L880">
        <v>27.91592</v>
      </c>
      <c r="M880">
        <v>356.67385999999999</v>
      </c>
      <c r="N880">
        <v>387.67809</v>
      </c>
      <c r="O880">
        <v>318.77978999999999</v>
      </c>
      <c r="P880" t="s">
        <v>6186</v>
      </c>
      <c r="Q880">
        <v>97.795100000000005</v>
      </c>
      <c r="R880">
        <v>74.700800000000001</v>
      </c>
      <c r="S880" t="s">
        <v>6186</v>
      </c>
      <c r="T880">
        <v>0.76401699999999995</v>
      </c>
      <c r="U880">
        <v>2.988E-2</v>
      </c>
      <c r="V880">
        <v>31.451309999999999</v>
      </c>
      <c r="W880">
        <v>0.20699999999999999</v>
      </c>
      <c r="X880" t="s">
        <v>6186</v>
      </c>
      <c r="Y880">
        <v>0.79300000000000004</v>
      </c>
      <c r="Z880">
        <v>0.69299999999999995</v>
      </c>
      <c r="AA880">
        <v>0.307</v>
      </c>
      <c r="AB880" t="s">
        <v>6186</v>
      </c>
      <c r="AC880" t="s">
        <v>6186</v>
      </c>
      <c r="AD880" t="s">
        <v>6186</v>
      </c>
      <c r="AE880">
        <v>0.86299999999999999</v>
      </c>
      <c r="AF880" t="s">
        <v>6186</v>
      </c>
      <c r="AG880">
        <v>0.125</v>
      </c>
      <c r="AH880" t="s">
        <v>6186</v>
      </c>
      <c r="AI880">
        <v>1.2E-2</v>
      </c>
      <c r="AJ880">
        <v>1.2E-2</v>
      </c>
      <c r="AK880" t="s">
        <v>6186</v>
      </c>
      <c r="AL880" t="s">
        <v>6186</v>
      </c>
      <c r="AM880" t="s">
        <v>6186</v>
      </c>
      <c r="AN880" t="s">
        <v>6186</v>
      </c>
      <c r="AO880" t="s">
        <v>6186</v>
      </c>
      <c r="AP880">
        <v>0.98799999999999999</v>
      </c>
      <c r="AQ880" t="s">
        <v>6186</v>
      </c>
      <c r="AR880" t="s">
        <v>6186</v>
      </c>
      <c r="AS880" t="s">
        <v>6186</v>
      </c>
      <c r="AT880" t="s">
        <v>6186</v>
      </c>
      <c r="AU880" t="s">
        <v>6186</v>
      </c>
      <c r="AV880" t="s">
        <v>6186</v>
      </c>
      <c r="AW880" t="s">
        <v>6186</v>
      </c>
      <c r="AX880">
        <v>4</v>
      </c>
      <c r="AY880" t="s">
        <v>6186</v>
      </c>
      <c r="AZ880" t="s">
        <v>6186</v>
      </c>
      <c r="BA880" t="s">
        <v>6186</v>
      </c>
      <c r="BB880" t="s">
        <v>6186</v>
      </c>
      <c r="BC880" t="s">
        <v>6186</v>
      </c>
      <c r="BD880" t="s">
        <v>6186</v>
      </c>
    </row>
    <row r="881" spans="1:56">
      <c r="A881" t="s">
        <v>6185</v>
      </c>
      <c r="B881">
        <v>2500</v>
      </c>
      <c r="C881">
        <v>1978</v>
      </c>
      <c r="D881">
        <v>782</v>
      </c>
      <c r="E881">
        <v>5.4115999999999997E-2</v>
      </c>
      <c r="F881">
        <v>27.94698</v>
      </c>
      <c r="H881">
        <v>23.781410000000001</v>
      </c>
      <c r="I881">
        <f t="shared" si="17"/>
        <v>1.2869547835599999</v>
      </c>
      <c r="K881">
        <v>22.13252</v>
      </c>
      <c r="L881">
        <v>26.163789999999999</v>
      </c>
      <c r="M881">
        <v>373.69526000000002</v>
      </c>
      <c r="N881">
        <v>401.53579999999999</v>
      </c>
      <c r="O881">
        <v>339.66793000000001</v>
      </c>
      <c r="P881" t="s">
        <v>6186</v>
      </c>
      <c r="Q881">
        <v>100.76009999999999</v>
      </c>
      <c r="R881">
        <v>74.125100000000003</v>
      </c>
      <c r="S881">
        <v>15.1416</v>
      </c>
      <c r="T881">
        <v>0.73431000000000002</v>
      </c>
      <c r="U881">
        <v>2.9649999999999999E-2</v>
      </c>
      <c r="V881">
        <v>30.04372</v>
      </c>
      <c r="W881">
        <v>0.34300000000000003</v>
      </c>
      <c r="X881" t="s">
        <v>6186</v>
      </c>
      <c r="Y881">
        <v>0.65700000000000003</v>
      </c>
      <c r="Z881">
        <v>0.53200000000000003</v>
      </c>
      <c r="AA881">
        <v>0.46800000000000003</v>
      </c>
      <c r="AB881" t="s">
        <v>6186</v>
      </c>
      <c r="AC881" t="s">
        <v>6186</v>
      </c>
      <c r="AD881" t="s">
        <v>6186</v>
      </c>
      <c r="AE881">
        <v>0.92</v>
      </c>
      <c r="AF881" t="s">
        <v>6186</v>
      </c>
      <c r="AG881">
        <v>0.08</v>
      </c>
      <c r="AH881" t="s">
        <v>6186</v>
      </c>
      <c r="AI881" t="s">
        <v>6186</v>
      </c>
      <c r="AJ881" t="s">
        <v>6186</v>
      </c>
      <c r="AK881" t="s">
        <v>6186</v>
      </c>
      <c r="AL881" t="s">
        <v>6186</v>
      </c>
      <c r="AM881" t="s">
        <v>6186</v>
      </c>
      <c r="AN881" t="s">
        <v>6186</v>
      </c>
      <c r="AO881" t="s">
        <v>6186</v>
      </c>
      <c r="AP881">
        <v>1</v>
      </c>
      <c r="AQ881" t="s">
        <v>6186</v>
      </c>
      <c r="AR881" t="s">
        <v>6186</v>
      </c>
      <c r="AS881" t="s">
        <v>6186</v>
      </c>
      <c r="AT881" t="s">
        <v>6186</v>
      </c>
      <c r="AU881" t="s">
        <v>6186</v>
      </c>
      <c r="AV881">
        <v>3.8</v>
      </c>
      <c r="AW881" t="s">
        <v>6186</v>
      </c>
      <c r="AX881">
        <v>4</v>
      </c>
      <c r="AY881">
        <v>0.68700000000000006</v>
      </c>
      <c r="AZ881">
        <v>0.313</v>
      </c>
      <c r="BA881" t="s">
        <v>6186</v>
      </c>
      <c r="BB881" t="s">
        <v>6186</v>
      </c>
      <c r="BC881" t="s">
        <v>6186</v>
      </c>
      <c r="BD881" t="s">
        <v>6186</v>
      </c>
    </row>
    <row r="882" spans="1:56">
      <c r="A882" t="s">
        <v>6185</v>
      </c>
      <c r="B882">
        <v>2500</v>
      </c>
      <c r="C882">
        <v>1979</v>
      </c>
      <c r="D882" s="7">
        <v>1078</v>
      </c>
      <c r="E882">
        <v>7.7654000000000001E-2</v>
      </c>
      <c r="F882">
        <v>27.888390000000001</v>
      </c>
      <c r="H882">
        <v>23.717569999999998</v>
      </c>
      <c r="I882">
        <f t="shared" si="17"/>
        <v>1.8417641807799998</v>
      </c>
      <c r="K882">
        <v>22.231339999999999</v>
      </c>
      <c r="L882">
        <v>25.827950000000001</v>
      </c>
      <c r="M882">
        <v>374.9203</v>
      </c>
      <c r="N882">
        <v>399.98009000000002</v>
      </c>
      <c r="O882">
        <v>344.29167999999999</v>
      </c>
      <c r="P882" t="s">
        <v>6186</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6186</v>
      </c>
      <c r="AD882" t="s">
        <v>6186</v>
      </c>
      <c r="AE882">
        <v>0.97199999999999998</v>
      </c>
      <c r="AF882" t="s">
        <v>6186</v>
      </c>
      <c r="AG882">
        <v>2.3E-2</v>
      </c>
      <c r="AH882" t="s">
        <v>6186</v>
      </c>
      <c r="AI882">
        <v>6.0000000000000001E-3</v>
      </c>
      <c r="AJ882">
        <v>6.0000000000000001E-3</v>
      </c>
      <c r="AK882" t="s">
        <v>6186</v>
      </c>
      <c r="AL882" t="s">
        <v>6186</v>
      </c>
      <c r="AM882" t="s">
        <v>6186</v>
      </c>
      <c r="AN882" t="s">
        <v>6186</v>
      </c>
      <c r="AO882" t="s">
        <v>6186</v>
      </c>
      <c r="AP882">
        <v>0.99399999999999999</v>
      </c>
      <c r="AQ882" t="s">
        <v>6186</v>
      </c>
      <c r="AR882" t="s">
        <v>6186</v>
      </c>
      <c r="AS882" t="s">
        <v>6186</v>
      </c>
      <c r="AT882" t="s">
        <v>6186</v>
      </c>
      <c r="AU882" t="s">
        <v>6186</v>
      </c>
      <c r="AV882">
        <v>3.7</v>
      </c>
      <c r="AW882" t="s">
        <v>6186</v>
      </c>
      <c r="AX882">
        <v>4</v>
      </c>
      <c r="AY882">
        <v>0.75600000000000001</v>
      </c>
      <c r="AZ882">
        <v>0.24399999999999999</v>
      </c>
      <c r="BA882" t="s">
        <v>6186</v>
      </c>
      <c r="BB882" t="s">
        <v>6186</v>
      </c>
      <c r="BC882" t="s">
        <v>6186</v>
      </c>
      <c r="BD882" t="s">
        <v>6186</v>
      </c>
    </row>
    <row r="883" spans="1:56">
      <c r="A883" t="s">
        <v>6185</v>
      </c>
      <c r="B883">
        <v>2500</v>
      </c>
      <c r="C883">
        <v>1980</v>
      </c>
      <c r="D883" s="7">
        <v>1172</v>
      </c>
      <c r="E883">
        <v>0.103671</v>
      </c>
      <c r="F883">
        <v>27.99633</v>
      </c>
      <c r="H883">
        <v>23.811250000000001</v>
      </c>
      <c r="I883">
        <f t="shared" si="17"/>
        <v>2.46853609875</v>
      </c>
      <c r="K883">
        <v>22.278390000000002</v>
      </c>
      <c r="L883">
        <v>25.997509999999998</v>
      </c>
      <c r="M883">
        <v>374.25547</v>
      </c>
      <c r="N883">
        <v>400.00504999999998</v>
      </c>
      <c r="O883">
        <v>342.78375</v>
      </c>
      <c r="P883" t="s">
        <v>6186</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6186</v>
      </c>
      <c r="AC883" t="s">
        <v>6186</v>
      </c>
      <c r="AD883" t="s">
        <v>6186</v>
      </c>
      <c r="AE883">
        <v>0.93500000000000005</v>
      </c>
      <c r="AF883" t="s">
        <v>6186</v>
      </c>
      <c r="AG883">
        <v>3.7999999999999999E-2</v>
      </c>
      <c r="AH883" t="s">
        <v>6186</v>
      </c>
      <c r="AI883">
        <v>2.8000000000000001E-2</v>
      </c>
      <c r="AJ883">
        <v>2.8000000000000001E-2</v>
      </c>
      <c r="AK883" t="s">
        <v>6186</v>
      </c>
      <c r="AL883" t="s">
        <v>6186</v>
      </c>
      <c r="AM883" t="s">
        <v>6186</v>
      </c>
      <c r="AN883" t="s">
        <v>6186</v>
      </c>
      <c r="AO883" t="s">
        <v>6186</v>
      </c>
      <c r="AP883">
        <v>0.97199999999999998</v>
      </c>
      <c r="AQ883" t="s">
        <v>6186</v>
      </c>
      <c r="AR883" t="s">
        <v>6186</v>
      </c>
      <c r="AS883" t="s">
        <v>6186</v>
      </c>
      <c r="AT883" t="s">
        <v>6186</v>
      </c>
      <c r="AU883" t="s">
        <v>6186</v>
      </c>
      <c r="AV883">
        <v>3.8</v>
      </c>
      <c r="AW883" t="s">
        <v>6186</v>
      </c>
      <c r="AX883">
        <v>4</v>
      </c>
      <c r="AY883">
        <v>0.70399999999999996</v>
      </c>
      <c r="AZ883">
        <v>0.29599999999999999</v>
      </c>
      <c r="BA883" t="s">
        <v>6186</v>
      </c>
      <c r="BB883" t="s">
        <v>6186</v>
      </c>
      <c r="BC883" t="s">
        <v>6186</v>
      </c>
      <c r="BD883" t="s">
        <v>6186</v>
      </c>
    </row>
    <row r="884" spans="1:56">
      <c r="A884" t="s">
        <v>6185</v>
      </c>
      <c r="B884">
        <v>2500</v>
      </c>
      <c r="C884">
        <v>1981</v>
      </c>
      <c r="D884" s="7">
        <v>1532</v>
      </c>
      <c r="E884">
        <v>0.14510899999999999</v>
      </c>
      <c r="F884">
        <v>29.350940000000001</v>
      </c>
      <c r="H884">
        <v>24.97963</v>
      </c>
      <c r="I884">
        <f t="shared" si="17"/>
        <v>3.6247691296699998</v>
      </c>
      <c r="K884">
        <v>23.206769999999999</v>
      </c>
      <c r="L884">
        <v>27.55218</v>
      </c>
      <c r="M884">
        <v>356.65985000000001</v>
      </c>
      <c r="N884">
        <v>383.89359000000002</v>
      </c>
      <c r="O884">
        <v>323.37416999999999</v>
      </c>
      <c r="P884" t="s">
        <v>6186</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6186</v>
      </c>
      <c r="AD884" t="s">
        <v>6186</v>
      </c>
      <c r="AE884">
        <v>0.93400000000000005</v>
      </c>
      <c r="AF884" t="s">
        <v>6186</v>
      </c>
      <c r="AG884">
        <v>4.1000000000000002E-2</v>
      </c>
      <c r="AH884" t="s">
        <v>6186</v>
      </c>
      <c r="AI884">
        <v>2.5000000000000001E-2</v>
      </c>
      <c r="AJ884">
        <v>2.5000000000000001E-2</v>
      </c>
      <c r="AK884" t="s">
        <v>6186</v>
      </c>
      <c r="AL884" t="s">
        <v>6186</v>
      </c>
      <c r="AM884" t="s">
        <v>6186</v>
      </c>
      <c r="AN884" t="s">
        <v>6186</v>
      </c>
      <c r="AO884" t="s">
        <v>6186</v>
      </c>
      <c r="AP884">
        <v>0.97499999999999998</v>
      </c>
      <c r="AQ884" t="s">
        <v>6186</v>
      </c>
      <c r="AR884" t="s">
        <v>6186</v>
      </c>
      <c r="AS884" t="s">
        <v>6186</v>
      </c>
      <c r="AT884" t="s">
        <v>6186</v>
      </c>
      <c r="AU884" t="s">
        <v>6186</v>
      </c>
      <c r="AV884">
        <v>3.8</v>
      </c>
      <c r="AW884" t="s">
        <v>6186</v>
      </c>
      <c r="AX884">
        <v>4</v>
      </c>
      <c r="AY884">
        <v>0.71099999999999997</v>
      </c>
      <c r="AZ884">
        <v>0.28899999999999998</v>
      </c>
      <c r="BA884" t="s">
        <v>6186</v>
      </c>
      <c r="BB884" t="s">
        <v>6186</v>
      </c>
      <c r="BC884" t="s">
        <v>6186</v>
      </c>
      <c r="BD884" t="s">
        <v>6186</v>
      </c>
    </row>
    <row r="885" spans="1:56">
      <c r="A885" t="s">
        <v>6185</v>
      </c>
      <c r="B885">
        <v>2500</v>
      </c>
      <c r="C885">
        <v>1982</v>
      </c>
      <c r="D885" s="7">
        <v>1443</v>
      </c>
      <c r="E885">
        <v>0.14821999999999999</v>
      </c>
      <c r="F885">
        <v>31.187919999999998</v>
      </c>
      <c r="H885">
        <v>26.56456</v>
      </c>
      <c r="I885">
        <f t="shared" si="17"/>
        <v>3.9373990831999999</v>
      </c>
      <c r="K885">
        <v>24.43085</v>
      </c>
      <c r="L885">
        <v>29.739059999999998</v>
      </c>
      <c r="M885">
        <v>335.55065000000002</v>
      </c>
      <c r="N885">
        <v>364.82954000000001</v>
      </c>
      <c r="O885">
        <v>299.76535000000001</v>
      </c>
      <c r="P885" t="s">
        <v>6186</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6186</v>
      </c>
      <c r="AD885" t="s">
        <v>6186</v>
      </c>
      <c r="AE885">
        <v>0.92400000000000004</v>
      </c>
      <c r="AF885" t="s">
        <v>6186</v>
      </c>
      <c r="AG885">
        <v>4.5999999999999999E-2</v>
      </c>
      <c r="AH885" t="s">
        <v>6186</v>
      </c>
      <c r="AI885">
        <v>0.03</v>
      </c>
      <c r="AJ885">
        <v>0.03</v>
      </c>
      <c r="AK885" t="s">
        <v>6186</v>
      </c>
      <c r="AL885" t="s">
        <v>6186</v>
      </c>
      <c r="AM885" t="s">
        <v>6186</v>
      </c>
      <c r="AN885" t="s">
        <v>6186</v>
      </c>
      <c r="AO885" t="s">
        <v>6186</v>
      </c>
      <c r="AP885">
        <v>0.97</v>
      </c>
      <c r="AQ885" t="s">
        <v>6186</v>
      </c>
      <c r="AR885" t="s">
        <v>6186</v>
      </c>
      <c r="AS885" t="s">
        <v>6186</v>
      </c>
      <c r="AT885" t="s">
        <v>6186</v>
      </c>
      <c r="AU885" t="s">
        <v>6186</v>
      </c>
      <c r="AV885">
        <v>3.9</v>
      </c>
      <c r="AW885" t="s">
        <v>6186</v>
      </c>
      <c r="AX885">
        <v>3.9</v>
      </c>
      <c r="AY885">
        <v>0.67300000000000004</v>
      </c>
      <c r="AZ885">
        <v>0.32700000000000001</v>
      </c>
      <c r="BA885" t="s">
        <v>6186</v>
      </c>
      <c r="BB885" t="s">
        <v>6186</v>
      </c>
      <c r="BC885" t="s">
        <v>6186</v>
      </c>
      <c r="BD885" t="s">
        <v>6186</v>
      </c>
    </row>
    <row r="886" spans="1:56">
      <c r="A886" t="s">
        <v>6185</v>
      </c>
      <c r="B886">
        <v>2500</v>
      </c>
      <c r="C886">
        <v>1983</v>
      </c>
      <c r="D886" s="7">
        <v>1240</v>
      </c>
      <c r="E886">
        <v>0.120369</v>
      </c>
      <c r="F886">
        <v>32.15343</v>
      </c>
      <c r="H886">
        <v>27.379470000000001</v>
      </c>
      <c r="I886">
        <f t="shared" si="17"/>
        <v>3.2956394244300005</v>
      </c>
      <c r="K886">
        <v>25.267420000000001</v>
      </c>
      <c r="L886">
        <v>30.49492</v>
      </c>
      <c r="M886">
        <v>324.73876999999999</v>
      </c>
      <c r="N886">
        <v>351.87900999999999</v>
      </c>
      <c r="O886">
        <v>291.56736999999998</v>
      </c>
      <c r="P886" t="s">
        <v>6186</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6186</v>
      </c>
      <c r="AD886">
        <v>8.0000000000000002E-3</v>
      </c>
      <c r="AE886">
        <v>0.96299999999999997</v>
      </c>
      <c r="AF886" t="s">
        <v>6186</v>
      </c>
      <c r="AG886">
        <v>3.2000000000000001E-2</v>
      </c>
      <c r="AH886">
        <v>1E-3</v>
      </c>
      <c r="AI886">
        <v>4.0000000000000001E-3</v>
      </c>
      <c r="AJ886">
        <v>4.0000000000000001E-3</v>
      </c>
      <c r="AK886" t="s">
        <v>6186</v>
      </c>
      <c r="AL886" t="s">
        <v>6186</v>
      </c>
      <c r="AM886" t="s">
        <v>6186</v>
      </c>
      <c r="AN886" t="s">
        <v>6186</v>
      </c>
      <c r="AO886" t="s">
        <v>6186</v>
      </c>
      <c r="AP886">
        <v>0.996</v>
      </c>
      <c r="AQ886" t="s">
        <v>6186</v>
      </c>
      <c r="AR886" t="s">
        <v>6186</v>
      </c>
      <c r="AS886" t="s">
        <v>6186</v>
      </c>
      <c r="AT886" t="s">
        <v>6186</v>
      </c>
      <c r="AU886" t="s">
        <v>6186</v>
      </c>
      <c r="AV886">
        <v>4</v>
      </c>
      <c r="AW886" t="s">
        <v>6186</v>
      </c>
      <c r="AX886">
        <v>3.9</v>
      </c>
      <c r="AY886">
        <v>0.58399999999999996</v>
      </c>
      <c r="AZ886">
        <v>0.41599999999999998</v>
      </c>
      <c r="BA886" t="s">
        <v>6186</v>
      </c>
      <c r="BB886" t="s">
        <v>6186</v>
      </c>
      <c r="BC886" t="s">
        <v>6186</v>
      </c>
      <c r="BD886" t="s">
        <v>6186</v>
      </c>
    </row>
    <row r="887" spans="1:56">
      <c r="A887" t="s">
        <v>6185</v>
      </c>
      <c r="B887">
        <v>2500</v>
      </c>
      <c r="C887">
        <v>1984</v>
      </c>
      <c r="D887" s="7">
        <v>1529</v>
      </c>
      <c r="E887">
        <v>0.10906399999999999</v>
      </c>
      <c r="F887">
        <v>32.675490000000003</v>
      </c>
      <c r="H887">
        <v>27.835090000000001</v>
      </c>
      <c r="I887">
        <f t="shared" si="17"/>
        <v>3.0358062557599998</v>
      </c>
      <c r="K887">
        <v>25.567</v>
      </c>
      <c r="L887">
        <v>31.220140000000001</v>
      </c>
      <c r="M887">
        <v>319.97001</v>
      </c>
      <c r="N887">
        <v>348.34208999999998</v>
      </c>
      <c r="O887">
        <v>285.29302999999999</v>
      </c>
      <c r="P887" t="s">
        <v>6186</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6186</v>
      </c>
      <c r="AD887">
        <v>1E-3</v>
      </c>
      <c r="AE887">
        <v>0.84399999999999997</v>
      </c>
      <c r="AF887" t="s">
        <v>6186</v>
      </c>
      <c r="AG887">
        <v>0.11899999999999999</v>
      </c>
      <c r="AH887">
        <v>1.6E-2</v>
      </c>
      <c r="AI887">
        <v>2.1999999999999999E-2</v>
      </c>
      <c r="AJ887">
        <v>2.1999999999999999E-2</v>
      </c>
      <c r="AK887" t="s">
        <v>6186</v>
      </c>
      <c r="AL887" t="s">
        <v>6186</v>
      </c>
      <c r="AM887" t="s">
        <v>6186</v>
      </c>
      <c r="AN887" t="s">
        <v>6186</v>
      </c>
      <c r="AO887" t="s">
        <v>6186</v>
      </c>
      <c r="AP887">
        <v>0.97799999999999998</v>
      </c>
      <c r="AQ887" t="s">
        <v>6186</v>
      </c>
      <c r="AR887" t="s">
        <v>6186</v>
      </c>
      <c r="AS887" t="s">
        <v>6186</v>
      </c>
      <c r="AT887" t="s">
        <v>6186</v>
      </c>
      <c r="AU887" t="s">
        <v>6186</v>
      </c>
      <c r="AV887">
        <v>4</v>
      </c>
      <c r="AW887" t="s">
        <v>6186</v>
      </c>
      <c r="AX887">
        <v>4</v>
      </c>
      <c r="AY887">
        <v>0.59399999999999997</v>
      </c>
      <c r="AZ887">
        <v>0.40600000000000003</v>
      </c>
      <c r="BA887" t="s">
        <v>6186</v>
      </c>
      <c r="BB887" t="s">
        <v>6186</v>
      </c>
      <c r="BC887" t="s">
        <v>6186</v>
      </c>
      <c r="BD887" t="s">
        <v>6186</v>
      </c>
    </row>
    <row r="888" spans="1:56">
      <c r="A888" t="s">
        <v>6185</v>
      </c>
      <c r="B888">
        <v>2500</v>
      </c>
      <c r="C888">
        <v>1985</v>
      </c>
      <c r="D888" s="7">
        <v>1699</v>
      </c>
      <c r="E888">
        <v>0.117503</v>
      </c>
      <c r="F888">
        <v>32.806139999999999</v>
      </c>
      <c r="H888">
        <v>27.9528</v>
      </c>
      <c r="I888">
        <f t="shared" si="17"/>
        <v>3.2845378583999998</v>
      </c>
      <c r="K888">
        <v>25.606280000000002</v>
      </c>
      <c r="L888">
        <v>31.478470000000002</v>
      </c>
      <c r="M888">
        <v>318.46866999999997</v>
      </c>
      <c r="N888">
        <v>347.64978000000002</v>
      </c>
      <c r="O888">
        <v>282.80286000000001</v>
      </c>
      <c r="P888" t="s">
        <v>6186</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6186</v>
      </c>
      <c r="AD888" t="s">
        <v>6186</v>
      </c>
      <c r="AE888">
        <v>0.78400000000000003</v>
      </c>
      <c r="AF888" t="s">
        <v>6186</v>
      </c>
      <c r="AG888">
        <v>0.157</v>
      </c>
      <c r="AH888">
        <v>4.2000000000000003E-2</v>
      </c>
      <c r="AI888">
        <v>1.7000000000000001E-2</v>
      </c>
      <c r="AJ888">
        <v>1.7000000000000001E-2</v>
      </c>
      <c r="AK888" t="s">
        <v>6186</v>
      </c>
      <c r="AL888" t="s">
        <v>6186</v>
      </c>
      <c r="AM888" t="s">
        <v>6186</v>
      </c>
      <c r="AN888" t="s">
        <v>6186</v>
      </c>
      <c r="AO888" t="s">
        <v>6186</v>
      </c>
      <c r="AP888">
        <v>0.98299999999999998</v>
      </c>
      <c r="AQ888" t="s">
        <v>6186</v>
      </c>
      <c r="AR888" t="s">
        <v>6186</v>
      </c>
      <c r="AS888" t="s">
        <v>6186</v>
      </c>
      <c r="AT888" t="s">
        <v>6186</v>
      </c>
      <c r="AU888" t="s">
        <v>6186</v>
      </c>
      <c r="AV888">
        <v>4.0999999999999996</v>
      </c>
      <c r="AW888" t="s">
        <v>6186</v>
      </c>
      <c r="AX888">
        <v>3.9</v>
      </c>
      <c r="AY888">
        <v>0.55000000000000004</v>
      </c>
      <c r="AZ888">
        <v>0.45</v>
      </c>
      <c r="BA888" t="s">
        <v>6186</v>
      </c>
      <c r="BB888" t="s">
        <v>6186</v>
      </c>
      <c r="BC888" t="s">
        <v>6186</v>
      </c>
      <c r="BD888" t="s">
        <v>6186</v>
      </c>
    </row>
    <row r="889" spans="1:56">
      <c r="A889" t="s">
        <v>6185</v>
      </c>
      <c r="B889">
        <v>2500</v>
      </c>
      <c r="C889">
        <v>1986</v>
      </c>
      <c r="D889" s="7">
        <v>1622</v>
      </c>
      <c r="E889">
        <v>0.105556</v>
      </c>
      <c r="F889">
        <v>33.689010000000003</v>
      </c>
      <c r="H889">
        <v>28.560459999999999</v>
      </c>
      <c r="I889">
        <f t="shared" si="17"/>
        <v>3.01472791576</v>
      </c>
      <c r="K889">
        <v>26.326260000000001</v>
      </c>
      <c r="L889">
        <v>31.767589999999998</v>
      </c>
      <c r="M889">
        <v>311.48291999999998</v>
      </c>
      <c r="N889">
        <v>337.91712999999999</v>
      </c>
      <c r="O889">
        <v>280.03701999999998</v>
      </c>
      <c r="P889" t="s">
        <v>6186</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6186</v>
      </c>
      <c r="AD889" t="s">
        <v>6186</v>
      </c>
      <c r="AE889">
        <v>0.76800000000000002</v>
      </c>
      <c r="AF889" t="s">
        <v>6186</v>
      </c>
      <c r="AG889">
        <v>0.16900000000000001</v>
      </c>
      <c r="AH889">
        <v>5.2999999999999999E-2</v>
      </c>
      <c r="AI889">
        <v>0.01</v>
      </c>
      <c r="AJ889">
        <v>0.01</v>
      </c>
      <c r="AK889" t="s">
        <v>6186</v>
      </c>
      <c r="AL889" t="s">
        <v>6186</v>
      </c>
      <c r="AM889" t="s">
        <v>6186</v>
      </c>
      <c r="AN889" t="s">
        <v>6186</v>
      </c>
      <c r="AO889" t="s">
        <v>6186</v>
      </c>
      <c r="AP889">
        <v>0.99</v>
      </c>
      <c r="AQ889" t="s">
        <v>6186</v>
      </c>
      <c r="AR889" t="s">
        <v>6186</v>
      </c>
      <c r="AS889" t="s">
        <v>6186</v>
      </c>
      <c r="AT889">
        <v>2.7E-2</v>
      </c>
      <c r="AU889" t="s">
        <v>6186</v>
      </c>
      <c r="AV889">
        <v>3.9</v>
      </c>
      <c r="AW889" t="s">
        <v>6186</v>
      </c>
      <c r="AX889">
        <v>4</v>
      </c>
      <c r="AY889">
        <v>0.624</v>
      </c>
      <c r="AZ889">
        <v>0.376</v>
      </c>
      <c r="BA889" t="s">
        <v>6186</v>
      </c>
      <c r="BB889" t="s">
        <v>6186</v>
      </c>
      <c r="BC889" t="s">
        <v>6186</v>
      </c>
      <c r="BD889" t="s">
        <v>6186</v>
      </c>
    </row>
    <row r="890" spans="1:56">
      <c r="A890" t="s">
        <v>6185</v>
      </c>
      <c r="B890">
        <v>2500</v>
      </c>
      <c r="C890">
        <v>1987</v>
      </c>
      <c r="D890" s="7">
        <v>1975</v>
      </c>
      <c r="E890">
        <v>0.132852</v>
      </c>
      <c r="F890">
        <v>33.43365</v>
      </c>
      <c r="H890">
        <v>28.214569999999998</v>
      </c>
      <c r="I890">
        <f t="shared" si="17"/>
        <v>3.7483620536399997</v>
      </c>
      <c r="K890">
        <v>26.003769999999999</v>
      </c>
      <c r="L890">
        <v>31.295680000000001</v>
      </c>
      <c r="M890">
        <v>314.97906</v>
      </c>
      <c r="N890">
        <v>341.75815999999998</v>
      </c>
      <c r="O890">
        <v>283.96892000000003</v>
      </c>
      <c r="P890" t="s">
        <v>6186</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6186</v>
      </c>
      <c r="AD890" t="s">
        <v>6186</v>
      </c>
      <c r="AE890">
        <v>0.66800000000000004</v>
      </c>
      <c r="AF890" t="s">
        <v>6186</v>
      </c>
      <c r="AG890">
        <v>0.13600000000000001</v>
      </c>
      <c r="AH890">
        <v>0.19500000000000001</v>
      </c>
      <c r="AI890" t="s">
        <v>6186</v>
      </c>
      <c r="AJ890" t="s">
        <v>6186</v>
      </c>
      <c r="AK890" t="s">
        <v>6186</v>
      </c>
      <c r="AL890" t="s">
        <v>6186</v>
      </c>
      <c r="AM890" t="s">
        <v>6186</v>
      </c>
      <c r="AN890" t="s">
        <v>6186</v>
      </c>
      <c r="AO890" t="s">
        <v>6186</v>
      </c>
      <c r="AP890">
        <v>1</v>
      </c>
      <c r="AQ890" t="s">
        <v>6186</v>
      </c>
      <c r="AR890" t="s">
        <v>6186</v>
      </c>
      <c r="AS890" t="s">
        <v>6186</v>
      </c>
      <c r="AT890">
        <v>0.20699999999999999</v>
      </c>
      <c r="AU890" t="s">
        <v>6186</v>
      </c>
      <c r="AV890">
        <v>3.9</v>
      </c>
      <c r="AW890" t="s">
        <v>6186</v>
      </c>
      <c r="AX890">
        <v>4</v>
      </c>
      <c r="AY890">
        <v>0.60599999999999998</v>
      </c>
      <c r="AZ890">
        <v>0.39400000000000002</v>
      </c>
      <c r="BA890" t="s">
        <v>6186</v>
      </c>
      <c r="BB890" t="s">
        <v>6186</v>
      </c>
      <c r="BC890" t="s">
        <v>6186</v>
      </c>
      <c r="BD890" t="s">
        <v>6186</v>
      </c>
    </row>
    <row r="891" spans="1:56">
      <c r="A891" t="s">
        <v>6185</v>
      </c>
      <c r="B891">
        <v>2500</v>
      </c>
      <c r="C891">
        <v>1988</v>
      </c>
      <c r="D891" s="7">
        <v>1802</v>
      </c>
      <c r="E891">
        <v>0.117798</v>
      </c>
      <c r="F891">
        <v>34.138449999999999</v>
      </c>
      <c r="H891">
        <v>28.652560000000001</v>
      </c>
      <c r="I891">
        <f t="shared" si="17"/>
        <v>3.3752142628800001</v>
      </c>
      <c r="K891">
        <v>26.545280000000002</v>
      </c>
      <c r="L891">
        <v>31.465229999999998</v>
      </c>
      <c r="M891">
        <v>310.16424999999998</v>
      </c>
      <c r="N891">
        <v>334.78647000000001</v>
      </c>
      <c r="O891">
        <v>282.43876</v>
      </c>
      <c r="P891" t="s">
        <v>6186</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6186</v>
      </c>
      <c r="AD891" t="s">
        <v>6186</v>
      </c>
      <c r="AE891">
        <v>0.36599999999999999</v>
      </c>
      <c r="AF891" t="s">
        <v>6186</v>
      </c>
      <c r="AG891">
        <v>0.11899999999999999</v>
      </c>
      <c r="AH891">
        <v>0.51500000000000001</v>
      </c>
      <c r="AI891" t="s">
        <v>6186</v>
      </c>
      <c r="AJ891" t="s">
        <v>6186</v>
      </c>
      <c r="AK891" t="s">
        <v>6186</v>
      </c>
      <c r="AL891" t="s">
        <v>6186</v>
      </c>
      <c r="AM891" t="s">
        <v>6186</v>
      </c>
      <c r="AN891" t="s">
        <v>6186</v>
      </c>
      <c r="AO891" t="s">
        <v>6186</v>
      </c>
      <c r="AP891">
        <v>1</v>
      </c>
      <c r="AQ891" t="s">
        <v>6186</v>
      </c>
      <c r="AR891" t="s">
        <v>6186</v>
      </c>
      <c r="AS891" t="s">
        <v>6186</v>
      </c>
      <c r="AT891">
        <v>0.318</v>
      </c>
      <c r="AU891" t="s">
        <v>6186</v>
      </c>
      <c r="AV891">
        <v>3.9</v>
      </c>
      <c r="AW891" t="s">
        <v>6186</v>
      </c>
      <c r="AX891">
        <v>4</v>
      </c>
      <c r="AY891">
        <v>0.66400000000000003</v>
      </c>
      <c r="AZ891">
        <v>0.33600000000000002</v>
      </c>
      <c r="BA891" t="s">
        <v>6186</v>
      </c>
      <c r="BB891" t="s">
        <v>6186</v>
      </c>
      <c r="BC891" t="s">
        <v>6186</v>
      </c>
      <c r="BD891" t="s">
        <v>6186</v>
      </c>
    </row>
    <row r="892" spans="1:56">
      <c r="A892" t="s">
        <v>6185</v>
      </c>
      <c r="B892">
        <v>2500</v>
      </c>
      <c r="C892">
        <v>1989</v>
      </c>
      <c r="D892" s="7">
        <v>1335</v>
      </c>
      <c r="E892">
        <v>9.2341000000000006E-2</v>
      </c>
      <c r="F892">
        <v>34.351370000000003</v>
      </c>
      <c r="H892">
        <v>28.71998</v>
      </c>
      <c r="I892">
        <f t="shared" si="17"/>
        <v>2.6520316731800002</v>
      </c>
      <c r="K892">
        <v>26.390720000000002</v>
      </c>
      <c r="L892">
        <v>31.803090000000001</v>
      </c>
      <c r="M892">
        <v>309.43617</v>
      </c>
      <c r="N892">
        <v>336.74714999999998</v>
      </c>
      <c r="O892">
        <v>279.43828999999999</v>
      </c>
      <c r="P892" t="s">
        <v>6186</v>
      </c>
      <c r="Q892">
        <v>98.502099999999999</v>
      </c>
      <c r="R892">
        <v>84.786100000000005</v>
      </c>
      <c r="S892">
        <v>13.8988</v>
      </c>
      <c r="T892">
        <v>0.86474700000000004</v>
      </c>
      <c r="U892">
        <v>3.3914E-2</v>
      </c>
      <c r="V892">
        <v>36.096719999999998</v>
      </c>
      <c r="W892">
        <v>0.97799999999999998</v>
      </c>
      <c r="X892">
        <v>2.1999999999999999E-2</v>
      </c>
      <c r="Y892" t="s">
        <v>6186</v>
      </c>
      <c r="Z892">
        <v>0.52</v>
      </c>
      <c r="AA892">
        <v>0.104</v>
      </c>
      <c r="AB892">
        <v>0.376</v>
      </c>
      <c r="AC892" t="s">
        <v>6186</v>
      </c>
      <c r="AD892" t="s">
        <v>6186</v>
      </c>
      <c r="AE892">
        <v>0.28000000000000003</v>
      </c>
      <c r="AF892" t="s">
        <v>6186</v>
      </c>
      <c r="AG892">
        <v>0.247</v>
      </c>
      <c r="AH892">
        <v>0.47299999999999998</v>
      </c>
      <c r="AI892" t="s">
        <v>6186</v>
      </c>
      <c r="AJ892" t="s">
        <v>6186</v>
      </c>
      <c r="AK892" t="s">
        <v>6186</v>
      </c>
      <c r="AL892" t="s">
        <v>6186</v>
      </c>
      <c r="AM892" t="s">
        <v>6186</v>
      </c>
      <c r="AN892" t="s">
        <v>6186</v>
      </c>
      <c r="AO892" t="s">
        <v>6186</v>
      </c>
      <c r="AP892">
        <v>1</v>
      </c>
      <c r="AQ892" t="s">
        <v>6186</v>
      </c>
      <c r="AR892" t="s">
        <v>6186</v>
      </c>
      <c r="AS892" t="s">
        <v>6186</v>
      </c>
      <c r="AT892">
        <v>0.44700000000000001</v>
      </c>
      <c r="AU892" t="s">
        <v>6186</v>
      </c>
      <c r="AV892">
        <v>4</v>
      </c>
      <c r="AW892" t="s">
        <v>6186</v>
      </c>
      <c r="AX892">
        <v>4</v>
      </c>
      <c r="AY892">
        <v>0.63300000000000001</v>
      </c>
      <c r="AZ892">
        <v>0.36699999999999999</v>
      </c>
      <c r="BA892" t="s">
        <v>6186</v>
      </c>
      <c r="BB892" t="s">
        <v>6186</v>
      </c>
      <c r="BC892" t="s">
        <v>6186</v>
      </c>
      <c r="BD892" t="s">
        <v>6186</v>
      </c>
    </row>
    <row r="893" spans="1:56">
      <c r="A893" t="s">
        <v>6185</v>
      </c>
      <c r="B893">
        <v>2500</v>
      </c>
      <c r="C893">
        <v>1990</v>
      </c>
      <c r="D893">
        <v>942</v>
      </c>
      <c r="E893">
        <v>7.4642E-2</v>
      </c>
      <c r="F893">
        <v>35.100209999999997</v>
      </c>
      <c r="H893">
        <v>29.183700000000002</v>
      </c>
      <c r="I893">
        <f t="shared" si="17"/>
        <v>2.1783297354000002</v>
      </c>
      <c r="K893">
        <v>26.897829999999999</v>
      </c>
      <c r="L893">
        <v>32.098669999999998</v>
      </c>
      <c r="M893">
        <v>304.51927999999998</v>
      </c>
      <c r="N893">
        <v>330.39839999999998</v>
      </c>
      <c r="O893">
        <v>276.86504000000002</v>
      </c>
      <c r="P893" t="s">
        <v>6186</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6186</v>
      </c>
      <c r="AD893" t="s">
        <v>6186</v>
      </c>
      <c r="AE893">
        <v>4.4999999999999998E-2</v>
      </c>
      <c r="AF893" t="s">
        <v>6186</v>
      </c>
      <c r="AG893">
        <v>0.44500000000000001</v>
      </c>
      <c r="AH893">
        <v>0.51</v>
      </c>
      <c r="AI893" t="s">
        <v>6186</v>
      </c>
      <c r="AJ893" t="s">
        <v>6186</v>
      </c>
      <c r="AK893" t="s">
        <v>6186</v>
      </c>
      <c r="AL893" t="s">
        <v>6186</v>
      </c>
      <c r="AM893" t="s">
        <v>6186</v>
      </c>
      <c r="AN893" t="s">
        <v>6186</v>
      </c>
      <c r="AO893" t="s">
        <v>6186</v>
      </c>
      <c r="AP893">
        <v>1</v>
      </c>
      <c r="AQ893" t="s">
        <v>6186</v>
      </c>
      <c r="AR893" t="s">
        <v>6186</v>
      </c>
      <c r="AS893" t="s">
        <v>6186</v>
      </c>
      <c r="AT893">
        <v>0.58699999999999997</v>
      </c>
      <c r="AU893" t="s">
        <v>6186</v>
      </c>
      <c r="AV893">
        <v>4.0999999999999996</v>
      </c>
      <c r="AW893">
        <v>1E-3</v>
      </c>
      <c r="AX893">
        <v>4</v>
      </c>
      <c r="AY893">
        <v>0.60399999999999998</v>
      </c>
      <c r="AZ893">
        <v>0.39500000000000002</v>
      </c>
      <c r="BA893" t="s">
        <v>6186</v>
      </c>
      <c r="BB893" t="s">
        <v>6186</v>
      </c>
      <c r="BC893" t="s">
        <v>6186</v>
      </c>
      <c r="BD893" t="s">
        <v>6186</v>
      </c>
    </row>
    <row r="894" spans="1:56">
      <c r="A894" t="s">
        <v>6185</v>
      </c>
      <c r="B894">
        <v>2500</v>
      </c>
      <c r="C894">
        <v>1991</v>
      </c>
      <c r="D894">
        <v>748</v>
      </c>
      <c r="E894">
        <v>5.9482E-2</v>
      </c>
      <c r="F894">
        <v>35.793520000000001</v>
      </c>
      <c r="H894">
        <v>29.62452</v>
      </c>
      <c r="I894">
        <f t="shared" si="17"/>
        <v>1.76212569864</v>
      </c>
      <c r="K894">
        <v>27.156980000000001</v>
      </c>
      <c r="L894">
        <v>32.72437</v>
      </c>
      <c r="M894">
        <v>299.98799000000002</v>
      </c>
      <c r="N894">
        <v>327.24549999999999</v>
      </c>
      <c r="O894">
        <v>271.57132999999999</v>
      </c>
      <c r="P894" t="s">
        <v>6186</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6186</v>
      </c>
      <c r="AD894" t="s">
        <v>6186</v>
      </c>
      <c r="AE894" t="s">
        <v>6186</v>
      </c>
      <c r="AF894" t="s">
        <v>6186</v>
      </c>
      <c r="AG894">
        <v>0.64</v>
      </c>
      <c r="AH894">
        <v>0.36</v>
      </c>
      <c r="AI894" t="s">
        <v>6186</v>
      </c>
      <c r="AJ894" t="s">
        <v>6186</v>
      </c>
      <c r="AK894" t="s">
        <v>6186</v>
      </c>
      <c r="AL894" t="s">
        <v>6186</v>
      </c>
      <c r="AM894" t="s">
        <v>6186</v>
      </c>
      <c r="AN894" t="s">
        <v>6186</v>
      </c>
      <c r="AO894" t="s">
        <v>6186</v>
      </c>
      <c r="AP894">
        <v>1</v>
      </c>
      <c r="AQ894" t="s">
        <v>6186</v>
      </c>
      <c r="AR894" t="s">
        <v>6186</v>
      </c>
      <c r="AS894" t="s">
        <v>6186</v>
      </c>
      <c r="AT894">
        <v>0.66100000000000003</v>
      </c>
      <c r="AU894" t="s">
        <v>6186</v>
      </c>
      <c r="AV894">
        <v>4.3</v>
      </c>
      <c r="AW894">
        <v>1E-3</v>
      </c>
      <c r="AX894">
        <v>4</v>
      </c>
      <c r="AY894">
        <v>0.501</v>
      </c>
      <c r="AZ894">
        <v>0.498</v>
      </c>
      <c r="BA894" t="s">
        <v>6186</v>
      </c>
      <c r="BB894" t="s">
        <v>6186</v>
      </c>
      <c r="BC894" t="s">
        <v>6186</v>
      </c>
      <c r="BD894" t="s">
        <v>6186</v>
      </c>
    </row>
    <row r="895" spans="1:56">
      <c r="A895" t="s">
        <v>6185</v>
      </c>
      <c r="B895">
        <v>2500</v>
      </c>
      <c r="C895">
        <v>1992</v>
      </c>
      <c r="D895">
        <v>525</v>
      </c>
      <c r="E895">
        <v>4.3143000000000001E-2</v>
      </c>
      <c r="F895">
        <v>35.855640000000001</v>
      </c>
      <c r="H895">
        <v>29.586079999999999</v>
      </c>
      <c r="I895">
        <f t="shared" si="17"/>
        <v>1.27643224944</v>
      </c>
      <c r="K895">
        <v>26.773810000000001</v>
      </c>
      <c r="L895">
        <v>33.136130000000001</v>
      </c>
      <c r="M895">
        <v>300.37770999999998</v>
      </c>
      <c r="N895">
        <v>331.92878999999999</v>
      </c>
      <c r="O895">
        <v>268.19671</v>
      </c>
      <c r="P895" t="s">
        <v>6186</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6186</v>
      </c>
      <c r="AD895" t="s">
        <v>6186</v>
      </c>
      <c r="AE895" t="s">
        <v>6186</v>
      </c>
      <c r="AF895" t="s">
        <v>6186</v>
      </c>
      <c r="AG895">
        <v>0.82599999999999996</v>
      </c>
      <c r="AH895">
        <v>0.17399999999999999</v>
      </c>
      <c r="AI895" t="s">
        <v>6186</v>
      </c>
      <c r="AJ895" t="s">
        <v>6186</v>
      </c>
      <c r="AK895" t="s">
        <v>6186</v>
      </c>
      <c r="AL895" t="s">
        <v>6186</v>
      </c>
      <c r="AM895" t="s">
        <v>6186</v>
      </c>
      <c r="AN895" t="s">
        <v>6186</v>
      </c>
      <c r="AO895" t="s">
        <v>6186</v>
      </c>
      <c r="AP895">
        <v>1</v>
      </c>
      <c r="AQ895" t="s">
        <v>6186</v>
      </c>
      <c r="AR895" t="s">
        <v>6186</v>
      </c>
      <c r="AS895" t="s">
        <v>6186</v>
      </c>
      <c r="AT895">
        <v>0.64300000000000002</v>
      </c>
      <c r="AU895" t="s">
        <v>6186</v>
      </c>
      <c r="AV895">
        <v>4.3</v>
      </c>
      <c r="AW895">
        <v>0</v>
      </c>
      <c r="AX895">
        <v>4</v>
      </c>
      <c r="AY895">
        <v>0.56699999999999995</v>
      </c>
      <c r="AZ895">
        <v>0.433</v>
      </c>
      <c r="BA895" t="s">
        <v>6186</v>
      </c>
      <c r="BB895" t="s">
        <v>6186</v>
      </c>
      <c r="BC895" t="s">
        <v>6186</v>
      </c>
      <c r="BD895" t="s">
        <v>6186</v>
      </c>
    </row>
    <row r="896" spans="1:56">
      <c r="A896" t="s">
        <v>6185</v>
      </c>
      <c r="B896">
        <v>2500</v>
      </c>
      <c r="C896">
        <v>1993</v>
      </c>
      <c r="D896">
        <v>517</v>
      </c>
      <c r="E896">
        <v>3.9147000000000001E-2</v>
      </c>
      <c r="F896">
        <v>36.542589999999997</v>
      </c>
      <c r="H896">
        <v>30.03172</v>
      </c>
      <c r="I896">
        <f t="shared" si="17"/>
        <v>1.17565174284</v>
      </c>
      <c r="K896">
        <v>26.94434</v>
      </c>
      <c r="L896">
        <v>33.903219999999997</v>
      </c>
      <c r="M896">
        <v>295.92045999999999</v>
      </c>
      <c r="N896">
        <v>329.82812999999999</v>
      </c>
      <c r="O896">
        <v>262.12849</v>
      </c>
      <c r="P896" t="s">
        <v>6186</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6186</v>
      </c>
      <c r="AD896" t="s">
        <v>6186</v>
      </c>
      <c r="AE896" t="s">
        <v>6186</v>
      </c>
      <c r="AF896" t="s">
        <v>6186</v>
      </c>
      <c r="AG896">
        <v>0.76700000000000002</v>
      </c>
      <c r="AH896">
        <v>0.23300000000000001</v>
      </c>
      <c r="AI896" t="s">
        <v>6186</v>
      </c>
      <c r="AJ896" t="s">
        <v>6186</v>
      </c>
      <c r="AK896" t="s">
        <v>6186</v>
      </c>
      <c r="AL896" t="s">
        <v>6186</v>
      </c>
      <c r="AM896" t="s">
        <v>6186</v>
      </c>
      <c r="AN896" t="s">
        <v>6186</v>
      </c>
      <c r="AO896" t="s">
        <v>6186</v>
      </c>
      <c r="AP896">
        <v>1</v>
      </c>
      <c r="AQ896" t="s">
        <v>6186</v>
      </c>
      <c r="AR896" t="s">
        <v>6186</v>
      </c>
      <c r="AS896" t="s">
        <v>6186</v>
      </c>
      <c r="AT896">
        <v>0.55100000000000005</v>
      </c>
      <c r="AU896" t="s">
        <v>6186</v>
      </c>
      <c r="AV896">
        <v>4.5</v>
      </c>
      <c r="AW896">
        <v>0</v>
      </c>
      <c r="AX896">
        <v>4</v>
      </c>
      <c r="AY896">
        <v>0.41599999999999998</v>
      </c>
      <c r="AZ896">
        <v>0.58399999999999996</v>
      </c>
      <c r="BA896" t="s">
        <v>6186</v>
      </c>
      <c r="BB896" t="s">
        <v>6186</v>
      </c>
      <c r="BC896" t="s">
        <v>6186</v>
      </c>
      <c r="BD896" t="s">
        <v>6186</v>
      </c>
    </row>
    <row r="897" spans="1:56">
      <c r="A897" t="s">
        <v>6185</v>
      </c>
      <c r="B897">
        <v>2500</v>
      </c>
      <c r="C897">
        <v>1994</v>
      </c>
      <c r="D897">
        <v>424</v>
      </c>
      <c r="E897">
        <v>3.0020000000000002E-2</v>
      </c>
      <c r="F897">
        <v>35.995480000000001</v>
      </c>
      <c r="H897">
        <v>29.48462</v>
      </c>
      <c r="I897">
        <f t="shared" si="17"/>
        <v>0.88512829240000002</v>
      </c>
      <c r="K897">
        <v>26.25722</v>
      </c>
      <c r="L897">
        <v>33.494059999999998</v>
      </c>
      <c r="M897">
        <v>301.41135000000003</v>
      </c>
      <c r="N897">
        <v>338.45925</v>
      </c>
      <c r="O897">
        <v>265.33064999999999</v>
      </c>
      <c r="P897" t="s">
        <v>6186</v>
      </c>
      <c r="Q897">
        <v>99.6982</v>
      </c>
      <c r="R897">
        <v>91.543999999999997</v>
      </c>
      <c r="S897">
        <v>11.284700000000001</v>
      </c>
      <c r="T897">
        <v>0.929508</v>
      </c>
      <c r="U897">
        <v>3.6617999999999998E-2</v>
      </c>
      <c r="V897">
        <v>37.311990000000002</v>
      </c>
      <c r="W897">
        <v>0.95199999999999996</v>
      </c>
      <c r="X897" t="s">
        <v>6186</v>
      </c>
      <c r="Y897">
        <v>4.8000000000000001E-2</v>
      </c>
      <c r="Z897">
        <v>0.50700000000000001</v>
      </c>
      <c r="AA897">
        <v>7.6999999999999999E-2</v>
      </c>
      <c r="AB897">
        <v>0.41599999999999998</v>
      </c>
      <c r="AC897" t="s">
        <v>6186</v>
      </c>
      <c r="AD897" t="s">
        <v>6186</v>
      </c>
      <c r="AE897" t="s">
        <v>6186</v>
      </c>
      <c r="AF897" t="s">
        <v>6186</v>
      </c>
      <c r="AG897">
        <v>0.754</v>
      </c>
      <c r="AH897">
        <v>0.246</v>
      </c>
      <c r="AI897" t="s">
        <v>6186</v>
      </c>
      <c r="AJ897" t="s">
        <v>6186</v>
      </c>
      <c r="AK897" t="s">
        <v>6186</v>
      </c>
      <c r="AL897" t="s">
        <v>6186</v>
      </c>
      <c r="AM897" t="s">
        <v>6186</v>
      </c>
      <c r="AN897" t="s">
        <v>6186</v>
      </c>
      <c r="AO897" t="s">
        <v>6186</v>
      </c>
      <c r="AP897">
        <v>1</v>
      </c>
      <c r="AQ897" t="s">
        <v>6186</v>
      </c>
      <c r="AR897" t="s">
        <v>6186</v>
      </c>
      <c r="AS897" t="s">
        <v>6186</v>
      </c>
      <c r="AT897">
        <v>0.68400000000000005</v>
      </c>
      <c r="AU897" t="s">
        <v>6186</v>
      </c>
      <c r="AV897">
        <v>4.3</v>
      </c>
      <c r="AW897" t="s">
        <v>6186</v>
      </c>
      <c r="AX897">
        <v>4</v>
      </c>
      <c r="AY897">
        <v>0.49299999999999999</v>
      </c>
      <c r="AZ897">
        <v>0.50700000000000001</v>
      </c>
      <c r="BA897" t="s">
        <v>6186</v>
      </c>
      <c r="BB897" t="s">
        <v>6186</v>
      </c>
      <c r="BC897" t="s">
        <v>6186</v>
      </c>
      <c r="BD897" t="s">
        <v>6186</v>
      </c>
    </row>
    <row r="898" spans="1:56">
      <c r="A898" t="s">
        <v>6185</v>
      </c>
      <c r="B898">
        <v>2500</v>
      </c>
      <c r="C898">
        <v>1995</v>
      </c>
      <c r="D898">
        <v>484</v>
      </c>
      <c r="E898">
        <v>3.1951E-2</v>
      </c>
      <c r="F898">
        <v>37.532719999999998</v>
      </c>
      <c r="H898">
        <v>30.616029999999999</v>
      </c>
      <c r="I898">
        <f t="shared" si="17"/>
        <v>0.97821277453</v>
      </c>
      <c r="K898">
        <v>26.973130000000001</v>
      </c>
      <c r="L898">
        <v>35.133299999999998</v>
      </c>
      <c r="M898">
        <v>290.27276000000001</v>
      </c>
      <c r="N898">
        <v>329.47602000000001</v>
      </c>
      <c r="O898">
        <v>252.95088000000001</v>
      </c>
      <c r="P898" t="s">
        <v>6186</v>
      </c>
      <c r="Q898">
        <v>100.4766</v>
      </c>
      <c r="R898">
        <v>98.905799999999999</v>
      </c>
      <c r="S898">
        <v>11.0647</v>
      </c>
      <c r="T898">
        <v>0.99148599999999998</v>
      </c>
      <c r="U898">
        <v>3.9562E-2</v>
      </c>
      <c r="V898">
        <v>38.542529999999999</v>
      </c>
      <c r="W898">
        <v>0.95899999999999996</v>
      </c>
      <c r="X898" t="s">
        <v>6186</v>
      </c>
      <c r="Y898">
        <v>4.1000000000000002E-2</v>
      </c>
      <c r="Z898">
        <v>0.48399999999999999</v>
      </c>
      <c r="AA898">
        <v>0.06</v>
      </c>
      <c r="AB898">
        <v>0.45600000000000002</v>
      </c>
      <c r="AC898" t="s">
        <v>6186</v>
      </c>
      <c r="AD898" t="s">
        <v>6186</v>
      </c>
      <c r="AE898" t="s">
        <v>6186</v>
      </c>
      <c r="AF898" t="s">
        <v>6186</v>
      </c>
      <c r="AG898">
        <v>1</v>
      </c>
      <c r="AH898" t="s">
        <v>6186</v>
      </c>
      <c r="AI898" t="s">
        <v>6186</v>
      </c>
      <c r="AJ898" t="s">
        <v>6186</v>
      </c>
      <c r="AK898" t="s">
        <v>6186</v>
      </c>
      <c r="AL898" t="s">
        <v>6186</v>
      </c>
      <c r="AM898" t="s">
        <v>6186</v>
      </c>
      <c r="AN898" t="s">
        <v>6186</v>
      </c>
      <c r="AO898" t="s">
        <v>6186</v>
      </c>
      <c r="AP898">
        <v>1</v>
      </c>
      <c r="AQ898" t="s">
        <v>6186</v>
      </c>
      <c r="AR898" t="s">
        <v>6186</v>
      </c>
      <c r="AS898" t="s">
        <v>6186</v>
      </c>
      <c r="AT898">
        <v>0.66400000000000003</v>
      </c>
      <c r="AU898" t="s">
        <v>6186</v>
      </c>
      <c r="AV898">
        <v>4.4000000000000004</v>
      </c>
      <c r="AW898" t="s">
        <v>6186</v>
      </c>
      <c r="AX898">
        <v>4</v>
      </c>
      <c r="AY898">
        <v>0.51600000000000001</v>
      </c>
      <c r="AZ898">
        <v>0.48399999999999999</v>
      </c>
      <c r="BA898" t="s">
        <v>6186</v>
      </c>
      <c r="BB898" t="s">
        <v>6186</v>
      </c>
      <c r="BC898" t="s">
        <v>6186</v>
      </c>
      <c r="BD898" t="s">
        <v>6186</v>
      </c>
    </row>
    <row r="899" spans="1:56">
      <c r="A899" t="s">
        <v>6185</v>
      </c>
      <c r="B899">
        <v>2500</v>
      </c>
      <c r="C899">
        <v>1996</v>
      </c>
      <c r="D899">
        <v>329</v>
      </c>
      <c r="E899">
        <v>2.5056999999999999E-2</v>
      </c>
      <c r="F899">
        <v>37.378480000000003</v>
      </c>
      <c r="H899">
        <v>30.36533</v>
      </c>
      <c r="I899">
        <f t="shared" si="17"/>
        <v>0.76086407380999999</v>
      </c>
      <c r="K899">
        <v>26.622440000000001</v>
      </c>
      <c r="L899">
        <v>34.932720000000003</v>
      </c>
      <c r="M899">
        <v>292.66935000000001</v>
      </c>
      <c r="N899">
        <v>333.81612000000001</v>
      </c>
      <c r="O899">
        <v>254.40333000000001</v>
      </c>
      <c r="P899" t="s">
        <v>6186</v>
      </c>
      <c r="Q899">
        <v>102.62350000000001</v>
      </c>
      <c r="R899">
        <v>101.82129999999999</v>
      </c>
      <c r="S899">
        <v>11.157999999999999</v>
      </c>
      <c r="T899">
        <v>0.99896099999999999</v>
      </c>
      <c r="U899">
        <v>4.0729000000000001E-2</v>
      </c>
      <c r="V899">
        <v>38.221499999999999</v>
      </c>
      <c r="W899">
        <v>0.94199999999999995</v>
      </c>
      <c r="X899" t="s">
        <v>6186</v>
      </c>
      <c r="Y899">
        <v>5.8000000000000003E-2</v>
      </c>
      <c r="Z899">
        <v>0.501</v>
      </c>
      <c r="AA899">
        <v>6.2E-2</v>
      </c>
      <c r="AB899">
        <v>0.437</v>
      </c>
      <c r="AC899" t="s">
        <v>6186</v>
      </c>
      <c r="AD899" t="s">
        <v>6186</v>
      </c>
      <c r="AE899" t="s">
        <v>6186</v>
      </c>
      <c r="AF899" t="s">
        <v>6186</v>
      </c>
      <c r="AG899">
        <v>1</v>
      </c>
      <c r="AH899" t="s">
        <v>6186</v>
      </c>
      <c r="AI899" t="s">
        <v>6186</v>
      </c>
      <c r="AJ899" t="s">
        <v>6186</v>
      </c>
      <c r="AK899" t="s">
        <v>6186</v>
      </c>
      <c r="AL899" t="s">
        <v>6186</v>
      </c>
      <c r="AM899" t="s">
        <v>6186</v>
      </c>
      <c r="AN899" t="s">
        <v>6186</v>
      </c>
      <c r="AO899" t="s">
        <v>6186</v>
      </c>
      <c r="AP899">
        <v>1</v>
      </c>
      <c r="AQ899" t="s">
        <v>6186</v>
      </c>
      <c r="AR899" t="s">
        <v>6186</v>
      </c>
      <c r="AS899" t="s">
        <v>6186</v>
      </c>
      <c r="AT899">
        <v>0.65100000000000002</v>
      </c>
      <c r="AU899" t="s">
        <v>6186</v>
      </c>
      <c r="AV899">
        <v>4.4000000000000004</v>
      </c>
      <c r="AW899" t="s">
        <v>6186</v>
      </c>
      <c r="AX899">
        <v>4</v>
      </c>
      <c r="AY899">
        <v>0.499</v>
      </c>
      <c r="AZ899">
        <v>0.501</v>
      </c>
      <c r="BA899" t="s">
        <v>6186</v>
      </c>
      <c r="BB899" t="s">
        <v>6186</v>
      </c>
      <c r="BC899" t="s">
        <v>6186</v>
      </c>
      <c r="BD899" t="s">
        <v>6186</v>
      </c>
    </row>
    <row r="900" spans="1:56">
      <c r="A900" t="s">
        <v>6185</v>
      </c>
      <c r="B900">
        <v>2500</v>
      </c>
      <c r="C900">
        <v>1997</v>
      </c>
      <c r="D900">
        <v>329</v>
      </c>
      <c r="E900">
        <v>2.2738999999999999E-2</v>
      </c>
      <c r="F900">
        <v>36.995980000000003</v>
      </c>
      <c r="H900">
        <v>29.903890000000001</v>
      </c>
      <c r="I900">
        <f t="shared" si="17"/>
        <v>0.67998455470999997</v>
      </c>
      <c r="K900">
        <v>26.24755</v>
      </c>
      <c r="L900">
        <v>34.231560000000002</v>
      </c>
      <c r="M900">
        <v>297.18545999999998</v>
      </c>
      <c r="N900">
        <v>338.58398999999997</v>
      </c>
      <c r="O900">
        <v>259.61421999999999</v>
      </c>
      <c r="P900" t="s">
        <v>6186</v>
      </c>
      <c r="Q900">
        <v>101.0565</v>
      </c>
      <c r="R900">
        <v>98.172799999999995</v>
      </c>
      <c r="S900">
        <v>11.544700000000001</v>
      </c>
      <c r="T900">
        <v>0.97586399999999995</v>
      </c>
      <c r="U900">
        <v>3.9268999999999998E-2</v>
      </c>
      <c r="V900">
        <v>37.637529999999998</v>
      </c>
      <c r="W900">
        <v>0.94399999999999995</v>
      </c>
      <c r="X900" t="s">
        <v>6186</v>
      </c>
      <c r="Y900">
        <v>5.6000000000000001E-2</v>
      </c>
      <c r="Z900">
        <v>0.47</v>
      </c>
      <c r="AA900" t="s">
        <v>6186</v>
      </c>
      <c r="AB900">
        <v>0.53</v>
      </c>
      <c r="AC900" t="s">
        <v>6186</v>
      </c>
      <c r="AD900" t="s">
        <v>6186</v>
      </c>
      <c r="AE900" t="s">
        <v>6186</v>
      </c>
      <c r="AF900" t="s">
        <v>6186</v>
      </c>
      <c r="AG900">
        <v>1</v>
      </c>
      <c r="AH900" t="s">
        <v>6186</v>
      </c>
      <c r="AI900" t="s">
        <v>6186</v>
      </c>
      <c r="AJ900" t="s">
        <v>6186</v>
      </c>
      <c r="AK900" t="s">
        <v>6186</v>
      </c>
      <c r="AL900" t="s">
        <v>6186</v>
      </c>
      <c r="AM900" t="s">
        <v>6186</v>
      </c>
      <c r="AN900" t="s">
        <v>6186</v>
      </c>
      <c r="AO900" t="s">
        <v>6186</v>
      </c>
      <c r="AP900">
        <v>1</v>
      </c>
      <c r="AQ900" t="s">
        <v>6186</v>
      </c>
      <c r="AR900" t="s">
        <v>6186</v>
      </c>
      <c r="AS900" t="s">
        <v>6186</v>
      </c>
      <c r="AT900">
        <v>0.60399999999999998</v>
      </c>
      <c r="AU900" t="s">
        <v>6186</v>
      </c>
      <c r="AV900">
        <v>4.3</v>
      </c>
      <c r="AW900" t="s">
        <v>6186</v>
      </c>
      <c r="AX900">
        <v>4</v>
      </c>
      <c r="AY900">
        <v>0.53</v>
      </c>
      <c r="AZ900">
        <v>0.47</v>
      </c>
      <c r="BA900" t="s">
        <v>6186</v>
      </c>
      <c r="BB900" t="s">
        <v>6186</v>
      </c>
      <c r="BC900" t="s">
        <v>6186</v>
      </c>
      <c r="BD900" t="s">
        <v>6186</v>
      </c>
    </row>
    <row r="901" spans="1:56">
      <c r="A901" t="s">
        <v>6185</v>
      </c>
      <c r="B901">
        <v>2500</v>
      </c>
      <c r="C901">
        <v>1998</v>
      </c>
      <c r="D901">
        <v>207</v>
      </c>
      <c r="E901">
        <v>1.4330000000000001E-2</v>
      </c>
      <c r="F901">
        <v>37.268039999999999</v>
      </c>
      <c r="H901">
        <v>30.056190000000001</v>
      </c>
      <c r="I901">
        <f t="shared" si="17"/>
        <v>0.43070520270000001</v>
      </c>
      <c r="K901">
        <v>26.00226</v>
      </c>
      <c r="L901">
        <v>34.886369999999999</v>
      </c>
      <c r="M901">
        <v>295.67955999999998</v>
      </c>
      <c r="N901">
        <v>341.77798000000001</v>
      </c>
      <c r="O901">
        <v>254.74135000000001</v>
      </c>
      <c r="P901" t="s">
        <v>6186</v>
      </c>
      <c r="Q901">
        <v>103.7367</v>
      </c>
      <c r="R901">
        <v>97.4572</v>
      </c>
      <c r="S901">
        <v>11.815099999999999</v>
      </c>
      <c r="T901">
        <v>0.94767199999999996</v>
      </c>
      <c r="U901">
        <v>3.8982999999999997E-2</v>
      </c>
      <c r="V901">
        <v>37.666400000000003</v>
      </c>
      <c r="W901">
        <v>1</v>
      </c>
      <c r="X901" t="s">
        <v>6186</v>
      </c>
      <c r="Y901">
        <v>0</v>
      </c>
      <c r="Z901">
        <v>0.38900000000000001</v>
      </c>
      <c r="AA901" t="s">
        <v>6186</v>
      </c>
      <c r="AB901">
        <v>0.61099999999999999</v>
      </c>
      <c r="AC901" t="s">
        <v>6186</v>
      </c>
      <c r="AD901" t="s">
        <v>6186</v>
      </c>
      <c r="AE901" t="s">
        <v>6186</v>
      </c>
      <c r="AF901" t="s">
        <v>6186</v>
      </c>
      <c r="AG901">
        <v>1</v>
      </c>
      <c r="AH901" t="s">
        <v>6186</v>
      </c>
      <c r="AI901" t="s">
        <v>6186</v>
      </c>
      <c r="AJ901" t="s">
        <v>6186</v>
      </c>
      <c r="AK901" t="s">
        <v>6186</v>
      </c>
      <c r="AL901" t="s">
        <v>6186</v>
      </c>
      <c r="AM901" t="s">
        <v>6186</v>
      </c>
      <c r="AN901" t="s">
        <v>6186</v>
      </c>
      <c r="AO901" t="s">
        <v>6186</v>
      </c>
      <c r="AP901">
        <v>1</v>
      </c>
      <c r="AQ901" t="s">
        <v>6186</v>
      </c>
      <c r="AR901" t="s">
        <v>6186</v>
      </c>
      <c r="AS901" t="s">
        <v>6186</v>
      </c>
      <c r="AT901">
        <v>0.54</v>
      </c>
      <c r="AU901" t="s">
        <v>6186</v>
      </c>
      <c r="AV901">
        <v>4.4000000000000004</v>
      </c>
      <c r="AW901" t="s">
        <v>6186</v>
      </c>
      <c r="AX901">
        <v>4</v>
      </c>
      <c r="AY901">
        <v>0.61099999999999999</v>
      </c>
      <c r="AZ901">
        <v>0.38900000000000001</v>
      </c>
      <c r="BA901" t="s">
        <v>6186</v>
      </c>
      <c r="BB901" t="s">
        <v>6186</v>
      </c>
      <c r="BC901" t="s">
        <v>6186</v>
      </c>
      <c r="BD901" t="s">
        <v>6186</v>
      </c>
    </row>
    <row r="902" spans="1:56">
      <c r="A902" t="s">
        <v>6185</v>
      </c>
      <c r="B902">
        <v>2500</v>
      </c>
      <c r="C902">
        <v>1999</v>
      </c>
      <c r="D902">
        <v>253</v>
      </c>
      <c r="E902">
        <v>1.6626999999999999E-2</v>
      </c>
      <c r="F902">
        <v>35.85942</v>
      </c>
      <c r="H902">
        <v>28.81531</v>
      </c>
      <c r="I902">
        <f t="shared" si="17"/>
        <v>0.47911215937000001</v>
      </c>
      <c r="K902">
        <v>24.945119999999999</v>
      </c>
      <c r="L902">
        <v>33.294609999999999</v>
      </c>
      <c r="M902">
        <v>308.41242999999997</v>
      </c>
      <c r="N902">
        <v>356.26202000000001</v>
      </c>
      <c r="O902">
        <v>266.92005</v>
      </c>
      <c r="P902" t="s">
        <v>6186</v>
      </c>
      <c r="Q902">
        <v>104.9614</v>
      </c>
      <c r="R902">
        <v>102.7748</v>
      </c>
      <c r="S902">
        <v>11.4361</v>
      </c>
      <c r="T902">
        <v>0.98288799999999998</v>
      </c>
      <c r="U902">
        <v>4.1110000000000001E-2</v>
      </c>
      <c r="V902">
        <v>36.201920000000001</v>
      </c>
      <c r="W902">
        <v>1</v>
      </c>
      <c r="X902" t="s">
        <v>6186</v>
      </c>
      <c r="Y902" t="s">
        <v>6186</v>
      </c>
      <c r="Z902">
        <v>0.41899999999999998</v>
      </c>
      <c r="AA902" t="s">
        <v>6186</v>
      </c>
      <c r="AB902">
        <v>0.58099999999999996</v>
      </c>
      <c r="AC902" t="s">
        <v>6186</v>
      </c>
      <c r="AD902" t="s">
        <v>6186</v>
      </c>
      <c r="AE902" t="s">
        <v>6186</v>
      </c>
      <c r="AF902" t="s">
        <v>6186</v>
      </c>
      <c r="AG902">
        <v>1</v>
      </c>
      <c r="AH902" t="s">
        <v>6186</v>
      </c>
      <c r="AI902" t="s">
        <v>6186</v>
      </c>
      <c r="AJ902" t="s">
        <v>6186</v>
      </c>
      <c r="AK902" t="s">
        <v>6186</v>
      </c>
      <c r="AL902" t="s">
        <v>6186</v>
      </c>
      <c r="AM902" t="s">
        <v>6186</v>
      </c>
      <c r="AN902" t="s">
        <v>6186</v>
      </c>
      <c r="AO902" t="s">
        <v>6186</v>
      </c>
      <c r="AP902">
        <v>1</v>
      </c>
      <c r="AQ902" t="s">
        <v>6186</v>
      </c>
      <c r="AR902" t="s">
        <v>6186</v>
      </c>
      <c r="AS902" t="s">
        <v>6186</v>
      </c>
      <c r="AT902">
        <v>0.59899999999999998</v>
      </c>
      <c r="AU902" t="s">
        <v>6186</v>
      </c>
      <c r="AV902">
        <v>4.4000000000000004</v>
      </c>
      <c r="AW902" t="s">
        <v>6186</v>
      </c>
      <c r="AX902">
        <v>4</v>
      </c>
      <c r="AY902">
        <v>0.58099999999999996</v>
      </c>
      <c r="AZ902">
        <v>0.40699999999999997</v>
      </c>
      <c r="BA902">
        <v>1.2E-2</v>
      </c>
      <c r="BB902" t="s">
        <v>6186</v>
      </c>
      <c r="BC902" t="s">
        <v>6186</v>
      </c>
      <c r="BD902" t="s">
        <v>6186</v>
      </c>
    </row>
    <row r="903" spans="1:56">
      <c r="A903" t="s">
        <v>6185</v>
      </c>
      <c r="B903">
        <v>2500</v>
      </c>
      <c r="C903">
        <v>2000</v>
      </c>
      <c r="D903">
        <v>166</v>
      </c>
      <c r="E903">
        <v>1.0030000000000001E-2</v>
      </c>
      <c r="F903">
        <v>36.73704</v>
      </c>
      <c r="H903">
        <v>29.321339999999999</v>
      </c>
      <c r="I903">
        <f t="shared" si="17"/>
        <v>0.29409304019999999</v>
      </c>
      <c r="K903">
        <v>25.42841</v>
      </c>
      <c r="L903">
        <v>33.686819999999997</v>
      </c>
      <c r="M903">
        <v>303.08978999999999</v>
      </c>
      <c r="N903">
        <v>349.49101000000002</v>
      </c>
      <c r="O903">
        <v>263.81238000000002</v>
      </c>
      <c r="P903" t="s">
        <v>6186</v>
      </c>
      <c r="Q903">
        <v>102.7129</v>
      </c>
      <c r="R903">
        <v>106.886</v>
      </c>
      <c r="S903">
        <v>10.5893</v>
      </c>
      <c r="T903">
        <v>1.048546</v>
      </c>
      <c r="U903">
        <v>4.2754E-2</v>
      </c>
      <c r="V903">
        <v>36.866300000000003</v>
      </c>
      <c r="W903">
        <v>0.88400000000000001</v>
      </c>
      <c r="X903" t="s">
        <v>6186</v>
      </c>
      <c r="Y903">
        <v>0.11600000000000001</v>
      </c>
      <c r="Z903">
        <v>0.45300000000000001</v>
      </c>
      <c r="AA903" t="s">
        <v>6186</v>
      </c>
      <c r="AB903">
        <v>0.54700000000000004</v>
      </c>
      <c r="AC903" t="s">
        <v>6186</v>
      </c>
      <c r="AD903" t="s">
        <v>6186</v>
      </c>
      <c r="AE903" t="s">
        <v>6186</v>
      </c>
      <c r="AF903" t="s">
        <v>6186</v>
      </c>
      <c r="AG903">
        <v>1</v>
      </c>
      <c r="AH903" t="s">
        <v>6186</v>
      </c>
      <c r="AI903" t="s">
        <v>6186</v>
      </c>
      <c r="AJ903" t="s">
        <v>6186</v>
      </c>
      <c r="AK903" t="s">
        <v>6186</v>
      </c>
      <c r="AL903" t="s">
        <v>6186</v>
      </c>
      <c r="AM903" t="s">
        <v>6186</v>
      </c>
      <c r="AN903" t="s">
        <v>6186</v>
      </c>
      <c r="AO903" t="s">
        <v>6186</v>
      </c>
      <c r="AP903">
        <v>1</v>
      </c>
      <c r="AQ903" t="s">
        <v>6186</v>
      </c>
      <c r="AR903" t="s">
        <v>6186</v>
      </c>
      <c r="AS903" t="s">
        <v>6186</v>
      </c>
      <c r="AT903">
        <v>0.71</v>
      </c>
      <c r="AU903">
        <v>0.29299999999999998</v>
      </c>
      <c r="AV903">
        <v>4.5</v>
      </c>
      <c r="AW903" t="s">
        <v>6186</v>
      </c>
      <c r="AX903">
        <v>4</v>
      </c>
      <c r="AY903">
        <v>0.54700000000000004</v>
      </c>
      <c r="AZ903">
        <v>0.435</v>
      </c>
      <c r="BA903">
        <v>1.7999999999999999E-2</v>
      </c>
      <c r="BB903" t="s">
        <v>6186</v>
      </c>
      <c r="BC903" t="s">
        <v>6186</v>
      </c>
      <c r="BD903" t="s">
        <v>6186</v>
      </c>
    </row>
    <row r="904" spans="1:56">
      <c r="A904" t="s">
        <v>6185</v>
      </c>
      <c r="B904">
        <v>2500</v>
      </c>
      <c r="C904">
        <v>2001</v>
      </c>
      <c r="D904">
        <v>214</v>
      </c>
      <c r="E904">
        <v>1.3742000000000001E-2</v>
      </c>
      <c r="F904">
        <v>36.160420000000002</v>
      </c>
      <c r="H904">
        <v>28.67868</v>
      </c>
      <c r="I904">
        <f t="shared" si="17"/>
        <v>0.39410242056</v>
      </c>
      <c r="K904">
        <v>25.046690000000002</v>
      </c>
      <c r="L904">
        <v>32.58184</v>
      </c>
      <c r="M904">
        <v>309.88177000000002</v>
      </c>
      <c r="N904">
        <v>354.81736999999998</v>
      </c>
      <c r="O904">
        <v>272.75932999999998</v>
      </c>
      <c r="P904" t="s">
        <v>6186</v>
      </c>
      <c r="Q904">
        <v>99.699100000000001</v>
      </c>
      <c r="R904">
        <v>102.00069999999999</v>
      </c>
      <c r="S904">
        <v>10.823499999999999</v>
      </c>
      <c r="T904">
        <v>1.032449</v>
      </c>
      <c r="U904">
        <v>4.0800000000000003E-2</v>
      </c>
      <c r="V904">
        <v>36.105089999999997</v>
      </c>
      <c r="W904">
        <v>0.96799999999999997</v>
      </c>
      <c r="X904" t="s">
        <v>6186</v>
      </c>
      <c r="Y904">
        <v>3.2000000000000001E-2</v>
      </c>
      <c r="Z904">
        <v>0.36099999999999999</v>
      </c>
      <c r="AA904" t="s">
        <v>6186</v>
      </c>
      <c r="AB904">
        <v>0.63900000000000001</v>
      </c>
      <c r="AC904" t="s">
        <v>6186</v>
      </c>
      <c r="AD904" t="s">
        <v>6186</v>
      </c>
      <c r="AE904" t="s">
        <v>6186</v>
      </c>
      <c r="AF904" t="s">
        <v>6186</v>
      </c>
      <c r="AG904">
        <v>1</v>
      </c>
      <c r="AH904" t="s">
        <v>6186</v>
      </c>
      <c r="AI904" t="s">
        <v>6186</v>
      </c>
      <c r="AJ904" t="s">
        <v>6186</v>
      </c>
      <c r="AK904" t="s">
        <v>6186</v>
      </c>
      <c r="AL904" t="s">
        <v>6186</v>
      </c>
      <c r="AM904" t="s">
        <v>6186</v>
      </c>
      <c r="AN904" t="s">
        <v>6186</v>
      </c>
      <c r="AO904" t="s">
        <v>6186</v>
      </c>
      <c r="AP904">
        <v>1</v>
      </c>
      <c r="AQ904" t="s">
        <v>6186</v>
      </c>
      <c r="AR904" t="s">
        <v>6186</v>
      </c>
      <c r="AS904" t="s">
        <v>6186</v>
      </c>
      <c r="AT904">
        <v>0.73399999999999999</v>
      </c>
      <c r="AU904">
        <v>0.26600000000000001</v>
      </c>
      <c r="AV904">
        <v>4.4000000000000004</v>
      </c>
      <c r="AW904" t="s">
        <v>6186</v>
      </c>
      <c r="AX904">
        <v>4</v>
      </c>
      <c r="AY904">
        <v>0.63900000000000001</v>
      </c>
      <c r="AZ904">
        <v>0.36099999999999999</v>
      </c>
      <c r="BA904" t="s">
        <v>6186</v>
      </c>
      <c r="BB904" t="s">
        <v>6186</v>
      </c>
      <c r="BC904" t="s">
        <v>6186</v>
      </c>
      <c r="BD904" t="s">
        <v>6186</v>
      </c>
    </row>
    <row r="905" spans="1:56">
      <c r="A905" t="s">
        <v>6185</v>
      </c>
      <c r="B905">
        <v>2500</v>
      </c>
      <c r="C905">
        <v>2002</v>
      </c>
      <c r="D905">
        <v>149</v>
      </c>
      <c r="E905">
        <v>9.2689999999999995E-3</v>
      </c>
      <c r="F905">
        <v>37.322099999999999</v>
      </c>
      <c r="H905">
        <v>29.552990000000001</v>
      </c>
      <c r="I905">
        <f t="shared" si="17"/>
        <v>0.27392666431000001</v>
      </c>
      <c r="K905">
        <v>25.275099999999998</v>
      </c>
      <c r="L905">
        <v>34.238630000000001</v>
      </c>
      <c r="M905">
        <v>300.71406999999999</v>
      </c>
      <c r="N905">
        <v>351.61093</v>
      </c>
      <c r="O905">
        <v>259.56065000000001</v>
      </c>
      <c r="P905" t="s">
        <v>6186</v>
      </c>
      <c r="Q905">
        <v>106.2572</v>
      </c>
      <c r="R905">
        <v>101.5722</v>
      </c>
      <c r="S905">
        <v>10.9382</v>
      </c>
      <c r="T905">
        <v>0.96752300000000002</v>
      </c>
      <c r="U905">
        <v>4.0628999999999998E-2</v>
      </c>
      <c r="V905">
        <v>37.061669999999999</v>
      </c>
      <c r="W905">
        <v>0.96399999999999997</v>
      </c>
      <c r="X905" t="s">
        <v>6186</v>
      </c>
      <c r="Y905">
        <v>3.5999999999999997E-2</v>
      </c>
      <c r="Z905">
        <v>0.38</v>
      </c>
      <c r="AA905" t="s">
        <v>6186</v>
      </c>
      <c r="AB905">
        <v>0.62</v>
      </c>
      <c r="AC905" t="s">
        <v>6186</v>
      </c>
      <c r="AD905" t="s">
        <v>6186</v>
      </c>
      <c r="AE905" t="s">
        <v>6186</v>
      </c>
      <c r="AF905" t="s">
        <v>6186</v>
      </c>
      <c r="AG905">
        <v>1</v>
      </c>
      <c r="AH905" t="s">
        <v>6186</v>
      </c>
      <c r="AI905" t="s">
        <v>6186</v>
      </c>
      <c r="AJ905" t="s">
        <v>6186</v>
      </c>
      <c r="AK905" t="s">
        <v>6186</v>
      </c>
      <c r="AL905" t="s">
        <v>6186</v>
      </c>
      <c r="AM905" t="s">
        <v>6186</v>
      </c>
      <c r="AN905" t="s">
        <v>6186</v>
      </c>
      <c r="AO905" t="s">
        <v>6186</v>
      </c>
      <c r="AP905">
        <v>1</v>
      </c>
      <c r="AQ905" t="s">
        <v>6186</v>
      </c>
      <c r="AR905" t="s">
        <v>6186</v>
      </c>
      <c r="AS905" t="s">
        <v>6186</v>
      </c>
      <c r="AT905">
        <v>0.434</v>
      </c>
      <c r="AU905">
        <v>0.24199999999999999</v>
      </c>
      <c r="AV905">
        <v>4.4000000000000004</v>
      </c>
      <c r="AW905" t="s">
        <v>6186</v>
      </c>
      <c r="AX905">
        <v>4</v>
      </c>
      <c r="AY905">
        <v>0.62</v>
      </c>
      <c r="AZ905">
        <v>0.38</v>
      </c>
      <c r="BA905" t="s">
        <v>6186</v>
      </c>
      <c r="BB905" t="s">
        <v>6186</v>
      </c>
      <c r="BC905" t="s">
        <v>6186</v>
      </c>
      <c r="BD905" t="s">
        <v>6186</v>
      </c>
    </row>
    <row r="906" spans="1:56">
      <c r="A906" t="s">
        <v>6185</v>
      </c>
      <c r="B906">
        <v>2500</v>
      </c>
      <c r="C906">
        <v>2003</v>
      </c>
      <c r="D906">
        <v>39</v>
      </c>
      <c r="E906">
        <v>2.4859999999999999E-3</v>
      </c>
      <c r="F906">
        <v>40.780949999999997</v>
      </c>
      <c r="H906">
        <v>31.6477</v>
      </c>
      <c r="I906">
        <f t="shared" si="17"/>
        <v>7.86761822E-2</v>
      </c>
      <c r="K906">
        <v>27.96827</v>
      </c>
      <c r="L906">
        <v>35.306980000000003</v>
      </c>
      <c r="M906">
        <v>280.81026000000003</v>
      </c>
      <c r="N906">
        <v>317.75297999999998</v>
      </c>
      <c r="O906">
        <v>251.70660000000001</v>
      </c>
      <c r="P906" t="s">
        <v>6186</v>
      </c>
      <c r="Q906">
        <v>94.391000000000005</v>
      </c>
      <c r="R906">
        <v>111.985</v>
      </c>
      <c r="S906">
        <v>10.367000000000001</v>
      </c>
      <c r="T906">
        <v>1.1846239999999999</v>
      </c>
      <c r="U906">
        <v>4.4794E-2</v>
      </c>
      <c r="V906">
        <v>39.787419999999997</v>
      </c>
      <c r="W906">
        <v>0.86699999999999999</v>
      </c>
      <c r="X906" t="s">
        <v>6186</v>
      </c>
      <c r="Y906">
        <v>0.13300000000000001</v>
      </c>
      <c r="Z906">
        <v>0.23899999999999999</v>
      </c>
      <c r="AA906" t="s">
        <v>6186</v>
      </c>
      <c r="AB906">
        <v>0.76100000000000001</v>
      </c>
      <c r="AC906" t="s">
        <v>6186</v>
      </c>
      <c r="AD906" t="s">
        <v>6186</v>
      </c>
      <c r="AE906" t="s">
        <v>6186</v>
      </c>
      <c r="AF906" t="s">
        <v>6186</v>
      </c>
      <c r="AG906">
        <v>1</v>
      </c>
      <c r="AH906" t="s">
        <v>6186</v>
      </c>
      <c r="AI906" t="s">
        <v>6186</v>
      </c>
      <c r="AJ906" t="s">
        <v>6186</v>
      </c>
      <c r="AK906" t="s">
        <v>6186</v>
      </c>
      <c r="AL906" t="s">
        <v>6186</v>
      </c>
      <c r="AM906" t="s">
        <v>6186</v>
      </c>
      <c r="AN906" t="s">
        <v>6186</v>
      </c>
      <c r="AO906" t="s">
        <v>6186</v>
      </c>
      <c r="AP906">
        <v>1</v>
      </c>
      <c r="AQ906" t="s">
        <v>6186</v>
      </c>
      <c r="AR906" t="s">
        <v>6186</v>
      </c>
      <c r="AS906" t="s">
        <v>6186</v>
      </c>
      <c r="AT906">
        <v>1</v>
      </c>
      <c r="AU906">
        <v>1</v>
      </c>
      <c r="AV906">
        <v>4.3</v>
      </c>
      <c r="AW906" t="s">
        <v>6186</v>
      </c>
      <c r="AX906">
        <v>4</v>
      </c>
      <c r="AY906">
        <v>0.76100000000000001</v>
      </c>
      <c r="AZ906">
        <v>0.186</v>
      </c>
      <c r="BA906">
        <v>5.2999999999999999E-2</v>
      </c>
      <c r="BB906" t="s">
        <v>6186</v>
      </c>
      <c r="BC906" t="s">
        <v>6186</v>
      </c>
      <c r="BD906" t="s">
        <v>6186</v>
      </c>
    </row>
    <row r="907" spans="1:56">
      <c r="A907" t="s">
        <v>6185</v>
      </c>
      <c r="B907">
        <v>2500</v>
      </c>
      <c r="C907">
        <v>2004</v>
      </c>
      <c r="D907">
        <v>7</v>
      </c>
      <c r="E907">
        <v>4.26E-4</v>
      </c>
      <c r="F907">
        <v>40.784759999999999</v>
      </c>
      <c r="H907">
        <v>31.474209999999999</v>
      </c>
      <c r="I907">
        <f t="shared" ref="I907:I970" si="18">IFERROR(H907*E907,"")</f>
        <v>1.340801346E-2</v>
      </c>
      <c r="K907">
        <v>27.753070000000001</v>
      </c>
      <c r="L907">
        <v>35.102060000000002</v>
      </c>
      <c r="M907">
        <v>282.35811000000001</v>
      </c>
      <c r="N907">
        <v>320.21685000000002</v>
      </c>
      <c r="O907">
        <v>253.17599000000001</v>
      </c>
      <c r="P907" t="s">
        <v>6186</v>
      </c>
      <c r="Q907">
        <v>93.903599999999997</v>
      </c>
      <c r="R907">
        <v>112.5847</v>
      </c>
      <c r="S907">
        <v>10.284700000000001</v>
      </c>
      <c r="T907">
        <v>1.1971639999999999</v>
      </c>
      <c r="U907">
        <v>4.5033999999999998E-2</v>
      </c>
      <c r="V907">
        <v>39.593670000000003</v>
      </c>
      <c r="W907">
        <v>0.84699999999999998</v>
      </c>
      <c r="X907" t="s">
        <v>6186</v>
      </c>
      <c r="Y907">
        <v>0.153</v>
      </c>
      <c r="Z907">
        <v>0.32300000000000001</v>
      </c>
      <c r="AA907" t="s">
        <v>6186</v>
      </c>
      <c r="AB907">
        <v>0.67700000000000005</v>
      </c>
      <c r="AC907" t="s">
        <v>6186</v>
      </c>
      <c r="AD907" t="s">
        <v>6186</v>
      </c>
      <c r="AE907" t="s">
        <v>6186</v>
      </c>
      <c r="AF907" t="s">
        <v>6186</v>
      </c>
      <c r="AG907">
        <v>1</v>
      </c>
      <c r="AH907" t="s">
        <v>6186</v>
      </c>
      <c r="AI907" t="s">
        <v>6186</v>
      </c>
      <c r="AJ907" t="s">
        <v>6186</v>
      </c>
      <c r="AK907" t="s">
        <v>6186</v>
      </c>
      <c r="AL907" t="s">
        <v>6186</v>
      </c>
      <c r="AM907" t="s">
        <v>6186</v>
      </c>
      <c r="AN907" t="s">
        <v>6186</v>
      </c>
      <c r="AO907" t="s">
        <v>6186</v>
      </c>
      <c r="AP907">
        <v>1</v>
      </c>
      <c r="AQ907" t="s">
        <v>6186</v>
      </c>
      <c r="AR907" t="s">
        <v>6186</v>
      </c>
      <c r="AS907" t="s">
        <v>6186</v>
      </c>
      <c r="AT907">
        <v>1</v>
      </c>
      <c r="AU907">
        <v>1</v>
      </c>
      <c r="AV907">
        <v>4.4000000000000004</v>
      </c>
      <c r="AW907" t="s">
        <v>6186</v>
      </c>
      <c r="AX907">
        <v>4</v>
      </c>
      <c r="AY907">
        <v>0.67700000000000005</v>
      </c>
      <c r="AZ907">
        <v>0.25800000000000001</v>
      </c>
      <c r="BA907">
        <v>6.5000000000000002E-2</v>
      </c>
      <c r="BB907" t="s">
        <v>6186</v>
      </c>
      <c r="BC907" t="s">
        <v>6186</v>
      </c>
      <c r="BD907" t="s">
        <v>6186</v>
      </c>
    </row>
    <row r="908" spans="1:56">
      <c r="A908" t="s">
        <v>6185</v>
      </c>
      <c r="B908">
        <v>2500</v>
      </c>
      <c r="C908">
        <v>2005</v>
      </c>
      <c r="D908">
        <v>10</v>
      </c>
      <c r="E908">
        <v>6.1899999999999998E-4</v>
      </c>
      <c r="F908">
        <v>41.114669999999997</v>
      </c>
      <c r="H908">
        <v>31.523</v>
      </c>
      <c r="I908">
        <f t="shared" si="18"/>
        <v>1.9512736999999999E-2</v>
      </c>
      <c r="K908">
        <v>27.759309999999999</v>
      </c>
      <c r="L908">
        <v>35.114600000000003</v>
      </c>
      <c r="M908">
        <v>281.92110000000002</v>
      </c>
      <c r="N908">
        <v>320.14485999999999</v>
      </c>
      <c r="O908">
        <v>253.08563000000001</v>
      </c>
      <c r="P908" t="s">
        <v>6186</v>
      </c>
      <c r="Q908">
        <v>92.761700000000005</v>
      </c>
      <c r="R908">
        <v>110.7816</v>
      </c>
      <c r="S908">
        <v>10.4741</v>
      </c>
      <c r="T908">
        <v>1.193093</v>
      </c>
      <c r="U908">
        <v>4.4312999999999998E-2</v>
      </c>
      <c r="V908">
        <v>39.549900000000001</v>
      </c>
      <c r="W908">
        <v>0.90700000000000003</v>
      </c>
      <c r="X908" t="s">
        <v>6186</v>
      </c>
      <c r="Y908">
        <v>9.2999999999999999E-2</v>
      </c>
      <c r="Z908">
        <v>0.15</v>
      </c>
      <c r="AA908" t="s">
        <v>6186</v>
      </c>
      <c r="AB908">
        <v>0.85</v>
      </c>
      <c r="AC908" t="s">
        <v>6186</v>
      </c>
      <c r="AD908" t="s">
        <v>6186</v>
      </c>
      <c r="AE908" t="s">
        <v>6186</v>
      </c>
      <c r="AF908" t="s">
        <v>6186</v>
      </c>
      <c r="AG908">
        <v>1</v>
      </c>
      <c r="AH908" t="s">
        <v>6186</v>
      </c>
      <c r="AI908" t="s">
        <v>6186</v>
      </c>
      <c r="AJ908" t="s">
        <v>6186</v>
      </c>
      <c r="AK908" t="s">
        <v>6186</v>
      </c>
      <c r="AL908" t="s">
        <v>6186</v>
      </c>
      <c r="AM908" t="s">
        <v>6186</v>
      </c>
      <c r="AN908" t="s">
        <v>6186</v>
      </c>
      <c r="AO908" t="s">
        <v>6186</v>
      </c>
      <c r="AP908">
        <v>1</v>
      </c>
      <c r="AQ908" t="s">
        <v>6186</v>
      </c>
      <c r="AR908" t="s">
        <v>6186</v>
      </c>
      <c r="AS908" t="s">
        <v>6186</v>
      </c>
      <c r="AT908">
        <v>1</v>
      </c>
      <c r="AU908">
        <v>1</v>
      </c>
      <c r="AV908">
        <v>4.2</v>
      </c>
      <c r="AW908" t="s">
        <v>6186</v>
      </c>
      <c r="AX908">
        <v>4</v>
      </c>
      <c r="AY908">
        <v>0.85</v>
      </c>
      <c r="AZ908">
        <v>0.115</v>
      </c>
      <c r="BA908">
        <v>3.5999999999999997E-2</v>
      </c>
      <c r="BB908" t="s">
        <v>6186</v>
      </c>
      <c r="BC908" t="s">
        <v>6186</v>
      </c>
      <c r="BD908" t="s">
        <v>6186</v>
      </c>
    </row>
    <row r="909" spans="1:56">
      <c r="A909" t="s">
        <v>6185</v>
      </c>
      <c r="B909">
        <v>2500</v>
      </c>
      <c r="C909">
        <v>2006</v>
      </c>
      <c r="D909">
        <v>3</v>
      </c>
      <c r="E909">
        <v>1.7000000000000001E-4</v>
      </c>
      <c r="F909">
        <v>41.617890000000003</v>
      </c>
      <c r="H909">
        <v>31.620950000000001</v>
      </c>
      <c r="I909">
        <f t="shared" si="18"/>
        <v>5.3755615000000007E-3</v>
      </c>
      <c r="K909">
        <v>28.638590000000001</v>
      </c>
      <c r="L909">
        <v>34.316899999999997</v>
      </c>
      <c r="M909">
        <v>281.04782</v>
      </c>
      <c r="N909">
        <v>310.31558999999999</v>
      </c>
      <c r="O909">
        <v>258.96863000000002</v>
      </c>
      <c r="P909" t="s">
        <v>6186</v>
      </c>
      <c r="Q909">
        <v>91</v>
      </c>
      <c r="R909">
        <v>106</v>
      </c>
      <c r="S909">
        <v>10.7234</v>
      </c>
      <c r="T909">
        <v>1.1648350000000001</v>
      </c>
      <c r="U909">
        <v>4.24E-2</v>
      </c>
      <c r="V909">
        <v>39.531269999999999</v>
      </c>
      <c r="W909">
        <v>1</v>
      </c>
      <c r="X909" t="s">
        <v>6186</v>
      </c>
      <c r="Y909" t="s">
        <v>6186</v>
      </c>
      <c r="Z909">
        <v>0.29499999999999998</v>
      </c>
      <c r="AA909" t="s">
        <v>6186</v>
      </c>
      <c r="AB909">
        <v>0.70499999999999996</v>
      </c>
      <c r="AC909" t="s">
        <v>6186</v>
      </c>
      <c r="AD909" t="s">
        <v>6186</v>
      </c>
      <c r="AE909" t="s">
        <v>6186</v>
      </c>
      <c r="AF909" t="s">
        <v>6186</v>
      </c>
      <c r="AG909">
        <v>1</v>
      </c>
      <c r="AH909" t="s">
        <v>6186</v>
      </c>
      <c r="AI909" t="s">
        <v>6186</v>
      </c>
      <c r="AJ909" t="s">
        <v>6186</v>
      </c>
      <c r="AK909" t="s">
        <v>6186</v>
      </c>
      <c r="AL909" t="s">
        <v>6186</v>
      </c>
      <c r="AM909" t="s">
        <v>6186</v>
      </c>
      <c r="AN909" t="s">
        <v>6186</v>
      </c>
      <c r="AO909" t="s">
        <v>6186</v>
      </c>
      <c r="AP909">
        <v>1</v>
      </c>
      <c r="AQ909" t="s">
        <v>6186</v>
      </c>
      <c r="AR909" t="s">
        <v>6186</v>
      </c>
      <c r="AS909" t="s">
        <v>6186</v>
      </c>
      <c r="AT909">
        <v>1</v>
      </c>
      <c r="AU909">
        <v>1</v>
      </c>
      <c r="AV909">
        <v>4.3</v>
      </c>
      <c r="AW909" t="s">
        <v>6186</v>
      </c>
      <c r="AX909">
        <v>4</v>
      </c>
      <c r="AY909">
        <v>0.70499999999999996</v>
      </c>
      <c r="AZ909">
        <v>0.29499999999999998</v>
      </c>
      <c r="BA909" t="s">
        <v>6186</v>
      </c>
      <c r="BB909" t="s">
        <v>6186</v>
      </c>
      <c r="BC909" t="s">
        <v>6186</v>
      </c>
      <c r="BD909" t="s">
        <v>6186</v>
      </c>
    </row>
    <row r="910" spans="1:56">
      <c r="A910" t="s">
        <v>6185</v>
      </c>
      <c r="B910">
        <v>2500</v>
      </c>
      <c r="C910">
        <v>2007</v>
      </c>
      <c r="D910">
        <v>159</v>
      </c>
      <c r="E910">
        <v>1.0428E-2</v>
      </c>
      <c r="F910">
        <v>42.358240000000002</v>
      </c>
      <c r="H910">
        <v>32.223350000000003</v>
      </c>
      <c r="I910">
        <f t="shared" si="18"/>
        <v>0.33602509380000001</v>
      </c>
      <c r="K910">
        <v>28.922779999999999</v>
      </c>
      <c r="L910">
        <v>35.258699999999997</v>
      </c>
      <c r="M910">
        <v>275.79379</v>
      </c>
      <c r="N910">
        <v>307.26647000000003</v>
      </c>
      <c r="O910">
        <v>252.05124000000001</v>
      </c>
      <c r="P910" t="s">
        <v>6186</v>
      </c>
      <c r="Q910">
        <v>91</v>
      </c>
      <c r="R910">
        <v>106</v>
      </c>
      <c r="S910">
        <v>10.919600000000001</v>
      </c>
      <c r="T910">
        <v>1.1648350000000001</v>
      </c>
      <c r="U910">
        <v>4.24E-2</v>
      </c>
      <c r="V910">
        <v>40.280169999999998</v>
      </c>
      <c r="W910">
        <v>1</v>
      </c>
      <c r="X910" t="s">
        <v>6186</v>
      </c>
      <c r="Y910" t="s">
        <v>6186</v>
      </c>
      <c r="Z910">
        <v>0.182</v>
      </c>
      <c r="AA910" t="s">
        <v>6186</v>
      </c>
      <c r="AB910">
        <v>0.81799999999999995</v>
      </c>
      <c r="AC910" t="s">
        <v>6186</v>
      </c>
      <c r="AD910" t="s">
        <v>6186</v>
      </c>
      <c r="AE910" t="s">
        <v>6186</v>
      </c>
      <c r="AF910" t="s">
        <v>6186</v>
      </c>
      <c r="AG910">
        <v>1</v>
      </c>
      <c r="AH910" t="s">
        <v>6186</v>
      </c>
      <c r="AI910" t="s">
        <v>6186</v>
      </c>
      <c r="AJ910" t="s">
        <v>6186</v>
      </c>
      <c r="AK910" t="s">
        <v>6186</v>
      </c>
      <c r="AL910" t="s">
        <v>6186</v>
      </c>
      <c r="AM910" t="s">
        <v>6186</v>
      </c>
      <c r="AN910" t="s">
        <v>6186</v>
      </c>
      <c r="AO910" t="s">
        <v>6186</v>
      </c>
      <c r="AP910">
        <v>1</v>
      </c>
      <c r="AQ910" t="s">
        <v>6186</v>
      </c>
      <c r="AR910" t="s">
        <v>6186</v>
      </c>
      <c r="AS910" t="s">
        <v>6186</v>
      </c>
      <c r="AT910">
        <v>1</v>
      </c>
      <c r="AU910">
        <v>1</v>
      </c>
      <c r="AV910">
        <v>4.2</v>
      </c>
      <c r="AW910" t="s">
        <v>6186</v>
      </c>
      <c r="AX910">
        <v>4</v>
      </c>
      <c r="AY910">
        <v>0.81799999999999995</v>
      </c>
      <c r="AZ910">
        <v>0.182</v>
      </c>
      <c r="BA910" t="s">
        <v>6186</v>
      </c>
      <c r="BB910" t="s">
        <v>6186</v>
      </c>
      <c r="BC910" t="s">
        <v>6186</v>
      </c>
      <c r="BD910" t="s">
        <v>6186</v>
      </c>
    </row>
    <row r="911" spans="1:56">
      <c r="A911" t="s">
        <v>6185</v>
      </c>
      <c r="B911">
        <v>2500</v>
      </c>
      <c r="C911">
        <v>2008</v>
      </c>
      <c r="D911">
        <v>121</v>
      </c>
      <c r="E911">
        <v>8.6949999999999996E-3</v>
      </c>
      <c r="F911">
        <v>42.080669999999998</v>
      </c>
      <c r="H911">
        <v>31.994509999999998</v>
      </c>
      <c r="I911">
        <f t="shared" si="18"/>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6186</v>
      </c>
      <c r="Y911" t="s">
        <v>6186</v>
      </c>
      <c r="Z911">
        <v>0.16800000000000001</v>
      </c>
      <c r="AA911" t="s">
        <v>6186</v>
      </c>
      <c r="AB911">
        <v>0.83199999999999996</v>
      </c>
      <c r="AC911" t="s">
        <v>6186</v>
      </c>
      <c r="AD911" t="s">
        <v>6186</v>
      </c>
      <c r="AE911" t="s">
        <v>6186</v>
      </c>
      <c r="AF911" t="s">
        <v>6186</v>
      </c>
      <c r="AG911">
        <v>1</v>
      </c>
      <c r="AH911" t="s">
        <v>6186</v>
      </c>
      <c r="AI911" t="s">
        <v>6186</v>
      </c>
      <c r="AJ911" t="s">
        <v>6186</v>
      </c>
      <c r="AK911" t="s">
        <v>6186</v>
      </c>
      <c r="AL911" t="s">
        <v>6186</v>
      </c>
      <c r="AM911" t="s">
        <v>6186</v>
      </c>
      <c r="AN911" t="s">
        <v>6186</v>
      </c>
      <c r="AO911" t="s">
        <v>6186</v>
      </c>
      <c r="AP911">
        <v>1</v>
      </c>
      <c r="AQ911" t="s">
        <v>6186</v>
      </c>
      <c r="AR911" t="s">
        <v>6186</v>
      </c>
      <c r="AS911" t="s">
        <v>6186</v>
      </c>
      <c r="AT911">
        <v>1</v>
      </c>
      <c r="AU911">
        <v>1</v>
      </c>
      <c r="AV911">
        <v>4.2</v>
      </c>
      <c r="AW911" t="s">
        <v>6186</v>
      </c>
      <c r="AX911">
        <v>4</v>
      </c>
      <c r="AY911">
        <v>0.83199999999999996</v>
      </c>
      <c r="AZ911">
        <v>0.16800000000000001</v>
      </c>
      <c r="BA911" t="s">
        <v>6186</v>
      </c>
      <c r="BB911" t="s">
        <v>6186</v>
      </c>
      <c r="BC911" t="s">
        <v>6186</v>
      </c>
      <c r="BD911" t="s">
        <v>6186</v>
      </c>
    </row>
    <row r="912" spans="1:56">
      <c r="A912" t="s">
        <v>6185</v>
      </c>
      <c r="B912">
        <v>2500</v>
      </c>
      <c r="C912">
        <v>2009</v>
      </c>
      <c r="D912">
        <v>73</v>
      </c>
      <c r="E912">
        <v>7.8169999999999993E-3</v>
      </c>
      <c r="F912">
        <v>41.977449999999997</v>
      </c>
      <c r="H912">
        <v>31.907340000000001</v>
      </c>
      <c r="I912">
        <f t="shared" si="18"/>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6186</v>
      </c>
      <c r="Y912" t="s">
        <v>6186</v>
      </c>
      <c r="Z912">
        <v>0.129</v>
      </c>
      <c r="AA912" t="s">
        <v>6186</v>
      </c>
      <c r="AB912">
        <v>0.871</v>
      </c>
      <c r="AC912" t="s">
        <v>6186</v>
      </c>
      <c r="AD912" t="s">
        <v>6186</v>
      </c>
      <c r="AE912" t="s">
        <v>6186</v>
      </c>
      <c r="AF912" t="s">
        <v>6186</v>
      </c>
      <c r="AG912">
        <v>1</v>
      </c>
      <c r="AH912" t="s">
        <v>6186</v>
      </c>
      <c r="AI912" t="s">
        <v>6186</v>
      </c>
      <c r="AJ912" t="s">
        <v>6186</v>
      </c>
      <c r="AK912" t="s">
        <v>6186</v>
      </c>
      <c r="AL912" t="s">
        <v>6186</v>
      </c>
      <c r="AM912" t="s">
        <v>6186</v>
      </c>
      <c r="AN912" t="s">
        <v>6186</v>
      </c>
      <c r="AO912" t="s">
        <v>6186</v>
      </c>
      <c r="AP912">
        <v>1</v>
      </c>
      <c r="AQ912" t="s">
        <v>6186</v>
      </c>
      <c r="AR912" t="s">
        <v>6186</v>
      </c>
      <c r="AS912" t="s">
        <v>6186</v>
      </c>
      <c r="AT912">
        <v>1</v>
      </c>
      <c r="AU912">
        <v>1</v>
      </c>
      <c r="AV912">
        <v>4.0999999999999996</v>
      </c>
      <c r="AW912" t="s">
        <v>6186</v>
      </c>
      <c r="AX912">
        <v>4</v>
      </c>
      <c r="AY912">
        <v>0.871</v>
      </c>
      <c r="AZ912">
        <v>0.129</v>
      </c>
      <c r="BA912" t="s">
        <v>6186</v>
      </c>
      <c r="BB912" t="s">
        <v>6186</v>
      </c>
      <c r="BC912" t="s">
        <v>6186</v>
      </c>
      <c r="BD912" t="s">
        <v>6186</v>
      </c>
    </row>
    <row r="913" spans="1:56">
      <c r="A913" t="s">
        <v>6185</v>
      </c>
      <c r="B913">
        <v>2500</v>
      </c>
      <c r="C913">
        <v>2010</v>
      </c>
      <c r="D913">
        <v>63</v>
      </c>
      <c r="E913">
        <v>5.6930000000000001E-3</v>
      </c>
      <c r="F913">
        <v>41.974110000000003</v>
      </c>
      <c r="H913">
        <v>31.90324</v>
      </c>
      <c r="I913">
        <f t="shared" si="18"/>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6186</v>
      </c>
      <c r="Y913" t="s">
        <v>6186</v>
      </c>
      <c r="Z913">
        <v>0.11600000000000001</v>
      </c>
      <c r="AA913" t="s">
        <v>6186</v>
      </c>
      <c r="AB913">
        <v>0.88400000000000001</v>
      </c>
      <c r="AC913" t="s">
        <v>6186</v>
      </c>
      <c r="AD913" t="s">
        <v>6186</v>
      </c>
      <c r="AE913" t="s">
        <v>6186</v>
      </c>
      <c r="AF913" t="s">
        <v>6186</v>
      </c>
      <c r="AG913">
        <v>1</v>
      </c>
      <c r="AH913" t="s">
        <v>6186</v>
      </c>
      <c r="AI913" t="s">
        <v>6186</v>
      </c>
      <c r="AJ913" t="s">
        <v>6186</v>
      </c>
      <c r="AK913" t="s">
        <v>6186</v>
      </c>
      <c r="AL913" t="s">
        <v>6186</v>
      </c>
      <c r="AM913" t="s">
        <v>6186</v>
      </c>
      <c r="AN913" t="s">
        <v>6186</v>
      </c>
      <c r="AO913" t="s">
        <v>6186</v>
      </c>
      <c r="AP913">
        <v>1</v>
      </c>
      <c r="AQ913" t="s">
        <v>6186</v>
      </c>
      <c r="AR913" t="s">
        <v>6186</v>
      </c>
      <c r="AS913" t="s">
        <v>6186</v>
      </c>
      <c r="AT913">
        <v>1</v>
      </c>
      <c r="AU913">
        <v>1</v>
      </c>
      <c r="AV913">
        <v>4.0999999999999996</v>
      </c>
      <c r="AW913" t="s">
        <v>6186</v>
      </c>
      <c r="AX913">
        <v>4</v>
      </c>
      <c r="AY913">
        <v>0.88400000000000001</v>
      </c>
      <c r="AZ913">
        <v>0.11600000000000001</v>
      </c>
      <c r="BA913" t="s">
        <v>6186</v>
      </c>
      <c r="BB913" t="s">
        <v>6186</v>
      </c>
      <c r="BC913" t="s">
        <v>6186</v>
      </c>
      <c r="BD913" t="s">
        <v>6186</v>
      </c>
    </row>
    <row r="914" spans="1:56">
      <c r="A914" t="s">
        <v>6185</v>
      </c>
      <c r="B914">
        <v>2500</v>
      </c>
      <c r="C914">
        <v>2011</v>
      </c>
      <c r="D914">
        <v>43</v>
      </c>
      <c r="E914">
        <v>3.5739999999999999E-3</v>
      </c>
      <c r="F914">
        <v>41.090029999999999</v>
      </c>
      <c r="H914">
        <v>30.78584</v>
      </c>
      <c r="I914">
        <f t="shared" si="18"/>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6186</v>
      </c>
      <c r="Y914" t="s">
        <v>6186</v>
      </c>
      <c r="Z914">
        <v>0.14499999999999999</v>
      </c>
      <c r="AA914" t="s">
        <v>6186</v>
      </c>
      <c r="AB914">
        <v>0.85499999999999998</v>
      </c>
      <c r="AC914" t="s">
        <v>6186</v>
      </c>
      <c r="AD914" t="s">
        <v>6186</v>
      </c>
      <c r="AE914" t="s">
        <v>6186</v>
      </c>
      <c r="AF914" t="s">
        <v>6186</v>
      </c>
      <c r="AG914">
        <v>1</v>
      </c>
      <c r="AH914" t="s">
        <v>6186</v>
      </c>
      <c r="AI914" t="s">
        <v>6186</v>
      </c>
      <c r="AJ914" t="s">
        <v>6186</v>
      </c>
      <c r="AK914" t="s">
        <v>6186</v>
      </c>
      <c r="AL914" t="s">
        <v>6186</v>
      </c>
      <c r="AM914" t="s">
        <v>6186</v>
      </c>
      <c r="AN914" t="s">
        <v>6186</v>
      </c>
      <c r="AO914" t="s">
        <v>6186</v>
      </c>
      <c r="AP914">
        <v>1</v>
      </c>
      <c r="AQ914" t="s">
        <v>6186</v>
      </c>
      <c r="AR914" t="s">
        <v>6186</v>
      </c>
      <c r="AS914" t="s">
        <v>6186</v>
      </c>
      <c r="AT914">
        <v>1</v>
      </c>
      <c r="AU914">
        <v>1</v>
      </c>
      <c r="AV914">
        <v>4.0999999999999996</v>
      </c>
      <c r="AW914" t="s">
        <v>6186</v>
      </c>
      <c r="AX914">
        <v>4</v>
      </c>
      <c r="AY914">
        <v>0.85499999999999998</v>
      </c>
      <c r="AZ914">
        <v>0.14499999999999999</v>
      </c>
      <c r="BA914" t="s">
        <v>6186</v>
      </c>
      <c r="BB914" t="s">
        <v>6186</v>
      </c>
      <c r="BC914" t="s">
        <v>6186</v>
      </c>
      <c r="BD914" t="s">
        <v>6186</v>
      </c>
    </row>
    <row r="915" spans="1:56">
      <c r="A915" t="s">
        <v>6185</v>
      </c>
      <c r="B915">
        <v>2500</v>
      </c>
      <c r="C915">
        <v>2012</v>
      </c>
      <c r="D915">
        <v>91</v>
      </c>
      <c r="E915">
        <v>6.783E-3</v>
      </c>
      <c r="F915">
        <v>42.918439999999997</v>
      </c>
      <c r="H915">
        <v>32.004359999999998</v>
      </c>
      <c r="I915">
        <f t="shared" si="18"/>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6186</v>
      </c>
      <c r="Y915" t="s">
        <v>6186</v>
      </c>
      <c r="Z915">
        <v>0.27900000000000003</v>
      </c>
      <c r="AA915" t="s">
        <v>6186</v>
      </c>
      <c r="AB915">
        <v>0.72099999999999997</v>
      </c>
      <c r="AC915" t="s">
        <v>6186</v>
      </c>
      <c r="AD915" t="s">
        <v>6186</v>
      </c>
      <c r="AE915" t="s">
        <v>6186</v>
      </c>
      <c r="AF915" t="s">
        <v>6186</v>
      </c>
      <c r="AG915">
        <v>1</v>
      </c>
      <c r="AH915" t="s">
        <v>6186</v>
      </c>
      <c r="AI915" t="s">
        <v>6186</v>
      </c>
      <c r="AJ915" t="s">
        <v>6186</v>
      </c>
      <c r="AK915" t="s">
        <v>6186</v>
      </c>
      <c r="AL915" t="s">
        <v>6186</v>
      </c>
      <c r="AM915" t="s">
        <v>6186</v>
      </c>
      <c r="AN915" t="s">
        <v>6186</v>
      </c>
      <c r="AO915" t="s">
        <v>6186</v>
      </c>
      <c r="AP915">
        <v>1</v>
      </c>
      <c r="AQ915" t="s">
        <v>6186</v>
      </c>
      <c r="AR915" t="s">
        <v>6186</v>
      </c>
      <c r="AS915" t="s">
        <v>6186</v>
      </c>
      <c r="AT915">
        <v>1</v>
      </c>
      <c r="AU915">
        <v>1</v>
      </c>
      <c r="AV915">
        <v>4.3</v>
      </c>
      <c r="AW915" t="s">
        <v>6186</v>
      </c>
      <c r="AX915">
        <v>4</v>
      </c>
      <c r="AY915">
        <v>0.72099999999999997</v>
      </c>
      <c r="AZ915">
        <v>0.27900000000000003</v>
      </c>
      <c r="BA915" t="s">
        <v>6186</v>
      </c>
      <c r="BB915" t="s">
        <v>6186</v>
      </c>
      <c r="BC915" t="s">
        <v>6186</v>
      </c>
      <c r="BD915" t="s">
        <v>6186</v>
      </c>
    </row>
    <row r="916" spans="1:56">
      <c r="A916" t="s">
        <v>6185</v>
      </c>
      <c r="B916">
        <v>2500</v>
      </c>
      <c r="C916">
        <v>2013</v>
      </c>
      <c r="D916">
        <v>89</v>
      </c>
      <c r="E916">
        <v>5.8279999999999998E-3</v>
      </c>
      <c r="F916">
        <v>43.230699999999999</v>
      </c>
      <c r="H916">
        <v>32.36553</v>
      </c>
      <c r="I916">
        <f t="shared" si="18"/>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6186</v>
      </c>
      <c r="Y916" t="s">
        <v>6186</v>
      </c>
      <c r="Z916">
        <v>0.25800000000000001</v>
      </c>
      <c r="AA916" t="s">
        <v>6186</v>
      </c>
      <c r="AB916">
        <v>0.74199999999999999</v>
      </c>
      <c r="AC916" t="s">
        <v>6186</v>
      </c>
      <c r="AD916" t="s">
        <v>6186</v>
      </c>
      <c r="AE916" t="s">
        <v>6186</v>
      </c>
      <c r="AF916" t="s">
        <v>6186</v>
      </c>
      <c r="AG916">
        <v>1</v>
      </c>
      <c r="AH916" t="s">
        <v>6186</v>
      </c>
      <c r="AI916" t="s">
        <v>6186</v>
      </c>
      <c r="AJ916" t="s">
        <v>6186</v>
      </c>
      <c r="AK916" t="s">
        <v>6186</v>
      </c>
      <c r="AL916" t="s">
        <v>6186</v>
      </c>
      <c r="AM916" t="s">
        <v>6186</v>
      </c>
      <c r="AN916" t="s">
        <v>6186</v>
      </c>
      <c r="AO916" t="s">
        <v>6186</v>
      </c>
      <c r="AP916">
        <v>1</v>
      </c>
      <c r="AQ916" t="s">
        <v>6186</v>
      </c>
      <c r="AR916" t="s">
        <v>6186</v>
      </c>
      <c r="AS916" t="s">
        <v>6186</v>
      </c>
      <c r="AT916">
        <v>1</v>
      </c>
      <c r="AU916">
        <v>1</v>
      </c>
      <c r="AV916">
        <v>4.3</v>
      </c>
      <c r="AW916" t="s">
        <v>6186</v>
      </c>
      <c r="AX916">
        <v>4</v>
      </c>
      <c r="AY916">
        <v>0.74199999999999999</v>
      </c>
      <c r="AZ916">
        <v>0.25800000000000001</v>
      </c>
      <c r="BA916" t="s">
        <v>6186</v>
      </c>
      <c r="BB916" t="s">
        <v>6186</v>
      </c>
      <c r="BC916" t="s">
        <v>6186</v>
      </c>
      <c r="BD916" t="s">
        <v>6186</v>
      </c>
    </row>
    <row r="917" spans="1:56">
      <c r="A917" t="s">
        <v>6185</v>
      </c>
      <c r="B917">
        <v>2500</v>
      </c>
      <c r="C917">
        <v>2014</v>
      </c>
      <c r="D917">
        <v>100</v>
      </c>
      <c r="E917">
        <v>6.4460000000000003E-3</v>
      </c>
      <c r="F917">
        <v>44.031230000000001</v>
      </c>
      <c r="H917">
        <v>32.795499999999997</v>
      </c>
      <c r="I917">
        <f t="shared" si="18"/>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6186</v>
      </c>
      <c r="Y917" t="s">
        <v>6186</v>
      </c>
      <c r="Z917">
        <v>0.192</v>
      </c>
      <c r="AA917" t="s">
        <v>6186</v>
      </c>
      <c r="AB917">
        <v>0.38</v>
      </c>
      <c r="AC917" t="s">
        <v>6186</v>
      </c>
      <c r="AD917" t="s">
        <v>6186</v>
      </c>
      <c r="AE917" t="s">
        <v>6186</v>
      </c>
      <c r="AF917" t="s">
        <v>6186</v>
      </c>
      <c r="AG917">
        <v>1</v>
      </c>
      <c r="AH917" t="s">
        <v>6186</v>
      </c>
      <c r="AI917" t="s">
        <v>6186</v>
      </c>
      <c r="AJ917" t="s">
        <v>6186</v>
      </c>
      <c r="AK917" t="s">
        <v>6186</v>
      </c>
      <c r="AL917" t="s">
        <v>6186</v>
      </c>
      <c r="AM917" t="s">
        <v>6186</v>
      </c>
      <c r="AN917" t="s">
        <v>6186</v>
      </c>
      <c r="AO917" t="s">
        <v>6186</v>
      </c>
      <c r="AP917">
        <v>1</v>
      </c>
      <c r="AQ917" t="s">
        <v>6186</v>
      </c>
      <c r="AR917" t="s">
        <v>6186</v>
      </c>
      <c r="AS917" t="s">
        <v>6186</v>
      </c>
      <c r="AT917">
        <v>1</v>
      </c>
      <c r="AU917">
        <v>1</v>
      </c>
      <c r="AV917">
        <v>4.3</v>
      </c>
      <c r="AW917">
        <v>0.42799999999999999</v>
      </c>
      <c r="AX917">
        <v>4</v>
      </c>
      <c r="AY917">
        <v>0.38</v>
      </c>
      <c r="AZ917">
        <v>0.192</v>
      </c>
      <c r="BA917" t="s">
        <v>6186</v>
      </c>
      <c r="BB917" t="s">
        <v>6186</v>
      </c>
      <c r="BC917" t="s">
        <v>6186</v>
      </c>
      <c r="BD917" t="s">
        <v>6186</v>
      </c>
    </row>
    <row r="918" spans="1:56">
      <c r="A918" t="s">
        <v>6185</v>
      </c>
      <c r="B918">
        <v>2500</v>
      </c>
      <c r="C918">
        <v>2015</v>
      </c>
      <c r="D918">
        <v>61</v>
      </c>
      <c r="E918">
        <v>3.6359999999999999E-3</v>
      </c>
      <c r="F918">
        <v>44.88306</v>
      </c>
      <c r="H918">
        <v>33.337589999999999</v>
      </c>
      <c r="I918">
        <f t="shared" si="18"/>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6186</v>
      </c>
      <c r="Y918" t="s">
        <v>6186</v>
      </c>
      <c r="Z918">
        <v>0.16400000000000001</v>
      </c>
      <c r="AA918" t="s">
        <v>6186</v>
      </c>
      <c r="AB918">
        <v>0.42699999999999999</v>
      </c>
      <c r="AC918" t="s">
        <v>6186</v>
      </c>
      <c r="AD918" t="s">
        <v>6186</v>
      </c>
      <c r="AE918" t="s">
        <v>6186</v>
      </c>
      <c r="AF918" t="s">
        <v>6186</v>
      </c>
      <c r="AG918">
        <v>1</v>
      </c>
      <c r="AH918" t="s">
        <v>6186</v>
      </c>
      <c r="AI918" t="s">
        <v>6186</v>
      </c>
      <c r="AJ918" t="s">
        <v>6186</v>
      </c>
      <c r="AK918" t="s">
        <v>6186</v>
      </c>
      <c r="AL918" t="s">
        <v>6186</v>
      </c>
      <c r="AM918" t="s">
        <v>6186</v>
      </c>
      <c r="AN918" t="s">
        <v>6186</v>
      </c>
      <c r="AO918" t="s">
        <v>6186</v>
      </c>
      <c r="AP918">
        <v>1</v>
      </c>
      <c r="AQ918" t="s">
        <v>6186</v>
      </c>
      <c r="AR918" t="s">
        <v>6186</v>
      </c>
      <c r="AS918" t="s">
        <v>6186</v>
      </c>
      <c r="AT918">
        <v>1</v>
      </c>
      <c r="AU918">
        <v>1</v>
      </c>
      <c r="AV918">
        <v>4.3</v>
      </c>
      <c r="AW918">
        <v>0.40899999999999997</v>
      </c>
      <c r="AX918">
        <v>4</v>
      </c>
      <c r="AY918">
        <v>0.42699999999999999</v>
      </c>
      <c r="AZ918">
        <v>0.16400000000000001</v>
      </c>
      <c r="BA918" t="s">
        <v>6186</v>
      </c>
      <c r="BB918" t="s">
        <v>6186</v>
      </c>
      <c r="BC918" t="s">
        <v>6186</v>
      </c>
      <c r="BD918" t="s">
        <v>6186</v>
      </c>
    </row>
    <row r="919" spans="1:56">
      <c r="A919" t="s">
        <v>6185</v>
      </c>
      <c r="B919">
        <v>2500</v>
      </c>
      <c r="C919">
        <v>2016</v>
      </c>
      <c r="D919">
        <v>52</v>
      </c>
      <c r="E919">
        <v>3.1800000000000001E-3</v>
      </c>
      <c r="F919">
        <v>45.287039999999998</v>
      </c>
      <c r="H919">
        <v>33.689869999999999</v>
      </c>
      <c r="I919">
        <f t="shared" si="18"/>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6186</v>
      </c>
      <c r="Y919">
        <v>0.34899999999999998</v>
      </c>
      <c r="Z919">
        <v>0.29899999999999999</v>
      </c>
      <c r="AA919">
        <v>0.122</v>
      </c>
      <c r="AB919">
        <v>0.17799999999999999</v>
      </c>
      <c r="AC919" t="s">
        <v>6186</v>
      </c>
      <c r="AD919" t="s">
        <v>6186</v>
      </c>
      <c r="AE919" t="s">
        <v>6186</v>
      </c>
      <c r="AF919">
        <v>0.35899999999999999</v>
      </c>
      <c r="AG919">
        <v>0.64100000000000001</v>
      </c>
      <c r="AH919" t="s">
        <v>6186</v>
      </c>
      <c r="AI919" t="s">
        <v>6186</v>
      </c>
      <c r="AJ919" t="s">
        <v>6186</v>
      </c>
      <c r="AK919" t="s">
        <v>6186</v>
      </c>
      <c r="AL919" t="s">
        <v>6186</v>
      </c>
      <c r="AM919" t="s">
        <v>6186</v>
      </c>
      <c r="AN919" t="s">
        <v>6186</v>
      </c>
      <c r="AO919" t="s">
        <v>6186</v>
      </c>
      <c r="AP919">
        <v>1</v>
      </c>
      <c r="AQ919">
        <v>0.13600000000000001</v>
      </c>
      <c r="AR919" t="s">
        <v>6186</v>
      </c>
      <c r="AS919" t="s">
        <v>6186</v>
      </c>
      <c r="AT919">
        <v>1</v>
      </c>
      <c r="AU919">
        <v>1</v>
      </c>
      <c r="AV919">
        <v>5.3</v>
      </c>
      <c r="AW919">
        <v>0.40200000000000002</v>
      </c>
      <c r="AX919">
        <v>3.9</v>
      </c>
      <c r="AY919">
        <v>0.17</v>
      </c>
      <c r="AZ919">
        <v>8.3000000000000004E-2</v>
      </c>
      <c r="BA919">
        <v>0.34499999999999997</v>
      </c>
      <c r="BB919" t="s">
        <v>6186</v>
      </c>
      <c r="BC919" t="s">
        <v>6186</v>
      </c>
      <c r="BD919" t="s">
        <v>6186</v>
      </c>
    </row>
    <row r="920" spans="1:56">
      <c r="A920" t="s">
        <v>6185</v>
      </c>
      <c r="B920">
        <v>2500</v>
      </c>
      <c r="C920">
        <v>2017</v>
      </c>
      <c r="D920">
        <v>73</v>
      </c>
      <c r="E920">
        <v>4.2810000000000001E-3</v>
      </c>
      <c r="F920">
        <v>47.917479999999998</v>
      </c>
      <c r="H920">
        <v>36.219499999999996</v>
      </c>
      <c r="I920">
        <f t="shared" si="18"/>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6186</v>
      </c>
      <c r="Y920">
        <v>6.6000000000000003E-2</v>
      </c>
      <c r="Z920">
        <v>0.107</v>
      </c>
      <c r="AA920">
        <v>3.5000000000000003E-2</v>
      </c>
      <c r="AB920">
        <v>0.156</v>
      </c>
      <c r="AC920" t="s">
        <v>6186</v>
      </c>
      <c r="AD920" t="s">
        <v>6186</v>
      </c>
      <c r="AE920" t="s">
        <v>6186</v>
      </c>
      <c r="AF920">
        <v>6.2E-2</v>
      </c>
      <c r="AG920">
        <v>0.93100000000000005</v>
      </c>
      <c r="AH920" t="s">
        <v>6186</v>
      </c>
      <c r="AI920">
        <v>7.0000000000000001E-3</v>
      </c>
      <c r="AJ920" t="s">
        <v>6186</v>
      </c>
      <c r="AK920">
        <v>7.0000000000000001E-3</v>
      </c>
      <c r="AL920" t="s">
        <v>6186</v>
      </c>
      <c r="AM920" t="s">
        <v>6186</v>
      </c>
      <c r="AN920" t="s">
        <v>6186</v>
      </c>
      <c r="AO920" t="s">
        <v>6186</v>
      </c>
      <c r="AP920">
        <v>0.99299999999999999</v>
      </c>
      <c r="AQ920">
        <v>2.9000000000000001E-2</v>
      </c>
      <c r="AR920">
        <v>7.0000000000000001E-3</v>
      </c>
      <c r="AS920" t="s">
        <v>6186</v>
      </c>
      <c r="AT920">
        <v>0.99299999999999999</v>
      </c>
      <c r="AU920">
        <v>0.99299999999999999</v>
      </c>
      <c r="AV920">
        <v>4.5999999999999996</v>
      </c>
      <c r="AW920">
        <v>0.70299999999999996</v>
      </c>
      <c r="AX920">
        <v>3.7</v>
      </c>
      <c r="AY920">
        <v>0.16</v>
      </c>
      <c r="AZ920">
        <v>7.4999999999999997E-2</v>
      </c>
      <c r="BA920">
        <v>6.2E-2</v>
      </c>
      <c r="BB920" t="s">
        <v>6186</v>
      </c>
      <c r="BC920" t="s">
        <v>6186</v>
      </c>
      <c r="BD920" t="s">
        <v>6186</v>
      </c>
    </row>
    <row r="921" spans="1:56">
      <c r="A921" t="s">
        <v>6185</v>
      </c>
      <c r="B921">
        <v>2500</v>
      </c>
      <c r="C921">
        <v>2018</v>
      </c>
      <c r="D921">
        <v>36</v>
      </c>
      <c r="E921">
        <v>2.2060000000000001E-3</v>
      </c>
      <c r="F921">
        <v>48.965049999999998</v>
      </c>
      <c r="H921">
        <v>36.683689999999999</v>
      </c>
      <c r="I921">
        <f t="shared" si="18"/>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6186</v>
      </c>
      <c r="Y921">
        <v>8.2000000000000003E-2</v>
      </c>
      <c r="Z921">
        <v>0.105</v>
      </c>
      <c r="AA921">
        <v>3.1E-2</v>
      </c>
      <c r="AB921">
        <v>0.105</v>
      </c>
      <c r="AC921" t="s">
        <v>6186</v>
      </c>
      <c r="AD921" t="s">
        <v>6186</v>
      </c>
      <c r="AE921" t="s">
        <v>6186</v>
      </c>
      <c r="AF921">
        <v>6.0999999999999999E-2</v>
      </c>
      <c r="AG921">
        <v>0.90800000000000003</v>
      </c>
      <c r="AH921" t="s">
        <v>6186</v>
      </c>
      <c r="AI921">
        <v>3.1E-2</v>
      </c>
      <c r="AJ921" t="s">
        <v>6186</v>
      </c>
      <c r="AK921">
        <v>3.1E-2</v>
      </c>
      <c r="AL921" t="s">
        <v>6186</v>
      </c>
      <c r="AM921" t="s">
        <v>6186</v>
      </c>
      <c r="AN921" t="s">
        <v>6186</v>
      </c>
      <c r="AO921" t="s">
        <v>6186</v>
      </c>
      <c r="AP921">
        <v>0.96899999999999997</v>
      </c>
      <c r="AQ921" t="s">
        <v>6186</v>
      </c>
      <c r="AR921">
        <v>3.1E-2</v>
      </c>
      <c r="AS921" t="s">
        <v>6186</v>
      </c>
      <c r="AT921">
        <v>0.96899999999999997</v>
      </c>
      <c r="AU921">
        <v>0.96899999999999997</v>
      </c>
      <c r="AV921">
        <v>4.3</v>
      </c>
      <c r="AW921">
        <v>0.76</v>
      </c>
      <c r="AX921">
        <v>3.5</v>
      </c>
      <c r="AY921">
        <v>0.129</v>
      </c>
      <c r="AZ921">
        <v>5.0999999999999997E-2</v>
      </c>
      <c r="BA921">
        <v>6.0999999999999999E-2</v>
      </c>
      <c r="BB921" t="s">
        <v>6186</v>
      </c>
      <c r="BC921" t="s">
        <v>6186</v>
      </c>
      <c r="BD921" t="s">
        <v>6186</v>
      </c>
    </row>
    <row r="922" spans="1:56">
      <c r="A922" t="s">
        <v>6185</v>
      </c>
      <c r="B922">
        <v>2500</v>
      </c>
      <c r="C922">
        <v>2019</v>
      </c>
      <c r="D922">
        <v>51</v>
      </c>
      <c r="E922">
        <v>3.1350000000000002E-3</v>
      </c>
      <c r="F922">
        <v>47.984789999999997</v>
      </c>
      <c r="H922">
        <v>36.022979999999997</v>
      </c>
      <c r="I922">
        <f t="shared" si="18"/>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6186</v>
      </c>
      <c r="Y922">
        <v>6.3E-2</v>
      </c>
      <c r="Z922">
        <v>0.106</v>
      </c>
      <c r="AA922">
        <v>7.0000000000000001E-3</v>
      </c>
      <c r="AB922">
        <v>7.0000000000000001E-3</v>
      </c>
      <c r="AC922" t="s">
        <v>6186</v>
      </c>
      <c r="AD922" t="s">
        <v>6186</v>
      </c>
      <c r="AE922" t="s">
        <v>6186</v>
      </c>
      <c r="AF922">
        <v>5.7000000000000002E-2</v>
      </c>
      <c r="AG922">
        <v>0.93600000000000005</v>
      </c>
      <c r="AH922" t="s">
        <v>6186</v>
      </c>
      <c r="AI922">
        <v>7.0000000000000001E-3</v>
      </c>
      <c r="AJ922" t="s">
        <v>6186</v>
      </c>
      <c r="AK922">
        <v>7.0000000000000001E-3</v>
      </c>
      <c r="AL922" t="s">
        <v>6186</v>
      </c>
      <c r="AM922" t="s">
        <v>6186</v>
      </c>
      <c r="AN922" t="s">
        <v>6186</v>
      </c>
      <c r="AO922" t="s">
        <v>6186</v>
      </c>
      <c r="AP922">
        <v>0.99299999999999999</v>
      </c>
      <c r="AQ922" t="s">
        <v>6186</v>
      </c>
      <c r="AR922">
        <v>7.0000000000000001E-3</v>
      </c>
      <c r="AS922" t="s">
        <v>6186</v>
      </c>
      <c r="AT922">
        <v>0.99299999999999999</v>
      </c>
      <c r="AU922">
        <v>0.99299999999999999</v>
      </c>
      <c r="AV922">
        <v>5.2</v>
      </c>
      <c r="AW922">
        <v>0.88</v>
      </c>
      <c r="AX922">
        <v>3.6</v>
      </c>
      <c r="AY922">
        <v>1.4E-2</v>
      </c>
      <c r="AZ922">
        <v>4.8000000000000001E-2</v>
      </c>
      <c r="BA922">
        <v>5.7000000000000002E-2</v>
      </c>
      <c r="BB922" t="s">
        <v>6186</v>
      </c>
      <c r="BC922" t="s">
        <v>6186</v>
      </c>
      <c r="BD922" t="s">
        <v>6186</v>
      </c>
    </row>
    <row r="923" spans="1:56">
      <c r="A923" t="s">
        <v>6185</v>
      </c>
      <c r="B923">
        <v>2500</v>
      </c>
      <c r="C923">
        <v>2020</v>
      </c>
      <c r="D923">
        <v>55</v>
      </c>
      <c r="E923">
        <v>3.9979999999999998E-3</v>
      </c>
      <c r="F923">
        <v>46.941769999999998</v>
      </c>
      <c r="H923">
        <v>35.661209999999997</v>
      </c>
      <c r="I923">
        <f t="shared" si="18"/>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6186</v>
      </c>
      <c r="Y923">
        <v>4.1000000000000002E-2</v>
      </c>
      <c r="Z923">
        <v>8.1000000000000003E-2</v>
      </c>
      <c r="AA923" t="s">
        <v>6186</v>
      </c>
      <c r="AB923" t="s">
        <v>6186</v>
      </c>
      <c r="AC923" t="s">
        <v>6186</v>
      </c>
      <c r="AD923" t="s">
        <v>6186</v>
      </c>
      <c r="AE923" t="s">
        <v>6186</v>
      </c>
      <c r="AF923">
        <v>4.1000000000000002E-2</v>
      </c>
      <c r="AG923">
        <v>0.95899999999999996</v>
      </c>
      <c r="AH923" t="s">
        <v>6186</v>
      </c>
      <c r="AI923" t="s">
        <v>6186</v>
      </c>
      <c r="AJ923" t="s">
        <v>6186</v>
      </c>
      <c r="AK923" t="s">
        <v>6186</v>
      </c>
      <c r="AL923" t="s">
        <v>6186</v>
      </c>
      <c r="AM923" t="s">
        <v>6186</v>
      </c>
      <c r="AN923" t="s">
        <v>6186</v>
      </c>
      <c r="AO923" t="s">
        <v>6186</v>
      </c>
      <c r="AP923">
        <v>1</v>
      </c>
      <c r="AQ923" t="s">
        <v>6186</v>
      </c>
      <c r="AR923" t="s">
        <v>6186</v>
      </c>
      <c r="AS923" t="s">
        <v>6186</v>
      </c>
      <c r="AT923">
        <v>1</v>
      </c>
      <c r="AU923">
        <v>1</v>
      </c>
      <c r="AV923">
        <v>5.5</v>
      </c>
      <c r="AW923">
        <v>0.91900000000000004</v>
      </c>
      <c r="AX923">
        <v>3.7</v>
      </c>
      <c r="AY923" t="s">
        <v>6186</v>
      </c>
      <c r="AZ923">
        <v>4.1000000000000002E-2</v>
      </c>
      <c r="BA923">
        <v>4.1000000000000002E-2</v>
      </c>
      <c r="BB923" t="s">
        <v>6186</v>
      </c>
      <c r="BC923" t="s">
        <v>6186</v>
      </c>
      <c r="BD923" t="s">
        <v>6186</v>
      </c>
    </row>
    <row r="924" spans="1:56">
      <c r="A924" t="s">
        <v>6185</v>
      </c>
      <c r="B924">
        <v>2500</v>
      </c>
      <c r="C924">
        <v>2021</v>
      </c>
      <c r="D924">
        <v>42</v>
      </c>
      <c r="E924">
        <v>3.0430000000000001E-3</v>
      </c>
      <c r="F924">
        <v>46.575110000000002</v>
      </c>
      <c r="G924">
        <f>IFERROR(F924*E924,"")</f>
        <v>0.14172805973000002</v>
      </c>
      <c r="H924">
        <v>35.350990000000003</v>
      </c>
      <c r="I924">
        <f t="shared" si="18"/>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6186</v>
      </c>
      <c r="Y924">
        <v>6.4000000000000001E-2</v>
      </c>
      <c r="Z924">
        <v>9.9000000000000005E-2</v>
      </c>
      <c r="AA924" t="s">
        <v>6186</v>
      </c>
      <c r="AB924" t="s">
        <v>6186</v>
      </c>
      <c r="AC924" t="s">
        <v>6186</v>
      </c>
      <c r="AD924" t="s">
        <v>6186</v>
      </c>
      <c r="AE924" t="s">
        <v>6186</v>
      </c>
      <c r="AF924">
        <v>6.5000000000000002E-2</v>
      </c>
      <c r="AG924">
        <v>0.93500000000000005</v>
      </c>
      <c r="AH924" t="s">
        <v>6186</v>
      </c>
      <c r="AI924" t="s">
        <v>6186</v>
      </c>
      <c r="AJ924" t="s">
        <v>6186</v>
      </c>
      <c r="AK924" t="s">
        <v>6186</v>
      </c>
      <c r="AL924" t="s">
        <v>6186</v>
      </c>
      <c r="AM924" t="s">
        <v>6186</v>
      </c>
      <c r="AN924" t="s">
        <v>6186</v>
      </c>
      <c r="AO924" t="s">
        <v>6186</v>
      </c>
      <c r="AP924">
        <v>1</v>
      </c>
      <c r="AQ924" t="s">
        <v>6186</v>
      </c>
      <c r="AR924" t="s">
        <v>6186</v>
      </c>
      <c r="AS924" t="s">
        <v>6186</v>
      </c>
      <c r="AT924">
        <v>1</v>
      </c>
      <c r="AU924">
        <v>1</v>
      </c>
      <c r="AV924">
        <v>5.7</v>
      </c>
      <c r="AW924">
        <v>0.90100000000000002</v>
      </c>
      <c r="AX924">
        <v>3.8</v>
      </c>
      <c r="AY924" t="s">
        <v>6186</v>
      </c>
      <c r="AZ924">
        <v>3.4000000000000002E-2</v>
      </c>
      <c r="BA924">
        <v>6.5000000000000002E-2</v>
      </c>
      <c r="BB924" t="s">
        <v>6186</v>
      </c>
      <c r="BC924" t="s">
        <v>6186</v>
      </c>
      <c r="BD924" t="s">
        <v>6186</v>
      </c>
    </row>
    <row r="925" spans="1:56">
      <c r="A925" t="s">
        <v>6185</v>
      </c>
      <c r="B925">
        <v>2500</v>
      </c>
      <c r="C925" t="s">
        <v>6187</v>
      </c>
      <c r="D925" t="s">
        <v>6186</v>
      </c>
      <c r="E925">
        <v>2.4979999999999998E-3</v>
      </c>
      <c r="F925">
        <v>47.869019999999999</v>
      </c>
      <c r="H925">
        <v>35.37191</v>
      </c>
      <c r="I925">
        <f t="shared" si="18"/>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6186</v>
      </c>
      <c r="Y925">
        <v>4.2000000000000003E-2</v>
      </c>
      <c r="Z925">
        <v>7.8E-2</v>
      </c>
      <c r="AA925" t="s">
        <v>6186</v>
      </c>
      <c r="AB925" t="s">
        <v>6186</v>
      </c>
      <c r="AC925" t="s">
        <v>6186</v>
      </c>
      <c r="AD925" t="s">
        <v>6186</v>
      </c>
      <c r="AE925" t="s">
        <v>6186</v>
      </c>
      <c r="AF925">
        <v>4.2000000000000003E-2</v>
      </c>
      <c r="AG925">
        <v>0.95799999999999996</v>
      </c>
      <c r="AH925" t="s">
        <v>6186</v>
      </c>
      <c r="AI925" t="s">
        <v>6186</v>
      </c>
      <c r="AJ925" t="s">
        <v>6186</v>
      </c>
      <c r="AK925" t="s">
        <v>6186</v>
      </c>
      <c r="AL925" t="s">
        <v>6186</v>
      </c>
      <c r="AM925" t="s">
        <v>6186</v>
      </c>
      <c r="AN925" t="s">
        <v>6186</v>
      </c>
      <c r="AO925" t="s">
        <v>6186</v>
      </c>
      <c r="AP925">
        <v>1</v>
      </c>
      <c r="AQ925" t="s">
        <v>6186</v>
      </c>
      <c r="AR925" t="s">
        <v>6186</v>
      </c>
      <c r="AS925" t="s">
        <v>6186</v>
      </c>
      <c r="AT925">
        <v>1</v>
      </c>
      <c r="AU925">
        <v>1</v>
      </c>
      <c r="AV925">
        <v>5.5</v>
      </c>
      <c r="AW925">
        <v>0.92200000000000004</v>
      </c>
      <c r="AX925">
        <v>3.6</v>
      </c>
      <c r="AY925" t="s">
        <v>6186</v>
      </c>
      <c r="AZ925">
        <v>3.5999999999999997E-2</v>
      </c>
      <c r="BA925">
        <v>4.2000000000000003E-2</v>
      </c>
      <c r="BB925" t="s">
        <v>6186</v>
      </c>
      <c r="BC925" t="s">
        <v>6186</v>
      </c>
      <c r="BD925" t="s">
        <v>6186</v>
      </c>
    </row>
    <row r="926" spans="1:56">
      <c r="A926" t="s">
        <v>6191</v>
      </c>
      <c r="B926">
        <v>2500</v>
      </c>
      <c r="C926">
        <v>1975</v>
      </c>
      <c r="D926" t="s">
        <v>6186</v>
      </c>
      <c r="E926" t="s">
        <v>6186</v>
      </c>
      <c r="F926" t="s">
        <v>6186</v>
      </c>
      <c r="H926" t="s">
        <v>6186</v>
      </c>
      <c r="I926" t="str">
        <f t="shared" si="18"/>
        <v/>
      </c>
      <c r="K926" t="s">
        <v>6186</v>
      </c>
      <c r="L926" t="s">
        <v>6186</v>
      </c>
      <c r="M926" t="s">
        <v>6186</v>
      </c>
      <c r="N926" t="s">
        <v>6186</v>
      </c>
      <c r="O926" t="s">
        <v>6186</v>
      </c>
      <c r="P926" t="s">
        <v>6186</v>
      </c>
      <c r="Q926" t="s">
        <v>6186</v>
      </c>
      <c r="R926" t="s">
        <v>6186</v>
      </c>
      <c r="S926" t="s">
        <v>6186</v>
      </c>
      <c r="T926" t="s">
        <v>6186</v>
      </c>
      <c r="U926" t="s">
        <v>6186</v>
      </c>
      <c r="V926" t="s">
        <v>6186</v>
      </c>
      <c r="W926" t="s">
        <v>6186</v>
      </c>
      <c r="X926" t="s">
        <v>6186</v>
      </c>
      <c r="Y926" t="s">
        <v>6186</v>
      </c>
      <c r="Z926" t="s">
        <v>6186</v>
      </c>
      <c r="AA926" t="s">
        <v>6186</v>
      </c>
      <c r="AB926" t="s">
        <v>6186</v>
      </c>
      <c r="AC926" t="s">
        <v>6186</v>
      </c>
      <c r="AD926" t="s">
        <v>6186</v>
      </c>
      <c r="AE926" t="s">
        <v>6186</v>
      </c>
      <c r="AF926" t="s">
        <v>6186</v>
      </c>
      <c r="AG926" t="s">
        <v>6186</v>
      </c>
      <c r="AH926" t="s">
        <v>6186</v>
      </c>
      <c r="AI926" t="s">
        <v>6186</v>
      </c>
      <c r="AJ926" t="s">
        <v>6186</v>
      </c>
      <c r="AK926" t="s">
        <v>6186</v>
      </c>
      <c r="AL926" t="s">
        <v>6186</v>
      </c>
      <c r="AM926" t="s">
        <v>6186</v>
      </c>
      <c r="AN926" t="s">
        <v>6186</v>
      </c>
      <c r="AO926" t="s">
        <v>6186</v>
      </c>
      <c r="AP926" t="s">
        <v>6186</v>
      </c>
      <c r="AQ926" t="s">
        <v>6186</v>
      </c>
      <c r="AR926" t="s">
        <v>6186</v>
      </c>
      <c r="AS926" t="s">
        <v>6186</v>
      </c>
      <c r="AT926" t="s">
        <v>6186</v>
      </c>
      <c r="AU926" t="s">
        <v>6186</v>
      </c>
      <c r="AV926" t="s">
        <v>6186</v>
      </c>
      <c r="AW926" t="s">
        <v>6186</v>
      </c>
      <c r="AX926" t="s">
        <v>6186</v>
      </c>
      <c r="AY926" t="s">
        <v>6186</v>
      </c>
      <c r="AZ926" t="s">
        <v>6186</v>
      </c>
      <c r="BA926" t="s">
        <v>6186</v>
      </c>
      <c r="BB926" t="s">
        <v>6186</v>
      </c>
      <c r="BC926" t="s">
        <v>6186</v>
      </c>
      <c r="BD926" t="s">
        <v>6186</v>
      </c>
    </row>
    <row r="927" spans="1:56">
      <c r="A927" t="s">
        <v>6191</v>
      </c>
      <c r="B927">
        <v>2500</v>
      </c>
      <c r="C927">
        <v>1976</v>
      </c>
      <c r="D927" t="s">
        <v>6186</v>
      </c>
      <c r="E927" t="s">
        <v>6186</v>
      </c>
      <c r="F927" t="s">
        <v>6186</v>
      </c>
      <c r="H927" t="s">
        <v>6186</v>
      </c>
      <c r="I927" t="str">
        <f t="shared" si="18"/>
        <v/>
      </c>
      <c r="K927" t="s">
        <v>6186</v>
      </c>
      <c r="L927" t="s">
        <v>6186</v>
      </c>
      <c r="M927" t="s">
        <v>6186</v>
      </c>
      <c r="N927" t="s">
        <v>6186</v>
      </c>
      <c r="O927" t="s">
        <v>6186</v>
      </c>
      <c r="P927" t="s">
        <v>6186</v>
      </c>
      <c r="Q927" t="s">
        <v>6186</v>
      </c>
      <c r="R927" t="s">
        <v>6186</v>
      </c>
      <c r="S927" t="s">
        <v>6186</v>
      </c>
      <c r="T927" t="s">
        <v>6186</v>
      </c>
      <c r="U927" t="s">
        <v>6186</v>
      </c>
      <c r="V927" t="s">
        <v>6186</v>
      </c>
      <c r="W927" t="s">
        <v>6186</v>
      </c>
      <c r="X927" t="s">
        <v>6186</v>
      </c>
      <c r="Y927" t="s">
        <v>6186</v>
      </c>
      <c r="Z927" t="s">
        <v>6186</v>
      </c>
      <c r="AA927" t="s">
        <v>6186</v>
      </c>
      <c r="AB927" t="s">
        <v>6186</v>
      </c>
      <c r="AC927" t="s">
        <v>6186</v>
      </c>
      <c r="AD927" t="s">
        <v>6186</v>
      </c>
      <c r="AE927" t="s">
        <v>6186</v>
      </c>
      <c r="AF927" t="s">
        <v>6186</v>
      </c>
      <c r="AG927" t="s">
        <v>6186</v>
      </c>
      <c r="AH927" t="s">
        <v>6186</v>
      </c>
      <c r="AI927" t="s">
        <v>6186</v>
      </c>
      <c r="AJ927" t="s">
        <v>6186</v>
      </c>
      <c r="AK927" t="s">
        <v>6186</v>
      </c>
      <c r="AL927" t="s">
        <v>6186</v>
      </c>
      <c r="AM927" t="s">
        <v>6186</v>
      </c>
      <c r="AN927" t="s">
        <v>6186</v>
      </c>
      <c r="AO927" t="s">
        <v>6186</v>
      </c>
      <c r="AP927" t="s">
        <v>6186</v>
      </c>
      <c r="AQ927" t="s">
        <v>6186</v>
      </c>
      <c r="AR927" t="s">
        <v>6186</v>
      </c>
      <c r="AS927" t="s">
        <v>6186</v>
      </c>
      <c r="AT927" t="s">
        <v>6186</v>
      </c>
      <c r="AU927" t="s">
        <v>6186</v>
      </c>
      <c r="AV927" t="s">
        <v>6186</v>
      </c>
      <c r="AW927" t="s">
        <v>6186</v>
      </c>
      <c r="AX927" t="s">
        <v>6186</v>
      </c>
      <c r="AY927" t="s">
        <v>6186</v>
      </c>
      <c r="AZ927" t="s">
        <v>6186</v>
      </c>
      <c r="BA927" t="s">
        <v>6186</v>
      </c>
      <c r="BB927" t="s">
        <v>6186</v>
      </c>
      <c r="BC927" t="s">
        <v>6186</v>
      </c>
      <c r="BD927" t="s">
        <v>6186</v>
      </c>
    </row>
    <row r="928" spans="1:56">
      <c r="A928" t="s">
        <v>6191</v>
      </c>
      <c r="B928">
        <v>2500</v>
      </c>
      <c r="C928">
        <v>1977</v>
      </c>
      <c r="D928" t="s">
        <v>6186</v>
      </c>
      <c r="E928" t="s">
        <v>6186</v>
      </c>
      <c r="F928" t="s">
        <v>6186</v>
      </c>
      <c r="H928" t="s">
        <v>6186</v>
      </c>
      <c r="I928" t="str">
        <f t="shared" si="18"/>
        <v/>
      </c>
      <c r="K928" t="s">
        <v>6186</v>
      </c>
      <c r="L928" t="s">
        <v>6186</v>
      </c>
      <c r="M928" t="s">
        <v>6186</v>
      </c>
      <c r="N928" t="s">
        <v>6186</v>
      </c>
      <c r="O928" t="s">
        <v>6186</v>
      </c>
      <c r="P928" t="s">
        <v>6186</v>
      </c>
      <c r="Q928" t="s">
        <v>6186</v>
      </c>
      <c r="R928" t="s">
        <v>6186</v>
      </c>
      <c r="S928" t="s">
        <v>6186</v>
      </c>
      <c r="T928" t="s">
        <v>6186</v>
      </c>
      <c r="U928" t="s">
        <v>6186</v>
      </c>
      <c r="V928" t="s">
        <v>6186</v>
      </c>
      <c r="W928" t="s">
        <v>6186</v>
      </c>
      <c r="X928" t="s">
        <v>6186</v>
      </c>
      <c r="Y928" t="s">
        <v>6186</v>
      </c>
      <c r="Z928" t="s">
        <v>6186</v>
      </c>
      <c r="AA928" t="s">
        <v>6186</v>
      </c>
      <c r="AB928" t="s">
        <v>6186</v>
      </c>
      <c r="AC928" t="s">
        <v>6186</v>
      </c>
      <c r="AD928" t="s">
        <v>6186</v>
      </c>
      <c r="AE928" t="s">
        <v>6186</v>
      </c>
      <c r="AF928" t="s">
        <v>6186</v>
      </c>
      <c r="AG928" t="s">
        <v>6186</v>
      </c>
      <c r="AH928" t="s">
        <v>6186</v>
      </c>
      <c r="AI928" t="s">
        <v>6186</v>
      </c>
      <c r="AJ928" t="s">
        <v>6186</v>
      </c>
      <c r="AK928" t="s">
        <v>6186</v>
      </c>
      <c r="AL928" t="s">
        <v>6186</v>
      </c>
      <c r="AM928" t="s">
        <v>6186</v>
      </c>
      <c r="AN928" t="s">
        <v>6186</v>
      </c>
      <c r="AO928" t="s">
        <v>6186</v>
      </c>
      <c r="AP928" t="s">
        <v>6186</v>
      </c>
      <c r="AQ928" t="s">
        <v>6186</v>
      </c>
      <c r="AR928" t="s">
        <v>6186</v>
      </c>
      <c r="AS928" t="s">
        <v>6186</v>
      </c>
      <c r="AT928" t="s">
        <v>6186</v>
      </c>
      <c r="AU928" t="s">
        <v>6186</v>
      </c>
      <c r="AV928" t="s">
        <v>6186</v>
      </c>
      <c r="AW928" t="s">
        <v>6186</v>
      </c>
      <c r="AX928" t="s">
        <v>6186</v>
      </c>
      <c r="AY928" t="s">
        <v>6186</v>
      </c>
      <c r="AZ928" t="s">
        <v>6186</v>
      </c>
      <c r="BA928" t="s">
        <v>6186</v>
      </c>
      <c r="BB928" t="s">
        <v>6186</v>
      </c>
      <c r="BC928" t="s">
        <v>6186</v>
      </c>
      <c r="BD928" t="s">
        <v>6186</v>
      </c>
    </row>
    <row r="929" spans="1:56">
      <c r="A929" t="s">
        <v>6191</v>
      </c>
      <c r="B929">
        <v>2500</v>
      </c>
      <c r="C929">
        <v>1978</v>
      </c>
      <c r="D929" t="s">
        <v>6186</v>
      </c>
      <c r="E929" t="s">
        <v>6186</v>
      </c>
      <c r="F929" t="s">
        <v>6186</v>
      </c>
      <c r="H929" t="s">
        <v>6186</v>
      </c>
      <c r="I929" t="str">
        <f t="shared" si="18"/>
        <v/>
      </c>
      <c r="K929" t="s">
        <v>6186</v>
      </c>
      <c r="L929" t="s">
        <v>6186</v>
      </c>
      <c r="M929" t="s">
        <v>6186</v>
      </c>
      <c r="N929" t="s">
        <v>6186</v>
      </c>
      <c r="O929" t="s">
        <v>6186</v>
      </c>
      <c r="P929" t="s">
        <v>6186</v>
      </c>
      <c r="Q929" t="s">
        <v>6186</v>
      </c>
      <c r="R929" t="s">
        <v>6186</v>
      </c>
      <c r="S929" t="s">
        <v>6186</v>
      </c>
      <c r="T929" t="s">
        <v>6186</v>
      </c>
      <c r="U929" t="s">
        <v>6186</v>
      </c>
      <c r="V929" t="s">
        <v>6186</v>
      </c>
      <c r="W929" t="s">
        <v>6186</v>
      </c>
      <c r="X929" t="s">
        <v>6186</v>
      </c>
      <c r="Y929" t="s">
        <v>6186</v>
      </c>
      <c r="Z929" t="s">
        <v>6186</v>
      </c>
      <c r="AA929" t="s">
        <v>6186</v>
      </c>
      <c r="AB929" t="s">
        <v>6186</v>
      </c>
      <c r="AC929" t="s">
        <v>6186</v>
      </c>
      <c r="AD929" t="s">
        <v>6186</v>
      </c>
      <c r="AE929" t="s">
        <v>6186</v>
      </c>
      <c r="AF929" t="s">
        <v>6186</v>
      </c>
      <c r="AG929" t="s">
        <v>6186</v>
      </c>
      <c r="AH929" t="s">
        <v>6186</v>
      </c>
      <c r="AI929" t="s">
        <v>6186</v>
      </c>
      <c r="AJ929" t="s">
        <v>6186</v>
      </c>
      <c r="AK929" t="s">
        <v>6186</v>
      </c>
      <c r="AL929" t="s">
        <v>6186</v>
      </c>
      <c r="AM929" t="s">
        <v>6186</v>
      </c>
      <c r="AN929" t="s">
        <v>6186</v>
      </c>
      <c r="AO929" t="s">
        <v>6186</v>
      </c>
      <c r="AP929" t="s">
        <v>6186</v>
      </c>
      <c r="AQ929" t="s">
        <v>6186</v>
      </c>
      <c r="AR929" t="s">
        <v>6186</v>
      </c>
      <c r="AS929" t="s">
        <v>6186</v>
      </c>
      <c r="AT929" t="s">
        <v>6186</v>
      </c>
      <c r="AU929" t="s">
        <v>6186</v>
      </c>
      <c r="AV929" t="s">
        <v>6186</v>
      </c>
      <c r="AW929" t="s">
        <v>6186</v>
      </c>
      <c r="AX929" t="s">
        <v>6186</v>
      </c>
      <c r="AY929" t="s">
        <v>6186</v>
      </c>
      <c r="AZ929" t="s">
        <v>6186</v>
      </c>
      <c r="BA929" t="s">
        <v>6186</v>
      </c>
      <c r="BB929" t="s">
        <v>6186</v>
      </c>
      <c r="BC929" t="s">
        <v>6186</v>
      </c>
      <c r="BD929" t="s">
        <v>6186</v>
      </c>
    </row>
    <row r="930" spans="1:56">
      <c r="A930" t="s">
        <v>6191</v>
      </c>
      <c r="B930">
        <v>2500</v>
      </c>
      <c r="C930">
        <v>1979</v>
      </c>
      <c r="D930" t="s">
        <v>6186</v>
      </c>
      <c r="E930" t="s">
        <v>6186</v>
      </c>
      <c r="F930" t="s">
        <v>6186</v>
      </c>
      <c r="H930" t="s">
        <v>6186</v>
      </c>
      <c r="I930" t="str">
        <f t="shared" si="18"/>
        <v/>
      </c>
      <c r="K930" t="s">
        <v>6186</v>
      </c>
      <c r="L930" t="s">
        <v>6186</v>
      </c>
      <c r="M930" t="s">
        <v>6186</v>
      </c>
      <c r="N930" t="s">
        <v>6186</v>
      </c>
      <c r="O930" t="s">
        <v>6186</v>
      </c>
      <c r="P930" t="s">
        <v>6186</v>
      </c>
      <c r="Q930" t="s">
        <v>6186</v>
      </c>
      <c r="R930" t="s">
        <v>6186</v>
      </c>
      <c r="S930" t="s">
        <v>6186</v>
      </c>
      <c r="T930" t="s">
        <v>6186</v>
      </c>
      <c r="U930" t="s">
        <v>6186</v>
      </c>
      <c r="V930" t="s">
        <v>6186</v>
      </c>
      <c r="W930" t="s">
        <v>6186</v>
      </c>
      <c r="X930" t="s">
        <v>6186</v>
      </c>
      <c r="Y930" t="s">
        <v>6186</v>
      </c>
      <c r="Z930" t="s">
        <v>6186</v>
      </c>
      <c r="AA930" t="s">
        <v>6186</v>
      </c>
      <c r="AB930" t="s">
        <v>6186</v>
      </c>
      <c r="AC930" t="s">
        <v>6186</v>
      </c>
      <c r="AD930" t="s">
        <v>6186</v>
      </c>
      <c r="AE930" t="s">
        <v>6186</v>
      </c>
      <c r="AF930" t="s">
        <v>6186</v>
      </c>
      <c r="AG930" t="s">
        <v>6186</v>
      </c>
      <c r="AH930" t="s">
        <v>6186</v>
      </c>
      <c r="AI930" t="s">
        <v>6186</v>
      </c>
      <c r="AJ930" t="s">
        <v>6186</v>
      </c>
      <c r="AK930" t="s">
        <v>6186</v>
      </c>
      <c r="AL930" t="s">
        <v>6186</v>
      </c>
      <c r="AM930" t="s">
        <v>6186</v>
      </c>
      <c r="AN930" t="s">
        <v>6186</v>
      </c>
      <c r="AO930" t="s">
        <v>6186</v>
      </c>
      <c r="AP930" t="s">
        <v>6186</v>
      </c>
      <c r="AQ930" t="s">
        <v>6186</v>
      </c>
      <c r="AR930" t="s">
        <v>6186</v>
      </c>
      <c r="AS930" t="s">
        <v>6186</v>
      </c>
      <c r="AT930" t="s">
        <v>6186</v>
      </c>
      <c r="AU930" t="s">
        <v>6186</v>
      </c>
      <c r="AV930" t="s">
        <v>6186</v>
      </c>
      <c r="AW930" t="s">
        <v>6186</v>
      </c>
      <c r="AX930" t="s">
        <v>6186</v>
      </c>
      <c r="AY930" t="s">
        <v>6186</v>
      </c>
      <c r="AZ930" t="s">
        <v>6186</v>
      </c>
      <c r="BA930" t="s">
        <v>6186</v>
      </c>
      <c r="BB930" t="s">
        <v>6186</v>
      </c>
      <c r="BC930" t="s">
        <v>6186</v>
      </c>
      <c r="BD930" t="s">
        <v>6186</v>
      </c>
    </row>
    <row r="931" spans="1:56">
      <c r="A931" t="s">
        <v>6191</v>
      </c>
      <c r="B931">
        <v>2500</v>
      </c>
      <c r="C931">
        <v>1980</v>
      </c>
      <c r="D931" t="s">
        <v>6186</v>
      </c>
      <c r="E931" t="s">
        <v>6186</v>
      </c>
      <c r="F931" t="s">
        <v>6186</v>
      </c>
      <c r="H931" t="s">
        <v>6186</v>
      </c>
      <c r="I931" t="str">
        <f t="shared" si="18"/>
        <v/>
      </c>
      <c r="K931" t="s">
        <v>6186</v>
      </c>
      <c r="L931" t="s">
        <v>6186</v>
      </c>
      <c r="M931" t="s">
        <v>6186</v>
      </c>
      <c r="N931" t="s">
        <v>6186</v>
      </c>
      <c r="O931" t="s">
        <v>6186</v>
      </c>
      <c r="P931" t="s">
        <v>6186</v>
      </c>
      <c r="Q931" t="s">
        <v>6186</v>
      </c>
      <c r="R931" t="s">
        <v>6186</v>
      </c>
      <c r="S931" t="s">
        <v>6186</v>
      </c>
      <c r="T931" t="s">
        <v>6186</v>
      </c>
      <c r="U931" t="s">
        <v>6186</v>
      </c>
      <c r="V931" t="s">
        <v>6186</v>
      </c>
      <c r="W931" t="s">
        <v>6186</v>
      </c>
      <c r="X931" t="s">
        <v>6186</v>
      </c>
      <c r="Y931" t="s">
        <v>6186</v>
      </c>
      <c r="Z931" t="s">
        <v>6186</v>
      </c>
      <c r="AA931" t="s">
        <v>6186</v>
      </c>
      <c r="AB931" t="s">
        <v>6186</v>
      </c>
      <c r="AC931" t="s">
        <v>6186</v>
      </c>
      <c r="AD931" t="s">
        <v>6186</v>
      </c>
      <c r="AE931" t="s">
        <v>6186</v>
      </c>
      <c r="AF931" t="s">
        <v>6186</v>
      </c>
      <c r="AG931" t="s">
        <v>6186</v>
      </c>
      <c r="AH931" t="s">
        <v>6186</v>
      </c>
      <c r="AI931" t="s">
        <v>6186</v>
      </c>
      <c r="AJ931" t="s">
        <v>6186</v>
      </c>
      <c r="AK931" t="s">
        <v>6186</v>
      </c>
      <c r="AL931" t="s">
        <v>6186</v>
      </c>
      <c r="AM931" t="s">
        <v>6186</v>
      </c>
      <c r="AN931" t="s">
        <v>6186</v>
      </c>
      <c r="AO931" t="s">
        <v>6186</v>
      </c>
      <c r="AP931" t="s">
        <v>6186</v>
      </c>
      <c r="AQ931" t="s">
        <v>6186</v>
      </c>
      <c r="AR931" t="s">
        <v>6186</v>
      </c>
      <c r="AS931" t="s">
        <v>6186</v>
      </c>
      <c r="AT931" t="s">
        <v>6186</v>
      </c>
      <c r="AU931" t="s">
        <v>6186</v>
      </c>
      <c r="AV931" t="s">
        <v>6186</v>
      </c>
      <c r="AW931" t="s">
        <v>6186</v>
      </c>
      <c r="AX931" t="s">
        <v>6186</v>
      </c>
      <c r="AY931" t="s">
        <v>6186</v>
      </c>
      <c r="AZ931" t="s">
        <v>6186</v>
      </c>
      <c r="BA931" t="s">
        <v>6186</v>
      </c>
      <c r="BB931" t="s">
        <v>6186</v>
      </c>
      <c r="BC931" t="s">
        <v>6186</v>
      </c>
      <c r="BD931" t="s">
        <v>6186</v>
      </c>
    </row>
    <row r="932" spans="1:56">
      <c r="A932" t="s">
        <v>6191</v>
      </c>
      <c r="B932">
        <v>2500</v>
      </c>
      <c r="C932">
        <v>1981</v>
      </c>
      <c r="D932" t="s">
        <v>6186</v>
      </c>
      <c r="E932" t="s">
        <v>6186</v>
      </c>
      <c r="F932" t="s">
        <v>6186</v>
      </c>
      <c r="H932" t="s">
        <v>6186</v>
      </c>
      <c r="I932" t="str">
        <f t="shared" si="18"/>
        <v/>
      </c>
      <c r="K932" t="s">
        <v>6186</v>
      </c>
      <c r="L932" t="s">
        <v>6186</v>
      </c>
      <c r="M932" t="s">
        <v>6186</v>
      </c>
      <c r="N932" t="s">
        <v>6186</v>
      </c>
      <c r="O932" t="s">
        <v>6186</v>
      </c>
      <c r="P932" t="s">
        <v>6186</v>
      </c>
      <c r="Q932" t="s">
        <v>6186</v>
      </c>
      <c r="R932" t="s">
        <v>6186</v>
      </c>
      <c r="S932" t="s">
        <v>6186</v>
      </c>
      <c r="T932" t="s">
        <v>6186</v>
      </c>
      <c r="U932" t="s">
        <v>6186</v>
      </c>
      <c r="V932" t="s">
        <v>6186</v>
      </c>
      <c r="W932" t="s">
        <v>6186</v>
      </c>
      <c r="X932" t="s">
        <v>6186</v>
      </c>
      <c r="Y932" t="s">
        <v>6186</v>
      </c>
      <c r="Z932" t="s">
        <v>6186</v>
      </c>
      <c r="AA932" t="s">
        <v>6186</v>
      </c>
      <c r="AB932" t="s">
        <v>6186</v>
      </c>
      <c r="AC932" t="s">
        <v>6186</v>
      </c>
      <c r="AD932" t="s">
        <v>6186</v>
      </c>
      <c r="AE932" t="s">
        <v>6186</v>
      </c>
      <c r="AF932" t="s">
        <v>6186</v>
      </c>
      <c r="AG932" t="s">
        <v>6186</v>
      </c>
      <c r="AH932" t="s">
        <v>6186</v>
      </c>
      <c r="AI932" t="s">
        <v>6186</v>
      </c>
      <c r="AJ932" t="s">
        <v>6186</v>
      </c>
      <c r="AK932" t="s">
        <v>6186</v>
      </c>
      <c r="AL932" t="s">
        <v>6186</v>
      </c>
      <c r="AM932" t="s">
        <v>6186</v>
      </c>
      <c r="AN932" t="s">
        <v>6186</v>
      </c>
      <c r="AO932" t="s">
        <v>6186</v>
      </c>
      <c r="AP932" t="s">
        <v>6186</v>
      </c>
      <c r="AQ932" t="s">
        <v>6186</v>
      </c>
      <c r="AR932" t="s">
        <v>6186</v>
      </c>
      <c r="AS932" t="s">
        <v>6186</v>
      </c>
      <c r="AT932" t="s">
        <v>6186</v>
      </c>
      <c r="AU932" t="s">
        <v>6186</v>
      </c>
      <c r="AV932" t="s">
        <v>6186</v>
      </c>
      <c r="AW932" t="s">
        <v>6186</v>
      </c>
      <c r="AX932" t="s">
        <v>6186</v>
      </c>
      <c r="AY932" t="s">
        <v>6186</v>
      </c>
      <c r="AZ932" t="s">
        <v>6186</v>
      </c>
      <c r="BA932" t="s">
        <v>6186</v>
      </c>
      <c r="BB932" t="s">
        <v>6186</v>
      </c>
      <c r="BC932" t="s">
        <v>6186</v>
      </c>
      <c r="BD932" t="s">
        <v>6186</v>
      </c>
    </row>
    <row r="933" spans="1:56">
      <c r="A933" t="s">
        <v>6191</v>
      </c>
      <c r="B933">
        <v>2500</v>
      </c>
      <c r="C933">
        <v>1982</v>
      </c>
      <c r="D933">
        <v>11</v>
      </c>
      <c r="E933">
        <v>1.126E-3</v>
      </c>
      <c r="F933">
        <v>23.629200000000001</v>
      </c>
      <c r="H933">
        <v>19.93328</v>
      </c>
      <c r="I933">
        <f t="shared" si="18"/>
        <v>2.2444873279999999E-2</v>
      </c>
      <c r="K933">
        <v>20.70872</v>
      </c>
      <c r="L933">
        <v>19.060939999999999</v>
      </c>
      <c r="M933">
        <v>445.83731999999998</v>
      </c>
      <c r="N933">
        <v>429.14296999999999</v>
      </c>
      <c r="O933">
        <v>466.24151999999998</v>
      </c>
      <c r="P933" t="s">
        <v>6186</v>
      </c>
      <c r="Q933">
        <v>151</v>
      </c>
      <c r="R933">
        <v>84</v>
      </c>
      <c r="S933">
        <v>17.467500000000001</v>
      </c>
      <c r="T933">
        <v>0.55629099999999998</v>
      </c>
      <c r="U933">
        <v>3.3599999999999998E-2</v>
      </c>
      <c r="V933">
        <v>24.917349999999999</v>
      </c>
      <c r="W933" t="s">
        <v>6186</v>
      </c>
      <c r="X933" t="s">
        <v>6186</v>
      </c>
      <c r="Y933">
        <v>1</v>
      </c>
      <c r="Z933" t="s">
        <v>6186</v>
      </c>
      <c r="AA933">
        <v>1</v>
      </c>
      <c r="AB933" t="s">
        <v>6186</v>
      </c>
      <c r="AC933" t="s">
        <v>6186</v>
      </c>
      <c r="AD933" t="s">
        <v>6186</v>
      </c>
      <c r="AE933">
        <v>1</v>
      </c>
      <c r="AF933" t="s">
        <v>6186</v>
      </c>
      <c r="AG933" t="s">
        <v>6186</v>
      </c>
      <c r="AH933" t="s">
        <v>6186</v>
      </c>
      <c r="AI933" t="s">
        <v>6186</v>
      </c>
      <c r="AJ933" t="s">
        <v>6186</v>
      </c>
      <c r="AK933" t="s">
        <v>6186</v>
      </c>
      <c r="AL933" t="s">
        <v>6186</v>
      </c>
      <c r="AM933" t="s">
        <v>6186</v>
      </c>
      <c r="AN933" t="s">
        <v>6186</v>
      </c>
      <c r="AO933" t="s">
        <v>6186</v>
      </c>
      <c r="AP933">
        <v>1</v>
      </c>
      <c r="AQ933" t="s">
        <v>6186</v>
      </c>
      <c r="AR933" t="s">
        <v>6186</v>
      </c>
      <c r="AS933" t="s">
        <v>6186</v>
      </c>
      <c r="AT933" t="s">
        <v>6186</v>
      </c>
      <c r="AU933" t="s">
        <v>6186</v>
      </c>
      <c r="AV933">
        <v>3</v>
      </c>
      <c r="AW933" t="s">
        <v>6186</v>
      </c>
      <c r="AX933">
        <v>4</v>
      </c>
      <c r="AY933">
        <v>1</v>
      </c>
      <c r="AZ933" t="s">
        <v>6186</v>
      </c>
      <c r="BA933" t="s">
        <v>6186</v>
      </c>
      <c r="BB933" t="s">
        <v>6186</v>
      </c>
      <c r="BC933" t="s">
        <v>6186</v>
      </c>
      <c r="BD933" t="s">
        <v>6186</v>
      </c>
    </row>
    <row r="934" spans="1:56">
      <c r="A934" t="s">
        <v>6191</v>
      </c>
      <c r="B934">
        <v>2500</v>
      </c>
      <c r="C934">
        <v>1983</v>
      </c>
      <c r="D934">
        <v>13</v>
      </c>
      <c r="E934">
        <v>1.225E-3</v>
      </c>
      <c r="F934">
        <v>23.197310000000002</v>
      </c>
      <c r="H934">
        <v>19.566479999999999</v>
      </c>
      <c r="I934">
        <f t="shared" si="18"/>
        <v>2.3968937999999999E-2</v>
      </c>
      <c r="K934">
        <v>20.36984</v>
      </c>
      <c r="L934">
        <v>18.666689999999999</v>
      </c>
      <c r="M934">
        <v>454.19517000000002</v>
      </c>
      <c r="N934">
        <v>436.28228999999999</v>
      </c>
      <c r="O934">
        <v>476.08868000000001</v>
      </c>
      <c r="P934" t="s">
        <v>6186</v>
      </c>
      <c r="Q934">
        <v>150.62360000000001</v>
      </c>
      <c r="R934">
        <v>87.387900000000002</v>
      </c>
      <c r="S934">
        <v>15.5991</v>
      </c>
      <c r="T934">
        <v>0.58027399999999996</v>
      </c>
      <c r="U934">
        <v>3.4955E-2</v>
      </c>
      <c r="V934">
        <v>24.468250000000001</v>
      </c>
      <c r="W934" t="s">
        <v>6186</v>
      </c>
      <c r="X934" t="s">
        <v>6186</v>
      </c>
      <c r="Y934">
        <v>1</v>
      </c>
      <c r="Z934" t="s">
        <v>6186</v>
      </c>
      <c r="AA934">
        <v>1</v>
      </c>
      <c r="AB934" t="s">
        <v>6186</v>
      </c>
      <c r="AC934" t="s">
        <v>6186</v>
      </c>
      <c r="AD934" t="s">
        <v>6186</v>
      </c>
      <c r="AE934">
        <v>1</v>
      </c>
      <c r="AF934" t="s">
        <v>6186</v>
      </c>
      <c r="AG934" t="s">
        <v>6186</v>
      </c>
      <c r="AH934" t="s">
        <v>6186</v>
      </c>
      <c r="AI934" t="s">
        <v>6186</v>
      </c>
      <c r="AJ934" t="s">
        <v>6186</v>
      </c>
      <c r="AK934" t="s">
        <v>6186</v>
      </c>
      <c r="AL934" t="s">
        <v>6186</v>
      </c>
      <c r="AM934" t="s">
        <v>6186</v>
      </c>
      <c r="AN934" t="s">
        <v>6186</v>
      </c>
      <c r="AO934" t="s">
        <v>6186</v>
      </c>
      <c r="AP934">
        <v>1</v>
      </c>
      <c r="AQ934" t="s">
        <v>6186</v>
      </c>
      <c r="AR934" t="s">
        <v>6186</v>
      </c>
      <c r="AS934" t="s">
        <v>6186</v>
      </c>
      <c r="AT934" t="s">
        <v>6186</v>
      </c>
      <c r="AU934" t="s">
        <v>6186</v>
      </c>
      <c r="AV934">
        <v>3</v>
      </c>
      <c r="AW934" t="s">
        <v>6186</v>
      </c>
      <c r="AX934">
        <v>4</v>
      </c>
      <c r="AY934">
        <v>1</v>
      </c>
      <c r="AZ934" t="s">
        <v>6186</v>
      </c>
      <c r="BA934" t="s">
        <v>6186</v>
      </c>
      <c r="BB934" t="s">
        <v>6186</v>
      </c>
      <c r="BC934" t="s">
        <v>6186</v>
      </c>
      <c r="BD934" t="s">
        <v>6186</v>
      </c>
    </row>
    <row r="935" spans="1:56">
      <c r="A935" t="s">
        <v>6191</v>
      </c>
      <c r="B935">
        <v>2500</v>
      </c>
      <c r="C935">
        <v>1984</v>
      </c>
      <c r="D935">
        <v>3</v>
      </c>
      <c r="E935">
        <v>2.1900000000000001E-4</v>
      </c>
      <c r="F935">
        <v>22.59</v>
      </c>
      <c r="H935">
        <v>19.064129999999999</v>
      </c>
      <c r="I935">
        <f t="shared" si="18"/>
        <v>4.17504447E-3</v>
      </c>
      <c r="K935">
        <v>19.71</v>
      </c>
      <c r="L935">
        <v>18.329999999999998</v>
      </c>
      <c r="M935">
        <v>466.16345000000001</v>
      </c>
      <c r="N935">
        <v>450.88787000000002</v>
      </c>
      <c r="O935">
        <v>484.83361000000002</v>
      </c>
      <c r="P935" t="s">
        <v>6186</v>
      </c>
      <c r="Q935">
        <v>150</v>
      </c>
      <c r="R935">
        <v>93</v>
      </c>
      <c r="S935">
        <v>14.8218</v>
      </c>
      <c r="T935">
        <v>0.62</v>
      </c>
      <c r="U935">
        <v>3.7199999999999997E-2</v>
      </c>
      <c r="V935">
        <v>23.830159999999999</v>
      </c>
      <c r="W935" t="s">
        <v>6186</v>
      </c>
      <c r="X935" t="s">
        <v>6186</v>
      </c>
      <c r="Y935">
        <v>1</v>
      </c>
      <c r="Z935" t="s">
        <v>6186</v>
      </c>
      <c r="AA935">
        <v>1</v>
      </c>
      <c r="AB935" t="s">
        <v>6186</v>
      </c>
      <c r="AC935" t="s">
        <v>6186</v>
      </c>
      <c r="AD935" t="s">
        <v>6186</v>
      </c>
      <c r="AE935">
        <v>1</v>
      </c>
      <c r="AF935" t="s">
        <v>6186</v>
      </c>
      <c r="AG935" t="s">
        <v>6186</v>
      </c>
      <c r="AH935" t="s">
        <v>6186</v>
      </c>
      <c r="AI935" t="s">
        <v>6186</v>
      </c>
      <c r="AJ935" t="s">
        <v>6186</v>
      </c>
      <c r="AK935" t="s">
        <v>6186</v>
      </c>
      <c r="AL935" t="s">
        <v>6186</v>
      </c>
      <c r="AM935" t="s">
        <v>6186</v>
      </c>
      <c r="AN935" t="s">
        <v>6186</v>
      </c>
      <c r="AO935" t="s">
        <v>6186</v>
      </c>
      <c r="AP935">
        <v>1</v>
      </c>
      <c r="AQ935" t="s">
        <v>6186</v>
      </c>
      <c r="AR935" t="s">
        <v>6186</v>
      </c>
      <c r="AS935" t="s">
        <v>6186</v>
      </c>
      <c r="AT935" t="s">
        <v>6186</v>
      </c>
      <c r="AU935" t="s">
        <v>6186</v>
      </c>
      <c r="AV935">
        <v>3</v>
      </c>
      <c r="AW935" t="s">
        <v>6186</v>
      </c>
      <c r="AX935">
        <v>4</v>
      </c>
      <c r="AY935">
        <v>1</v>
      </c>
      <c r="AZ935" t="s">
        <v>6186</v>
      </c>
      <c r="BA935" t="s">
        <v>6186</v>
      </c>
      <c r="BB935" t="s">
        <v>6186</v>
      </c>
      <c r="BC935" t="s">
        <v>6186</v>
      </c>
      <c r="BD935" t="s">
        <v>6186</v>
      </c>
    </row>
    <row r="936" spans="1:56">
      <c r="A936" t="s">
        <v>6191</v>
      </c>
      <c r="B936">
        <v>2500</v>
      </c>
      <c r="C936">
        <v>1985</v>
      </c>
      <c r="D936" t="s">
        <v>6186</v>
      </c>
      <c r="E936" t="s">
        <v>6186</v>
      </c>
      <c r="F936" t="s">
        <v>6186</v>
      </c>
      <c r="H936" t="s">
        <v>6186</v>
      </c>
      <c r="I936" t="str">
        <f t="shared" si="18"/>
        <v/>
      </c>
      <c r="K936" t="s">
        <v>6186</v>
      </c>
      <c r="L936" t="s">
        <v>6186</v>
      </c>
      <c r="M936" t="s">
        <v>6186</v>
      </c>
      <c r="N936" t="s">
        <v>6186</v>
      </c>
      <c r="O936" t="s">
        <v>6186</v>
      </c>
      <c r="P936" t="s">
        <v>6186</v>
      </c>
      <c r="Q936" t="s">
        <v>6186</v>
      </c>
      <c r="R936" t="s">
        <v>6186</v>
      </c>
      <c r="S936" t="s">
        <v>6186</v>
      </c>
      <c r="T936" t="s">
        <v>6186</v>
      </c>
      <c r="U936" t="s">
        <v>6186</v>
      </c>
      <c r="V936" t="s">
        <v>6186</v>
      </c>
      <c r="W936" t="s">
        <v>6186</v>
      </c>
      <c r="X936" t="s">
        <v>6186</v>
      </c>
      <c r="Y936" t="s">
        <v>6186</v>
      </c>
      <c r="Z936" t="s">
        <v>6186</v>
      </c>
      <c r="AA936" t="s">
        <v>6186</v>
      </c>
      <c r="AB936" t="s">
        <v>6186</v>
      </c>
      <c r="AC936" t="s">
        <v>6186</v>
      </c>
      <c r="AD936" t="s">
        <v>6186</v>
      </c>
      <c r="AE936" t="s">
        <v>6186</v>
      </c>
      <c r="AF936" t="s">
        <v>6186</v>
      </c>
      <c r="AG936" t="s">
        <v>6186</v>
      </c>
      <c r="AH936" t="s">
        <v>6186</v>
      </c>
      <c r="AI936" t="s">
        <v>6186</v>
      </c>
      <c r="AJ936" t="s">
        <v>6186</v>
      </c>
      <c r="AK936" t="s">
        <v>6186</v>
      </c>
      <c r="AL936" t="s">
        <v>6186</v>
      </c>
      <c r="AM936" t="s">
        <v>6186</v>
      </c>
      <c r="AN936" t="s">
        <v>6186</v>
      </c>
      <c r="AO936" t="s">
        <v>6186</v>
      </c>
      <c r="AP936" t="s">
        <v>6186</v>
      </c>
      <c r="AQ936" t="s">
        <v>6186</v>
      </c>
      <c r="AR936" t="s">
        <v>6186</v>
      </c>
      <c r="AS936" t="s">
        <v>6186</v>
      </c>
      <c r="AT936" t="s">
        <v>6186</v>
      </c>
      <c r="AU936" t="s">
        <v>6186</v>
      </c>
      <c r="AV936" t="s">
        <v>6186</v>
      </c>
      <c r="AW936" t="s">
        <v>6186</v>
      </c>
      <c r="AX936" t="s">
        <v>6186</v>
      </c>
      <c r="AY936" t="s">
        <v>6186</v>
      </c>
      <c r="AZ936" t="s">
        <v>6186</v>
      </c>
      <c r="BA936" t="s">
        <v>6186</v>
      </c>
      <c r="BB936" t="s">
        <v>6186</v>
      </c>
      <c r="BC936" t="s">
        <v>6186</v>
      </c>
      <c r="BD936" t="s">
        <v>6186</v>
      </c>
    </row>
    <row r="937" spans="1:56">
      <c r="A937" t="s">
        <v>6191</v>
      </c>
      <c r="B937">
        <v>2500</v>
      </c>
      <c r="C937">
        <v>1986</v>
      </c>
      <c r="D937" t="s">
        <v>6186</v>
      </c>
      <c r="E937" t="s">
        <v>6186</v>
      </c>
      <c r="F937" t="s">
        <v>6186</v>
      </c>
      <c r="H937" t="s">
        <v>6186</v>
      </c>
      <c r="I937" t="str">
        <f t="shared" si="18"/>
        <v/>
      </c>
      <c r="K937" t="s">
        <v>6186</v>
      </c>
      <c r="L937" t="s">
        <v>6186</v>
      </c>
      <c r="M937" t="s">
        <v>6186</v>
      </c>
      <c r="N937" t="s">
        <v>6186</v>
      </c>
      <c r="O937" t="s">
        <v>6186</v>
      </c>
      <c r="P937" t="s">
        <v>6186</v>
      </c>
      <c r="Q937" t="s">
        <v>6186</v>
      </c>
      <c r="R937" t="s">
        <v>6186</v>
      </c>
      <c r="S937" t="s">
        <v>6186</v>
      </c>
      <c r="T937" t="s">
        <v>6186</v>
      </c>
      <c r="U937" t="s">
        <v>6186</v>
      </c>
      <c r="V937" t="s">
        <v>6186</v>
      </c>
      <c r="W937" t="s">
        <v>6186</v>
      </c>
      <c r="X937" t="s">
        <v>6186</v>
      </c>
      <c r="Y937" t="s">
        <v>6186</v>
      </c>
      <c r="Z937" t="s">
        <v>6186</v>
      </c>
      <c r="AA937" t="s">
        <v>6186</v>
      </c>
      <c r="AB937" t="s">
        <v>6186</v>
      </c>
      <c r="AC937" t="s">
        <v>6186</v>
      </c>
      <c r="AD937" t="s">
        <v>6186</v>
      </c>
      <c r="AE937" t="s">
        <v>6186</v>
      </c>
      <c r="AF937" t="s">
        <v>6186</v>
      </c>
      <c r="AG937" t="s">
        <v>6186</v>
      </c>
      <c r="AH937" t="s">
        <v>6186</v>
      </c>
      <c r="AI937" t="s">
        <v>6186</v>
      </c>
      <c r="AJ937" t="s">
        <v>6186</v>
      </c>
      <c r="AK937" t="s">
        <v>6186</v>
      </c>
      <c r="AL937" t="s">
        <v>6186</v>
      </c>
      <c r="AM937" t="s">
        <v>6186</v>
      </c>
      <c r="AN937" t="s">
        <v>6186</v>
      </c>
      <c r="AO937" t="s">
        <v>6186</v>
      </c>
      <c r="AP937" t="s">
        <v>6186</v>
      </c>
      <c r="AQ937" t="s">
        <v>6186</v>
      </c>
      <c r="AR937" t="s">
        <v>6186</v>
      </c>
      <c r="AS937" t="s">
        <v>6186</v>
      </c>
      <c r="AT937" t="s">
        <v>6186</v>
      </c>
      <c r="AU937" t="s">
        <v>6186</v>
      </c>
      <c r="AV937" t="s">
        <v>6186</v>
      </c>
      <c r="AW937" t="s">
        <v>6186</v>
      </c>
      <c r="AX937" t="s">
        <v>6186</v>
      </c>
      <c r="AY937" t="s">
        <v>6186</v>
      </c>
      <c r="AZ937" t="s">
        <v>6186</v>
      </c>
      <c r="BA937" t="s">
        <v>6186</v>
      </c>
      <c r="BB937" t="s">
        <v>6186</v>
      </c>
      <c r="BC937" t="s">
        <v>6186</v>
      </c>
      <c r="BD937" t="s">
        <v>6186</v>
      </c>
    </row>
    <row r="938" spans="1:56">
      <c r="A938" t="s">
        <v>6191</v>
      </c>
      <c r="B938">
        <v>2500</v>
      </c>
      <c r="C938">
        <v>1987</v>
      </c>
      <c r="D938" t="s">
        <v>6186</v>
      </c>
      <c r="E938" t="s">
        <v>6186</v>
      </c>
      <c r="F938" t="s">
        <v>6186</v>
      </c>
      <c r="H938" t="s">
        <v>6186</v>
      </c>
      <c r="I938" t="str">
        <f t="shared" si="18"/>
        <v/>
      </c>
      <c r="K938" t="s">
        <v>6186</v>
      </c>
      <c r="L938" t="s">
        <v>6186</v>
      </c>
      <c r="M938" t="s">
        <v>6186</v>
      </c>
      <c r="N938" t="s">
        <v>6186</v>
      </c>
      <c r="O938" t="s">
        <v>6186</v>
      </c>
      <c r="P938" t="s">
        <v>6186</v>
      </c>
      <c r="Q938" t="s">
        <v>6186</v>
      </c>
      <c r="R938" t="s">
        <v>6186</v>
      </c>
      <c r="S938" t="s">
        <v>6186</v>
      </c>
      <c r="T938" t="s">
        <v>6186</v>
      </c>
      <c r="U938" t="s">
        <v>6186</v>
      </c>
      <c r="V938" t="s">
        <v>6186</v>
      </c>
      <c r="W938" t="s">
        <v>6186</v>
      </c>
      <c r="X938" t="s">
        <v>6186</v>
      </c>
      <c r="Y938" t="s">
        <v>6186</v>
      </c>
      <c r="Z938" t="s">
        <v>6186</v>
      </c>
      <c r="AA938" t="s">
        <v>6186</v>
      </c>
      <c r="AB938" t="s">
        <v>6186</v>
      </c>
      <c r="AC938" t="s">
        <v>6186</v>
      </c>
      <c r="AD938" t="s">
        <v>6186</v>
      </c>
      <c r="AE938" t="s">
        <v>6186</v>
      </c>
      <c r="AF938" t="s">
        <v>6186</v>
      </c>
      <c r="AG938" t="s">
        <v>6186</v>
      </c>
      <c r="AH938" t="s">
        <v>6186</v>
      </c>
      <c r="AI938" t="s">
        <v>6186</v>
      </c>
      <c r="AJ938" t="s">
        <v>6186</v>
      </c>
      <c r="AK938" t="s">
        <v>6186</v>
      </c>
      <c r="AL938" t="s">
        <v>6186</v>
      </c>
      <c r="AM938" t="s">
        <v>6186</v>
      </c>
      <c r="AN938" t="s">
        <v>6186</v>
      </c>
      <c r="AO938" t="s">
        <v>6186</v>
      </c>
      <c r="AP938" t="s">
        <v>6186</v>
      </c>
      <c r="AQ938" t="s">
        <v>6186</v>
      </c>
      <c r="AR938" t="s">
        <v>6186</v>
      </c>
      <c r="AS938" t="s">
        <v>6186</v>
      </c>
      <c r="AT938" t="s">
        <v>6186</v>
      </c>
      <c r="AU938" t="s">
        <v>6186</v>
      </c>
      <c r="AV938" t="s">
        <v>6186</v>
      </c>
      <c r="AW938" t="s">
        <v>6186</v>
      </c>
      <c r="AX938" t="s">
        <v>6186</v>
      </c>
      <c r="AY938" t="s">
        <v>6186</v>
      </c>
      <c r="AZ938" t="s">
        <v>6186</v>
      </c>
      <c r="BA938" t="s">
        <v>6186</v>
      </c>
      <c r="BB938" t="s">
        <v>6186</v>
      </c>
      <c r="BC938" t="s">
        <v>6186</v>
      </c>
      <c r="BD938" t="s">
        <v>6186</v>
      </c>
    </row>
    <row r="939" spans="1:56">
      <c r="A939" t="s">
        <v>6191</v>
      </c>
      <c r="B939">
        <v>2500</v>
      </c>
      <c r="C939">
        <v>1988</v>
      </c>
      <c r="D939" t="s">
        <v>6186</v>
      </c>
      <c r="E939" t="s">
        <v>6186</v>
      </c>
      <c r="F939" t="s">
        <v>6186</v>
      </c>
      <c r="H939" t="s">
        <v>6186</v>
      </c>
      <c r="I939" t="str">
        <f t="shared" si="18"/>
        <v/>
      </c>
      <c r="K939" t="s">
        <v>6186</v>
      </c>
      <c r="L939" t="s">
        <v>6186</v>
      </c>
      <c r="M939" t="s">
        <v>6186</v>
      </c>
      <c r="N939" t="s">
        <v>6186</v>
      </c>
      <c r="O939" t="s">
        <v>6186</v>
      </c>
      <c r="P939" t="s">
        <v>6186</v>
      </c>
      <c r="Q939" t="s">
        <v>6186</v>
      </c>
      <c r="R939" t="s">
        <v>6186</v>
      </c>
      <c r="S939" t="s">
        <v>6186</v>
      </c>
      <c r="T939" t="s">
        <v>6186</v>
      </c>
      <c r="U939" t="s">
        <v>6186</v>
      </c>
      <c r="V939" t="s">
        <v>6186</v>
      </c>
      <c r="W939" t="s">
        <v>6186</v>
      </c>
      <c r="X939" t="s">
        <v>6186</v>
      </c>
      <c r="Y939" t="s">
        <v>6186</v>
      </c>
      <c r="Z939" t="s">
        <v>6186</v>
      </c>
      <c r="AA939" t="s">
        <v>6186</v>
      </c>
      <c r="AB939" t="s">
        <v>6186</v>
      </c>
      <c r="AC939" t="s">
        <v>6186</v>
      </c>
      <c r="AD939" t="s">
        <v>6186</v>
      </c>
      <c r="AE939" t="s">
        <v>6186</v>
      </c>
      <c r="AF939" t="s">
        <v>6186</v>
      </c>
      <c r="AG939" t="s">
        <v>6186</v>
      </c>
      <c r="AH939" t="s">
        <v>6186</v>
      </c>
      <c r="AI939" t="s">
        <v>6186</v>
      </c>
      <c r="AJ939" t="s">
        <v>6186</v>
      </c>
      <c r="AK939" t="s">
        <v>6186</v>
      </c>
      <c r="AL939" t="s">
        <v>6186</v>
      </c>
      <c r="AM939" t="s">
        <v>6186</v>
      </c>
      <c r="AN939" t="s">
        <v>6186</v>
      </c>
      <c r="AO939" t="s">
        <v>6186</v>
      </c>
      <c r="AP939" t="s">
        <v>6186</v>
      </c>
      <c r="AQ939" t="s">
        <v>6186</v>
      </c>
      <c r="AR939" t="s">
        <v>6186</v>
      </c>
      <c r="AS939" t="s">
        <v>6186</v>
      </c>
      <c r="AT939" t="s">
        <v>6186</v>
      </c>
      <c r="AU939" t="s">
        <v>6186</v>
      </c>
      <c r="AV939" t="s">
        <v>6186</v>
      </c>
      <c r="AW939" t="s">
        <v>6186</v>
      </c>
      <c r="AX939" t="s">
        <v>6186</v>
      </c>
      <c r="AY939" t="s">
        <v>6186</v>
      </c>
      <c r="AZ939" t="s">
        <v>6186</v>
      </c>
      <c r="BA939" t="s">
        <v>6186</v>
      </c>
      <c r="BB939" t="s">
        <v>6186</v>
      </c>
      <c r="BC939" t="s">
        <v>6186</v>
      </c>
      <c r="BD939" t="s">
        <v>6186</v>
      </c>
    </row>
    <row r="940" spans="1:56">
      <c r="A940" t="s">
        <v>6191</v>
      </c>
      <c r="B940">
        <v>2500</v>
      </c>
      <c r="C940">
        <v>1989</v>
      </c>
      <c r="D940" t="s">
        <v>6186</v>
      </c>
      <c r="E940" t="s">
        <v>6186</v>
      </c>
      <c r="F940" t="s">
        <v>6186</v>
      </c>
      <c r="H940" t="s">
        <v>6186</v>
      </c>
      <c r="I940" t="str">
        <f t="shared" si="18"/>
        <v/>
      </c>
      <c r="K940" t="s">
        <v>6186</v>
      </c>
      <c r="L940" t="s">
        <v>6186</v>
      </c>
      <c r="M940" t="s">
        <v>6186</v>
      </c>
      <c r="N940" t="s">
        <v>6186</v>
      </c>
      <c r="O940" t="s">
        <v>6186</v>
      </c>
      <c r="P940" t="s">
        <v>6186</v>
      </c>
      <c r="Q940" t="s">
        <v>6186</v>
      </c>
      <c r="R940" t="s">
        <v>6186</v>
      </c>
      <c r="S940" t="s">
        <v>6186</v>
      </c>
      <c r="T940" t="s">
        <v>6186</v>
      </c>
      <c r="U940" t="s">
        <v>6186</v>
      </c>
      <c r="V940" t="s">
        <v>6186</v>
      </c>
      <c r="W940" t="s">
        <v>6186</v>
      </c>
      <c r="X940" t="s">
        <v>6186</v>
      </c>
      <c r="Y940" t="s">
        <v>6186</v>
      </c>
      <c r="Z940" t="s">
        <v>6186</v>
      </c>
      <c r="AA940" t="s">
        <v>6186</v>
      </c>
      <c r="AB940" t="s">
        <v>6186</v>
      </c>
      <c r="AC940" t="s">
        <v>6186</v>
      </c>
      <c r="AD940" t="s">
        <v>6186</v>
      </c>
      <c r="AE940" t="s">
        <v>6186</v>
      </c>
      <c r="AF940" t="s">
        <v>6186</v>
      </c>
      <c r="AG940" t="s">
        <v>6186</v>
      </c>
      <c r="AH940" t="s">
        <v>6186</v>
      </c>
      <c r="AI940" t="s">
        <v>6186</v>
      </c>
      <c r="AJ940" t="s">
        <v>6186</v>
      </c>
      <c r="AK940" t="s">
        <v>6186</v>
      </c>
      <c r="AL940" t="s">
        <v>6186</v>
      </c>
      <c r="AM940" t="s">
        <v>6186</v>
      </c>
      <c r="AN940" t="s">
        <v>6186</v>
      </c>
      <c r="AO940" t="s">
        <v>6186</v>
      </c>
      <c r="AP940" t="s">
        <v>6186</v>
      </c>
      <c r="AQ940" t="s">
        <v>6186</v>
      </c>
      <c r="AR940" t="s">
        <v>6186</v>
      </c>
      <c r="AS940" t="s">
        <v>6186</v>
      </c>
      <c r="AT940" t="s">
        <v>6186</v>
      </c>
      <c r="AU940" t="s">
        <v>6186</v>
      </c>
      <c r="AV940" t="s">
        <v>6186</v>
      </c>
      <c r="AW940" t="s">
        <v>6186</v>
      </c>
      <c r="AX940" t="s">
        <v>6186</v>
      </c>
      <c r="AY940" t="s">
        <v>6186</v>
      </c>
      <c r="AZ940" t="s">
        <v>6186</v>
      </c>
      <c r="BA940" t="s">
        <v>6186</v>
      </c>
      <c r="BB940" t="s">
        <v>6186</v>
      </c>
      <c r="BC940" t="s">
        <v>6186</v>
      </c>
      <c r="BD940" t="s">
        <v>6186</v>
      </c>
    </row>
    <row r="941" spans="1:56">
      <c r="A941" t="s">
        <v>6191</v>
      </c>
      <c r="B941">
        <v>2500</v>
      </c>
      <c r="C941">
        <v>1990</v>
      </c>
      <c r="D941">
        <v>2</v>
      </c>
      <c r="E941">
        <v>1.2E-4</v>
      </c>
      <c r="F941">
        <v>32.22</v>
      </c>
      <c r="H941">
        <v>26.66639</v>
      </c>
      <c r="I941">
        <f t="shared" si="18"/>
        <v>3.1999668000000001E-3</v>
      </c>
      <c r="K941">
        <v>25.64658</v>
      </c>
      <c r="L941">
        <v>27.817</v>
      </c>
      <c r="M941">
        <v>333.26591999999999</v>
      </c>
      <c r="N941">
        <v>346.51799999999997</v>
      </c>
      <c r="O941">
        <v>319.48093</v>
      </c>
      <c r="P941" t="s">
        <v>6186</v>
      </c>
      <c r="Q941">
        <v>97</v>
      </c>
      <c r="R941">
        <v>80</v>
      </c>
      <c r="S941">
        <v>13.2578</v>
      </c>
      <c r="T941">
        <v>0.82474199999999998</v>
      </c>
      <c r="U941">
        <v>3.2000000000000001E-2</v>
      </c>
      <c r="V941">
        <v>33.332990000000002</v>
      </c>
      <c r="W941" t="s">
        <v>6186</v>
      </c>
      <c r="X941" t="s">
        <v>6186</v>
      </c>
      <c r="Y941">
        <v>1</v>
      </c>
      <c r="Z941">
        <v>1</v>
      </c>
      <c r="AA941" t="s">
        <v>6186</v>
      </c>
      <c r="AB941" t="s">
        <v>6186</v>
      </c>
      <c r="AC941" t="s">
        <v>6186</v>
      </c>
      <c r="AD941" t="s">
        <v>6186</v>
      </c>
      <c r="AE941" t="s">
        <v>6186</v>
      </c>
      <c r="AF941" t="s">
        <v>6186</v>
      </c>
      <c r="AG941" t="s">
        <v>6186</v>
      </c>
      <c r="AH941">
        <v>1</v>
      </c>
      <c r="AI941" t="s">
        <v>6186</v>
      </c>
      <c r="AJ941" t="s">
        <v>6186</v>
      </c>
      <c r="AK941" t="s">
        <v>6186</v>
      </c>
      <c r="AL941" t="s">
        <v>6186</v>
      </c>
      <c r="AM941" t="s">
        <v>6186</v>
      </c>
      <c r="AN941" t="s">
        <v>6186</v>
      </c>
      <c r="AO941" t="s">
        <v>6186</v>
      </c>
      <c r="AP941">
        <v>1</v>
      </c>
      <c r="AQ941" t="s">
        <v>6186</v>
      </c>
      <c r="AR941" t="s">
        <v>6186</v>
      </c>
      <c r="AS941" t="s">
        <v>6186</v>
      </c>
      <c r="AT941" t="s">
        <v>6186</v>
      </c>
      <c r="AU941" t="s">
        <v>6186</v>
      </c>
      <c r="AV941">
        <v>5</v>
      </c>
      <c r="AW941" t="s">
        <v>6186</v>
      </c>
      <c r="AX941">
        <v>4</v>
      </c>
      <c r="AY941" t="s">
        <v>6186</v>
      </c>
      <c r="AZ941">
        <v>1</v>
      </c>
      <c r="BA941" t="s">
        <v>6186</v>
      </c>
      <c r="BB941" t="s">
        <v>6186</v>
      </c>
      <c r="BC941" t="s">
        <v>6186</v>
      </c>
      <c r="BD941" t="s">
        <v>6186</v>
      </c>
    </row>
    <row r="942" spans="1:56">
      <c r="A942" t="s">
        <v>6191</v>
      </c>
      <c r="B942">
        <v>2500</v>
      </c>
      <c r="C942">
        <v>1991</v>
      </c>
      <c r="D942">
        <v>12</v>
      </c>
      <c r="E942">
        <v>9.6599999999999995E-4</v>
      </c>
      <c r="F942">
        <v>30.700399999999998</v>
      </c>
      <c r="H942">
        <v>25.295030000000001</v>
      </c>
      <c r="I942">
        <f t="shared" si="18"/>
        <v>2.4434998980000001E-2</v>
      </c>
      <c r="K942">
        <v>24.313269999999999</v>
      </c>
      <c r="L942">
        <v>26.37199</v>
      </c>
      <c r="M942">
        <v>351.33386999999999</v>
      </c>
      <c r="N942">
        <v>365.52062000000001</v>
      </c>
      <c r="O942">
        <v>336.98638</v>
      </c>
      <c r="P942" t="s">
        <v>6186</v>
      </c>
      <c r="Q942">
        <v>93.629800000000003</v>
      </c>
      <c r="R942">
        <v>77.378699999999995</v>
      </c>
      <c r="S942">
        <v>13.793699999999999</v>
      </c>
      <c r="T942">
        <v>0.82674599999999998</v>
      </c>
      <c r="U942">
        <v>3.0950999999999999E-2</v>
      </c>
      <c r="V942">
        <v>31.66808</v>
      </c>
      <c r="W942" t="s">
        <v>6186</v>
      </c>
      <c r="X942" t="s">
        <v>6186</v>
      </c>
      <c r="Y942">
        <v>1</v>
      </c>
      <c r="Z942">
        <v>1</v>
      </c>
      <c r="AA942" t="s">
        <v>6186</v>
      </c>
      <c r="AB942" t="s">
        <v>6186</v>
      </c>
      <c r="AC942" t="s">
        <v>6186</v>
      </c>
      <c r="AD942" t="s">
        <v>6186</v>
      </c>
      <c r="AE942" t="s">
        <v>6186</v>
      </c>
      <c r="AF942" t="s">
        <v>6186</v>
      </c>
      <c r="AG942" t="s">
        <v>6186</v>
      </c>
      <c r="AH942">
        <v>1</v>
      </c>
      <c r="AI942" t="s">
        <v>6186</v>
      </c>
      <c r="AJ942" t="s">
        <v>6186</v>
      </c>
      <c r="AK942" t="s">
        <v>6186</v>
      </c>
      <c r="AL942" t="s">
        <v>6186</v>
      </c>
      <c r="AM942" t="s">
        <v>6186</v>
      </c>
      <c r="AN942" t="s">
        <v>6186</v>
      </c>
      <c r="AO942" t="s">
        <v>6186</v>
      </c>
      <c r="AP942">
        <v>1</v>
      </c>
      <c r="AQ942" t="s">
        <v>6186</v>
      </c>
      <c r="AR942" t="s">
        <v>6186</v>
      </c>
      <c r="AS942" t="s">
        <v>6186</v>
      </c>
      <c r="AT942" t="s">
        <v>6186</v>
      </c>
      <c r="AU942" t="s">
        <v>6186</v>
      </c>
      <c r="AV942">
        <v>5</v>
      </c>
      <c r="AW942" t="s">
        <v>6186</v>
      </c>
      <c r="AX942">
        <v>4</v>
      </c>
      <c r="AY942" t="s">
        <v>6186</v>
      </c>
      <c r="AZ942">
        <v>1</v>
      </c>
      <c r="BA942" t="s">
        <v>6186</v>
      </c>
      <c r="BB942" t="s">
        <v>6186</v>
      </c>
      <c r="BC942" t="s">
        <v>6186</v>
      </c>
      <c r="BD942" t="s">
        <v>6186</v>
      </c>
    </row>
    <row r="943" spans="1:56">
      <c r="A943" t="s">
        <v>6191</v>
      </c>
      <c r="B943">
        <v>2500</v>
      </c>
      <c r="C943">
        <v>1992</v>
      </c>
      <c r="D943">
        <v>17</v>
      </c>
      <c r="E943">
        <v>1.4139999999999999E-3</v>
      </c>
      <c r="F943">
        <v>29.596550000000001</v>
      </c>
      <c r="H943">
        <v>24.274010000000001</v>
      </c>
      <c r="I943">
        <f t="shared" si="18"/>
        <v>3.4323450139999996E-2</v>
      </c>
      <c r="K943">
        <v>23.340540000000001</v>
      </c>
      <c r="L943">
        <v>25.26718</v>
      </c>
      <c r="M943">
        <v>366.11176</v>
      </c>
      <c r="N943">
        <v>380.75378000000001</v>
      </c>
      <c r="O943">
        <v>351.72104999999999</v>
      </c>
      <c r="P943" t="s">
        <v>6186</v>
      </c>
      <c r="Q943">
        <v>95.573099999999997</v>
      </c>
      <c r="R943">
        <v>78.890199999999993</v>
      </c>
      <c r="S943">
        <v>13.707800000000001</v>
      </c>
      <c r="T943">
        <v>0.82559099999999996</v>
      </c>
      <c r="U943">
        <v>3.1556000000000001E-2</v>
      </c>
      <c r="V943">
        <v>30.426469999999998</v>
      </c>
      <c r="W943" t="s">
        <v>6186</v>
      </c>
      <c r="X943" t="s">
        <v>6186</v>
      </c>
      <c r="Y943">
        <v>1</v>
      </c>
      <c r="Z943">
        <v>0.72599999999999998</v>
      </c>
      <c r="AA943" t="s">
        <v>6186</v>
      </c>
      <c r="AB943">
        <v>0.27400000000000002</v>
      </c>
      <c r="AC943" t="s">
        <v>6186</v>
      </c>
      <c r="AD943" t="s">
        <v>6186</v>
      </c>
      <c r="AE943" t="s">
        <v>6186</v>
      </c>
      <c r="AF943" t="s">
        <v>6186</v>
      </c>
      <c r="AG943" t="s">
        <v>6186</v>
      </c>
      <c r="AH943">
        <v>1</v>
      </c>
      <c r="AI943" t="s">
        <v>6186</v>
      </c>
      <c r="AJ943" t="s">
        <v>6186</v>
      </c>
      <c r="AK943" t="s">
        <v>6186</v>
      </c>
      <c r="AL943" t="s">
        <v>6186</v>
      </c>
      <c r="AM943" t="s">
        <v>6186</v>
      </c>
      <c r="AN943" t="s">
        <v>6186</v>
      </c>
      <c r="AO943" t="s">
        <v>6186</v>
      </c>
      <c r="AP943">
        <v>1</v>
      </c>
      <c r="AQ943" t="s">
        <v>6186</v>
      </c>
      <c r="AR943" t="s">
        <v>6186</v>
      </c>
      <c r="AS943" t="s">
        <v>6186</v>
      </c>
      <c r="AT943" t="s">
        <v>6186</v>
      </c>
      <c r="AU943" t="s">
        <v>6186</v>
      </c>
      <c r="AV943">
        <v>4.5</v>
      </c>
      <c r="AW943" t="s">
        <v>6186</v>
      </c>
      <c r="AX943">
        <v>4</v>
      </c>
      <c r="AY943">
        <v>0.27400000000000002</v>
      </c>
      <c r="AZ943">
        <v>0.72599999999999998</v>
      </c>
      <c r="BA943" t="s">
        <v>6186</v>
      </c>
      <c r="BB943" t="s">
        <v>6186</v>
      </c>
      <c r="BC943" t="s">
        <v>6186</v>
      </c>
      <c r="BD943" t="s">
        <v>6186</v>
      </c>
    </row>
    <row r="944" spans="1:56">
      <c r="A944" t="s">
        <v>6191</v>
      </c>
      <c r="B944">
        <v>2500</v>
      </c>
      <c r="C944">
        <v>1993</v>
      </c>
      <c r="D944">
        <v>19</v>
      </c>
      <c r="E944">
        <v>1.41E-3</v>
      </c>
      <c r="F944">
        <v>29.308990000000001</v>
      </c>
      <c r="H944">
        <v>23.92529</v>
      </c>
      <c r="I944">
        <f t="shared" si="18"/>
        <v>3.3734658899999999E-2</v>
      </c>
      <c r="K944">
        <v>22.972750000000001</v>
      </c>
      <c r="L944">
        <v>24.91508</v>
      </c>
      <c r="M944">
        <v>371.44788999999997</v>
      </c>
      <c r="N944">
        <v>386.84969999999998</v>
      </c>
      <c r="O944">
        <v>356.69168000000002</v>
      </c>
      <c r="P944" t="s">
        <v>6186</v>
      </c>
      <c r="Q944">
        <v>96.345600000000005</v>
      </c>
      <c r="R944">
        <v>79.491</v>
      </c>
      <c r="S944">
        <v>12.8529</v>
      </c>
      <c r="T944">
        <v>0.82513099999999995</v>
      </c>
      <c r="U944">
        <v>3.1795999999999998E-2</v>
      </c>
      <c r="V944">
        <v>29.97879</v>
      </c>
      <c r="W944" t="s">
        <v>6186</v>
      </c>
      <c r="X944" t="s">
        <v>6186</v>
      </c>
      <c r="Y944">
        <v>1</v>
      </c>
      <c r="Z944">
        <v>0.66400000000000003</v>
      </c>
      <c r="AA944" t="s">
        <v>6186</v>
      </c>
      <c r="AB944">
        <v>0.33600000000000002</v>
      </c>
      <c r="AC944" t="s">
        <v>6186</v>
      </c>
      <c r="AD944" t="s">
        <v>6186</v>
      </c>
      <c r="AE944" t="s">
        <v>6186</v>
      </c>
      <c r="AF944" t="s">
        <v>6186</v>
      </c>
      <c r="AG944">
        <v>6.7000000000000004E-2</v>
      </c>
      <c r="AH944">
        <v>0.93300000000000005</v>
      </c>
      <c r="AI944" t="s">
        <v>6186</v>
      </c>
      <c r="AJ944" t="s">
        <v>6186</v>
      </c>
      <c r="AK944" t="s">
        <v>6186</v>
      </c>
      <c r="AL944" t="s">
        <v>6186</v>
      </c>
      <c r="AM944" t="s">
        <v>6186</v>
      </c>
      <c r="AN944" t="s">
        <v>6186</v>
      </c>
      <c r="AO944" t="s">
        <v>6186</v>
      </c>
      <c r="AP944">
        <v>1</v>
      </c>
      <c r="AQ944" t="s">
        <v>6186</v>
      </c>
      <c r="AR944" t="s">
        <v>6186</v>
      </c>
      <c r="AS944" t="s">
        <v>6186</v>
      </c>
      <c r="AT944" t="s">
        <v>6186</v>
      </c>
      <c r="AU944" t="s">
        <v>6186</v>
      </c>
      <c r="AV944">
        <v>4.3</v>
      </c>
      <c r="AW944" t="s">
        <v>6186</v>
      </c>
      <c r="AX944">
        <v>4</v>
      </c>
      <c r="AY944">
        <v>0.33600000000000002</v>
      </c>
      <c r="AZ944">
        <v>0.66400000000000003</v>
      </c>
      <c r="BA944" t="s">
        <v>6186</v>
      </c>
      <c r="BB944" t="s">
        <v>6186</v>
      </c>
      <c r="BC944" t="s">
        <v>6186</v>
      </c>
      <c r="BD944" t="s">
        <v>6186</v>
      </c>
    </row>
    <row r="945" spans="1:56">
      <c r="A945" t="s">
        <v>6191</v>
      </c>
      <c r="B945">
        <v>2500</v>
      </c>
      <c r="C945">
        <v>1994</v>
      </c>
      <c r="D945">
        <v>27</v>
      </c>
      <c r="E945">
        <v>1.8810000000000001E-3</v>
      </c>
      <c r="F945">
        <v>29.001560000000001</v>
      </c>
      <c r="H945">
        <v>23.571400000000001</v>
      </c>
      <c r="I945">
        <f t="shared" si="18"/>
        <v>4.43378034E-2</v>
      </c>
      <c r="K945">
        <v>22.587340000000001</v>
      </c>
      <c r="L945">
        <v>24.573340000000002</v>
      </c>
      <c r="M945">
        <v>377.02476000000001</v>
      </c>
      <c r="N945">
        <v>393.45049999999998</v>
      </c>
      <c r="O945">
        <v>361.65208000000001</v>
      </c>
      <c r="P945" t="s">
        <v>6186</v>
      </c>
      <c r="Q945">
        <v>97</v>
      </c>
      <c r="R945">
        <v>80.386200000000002</v>
      </c>
      <c r="S945">
        <v>12.8169</v>
      </c>
      <c r="T945">
        <v>0.82872299999999999</v>
      </c>
      <c r="U945">
        <v>3.2154000000000002E-2</v>
      </c>
      <c r="V945">
        <v>29.520119999999999</v>
      </c>
      <c r="W945" t="s">
        <v>6186</v>
      </c>
      <c r="X945" t="s">
        <v>6186</v>
      </c>
      <c r="Y945">
        <v>1</v>
      </c>
      <c r="Z945">
        <v>0.55600000000000005</v>
      </c>
      <c r="AA945" t="s">
        <v>6186</v>
      </c>
      <c r="AB945">
        <v>0.44400000000000001</v>
      </c>
      <c r="AC945" t="s">
        <v>6186</v>
      </c>
      <c r="AD945" t="s">
        <v>6186</v>
      </c>
      <c r="AE945" t="s">
        <v>6186</v>
      </c>
      <c r="AF945" t="s">
        <v>6186</v>
      </c>
      <c r="AG945">
        <v>8.3000000000000004E-2</v>
      </c>
      <c r="AH945">
        <v>0.91700000000000004</v>
      </c>
      <c r="AI945" t="s">
        <v>6186</v>
      </c>
      <c r="AJ945" t="s">
        <v>6186</v>
      </c>
      <c r="AK945" t="s">
        <v>6186</v>
      </c>
      <c r="AL945" t="s">
        <v>6186</v>
      </c>
      <c r="AM945" t="s">
        <v>6186</v>
      </c>
      <c r="AN945" t="s">
        <v>6186</v>
      </c>
      <c r="AO945" t="s">
        <v>6186</v>
      </c>
      <c r="AP945">
        <v>1</v>
      </c>
      <c r="AQ945" t="s">
        <v>6186</v>
      </c>
      <c r="AR945" t="s">
        <v>6186</v>
      </c>
      <c r="AS945" t="s">
        <v>6186</v>
      </c>
      <c r="AT945">
        <v>2.5999999999999999E-2</v>
      </c>
      <c r="AU945" t="s">
        <v>6186</v>
      </c>
      <c r="AV945">
        <v>4.0999999999999996</v>
      </c>
      <c r="AW945" t="s">
        <v>6186</v>
      </c>
      <c r="AX945">
        <v>4</v>
      </c>
      <c r="AY945">
        <v>0.44400000000000001</v>
      </c>
      <c r="AZ945">
        <v>0.55600000000000005</v>
      </c>
      <c r="BA945" t="s">
        <v>6186</v>
      </c>
      <c r="BB945" t="s">
        <v>6186</v>
      </c>
      <c r="BC945" t="s">
        <v>6186</v>
      </c>
      <c r="BD945" t="s">
        <v>6186</v>
      </c>
    </row>
    <row r="946" spans="1:56">
      <c r="A946" t="s">
        <v>6191</v>
      </c>
      <c r="B946">
        <v>2500</v>
      </c>
      <c r="C946">
        <v>1995</v>
      </c>
      <c r="D946">
        <v>19</v>
      </c>
      <c r="E946">
        <v>1.2489999999999999E-3</v>
      </c>
      <c r="F946">
        <v>29.6601</v>
      </c>
      <c r="H946">
        <v>24.024730000000002</v>
      </c>
      <c r="I946">
        <f t="shared" si="18"/>
        <v>3.0006887770000001E-2</v>
      </c>
      <c r="K946">
        <v>22.735469999999999</v>
      </c>
      <c r="L946">
        <v>25.35596</v>
      </c>
      <c r="M946">
        <v>369.91046</v>
      </c>
      <c r="N946">
        <v>390.88706999999999</v>
      </c>
      <c r="O946">
        <v>350.48957999999999</v>
      </c>
      <c r="P946" t="s">
        <v>6186</v>
      </c>
      <c r="Q946">
        <v>97</v>
      </c>
      <c r="R946">
        <v>80.994299999999996</v>
      </c>
      <c r="S946">
        <v>13.0809</v>
      </c>
      <c r="T946">
        <v>0.83499299999999999</v>
      </c>
      <c r="U946">
        <v>3.2398000000000003E-2</v>
      </c>
      <c r="V946">
        <v>30.055219999999998</v>
      </c>
      <c r="W946" t="s">
        <v>6186</v>
      </c>
      <c r="X946" t="s">
        <v>6186</v>
      </c>
      <c r="Y946">
        <v>1</v>
      </c>
      <c r="Z946">
        <v>0.58399999999999996</v>
      </c>
      <c r="AA946" t="s">
        <v>6186</v>
      </c>
      <c r="AB946">
        <v>0.41599999999999998</v>
      </c>
      <c r="AC946" t="s">
        <v>6186</v>
      </c>
      <c r="AD946" t="s">
        <v>6186</v>
      </c>
      <c r="AE946" t="s">
        <v>6186</v>
      </c>
      <c r="AF946" t="s">
        <v>6186</v>
      </c>
      <c r="AG946">
        <v>6.6000000000000003E-2</v>
      </c>
      <c r="AH946">
        <v>0.93400000000000005</v>
      </c>
      <c r="AI946" t="s">
        <v>6186</v>
      </c>
      <c r="AJ946" t="s">
        <v>6186</v>
      </c>
      <c r="AK946" t="s">
        <v>6186</v>
      </c>
      <c r="AL946" t="s">
        <v>6186</v>
      </c>
      <c r="AM946" t="s">
        <v>6186</v>
      </c>
      <c r="AN946" t="s">
        <v>6186</v>
      </c>
      <c r="AO946" t="s">
        <v>6186</v>
      </c>
      <c r="AP946">
        <v>1</v>
      </c>
      <c r="AQ946" t="s">
        <v>6186</v>
      </c>
      <c r="AR946" t="s">
        <v>6186</v>
      </c>
      <c r="AS946" t="s">
        <v>6186</v>
      </c>
      <c r="AT946" t="s">
        <v>6186</v>
      </c>
      <c r="AU946" t="s">
        <v>6186</v>
      </c>
      <c r="AV946">
        <v>4.2</v>
      </c>
      <c r="AW946" t="s">
        <v>6186</v>
      </c>
      <c r="AX946">
        <v>4</v>
      </c>
      <c r="AY946">
        <v>0.41599999999999998</v>
      </c>
      <c r="AZ946">
        <v>0.58399999999999996</v>
      </c>
      <c r="BA946" t="s">
        <v>6186</v>
      </c>
      <c r="BB946" t="s">
        <v>6186</v>
      </c>
      <c r="BC946" t="s">
        <v>6186</v>
      </c>
      <c r="BD946" t="s">
        <v>6186</v>
      </c>
    </row>
    <row r="947" spans="1:56">
      <c r="A947" t="s">
        <v>6191</v>
      </c>
      <c r="B947">
        <v>2500</v>
      </c>
      <c r="C947">
        <v>1996</v>
      </c>
      <c r="D947">
        <v>3</v>
      </c>
      <c r="E947">
        <v>2.2000000000000001E-4</v>
      </c>
      <c r="F947">
        <v>29.339300000000001</v>
      </c>
      <c r="H947">
        <v>23.668099999999999</v>
      </c>
      <c r="I947">
        <f t="shared" si="18"/>
        <v>5.2069819999999998E-3</v>
      </c>
      <c r="K947">
        <v>22.307590000000001</v>
      </c>
      <c r="L947">
        <v>25.053809999999999</v>
      </c>
      <c r="M947">
        <v>375.48428000000001</v>
      </c>
      <c r="N947">
        <v>398.38452000000001</v>
      </c>
      <c r="O947">
        <v>354.71656000000002</v>
      </c>
      <c r="P947" t="s">
        <v>6186</v>
      </c>
      <c r="Q947">
        <v>97</v>
      </c>
      <c r="R947">
        <v>95</v>
      </c>
      <c r="S947">
        <v>12.0688</v>
      </c>
      <c r="T947">
        <v>0.97938099999999995</v>
      </c>
      <c r="U947">
        <v>3.7999999999999999E-2</v>
      </c>
      <c r="V947">
        <v>29.643609999999999</v>
      </c>
      <c r="W947" t="s">
        <v>6186</v>
      </c>
      <c r="X947" t="s">
        <v>6186</v>
      </c>
      <c r="Y947">
        <v>1</v>
      </c>
      <c r="Z947">
        <v>0.66600000000000004</v>
      </c>
      <c r="AA947" t="s">
        <v>6186</v>
      </c>
      <c r="AB947">
        <v>0.33400000000000002</v>
      </c>
      <c r="AC947" t="s">
        <v>6186</v>
      </c>
      <c r="AD947" t="s">
        <v>6186</v>
      </c>
      <c r="AE947" t="s">
        <v>6186</v>
      </c>
      <c r="AF947" t="s">
        <v>6186</v>
      </c>
      <c r="AG947">
        <v>1</v>
      </c>
      <c r="AH947" t="s">
        <v>6186</v>
      </c>
      <c r="AI947" t="s">
        <v>6186</v>
      </c>
      <c r="AJ947" t="s">
        <v>6186</v>
      </c>
      <c r="AK947" t="s">
        <v>6186</v>
      </c>
      <c r="AL947" t="s">
        <v>6186</v>
      </c>
      <c r="AM947" t="s">
        <v>6186</v>
      </c>
      <c r="AN947" t="s">
        <v>6186</v>
      </c>
      <c r="AO947" t="s">
        <v>6186</v>
      </c>
      <c r="AP947">
        <v>1</v>
      </c>
      <c r="AQ947" t="s">
        <v>6186</v>
      </c>
      <c r="AR947" t="s">
        <v>6186</v>
      </c>
      <c r="AS947" t="s">
        <v>6186</v>
      </c>
      <c r="AT947">
        <v>1</v>
      </c>
      <c r="AU947" t="s">
        <v>6186</v>
      </c>
      <c r="AV947">
        <v>4.3</v>
      </c>
      <c r="AW947" t="s">
        <v>6186</v>
      </c>
      <c r="AX947">
        <v>4</v>
      </c>
      <c r="AY947">
        <v>0.33400000000000002</v>
      </c>
      <c r="AZ947">
        <v>0.66600000000000004</v>
      </c>
      <c r="BA947" t="s">
        <v>6186</v>
      </c>
      <c r="BB947" t="s">
        <v>6186</v>
      </c>
      <c r="BC947" t="s">
        <v>6186</v>
      </c>
      <c r="BD947" t="s">
        <v>6186</v>
      </c>
    </row>
    <row r="948" spans="1:56">
      <c r="A948" t="s">
        <v>6191</v>
      </c>
      <c r="B948">
        <v>2500</v>
      </c>
      <c r="C948">
        <v>1997</v>
      </c>
      <c r="D948">
        <v>4</v>
      </c>
      <c r="E948">
        <v>2.7099999999999997E-4</v>
      </c>
      <c r="F948">
        <v>28.40699</v>
      </c>
      <c r="H948">
        <v>22.790230000000001</v>
      </c>
      <c r="I948">
        <f t="shared" si="18"/>
        <v>6.1761523299999994E-3</v>
      </c>
      <c r="K948">
        <v>21.622330000000002</v>
      </c>
      <c r="L948">
        <v>23.928180000000001</v>
      </c>
      <c r="M948">
        <v>389.94785000000002</v>
      </c>
      <c r="N948">
        <v>411.01022999999998</v>
      </c>
      <c r="O948">
        <v>371.40314999999998</v>
      </c>
      <c r="P948" t="s">
        <v>6186</v>
      </c>
      <c r="Q948">
        <v>97</v>
      </c>
      <c r="R948">
        <v>95</v>
      </c>
      <c r="S948">
        <v>12.593999999999999</v>
      </c>
      <c r="T948">
        <v>0.97938099999999995</v>
      </c>
      <c r="U948">
        <v>3.7999999999999999E-2</v>
      </c>
      <c r="V948">
        <v>28.526050000000001</v>
      </c>
      <c r="W948" t="s">
        <v>6186</v>
      </c>
      <c r="X948" t="s">
        <v>6186</v>
      </c>
      <c r="Y948">
        <v>1</v>
      </c>
      <c r="Z948">
        <v>0.27200000000000002</v>
      </c>
      <c r="AA948" t="s">
        <v>6186</v>
      </c>
      <c r="AB948">
        <v>0.72799999999999998</v>
      </c>
      <c r="AC948" t="s">
        <v>6186</v>
      </c>
      <c r="AD948" t="s">
        <v>6186</v>
      </c>
      <c r="AE948" t="s">
        <v>6186</v>
      </c>
      <c r="AF948" t="s">
        <v>6186</v>
      </c>
      <c r="AG948">
        <v>1</v>
      </c>
      <c r="AH948" t="s">
        <v>6186</v>
      </c>
      <c r="AI948" t="s">
        <v>6186</v>
      </c>
      <c r="AJ948" t="s">
        <v>6186</v>
      </c>
      <c r="AK948" t="s">
        <v>6186</v>
      </c>
      <c r="AL948" t="s">
        <v>6186</v>
      </c>
      <c r="AM948" t="s">
        <v>6186</v>
      </c>
      <c r="AN948" t="s">
        <v>6186</v>
      </c>
      <c r="AO948" t="s">
        <v>6186</v>
      </c>
      <c r="AP948">
        <v>1</v>
      </c>
      <c r="AQ948" t="s">
        <v>6186</v>
      </c>
      <c r="AR948" t="s">
        <v>6186</v>
      </c>
      <c r="AS948" t="s">
        <v>6186</v>
      </c>
      <c r="AT948">
        <v>1</v>
      </c>
      <c r="AU948" t="s">
        <v>6186</v>
      </c>
      <c r="AV948">
        <v>3.5</v>
      </c>
      <c r="AW948" t="s">
        <v>6186</v>
      </c>
      <c r="AX948">
        <v>4</v>
      </c>
      <c r="AY948">
        <v>0.72799999999999998</v>
      </c>
      <c r="AZ948">
        <v>0.27200000000000002</v>
      </c>
      <c r="BA948" t="s">
        <v>6186</v>
      </c>
      <c r="BB948" t="s">
        <v>6186</v>
      </c>
      <c r="BC948" t="s">
        <v>6186</v>
      </c>
      <c r="BD948" t="s">
        <v>6186</v>
      </c>
    </row>
    <row r="949" spans="1:56">
      <c r="A949" t="s">
        <v>6191</v>
      </c>
      <c r="B949">
        <v>2500</v>
      </c>
      <c r="C949">
        <v>1998</v>
      </c>
      <c r="D949">
        <v>7</v>
      </c>
      <c r="E949">
        <v>4.5399999999999998E-4</v>
      </c>
      <c r="F949">
        <v>28.463080000000001</v>
      </c>
      <c r="H949">
        <v>22.72372</v>
      </c>
      <c r="I949">
        <f t="shared" si="18"/>
        <v>1.031656888E-2</v>
      </c>
      <c r="K949">
        <v>21.525510000000001</v>
      </c>
      <c r="L949">
        <v>23.868480000000002</v>
      </c>
      <c r="M949">
        <v>391.08906999999999</v>
      </c>
      <c r="N949">
        <v>412.85899000000001</v>
      </c>
      <c r="O949">
        <v>372.33204000000001</v>
      </c>
      <c r="P949" t="s">
        <v>6186</v>
      </c>
      <c r="Q949">
        <v>97</v>
      </c>
      <c r="R949">
        <v>95</v>
      </c>
      <c r="S949">
        <v>12.5923</v>
      </c>
      <c r="T949">
        <v>0.97938099999999995</v>
      </c>
      <c r="U949">
        <v>3.7999999999999999E-2</v>
      </c>
      <c r="V949">
        <v>28.415959999999998</v>
      </c>
      <c r="W949" t="s">
        <v>6186</v>
      </c>
      <c r="X949" t="s">
        <v>6186</v>
      </c>
      <c r="Y949">
        <v>1</v>
      </c>
      <c r="Z949">
        <v>0.52500000000000002</v>
      </c>
      <c r="AA949" t="s">
        <v>6186</v>
      </c>
      <c r="AB949">
        <v>0.47499999999999998</v>
      </c>
      <c r="AC949" t="s">
        <v>6186</v>
      </c>
      <c r="AD949" t="s">
        <v>6186</v>
      </c>
      <c r="AE949" t="s">
        <v>6186</v>
      </c>
      <c r="AF949" t="s">
        <v>6186</v>
      </c>
      <c r="AG949">
        <v>1</v>
      </c>
      <c r="AH949" t="s">
        <v>6186</v>
      </c>
      <c r="AI949" t="s">
        <v>6186</v>
      </c>
      <c r="AJ949" t="s">
        <v>6186</v>
      </c>
      <c r="AK949" t="s">
        <v>6186</v>
      </c>
      <c r="AL949" t="s">
        <v>6186</v>
      </c>
      <c r="AM949" t="s">
        <v>6186</v>
      </c>
      <c r="AN949" t="s">
        <v>6186</v>
      </c>
      <c r="AO949" t="s">
        <v>6186</v>
      </c>
      <c r="AP949">
        <v>1</v>
      </c>
      <c r="AQ949" t="s">
        <v>6186</v>
      </c>
      <c r="AR949" t="s">
        <v>6186</v>
      </c>
      <c r="AS949" t="s">
        <v>6186</v>
      </c>
      <c r="AT949">
        <v>1</v>
      </c>
      <c r="AU949" t="s">
        <v>6186</v>
      </c>
      <c r="AV949">
        <v>4.0999999999999996</v>
      </c>
      <c r="AW949" t="s">
        <v>6186</v>
      </c>
      <c r="AX949">
        <v>4</v>
      </c>
      <c r="AY949">
        <v>0.47499999999999998</v>
      </c>
      <c r="AZ949">
        <v>0.52500000000000002</v>
      </c>
      <c r="BA949" t="s">
        <v>6186</v>
      </c>
      <c r="BB949" t="s">
        <v>6186</v>
      </c>
      <c r="BC949" t="s">
        <v>6186</v>
      </c>
      <c r="BD949" t="s">
        <v>6186</v>
      </c>
    </row>
    <row r="950" spans="1:56">
      <c r="A950" t="s">
        <v>6191</v>
      </c>
      <c r="B950">
        <v>2500</v>
      </c>
      <c r="C950">
        <v>1999</v>
      </c>
      <c r="D950" t="s">
        <v>6186</v>
      </c>
      <c r="E950" t="s">
        <v>6186</v>
      </c>
      <c r="F950" t="s">
        <v>6186</v>
      </c>
      <c r="H950" t="s">
        <v>6186</v>
      </c>
      <c r="I950" t="str">
        <f t="shared" si="18"/>
        <v/>
      </c>
      <c r="K950" t="s">
        <v>6186</v>
      </c>
      <c r="L950" t="s">
        <v>6186</v>
      </c>
      <c r="M950" t="s">
        <v>6186</v>
      </c>
      <c r="N950" t="s">
        <v>6186</v>
      </c>
      <c r="O950" t="s">
        <v>6186</v>
      </c>
      <c r="P950" t="s">
        <v>6186</v>
      </c>
      <c r="Q950" t="s">
        <v>6186</v>
      </c>
      <c r="R950" t="s">
        <v>6186</v>
      </c>
      <c r="S950" t="s">
        <v>6186</v>
      </c>
      <c r="T950" t="s">
        <v>6186</v>
      </c>
      <c r="U950" t="s">
        <v>6186</v>
      </c>
      <c r="V950" t="s">
        <v>6186</v>
      </c>
      <c r="W950" t="s">
        <v>6186</v>
      </c>
      <c r="X950" t="s">
        <v>6186</v>
      </c>
      <c r="Y950" t="s">
        <v>6186</v>
      </c>
      <c r="Z950" t="s">
        <v>6186</v>
      </c>
      <c r="AA950" t="s">
        <v>6186</v>
      </c>
      <c r="AB950" t="s">
        <v>6186</v>
      </c>
      <c r="AC950" t="s">
        <v>6186</v>
      </c>
      <c r="AD950" t="s">
        <v>6186</v>
      </c>
      <c r="AE950" t="s">
        <v>6186</v>
      </c>
      <c r="AF950" t="s">
        <v>6186</v>
      </c>
      <c r="AG950" t="s">
        <v>6186</v>
      </c>
      <c r="AH950" t="s">
        <v>6186</v>
      </c>
      <c r="AI950" t="s">
        <v>6186</v>
      </c>
      <c r="AJ950" t="s">
        <v>6186</v>
      </c>
      <c r="AK950" t="s">
        <v>6186</v>
      </c>
      <c r="AL950" t="s">
        <v>6186</v>
      </c>
      <c r="AM950" t="s">
        <v>6186</v>
      </c>
      <c r="AN950" t="s">
        <v>6186</v>
      </c>
      <c r="AO950" t="s">
        <v>6186</v>
      </c>
      <c r="AP950" t="s">
        <v>6186</v>
      </c>
      <c r="AQ950" t="s">
        <v>6186</v>
      </c>
      <c r="AR950" t="s">
        <v>6186</v>
      </c>
      <c r="AS950" t="s">
        <v>6186</v>
      </c>
      <c r="AT950" t="s">
        <v>6186</v>
      </c>
      <c r="AU950" t="s">
        <v>6186</v>
      </c>
      <c r="AV950" t="s">
        <v>6186</v>
      </c>
      <c r="AW950" t="s">
        <v>6186</v>
      </c>
      <c r="AX950" t="s">
        <v>6186</v>
      </c>
      <c r="AY950" t="s">
        <v>6186</v>
      </c>
      <c r="AZ950" t="s">
        <v>6186</v>
      </c>
      <c r="BA950" t="s">
        <v>6186</v>
      </c>
      <c r="BB950" t="s">
        <v>6186</v>
      </c>
      <c r="BC950" t="s">
        <v>6186</v>
      </c>
      <c r="BD950" t="s">
        <v>6186</v>
      </c>
    </row>
    <row r="951" spans="1:56">
      <c r="A951" t="s">
        <v>6191</v>
      </c>
      <c r="B951">
        <v>2500</v>
      </c>
      <c r="C951">
        <v>2000</v>
      </c>
      <c r="D951" t="s">
        <v>6186</v>
      </c>
      <c r="E951" t="s">
        <v>6186</v>
      </c>
      <c r="F951" t="s">
        <v>6186</v>
      </c>
      <c r="H951" t="s">
        <v>6186</v>
      </c>
      <c r="I951" t="str">
        <f t="shared" si="18"/>
        <v/>
      </c>
      <c r="K951" t="s">
        <v>6186</v>
      </c>
      <c r="L951" t="s">
        <v>6186</v>
      </c>
      <c r="M951" t="s">
        <v>6186</v>
      </c>
      <c r="N951" t="s">
        <v>6186</v>
      </c>
      <c r="O951" t="s">
        <v>6186</v>
      </c>
      <c r="P951" t="s">
        <v>6186</v>
      </c>
      <c r="Q951" t="s">
        <v>6186</v>
      </c>
      <c r="R951" t="s">
        <v>6186</v>
      </c>
      <c r="S951" t="s">
        <v>6186</v>
      </c>
      <c r="T951" t="s">
        <v>6186</v>
      </c>
      <c r="U951" t="s">
        <v>6186</v>
      </c>
      <c r="V951" t="s">
        <v>6186</v>
      </c>
      <c r="W951" t="s">
        <v>6186</v>
      </c>
      <c r="X951" t="s">
        <v>6186</v>
      </c>
      <c r="Y951" t="s">
        <v>6186</v>
      </c>
      <c r="Z951" t="s">
        <v>6186</v>
      </c>
      <c r="AA951" t="s">
        <v>6186</v>
      </c>
      <c r="AB951" t="s">
        <v>6186</v>
      </c>
      <c r="AC951" t="s">
        <v>6186</v>
      </c>
      <c r="AD951" t="s">
        <v>6186</v>
      </c>
      <c r="AE951" t="s">
        <v>6186</v>
      </c>
      <c r="AF951" t="s">
        <v>6186</v>
      </c>
      <c r="AG951" t="s">
        <v>6186</v>
      </c>
      <c r="AH951" t="s">
        <v>6186</v>
      </c>
      <c r="AI951" t="s">
        <v>6186</v>
      </c>
      <c r="AJ951" t="s">
        <v>6186</v>
      </c>
      <c r="AK951" t="s">
        <v>6186</v>
      </c>
      <c r="AL951" t="s">
        <v>6186</v>
      </c>
      <c r="AM951" t="s">
        <v>6186</v>
      </c>
      <c r="AN951" t="s">
        <v>6186</v>
      </c>
      <c r="AO951" t="s">
        <v>6186</v>
      </c>
      <c r="AP951" t="s">
        <v>6186</v>
      </c>
      <c r="AQ951" t="s">
        <v>6186</v>
      </c>
      <c r="AR951" t="s">
        <v>6186</v>
      </c>
      <c r="AS951" t="s">
        <v>6186</v>
      </c>
      <c r="AT951" t="s">
        <v>6186</v>
      </c>
      <c r="AU951" t="s">
        <v>6186</v>
      </c>
      <c r="AV951" t="s">
        <v>6186</v>
      </c>
      <c r="AW951" t="s">
        <v>6186</v>
      </c>
      <c r="AX951" t="s">
        <v>6186</v>
      </c>
      <c r="AY951" t="s">
        <v>6186</v>
      </c>
      <c r="AZ951" t="s">
        <v>6186</v>
      </c>
      <c r="BA951" t="s">
        <v>6186</v>
      </c>
      <c r="BB951" t="s">
        <v>6186</v>
      </c>
      <c r="BC951" t="s">
        <v>6186</v>
      </c>
      <c r="BD951" t="s">
        <v>6186</v>
      </c>
    </row>
    <row r="952" spans="1:56">
      <c r="A952" t="s">
        <v>6191</v>
      </c>
      <c r="B952">
        <v>2500</v>
      </c>
      <c r="C952">
        <v>2001</v>
      </c>
      <c r="D952" t="s">
        <v>6186</v>
      </c>
      <c r="E952" t="s">
        <v>6186</v>
      </c>
      <c r="F952" t="s">
        <v>6186</v>
      </c>
      <c r="H952" t="s">
        <v>6186</v>
      </c>
      <c r="I952" t="str">
        <f t="shared" si="18"/>
        <v/>
      </c>
      <c r="K952" t="s">
        <v>6186</v>
      </c>
      <c r="L952" t="s">
        <v>6186</v>
      </c>
      <c r="M952" t="s">
        <v>6186</v>
      </c>
      <c r="N952" t="s">
        <v>6186</v>
      </c>
      <c r="O952" t="s">
        <v>6186</v>
      </c>
      <c r="P952" t="s">
        <v>6186</v>
      </c>
      <c r="Q952" t="s">
        <v>6186</v>
      </c>
      <c r="R952" t="s">
        <v>6186</v>
      </c>
      <c r="S952" t="s">
        <v>6186</v>
      </c>
      <c r="T952" t="s">
        <v>6186</v>
      </c>
      <c r="U952" t="s">
        <v>6186</v>
      </c>
      <c r="V952" t="s">
        <v>6186</v>
      </c>
      <c r="W952" t="s">
        <v>6186</v>
      </c>
      <c r="X952" t="s">
        <v>6186</v>
      </c>
      <c r="Y952" t="s">
        <v>6186</v>
      </c>
      <c r="Z952" t="s">
        <v>6186</v>
      </c>
      <c r="AA952" t="s">
        <v>6186</v>
      </c>
      <c r="AB952" t="s">
        <v>6186</v>
      </c>
      <c r="AC952" t="s">
        <v>6186</v>
      </c>
      <c r="AD952" t="s">
        <v>6186</v>
      </c>
      <c r="AE952" t="s">
        <v>6186</v>
      </c>
      <c r="AF952" t="s">
        <v>6186</v>
      </c>
      <c r="AG952" t="s">
        <v>6186</v>
      </c>
      <c r="AH952" t="s">
        <v>6186</v>
      </c>
      <c r="AI952" t="s">
        <v>6186</v>
      </c>
      <c r="AJ952" t="s">
        <v>6186</v>
      </c>
      <c r="AK952" t="s">
        <v>6186</v>
      </c>
      <c r="AL952" t="s">
        <v>6186</v>
      </c>
      <c r="AM952" t="s">
        <v>6186</v>
      </c>
      <c r="AN952" t="s">
        <v>6186</v>
      </c>
      <c r="AO952" t="s">
        <v>6186</v>
      </c>
      <c r="AP952" t="s">
        <v>6186</v>
      </c>
      <c r="AQ952" t="s">
        <v>6186</v>
      </c>
      <c r="AR952" t="s">
        <v>6186</v>
      </c>
      <c r="AS952" t="s">
        <v>6186</v>
      </c>
      <c r="AT952" t="s">
        <v>6186</v>
      </c>
      <c r="AU952" t="s">
        <v>6186</v>
      </c>
      <c r="AV952" t="s">
        <v>6186</v>
      </c>
      <c r="AW952" t="s">
        <v>6186</v>
      </c>
      <c r="AX952" t="s">
        <v>6186</v>
      </c>
      <c r="AY952" t="s">
        <v>6186</v>
      </c>
      <c r="AZ952" t="s">
        <v>6186</v>
      </c>
      <c r="BA952" t="s">
        <v>6186</v>
      </c>
      <c r="BB952" t="s">
        <v>6186</v>
      </c>
      <c r="BC952" t="s">
        <v>6186</v>
      </c>
      <c r="BD952" t="s">
        <v>6186</v>
      </c>
    </row>
    <row r="953" spans="1:56">
      <c r="A953" t="s">
        <v>6191</v>
      </c>
      <c r="B953">
        <v>2500</v>
      </c>
      <c r="C953">
        <v>2002</v>
      </c>
      <c r="D953" t="s">
        <v>6186</v>
      </c>
      <c r="E953" t="s">
        <v>6186</v>
      </c>
      <c r="F953" t="s">
        <v>6186</v>
      </c>
      <c r="H953" t="s">
        <v>6186</v>
      </c>
      <c r="I953" t="str">
        <f t="shared" si="18"/>
        <v/>
      </c>
      <c r="K953" t="s">
        <v>6186</v>
      </c>
      <c r="L953" t="s">
        <v>6186</v>
      </c>
      <c r="M953" t="s">
        <v>6186</v>
      </c>
      <c r="N953" t="s">
        <v>6186</v>
      </c>
      <c r="O953" t="s">
        <v>6186</v>
      </c>
      <c r="P953" t="s">
        <v>6186</v>
      </c>
      <c r="Q953" t="s">
        <v>6186</v>
      </c>
      <c r="R953" t="s">
        <v>6186</v>
      </c>
      <c r="S953" t="s">
        <v>6186</v>
      </c>
      <c r="T953" t="s">
        <v>6186</v>
      </c>
      <c r="U953" t="s">
        <v>6186</v>
      </c>
      <c r="V953" t="s">
        <v>6186</v>
      </c>
      <c r="W953" t="s">
        <v>6186</v>
      </c>
      <c r="X953" t="s">
        <v>6186</v>
      </c>
      <c r="Y953" t="s">
        <v>6186</v>
      </c>
      <c r="Z953" t="s">
        <v>6186</v>
      </c>
      <c r="AA953" t="s">
        <v>6186</v>
      </c>
      <c r="AB953" t="s">
        <v>6186</v>
      </c>
      <c r="AC953" t="s">
        <v>6186</v>
      </c>
      <c r="AD953" t="s">
        <v>6186</v>
      </c>
      <c r="AE953" t="s">
        <v>6186</v>
      </c>
      <c r="AF953" t="s">
        <v>6186</v>
      </c>
      <c r="AG953" t="s">
        <v>6186</v>
      </c>
      <c r="AH953" t="s">
        <v>6186</v>
      </c>
      <c r="AI953" t="s">
        <v>6186</v>
      </c>
      <c r="AJ953" t="s">
        <v>6186</v>
      </c>
      <c r="AK953" t="s">
        <v>6186</v>
      </c>
      <c r="AL953" t="s">
        <v>6186</v>
      </c>
      <c r="AM953" t="s">
        <v>6186</v>
      </c>
      <c r="AN953" t="s">
        <v>6186</v>
      </c>
      <c r="AO953" t="s">
        <v>6186</v>
      </c>
      <c r="AP953" t="s">
        <v>6186</v>
      </c>
      <c r="AQ953" t="s">
        <v>6186</v>
      </c>
      <c r="AR953" t="s">
        <v>6186</v>
      </c>
      <c r="AS953" t="s">
        <v>6186</v>
      </c>
      <c r="AT953" t="s">
        <v>6186</v>
      </c>
      <c r="AU953" t="s">
        <v>6186</v>
      </c>
      <c r="AV953" t="s">
        <v>6186</v>
      </c>
      <c r="AW953" t="s">
        <v>6186</v>
      </c>
      <c r="AX953" t="s">
        <v>6186</v>
      </c>
      <c r="AY953" t="s">
        <v>6186</v>
      </c>
      <c r="AZ953" t="s">
        <v>6186</v>
      </c>
      <c r="BA953" t="s">
        <v>6186</v>
      </c>
      <c r="BB953" t="s">
        <v>6186</v>
      </c>
      <c r="BC953" t="s">
        <v>6186</v>
      </c>
      <c r="BD953" t="s">
        <v>6186</v>
      </c>
    </row>
    <row r="954" spans="1:56">
      <c r="A954" t="s">
        <v>6191</v>
      </c>
      <c r="B954">
        <v>2500</v>
      </c>
      <c r="C954">
        <v>2003</v>
      </c>
      <c r="D954" t="s">
        <v>6186</v>
      </c>
      <c r="E954" t="s">
        <v>6186</v>
      </c>
      <c r="F954" t="s">
        <v>6186</v>
      </c>
      <c r="H954" t="s">
        <v>6186</v>
      </c>
      <c r="I954" t="str">
        <f t="shared" si="18"/>
        <v/>
      </c>
      <c r="K954" t="s">
        <v>6186</v>
      </c>
      <c r="L954" t="s">
        <v>6186</v>
      </c>
      <c r="M954" t="s">
        <v>6186</v>
      </c>
      <c r="N954" t="s">
        <v>6186</v>
      </c>
      <c r="O954" t="s">
        <v>6186</v>
      </c>
      <c r="P954" t="s">
        <v>6186</v>
      </c>
      <c r="Q954" t="s">
        <v>6186</v>
      </c>
      <c r="R954" t="s">
        <v>6186</v>
      </c>
      <c r="S954" t="s">
        <v>6186</v>
      </c>
      <c r="T954" t="s">
        <v>6186</v>
      </c>
      <c r="U954" t="s">
        <v>6186</v>
      </c>
      <c r="V954" t="s">
        <v>6186</v>
      </c>
      <c r="W954" t="s">
        <v>6186</v>
      </c>
      <c r="X954" t="s">
        <v>6186</v>
      </c>
      <c r="Y954" t="s">
        <v>6186</v>
      </c>
      <c r="Z954" t="s">
        <v>6186</v>
      </c>
      <c r="AA954" t="s">
        <v>6186</v>
      </c>
      <c r="AB954" t="s">
        <v>6186</v>
      </c>
      <c r="AC954" t="s">
        <v>6186</v>
      </c>
      <c r="AD954" t="s">
        <v>6186</v>
      </c>
      <c r="AE954" t="s">
        <v>6186</v>
      </c>
      <c r="AF954" t="s">
        <v>6186</v>
      </c>
      <c r="AG954" t="s">
        <v>6186</v>
      </c>
      <c r="AH954" t="s">
        <v>6186</v>
      </c>
      <c r="AI954" t="s">
        <v>6186</v>
      </c>
      <c r="AJ954" t="s">
        <v>6186</v>
      </c>
      <c r="AK954" t="s">
        <v>6186</v>
      </c>
      <c r="AL954" t="s">
        <v>6186</v>
      </c>
      <c r="AM954" t="s">
        <v>6186</v>
      </c>
      <c r="AN954" t="s">
        <v>6186</v>
      </c>
      <c r="AO954" t="s">
        <v>6186</v>
      </c>
      <c r="AP954" t="s">
        <v>6186</v>
      </c>
      <c r="AQ954" t="s">
        <v>6186</v>
      </c>
      <c r="AR954" t="s">
        <v>6186</v>
      </c>
      <c r="AS954" t="s">
        <v>6186</v>
      </c>
      <c r="AT954" t="s">
        <v>6186</v>
      </c>
      <c r="AU954" t="s">
        <v>6186</v>
      </c>
      <c r="AV954" t="s">
        <v>6186</v>
      </c>
      <c r="AW954" t="s">
        <v>6186</v>
      </c>
      <c r="AX954" t="s">
        <v>6186</v>
      </c>
      <c r="AY954" t="s">
        <v>6186</v>
      </c>
      <c r="AZ954" t="s">
        <v>6186</v>
      </c>
      <c r="BA954" t="s">
        <v>6186</v>
      </c>
      <c r="BB954" t="s">
        <v>6186</v>
      </c>
      <c r="BC954" t="s">
        <v>6186</v>
      </c>
      <c r="BD954" t="s">
        <v>6186</v>
      </c>
    </row>
    <row r="955" spans="1:56">
      <c r="A955" t="s">
        <v>6191</v>
      </c>
      <c r="B955">
        <v>2500</v>
      </c>
      <c r="C955">
        <v>2004</v>
      </c>
      <c r="D955" t="s">
        <v>6186</v>
      </c>
      <c r="E955" t="s">
        <v>6186</v>
      </c>
      <c r="F955" t="s">
        <v>6186</v>
      </c>
      <c r="H955" t="s">
        <v>6186</v>
      </c>
      <c r="I955" t="str">
        <f t="shared" si="18"/>
        <v/>
      </c>
      <c r="K955" t="s">
        <v>6186</v>
      </c>
      <c r="L955" t="s">
        <v>6186</v>
      </c>
      <c r="M955" t="s">
        <v>6186</v>
      </c>
      <c r="N955" t="s">
        <v>6186</v>
      </c>
      <c r="O955" t="s">
        <v>6186</v>
      </c>
      <c r="P955" t="s">
        <v>6186</v>
      </c>
      <c r="Q955" t="s">
        <v>6186</v>
      </c>
      <c r="R955" t="s">
        <v>6186</v>
      </c>
      <c r="S955" t="s">
        <v>6186</v>
      </c>
      <c r="T955" t="s">
        <v>6186</v>
      </c>
      <c r="U955" t="s">
        <v>6186</v>
      </c>
      <c r="V955" t="s">
        <v>6186</v>
      </c>
      <c r="W955" t="s">
        <v>6186</v>
      </c>
      <c r="X955" t="s">
        <v>6186</v>
      </c>
      <c r="Y955" t="s">
        <v>6186</v>
      </c>
      <c r="Z955" t="s">
        <v>6186</v>
      </c>
      <c r="AA955" t="s">
        <v>6186</v>
      </c>
      <c r="AB955" t="s">
        <v>6186</v>
      </c>
      <c r="AC955" t="s">
        <v>6186</v>
      </c>
      <c r="AD955" t="s">
        <v>6186</v>
      </c>
      <c r="AE955" t="s">
        <v>6186</v>
      </c>
      <c r="AF955" t="s">
        <v>6186</v>
      </c>
      <c r="AG955" t="s">
        <v>6186</v>
      </c>
      <c r="AH955" t="s">
        <v>6186</v>
      </c>
      <c r="AI955" t="s">
        <v>6186</v>
      </c>
      <c r="AJ955" t="s">
        <v>6186</v>
      </c>
      <c r="AK955" t="s">
        <v>6186</v>
      </c>
      <c r="AL955" t="s">
        <v>6186</v>
      </c>
      <c r="AM955" t="s">
        <v>6186</v>
      </c>
      <c r="AN955" t="s">
        <v>6186</v>
      </c>
      <c r="AO955" t="s">
        <v>6186</v>
      </c>
      <c r="AP955" t="s">
        <v>6186</v>
      </c>
      <c r="AQ955" t="s">
        <v>6186</v>
      </c>
      <c r="AR955" t="s">
        <v>6186</v>
      </c>
      <c r="AS955" t="s">
        <v>6186</v>
      </c>
      <c r="AT955" t="s">
        <v>6186</v>
      </c>
      <c r="AU955" t="s">
        <v>6186</v>
      </c>
      <c r="AV955" t="s">
        <v>6186</v>
      </c>
      <c r="AW955" t="s">
        <v>6186</v>
      </c>
      <c r="AX955" t="s">
        <v>6186</v>
      </c>
      <c r="AY955" t="s">
        <v>6186</v>
      </c>
      <c r="AZ955" t="s">
        <v>6186</v>
      </c>
      <c r="BA955" t="s">
        <v>6186</v>
      </c>
      <c r="BB955" t="s">
        <v>6186</v>
      </c>
      <c r="BC955" t="s">
        <v>6186</v>
      </c>
      <c r="BD955" t="s">
        <v>6186</v>
      </c>
    </row>
    <row r="956" spans="1:56">
      <c r="A956" t="s">
        <v>6191</v>
      </c>
      <c r="B956">
        <v>2500</v>
      </c>
      <c r="C956">
        <v>2005</v>
      </c>
      <c r="D956" t="s">
        <v>6186</v>
      </c>
      <c r="E956" t="s">
        <v>6186</v>
      </c>
      <c r="F956" t="s">
        <v>6186</v>
      </c>
      <c r="H956" t="s">
        <v>6186</v>
      </c>
      <c r="I956" t="str">
        <f t="shared" si="18"/>
        <v/>
      </c>
      <c r="K956" t="s">
        <v>6186</v>
      </c>
      <c r="L956" t="s">
        <v>6186</v>
      </c>
      <c r="M956" t="s">
        <v>6186</v>
      </c>
      <c r="N956" t="s">
        <v>6186</v>
      </c>
      <c r="O956" t="s">
        <v>6186</v>
      </c>
      <c r="P956" t="s">
        <v>6186</v>
      </c>
      <c r="Q956" t="s">
        <v>6186</v>
      </c>
      <c r="R956" t="s">
        <v>6186</v>
      </c>
      <c r="S956" t="s">
        <v>6186</v>
      </c>
      <c r="T956" t="s">
        <v>6186</v>
      </c>
      <c r="U956" t="s">
        <v>6186</v>
      </c>
      <c r="V956" t="s">
        <v>6186</v>
      </c>
      <c r="W956" t="s">
        <v>6186</v>
      </c>
      <c r="X956" t="s">
        <v>6186</v>
      </c>
      <c r="Y956" t="s">
        <v>6186</v>
      </c>
      <c r="Z956" t="s">
        <v>6186</v>
      </c>
      <c r="AA956" t="s">
        <v>6186</v>
      </c>
      <c r="AB956" t="s">
        <v>6186</v>
      </c>
      <c r="AC956" t="s">
        <v>6186</v>
      </c>
      <c r="AD956" t="s">
        <v>6186</v>
      </c>
      <c r="AE956" t="s">
        <v>6186</v>
      </c>
      <c r="AF956" t="s">
        <v>6186</v>
      </c>
      <c r="AG956" t="s">
        <v>6186</v>
      </c>
      <c r="AH956" t="s">
        <v>6186</v>
      </c>
      <c r="AI956" t="s">
        <v>6186</v>
      </c>
      <c r="AJ956" t="s">
        <v>6186</v>
      </c>
      <c r="AK956" t="s">
        <v>6186</v>
      </c>
      <c r="AL956" t="s">
        <v>6186</v>
      </c>
      <c r="AM956" t="s">
        <v>6186</v>
      </c>
      <c r="AN956" t="s">
        <v>6186</v>
      </c>
      <c r="AO956" t="s">
        <v>6186</v>
      </c>
      <c r="AP956" t="s">
        <v>6186</v>
      </c>
      <c r="AQ956" t="s">
        <v>6186</v>
      </c>
      <c r="AR956" t="s">
        <v>6186</v>
      </c>
      <c r="AS956" t="s">
        <v>6186</v>
      </c>
      <c r="AT956" t="s">
        <v>6186</v>
      </c>
      <c r="AU956" t="s">
        <v>6186</v>
      </c>
      <c r="AV956" t="s">
        <v>6186</v>
      </c>
      <c r="AW956" t="s">
        <v>6186</v>
      </c>
      <c r="AX956" t="s">
        <v>6186</v>
      </c>
      <c r="AY956" t="s">
        <v>6186</v>
      </c>
      <c r="AZ956" t="s">
        <v>6186</v>
      </c>
      <c r="BA956" t="s">
        <v>6186</v>
      </c>
      <c r="BB956" t="s">
        <v>6186</v>
      </c>
      <c r="BC956" t="s">
        <v>6186</v>
      </c>
      <c r="BD956" t="s">
        <v>6186</v>
      </c>
    </row>
    <row r="957" spans="1:56">
      <c r="A957" t="s">
        <v>6191</v>
      </c>
      <c r="B957">
        <v>2500</v>
      </c>
      <c r="C957">
        <v>2006</v>
      </c>
      <c r="D957" t="s">
        <v>6186</v>
      </c>
      <c r="E957" t="s">
        <v>6186</v>
      </c>
      <c r="F957" t="s">
        <v>6186</v>
      </c>
      <c r="H957" t="s">
        <v>6186</v>
      </c>
      <c r="I957" t="str">
        <f t="shared" si="18"/>
        <v/>
      </c>
      <c r="K957" t="s">
        <v>6186</v>
      </c>
      <c r="L957" t="s">
        <v>6186</v>
      </c>
      <c r="M957" t="s">
        <v>6186</v>
      </c>
      <c r="N957" t="s">
        <v>6186</v>
      </c>
      <c r="O957" t="s">
        <v>6186</v>
      </c>
      <c r="P957" t="s">
        <v>6186</v>
      </c>
      <c r="Q957" t="s">
        <v>6186</v>
      </c>
      <c r="R957" t="s">
        <v>6186</v>
      </c>
      <c r="S957" t="s">
        <v>6186</v>
      </c>
      <c r="T957" t="s">
        <v>6186</v>
      </c>
      <c r="U957" t="s">
        <v>6186</v>
      </c>
      <c r="V957" t="s">
        <v>6186</v>
      </c>
      <c r="W957" t="s">
        <v>6186</v>
      </c>
      <c r="X957" t="s">
        <v>6186</v>
      </c>
      <c r="Y957" t="s">
        <v>6186</v>
      </c>
      <c r="Z957" t="s">
        <v>6186</v>
      </c>
      <c r="AA957" t="s">
        <v>6186</v>
      </c>
      <c r="AB957" t="s">
        <v>6186</v>
      </c>
      <c r="AC957" t="s">
        <v>6186</v>
      </c>
      <c r="AD957" t="s">
        <v>6186</v>
      </c>
      <c r="AE957" t="s">
        <v>6186</v>
      </c>
      <c r="AF957" t="s">
        <v>6186</v>
      </c>
      <c r="AG957" t="s">
        <v>6186</v>
      </c>
      <c r="AH957" t="s">
        <v>6186</v>
      </c>
      <c r="AI957" t="s">
        <v>6186</v>
      </c>
      <c r="AJ957" t="s">
        <v>6186</v>
      </c>
      <c r="AK957" t="s">
        <v>6186</v>
      </c>
      <c r="AL957" t="s">
        <v>6186</v>
      </c>
      <c r="AM957" t="s">
        <v>6186</v>
      </c>
      <c r="AN957" t="s">
        <v>6186</v>
      </c>
      <c r="AO957" t="s">
        <v>6186</v>
      </c>
      <c r="AP957" t="s">
        <v>6186</v>
      </c>
      <c r="AQ957" t="s">
        <v>6186</v>
      </c>
      <c r="AR957" t="s">
        <v>6186</v>
      </c>
      <c r="AS957" t="s">
        <v>6186</v>
      </c>
      <c r="AT957" t="s">
        <v>6186</v>
      </c>
      <c r="AU957" t="s">
        <v>6186</v>
      </c>
      <c r="AV957" t="s">
        <v>6186</v>
      </c>
      <c r="AW957" t="s">
        <v>6186</v>
      </c>
      <c r="AX957" t="s">
        <v>6186</v>
      </c>
      <c r="AY957" t="s">
        <v>6186</v>
      </c>
      <c r="AZ957" t="s">
        <v>6186</v>
      </c>
      <c r="BA957" t="s">
        <v>6186</v>
      </c>
      <c r="BB957" t="s">
        <v>6186</v>
      </c>
      <c r="BC957" t="s">
        <v>6186</v>
      </c>
      <c r="BD957" t="s">
        <v>6186</v>
      </c>
    </row>
    <row r="958" spans="1:56">
      <c r="A958" t="s">
        <v>6191</v>
      </c>
      <c r="B958">
        <v>2500</v>
      </c>
      <c r="C958">
        <v>2007</v>
      </c>
      <c r="D958" t="s">
        <v>6186</v>
      </c>
      <c r="E958" t="s">
        <v>6186</v>
      </c>
      <c r="F958" t="s">
        <v>6186</v>
      </c>
      <c r="H958" t="s">
        <v>6186</v>
      </c>
      <c r="I958" t="str">
        <f t="shared" si="18"/>
        <v/>
      </c>
      <c r="K958" t="s">
        <v>6186</v>
      </c>
      <c r="L958" t="s">
        <v>6186</v>
      </c>
      <c r="M958" t="s">
        <v>6186</v>
      </c>
      <c r="N958" t="s">
        <v>6186</v>
      </c>
      <c r="O958" t="s">
        <v>6186</v>
      </c>
      <c r="P958" t="s">
        <v>6186</v>
      </c>
      <c r="Q958" t="s">
        <v>6186</v>
      </c>
      <c r="R958" t="s">
        <v>6186</v>
      </c>
      <c r="S958" t="s">
        <v>6186</v>
      </c>
      <c r="T958" t="s">
        <v>6186</v>
      </c>
      <c r="U958" t="s">
        <v>6186</v>
      </c>
      <c r="V958" t="s">
        <v>6186</v>
      </c>
      <c r="W958" t="s">
        <v>6186</v>
      </c>
      <c r="X958" t="s">
        <v>6186</v>
      </c>
      <c r="Y958" t="s">
        <v>6186</v>
      </c>
      <c r="Z958" t="s">
        <v>6186</v>
      </c>
      <c r="AA958" t="s">
        <v>6186</v>
      </c>
      <c r="AB958" t="s">
        <v>6186</v>
      </c>
      <c r="AC958" t="s">
        <v>6186</v>
      </c>
      <c r="AD958" t="s">
        <v>6186</v>
      </c>
      <c r="AE958" t="s">
        <v>6186</v>
      </c>
      <c r="AF958" t="s">
        <v>6186</v>
      </c>
      <c r="AG958" t="s">
        <v>6186</v>
      </c>
      <c r="AH958" t="s">
        <v>6186</v>
      </c>
      <c r="AI958" t="s">
        <v>6186</v>
      </c>
      <c r="AJ958" t="s">
        <v>6186</v>
      </c>
      <c r="AK958" t="s">
        <v>6186</v>
      </c>
      <c r="AL958" t="s">
        <v>6186</v>
      </c>
      <c r="AM958" t="s">
        <v>6186</v>
      </c>
      <c r="AN958" t="s">
        <v>6186</v>
      </c>
      <c r="AO958" t="s">
        <v>6186</v>
      </c>
      <c r="AP958" t="s">
        <v>6186</v>
      </c>
      <c r="AQ958" t="s">
        <v>6186</v>
      </c>
      <c r="AR958" t="s">
        <v>6186</v>
      </c>
      <c r="AS958" t="s">
        <v>6186</v>
      </c>
      <c r="AT958" t="s">
        <v>6186</v>
      </c>
      <c r="AU958" t="s">
        <v>6186</v>
      </c>
      <c r="AV958" t="s">
        <v>6186</v>
      </c>
      <c r="AW958" t="s">
        <v>6186</v>
      </c>
      <c r="AX958" t="s">
        <v>6186</v>
      </c>
      <c r="AY958" t="s">
        <v>6186</v>
      </c>
      <c r="AZ958" t="s">
        <v>6186</v>
      </c>
      <c r="BA958" t="s">
        <v>6186</v>
      </c>
      <c r="BB958" t="s">
        <v>6186</v>
      </c>
      <c r="BC958" t="s">
        <v>6186</v>
      </c>
      <c r="BD958" t="s">
        <v>6186</v>
      </c>
    </row>
    <row r="959" spans="1:56">
      <c r="A959" t="s">
        <v>6191</v>
      </c>
      <c r="B959">
        <v>2500</v>
      </c>
      <c r="C959">
        <v>2008</v>
      </c>
      <c r="D959" t="s">
        <v>6186</v>
      </c>
      <c r="E959" t="s">
        <v>6186</v>
      </c>
      <c r="F959" t="s">
        <v>6186</v>
      </c>
      <c r="H959" t="s">
        <v>6186</v>
      </c>
      <c r="I959" t="str">
        <f t="shared" si="18"/>
        <v/>
      </c>
      <c r="K959" t="s">
        <v>6186</v>
      </c>
      <c r="L959" t="s">
        <v>6186</v>
      </c>
      <c r="M959" t="s">
        <v>6186</v>
      </c>
      <c r="N959" t="s">
        <v>6186</v>
      </c>
      <c r="O959" t="s">
        <v>6186</v>
      </c>
      <c r="P959" t="s">
        <v>6186</v>
      </c>
      <c r="Q959" t="s">
        <v>6186</v>
      </c>
      <c r="R959" t="s">
        <v>6186</v>
      </c>
      <c r="S959" t="s">
        <v>6186</v>
      </c>
      <c r="T959" t="s">
        <v>6186</v>
      </c>
      <c r="U959" t="s">
        <v>6186</v>
      </c>
      <c r="V959" t="s">
        <v>6186</v>
      </c>
      <c r="W959" t="s">
        <v>6186</v>
      </c>
      <c r="X959" t="s">
        <v>6186</v>
      </c>
      <c r="Y959" t="s">
        <v>6186</v>
      </c>
      <c r="Z959" t="s">
        <v>6186</v>
      </c>
      <c r="AA959" t="s">
        <v>6186</v>
      </c>
      <c r="AB959" t="s">
        <v>6186</v>
      </c>
      <c r="AC959" t="s">
        <v>6186</v>
      </c>
      <c r="AD959" t="s">
        <v>6186</v>
      </c>
      <c r="AE959" t="s">
        <v>6186</v>
      </c>
      <c r="AF959" t="s">
        <v>6186</v>
      </c>
      <c r="AG959" t="s">
        <v>6186</v>
      </c>
      <c r="AH959" t="s">
        <v>6186</v>
      </c>
      <c r="AI959" t="s">
        <v>6186</v>
      </c>
      <c r="AJ959" t="s">
        <v>6186</v>
      </c>
      <c r="AK959" t="s">
        <v>6186</v>
      </c>
      <c r="AL959" t="s">
        <v>6186</v>
      </c>
      <c r="AM959" t="s">
        <v>6186</v>
      </c>
      <c r="AN959" t="s">
        <v>6186</v>
      </c>
      <c r="AO959" t="s">
        <v>6186</v>
      </c>
      <c r="AP959" t="s">
        <v>6186</v>
      </c>
      <c r="AQ959" t="s">
        <v>6186</v>
      </c>
      <c r="AR959" t="s">
        <v>6186</v>
      </c>
      <c r="AS959" t="s">
        <v>6186</v>
      </c>
      <c r="AT959" t="s">
        <v>6186</v>
      </c>
      <c r="AU959" t="s">
        <v>6186</v>
      </c>
      <c r="AV959" t="s">
        <v>6186</v>
      </c>
      <c r="AW959" t="s">
        <v>6186</v>
      </c>
      <c r="AX959" t="s">
        <v>6186</v>
      </c>
      <c r="AY959" t="s">
        <v>6186</v>
      </c>
      <c r="AZ959" t="s">
        <v>6186</v>
      </c>
      <c r="BA959" t="s">
        <v>6186</v>
      </c>
      <c r="BB959" t="s">
        <v>6186</v>
      </c>
      <c r="BC959" t="s">
        <v>6186</v>
      </c>
      <c r="BD959" t="s">
        <v>6186</v>
      </c>
    </row>
    <row r="960" spans="1:56">
      <c r="A960" t="s">
        <v>6191</v>
      </c>
      <c r="B960">
        <v>2500</v>
      </c>
      <c r="C960">
        <v>2009</v>
      </c>
      <c r="D960" t="s">
        <v>6186</v>
      </c>
      <c r="E960" t="s">
        <v>6186</v>
      </c>
      <c r="F960" t="s">
        <v>6186</v>
      </c>
      <c r="H960" t="s">
        <v>6186</v>
      </c>
      <c r="I960" t="str">
        <f t="shared" si="18"/>
        <v/>
      </c>
      <c r="K960" t="s">
        <v>6186</v>
      </c>
      <c r="L960" t="s">
        <v>6186</v>
      </c>
      <c r="M960" t="s">
        <v>6186</v>
      </c>
      <c r="N960" t="s">
        <v>6186</v>
      </c>
      <c r="O960" t="s">
        <v>6186</v>
      </c>
      <c r="P960" t="s">
        <v>6186</v>
      </c>
      <c r="Q960" t="s">
        <v>6186</v>
      </c>
      <c r="R960" t="s">
        <v>6186</v>
      </c>
      <c r="S960" t="s">
        <v>6186</v>
      </c>
      <c r="T960" t="s">
        <v>6186</v>
      </c>
      <c r="U960" t="s">
        <v>6186</v>
      </c>
      <c r="V960" t="s">
        <v>6186</v>
      </c>
      <c r="W960" t="s">
        <v>6186</v>
      </c>
      <c r="X960" t="s">
        <v>6186</v>
      </c>
      <c r="Y960" t="s">
        <v>6186</v>
      </c>
      <c r="Z960" t="s">
        <v>6186</v>
      </c>
      <c r="AA960" t="s">
        <v>6186</v>
      </c>
      <c r="AB960" t="s">
        <v>6186</v>
      </c>
      <c r="AC960" t="s">
        <v>6186</v>
      </c>
      <c r="AD960" t="s">
        <v>6186</v>
      </c>
      <c r="AE960" t="s">
        <v>6186</v>
      </c>
      <c r="AF960" t="s">
        <v>6186</v>
      </c>
      <c r="AG960" t="s">
        <v>6186</v>
      </c>
      <c r="AH960" t="s">
        <v>6186</v>
      </c>
      <c r="AI960" t="s">
        <v>6186</v>
      </c>
      <c r="AJ960" t="s">
        <v>6186</v>
      </c>
      <c r="AK960" t="s">
        <v>6186</v>
      </c>
      <c r="AL960" t="s">
        <v>6186</v>
      </c>
      <c r="AM960" t="s">
        <v>6186</v>
      </c>
      <c r="AN960" t="s">
        <v>6186</v>
      </c>
      <c r="AO960" t="s">
        <v>6186</v>
      </c>
      <c r="AP960" t="s">
        <v>6186</v>
      </c>
      <c r="AQ960" t="s">
        <v>6186</v>
      </c>
      <c r="AR960" t="s">
        <v>6186</v>
      </c>
      <c r="AS960" t="s">
        <v>6186</v>
      </c>
      <c r="AT960" t="s">
        <v>6186</v>
      </c>
      <c r="AU960" t="s">
        <v>6186</v>
      </c>
      <c r="AV960" t="s">
        <v>6186</v>
      </c>
      <c r="AW960" t="s">
        <v>6186</v>
      </c>
      <c r="AX960" t="s">
        <v>6186</v>
      </c>
      <c r="AY960" t="s">
        <v>6186</v>
      </c>
      <c r="AZ960" t="s">
        <v>6186</v>
      </c>
      <c r="BA960" t="s">
        <v>6186</v>
      </c>
      <c r="BB960" t="s">
        <v>6186</v>
      </c>
      <c r="BC960" t="s">
        <v>6186</v>
      </c>
      <c r="BD960" t="s">
        <v>6186</v>
      </c>
    </row>
    <row r="961" spans="1:56">
      <c r="A961" t="s">
        <v>6191</v>
      </c>
      <c r="B961">
        <v>2500</v>
      </c>
      <c r="C961">
        <v>2010</v>
      </c>
      <c r="D961" t="s">
        <v>6186</v>
      </c>
      <c r="E961" t="s">
        <v>6186</v>
      </c>
      <c r="F961" t="s">
        <v>6186</v>
      </c>
      <c r="H961" t="s">
        <v>6186</v>
      </c>
      <c r="I961" t="str">
        <f t="shared" si="18"/>
        <v/>
      </c>
      <c r="K961" t="s">
        <v>6186</v>
      </c>
      <c r="L961" t="s">
        <v>6186</v>
      </c>
      <c r="M961" t="s">
        <v>6186</v>
      </c>
      <c r="N961" t="s">
        <v>6186</v>
      </c>
      <c r="O961" t="s">
        <v>6186</v>
      </c>
      <c r="P961" t="s">
        <v>6186</v>
      </c>
      <c r="Q961" t="s">
        <v>6186</v>
      </c>
      <c r="R961" t="s">
        <v>6186</v>
      </c>
      <c r="S961" t="s">
        <v>6186</v>
      </c>
      <c r="T961" t="s">
        <v>6186</v>
      </c>
      <c r="U961" t="s">
        <v>6186</v>
      </c>
      <c r="V961" t="s">
        <v>6186</v>
      </c>
      <c r="W961" t="s">
        <v>6186</v>
      </c>
      <c r="X961" t="s">
        <v>6186</v>
      </c>
      <c r="Y961" t="s">
        <v>6186</v>
      </c>
      <c r="Z961" t="s">
        <v>6186</v>
      </c>
      <c r="AA961" t="s">
        <v>6186</v>
      </c>
      <c r="AB961" t="s">
        <v>6186</v>
      </c>
      <c r="AC961" t="s">
        <v>6186</v>
      </c>
      <c r="AD961" t="s">
        <v>6186</v>
      </c>
      <c r="AE961" t="s">
        <v>6186</v>
      </c>
      <c r="AF961" t="s">
        <v>6186</v>
      </c>
      <c r="AG961" t="s">
        <v>6186</v>
      </c>
      <c r="AH961" t="s">
        <v>6186</v>
      </c>
      <c r="AI961" t="s">
        <v>6186</v>
      </c>
      <c r="AJ961" t="s">
        <v>6186</v>
      </c>
      <c r="AK961" t="s">
        <v>6186</v>
      </c>
      <c r="AL961" t="s">
        <v>6186</v>
      </c>
      <c r="AM961" t="s">
        <v>6186</v>
      </c>
      <c r="AN961" t="s">
        <v>6186</v>
      </c>
      <c r="AO961" t="s">
        <v>6186</v>
      </c>
      <c r="AP961" t="s">
        <v>6186</v>
      </c>
      <c r="AQ961" t="s">
        <v>6186</v>
      </c>
      <c r="AR961" t="s">
        <v>6186</v>
      </c>
      <c r="AS961" t="s">
        <v>6186</v>
      </c>
      <c r="AT961" t="s">
        <v>6186</v>
      </c>
      <c r="AU961" t="s">
        <v>6186</v>
      </c>
      <c r="AV961" t="s">
        <v>6186</v>
      </c>
      <c r="AW961" t="s">
        <v>6186</v>
      </c>
      <c r="AX961" t="s">
        <v>6186</v>
      </c>
      <c r="AY961" t="s">
        <v>6186</v>
      </c>
      <c r="AZ961" t="s">
        <v>6186</v>
      </c>
      <c r="BA961" t="s">
        <v>6186</v>
      </c>
      <c r="BB961" t="s">
        <v>6186</v>
      </c>
      <c r="BC961" t="s">
        <v>6186</v>
      </c>
      <c r="BD961" t="s">
        <v>6186</v>
      </c>
    </row>
    <row r="962" spans="1:56">
      <c r="A962" t="s">
        <v>6191</v>
      </c>
      <c r="B962">
        <v>2500</v>
      </c>
      <c r="C962">
        <v>2011</v>
      </c>
      <c r="D962" t="s">
        <v>6186</v>
      </c>
      <c r="E962" t="s">
        <v>6186</v>
      </c>
      <c r="F962" t="s">
        <v>6186</v>
      </c>
      <c r="H962" t="s">
        <v>6186</v>
      </c>
      <c r="I962" t="str">
        <f t="shared" si="18"/>
        <v/>
      </c>
      <c r="K962" t="s">
        <v>6186</v>
      </c>
      <c r="L962" t="s">
        <v>6186</v>
      </c>
      <c r="M962" t="s">
        <v>6186</v>
      </c>
      <c r="N962" t="s">
        <v>6186</v>
      </c>
      <c r="O962" t="s">
        <v>6186</v>
      </c>
      <c r="P962" t="s">
        <v>6186</v>
      </c>
      <c r="Q962" t="s">
        <v>6186</v>
      </c>
      <c r="R962" t="s">
        <v>6186</v>
      </c>
      <c r="S962" t="s">
        <v>6186</v>
      </c>
      <c r="T962" t="s">
        <v>6186</v>
      </c>
      <c r="U962" t="s">
        <v>6186</v>
      </c>
      <c r="V962" t="s">
        <v>6186</v>
      </c>
      <c r="W962" t="s">
        <v>6186</v>
      </c>
      <c r="X962" t="s">
        <v>6186</v>
      </c>
      <c r="Y962" t="s">
        <v>6186</v>
      </c>
      <c r="Z962" t="s">
        <v>6186</v>
      </c>
      <c r="AA962" t="s">
        <v>6186</v>
      </c>
      <c r="AB962" t="s">
        <v>6186</v>
      </c>
      <c r="AC962" t="s">
        <v>6186</v>
      </c>
      <c r="AD962" t="s">
        <v>6186</v>
      </c>
      <c r="AE962" t="s">
        <v>6186</v>
      </c>
      <c r="AF962" t="s">
        <v>6186</v>
      </c>
      <c r="AG962" t="s">
        <v>6186</v>
      </c>
      <c r="AH962" t="s">
        <v>6186</v>
      </c>
      <c r="AI962" t="s">
        <v>6186</v>
      </c>
      <c r="AJ962" t="s">
        <v>6186</v>
      </c>
      <c r="AK962" t="s">
        <v>6186</v>
      </c>
      <c r="AL962" t="s">
        <v>6186</v>
      </c>
      <c r="AM962" t="s">
        <v>6186</v>
      </c>
      <c r="AN962" t="s">
        <v>6186</v>
      </c>
      <c r="AO962" t="s">
        <v>6186</v>
      </c>
      <c r="AP962" t="s">
        <v>6186</v>
      </c>
      <c r="AQ962" t="s">
        <v>6186</v>
      </c>
      <c r="AR962" t="s">
        <v>6186</v>
      </c>
      <c r="AS962" t="s">
        <v>6186</v>
      </c>
      <c r="AT962" t="s">
        <v>6186</v>
      </c>
      <c r="AU962" t="s">
        <v>6186</v>
      </c>
      <c r="AV962" t="s">
        <v>6186</v>
      </c>
      <c r="AW962" t="s">
        <v>6186</v>
      </c>
      <c r="AX962" t="s">
        <v>6186</v>
      </c>
      <c r="AY962" t="s">
        <v>6186</v>
      </c>
      <c r="AZ962" t="s">
        <v>6186</v>
      </c>
      <c r="BA962" t="s">
        <v>6186</v>
      </c>
      <c r="BB962" t="s">
        <v>6186</v>
      </c>
      <c r="BC962" t="s">
        <v>6186</v>
      </c>
      <c r="BD962" t="s">
        <v>6186</v>
      </c>
    </row>
    <row r="963" spans="1:56">
      <c r="A963" t="s">
        <v>6191</v>
      </c>
      <c r="B963">
        <v>2500</v>
      </c>
      <c r="C963">
        <v>2012</v>
      </c>
      <c r="D963" t="s">
        <v>6186</v>
      </c>
      <c r="E963" t="s">
        <v>6186</v>
      </c>
      <c r="F963" t="s">
        <v>6186</v>
      </c>
      <c r="H963" t="s">
        <v>6186</v>
      </c>
      <c r="I963" t="str">
        <f t="shared" si="18"/>
        <v/>
      </c>
      <c r="K963" t="s">
        <v>6186</v>
      </c>
      <c r="L963" t="s">
        <v>6186</v>
      </c>
      <c r="M963" t="s">
        <v>6186</v>
      </c>
      <c r="N963" t="s">
        <v>6186</v>
      </c>
      <c r="O963" t="s">
        <v>6186</v>
      </c>
      <c r="P963" t="s">
        <v>6186</v>
      </c>
      <c r="Q963" t="s">
        <v>6186</v>
      </c>
      <c r="R963" t="s">
        <v>6186</v>
      </c>
      <c r="S963" t="s">
        <v>6186</v>
      </c>
      <c r="T963" t="s">
        <v>6186</v>
      </c>
      <c r="U963" t="s">
        <v>6186</v>
      </c>
      <c r="V963" t="s">
        <v>6186</v>
      </c>
      <c r="W963" t="s">
        <v>6186</v>
      </c>
      <c r="X963" t="s">
        <v>6186</v>
      </c>
      <c r="Y963" t="s">
        <v>6186</v>
      </c>
      <c r="Z963" t="s">
        <v>6186</v>
      </c>
      <c r="AA963" t="s">
        <v>6186</v>
      </c>
      <c r="AB963" t="s">
        <v>6186</v>
      </c>
      <c r="AC963" t="s">
        <v>6186</v>
      </c>
      <c r="AD963" t="s">
        <v>6186</v>
      </c>
      <c r="AE963" t="s">
        <v>6186</v>
      </c>
      <c r="AF963" t="s">
        <v>6186</v>
      </c>
      <c r="AG963" t="s">
        <v>6186</v>
      </c>
      <c r="AH963" t="s">
        <v>6186</v>
      </c>
      <c r="AI963" t="s">
        <v>6186</v>
      </c>
      <c r="AJ963" t="s">
        <v>6186</v>
      </c>
      <c r="AK963" t="s">
        <v>6186</v>
      </c>
      <c r="AL963" t="s">
        <v>6186</v>
      </c>
      <c r="AM963" t="s">
        <v>6186</v>
      </c>
      <c r="AN963" t="s">
        <v>6186</v>
      </c>
      <c r="AO963" t="s">
        <v>6186</v>
      </c>
      <c r="AP963" t="s">
        <v>6186</v>
      </c>
      <c r="AQ963" t="s">
        <v>6186</v>
      </c>
      <c r="AR963" t="s">
        <v>6186</v>
      </c>
      <c r="AS963" t="s">
        <v>6186</v>
      </c>
      <c r="AT963" t="s">
        <v>6186</v>
      </c>
      <c r="AU963" t="s">
        <v>6186</v>
      </c>
      <c r="AV963" t="s">
        <v>6186</v>
      </c>
      <c r="AW963" t="s">
        <v>6186</v>
      </c>
      <c r="AX963" t="s">
        <v>6186</v>
      </c>
      <c r="AY963" t="s">
        <v>6186</v>
      </c>
      <c r="AZ963" t="s">
        <v>6186</v>
      </c>
      <c r="BA963" t="s">
        <v>6186</v>
      </c>
      <c r="BB963" t="s">
        <v>6186</v>
      </c>
      <c r="BC963" t="s">
        <v>6186</v>
      </c>
      <c r="BD963" t="s">
        <v>6186</v>
      </c>
    </row>
    <row r="964" spans="1:56">
      <c r="A964" t="s">
        <v>6191</v>
      </c>
      <c r="B964">
        <v>2500</v>
      </c>
      <c r="C964">
        <v>2013</v>
      </c>
      <c r="D964" t="s">
        <v>6186</v>
      </c>
      <c r="E964" t="s">
        <v>6186</v>
      </c>
      <c r="F964" t="s">
        <v>6186</v>
      </c>
      <c r="H964" t="s">
        <v>6186</v>
      </c>
      <c r="I964" t="str">
        <f t="shared" si="18"/>
        <v/>
      </c>
      <c r="K964" t="s">
        <v>6186</v>
      </c>
      <c r="L964" t="s">
        <v>6186</v>
      </c>
      <c r="M964" t="s">
        <v>6186</v>
      </c>
      <c r="N964" t="s">
        <v>6186</v>
      </c>
      <c r="O964" t="s">
        <v>6186</v>
      </c>
      <c r="P964" t="s">
        <v>6186</v>
      </c>
      <c r="Q964" t="s">
        <v>6186</v>
      </c>
      <c r="R964" t="s">
        <v>6186</v>
      </c>
      <c r="S964" t="s">
        <v>6186</v>
      </c>
      <c r="T964" t="s">
        <v>6186</v>
      </c>
      <c r="U964" t="s">
        <v>6186</v>
      </c>
      <c r="V964" t="s">
        <v>6186</v>
      </c>
      <c r="W964" t="s">
        <v>6186</v>
      </c>
      <c r="X964" t="s">
        <v>6186</v>
      </c>
      <c r="Y964" t="s">
        <v>6186</v>
      </c>
      <c r="Z964" t="s">
        <v>6186</v>
      </c>
      <c r="AA964" t="s">
        <v>6186</v>
      </c>
      <c r="AB964" t="s">
        <v>6186</v>
      </c>
      <c r="AC964" t="s">
        <v>6186</v>
      </c>
      <c r="AD964" t="s">
        <v>6186</v>
      </c>
      <c r="AE964" t="s">
        <v>6186</v>
      </c>
      <c r="AF964" t="s">
        <v>6186</v>
      </c>
      <c r="AG964" t="s">
        <v>6186</v>
      </c>
      <c r="AH964" t="s">
        <v>6186</v>
      </c>
      <c r="AI964" t="s">
        <v>6186</v>
      </c>
      <c r="AJ964" t="s">
        <v>6186</v>
      </c>
      <c r="AK964" t="s">
        <v>6186</v>
      </c>
      <c r="AL964" t="s">
        <v>6186</v>
      </c>
      <c r="AM964" t="s">
        <v>6186</v>
      </c>
      <c r="AN964" t="s">
        <v>6186</v>
      </c>
      <c r="AO964" t="s">
        <v>6186</v>
      </c>
      <c r="AP964" t="s">
        <v>6186</v>
      </c>
      <c r="AQ964" t="s">
        <v>6186</v>
      </c>
      <c r="AR964" t="s">
        <v>6186</v>
      </c>
      <c r="AS964" t="s">
        <v>6186</v>
      </c>
      <c r="AT964" t="s">
        <v>6186</v>
      </c>
      <c r="AU964" t="s">
        <v>6186</v>
      </c>
      <c r="AV964" t="s">
        <v>6186</v>
      </c>
      <c r="AW964" t="s">
        <v>6186</v>
      </c>
      <c r="AX964" t="s">
        <v>6186</v>
      </c>
      <c r="AY964" t="s">
        <v>6186</v>
      </c>
      <c r="AZ964" t="s">
        <v>6186</v>
      </c>
      <c r="BA964" t="s">
        <v>6186</v>
      </c>
      <c r="BB964" t="s">
        <v>6186</v>
      </c>
      <c r="BC964" t="s">
        <v>6186</v>
      </c>
      <c r="BD964" t="s">
        <v>6186</v>
      </c>
    </row>
    <row r="965" spans="1:56">
      <c r="A965" t="s">
        <v>6191</v>
      </c>
      <c r="B965">
        <v>2500</v>
      </c>
      <c r="C965">
        <v>2014</v>
      </c>
      <c r="D965" t="s">
        <v>6186</v>
      </c>
      <c r="E965" t="s">
        <v>6186</v>
      </c>
      <c r="F965" t="s">
        <v>6186</v>
      </c>
      <c r="H965" t="s">
        <v>6186</v>
      </c>
      <c r="I965" t="str">
        <f t="shared" si="18"/>
        <v/>
      </c>
      <c r="K965" t="s">
        <v>6186</v>
      </c>
      <c r="L965" t="s">
        <v>6186</v>
      </c>
      <c r="M965" t="s">
        <v>6186</v>
      </c>
      <c r="N965" t="s">
        <v>6186</v>
      </c>
      <c r="O965" t="s">
        <v>6186</v>
      </c>
      <c r="P965" t="s">
        <v>6186</v>
      </c>
      <c r="Q965" t="s">
        <v>6186</v>
      </c>
      <c r="R965" t="s">
        <v>6186</v>
      </c>
      <c r="S965" t="s">
        <v>6186</v>
      </c>
      <c r="T965" t="s">
        <v>6186</v>
      </c>
      <c r="U965" t="s">
        <v>6186</v>
      </c>
      <c r="V965" t="s">
        <v>6186</v>
      </c>
      <c r="W965" t="s">
        <v>6186</v>
      </c>
      <c r="X965" t="s">
        <v>6186</v>
      </c>
      <c r="Y965" t="s">
        <v>6186</v>
      </c>
      <c r="Z965" t="s">
        <v>6186</v>
      </c>
      <c r="AA965" t="s">
        <v>6186</v>
      </c>
      <c r="AB965" t="s">
        <v>6186</v>
      </c>
      <c r="AC965" t="s">
        <v>6186</v>
      </c>
      <c r="AD965" t="s">
        <v>6186</v>
      </c>
      <c r="AE965" t="s">
        <v>6186</v>
      </c>
      <c r="AF965" t="s">
        <v>6186</v>
      </c>
      <c r="AG965" t="s">
        <v>6186</v>
      </c>
      <c r="AH965" t="s">
        <v>6186</v>
      </c>
      <c r="AI965" t="s">
        <v>6186</v>
      </c>
      <c r="AJ965" t="s">
        <v>6186</v>
      </c>
      <c r="AK965" t="s">
        <v>6186</v>
      </c>
      <c r="AL965" t="s">
        <v>6186</v>
      </c>
      <c r="AM965" t="s">
        <v>6186</v>
      </c>
      <c r="AN965" t="s">
        <v>6186</v>
      </c>
      <c r="AO965" t="s">
        <v>6186</v>
      </c>
      <c r="AP965" t="s">
        <v>6186</v>
      </c>
      <c r="AQ965" t="s">
        <v>6186</v>
      </c>
      <c r="AR965" t="s">
        <v>6186</v>
      </c>
      <c r="AS965" t="s">
        <v>6186</v>
      </c>
      <c r="AT965" t="s">
        <v>6186</v>
      </c>
      <c r="AU965" t="s">
        <v>6186</v>
      </c>
      <c r="AV965" t="s">
        <v>6186</v>
      </c>
      <c r="AW965" t="s">
        <v>6186</v>
      </c>
      <c r="AX965" t="s">
        <v>6186</v>
      </c>
      <c r="AY965" t="s">
        <v>6186</v>
      </c>
      <c r="AZ965" t="s">
        <v>6186</v>
      </c>
      <c r="BA965" t="s">
        <v>6186</v>
      </c>
      <c r="BB965" t="s">
        <v>6186</v>
      </c>
      <c r="BC965" t="s">
        <v>6186</v>
      </c>
      <c r="BD965" t="s">
        <v>6186</v>
      </c>
    </row>
    <row r="966" spans="1:56">
      <c r="A966" t="s">
        <v>6191</v>
      </c>
      <c r="B966">
        <v>2500</v>
      </c>
      <c r="C966">
        <v>2015</v>
      </c>
      <c r="D966" t="s">
        <v>6186</v>
      </c>
      <c r="E966" t="s">
        <v>6186</v>
      </c>
      <c r="F966" t="s">
        <v>6186</v>
      </c>
      <c r="H966" t="s">
        <v>6186</v>
      </c>
      <c r="I966" t="str">
        <f t="shared" si="18"/>
        <v/>
      </c>
      <c r="K966" t="s">
        <v>6186</v>
      </c>
      <c r="L966" t="s">
        <v>6186</v>
      </c>
      <c r="M966" t="s">
        <v>6186</v>
      </c>
      <c r="N966" t="s">
        <v>6186</v>
      </c>
      <c r="O966" t="s">
        <v>6186</v>
      </c>
      <c r="P966" t="s">
        <v>6186</v>
      </c>
      <c r="Q966" t="s">
        <v>6186</v>
      </c>
      <c r="R966" t="s">
        <v>6186</v>
      </c>
      <c r="S966" t="s">
        <v>6186</v>
      </c>
      <c r="T966" t="s">
        <v>6186</v>
      </c>
      <c r="U966" t="s">
        <v>6186</v>
      </c>
      <c r="V966" t="s">
        <v>6186</v>
      </c>
      <c r="W966" t="s">
        <v>6186</v>
      </c>
      <c r="X966" t="s">
        <v>6186</v>
      </c>
      <c r="Y966" t="s">
        <v>6186</v>
      </c>
      <c r="Z966" t="s">
        <v>6186</v>
      </c>
      <c r="AA966" t="s">
        <v>6186</v>
      </c>
      <c r="AB966" t="s">
        <v>6186</v>
      </c>
      <c r="AC966" t="s">
        <v>6186</v>
      </c>
      <c r="AD966" t="s">
        <v>6186</v>
      </c>
      <c r="AE966" t="s">
        <v>6186</v>
      </c>
      <c r="AF966" t="s">
        <v>6186</v>
      </c>
      <c r="AG966" t="s">
        <v>6186</v>
      </c>
      <c r="AH966" t="s">
        <v>6186</v>
      </c>
      <c r="AI966" t="s">
        <v>6186</v>
      </c>
      <c r="AJ966" t="s">
        <v>6186</v>
      </c>
      <c r="AK966" t="s">
        <v>6186</v>
      </c>
      <c r="AL966" t="s">
        <v>6186</v>
      </c>
      <c r="AM966" t="s">
        <v>6186</v>
      </c>
      <c r="AN966" t="s">
        <v>6186</v>
      </c>
      <c r="AO966" t="s">
        <v>6186</v>
      </c>
      <c r="AP966" t="s">
        <v>6186</v>
      </c>
      <c r="AQ966" t="s">
        <v>6186</v>
      </c>
      <c r="AR966" t="s">
        <v>6186</v>
      </c>
      <c r="AS966" t="s">
        <v>6186</v>
      </c>
      <c r="AT966" t="s">
        <v>6186</v>
      </c>
      <c r="AU966" t="s">
        <v>6186</v>
      </c>
      <c r="AV966" t="s">
        <v>6186</v>
      </c>
      <c r="AW966" t="s">
        <v>6186</v>
      </c>
      <c r="AX966" t="s">
        <v>6186</v>
      </c>
      <c r="AY966" t="s">
        <v>6186</v>
      </c>
      <c r="AZ966" t="s">
        <v>6186</v>
      </c>
      <c r="BA966" t="s">
        <v>6186</v>
      </c>
      <c r="BB966" t="s">
        <v>6186</v>
      </c>
      <c r="BC966" t="s">
        <v>6186</v>
      </c>
      <c r="BD966" t="s">
        <v>6186</v>
      </c>
    </row>
    <row r="967" spans="1:56">
      <c r="A967" t="s">
        <v>6191</v>
      </c>
      <c r="B967">
        <v>2500</v>
      </c>
      <c r="C967">
        <v>2016</v>
      </c>
      <c r="D967" t="s">
        <v>6186</v>
      </c>
      <c r="E967" t="s">
        <v>6186</v>
      </c>
      <c r="F967" t="s">
        <v>6186</v>
      </c>
      <c r="H967" t="s">
        <v>6186</v>
      </c>
      <c r="I967" t="str">
        <f t="shared" si="18"/>
        <v/>
      </c>
      <c r="K967" t="s">
        <v>6186</v>
      </c>
      <c r="L967" t="s">
        <v>6186</v>
      </c>
      <c r="M967" t="s">
        <v>6186</v>
      </c>
      <c r="N967" t="s">
        <v>6186</v>
      </c>
      <c r="O967" t="s">
        <v>6186</v>
      </c>
      <c r="P967" t="s">
        <v>6186</v>
      </c>
      <c r="Q967" t="s">
        <v>6186</v>
      </c>
      <c r="R967" t="s">
        <v>6186</v>
      </c>
      <c r="S967" t="s">
        <v>6186</v>
      </c>
      <c r="T967" t="s">
        <v>6186</v>
      </c>
      <c r="U967" t="s">
        <v>6186</v>
      </c>
      <c r="V967" t="s">
        <v>6186</v>
      </c>
      <c r="W967" t="s">
        <v>6186</v>
      </c>
      <c r="X967" t="s">
        <v>6186</v>
      </c>
      <c r="Y967" t="s">
        <v>6186</v>
      </c>
      <c r="Z967" t="s">
        <v>6186</v>
      </c>
      <c r="AA967" t="s">
        <v>6186</v>
      </c>
      <c r="AB967" t="s">
        <v>6186</v>
      </c>
      <c r="AC967" t="s">
        <v>6186</v>
      </c>
      <c r="AD967" t="s">
        <v>6186</v>
      </c>
      <c r="AE967" t="s">
        <v>6186</v>
      </c>
      <c r="AF967" t="s">
        <v>6186</v>
      </c>
      <c r="AG967" t="s">
        <v>6186</v>
      </c>
      <c r="AH967" t="s">
        <v>6186</v>
      </c>
      <c r="AI967" t="s">
        <v>6186</v>
      </c>
      <c r="AJ967" t="s">
        <v>6186</v>
      </c>
      <c r="AK967" t="s">
        <v>6186</v>
      </c>
      <c r="AL967" t="s">
        <v>6186</v>
      </c>
      <c r="AM967" t="s">
        <v>6186</v>
      </c>
      <c r="AN967" t="s">
        <v>6186</v>
      </c>
      <c r="AO967" t="s">
        <v>6186</v>
      </c>
      <c r="AP967" t="s">
        <v>6186</v>
      </c>
      <c r="AQ967" t="s">
        <v>6186</v>
      </c>
      <c r="AR967" t="s">
        <v>6186</v>
      </c>
      <c r="AS967" t="s">
        <v>6186</v>
      </c>
      <c r="AT967" t="s">
        <v>6186</v>
      </c>
      <c r="AU967" t="s">
        <v>6186</v>
      </c>
      <c r="AV967" t="s">
        <v>6186</v>
      </c>
      <c r="AW967" t="s">
        <v>6186</v>
      </c>
      <c r="AX967" t="s">
        <v>6186</v>
      </c>
      <c r="AY967" t="s">
        <v>6186</v>
      </c>
      <c r="AZ967" t="s">
        <v>6186</v>
      </c>
      <c r="BA967" t="s">
        <v>6186</v>
      </c>
      <c r="BB967" t="s">
        <v>6186</v>
      </c>
      <c r="BC967" t="s">
        <v>6186</v>
      </c>
      <c r="BD967" t="s">
        <v>6186</v>
      </c>
    </row>
    <row r="968" spans="1:56">
      <c r="A968" t="s">
        <v>6191</v>
      </c>
      <c r="B968">
        <v>2500</v>
      </c>
      <c r="C968">
        <v>2017</v>
      </c>
      <c r="D968" t="s">
        <v>6186</v>
      </c>
      <c r="E968" t="s">
        <v>6186</v>
      </c>
      <c r="F968" t="s">
        <v>6186</v>
      </c>
      <c r="H968" t="s">
        <v>6186</v>
      </c>
      <c r="I968" t="str">
        <f t="shared" si="18"/>
        <v/>
      </c>
      <c r="K968" t="s">
        <v>6186</v>
      </c>
      <c r="L968" t="s">
        <v>6186</v>
      </c>
      <c r="M968" t="s">
        <v>6186</v>
      </c>
      <c r="N968" t="s">
        <v>6186</v>
      </c>
      <c r="O968" t="s">
        <v>6186</v>
      </c>
      <c r="P968" t="s">
        <v>6186</v>
      </c>
      <c r="Q968" t="s">
        <v>6186</v>
      </c>
      <c r="R968" t="s">
        <v>6186</v>
      </c>
      <c r="S968" t="s">
        <v>6186</v>
      </c>
      <c r="T968" t="s">
        <v>6186</v>
      </c>
      <c r="U968" t="s">
        <v>6186</v>
      </c>
      <c r="V968" t="s">
        <v>6186</v>
      </c>
      <c r="W968" t="s">
        <v>6186</v>
      </c>
      <c r="X968" t="s">
        <v>6186</v>
      </c>
      <c r="Y968" t="s">
        <v>6186</v>
      </c>
      <c r="Z968" t="s">
        <v>6186</v>
      </c>
      <c r="AA968" t="s">
        <v>6186</v>
      </c>
      <c r="AB968" t="s">
        <v>6186</v>
      </c>
      <c r="AC968" t="s">
        <v>6186</v>
      </c>
      <c r="AD968" t="s">
        <v>6186</v>
      </c>
      <c r="AE968" t="s">
        <v>6186</v>
      </c>
      <c r="AF968" t="s">
        <v>6186</v>
      </c>
      <c r="AG968" t="s">
        <v>6186</v>
      </c>
      <c r="AH968" t="s">
        <v>6186</v>
      </c>
      <c r="AI968" t="s">
        <v>6186</v>
      </c>
      <c r="AJ968" t="s">
        <v>6186</v>
      </c>
      <c r="AK968" t="s">
        <v>6186</v>
      </c>
      <c r="AL968" t="s">
        <v>6186</v>
      </c>
      <c r="AM968" t="s">
        <v>6186</v>
      </c>
      <c r="AN968" t="s">
        <v>6186</v>
      </c>
      <c r="AO968" t="s">
        <v>6186</v>
      </c>
      <c r="AP968" t="s">
        <v>6186</v>
      </c>
      <c r="AQ968" t="s">
        <v>6186</v>
      </c>
      <c r="AR968" t="s">
        <v>6186</v>
      </c>
      <c r="AS968" t="s">
        <v>6186</v>
      </c>
      <c r="AT968" t="s">
        <v>6186</v>
      </c>
      <c r="AU968" t="s">
        <v>6186</v>
      </c>
      <c r="AV968" t="s">
        <v>6186</v>
      </c>
      <c r="AW968" t="s">
        <v>6186</v>
      </c>
      <c r="AX968" t="s">
        <v>6186</v>
      </c>
      <c r="AY968" t="s">
        <v>6186</v>
      </c>
      <c r="AZ968" t="s">
        <v>6186</v>
      </c>
      <c r="BA968" t="s">
        <v>6186</v>
      </c>
      <c r="BB968" t="s">
        <v>6186</v>
      </c>
      <c r="BC968" t="s">
        <v>6186</v>
      </c>
      <c r="BD968" t="s">
        <v>6186</v>
      </c>
    </row>
    <row r="969" spans="1:56">
      <c r="A969" t="s">
        <v>6191</v>
      </c>
      <c r="B969">
        <v>2500</v>
      </c>
      <c r="C969">
        <v>2018</v>
      </c>
      <c r="D969" t="s">
        <v>6186</v>
      </c>
      <c r="E969" t="s">
        <v>6186</v>
      </c>
      <c r="F969" t="s">
        <v>6186</v>
      </c>
      <c r="H969" t="s">
        <v>6186</v>
      </c>
      <c r="I969" t="str">
        <f t="shared" si="18"/>
        <v/>
      </c>
      <c r="K969" t="s">
        <v>6186</v>
      </c>
      <c r="L969" t="s">
        <v>6186</v>
      </c>
      <c r="M969" t="s">
        <v>6186</v>
      </c>
      <c r="N969" t="s">
        <v>6186</v>
      </c>
      <c r="O969" t="s">
        <v>6186</v>
      </c>
      <c r="P969" t="s">
        <v>6186</v>
      </c>
      <c r="Q969" t="s">
        <v>6186</v>
      </c>
      <c r="R969" t="s">
        <v>6186</v>
      </c>
      <c r="S969" t="s">
        <v>6186</v>
      </c>
      <c r="T969" t="s">
        <v>6186</v>
      </c>
      <c r="U969" t="s">
        <v>6186</v>
      </c>
      <c r="V969" t="s">
        <v>6186</v>
      </c>
      <c r="W969" t="s">
        <v>6186</v>
      </c>
      <c r="X969" t="s">
        <v>6186</v>
      </c>
      <c r="Y969" t="s">
        <v>6186</v>
      </c>
      <c r="Z969" t="s">
        <v>6186</v>
      </c>
      <c r="AA969" t="s">
        <v>6186</v>
      </c>
      <c r="AB969" t="s">
        <v>6186</v>
      </c>
      <c r="AC969" t="s">
        <v>6186</v>
      </c>
      <c r="AD969" t="s">
        <v>6186</v>
      </c>
      <c r="AE969" t="s">
        <v>6186</v>
      </c>
      <c r="AF969" t="s">
        <v>6186</v>
      </c>
      <c r="AG969" t="s">
        <v>6186</v>
      </c>
      <c r="AH969" t="s">
        <v>6186</v>
      </c>
      <c r="AI969" t="s">
        <v>6186</v>
      </c>
      <c r="AJ969" t="s">
        <v>6186</v>
      </c>
      <c r="AK969" t="s">
        <v>6186</v>
      </c>
      <c r="AL969" t="s">
        <v>6186</v>
      </c>
      <c r="AM969" t="s">
        <v>6186</v>
      </c>
      <c r="AN969" t="s">
        <v>6186</v>
      </c>
      <c r="AO969" t="s">
        <v>6186</v>
      </c>
      <c r="AP969" t="s">
        <v>6186</v>
      </c>
      <c r="AQ969" t="s">
        <v>6186</v>
      </c>
      <c r="AR969" t="s">
        <v>6186</v>
      </c>
      <c r="AS969" t="s">
        <v>6186</v>
      </c>
      <c r="AT969" t="s">
        <v>6186</v>
      </c>
      <c r="AU969" t="s">
        <v>6186</v>
      </c>
      <c r="AV969" t="s">
        <v>6186</v>
      </c>
      <c r="AW969" t="s">
        <v>6186</v>
      </c>
      <c r="AX969" t="s">
        <v>6186</v>
      </c>
      <c r="AY969" t="s">
        <v>6186</v>
      </c>
      <c r="AZ969" t="s">
        <v>6186</v>
      </c>
      <c r="BA969" t="s">
        <v>6186</v>
      </c>
      <c r="BB969" t="s">
        <v>6186</v>
      </c>
      <c r="BC969" t="s">
        <v>6186</v>
      </c>
      <c r="BD969" t="s">
        <v>6186</v>
      </c>
    </row>
    <row r="970" spans="1:56">
      <c r="A970" t="s">
        <v>6191</v>
      </c>
      <c r="B970">
        <v>2500</v>
      </c>
      <c r="C970">
        <v>2019</v>
      </c>
      <c r="D970" t="s">
        <v>6186</v>
      </c>
      <c r="E970" t="s">
        <v>6186</v>
      </c>
      <c r="F970" t="s">
        <v>6186</v>
      </c>
      <c r="H970" t="s">
        <v>6186</v>
      </c>
      <c r="I970" t="str">
        <f t="shared" si="18"/>
        <v/>
      </c>
      <c r="K970" t="s">
        <v>6186</v>
      </c>
      <c r="L970" t="s">
        <v>6186</v>
      </c>
      <c r="M970" t="s">
        <v>6186</v>
      </c>
      <c r="N970" t="s">
        <v>6186</v>
      </c>
      <c r="O970" t="s">
        <v>6186</v>
      </c>
      <c r="P970" t="s">
        <v>6186</v>
      </c>
      <c r="Q970" t="s">
        <v>6186</v>
      </c>
      <c r="R970" t="s">
        <v>6186</v>
      </c>
      <c r="S970" t="s">
        <v>6186</v>
      </c>
      <c r="T970" t="s">
        <v>6186</v>
      </c>
      <c r="U970" t="s">
        <v>6186</v>
      </c>
      <c r="V970" t="s">
        <v>6186</v>
      </c>
      <c r="W970" t="s">
        <v>6186</v>
      </c>
      <c r="X970" t="s">
        <v>6186</v>
      </c>
      <c r="Y970" t="s">
        <v>6186</v>
      </c>
      <c r="Z970" t="s">
        <v>6186</v>
      </c>
      <c r="AA970" t="s">
        <v>6186</v>
      </c>
      <c r="AB970" t="s">
        <v>6186</v>
      </c>
      <c r="AC970" t="s">
        <v>6186</v>
      </c>
      <c r="AD970" t="s">
        <v>6186</v>
      </c>
      <c r="AE970" t="s">
        <v>6186</v>
      </c>
      <c r="AF970" t="s">
        <v>6186</v>
      </c>
      <c r="AG970" t="s">
        <v>6186</v>
      </c>
      <c r="AH970" t="s">
        <v>6186</v>
      </c>
      <c r="AI970" t="s">
        <v>6186</v>
      </c>
      <c r="AJ970" t="s">
        <v>6186</v>
      </c>
      <c r="AK970" t="s">
        <v>6186</v>
      </c>
      <c r="AL970" t="s">
        <v>6186</v>
      </c>
      <c r="AM970" t="s">
        <v>6186</v>
      </c>
      <c r="AN970" t="s">
        <v>6186</v>
      </c>
      <c r="AO970" t="s">
        <v>6186</v>
      </c>
      <c r="AP970" t="s">
        <v>6186</v>
      </c>
      <c r="AQ970" t="s">
        <v>6186</v>
      </c>
      <c r="AR970" t="s">
        <v>6186</v>
      </c>
      <c r="AS970" t="s">
        <v>6186</v>
      </c>
      <c r="AT970" t="s">
        <v>6186</v>
      </c>
      <c r="AU970" t="s">
        <v>6186</v>
      </c>
      <c r="AV970" t="s">
        <v>6186</v>
      </c>
      <c r="AW970" t="s">
        <v>6186</v>
      </c>
      <c r="AX970" t="s">
        <v>6186</v>
      </c>
      <c r="AY970" t="s">
        <v>6186</v>
      </c>
      <c r="AZ970" t="s">
        <v>6186</v>
      </c>
      <c r="BA970" t="s">
        <v>6186</v>
      </c>
      <c r="BB970" t="s">
        <v>6186</v>
      </c>
      <c r="BC970" t="s">
        <v>6186</v>
      </c>
      <c r="BD970" t="s">
        <v>6186</v>
      </c>
    </row>
    <row r="971" spans="1:56">
      <c r="A971" t="s">
        <v>6191</v>
      </c>
      <c r="B971">
        <v>2500</v>
      </c>
      <c r="C971">
        <v>2020</v>
      </c>
      <c r="D971" t="s">
        <v>6186</v>
      </c>
      <c r="E971" t="s">
        <v>6186</v>
      </c>
      <c r="F971" t="s">
        <v>6186</v>
      </c>
      <c r="H971" t="s">
        <v>6186</v>
      </c>
      <c r="I971" t="str">
        <f t="shared" ref="I971:I1034" si="19">IFERROR(H971*E971,"")</f>
        <v/>
      </c>
      <c r="K971" t="s">
        <v>6186</v>
      </c>
      <c r="L971" t="s">
        <v>6186</v>
      </c>
      <c r="M971" t="s">
        <v>6186</v>
      </c>
      <c r="N971" t="s">
        <v>6186</v>
      </c>
      <c r="O971" t="s">
        <v>6186</v>
      </c>
      <c r="P971" t="s">
        <v>6186</v>
      </c>
      <c r="Q971" t="s">
        <v>6186</v>
      </c>
      <c r="R971" t="s">
        <v>6186</v>
      </c>
      <c r="S971" t="s">
        <v>6186</v>
      </c>
      <c r="T971" t="s">
        <v>6186</v>
      </c>
      <c r="U971" t="s">
        <v>6186</v>
      </c>
      <c r="V971" t="s">
        <v>6186</v>
      </c>
      <c r="W971" t="s">
        <v>6186</v>
      </c>
      <c r="X971" t="s">
        <v>6186</v>
      </c>
      <c r="Y971" t="s">
        <v>6186</v>
      </c>
      <c r="Z971" t="s">
        <v>6186</v>
      </c>
      <c r="AA971" t="s">
        <v>6186</v>
      </c>
      <c r="AB971" t="s">
        <v>6186</v>
      </c>
      <c r="AC971" t="s">
        <v>6186</v>
      </c>
      <c r="AD971" t="s">
        <v>6186</v>
      </c>
      <c r="AE971" t="s">
        <v>6186</v>
      </c>
      <c r="AF971" t="s">
        <v>6186</v>
      </c>
      <c r="AG971" t="s">
        <v>6186</v>
      </c>
      <c r="AH971" t="s">
        <v>6186</v>
      </c>
      <c r="AI971" t="s">
        <v>6186</v>
      </c>
      <c r="AJ971" t="s">
        <v>6186</v>
      </c>
      <c r="AK971" t="s">
        <v>6186</v>
      </c>
      <c r="AL971" t="s">
        <v>6186</v>
      </c>
      <c r="AM971" t="s">
        <v>6186</v>
      </c>
      <c r="AN971" t="s">
        <v>6186</v>
      </c>
      <c r="AO971" t="s">
        <v>6186</v>
      </c>
      <c r="AP971" t="s">
        <v>6186</v>
      </c>
      <c r="AQ971" t="s">
        <v>6186</v>
      </c>
      <c r="AR971" t="s">
        <v>6186</v>
      </c>
      <c r="AS971" t="s">
        <v>6186</v>
      </c>
      <c r="AT971" t="s">
        <v>6186</v>
      </c>
      <c r="AU971" t="s">
        <v>6186</v>
      </c>
      <c r="AV971" t="s">
        <v>6186</v>
      </c>
      <c r="AW971" t="s">
        <v>6186</v>
      </c>
      <c r="AX971" t="s">
        <v>6186</v>
      </c>
      <c r="AY971" t="s">
        <v>6186</v>
      </c>
      <c r="AZ971" t="s">
        <v>6186</v>
      </c>
      <c r="BA971" t="s">
        <v>6186</v>
      </c>
      <c r="BB971" t="s">
        <v>6186</v>
      </c>
      <c r="BC971" t="s">
        <v>6186</v>
      </c>
      <c r="BD971" t="s">
        <v>6186</v>
      </c>
    </row>
    <row r="972" spans="1:56">
      <c r="A972" t="s">
        <v>6191</v>
      </c>
      <c r="B972">
        <v>2500</v>
      </c>
      <c r="C972">
        <v>2021</v>
      </c>
      <c r="D972" t="s">
        <v>6186</v>
      </c>
      <c r="E972" t="s">
        <v>6186</v>
      </c>
      <c r="F972" t="s">
        <v>6186</v>
      </c>
      <c r="G972" t="str">
        <f>IFERROR(F972*E972,"")</f>
        <v/>
      </c>
      <c r="H972" t="s">
        <v>6186</v>
      </c>
      <c r="I972" t="str">
        <f t="shared" si="19"/>
        <v/>
      </c>
      <c r="J972" t="str">
        <f>IFERROR(M972*E972,"")</f>
        <v/>
      </c>
      <c r="K972" t="s">
        <v>6186</v>
      </c>
      <c r="L972" t="s">
        <v>6186</v>
      </c>
      <c r="M972" t="s">
        <v>6186</v>
      </c>
      <c r="N972" t="s">
        <v>6186</v>
      </c>
      <c r="O972" t="s">
        <v>6186</v>
      </c>
      <c r="P972" t="s">
        <v>6186</v>
      </c>
      <c r="Q972" t="s">
        <v>6186</v>
      </c>
      <c r="R972" t="s">
        <v>6186</v>
      </c>
      <c r="S972" t="s">
        <v>6186</v>
      </c>
      <c r="T972" t="s">
        <v>6186</v>
      </c>
      <c r="U972" t="s">
        <v>6186</v>
      </c>
      <c r="V972" t="s">
        <v>6186</v>
      </c>
      <c r="W972" t="s">
        <v>6186</v>
      </c>
      <c r="X972" t="s">
        <v>6186</v>
      </c>
      <c r="Y972" t="s">
        <v>6186</v>
      </c>
      <c r="Z972" t="s">
        <v>6186</v>
      </c>
      <c r="AA972" t="s">
        <v>6186</v>
      </c>
      <c r="AB972" t="s">
        <v>6186</v>
      </c>
      <c r="AC972" t="s">
        <v>6186</v>
      </c>
      <c r="AD972" t="s">
        <v>6186</v>
      </c>
      <c r="AE972" t="s">
        <v>6186</v>
      </c>
      <c r="AF972" t="s">
        <v>6186</v>
      </c>
      <c r="AG972" t="s">
        <v>6186</v>
      </c>
      <c r="AH972" t="s">
        <v>6186</v>
      </c>
      <c r="AI972" t="s">
        <v>6186</v>
      </c>
      <c r="AJ972" t="s">
        <v>6186</v>
      </c>
      <c r="AK972" t="s">
        <v>6186</v>
      </c>
      <c r="AL972" t="s">
        <v>6186</v>
      </c>
      <c r="AM972" t="s">
        <v>6186</v>
      </c>
      <c r="AN972" t="s">
        <v>6186</v>
      </c>
      <c r="AO972" t="s">
        <v>6186</v>
      </c>
      <c r="AP972" t="s">
        <v>6186</v>
      </c>
      <c r="AQ972" t="s">
        <v>6186</v>
      </c>
      <c r="AR972" t="s">
        <v>6186</v>
      </c>
      <c r="AS972" t="s">
        <v>6186</v>
      </c>
      <c r="AT972" t="s">
        <v>6186</v>
      </c>
      <c r="AU972" t="s">
        <v>6186</v>
      </c>
      <c r="AV972" t="s">
        <v>6186</v>
      </c>
      <c r="AW972" t="s">
        <v>6186</v>
      </c>
      <c r="AX972" t="s">
        <v>6186</v>
      </c>
      <c r="AY972" t="s">
        <v>6186</v>
      </c>
      <c r="AZ972" t="s">
        <v>6186</v>
      </c>
      <c r="BA972" t="s">
        <v>6186</v>
      </c>
      <c r="BB972" t="s">
        <v>6186</v>
      </c>
      <c r="BC972" t="s">
        <v>6186</v>
      </c>
      <c r="BD972" t="s">
        <v>6186</v>
      </c>
    </row>
    <row r="973" spans="1:56">
      <c r="A973" t="s">
        <v>6191</v>
      </c>
      <c r="B973">
        <v>2500</v>
      </c>
      <c r="C973" t="s">
        <v>6187</v>
      </c>
      <c r="D973" t="s">
        <v>6186</v>
      </c>
      <c r="E973" t="s">
        <v>6186</v>
      </c>
      <c r="F973" t="s">
        <v>6186</v>
      </c>
      <c r="H973" t="s">
        <v>6186</v>
      </c>
      <c r="I973" t="str">
        <f t="shared" si="19"/>
        <v/>
      </c>
      <c r="K973" t="s">
        <v>6186</v>
      </c>
      <c r="L973" t="s">
        <v>6186</v>
      </c>
      <c r="M973" t="s">
        <v>6186</v>
      </c>
      <c r="N973" t="s">
        <v>6186</v>
      </c>
      <c r="O973" t="s">
        <v>6186</v>
      </c>
      <c r="P973" t="s">
        <v>6186</v>
      </c>
      <c r="Q973" t="s">
        <v>6186</v>
      </c>
      <c r="R973" t="s">
        <v>6186</v>
      </c>
      <c r="S973" t="s">
        <v>6186</v>
      </c>
      <c r="T973" t="s">
        <v>6186</v>
      </c>
      <c r="U973" t="s">
        <v>6186</v>
      </c>
      <c r="V973" t="s">
        <v>6186</v>
      </c>
      <c r="W973" t="s">
        <v>6186</v>
      </c>
      <c r="X973" t="s">
        <v>6186</v>
      </c>
      <c r="Y973" t="s">
        <v>6186</v>
      </c>
      <c r="Z973" t="s">
        <v>6186</v>
      </c>
      <c r="AA973" t="s">
        <v>6186</v>
      </c>
      <c r="AB973" t="s">
        <v>6186</v>
      </c>
      <c r="AC973" t="s">
        <v>6186</v>
      </c>
      <c r="AD973" t="s">
        <v>6186</v>
      </c>
      <c r="AE973" t="s">
        <v>6186</v>
      </c>
      <c r="AF973" t="s">
        <v>6186</v>
      </c>
      <c r="AG973" t="s">
        <v>6186</v>
      </c>
      <c r="AH973" t="s">
        <v>6186</v>
      </c>
      <c r="AI973" t="s">
        <v>6186</v>
      </c>
      <c r="AJ973" t="s">
        <v>6186</v>
      </c>
      <c r="AK973" t="s">
        <v>6186</v>
      </c>
      <c r="AL973" t="s">
        <v>6186</v>
      </c>
      <c r="AM973" t="s">
        <v>6186</v>
      </c>
      <c r="AN973" t="s">
        <v>6186</v>
      </c>
      <c r="AO973" t="s">
        <v>6186</v>
      </c>
      <c r="AP973" t="s">
        <v>6186</v>
      </c>
      <c r="AQ973" t="s">
        <v>6186</v>
      </c>
      <c r="AR973" t="s">
        <v>6186</v>
      </c>
      <c r="AS973" t="s">
        <v>6186</v>
      </c>
      <c r="AT973" t="s">
        <v>6186</v>
      </c>
      <c r="AU973" t="s">
        <v>6186</v>
      </c>
      <c r="AV973" t="s">
        <v>6186</v>
      </c>
      <c r="AW973" t="s">
        <v>6186</v>
      </c>
      <c r="AX973" t="s">
        <v>6186</v>
      </c>
      <c r="AY973" t="s">
        <v>6186</v>
      </c>
      <c r="AZ973" t="s">
        <v>6186</v>
      </c>
      <c r="BA973" t="s">
        <v>6186</v>
      </c>
      <c r="BB973" t="s">
        <v>6186</v>
      </c>
      <c r="BC973" t="s">
        <v>6186</v>
      </c>
      <c r="BD973" t="s">
        <v>6186</v>
      </c>
    </row>
    <row r="974" spans="1:56">
      <c r="A974" t="s">
        <v>6188</v>
      </c>
      <c r="B974">
        <v>2500</v>
      </c>
      <c r="C974">
        <v>1975</v>
      </c>
      <c r="D974" t="s">
        <v>6186</v>
      </c>
      <c r="E974" t="s">
        <v>6186</v>
      </c>
      <c r="F974" t="s">
        <v>6186</v>
      </c>
      <c r="H974" t="s">
        <v>6186</v>
      </c>
      <c r="I974" t="str">
        <f t="shared" si="19"/>
        <v/>
      </c>
      <c r="K974" t="s">
        <v>6186</v>
      </c>
      <c r="L974" t="s">
        <v>6186</v>
      </c>
      <c r="M974" t="s">
        <v>6186</v>
      </c>
      <c r="N974" t="s">
        <v>6186</v>
      </c>
      <c r="O974" t="s">
        <v>6186</v>
      </c>
      <c r="P974" t="s">
        <v>6186</v>
      </c>
      <c r="Q974" t="s">
        <v>6186</v>
      </c>
      <c r="R974" t="s">
        <v>6186</v>
      </c>
      <c r="S974" t="s">
        <v>6186</v>
      </c>
      <c r="T974" t="s">
        <v>6186</v>
      </c>
      <c r="U974" t="s">
        <v>6186</v>
      </c>
      <c r="V974" t="s">
        <v>6186</v>
      </c>
      <c r="W974" t="s">
        <v>6186</v>
      </c>
      <c r="X974" t="s">
        <v>6186</v>
      </c>
      <c r="Y974" t="s">
        <v>6186</v>
      </c>
      <c r="Z974" t="s">
        <v>6186</v>
      </c>
      <c r="AA974" t="s">
        <v>6186</v>
      </c>
      <c r="AB974" t="s">
        <v>6186</v>
      </c>
      <c r="AC974" t="s">
        <v>6186</v>
      </c>
      <c r="AD974" t="s">
        <v>6186</v>
      </c>
      <c r="AE974" t="s">
        <v>6186</v>
      </c>
      <c r="AF974" t="s">
        <v>6186</v>
      </c>
      <c r="AG974" t="s">
        <v>6186</v>
      </c>
      <c r="AH974" t="s">
        <v>6186</v>
      </c>
      <c r="AI974" t="s">
        <v>6186</v>
      </c>
      <c r="AJ974" t="s">
        <v>6186</v>
      </c>
      <c r="AK974" t="s">
        <v>6186</v>
      </c>
      <c r="AL974" t="s">
        <v>6186</v>
      </c>
      <c r="AM974" t="s">
        <v>6186</v>
      </c>
      <c r="AN974" t="s">
        <v>6186</v>
      </c>
      <c r="AO974" t="s">
        <v>6186</v>
      </c>
      <c r="AP974" t="s">
        <v>6186</v>
      </c>
      <c r="AQ974" t="s">
        <v>6186</v>
      </c>
      <c r="AR974" t="s">
        <v>6186</v>
      </c>
      <c r="AS974" t="s">
        <v>6186</v>
      </c>
      <c r="AT974" t="s">
        <v>6186</v>
      </c>
      <c r="AU974" t="s">
        <v>6186</v>
      </c>
      <c r="AV974" t="s">
        <v>6186</v>
      </c>
      <c r="AW974" t="s">
        <v>6186</v>
      </c>
      <c r="AX974" t="s">
        <v>6186</v>
      </c>
      <c r="AY974" t="s">
        <v>6186</v>
      </c>
      <c r="AZ974" t="s">
        <v>6186</v>
      </c>
      <c r="BA974" t="s">
        <v>6186</v>
      </c>
      <c r="BB974" t="s">
        <v>6186</v>
      </c>
      <c r="BC974" t="s">
        <v>6186</v>
      </c>
      <c r="BD974" t="s">
        <v>6186</v>
      </c>
    </row>
    <row r="975" spans="1:56">
      <c r="A975" t="s">
        <v>6188</v>
      </c>
      <c r="B975">
        <v>2500</v>
      </c>
      <c r="C975">
        <v>1976</v>
      </c>
      <c r="D975" t="s">
        <v>6186</v>
      </c>
      <c r="E975" t="s">
        <v>6186</v>
      </c>
      <c r="F975" t="s">
        <v>6186</v>
      </c>
      <c r="H975" t="s">
        <v>6186</v>
      </c>
      <c r="I975" t="str">
        <f t="shared" si="19"/>
        <v/>
      </c>
      <c r="K975" t="s">
        <v>6186</v>
      </c>
      <c r="L975" t="s">
        <v>6186</v>
      </c>
      <c r="M975" t="s">
        <v>6186</v>
      </c>
      <c r="N975" t="s">
        <v>6186</v>
      </c>
      <c r="O975" t="s">
        <v>6186</v>
      </c>
      <c r="P975" t="s">
        <v>6186</v>
      </c>
      <c r="Q975" t="s">
        <v>6186</v>
      </c>
      <c r="R975" t="s">
        <v>6186</v>
      </c>
      <c r="S975" t="s">
        <v>6186</v>
      </c>
      <c r="T975" t="s">
        <v>6186</v>
      </c>
      <c r="U975" t="s">
        <v>6186</v>
      </c>
      <c r="V975" t="s">
        <v>6186</v>
      </c>
      <c r="W975" t="s">
        <v>6186</v>
      </c>
      <c r="X975" t="s">
        <v>6186</v>
      </c>
      <c r="Y975" t="s">
        <v>6186</v>
      </c>
      <c r="Z975" t="s">
        <v>6186</v>
      </c>
      <c r="AA975" t="s">
        <v>6186</v>
      </c>
      <c r="AB975" t="s">
        <v>6186</v>
      </c>
      <c r="AC975" t="s">
        <v>6186</v>
      </c>
      <c r="AD975" t="s">
        <v>6186</v>
      </c>
      <c r="AE975" t="s">
        <v>6186</v>
      </c>
      <c r="AF975" t="s">
        <v>6186</v>
      </c>
      <c r="AG975" t="s">
        <v>6186</v>
      </c>
      <c r="AH975" t="s">
        <v>6186</v>
      </c>
      <c r="AI975" t="s">
        <v>6186</v>
      </c>
      <c r="AJ975" t="s">
        <v>6186</v>
      </c>
      <c r="AK975" t="s">
        <v>6186</v>
      </c>
      <c r="AL975" t="s">
        <v>6186</v>
      </c>
      <c r="AM975" t="s">
        <v>6186</v>
      </c>
      <c r="AN975" t="s">
        <v>6186</v>
      </c>
      <c r="AO975" t="s">
        <v>6186</v>
      </c>
      <c r="AP975" t="s">
        <v>6186</v>
      </c>
      <c r="AQ975" t="s">
        <v>6186</v>
      </c>
      <c r="AR975" t="s">
        <v>6186</v>
      </c>
      <c r="AS975" t="s">
        <v>6186</v>
      </c>
      <c r="AT975" t="s">
        <v>6186</v>
      </c>
      <c r="AU975" t="s">
        <v>6186</v>
      </c>
      <c r="AV975" t="s">
        <v>6186</v>
      </c>
      <c r="AW975" t="s">
        <v>6186</v>
      </c>
      <c r="AX975" t="s">
        <v>6186</v>
      </c>
      <c r="AY975" t="s">
        <v>6186</v>
      </c>
      <c r="AZ975" t="s">
        <v>6186</v>
      </c>
      <c r="BA975" t="s">
        <v>6186</v>
      </c>
      <c r="BB975" t="s">
        <v>6186</v>
      </c>
      <c r="BC975" t="s">
        <v>6186</v>
      </c>
      <c r="BD975" t="s">
        <v>6186</v>
      </c>
    </row>
    <row r="976" spans="1:56">
      <c r="A976" t="s">
        <v>6188</v>
      </c>
      <c r="B976">
        <v>2500</v>
      </c>
      <c r="C976">
        <v>1977</v>
      </c>
      <c r="D976" t="s">
        <v>6186</v>
      </c>
      <c r="E976" t="s">
        <v>6186</v>
      </c>
      <c r="F976" t="s">
        <v>6186</v>
      </c>
      <c r="H976" t="s">
        <v>6186</v>
      </c>
      <c r="I976" t="str">
        <f t="shared" si="19"/>
        <v/>
      </c>
      <c r="K976" t="s">
        <v>6186</v>
      </c>
      <c r="L976" t="s">
        <v>6186</v>
      </c>
      <c r="M976" t="s">
        <v>6186</v>
      </c>
      <c r="N976" t="s">
        <v>6186</v>
      </c>
      <c r="O976" t="s">
        <v>6186</v>
      </c>
      <c r="P976" t="s">
        <v>6186</v>
      </c>
      <c r="Q976" t="s">
        <v>6186</v>
      </c>
      <c r="R976" t="s">
        <v>6186</v>
      </c>
      <c r="S976" t="s">
        <v>6186</v>
      </c>
      <c r="T976" t="s">
        <v>6186</v>
      </c>
      <c r="U976" t="s">
        <v>6186</v>
      </c>
      <c r="V976" t="s">
        <v>6186</v>
      </c>
      <c r="W976" t="s">
        <v>6186</v>
      </c>
      <c r="X976" t="s">
        <v>6186</v>
      </c>
      <c r="Y976" t="s">
        <v>6186</v>
      </c>
      <c r="Z976" t="s">
        <v>6186</v>
      </c>
      <c r="AA976" t="s">
        <v>6186</v>
      </c>
      <c r="AB976" t="s">
        <v>6186</v>
      </c>
      <c r="AC976" t="s">
        <v>6186</v>
      </c>
      <c r="AD976" t="s">
        <v>6186</v>
      </c>
      <c r="AE976" t="s">
        <v>6186</v>
      </c>
      <c r="AF976" t="s">
        <v>6186</v>
      </c>
      <c r="AG976" t="s">
        <v>6186</v>
      </c>
      <c r="AH976" t="s">
        <v>6186</v>
      </c>
      <c r="AI976" t="s">
        <v>6186</v>
      </c>
      <c r="AJ976" t="s">
        <v>6186</v>
      </c>
      <c r="AK976" t="s">
        <v>6186</v>
      </c>
      <c r="AL976" t="s">
        <v>6186</v>
      </c>
      <c r="AM976" t="s">
        <v>6186</v>
      </c>
      <c r="AN976" t="s">
        <v>6186</v>
      </c>
      <c r="AO976" t="s">
        <v>6186</v>
      </c>
      <c r="AP976" t="s">
        <v>6186</v>
      </c>
      <c r="AQ976" t="s">
        <v>6186</v>
      </c>
      <c r="AR976" t="s">
        <v>6186</v>
      </c>
      <c r="AS976" t="s">
        <v>6186</v>
      </c>
      <c r="AT976" t="s">
        <v>6186</v>
      </c>
      <c r="AU976" t="s">
        <v>6186</v>
      </c>
      <c r="AV976" t="s">
        <v>6186</v>
      </c>
      <c r="AW976" t="s">
        <v>6186</v>
      </c>
      <c r="AX976" t="s">
        <v>6186</v>
      </c>
      <c r="AY976" t="s">
        <v>6186</v>
      </c>
      <c r="AZ976" t="s">
        <v>6186</v>
      </c>
      <c r="BA976" t="s">
        <v>6186</v>
      </c>
      <c r="BB976" t="s">
        <v>6186</v>
      </c>
      <c r="BC976" t="s">
        <v>6186</v>
      </c>
      <c r="BD976" t="s">
        <v>6186</v>
      </c>
    </row>
    <row r="977" spans="1:56">
      <c r="A977" t="s">
        <v>6188</v>
      </c>
      <c r="B977">
        <v>2500</v>
      </c>
      <c r="C977">
        <v>1978</v>
      </c>
      <c r="D977" t="s">
        <v>6186</v>
      </c>
      <c r="E977" t="s">
        <v>6186</v>
      </c>
      <c r="F977" t="s">
        <v>6186</v>
      </c>
      <c r="H977" t="s">
        <v>6186</v>
      </c>
      <c r="I977" t="str">
        <f t="shared" si="19"/>
        <v/>
      </c>
      <c r="K977" t="s">
        <v>6186</v>
      </c>
      <c r="L977" t="s">
        <v>6186</v>
      </c>
      <c r="M977" t="s">
        <v>6186</v>
      </c>
      <c r="N977" t="s">
        <v>6186</v>
      </c>
      <c r="O977" t="s">
        <v>6186</v>
      </c>
      <c r="P977" t="s">
        <v>6186</v>
      </c>
      <c r="Q977" t="s">
        <v>6186</v>
      </c>
      <c r="R977" t="s">
        <v>6186</v>
      </c>
      <c r="S977" t="s">
        <v>6186</v>
      </c>
      <c r="T977" t="s">
        <v>6186</v>
      </c>
      <c r="U977" t="s">
        <v>6186</v>
      </c>
      <c r="V977" t="s">
        <v>6186</v>
      </c>
      <c r="W977" t="s">
        <v>6186</v>
      </c>
      <c r="X977" t="s">
        <v>6186</v>
      </c>
      <c r="Y977" t="s">
        <v>6186</v>
      </c>
      <c r="Z977" t="s">
        <v>6186</v>
      </c>
      <c r="AA977" t="s">
        <v>6186</v>
      </c>
      <c r="AB977" t="s">
        <v>6186</v>
      </c>
      <c r="AC977" t="s">
        <v>6186</v>
      </c>
      <c r="AD977" t="s">
        <v>6186</v>
      </c>
      <c r="AE977" t="s">
        <v>6186</v>
      </c>
      <c r="AF977" t="s">
        <v>6186</v>
      </c>
      <c r="AG977" t="s">
        <v>6186</v>
      </c>
      <c r="AH977" t="s">
        <v>6186</v>
      </c>
      <c r="AI977" t="s">
        <v>6186</v>
      </c>
      <c r="AJ977" t="s">
        <v>6186</v>
      </c>
      <c r="AK977" t="s">
        <v>6186</v>
      </c>
      <c r="AL977" t="s">
        <v>6186</v>
      </c>
      <c r="AM977" t="s">
        <v>6186</v>
      </c>
      <c r="AN977" t="s">
        <v>6186</v>
      </c>
      <c r="AO977" t="s">
        <v>6186</v>
      </c>
      <c r="AP977" t="s">
        <v>6186</v>
      </c>
      <c r="AQ977" t="s">
        <v>6186</v>
      </c>
      <c r="AR977" t="s">
        <v>6186</v>
      </c>
      <c r="AS977" t="s">
        <v>6186</v>
      </c>
      <c r="AT977" t="s">
        <v>6186</v>
      </c>
      <c r="AU977" t="s">
        <v>6186</v>
      </c>
      <c r="AV977" t="s">
        <v>6186</v>
      </c>
      <c r="AW977" t="s">
        <v>6186</v>
      </c>
      <c r="AX977" t="s">
        <v>6186</v>
      </c>
      <c r="AY977" t="s">
        <v>6186</v>
      </c>
      <c r="AZ977" t="s">
        <v>6186</v>
      </c>
      <c r="BA977" t="s">
        <v>6186</v>
      </c>
      <c r="BB977" t="s">
        <v>6186</v>
      </c>
      <c r="BC977" t="s">
        <v>6186</v>
      </c>
      <c r="BD977" t="s">
        <v>6186</v>
      </c>
    </row>
    <row r="978" spans="1:56">
      <c r="A978" t="s">
        <v>6188</v>
      </c>
      <c r="B978">
        <v>2500</v>
      </c>
      <c r="C978">
        <v>1979</v>
      </c>
      <c r="D978" t="s">
        <v>6186</v>
      </c>
      <c r="E978" t="s">
        <v>6186</v>
      </c>
      <c r="F978" t="s">
        <v>6186</v>
      </c>
      <c r="H978" t="s">
        <v>6186</v>
      </c>
      <c r="I978" t="str">
        <f t="shared" si="19"/>
        <v/>
      </c>
      <c r="K978" t="s">
        <v>6186</v>
      </c>
      <c r="L978" t="s">
        <v>6186</v>
      </c>
      <c r="M978" t="s">
        <v>6186</v>
      </c>
      <c r="N978" t="s">
        <v>6186</v>
      </c>
      <c r="O978" t="s">
        <v>6186</v>
      </c>
      <c r="P978" t="s">
        <v>6186</v>
      </c>
      <c r="Q978" t="s">
        <v>6186</v>
      </c>
      <c r="R978" t="s">
        <v>6186</v>
      </c>
      <c r="S978" t="s">
        <v>6186</v>
      </c>
      <c r="T978" t="s">
        <v>6186</v>
      </c>
      <c r="U978" t="s">
        <v>6186</v>
      </c>
      <c r="V978" t="s">
        <v>6186</v>
      </c>
      <c r="W978" t="s">
        <v>6186</v>
      </c>
      <c r="X978" t="s">
        <v>6186</v>
      </c>
      <c r="Y978" t="s">
        <v>6186</v>
      </c>
      <c r="Z978" t="s">
        <v>6186</v>
      </c>
      <c r="AA978" t="s">
        <v>6186</v>
      </c>
      <c r="AB978" t="s">
        <v>6186</v>
      </c>
      <c r="AC978" t="s">
        <v>6186</v>
      </c>
      <c r="AD978" t="s">
        <v>6186</v>
      </c>
      <c r="AE978" t="s">
        <v>6186</v>
      </c>
      <c r="AF978" t="s">
        <v>6186</v>
      </c>
      <c r="AG978" t="s">
        <v>6186</v>
      </c>
      <c r="AH978" t="s">
        <v>6186</v>
      </c>
      <c r="AI978" t="s">
        <v>6186</v>
      </c>
      <c r="AJ978" t="s">
        <v>6186</v>
      </c>
      <c r="AK978" t="s">
        <v>6186</v>
      </c>
      <c r="AL978" t="s">
        <v>6186</v>
      </c>
      <c r="AM978" t="s">
        <v>6186</v>
      </c>
      <c r="AN978" t="s">
        <v>6186</v>
      </c>
      <c r="AO978" t="s">
        <v>6186</v>
      </c>
      <c r="AP978" t="s">
        <v>6186</v>
      </c>
      <c r="AQ978" t="s">
        <v>6186</v>
      </c>
      <c r="AR978" t="s">
        <v>6186</v>
      </c>
      <c r="AS978" t="s">
        <v>6186</v>
      </c>
      <c r="AT978" t="s">
        <v>6186</v>
      </c>
      <c r="AU978" t="s">
        <v>6186</v>
      </c>
      <c r="AV978" t="s">
        <v>6186</v>
      </c>
      <c r="AW978" t="s">
        <v>6186</v>
      </c>
      <c r="AX978" t="s">
        <v>6186</v>
      </c>
      <c r="AY978" t="s">
        <v>6186</v>
      </c>
      <c r="AZ978" t="s">
        <v>6186</v>
      </c>
      <c r="BA978" t="s">
        <v>6186</v>
      </c>
      <c r="BB978" t="s">
        <v>6186</v>
      </c>
      <c r="BC978" t="s">
        <v>6186</v>
      </c>
      <c r="BD978" t="s">
        <v>6186</v>
      </c>
    </row>
    <row r="979" spans="1:56">
      <c r="A979" t="s">
        <v>6188</v>
      </c>
      <c r="B979">
        <v>2500</v>
      </c>
      <c r="C979">
        <v>1980</v>
      </c>
      <c r="D979" t="s">
        <v>6186</v>
      </c>
      <c r="E979" t="s">
        <v>6186</v>
      </c>
      <c r="F979" t="s">
        <v>6186</v>
      </c>
      <c r="H979" t="s">
        <v>6186</v>
      </c>
      <c r="I979" t="str">
        <f t="shared" si="19"/>
        <v/>
      </c>
      <c r="K979" t="s">
        <v>6186</v>
      </c>
      <c r="L979" t="s">
        <v>6186</v>
      </c>
      <c r="M979" t="s">
        <v>6186</v>
      </c>
      <c r="N979" t="s">
        <v>6186</v>
      </c>
      <c r="O979" t="s">
        <v>6186</v>
      </c>
      <c r="P979" t="s">
        <v>6186</v>
      </c>
      <c r="Q979" t="s">
        <v>6186</v>
      </c>
      <c r="R979" t="s">
        <v>6186</v>
      </c>
      <c r="S979" t="s">
        <v>6186</v>
      </c>
      <c r="T979" t="s">
        <v>6186</v>
      </c>
      <c r="U979" t="s">
        <v>6186</v>
      </c>
      <c r="V979" t="s">
        <v>6186</v>
      </c>
      <c r="W979" t="s">
        <v>6186</v>
      </c>
      <c r="X979" t="s">
        <v>6186</v>
      </c>
      <c r="Y979" t="s">
        <v>6186</v>
      </c>
      <c r="Z979" t="s">
        <v>6186</v>
      </c>
      <c r="AA979" t="s">
        <v>6186</v>
      </c>
      <c r="AB979" t="s">
        <v>6186</v>
      </c>
      <c r="AC979" t="s">
        <v>6186</v>
      </c>
      <c r="AD979" t="s">
        <v>6186</v>
      </c>
      <c r="AE979" t="s">
        <v>6186</v>
      </c>
      <c r="AF979" t="s">
        <v>6186</v>
      </c>
      <c r="AG979" t="s">
        <v>6186</v>
      </c>
      <c r="AH979" t="s">
        <v>6186</v>
      </c>
      <c r="AI979" t="s">
        <v>6186</v>
      </c>
      <c r="AJ979" t="s">
        <v>6186</v>
      </c>
      <c r="AK979" t="s">
        <v>6186</v>
      </c>
      <c r="AL979" t="s">
        <v>6186</v>
      </c>
      <c r="AM979" t="s">
        <v>6186</v>
      </c>
      <c r="AN979" t="s">
        <v>6186</v>
      </c>
      <c r="AO979" t="s">
        <v>6186</v>
      </c>
      <c r="AP979" t="s">
        <v>6186</v>
      </c>
      <c r="AQ979" t="s">
        <v>6186</v>
      </c>
      <c r="AR979" t="s">
        <v>6186</v>
      </c>
      <c r="AS979" t="s">
        <v>6186</v>
      </c>
      <c r="AT979" t="s">
        <v>6186</v>
      </c>
      <c r="AU979" t="s">
        <v>6186</v>
      </c>
      <c r="AV979" t="s">
        <v>6186</v>
      </c>
      <c r="AW979" t="s">
        <v>6186</v>
      </c>
      <c r="AX979" t="s">
        <v>6186</v>
      </c>
      <c r="AY979" t="s">
        <v>6186</v>
      </c>
      <c r="AZ979" t="s">
        <v>6186</v>
      </c>
      <c r="BA979" t="s">
        <v>6186</v>
      </c>
      <c r="BB979" t="s">
        <v>6186</v>
      </c>
      <c r="BC979" t="s">
        <v>6186</v>
      </c>
      <c r="BD979" t="s">
        <v>6186</v>
      </c>
    </row>
    <row r="980" spans="1:56">
      <c r="A980" t="s">
        <v>6188</v>
      </c>
      <c r="B980">
        <v>2500</v>
      </c>
      <c r="C980">
        <v>1981</v>
      </c>
      <c r="D980" t="s">
        <v>6186</v>
      </c>
      <c r="E980" t="s">
        <v>6186</v>
      </c>
      <c r="F980" t="s">
        <v>6186</v>
      </c>
      <c r="H980" t="s">
        <v>6186</v>
      </c>
      <c r="I980" t="str">
        <f t="shared" si="19"/>
        <v/>
      </c>
      <c r="K980" t="s">
        <v>6186</v>
      </c>
      <c r="L980" t="s">
        <v>6186</v>
      </c>
      <c r="M980" t="s">
        <v>6186</v>
      </c>
      <c r="N980" t="s">
        <v>6186</v>
      </c>
      <c r="O980" t="s">
        <v>6186</v>
      </c>
      <c r="P980" t="s">
        <v>6186</v>
      </c>
      <c r="Q980" t="s">
        <v>6186</v>
      </c>
      <c r="R980" t="s">
        <v>6186</v>
      </c>
      <c r="S980" t="s">
        <v>6186</v>
      </c>
      <c r="T980" t="s">
        <v>6186</v>
      </c>
      <c r="U980" t="s">
        <v>6186</v>
      </c>
      <c r="V980" t="s">
        <v>6186</v>
      </c>
      <c r="W980" t="s">
        <v>6186</v>
      </c>
      <c r="X980" t="s">
        <v>6186</v>
      </c>
      <c r="Y980" t="s">
        <v>6186</v>
      </c>
      <c r="Z980" t="s">
        <v>6186</v>
      </c>
      <c r="AA980" t="s">
        <v>6186</v>
      </c>
      <c r="AB980" t="s">
        <v>6186</v>
      </c>
      <c r="AC980" t="s">
        <v>6186</v>
      </c>
      <c r="AD980" t="s">
        <v>6186</v>
      </c>
      <c r="AE980" t="s">
        <v>6186</v>
      </c>
      <c r="AF980" t="s">
        <v>6186</v>
      </c>
      <c r="AG980" t="s">
        <v>6186</v>
      </c>
      <c r="AH980" t="s">
        <v>6186</v>
      </c>
      <c r="AI980" t="s">
        <v>6186</v>
      </c>
      <c r="AJ980" t="s">
        <v>6186</v>
      </c>
      <c r="AK980" t="s">
        <v>6186</v>
      </c>
      <c r="AL980" t="s">
        <v>6186</v>
      </c>
      <c r="AM980" t="s">
        <v>6186</v>
      </c>
      <c r="AN980" t="s">
        <v>6186</v>
      </c>
      <c r="AO980" t="s">
        <v>6186</v>
      </c>
      <c r="AP980" t="s">
        <v>6186</v>
      </c>
      <c r="AQ980" t="s">
        <v>6186</v>
      </c>
      <c r="AR980" t="s">
        <v>6186</v>
      </c>
      <c r="AS980" t="s">
        <v>6186</v>
      </c>
      <c r="AT980" t="s">
        <v>6186</v>
      </c>
      <c r="AU980" t="s">
        <v>6186</v>
      </c>
      <c r="AV980" t="s">
        <v>6186</v>
      </c>
      <c r="AW980" t="s">
        <v>6186</v>
      </c>
      <c r="AX980" t="s">
        <v>6186</v>
      </c>
      <c r="AY980" t="s">
        <v>6186</v>
      </c>
      <c r="AZ980" t="s">
        <v>6186</v>
      </c>
      <c r="BA980" t="s">
        <v>6186</v>
      </c>
      <c r="BB980" t="s">
        <v>6186</v>
      </c>
      <c r="BC980" t="s">
        <v>6186</v>
      </c>
      <c r="BD980" t="s">
        <v>6186</v>
      </c>
    </row>
    <row r="981" spans="1:56">
      <c r="A981" t="s">
        <v>6188</v>
      </c>
      <c r="B981">
        <v>2500</v>
      </c>
      <c r="C981">
        <v>1982</v>
      </c>
      <c r="D981" t="s">
        <v>6186</v>
      </c>
      <c r="E981" t="s">
        <v>6186</v>
      </c>
      <c r="F981" t="s">
        <v>6186</v>
      </c>
      <c r="H981" t="s">
        <v>6186</v>
      </c>
      <c r="I981" t="str">
        <f t="shared" si="19"/>
        <v/>
      </c>
      <c r="K981" t="s">
        <v>6186</v>
      </c>
      <c r="L981" t="s">
        <v>6186</v>
      </c>
      <c r="M981" t="s">
        <v>6186</v>
      </c>
      <c r="N981" t="s">
        <v>6186</v>
      </c>
      <c r="O981" t="s">
        <v>6186</v>
      </c>
      <c r="P981" t="s">
        <v>6186</v>
      </c>
      <c r="Q981" t="s">
        <v>6186</v>
      </c>
      <c r="R981" t="s">
        <v>6186</v>
      </c>
      <c r="S981" t="s">
        <v>6186</v>
      </c>
      <c r="T981" t="s">
        <v>6186</v>
      </c>
      <c r="U981" t="s">
        <v>6186</v>
      </c>
      <c r="V981" t="s">
        <v>6186</v>
      </c>
      <c r="W981" t="s">
        <v>6186</v>
      </c>
      <c r="X981" t="s">
        <v>6186</v>
      </c>
      <c r="Y981" t="s">
        <v>6186</v>
      </c>
      <c r="Z981" t="s">
        <v>6186</v>
      </c>
      <c r="AA981" t="s">
        <v>6186</v>
      </c>
      <c r="AB981" t="s">
        <v>6186</v>
      </c>
      <c r="AC981" t="s">
        <v>6186</v>
      </c>
      <c r="AD981" t="s">
        <v>6186</v>
      </c>
      <c r="AE981" t="s">
        <v>6186</v>
      </c>
      <c r="AF981" t="s">
        <v>6186</v>
      </c>
      <c r="AG981" t="s">
        <v>6186</v>
      </c>
      <c r="AH981" t="s">
        <v>6186</v>
      </c>
      <c r="AI981" t="s">
        <v>6186</v>
      </c>
      <c r="AJ981" t="s">
        <v>6186</v>
      </c>
      <c r="AK981" t="s">
        <v>6186</v>
      </c>
      <c r="AL981" t="s">
        <v>6186</v>
      </c>
      <c r="AM981" t="s">
        <v>6186</v>
      </c>
      <c r="AN981" t="s">
        <v>6186</v>
      </c>
      <c r="AO981" t="s">
        <v>6186</v>
      </c>
      <c r="AP981" t="s">
        <v>6186</v>
      </c>
      <c r="AQ981" t="s">
        <v>6186</v>
      </c>
      <c r="AR981" t="s">
        <v>6186</v>
      </c>
      <c r="AS981" t="s">
        <v>6186</v>
      </c>
      <c r="AT981" t="s">
        <v>6186</v>
      </c>
      <c r="AU981" t="s">
        <v>6186</v>
      </c>
      <c r="AV981" t="s">
        <v>6186</v>
      </c>
      <c r="AW981" t="s">
        <v>6186</v>
      </c>
      <c r="AX981" t="s">
        <v>6186</v>
      </c>
      <c r="AY981" t="s">
        <v>6186</v>
      </c>
      <c r="AZ981" t="s">
        <v>6186</v>
      </c>
      <c r="BA981" t="s">
        <v>6186</v>
      </c>
      <c r="BB981" t="s">
        <v>6186</v>
      </c>
      <c r="BC981" t="s">
        <v>6186</v>
      </c>
      <c r="BD981" t="s">
        <v>6186</v>
      </c>
    </row>
    <row r="982" spans="1:56">
      <c r="A982" t="s">
        <v>6188</v>
      </c>
      <c r="B982">
        <v>2500</v>
      </c>
      <c r="C982">
        <v>1983</v>
      </c>
      <c r="D982" t="s">
        <v>6186</v>
      </c>
      <c r="E982" t="s">
        <v>6186</v>
      </c>
      <c r="F982" t="s">
        <v>6186</v>
      </c>
      <c r="H982" t="s">
        <v>6186</v>
      </c>
      <c r="I982" t="str">
        <f t="shared" si="19"/>
        <v/>
      </c>
      <c r="K982" t="s">
        <v>6186</v>
      </c>
      <c r="L982" t="s">
        <v>6186</v>
      </c>
      <c r="M982" t="s">
        <v>6186</v>
      </c>
      <c r="N982" t="s">
        <v>6186</v>
      </c>
      <c r="O982" t="s">
        <v>6186</v>
      </c>
      <c r="P982" t="s">
        <v>6186</v>
      </c>
      <c r="Q982" t="s">
        <v>6186</v>
      </c>
      <c r="R982" t="s">
        <v>6186</v>
      </c>
      <c r="S982" t="s">
        <v>6186</v>
      </c>
      <c r="T982" t="s">
        <v>6186</v>
      </c>
      <c r="U982" t="s">
        <v>6186</v>
      </c>
      <c r="V982" t="s">
        <v>6186</v>
      </c>
      <c r="W982" t="s">
        <v>6186</v>
      </c>
      <c r="X982" t="s">
        <v>6186</v>
      </c>
      <c r="Y982" t="s">
        <v>6186</v>
      </c>
      <c r="Z982" t="s">
        <v>6186</v>
      </c>
      <c r="AA982" t="s">
        <v>6186</v>
      </c>
      <c r="AB982" t="s">
        <v>6186</v>
      </c>
      <c r="AC982" t="s">
        <v>6186</v>
      </c>
      <c r="AD982" t="s">
        <v>6186</v>
      </c>
      <c r="AE982" t="s">
        <v>6186</v>
      </c>
      <c r="AF982" t="s">
        <v>6186</v>
      </c>
      <c r="AG982" t="s">
        <v>6186</v>
      </c>
      <c r="AH982" t="s">
        <v>6186</v>
      </c>
      <c r="AI982" t="s">
        <v>6186</v>
      </c>
      <c r="AJ982" t="s">
        <v>6186</v>
      </c>
      <c r="AK982" t="s">
        <v>6186</v>
      </c>
      <c r="AL982" t="s">
        <v>6186</v>
      </c>
      <c r="AM982" t="s">
        <v>6186</v>
      </c>
      <c r="AN982" t="s">
        <v>6186</v>
      </c>
      <c r="AO982" t="s">
        <v>6186</v>
      </c>
      <c r="AP982" t="s">
        <v>6186</v>
      </c>
      <c r="AQ982" t="s">
        <v>6186</v>
      </c>
      <c r="AR982" t="s">
        <v>6186</v>
      </c>
      <c r="AS982" t="s">
        <v>6186</v>
      </c>
      <c r="AT982" t="s">
        <v>6186</v>
      </c>
      <c r="AU982" t="s">
        <v>6186</v>
      </c>
      <c r="AV982" t="s">
        <v>6186</v>
      </c>
      <c r="AW982" t="s">
        <v>6186</v>
      </c>
      <c r="AX982" t="s">
        <v>6186</v>
      </c>
      <c r="AY982" t="s">
        <v>6186</v>
      </c>
      <c r="AZ982" t="s">
        <v>6186</v>
      </c>
      <c r="BA982" t="s">
        <v>6186</v>
      </c>
      <c r="BB982" t="s">
        <v>6186</v>
      </c>
      <c r="BC982" t="s">
        <v>6186</v>
      </c>
      <c r="BD982" t="s">
        <v>6186</v>
      </c>
    </row>
    <row r="983" spans="1:56">
      <c r="A983" t="s">
        <v>6188</v>
      </c>
      <c r="B983">
        <v>2500</v>
      </c>
      <c r="C983">
        <v>1984</v>
      </c>
      <c r="D983" t="s">
        <v>6186</v>
      </c>
      <c r="E983" t="s">
        <v>6186</v>
      </c>
      <c r="F983" t="s">
        <v>6186</v>
      </c>
      <c r="H983" t="s">
        <v>6186</v>
      </c>
      <c r="I983" t="str">
        <f t="shared" si="19"/>
        <v/>
      </c>
      <c r="K983" t="s">
        <v>6186</v>
      </c>
      <c r="L983" t="s">
        <v>6186</v>
      </c>
      <c r="M983" t="s">
        <v>6186</v>
      </c>
      <c r="N983" t="s">
        <v>6186</v>
      </c>
      <c r="O983" t="s">
        <v>6186</v>
      </c>
      <c r="P983" t="s">
        <v>6186</v>
      </c>
      <c r="Q983" t="s">
        <v>6186</v>
      </c>
      <c r="R983" t="s">
        <v>6186</v>
      </c>
      <c r="S983" t="s">
        <v>6186</v>
      </c>
      <c r="T983" t="s">
        <v>6186</v>
      </c>
      <c r="U983" t="s">
        <v>6186</v>
      </c>
      <c r="V983" t="s">
        <v>6186</v>
      </c>
      <c r="W983" t="s">
        <v>6186</v>
      </c>
      <c r="X983" t="s">
        <v>6186</v>
      </c>
      <c r="Y983" t="s">
        <v>6186</v>
      </c>
      <c r="Z983" t="s">
        <v>6186</v>
      </c>
      <c r="AA983" t="s">
        <v>6186</v>
      </c>
      <c r="AB983" t="s">
        <v>6186</v>
      </c>
      <c r="AC983" t="s">
        <v>6186</v>
      </c>
      <c r="AD983" t="s">
        <v>6186</v>
      </c>
      <c r="AE983" t="s">
        <v>6186</v>
      </c>
      <c r="AF983" t="s">
        <v>6186</v>
      </c>
      <c r="AG983" t="s">
        <v>6186</v>
      </c>
      <c r="AH983" t="s">
        <v>6186</v>
      </c>
      <c r="AI983" t="s">
        <v>6186</v>
      </c>
      <c r="AJ983" t="s">
        <v>6186</v>
      </c>
      <c r="AK983" t="s">
        <v>6186</v>
      </c>
      <c r="AL983" t="s">
        <v>6186</v>
      </c>
      <c r="AM983" t="s">
        <v>6186</v>
      </c>
      <c r="AN983" t="s">
        <v>6186</v>
      </c>
      <c r="AO983" t="s">
        <v>6186</v>
      </c>
      <c r="AP983" t="s">
        <v>6186</v>
      </c>
      <c r="AQ983" t="s">
        <v>6186</v>
      </c>
      <c r="AR983" t="s">
        <v>6186</v>
      </c>
      <c r="AS983" t="s">
        <v>6186</v>
      </c>
      <c r="AT983" t="s">
        <v>6186</v>
      </c>
      <c r="AU983" t="s">
        <v>6186</v>
      </c>
      <c r="AV983" t="s">
        <v>6186</v>
      </c>
      <c r="AW983" t="s">
        <v>6186</v>
      </c>
      <c r="AX983" t="s">
        <v>6186</v>
      </c>
      <c r="AY983" t="s">
        <v>6186</v>
      </c>
      <c r="AZ983" t="s">
        <v>6186</v>
      </c>
      <c r="BA983" t="s">
        <v>6186</v>
      </c>
      <c r="BB983" t="s">
        <v>6186</v>
      </c>
      <c r="BC983" t="s">
        <v>6186</v>
      </c>
      <c r="BD983" t="s">
        <v>6186</v>
      </c>
    </row>
    <row r="984" spans="1:56">
      <c r="A984" t="s">
        <v>6188</v>
      </c>
      <c r="B984">
        <v>2500</v>
      </c>
      <c r="C984">
        <v>1985</v>
      </c>
      <c r="D984" t="s">
        <v>6186</v>
      </c>
      <c r="E984" t="s">
        <v>6186</v>
      </c>
      <c r="F984" t="s">
        <v>6186</v>
      </c>
      <c r="H984" t="s">
        <v>6186</v>
      </c>
      <c r="I984" t="str">
        <f t="shared" si="19"/>
        <v/>
      </c>
      <c r="K984" t="s">
        <v>6186</v>
      </c>
      <c r="L984" t="s">
        <v>6186</v>
      </c>
      <c r="M984" t="s">
        <v>6186</v>
      </c>
      <c r="N984" t="s">
        <v>6186</v>
      </c>
      <c r="O984" t="s">
        <v>6186</v>
      </c>
      <c r="P984" t="s">
        <v>6186</v>
      </c>
      <c r="Q984" t="s">
        <v>6186</v>
      </c>
      <c r="R984" t="s">
        <v>6186</v>
      </c>
      <c r="S984" t="s">
        <v>6186</v>
      </c>
      <c r="T984" t="s">
        <v>6186</v>
      </c>
      <c r="U984" t="s">
        <v>6186</v>
      </c>
      <c r="V984" t="s">
        <v>6186</v>
      </c>
      <c r="W984" t="s">
        <v>6186</v>
      </c>
      <c r="X984" t="s">
        <v>6186</v>
      </c>
      <c r="Y984" t="s">
        <v>6186</v>
      </c>
      <c r="Z984" t="s">
        <v>6186</v>
      </c>
      <c r="AA984" t="s">
        <v>6186</v>
      </c>
      <c r="AB984" t="s">
        <v>6186</v>
      </c>
      <c r="AC984" t="s">
        <v>6186</v>
      </c>
      <c r="AD984" t="s">
        <v>6186</v>
      </c>
      <c r="AE984" t="s">
        <v>6186</v>
      </c>
      <c r="AF984" t="s">
        <v>6186</v>
      </c>
      <c r="AG984" t="s">
        <v>6186</v>
      </c>
      <c r="AH984" t="s">
        <v>6186</v>
      </c>
      <c r="AI984" t="s">
        <v>6186</v>
      </c>
      <c r="AJ984" t="s">
        <v>6186</v>
      </c>
      <c r="AK984" t="s">
        <v>6186</v>
      </c>
      <c r="AL984" t="s">
        <v>6186</v>
      </c>
      <c r="AM984" t="s">
        <v>6186</v>
      </c>
      <c r="AN984" t="s">
        <v>6186</v>
      </c>
      <c r="AO984" t="s">
        <v>6186</v>
      </c>
      <c r="AP984" t="s">
        <v>6186</v>
      </c>
      <c r="AQ984" t="s">
        <v>6186</v>
      </c>
      <c r="AR984" t="s">
        <v>6186</v>
      </c>
      <c r="AS984" t="s">
        <v>6186</v>
      </c>
      <c r="AT984" t="s">
        <v>6186</v>
      </c>
      <c r="AU984" t="s">
        <v>6186</v>
      </c>
      <c r="AV984" t="s">
        <v>6186</v>
      </c>
      <c r="AW984" t="s">
        <v>6186</v>
      </c>
      <c r="AX984" t="s">
        <v>6186</v>
      </c>
      <c r="AY984" t="s">
        <v>6186</v>
      </c>
      <c r="AZ984" t="s">
        <v>6186</v>
      </c>
      <c r="BA984" t="s">
        <v>6186</v>
      </c>
      <c r="BB984" t="s">
        <v>6186</v>
      </c>
      <c r="BC984" t="s">
        <v>6186</v>
      </c>
      <c r="BD984" t="s">
        <v>6186</v>
      </c>
    </row>
    <row r="985" spans="1:56">
      <c r="A985" t="s">
        <v>6188</v>
      </c>
      <c r="B985">
        <v>2500</v>
      </c>
      <c r="C985">
        <v>1986</v>
      </c>
      <c r="D985" t="s">
        <v>6186</v>
      </c>
      <c r="E985" t="s">
        <v>6186</v>
      </c>
      <c r="F985" t="s">
        <v>6186</v>
      </c>
      <c r="H985" t="s">
        <v>6186</v>
      </c>
      <c r="I985" t="str">
        <f t="shared" si="19"/>
        <v/>
      </c>
      <c r="K985" t="s">
        <v>6186</v>
      </c>
      <c r="L985" t="s">
        <v>6186</v>
      </c>
      <c r="M985" t="s">
        <v>6186</v>
      </c>
      <c r="N985" t="s">
        <v>6186</v>
      </c>
      <c r="O985" t="s">
        <v>6186</v>
      </c>
      <c r="P985" t="s">
        <v>6186</v>
      </c>
      <c r="Q985" t="s">
        <v>6186</v>
      </c>
      <c r="R985" t="s">
        <v>6186</v>
      </c>
      <c r="S985" t="s">
        <v>6186</v>
      </c>
      <c r="T985" t="s">
        <v>6186</v>
      </c>
      <c r="U985" t="s">
        <v>6186</v>
      </c>
      <c r="V985" t="s">
        <v>6186</v>
      </c>
      <c r="W985" t="s">
        <v>6186</v>
      </c>
      <c r="X985" t="s">
        <v>6186</v>
      </c>
      <c r="Y985" t="s">
        <v>6186</v>
      </c>
      <c r="Z985" t="s">
        <v>6186</v>
      </c>
      <c r="AA985" t="s">
        <v>6186</v>
      </c>
      <c r="AB985" t="s">
        <v>6186</v>
      </c>
      <c r="AC985" t="s">
        <v>6186</v>
      </c>
      <c r="AD985" t="s">
        <v>6186</v>
      </c>
      <c r="AE985" t="s">
        <v>6186</v>
      </c>
      <c r="AF985" t="s">
        <v>6186</v>
      </c>
      <c r="AG985" t="s">
        <v>6186</v>
      </c>
      <c r="AH985" t="s">
        <v>6186</v>
      </c>
      <c r="AI985" t="s">
        <v>6186</v>
      </c>
      <c r="AJ985" t="s">
        <v>6186</v>
      </c>
      <c r="AK985" t="s">
        <v>6186</v>
      </c>
      <c r="AL985" t="s">
        <v>6186</v>
      </c>
      <c r="AM985" t="s">
        <v>6186</v>
      </c>
      <c r="AN985" t="s">
        <v>6186</v>
      </c>
      <c r="AO985" t="s">
        <v>6186</v>
      </c>
      <c r="AP985" t="s">
        <v>6186</v>
      </c>
      <c r="AQ985" t="s">
        <v>6186</v>
      </c>
      <c r="AR985" t="s">
        <v>6186</v>
      </c>
      <c r="AS985" t="s">
        <v>6186</v>
      </c>
      <c r="AT985" t="s">
        <v>6186</v>
      </c>
      <c r="AU985" t="s">
        <v>6186</v>
      </c>
      <c r="AV985" t="s">
        <v>6186</v>
      </c>
      <c r="AW985" t="s">
        <v>6186</v>
      </c>
      <c r="AX985" t="s">
        <v>6186</v>
      </c>
      <c r="AY985" t="s">
        <v>6186</v>
      </c>
      <c r="AZ985" t="s">
        <v>6186</v>
      </c>
      <c r="BA985" t="s">
        <v>6186</v>
      </c>
      <c r="BB985" t="s">
        <v>6186</v>
      </c>
      <c r="BC985" t="s">
        <v>6186</v>
      </c>
      <c r="BD985" t="s">
        <v>6186</v>
      </c>
    </row>
    <row r="986" spans="1:56">
      <c r="A986" t="s">
        <v>6188</v>
      </c>
      <c r="B986">
        <v>2500</v>
      </c>
      <c r="C986">
        <v>1987</v>
      </c>
      <c r="D986" t="s">
        <v>6186</v>
      </c>
      <c r="E986" t="s">
        <v>6186</v>
      </c>
      <c r="F986" t="s">
        <v>6186</v>
      </c>
      <c r="H986" t="s">
        <v>6186</v>
      </c>
      <c r="I986" t="str">
        <f t="shared" si="19"/>
        <v/>
      </c>
      <c r="K986" t="s">
        <v>6186</v>
      </c>
      <c r="L986" t="s">
        <v>6186</v>
      </c>
      <c r="M986" t="s">
        <v>6186</v>
      </c>
      <c r="N986" t="s">
        <v>6186</v>
      </c>
      <c r="O986" t="s">
        <v>6186</v>
      </c>
      <c r="P986" t="s">
        <v>6186</v>
      </c>
      <c r="Q986" t="s">
        <v>6186</v>
      </c>
      <c r="R986" t="s">
        <v>6186</v>
      </c>
      <c r="S986" t="s">
        <v>6186</v>
      </c>
      <c r="T986" t="s">
        <v>6186</v>
      </c>
      <c r="U986" t="s">
        <v>6186</v>
      </c>
      <c r="V986" t="s">
        <v>6186</v>
      </c>
      <c r="W986" t="s">
        <v>6186</v>
      </c>
      <c r="X986" t="s">
        <v>6186</v>
      </c>
      <c r="Y986" t="s">
        <v>6186</v>
      </c>
      <c r="Z986" t="s">
        <v>6186</v>
      </c>
      <c r="AA986" t="s">
        <v>6186</v>
      </c>
      <c r="AB986" t="s">
        <v>6186</v>
      </c>
      <c r="AC986" t="s">
        <v>6186</v>
      </c>
      <c r="AD986" t="s">
        <v>6186</v>
      </c>
      <c r="AE986" t="s">
        <v>6186</v>
      </c>
      <c r="AF986" t="s">
        <v>6186</v>
      </c>
      <c r="AG986" t="s">
        <v>6186</v>
      </c>
      <c r="AH986" t="s">
        <v>6186</v>
      </c>
      <c r="AI986" t="s">
        <v>6186</v>
      </c>
      <c r="AJ986" t="s">
        <v>6186</v>
      </c>
      <c r="AK986" t="s">
        <v>6186</v>
      </c>
      <c r="AL986" t="s">
        <v>6186</v>
      </c>
      <c r="AM986" t="s">
        <v>6186</v>
      </c>
      <c r="AN986" t="s">
        <v>6186</v>
      </c>
      <c r="AO986" t="s">
        <v>6186</v>
      </c>
      <c r="AP986" t="s">
        <v>6186</v>
      </c>
      <c r="AQ986" t="s">
        <v>6186</v>
      </c>
      <c r="AR986" t="s">
        <v>6186</v>
      </c>
      <c r="AS986" t="s">
        <v>6186</v>
      </c>
      <c r="AT986" t="s">
        <v>6186</v>
      </c>
      <c r="AU986" t="s">
        <v>6186</v>
      </c>
      <c r="AV986" t="s">
        <v>6186</v>
      </c>
      <c r="AW986" t="s">
        <v>6186</v>
      </c>
      <c r="AX986" t="s">
        <v>6186</v>
      </c>
      <c r="AY986" t="s">
        <v>6186</v>
      </c>
      <c r="AZ986" t="s">
        <v>6186</v>
      </c>
      <c r="BA986" t="s">
        <v>6186</v>
      </c>
      <c r="BB986" t="s">
        <v>6186</v>
      </c>
      <c r="BC986" t="s">
        <v>6186</v>
      </c>
      <c r="BD986" t="s">
        <v>6186</v>
      </c>
    </row>
    <row r="987" spans="1:56">
      <c r="A987" t="s">
        <v>6188</v>
      </c>
      <c r="B987">
        <v>2500</v>
      </c>
      <c r="C987">
        <v>1988</v>
      </c>
      <c r="D987" t="s">
        <v>6186</v>
      </c>
      <c r="E987" t="s">
        <v>6186</v>
      </c>
      <c r="F987" t="s">
        <v>6186</v>
      </c>
      <c r="H987" t="s">
        <v>6186</v>
      </c>
      <c r="I987" t="str">
        <f t="shared" si="19"/>
        <v/>
      </c>
      <c r="K987" t="s">
        <v>6186</v>
      </c>
      <c r="L987" t="s">
        <v>6186</v>
      </c>
      <c r="M987" t="s">
        <v>6186</v>
      </c>
      <c r="N987" t="s">
        <v>6186</v>
      </c>
      <c r="O987" t="s">
        <v>6186</v>
      </c>
      <c r="P987" t="s">
        <v>6186</v>
      </c>
      <c r="Q987" t="s">
        <v>6186</v>
      </c>
      <c r="R987" t="s">
        <v>6186</v>
      </c>
      <c r="S987" t="s">
        <v>6186</v>
      </c>
      <c r="T987" t="s">
        <v>6186</v>
      </c>
      <c r="U987" t="s">
        <v>6186</v>
      </c>
      <c r="V987" t="s">
        <v>6186</v>
      </c>
      <c r="W987" t="s">
        <v>6186</v>
      </c>
      <c r="X987" t="s">
        <v>6186</v>
      </c>
      <c r="Y987" t="s">
        <v>6186</v>
      </c>
      <c r="Z987" t="s">
        <v>6186</v>
      </c>
      <c r="AA987" t="s">
        <v>6186</v>
      </c>
      <c r="AB987" t="s">
        <v>6186</v>
      </c>
      <c r="AC987" t="s">
        <v>6186</v>
      </c>
      <c r="AD987" t="s">
        <v>6186</v>
      </c>
      <c r="AE987" t="s">
        <v>6186</v>
      </c>
      <c r="AF987" t="s">
        <v>6186</v>
      </c>
      <c r="AG987" t="s">
        <v>6186</v>
      </c>
      <c r="AH987" t="s">
        <v>6186</v>
      </c>
      <c r="AI987" t="s">
        <v>6186</v>
      </c>
      <c r="AJ987" t="s">
        <v>6186</v>
      </c>
      <c r="AK987" t="s">
        <v>6186</v>
      </c>
      <c r="AL987" t="s">
        <v>6186</v>
      </c>
      <c r="AM987" t="s">
        <v>6186</v>
      </c>
      <c r="AN987" t="s">
        <v>6186</v>
      </c>
      <c r="AO987" t="s">
        <v>6186</v>
      </c>
      <c r="AP987" t="s">
        <v>6186</v>
      </c>
      <c r="AQ987" t="s">
        <v>6186</v>
      </c>
      <c r="AR987" t="s">
        <v>6186</v>
      </c>
      <c r="AS987" t="s">
        <v>6186</v>
      </c>
      <c r="AT987" t="s">
        <v>6186</v>
      </c>
      <c r="AU987" t="s">
        <v>6186</v>
      </c>
      <c r="AV987" t="s">
        <v>6186</v>
      </c>
      <c r="AW987" t="s">
        <v>6186</v>
      </c>
      <c r="AX987" t="s">
        <v>6186</v>
      </c>
      <c r="AY987" t="s">
        <v>6186</v>
      </c>
      <c r="AZ987" t="s">
        <v>6186</v>
      </c>
      <c r="BA987" t="s">
        <v>6186</v>
      </c>
      <c r="BB987" t="s">
        <v>6186</v>
      </c>
      <c r="BC987" t="s">
        <v>6186</v>
      </c>
      <c r="BD987" t="s">
        <v>6186</v>
      </c>
    </row>
    <row r="988" spans="1:56">
      <c r="A988" t="s">
        <v>6188</v>
      </c>
      <c r="B988">
        <v>2500</v>
      </c>
      <c r="C988">
        <v>1989</v>
      </c>
      <c r="D988">
        <v>40</v>
      </c>
      <c r="E988">
        <v>2.738E-3</v>
      </c>
      <c r="F988">
        <v>31.284300000000002</v>
      </c>
      <c r="H988">
        <v>25.999639999999999</v>
      </c>
      <c r="I988">
        <f t="shared" si="19"/>
        <v>7.1187014319999992E-2</v>
      </c>
      <c r="K988">
        <v>25.267800000000001</v>
      </c>
      <c r="L988">
        <v>26.820260000000001</v>
      </c>
      <c r="M988">
        <v>341.81238000000002</v>
      </c>
      <c r="N988">
        <v>351.71244999999999</v>
      </c>
      <c r="O988">
        <v>331.35395</v>
      </c>
      <c r="P988" t="s">
        <v>6186</v>
      </c>
      <c r="Q988">
        <v>97</v>
      </c>
      <c r="R988">
        <v>80</v>
      </c>
      <c r="S988">
        <v>15.162699999999999</v>
      </c>
      <c r="T988">
        <v>0.82474199999999998</v>
      </c>
      <c r="U988">
        <v>3.2000000000000001E-2</v>
      </c>
      <c r="V988">
        <v>32.576189999999997</v>
      </c>
      <c r="W988" t="s">
        <v>6186</v>
      </c>
      <c r="X988">
        <v>1</v>
      </c>
      <c r="Y988" t="s">
        <v>6186</v>
      </c>
      <c r="Z988">
        <v>0.56200000000000006</v>
      </c>
      <c r="AA988" t="s">
        <v>6186</v>
      </c>
      <c r="AB988">
        <v>0.438</v>
      </c>
      <c r="AC988" t="s">
        <v>6186</v>
      </c>
      <c r="AD988" t="s">
        <v>6186</v>
      </c>
      <c r="AE988" t="s">
        <v>6186</v>
      </c>
      <c r="AF988" t="s">
        <v>6186</v>
      </c>
      <c r="AG988" t="s">
        <v>6186</v>
      </c>
      <c r="AH988">
        <v>1</v>
      </c>
      <c r="AI988" t="s">
        <v>6186</v>
      </c>
      <c r="AJ988" t="s">
        <v>6186</v>
      </c>
      <c r="AK988" t="s">
        <v>6186</v>
      </c>
      <c r="AL988" t="s">
        <v>6186</v>
      </c>
      <c r="AM988" t="s">
        <v>6186</v>
      </c>
      <c r="AN988" t="s">
        <v>6186</v>
      </c>
      <c r="AO988" t="s">
        <v>6186</v>
      </c>
      <c r="AP988">
        <v>1</v>
      </c>
      <c r="AQ988" t="s">
        <v>6186</v>
      </c>
      <c r="AR988" t="s">
        <v>6186</v>
      </c>
      <c r="AS988" t="s">
        <v>6186</v>
      </c>
      <c r="AT988" t="s">
        <v>6186</v>
      </c>
      <c r="AU988" t="s">
        <v>6186</v>
      </c>
      <c r="AV988">
        <v>4.0999999999999996</v>
      </c>
      <c r="AW988" t="s">
        <v>6186</v>
      </c>
      <c r="AX988">
        <v>4</v>
      </c>
      <c r="AY988">
        <v>0.438</v>
      </c>
      <c r="AZ988">
        <v>0.56200000000000006</v>
      </c>
      <c r="BA988" t="s">
        <v>6186</v>
      </c>
      <c r="BB988" t="s">
        <v>6186</v>
      </c>
      <c r="BC988" t="s">
        <v>6186</v>
      </c>
      <c r="BD988" t="s">
        <v>6186</v>
      </c>
    </row>
    <row r="989" spans="1:56">
      <c r="A989" t="s">
        <v>6188</v>
      </c>
      <c r="B989">
        <v>2500</v>
      </c>
      <c r="C989">
        <v>1990</v>
      </c>
      <c r="D989">
        <v>32</v>
      </c>
      <c r="E989">
        <v>2.5539999999999998E-3</v>
      </c>
      <c r="F989">
        <v>31.83878</v>
      </c>
      <c r="H989">
        <v>26.343779999999999</v>
      </c>
      <c r="I989">
        <f t="shared" si="19"/>
        <v>6.7282014119999997E-2</v>
      </c>
      <c r="K989">
        <v>25.399619999999999</v>
      </c>
      <c r="L989">
        <v>27.399550000000001</v>
      </c>
      <c r="M989">
        <v>337.34719000000001</v>
      </c>
      <c r="N989">
        <v>349.88709999999998</v>
      </c>
      <c r="O989">
        <v>324.34843999999998</v>
      </c>
      <c r="P989" t="s">
        <v>6186</v>
      </c>
      <c r="Q989">
        <v>93.770300000000006</v>
      </c>
      <c r="R989">
        <v>77.488</v>
      </c>
      <c r="S989">
        <v>13.8971</v>
      </c>
      <c r="T989">
        <v>0.82666200000000001</v>
      </c>
      <c r="U989">
        <v>3.0995000000000002E-2</v>
      </c>
      <c r="V989">
        <v>32.948770000000003</v>
      </c>
      <c r="W989" t="s">
        <v>6186</v>
      </c>
      <c r="X989">
        <v>1</v>
      </c>
      <c r="Y989" t="s">
        <v>6186</v>
      </c>
      <c r="Z989">
        <v>1</v>
      </c>
      <c r="AA989" t="s">
        <v>6186</v>
      </c>
      <c r="AB989" t="s">
        <v>6186</v>
      </c>
      <c r="AC989" t="s">
        <v>6186</v>
      </c>
      <c r="AD989" t="s">
        <v>6186</v>
      </c>
      <c r="AE989" t="s">
        <v>6186</v>
      </c>
      <c r="AF989" t="s">
        <v>6186</v>
      </c>
      <c r="AG989" t="s">
        <v>6186</v>
      </c>
      <c r="AH989">
        <v>1</v>
      </c>
      <c r="AI989" t="s">
        <v>6186</v>
      </c>
      <c r="AJ989" t="s">
        <v>6186</v>
      </c>
      <c r="AK989" t="s">
        <v>6186</v>
      </c>
      <c r="AL989" t="s">
        <v>6186</v>
      </c>
      <c r="AM989" t="s">
        <v>6186</v>
      </c>
      <c r="AN989" t="s">
        <v>6186</v>
      </c>
      <c r="AO989" t="s">
        <v>6186</v>
      </c>
      <c r="AP989">
        <v>1</v>
      </c>
      <c r="AQ989" t="s">
        <v>6186</v>
      </c>
      <c r="AR989" t="s">
        <v>6186</v>
      </c>
      <c r="AS989" t="s">
        <v>6186</v>
      </c>
      <c r="AT989" t="s">
        <v>6186</v>
      </c>
      <c r="AU989" t="s">
        <v>6186</v>
      </c>
      <c r="AV989">
        <v>5</v>
      </c>
      <c r="AW989" t="s">
        <v>6186</v>
      </c>
      <c r="AX989">
        <v>4</v>
      </c>
      <c r="AY989" t="s">
        <v>6186</v>
      </c>
      <c r="AZ989">
        <v>1</v>
      </c>
      <c r="BA989" t="s">
        <v>6186</v>
      </c>
      <c r="BB989" t="s">
        <v>6186</v>
      </c>
      <c r="BC989" t="s">
        <v>6186</v>
      </c>
      <c r="BD989" t="s">
        <v>6186</v>
      </c>
    </row>
    <row r="990" spans="1:56">
      <c r="A990" t="s">
        <v>6188</v>
      </c>
      <c r="B990">
        <v>2500</v>
      </c>
      <c r="C990">
        <v>1991</v>
      </c>
      <c r="D990">
        <v>3</v>
      </c>
      <c r="E990">
        <v>2.5000000000000001E-4</v>
      </c>
      <c r="F990">
        <v>33.51</v>
      </c>
      <c r="H990">
        <v>27.483930000000001</v>
      </c>
      <c r="I990">
        <f t="shared" si="19"/>
        <v>6.8709825E-3</v>
      </c>
      <c r="K990">
        <v>27.006789999999999</v>
      </c>
      <c r="L990">
        <v>27.941400000000002</v>
      </c>
      <c r="M990">
        <v>323.35261000000003</v>
      </c>
      <c r="N990">
        <v>329.06544000000002</v>
      </c>
      <c r="O990">
        <v>318.05847</v>
      </c>
      <c r="P990" t="s">
        <v>6186</v>
      </c>
      <c r="Q990">
        <v>79</v>
      </c>
      <c r="R990">
        <v>66</v>
      </c>
      <c r="S990">
        <v>15.8355</v>
      </c>
      <c r="T990">
        <v>0.83544300000000005</v>
      </c>
      <c r="U990">
        <v>2.64E-2</v>
      </c>
      <c r="V990">
        <v>34.354909999999997</v>
      </c>
      <c r="W990" t="s">
        <v>6186</v>
      </c>
      <c r="X990">
        <v>1</v>
      </c>
      <c r="Y990" t="s">
        <v>6186</v>
      </c>
      <c r="Z990">
        <v>1</v>
      </c>
      <c r="AA990" t="s">
        <v>6186</v>
      </c>
      <c r="AB990" t="s">
        <v>6186</v>
      </c>
      <c r="AC990" t="s">
        <v>6186</v>
      </c>
      <c r="AD990" t="s">
        <v>6186</v>
      </c>
      <c r="AE990" t="s">
        <v>6186</v>
      </c>
      <c r="AF990" t="s">
        <v>6186</v>
      </c>
      <c r="AG990" t="s">
        <v>6186</v>
      </c>
      <c r="AH990">
        <v>1</v>
      </c>
      <c r="AI990" t="s">
        <v>6186</v>
      </c>
      <c r="AJ990" t="s">
        <v>6186</v>
      </c>
      <c r="AK990" t="s">
        <v>6186</v>
      </c>
      <c r="AL990" t="s">
        <v>6186</v>
      </c>
      <c r="AM990" t="s">
        <v>6186</v>
      </c>
      <c r="AN990" t="s">
        <v>6186</v>
      </c>
      <c r="AO990" t="s">
        <v>6186</v>
      </c>
      <c r="AP990">
        <v>1</v>
      </c>
      <c r="AQ990" t="s">
        <v>6186</v>
      </c>
      <c r="AR990" t="s">
        <v>6186</v>
      </c>
      <c r="AS990" t="s">
        <v>6186</v>
      </c>
      <c r="AT990" t="s">
        <v>6186</v>
      </c>
      <c r="AU990" t="s">
        <v>6186</v>
      </c>
      <c r="AV990">
        <v>5</v>
      </c>
      <c r="AW990" t="s">
        <v>6186</v>
      </c>
      <c r="AX990">
        <v>4</v>
      </c>
      <c r="AY990" t="s">
        <v>6186</v>
      </c>
      <c r="AZ990">
        <v>1</v>
      </c>
      <c r="BA990" t="s">
        <v>6186</v>
      </c>
      <c r="BB990" t="s">
        <v>6186</v>
      </c>
      <c r="BC990" t="s">
        <v>6186</v>
      </c>
      <c r="BD990" t="s">
        <v>6186</v>
      </c>
    </row>
    <row r="991" spans="1:56">
      <c r="A991" t="s">
        <v>6188</v>
      </c>
      <c r="B991">
        <v>2500</v>
      </c>
      <c r="C991">
        <v>1992</v>
      </c>
      <c r="D991">
        <v>2</v>
      </c>
      <c r="E991">
        <v>1.84E-4</v>
      </c>
      <c r="F991">
        <v>33.5</v>
      </c>
      <c r="H991">
        <v>27.331009999999999</v>
      </c>
      <c r="I991">
        <f t="shared" si="19"/>
        <v>5.0289058399999994E-3</v>
      </c>
      <c r="K991">
        <v>26.79383</v>
      </c>
      <c r="L991">
        <v>27.838370000000001</v>
      </c>
      <c r="M991">
        <v>325.16180000000003</v>
      </c>
      <c r="N991">
        <v>331.68085000000002</v>
      </c>
      <c r="O991">
        <v>319.23561000000001</v>
      </c>
      <c r="P991" t="s">
        <v>6186</v>
      </c>
      <c r="Q991">
        <v>79</v>
      </c>
      <c r="R991">
        <v>66</v>
      </c>
      <c r="S991">
        <v>15.4938</v>
      </c>
      <c r="T991">
        <v>0.83544300000000005</v>
      </c>
      <c r="U991">
        <v>2.64E-2</v>
      </c>
      <c r="V991">
        <v>34.163760000000003</v>
      </c>
      <c r="W991" t="s">
        <v>6186</v>
      </c>
      <c r="X991">
        <v>1</v>
      </c>
      <c r="Y991" t="s">
        <v>6186</v>
      </c>
      <c r="Z991">
        <v>1</v>
      </c>
      <c r="AA991" t="s">
        <v>6186</v>
      </c>
      <c r="AB991" t="s">
        <v>6186</v>
      </c>
      <c r="AC991" t="s">
        <v>6186</v>
      </c>
      <c r="AD991" t="s">
        <v>6186</v>
      </c>
      <c r="AE991" t="s">
        <v>6186</v>
      </c>
      <c r="AF991" t="s">
        <v>6186</v>
      </c>
      <c r="AG991" t="s">
        <v>6186</v>
      </c>
      <c r="AH991">
        <v>1</v>
      </c>
      <c r="AI991" t="s">
        <v>6186</v>
      </c>
      <c r="AJ991" t="s">
        <v>6186</v>
      </c>
      <c r="AK991" t="s">
        <v>6186</v>
      </c>
      <c r="AL991" t="s">
        <v>6186</v>
      </c>
      <c r="AM991" t="s">
        <v>6186</v>
      </c>
      <c r="AN991" t="s">
        <v>6186</v>
      </c>
      <c r="AO991" t="s">
        <v>6186</v>
      </c>
      <c r="AP991">
        <v>1</v>
      </c>
      <c r="AQ991" t="s">
        <v>6186</v>
      </c>
      <c r="AR991" t="s">
        <v>6186</v>
      </c>
      <c r="AS991" t="s">
        <v>6186</v>
      </c>
      <c r="AT991" t="s">
        <v>6186</v>
      </c>
      <c r="AU991" t="s">
        <v>6186</v>
      </c>
      <c r="AV991">
        <v>5</v>
      </c>
      <c r="AW991" t="s">
        <v>6186</v>
      </c>
      <c r="AX991">
        <v>4</v>
      </c>
      <c r="AY991" t="s">
        <v>6186</v>
      </c>
      <c r="AZ991">
        <v>1</v>
      </c>
      <c r="BA991" t="s">
        <v>6186</v>
      </c>
      <c r="BB991" t="s">
        <v>6186</v>
      </c>
      <c r="BC991" t="s">
        <v>6186</v>
      </c>
      <c r="BD991" t="s">
        <v>6186</v>
      </c>
    </row>
    <row r="992" spans="1:56">
      <c r="A992" t="s">
        <v>6188</v>
      </c>
      <c r="B992">
        <v>2500</v>
      </c>
      <c r="C992">
        <v>1993</v>
      </c>
      <c r="D992">
        <v>0</v>
      </c>
      <c r="E992">
        <v>3.4999999999999997E-5</v>
      </c>
      <c r="F992">
        <v>33.49</v>
      </c>
      <c r="H992">
        <v>27.18383</v>
      </c>
      <c r="I992">
        <f t="shared" si="19"/>
        <v>9.5143404999999993E-4</v>
      </c>
      <c r="K992">
        <v>26.59796</v>
      </c>
      <c r="L992">
        <v>27.727720000000001</v>
      </c>
      <c r="M992">
        <v>326.92230999999998</v>
      </c>
      <c r="N992">
        <v>334.12335999999999</v>
      </c>
      <c r="O992">
        <v>320.50956000000002</v>
      </c>
      <c r="P992" t="s">
        <v>6186</v>
      </c>
      <c r="Q992">
        <v>79</v>
      </c>
      <c r="R992">
        <v>66</v>
      </c>
      <c r="S992">
        <v>14.5168</v>
      </c>
      <c r="T992">
        <v>0.83544300000000005</v>
      </c>
      <c r="U992">
        <v>2.64E-2</v>
      </c>
      <c r="V992">
        <v>33.979779999999998</v>
      </c>
      <c r="W992" t="s">
        <v>6186</v>
      </c>
      <c r="X992">
        <v>1</v>
      </c>
      <c r="Y992" t="s">
        <v>6186</v>
      </c>
      <c r="Z992">
        <v>1</v>
      </c>
      <c r="AA992" t="s">
        <v>6186</v>
      </c>
      <c r="AB992" t="s">
        <v>6186</v>
      </c>
      <c r="AC992" t="s">
        <v>6186</v>
      </c>
      <c r="AD992" t="s">
        <v>6186</v>
      </c>
      <c r="AE992" t="s">
        <v>6186</v>
      </c>
      <c r="AF992" t="s">
        <v>6186</v>
      </c>
      <c r="AG992" t="s">
        <v>6186</v>
      </c>
      <c r="AH992">
        <v>1</v>
      </c>
      <c r="AI992" t="s">
        <v>6186</v>
      </c>
      <c r="AJ992" t="s">
        <v>6186</v>
      </c>
      <c r="AK992" t="s">
        <v>6186</v>
      </c>
      <c r="AL992" t="s">
        <v>6186</v>
      </c>
      <c r="AM992" t="s">
        <v>6186</v>
      </c>
      <c r="AN992" t="s">
        <v>6186</v>
      </c>
      <c r="AO992" t="s">
        <v>6186</v>
      </c>
      <c r="AP992">
        <v>1</v>
      </c>
      <c r="AQ992" t="s">
        <v>6186</v>
      </c>
      <c r="AR992" t="s">
        <v>6186</v>
      </c>
      <c r="AS992" t="s">
        <v>6186</v>
      </c>
      <c r="AT992" t="s">
        <v>6186</v>
      </c>
      <c r="AU992" t="s">
        <v>6186</v>
      </c>
      <c r="AV992">
        <v>5</v>
      </c>
      <c r="AW992" t="s">
        <v>6186</v>
      </c>
      <c r="AX992">
        <v>4</v>
      </c>
      <c r="AY992" t="s">
        <v>6186</v>
      </c>
      <c r="AZ992">
        <v>1</v>
      </c>
      <c r="BA992" t="s">
        <v>6186</v>
      </c>
      <c r="BB992" t="s">
        <v>6186</v>
      </c>
      <c r="BC992" t="s">
        <v>6186</v>
      </c>
      <c r="BD992" t="s">
        <v>6186</v>
      </c>
    </row>
    <row r="993" spans="1:56">
      <c r="A993" t="s">
        <v>6188</v>
      </c>
      <c r="B993">
        <v>2500</v>
      </c>
      <c r="C993">
        <v>1994</v>
      </c>
      <c r="D993">
        <v>3</v>
      </c>
      <c r="E993">
        <v>2.32E-4</v>
      </c>
      <c r="F993">
        <v>33.49</v>
      </c>
      <c r="H993">
        <v>27.037579999999998</v>
      </c>
      <c r="I993">
        <f t="shared" si="19"/>
        <v>6.2727185599999995E-3</v>
      </c>
      <c r="K993">
        <v>26.41046</v>
      </c>
      <c r="L993">
        <v>27.609590000000001</v>
      </c>
      <c r="M993">
        <v>328.69060999999999</v>
      </c>
      <c r="N993">
        <v>336.49551000000002</v>
      </c>
      <c r="O993">
        <v>321.88094000000001</v>
      </c>
      <c r="P993" t="s">
        <v>6186</v>
      </c>
      <c r="Q993">
        <v>79</v>
      </c>
      <c r="R993">
        <v>66</v>
      </c>
      <c r="S993">
        <v>14.4183</v>
      </c>
      <c r="T993">
        <v>0.83544300000000005</v>
      </c>
      <c r="U993">
        <v>2.64E-2</v>
      </c>
      <c r="V993">
        <v>33.796979999999998</v>
      </c>
      <c r="W993" t="s">
        <v>6186</v>
      </c>
      <c r="X993">
        <v>1</v>
      </c>
      <c r="Y993" t="s">
        <v>6186</v>
      </c>
      <c r="Z993">
        <v>1</v>
      </c>
      <c r="AA993" t="s">
        <v>6186</v>
      </c>
      <c r="AB993" t="s">
        <v>6186</v>
      </c>
      <c r="AC993" t="s">
        <v>6186</v>
      </c>
      <c r="AD993" t="s">
        <v>6186</v>
      </c>
      <c r="AE993" t="s">
        <v>6186</v>
      </c>
      <c r="AF993" t="s">
        <v>6186</v>
      </c>
      <c r="AG993" t="s">
        <v>6186</v>
      </c>
      <c r="AH993">
        <v>1</v>
      </c>
      <c r="AI993" t="s">
        <v>6186</v>
      </c>
      <c r="AJ993" t="s">
        <v>6186</v>
      </c>
      <c r="AK993" t="s">
        <v>6186</v>
      </c>
      <c r="AL993" t="s">
        <v>6186</v>
      </c>
      <c r="AM993" t="s">
        <v>6186</v>
      </c>
      <c r="AN993" t="s">
        <v>6186</v>
      </c>
      <c r="AO993" t="s">
        <v>6186</v>
      </c>
      <c r="AP993">
        <v>1</v>
      </c>
      <c r="AQ993" t="s">
        <v>6186</v>
      </c>
      <c r="AR993" t="s">
        <v>6186</v>
      </c>
      <c r="AS993" t="s">
        <v>6186</v>
      </c>
      <c r="AT993" t="s">
        <v>6186</v>
      </c>
      <c r="AU993" t="s">
        <v>6186</v>
      </c>
      <c r="AV993">
        <v>5</v>
      </c>
      <c r="AW993" t="s">
        <v>6186</v>
      </c>
      <c r="AX993">
        <v>4</v>
      </c>
      <c r="AY993" t="s">
        <v>6186</v>
      </c>
      <c r="AZ993">
        <v>1</v>
      </c>
      <c r="BA993" t="s">
        <v>6186</v>
      </c>
      <c r="BB993" t="s">
        <v>6186</v>
      </c>
      <c r="BC993" t="s">
        <v>6186</v>
      </c>
      <c r="BD993" t="s">
        <v>6186</v>
      </c>
    </row>
    <row r="994" spans="1:56">
      <c r="A994" t="s">
        <v>6188</v>
      </c>
      <c r="B994">
        <v>2500</v>
      </c>
      <c r="C994">
        <v>1995</v>
      </c>
      <c r="D994">
        <v>1</v>
      </c>
      <c r="E994">
        <v>7.8999999999999996E-5</v>
      </c>
      <c r="F994">
        <v>30.545300000000001</v>
      </c>
      <c r="H994">
        <v>24.727239999999998</v>
      </c>
      <c r="I994">
        <f t="shared" si="19"/>
        <v>1.9534519599999998E-3</v>
      </c>
      <c r="K994">
        <v>23.36796</v>
      </c>
      <c r="L994">
        <v>26.134889999999999</v>
      </c>
      <c r="M994">
        <v>359.40122000000002</v>
      </c>
      <c r="N994">
        <v>380.30705</v>
      </c>
      <c r="O994">
        <v>340.04358000000002</v>
      </c>
      <c r="P994" t="s">
        <v>6186</v>
      </c>
      <c r="Q994">
        <v>90.355699999999999</v>
      </c>
      <c r="R994">
        <v>84.295299999999997</v>
      </c>
      <c r="S994">
        <v>12.5899</v>
      </c>
      <c r="T994">
        <v>0.92625000000000002</v>
      </c>
      <c r="U994">
        <v>3.3717999999999998E-2</v>
      </c>
      <c r="V994">
        <v>31.035789999999999</v>
      </c>
      <c r="W994" t="s">
        <v>6186</v>
      </c>
      <c r="X994">
        <v>1</v>
      </c>
      <c r="Y994" t="s">
        <v>6186</v>
      </c>
      <c r="Z994">
        <v>1</v>
      </c>
      <c r="AA994" t="s">
        <v>6186</v>
      </c>
      <c r="AB994" t="s">
        <v>6186</v>
      </c>
      <c r="AC994" t="s">
        <v>6186</v>
      </c>
      <c r="AD994" t="s">
        <v>6186</v>
      </c>
      <c r="AE994" t="s">
        <v>6186</v>
      </c>
      <c r="AF994" t="s">
        <v>6186</v>
      </c>
      <c r="AG994">
        <v>0.63100000000000001</v>
      </c>
      <c r="AH994">
        <v>0.36899999999999999</v>
      </c>
      <c r="AI994" t="s">
        <v>6186</v>
      </c>
      <c r="AJ994" t="s">
        <v>6186</v>
      </c>
      <c r="AK994" t="s">
        <v>6186</v>
      </c>
      <c r="AL994" t="s">
        <v>6186</v>
      </c>
      <c r="AM994" t="s">
        <v>6186</v>
      </c>
      <c r="AN994" t="s">
        <v>6186</v>
      </c>
      <c r="AO994" t="s">
        <v>6186</v>
      </c>
      <c r="AP994">
        <v>1</v>
      </c>
      <c r="AQ994" t="s">
        <v>6186</v>
      </c>
      <c r="AR994" t="s">
        <v>6186</v>
      </c>
      <c r="AS994" t="s">
        <v>6186</v>
      </c>
      <c r="AT994" t="s">
        <v>6186</v>
      </c>
      <c r="AU994" t="s">
        <v>6186</v>
      </c>
      <c r="AV994">
        <v>5</v>
      </c>
      <c r="AW994" t="s">
        <v>6186</v>
      </c>
      <c r="AX994">
        <v>4</v>
      </c>
      <c r="AY994" t="s">
        <v>6186</v>
      </c>
      <c r="AZ994">
        <v>1</v>
      </c>
      <c r="BA994" t="s">
        <v>6186</v>
      </c>
      <c r="BB994" t="s">
        <v>6186</v>
      </c>
      <c r="BC994" t="s">
        <v>6186</v>
      </c>
      <c r="BD994" t="s">
        <v>6186</v>
      </c>
    </row>
    <row r="995" spans="1:56">
      <c r="A995" t="s">
        <v>6188</v>
      </c>
      <c r="B995">
        <v>2500</v>
      </c>
      <c r="C995">
        <v>1996</v>
      </c>
      <c r="D995" t="s">
        <v>6186</v>
      </c>
      <c r="E995" t="s">
        <v>6186</v>
      </c>
      <c r="F995" t="s">
        <v>6186</v>
      </c>
      <c r="H995" t="s">
        <v>6186</v>
      </c>
      <c r="I995" t="str">
        <f t="shared" si="19"/>
        <v/>
      </c>
      <c r="K995" t="s">
        <v>6186</v>
      </c>
      <c r="L995" t="s">
        <v>6186</v>
      </c>
      <c r="M995" t="s">
        <v>6186</v>
      </c>
      <c r="N995" t="s">
        <v>6186</v>
      </c>
      <c r="O995" t="s">
        <v>6186</v>
      </c>
      <c r="P995" t="s">
        <v>6186</v>
      </c>
      <c r="Q995" t="s">
        <v>6186</v>
      </c>
      <c r="R995" t="s">
        <v>6186</v>
      </c>
      <c r="S995" t="s">
        <v>6186</v>
      </c>
      <c r="T995" t="s">
        <v>6186</v>
      </c>
      <c r="U995" t="s">
        <v>6186</v>
      </c>
      <c r="V995" t="s">
        <v>6186</v>
      </c>
      <c r="W995" t="s">
        <v>6186</v>
      </c>
      <c r="X995" t="s">
        <v>6186</v>
      </c>
      <c r="Y995" t="s">
        <v>6186</v>
      </c>
      <c r="Z995" t="s">
        <v>6186</v>
      </c>
      <c r="AA995" t="s">
        <v>6186</v>
      </c>
      <c r="AB995" t="s">
        <v>6186</v>
      </c>
      <c r="AC995" t="s">
        <v>6186</v>
      </c>
      <c r="AD995" t="s">
        <v>6186</v>
      </c>
      <c r="AE995" t="s">
        <v>6186</v>
      </c>
      <c r="AF995" t="s">
        <v>6186</v>
      </c>
      <c r="AG995" t="s">
        <v>6186</v>
      </c>
      <c r="AH995" t="s">
        <v>6186</v>
      </c>
      <c r="AI995" t="s">
        <v>6186</v>
      </c>
      <c r="AJ995" t="s">
        <v>6186</v>
      </c>
      <c r="AK995" t="s">
        <v>6186</v>
      </c>
      <c r="AL995" t="s">
        <v>6186</v>
      </c>
      <c r="AM995" t="s">
        <v>6186</v>
      </c>
      <c r="AN995" t="s">
        <v>6186</v>
      </c>
      <c r="AO995" t="s">
        <v>6186</v>
      </c>
      <c r="AP995" t="s">
        <v>6186</v>
      </c>
      <c r="AQ995" t="s">
        <v>6186</v>
      </c>
      <c r="AR995" t="s">
        <v>6186</v>
      </c>
      <c r="AS995" t="s">
        <v>6186</v>
      </c>
      <c r="AT995" t="s">
        <v>6186</v>
      </c>
      <c r="AU995" t="s">
        <v>6186</v>
      </c>
      <c r="AV995" t="s">
        <v>6186</v>
      </c>
      <c r="AW995" t="s">
        <v>6186</v>
      </c>
      <c r="AX995" t="s">
        <v>6186</v>
      </c>
      <c r="AY995" t="s">
        <v>6186</v>
      </c>
      <c r="AZ995" t="s">
        <v>6186</v>
      </c>
      <c r="BA995" t="s">
        <v>6186</v>
      </c>
      <c r="BB995" t="s">
        <v>6186</v>
      </c>
      <c r="BC995" t="s">
        <v>6186</v>
      </c>
      <c r="BD995" t="s">
        <v>6186</v>
      </c>
    </row>
    <row r="996" spans="1:56">
      <c r="A996" t="s">
        <v>6188</v>
      </c>
      <c r="B996">
        <v>2500</v>
      </c>
      <c r="C996">
        <v>1997</v>
      </c>
      <c r="D996" t="s">
        <v>6186</v>
      </c>
      <c r="E996" t="s">
        <v>6186</v>
      </c>
      <c r="F996" t="s">
        <v>6186</v>
      </c>
      <c r="H996" t="s">
        <v>6186</v>
      </c>
      <c r="I996" t="str">
        <f t="shared" si="19"/>
        <v/>
      </c>
      <c r="K996" t="s">
        <v>6186</v>
      </c>
      <c r="L996" t="s">
        <v>6186</v>
      </c>
      <c r="M996" t="s">
        <v>6186</v>
      </c>
      <c r="N996" t="s">
        <v>6186</v>
      </c>
      <c r="O996" t="s">
        <v>6186</v>
      </c>
      <c r="P996" t="s">
        <v>6186</v>
      </c>
      <c r="Q996" t="s">
        <v>6186</v>
      </c>
      <c r="R996" t="s">
        <v>6186</v>
      </c>
      <c r="S996" t="s">
        <v>6186</v>
      </c>
      <c r="T996" t="s">
        <v>6186</v>
      </c>
      <c r="U996" t="s">
        <v>6186</v>
      </c>
      <c r="V996" t="s">
        <v>6186</v>
      </c>
      <c r="W996" t="s">
        <v>6186</v>
      </c>
      <c r="X996" t="s">
        <v>6186</v>
      </c>
      <c r="Y996" t="s">
        <v>6186</v>
      </c>
      <c r="Z996" t="s">
        <v>6186</v>
      </c>
      <c r="AA996" t="s">
        <v>6186</v>
      </c>
      <c r="AB996" t="s">
        <v>6186</v>
      </c>
      <c r="AC996" t="s">
        <v>6186</v>
      </c>
      <c r="AD996" t="s">
        <v>6186</v>
      </c>
      <c r="AE996" t="s">
        <v>6186</v>
      </c>
      <c r="AF996" t="s">
        <v>6186</v>
      </c>
      <c r="AG996" t="s">
        <v>6186</v>
      </c>
      <c r="AH996" t="s">
        <v>6186</v>
      </c>
      <c r="AI996" t="s">
        <v>6186</v>
      </c>
      <c r="AJ996" t="s">
        <v>6186</v>
      </c>
      <c r="AK996" t="s">
        <v>6186</v>
      </c>
      <c r="AL996" t="s">
        <v>6186</v>
      </c>
      <c r="AM996" t="s">
        <v>6186</v>
      </c>
      <c r="AN996" t="s">
        <v>6186</v>
      </c>
      <c r="AO996" t="s">
        <v>6186</v>
      </c>
      <c r="AP996" t="s">
        <v>6186</v>
      </c>
      <c r="AQ996" t="s">
        <v>6186</v>
      </c>
      <c r="AR996" t="s">
        <v>6186</v>
      </c>
      <c r="AS996" t="s">
        <v>6186</v>
      </c>
      <c r="AT996" t="s">
        <v>6186</v>
      </c>
      <c r="AU996" t="s">
        <v>6186</v>
      </c>
      <c r="AV996" t="s">
        <v>6186</v>
      </c>
      <c r="AW996" t="s">
        <v>6186</v>
      </c>
      <c r="AX996" t="s">
        <v>6186</v>
      </c>
      <c r="AY996" t="s">
        <v>6186</v>
      </c>
      <c r="AZ996" t="s">
        <v>6186</v>
      </c>
      <c r="BA996" t="s">
        <v>6186</v>
      </c>
      <c r="BB996" t="s">
        <v>6186</v>
      </c>
      <c r="BC996" t="s">
        <v>6186</v>
      </c>
      <c r="BD996" t="s">
        <v>6186</v>
      </c>
    </row>
    <row r="997" spans="1:56">
      <c r="A997" t="s">
        <v>6188</v>
      </c>
      <c r="B997">
        <v>2500</v>
      </c>
      <c r="C997">
        <v>1998</v>
      </c>
      <c r="D997" t="s">
        <v>6186</v>
      </c>
      <c r="E997" t="s">
        <v>6186</v>
      </c>
      <c r="F997" t="s">
        <v>6186</v>
      </c>
      <c r="H997" t="s">
        <v>6186</v>
      </c>
      <c r="I997" t="str">
        <f t="shared" si="19"/>
        <v/>
      </c>
      <c r="K997" t="s">
        <v>6186</v>
      </c>
      <c r="L997" t="s">
        <v>6186</v>
      </c>
      <c r="M997" t="s">
        <v>6186</v>
      </c>
      <c r="N997" t="s">
        <v>6186</v>
      </c>
      <c r="O997" t="s">
        <v>6186</v>
      </c>
      <c r="P997" t="s">
        <v>6186</v>
      </c>
      <c r="Q997" t="s">
        <v>6186</v>
      </c>
      <c r="R997" t="s">
        <v>6186</v>
      </c>
      <c r="S997" t="s">
        <v>6186</v>
      </c>
      <c r="T997" t="s">
        <v>6186</v>
      </c>
      <c r="U997" t="s">
        <v>6186</v>
      </c>
      <c r="V997" t="s">
        <v>6186</v>
      </c>
      <c r="W997" t="s">
        <v>6186</v>
      </c>
      <c r="X997" t="s">
        <v>6186</v>
      </c>
      <c r="Y997" t="s">
        <v>6186</v>
      </c>
      <c r="Z997" t="s">
        <v>6186</v>
      </c>
      <c r="AA997" t="s">
        <v>6186</v>
      </c>
      <c r="AB997" t="s">
        <v>6186</v>
      </c>
      <c r="AC997" t="s">
        <v>6186</v>
      </c>
      <c r="AD997" t="s">
        <v>6186</v>
      </c>
      <c r="AE997" t="s">
        <v>6186</v>
      </c>
      <c r="AF997" t="s">
        <v>6186</v>
      </c>
      <c r="AG997" t="s">
        <v>6186</v>
      </c>
      <c r="AH997" t="s">
        <v>6186</v>
      </c>
      <c r="AI997" t="s">
        <v>6186</v>
      </c>
      <c r="AJ997" t="s">
        <v>6186</v>
      </c>
      <c r="AK997" t="s">
        <v>6186</v>
      </c>
      <c r="AL997" t="s">
        <v>6186</v>
      </c>
      <c r="AM997" t="s">
        <v>6186</v>
      </c>
      <c r="AN997" t="s">
        <v>6186</v>
      </c>
      <c r="AO997" t="s">
        <v>6186</v>
      </c>
      <c r="AP997" t="s">
        <v>6186</v>
      </c>
      <c r="AQ997" t="s">
        <v>6186</v>
      </c>
      <c r="AR997" t="s">
        <v>6186</v>
      </c>
      <c r="AS997" t="s">
        <v>6186</v>
      </c>
      <c r="AT997" t="s">
        <v>6186</v>
      </c>
      <c r="AU997" t="s">
        <v>6186</v>
      </c>
      <c r="AV997" t="s">
        <v>6186</v>
      </c>
      <c r="AW997" t="s">
        <v>6186</v>
      </c>
      <c r="AX997" t="s">
        <v>6186</v>
      </c>
      <c r="AY997" t="s">
        <v>6186</v>
      </c>
      <c r="AZ997" t="s">
        <v>6186</v>
      </c>
      <c r="BA997" t="s">
        <v>6186</v>
      </c>
      <c r="BB997" t="s">
        <v>6186</v>
      </c>
      <c r="BC997" t="s">
        <v>6186</v>
      </c>
      <c r="BD997" t="s">
        <v>6186</v>
      </c>
    </row>
    <row r="998" spans="1:56">
      <c r="A998" t="s">
        <v>6188</v>
      </c>
      <c r="B998">
        <v>2500</v>
      </c>
      <c r="C998">
        <v>1999</v>
      </c>
      <c r="D998" t="s">
        <v>6186</v>
      </c>
      <c r="E998" t="s">
        <v>6186</v>
      </c>
      <c r="F998" t="s">
        <v>6186</v>
      </c>
      <c r="H998" t="s">
        <v>6186</v>
      </c>
      <c r="I998" t="str">
        <f t="shared" si="19"/>
        <v/>
      </c>
      <c r="K998" t="s">
        <v>6186</v>
      </c>
      <c r="L998" t="s">
        <v>6186</v>
      </c>
      <c r="M998" t="s">
        <v>6186</v>
      </c>
      <c r="N998" t="s">
        <v>6186</v>
      </c>
      <c r="O998" t="s">
        <v>6186</v>
      </c>
      <c r="P998" t="s">
        <v>6186</v>
      </c>
      <c r="Q998" t="s">
        <v>6186</v>
      </c>
      <c r="R998" t="s">
        <v>6186</v>
      </c>
      <c r="S998" t="s">
        <v>6186</v>
      </c>
      <c r="T998" t="s">
        <v>6186</v>
      </c>
      <c r="U998" t="s">
        <v>6186</v>
      </c>
      <c r="V998" t="s">
        <v>6186</v>
      </c>
      <c r="W998" t="s">
        <v>6186</v>
      </c>
      <c r="X998" t="s">
        <v>6186</v>
      </c>
      <c r="Y998" t="s">
        <v>6186</v>
      </c>
      <c r="Z998" t="s">
        <v>6186</v>
      </c>
      <c r="AA998" t="s">
        <v>6186</v>
      </c>
      <c r="AB998" t="s">
        <v>6186</v>
      </c>
      <c r="AC998" t="s">
        <v>6186</v>
      </c>
      <c r="AD998" t="s">
        <v>6186</v>
      </c>
      <c r="AE998" t="s">
        <v>6186</v>
      </c>
      <c r="AF998" t="s">
        <v>6186</v>
      </c>
      <c r="AG998" t="s">
        <v>6186</v>
      </c>
      <c r="AH998" t="s">
        <v>6186</v>
      </c>
      <c r="AI998" t="s">
        <v>6186</v>
      </c>
      <c r="AJ998" t="s">
        <v>6186</v>
      </c>
      <c r="AK998" t="s">
        <v>6186</v>
      </c>
      <c r="AL998" t="s">
        <v>6186</v>
      </c>
      <c r="AM998" t="s">
        <v>6186</v>
      </c>
      <c r="AN998" t="s">
        <v>6186</v>
      </c>
      <c r="AO998" t="s">
        <v>6186</v>
      </c>
      <c r="AP998" t="s">
        <v>6186</v>
      </c>
      <c r="AQ998" t="s">
        <v>6186</v>
      </c>
      <c r="AR998" t="s">
        <v>6186</v>
      </c>
      <c r="AS998" t="s">
        <v>6186</v>
      </c>
      <c r="AT998" t="s">
        <v>6186</v>
      </c>
      <c r="AU998" t="s">
        <v>6186</v>
      </c>
      <c r="AV998" t="s">
        <v>6186</v>
      </c>
      <c r="AW998" t="s">
        <v>6186</v>
      </c>
      <c r="AX998" t="s">
        <v>6186</v>
      </c>
      <c r="AY998" t="s">
        <v>6186</v>
      </c>
      <c r="AZ998" t="s">
        <v>6186</v>
      </c>
      <c r="BA998" t="s">
        <v>6186</v>
      </c>
      <c r="BB998" t="s">
        <v>6186</v>
      </c>
      <c r="BC998" t="s">
        <v>6186</v>
      </c>
      <c r="BD998" t="s">
        <v>6186</v>
      </c>
    </row>
    <row r="999" spans="1:56">
      <c r="A999" t="s">
        <v>6188</v>
      </c>
      <c r="B999">
        <v>2500</v>
      </c>
      <c r="C999">
        <v>2000</v>
      </c>
      <c r="D999" t="s">
        <v>6186</v>
      </c>
      <c r="E999" t="s">
        <v>6186</v>
      </c>
      <c r="F999" t="s">
        <v>6186</v>
      </c>
      <c r="H999" t="s">
        <v>6186</v>
      </c>
      <c r="I999" t="str">
        <f t="shared" si="19"/>
        <v/>
      </c>
      <c r="K999" t="s">
        <v>6186</v>
      </c>
      <c r="L999" t="s">
        <v>6186</v>
      </c>
      <c r="M999" t="s">
        <v>6186</v>
      </c>
      <c r="N999" t="s">
        <v>6186</v>
      </c>
      <c r="O999" t="s">
        <v>6186</v>
      </c>
      <c r="P999" t="s">
        <v>6186</v>
      </c>
      <c r="Q999" t="s">
        <v>6186</v>
      </c>
      <c r="R999" t="s">
        <v>6186</v>
      </c>
      <c r="S999" t="s">
        <v>6186</v>
      </c>
      <c r="T999" t="s">
        <v>6186</v>
      </c>
      <c r="U999" t="s">
        <v>6186</v>
      </c>
      <c r="V999" t="s">
        <v>6186</v>
      </c>
      <c r="W999" t="s">
        <v>6186</v>
      </c>
      <c r="X999" t="s">
        <v>6186</v>
      </c>
      <c r="Y999" t="s">
        <v>6186</v>
      </c>
      <c r="Z999" t="s">
        <v>6186</v>
      </c>
      <c r="AA999" t="s">
        <v>6186</v>
      </c>
      <c r="AB999" t="s">
        <v>6186</v>
      </c>
      <c r="AC999" t="s">
        <v>6186</v>
      </c>
      <c r="AD999" t="s">
        <v>6186</v>
      </c>
      <c r="AE999" t="s">
        <v>6186</v>
      </c>
      <c r="AF999" t="s">
        <v>6186</v>
      </c>
      <c r="AG999" t="s">
        <v>6186</v>
      </c>
      <c r="AH999" t="s">
        <v>6186</v>
      </c>
      <c r="AI999" t="s">
        <v>6186</v>
      </c>
      <c r="AJ999" t="s">
        <v>6186</v>
      </c>
      <c r="AK999" t="s">
        <v>6186</v>
      </c>
      <c r="AL999" t="s">
        <v>6186</v>
      </c>
      <c r="AM999" t="s">
        <v>6186</v>
      </c>
      <c r="AN999" t="s">
        <v>6186</v>
      </c>
      <c r="AO999" t="s">
        <v>6186</v>
      </c>
      <c r="AP999" t="s">
        <v>6186</v>
      </c>
      <c r="AQ999" t="s">
        <v>6186</v>
      </c>
      <c r="AR999" t="s">
        <v>6186</v>
      </c>
      <c r="AS999" t="s">
        <v>6186</v>
      </c>
      <c r="AT999" t="s">
        <v>6186</v>
      </c>
      <c r="AU999" t="s">
        <v>6186</v>
      </c>
      <c r="AV999" t="s">
        <v>6186</v>
      </c>
      <c r="AW999" t="s">
        <v>6186</v>
      </c>
      <c r="AX999" t="s">
        <v>6186</v>
      </c>
      <c r="AY999" t="s">
        <v>6186</v>
      </c>
      <c r="AZ999" t="s">
        <v>6186</v>
      </c>
      <c r="BA999" t="s">
        <v>6186</v>
      </c>
      <c r="BB999" t="s">
        <v>6186</v>
      </c>
      <c r="BC999" t="s">
        <v>6186</v>
      </c>
      <c r="BD999" t="s">
        <v>6186</v>
      </c>
    </row>
    <row r="1000" spans="1:56">
      <c r="A1000" t="s">
        <v>6188</v>
      </c>
      <c r="B1000">
        <v>2500</v>
      </c>
      <c r="C1000">
        <v>2001</v>
      </c>
      <c r="D1000" t="s">
        <v>6186</v>
      </c>
      <c r="E1000" t="s">
        <v>6186</v>
      </c>
      <c r="F1000" t="s">
        <v>6186</v>
      </c>
      <c r="H1000" t="s">
        <v>6186</v>
      </c>
      <c r="I1000" t="str">
        <f t="shared" si="19"/>
        <v/>
      </c>
      <c r="K1000" t="s">
        <v>6186</v>
      </c>
      <c r="L1000" t="s">
        <v>6186</v>
      </c>
      <c r="M1000" t="s">
        <v>6186</v>
      </c>
      <c r="N1000" t="s">
        <v>6186</v>
      </c>
      <c r="O1000" t="s">
        <v>6186</v>
      </c>
      <c r="P1000" t="s">
        <v>6186</v>
      </c>
      <c r="Q1000" t="s">
        <v>6186</v>
      </c>
      <c r="R1000" t="s">
        <v>6186</v>
      </c>
      <c r="S1000" t="s">
        <v>6186</v>
      </c>
      <c r="T1000" t="s">
        <v>6186</v>
      </c>
      <c r="U1000" t="s">
        <v>6186</v>
      </c>
      <c r="V1000" t="s">
        <v>6186</v>
      </c>
      <c r="W1000" t="s">
        <v>6186</v>
      </c>
      <c r="X1000" t="s">
        <v>6186</v>
      </c>
      <c r="Y1000" t="s">
        <v>6186</v>
      </c>
      <c r="Z1000" t="s">
        <v>6186</v>
      </c>
      <c r="AA1000" t="s">
        <v>6186</v>
      </c>
      <c r="AB1000" t="s">
        <v>6186</v>
      </c>
      <c r="AC1000" t="s">
        <v>6186</v>
      </c>
      <c r="AD1000" t="s">
        <v>6186</v>
      </c>
      <c r="AE1000" t="s">
        <v>6186</v>
      </c>
      <c r="AF1000" t="s">
        <v>6186</v>
      </c>
      <c r="AG1000" t="s">
        <v>6186</v>
      </c>
      <c r="AH1000" t="s">
        <v>6186</v>
      </c>
      <c r="AI1000" t="s">
        <v>6186</v>
      </c>
      <c r="AJ1000" t="s">
        <v>6186</v>
      </c>
      <c r="AK1000" t="s">
        <v>6186</v>
      </c>
      <c r="AL1000" t="s">
        <v>6186</v>
      </c>
      <c r="AM1000" t="s">
        <v>6186</v>
      </c>
      <c r="AN1000" t="s">
        <v>6186</v>
      </c>
      <c r="AO1000" t="s">
        <v>6186</v>
      </c>
      <c r="AP1000" t="s">
        <v>6186</v>
      </c>
      <c r="AQ1000" t="s">
        <v>6186</v>
      </c>
      <c r="AR1000" t="s">
        <v>6186</v>
      </c>
      <c r="AS1000" t="s">
        <v>6186</v>
      </c>
      <c r="AT1000" t="s">
        <v>6186</v>
      </c>
      <c r="AU1000" t="s">
        <v>6186</v>
      </c>
      <c r="AV1000" t="s">
        <v>6186</v>
      </c>
      <c r="AW1000" t="s">
        <v>6186</v>
      </c>
      <c r="AX1000" t="s">
        <v>6186</v>
      </c>
      <c r="AY1000" t="s">
        <v>6186</v>
      </c>
      <c r="AZ1000" t="s">
        <v>6186</v>
      </c>
      <c r="BA1000" t="s">
        <v>6186</v>
      </c>
      <c r="BB1000" t="s">
        <v>6186</v>
      </c>
      <c r="BC1000" t="s">
        <v>6186</v>
      </c>
      <c r="BD1000" t="s">
        <v>6186</v>
      </c>
    </row>
    <row r="1001" spans="1:56">
      <c r="A1001" t="s">
        <v>6188</v>
      </c>
      <c r="B1001">
        <v>2500</v>
      </c>
      <c r="C1001">
        <v>2002</v>
      </c>
      <c r="D1001" t="s">
        <v>6186</v>
      </c>
      <c r="E1001" t="s">
        <v>6186</v>
      </c>
      <c r="F1001" t="s">
        <v>6186</v>
      </c>
      <c r="H1001" t="s">
        <v>6186</v>
      </c>
      <c r="I1001" t="str">
        <f t="shared" si="19"/>
        <v/>
      </c>
      <c r="K1001" t="s">
        <v>6186</v>
      </c>
      <c r="L1001" t="s">
        <v>6186</v>
      </c>
      <c r="M1001" t="s">
        <v>6186</v>
      </c>
      <c r="N1001" t="s">
        <v>6186</v>
      </c>
      <c r="O1001" t="s">
        <v>6186</v>
      </c>
      <c r="P1001" t="s">
        <v>6186</v>
      </c>
      <c r="Q1001" t="s">
        <v>6186</v>
      </c>
      <c r="R1001" t="s">
        <v>6186</v>
      </c>
      <c r="S1001" t="s">
        <v>6186</v>
      </c>
      <c r="T1001" t="s">
        <v>6186</v>
      </c>
      <c r="U1001" t="s">
        <v>6186</v>
      </c>
      <c r="V1001" t="s">
        <v>6186</v>
      </c>
      <c r="W1001" t="s">
        <v>6186</v>
      </c>
      <c r="X1001" t="s">
        <v>6186</v>
      </c>
      <c r="Y1001" t="s">
        <v>6186</v>
      </c>
      <c r="Z1001" t="s">
        <v>6186</v>
      </c>
      <c r="AA1001" t="s">
        <v>6186</v>
      </c>
      <c r="AB1001" t="s">
        <v>6186</v>
      </c>
      <c r="AC1001" t="s">
        <v>6186</v>
      </c>
      <c r="AD1001" t="s">
        <v>6186</v>
      </c>
      <c r="AE1001" t="s">
        <v>6186</v>
      </c>
      <c r="AF1001" t="s">
        <v>6186</v>
      </c>
      <c r="AG1001" t="s">
        <v>6186</v>
      </c>
      <c r="AH1001" t="s">
        <v>6186</v>
      </c>
      <c r="AI1001" t="s">
        <v>6186</v>
      </c>
      <c r="AJ1001" t="s">
        <v>6186</v>
      </c>
      <c r="AK1001" t="s">
        <v>6186</v>
      </c>
      <c r="AL1001" t="s">
        <v>6186</v>
      </c>
      <c r="AM1001" t="s">
        <v>6186</v>
      </c>
      <c r="AN1001" t="s">
        <v>6186</v>
      </c>
      <c r="AO1001" t="s">
        <v>6186</v>
      </c>
      <c r="AP1001" t="s">
        <v>6186</v>
      </c>
      <c r="AQ1001" t="s">
        <v>6186</v>
      </c>
      <c r="AR1001" t="s">
        <v>6186</v>
      </c>
      <c r="AS1001" t="s">
        <v>6186</v>
      </c>
      <c r="AT1001" t="s">
        <v>6186</v>
      </c>
      <c r="AU1001" t="s">
        <v>6186</v>
      </c>
      <c r="AV1001" t="s">
        <v>6186</v>
      </c>
      <c r="AW1001" t="s">
        <v>6186</v>
      </c>
      <c r="AX1001" t="s">
        <v>6186</v>
      </c>
      <c r="AY1001" t="s">
        <v>6186</v>
      </c>
      <c r="AZ1001" t="s">
        <v>6186</v>
      </c>
      <c r="BA1001" t="s">
        <v>6186</v>
      </c>
      <c r="BB1001" t="s">
        <v>6186</v>
      </c>
      <c r="BC1001" t="s">
        <v>6186</v>
      </c>
      <c r="BD1001" t="s">
        <v>6186</v>
      </c>
    </row>
    <row r="1002" spans="1:56">
      <c r="A1002" t="s">
        <v>6188</v>
      </c>
      <c r="B1002">
        <v>2500</v>
      </c>
      <c r="C1002">
        <v>2003</v>
      </c>
      <c r="D1002" t="s">
        <v>6186</v>
      </c>
      <c r="E1002" t="s">
        <v>6186</v>
      </c>
      <c r="F1002" t="s">
        <v>6186</v>
      </c>
      <c r="H1002" t="s">
        <v>6186</v>
      </c>
      <c r="I1002" t="str">
        <f t="shared" si="19"/>
        <v/>
      </c>
      <c r="K1002" t="s">
        <v>6186</v>
      </c>
      <c r="L1002" t="s">
        <v>6186</v>
      </c>
      <c r="M1002" t="s">
        <v>6186</v>
      </c>
      <c r="N1002" t="s">
        <v>6186</v>
      </c>
      <c r="O1002" t="s">
        <v>6186</v>
      </c>
      <c r="P1002" t="s">
        <v>6186</v>
      </c>
      <c r="Q1002" t="s">
        <v>6186</v>
      </c>
      <c r="R1002" t="s">
        <v>6186</v>
      </c>
      <c r="S1002" t="s">
        <v>6186</v>
      </c>
      <c r="T1002" t="s">
        <v>6186</v>
      </c>
      <c r="U1002" t="s">
        <v>6186</v>
      </c>
      <c r="V1002" t="s">
        <v>6186</v>
      </c>
      <c r="W1002" t="s">
        <v>6186</v>
      </c>
      <c r="X1002" t="s">
        <v>6186</v>
      </c>
      <c r="Y1002" t="s">
        <v>6186</v>
      </c>
      <c r="Z1002" t="s">
        <v>6186</v>
      </c>
      <c r="AA1002" t="s">
        <v>6186</v>
      </c>
      <c r="AB1002" t="s">
        <v>6186</v>
      </c>
      <c r="AC1002" t="s">
        <v>6186</v>
      </c>
      <c r="AD1002" t="s">
        <v>6186</v>
      </c>
      <c r="AE1002" t="s">
        <v>6186</v>
      </c>
      <c r="AF1002" t="s">
        <v>6186</v>
      </c>
      <c r="AG1002" t="s">
        <v>6186</v>
      </c>
      <c r="AH1002" t="s">
        <v>6186</v>
      </c>
      <c r="AI1002" t="s">
        <v>6186</v>
      </c>
      <c r="AJ1002" t="s">
        <v>6186</v>
      </c>
      <c r="AK1002" t="s">
        <v>6186</v>
      </c>
      <c r="AL1002" t="s">
        <v>6186</v>
      </c>
      <c r="AM1002" t="s">
        <v>6186</v>
      </c>
      <c r="AN1002" t="s">
        <v>6186</v>
      </c>
      <c r="AO1002" t="s">
        <v>6186</v>
      </c>
      <c r="AP1002" t="s">
        <v>6186</v>
      </c>
      <c r="AQ1002" t="s">
        <v>6186</v>
      </c>
      <c r="AR1002" t="s">
        <v>6186</v>
      </c>
      <c r="AS1002" t="s">
        <v>6186</v>
      </c>
      <c r="AT1002" t="s">
        <v>6186</v>
      </c>
      <c r="AU1002" t="s">
        <v>6186</v>
      </c>
      <c r="AV1002" t="s">
        <v>6186</v>
      </c>
      <c r="AW1002" t="s">
        <v>6186</v>
      </c>
      <c r="AX1002" t="s">
        <v>6186</v>
      </c>
      <c r="AY1002" t="s">
        <v>6186</v>
      </c>
      <c r="AZ1002" t="s">
        <v>6186</v>
      </c>
      <c r="BA1002" t="s">
        <v>6186</v>
      </c>
      <c r="BB1002" t="s">
        <v>6186</v>
      </c>
      <c r="BC1002" t="s">
        <v>6186</v>
      </c>
      <c r="BD1002" t="s">
        <v>6186</v>
      </c>
    </row>
    <row r="1003" spans="1:56">
      <c r="A1003" t="s">
        <v>6188</v>
      </c>
      <c r="B1003">
        <v>2500</v>
      </c>
      <c r="C1003">
        <v>2004</v>
      </c>
      <c r="D1003" t="s">
        <v>6186</v>
      </c>
      <c r="E1003" t="s">
        <v>6186</v>
      </c>
      <c r="F1003" t="s">
        <v>6186</v>
      </c>
      <c r="H1003" t="s">
        <v>6186</v>
      </c>
      <c r="I1003" t="str">
        <f t="shared" si="19"/>
        <v/>
      </c>
      <c r="K1003" t="s">
        <v>6186</v>
      </c>
      <c r="L1003" t="s">
        <v>6186</v>
      </c>
      <c r="M1003" t="s">
        <v>6186</v>
      </c>
      <c r="N1003" t="s">
        <v>6186</v>
      </c>
      <c r="O1003" t="s">
        <v>6186</v>
      </c>
      <c r="P1003" t="s">
        <v>6186</v>
      </c>
      <c r="Q1003" t="s">
        <v>6186</v>
      </c>
      <c r="R1003" t="s">
        <v>6186</v>
      </c>
      <c r="S1003" t="s">
        <v>6186</v>
      </c>
      <c r="T1003" t="s">
        <v>6186</v>
      </c>
      <c r="U1003" t="s">
        <v>6186</v>
      </c>
      <c r="V1003" t="s">
        <v>6186</v>
      </c>
      <c r="W1003" t="s">
        <v>6186</v>
      </c>
      <c r="X1003" t="s">
        <v>6186</v>
      </c>
      <c r="Y1003" t="s">
        <v>6186</v>
      </c>
      <c r="Z1003" t="s">
        <v>6186</v>
      </c>
      <c r="AA1003" t="s">
        <v>6186</v>
      </c>
      <c r="AB1003" t="s">
        <v>6186</v>
      </c>
      <c r="AC1003" t="s">
        <v>6186</v>
      </c>
      <c r="AD1003" t="s">
        <v>6186</v>
      </c>
      <c r="AE1003" t="s">
        <v>6186</v>
      </c>
      <c r="AF1003" t="s">
        <v>6186</v>
      </c>
      <c r="AG1003" t="s">
        <v>6186</v>
      </c>
      <c r="AH1003" t="s">
        <v>6186</v>
      </c>
      <c r="AI1003" t="s">
        <v>6186</v>
      </c>
      <c r="AJ1003" t="s">
        <v>6186</v>
      </c>
      <c r="AK1003" t="s">
        <v>6186</v>
      </c>
      <c r="AL1003" t="s">
        <v>6186</v>
      </c>
      <c r="AM1003" t="s">
        <v>6186</v>
      </c>
      <c r="AN1003" t="s">
        <v>6186</v>
      </c>
      <c r="AO1003" t="s">
        <v>6186</v>
      </c>
      <c r="AP1003" t="s">
        <v>6186</v>
      </c>
      <c r="AQ1003" t="s">
        <v>6186</v>
      </c>
      <c r="AR1003" t="s">
        <v>6186</v>
      </c>
      <c r="AS1003" t="s">
        <v>6186</v>
      </c>
      <c r="AT1003" t="s">
        <v>6186</v>
      </c>
      <c r="AU1003" t="s">
        <v>6186</v>
      </c>
      <c r="AV1003" t="s">
        <v>6186</v>
      </c>
      <c r="AW1003" t="s">
        <v>6186</v>
      </c>
      <c r="AX1003" t="s">
        <v>6186</v>
      </c>
      <c r="AY1003" t="s">
        <v>6186</v>
      </c>
      <c r="AZ1003" t="s">
        <v>6186</v>
      </c>
      <c r="BA1003" t="s">
        <v>6186</v>
      </c>
      <c r="BB1003" t="s">
        <v>6186</v>
      </c>
      <c r="BC1003" t="s">
        <v>6186</v>
      </c>
      <c r="BD1003" t="s">
        <v>6186</v>
      </c>
    </row>
    <row r="1004" spans="1:56">
      <c r="A1004" t="s">
        <v>6188</v>
      </c>
      <c r="B1004">
        <v>2500</v>
      </c>
      <c r="C1004">
        <v>2005</v>
      </c>
      <c r="D1004" t="s">
        <v>6186</v>
      </c>
      <c r="E1004" t="s">
        <v>6186</v>
      </c>
      <c r="F1004" t="s">
        <v>6186</v>
      </c>
      <c r="H1004" t="s">
        <v>6186</v>
      </c>
      <c r="I1004" t="str">
        <f t="shared" si="19"/>
        <v/>
      </c>
      <c r="K1004" t="s">
        <v>6186</v>
      </c>
      <c r="L1004" t="s">
        <v>6186</v>
      </c>
      <c r="M1004" t="s">
        <v>6186</v>
      </c>
      <c r="N1004" t="s">
        <v>6186</v>
      </c>
      <c r="O1004" t="s">
        <v>6186</v>
      </c>
      <c r="P1004" t="s">
        <v>6186</v>
      </c>
      <c r="Q1004" t="s">
        <v>6186</v>
      </c>
      <c r="R1004" t="s">
        <v>6186</v>
      </c>
      <c r="S1004" t="s">
        <v>6186</v>
      </c>
      <c r="T1004" t="s">
        <v>6186</v>
      </c>
      <c r="U1004" t="s">
        <v>6186</v>
      </c>
      <c r="V1004" t="s">
        <v>6186</v>
      </c>
      <c r="W1004" t="s">
        <v>6186</v>
      </c>
      <c r="X1004" t="s">
        <v>6186</v>
      </c>
      <c r="Y1004" t="s">
        <v>6186</v>
      </c>
      <c r="Z1004" t="s">
        <v>6186</v>
      </c>
      <c r="AA1004" t="s">
        <v>6186</v>
      </c>
      <c r="AB1004" t="s">
        <v>6186</v>
      </c>
      <c r="AC1004" t="s">
        <v>6186</v>
      </c>
      <c r="AD1004" t="s">
        <v>6186</v>
      </c>
      <c r="AE1004" t="s">
        <v>6186</v>
      </c>
      <c r="AF1004" t="s">
        <v>6186</v>
      </c>
      <c r="AG1004" t="s">
        <v>6186</v>
      </c>
      <c r="AH1004" t="s">
        <v>6186</v>
      </c>
      <c r="AI1004" t="s">
        <v>6186</v>
      </c>
      <c r="AJ1004" t="s">
        <v>6186</v>
      </c>
      <c r="AK1004" t="s">
        <v>6186</v>
      </c>
      <c r="AL1004" t="s">
        <v>6186</v>
      </c>
      <c r="AM1004" t="s">
        <v>6186</v>
      </c>
      <c r="AN1004" t="s">
        <v>6186</v>
      </c>
      <c r="AO1004" t="s">
        <v>6186</v>
      </c>
      <c r="AP1004" t="s">
        <v>6186</v>
      </c>
      <c r="AQ1004" t="s">
        <v>6186</v>
      </c>
      <c r="AR1004" t="s">
        <v>6186</v>
      </c>
      <c r="AS1004" t="s">
        <v>6186</v>
      </c>
      <c r="AT1004" t="s">
        <v>6186</v>
      </c>
      <c r="AU1004" t="s">
        <v>6186</v>
      </c>
      <c r="AV1004" t="s">
        <v>6186</v>
      </c>
      <c r="AW1004" t="s">
        <v>6186</v>
      </c>
      <c r="AX1004" t="s">
        <v>6186</v>
      </c>
      <c r="AY1004" t="s">
        <v>6186</v>
      </c>
      <c r="AZ1004" t="s">
        <v>6186</v>
      </c>
      <c r="BA1004" t="s">
        <v>6186</v>
      </c>
      <c r="BB1004" t="s">
        <v>6186</v>
      </c>
      <c r="BC1004" t="s">
        <v>6186</v>
      </c>
      <c r="BD1004" t="s">
        <v>6186</v>
      </c>
    </row>
    <row r="1005" spans="1:56">
      <c r="A1005" t="s">
        <v>6188</v>
      </c>
      <c r="B1005">
        <v>2500</v>
      </c>
      <c r="C1005">
        <v>2006</v>
      </c>
      <c r="D1005" t="s">
        <v>6186</v>
      </c>
      <c r="E1005" t="s">
        <v>6186</v>
      </c>
      <c r="F1005" t="s">
        <v>6186</v>
      </c>
      <c r="H1005" t="s">
        <v>6186</v>
      </c>
      <c r="I1005" t="str">
        <f t="shared" si="19"/>
        <v/>
      </c>
      <c r="K1005" t="s">
        <v>6186</v>
      </c>
      <c r="L1005" t="s">
        <v>6186</v>
      </c>
      <c r="M1005" t="s">
        <v>6186</v>
      </c>
      <c r="N1005" t="s">
        <v>6186</v>
      </c>
      <c r="O1005" t="s">
        <v>6186</v>
      </c>
      <c r="P1005" t="s">
        <v>6186</v>
      </c>
      <c r="Q1005" t="s">
        <v>6186</v>
      </c>
      <c r="R1005" t="s">
        <v>6186</v>
      </c>
      <c r="S1005" t="s">
        <v>6186</v>
      </c>
      <c r="T1005" t="s">
        <v>6186</v>
      </c>
      <c r="U1005" t="s">
        <v>6186</v>
      </c>
      <c r="V1005" t="s">
        <v>6186</v>
      </c>
      <c r="W1005" t="s">
        <v>6186</v>
      </c>
      <c r="X1005" t="s">
        <v>6186</v>
      </c>
      <c r="Y1005" t="s">
        <v>6186</v>
      </c>
      <c r="Z1005" t="s">
        <v>6186</v>
      </c>
      <c r="AA1005" t="s">
        <v>6186</v>
      </c>
      <c r="AB1005" t="s">
        <v>6186</v>
      </c>
      <c r="AC1005" t="s">
        <v>6186</v>
      </c>
      <c r="AD1005" t="s">
        <v>6186</v>
      </c>
      <c r="AE1005" t="s">
        <v>6186</v>
      </c>
      <c r="AF1005" t="s">
        <v>6186</v>
      </c>
      <c r="AG1005" t="s">
        <v>6186</v>
      </c>
      <c r="AH1005" t="s">
        <v>6186</v>
      </c>
      <c r="AI1005" t="s">
        <v>6186</v>
      </c>
      <c r="AJ1005" t="s">
        <v>6186</v>
      </c>
      <c r="AK1005" t="s">
        <v>6186</v>
      </c>
      <c r="AL1005" t="s">
        <v>6186</v>
      </c>
      <c r="AM1005" t="s">
        <v>6186</v>
      </c>
      <c r="AN1005" t="s">
        <v>6186</v>
      </c>
      <c r="AO1005" t="s">
        <v>6186</v>
      </c>
      <c r="AP1005" t="s">
        <v>6186</v>
      </c>
      <c r="AQ1005" t="s">
        <v>6186</v>
      </c>
      <c r="AR1005" t="s">
        <v>6186</v>
      </c>
      <c r="AS1005" t="s">
        <v>6186</v>
      </c>
      <c r="AT1005" t="s">
        <v>6186</v>
      </c>
      <c r="AU1005" t="s">
        <v>6186</v>
      </c>
      <c r="AV1005" t="s">
        <v>6186</v>
      </c>
      <c r="AW1005" t="s">
        <v>6186</v>
      </c>
      <c r="AX1005" t="s">
        <v>6186</v>
      </c>
      <c r="AY1005" t="s">
        <v>6186</v>
      </c>
      <c r="AZ1005" t="s">
        <v>6186</v>
      </c>
      <c r="BA1005" t="s">
        <v>6186</v>
      </c>
      <c r="BB1005" t="s">
        <v>6186</v>
      </c>
      <c r="BC1005" t="s">
        <v>6186</v>
      </c>
      <c r="BD1005" t="s">
        <v>6186</v>
      </c>
    </row>
    <row r="1006" spans="1:56">
      <c r="A1006" t="s">
        <v>6188</v>
      </c>
      <c r="B1006">
        <v>2500</v>
      </c>
      <c r="C1006">
        <v>2007</v>
      </c>
      <c r="D1006" t="s">
        <v>6186</v>
      </c>
      <c r="E1006" t="s">
        <v>6186</v>
      </c>
      <c r="F1006" t="s">
        <v>6186</v>
      </c>
      <c r="H1006" t="s">
        <v>6186</v>
      </c>
      <c r="I1006" t="str">
        <f t="shared" si="19"/>
        <v/>
      </c>
      <c r="K1006" t="s">
        <v>6186</v>
      </c>
      <c r="L1006" t="s">
        <v>6186</v>
      </c>
      <c r="M1006" t="s">
        <v>6186</v>
      </c>
      <c r="N1006" t="s">
        <v>6186</v>
      </c>
      <c r="O1006" t="s">
        <v>6186</v>
      </c>
      <c r="P1006" t="s">
        <v>6186</v>
      </c>
      <c r="Q1006" t="s">
        <v>6186</v>
      </c>
      <c r="R1006" t="s">
        <v>6186</v>
      </c>
      <c r="S1006" t="s">
        <v>6186</v>
      </c>
      <c r="T1006" t="s">
        <v>6186</v>
      </c>
      <c r="U1006" t="s">
        <v>6186</v>
      </c>
      <c r="V1006" t="s">
        <v>6186</v>
      </c>
      <c r="W1006" t="s">
        <v>6186</v>
      </c>
      <c r="X1006" t="s">
        <v>6186</v>
      </c>
      <c r="Y1006" t="s">
        <v>6186</v>
      </c>
      <c r="Z1006" t="s">
        <v>6186</v>
      </c>
      <c r="AA1006" t="s">
        <v>6186</v>
      </c>
      <c r="AB1006" t="s">
        <v>6186</v>
      </c>
      <c r="AC1006" t="s">
        <v>6186</v>
      </c>
      <c r="AD1006" t="s">
        <v>6186</v>
      </c>
      <c r="AE1006" t="s">
        <v>6186</v>
      </c>
      <c r="AF1006" t="s">
        <v>6186</v>
      </c>
      <c r="AG1006" t="s">
        <v>6186</v>
      </c>
      <c r="AH1006" t="s">
        <v>6186</v>
      </c>
      <c r="AI1006" t="s">
        <v>6186</v>
      </c>
      <c r="AJ1006" t="s">
        <v>6186</v>
      </c>
      <c r="AK1006" t="s">
        <v>6186</v>
      </c>
      <c r="AL1006" t="s">
        <v>6186</v>
      </c>
      <c r="AM1006" t="s">
        <v>6186</v>
      </c>
      <c r="AN1006" t="s">
        <v>6186</v>
      </c>
      <c r="AO1006" t="s">
        <v>6186</v>
      </c>
      <c r="AP1006" t="s">
        <v>6186</v>
      </c>
      <c r="AQ1006" t="s">
        <v>6186</v>
      </c>
      <c r="AR1006" t="s">
        <v>6186</v>
      </c>
      <c r="AS1006" t="s">
        <v>6186</v>
      </c>
      <c r="AT1006" t="s">
        <v>6186</v>
      </c>
      <c r="AU1006" t="s">
        <v>6186</v>
      </c>
      <c r="AV1006" t="s">
        <v>6186</v>
      </c>
      <c r="AW1006" t="s">
        <v>6186</v>
      </c>
      <c r="AX1006" t="s">
        <v>6186</v>
      </c>
      <c r="AY1006" t="s">
        <v>6186</v>
      </c>
      <c r="AZ1006" t="s">
        <v>6186</v>
      </c>
      <c r="BA1006" t="s">
        <v>6186</v>
      </c>
      <c r="BB1006" t="s">
        <v>6186</v>
      </c>
      <c r="BC1006" t="s">
        <v>6186</v>
      </c>
      <c r="BD1006" t="s">
        <v>6186</v>
      </c>
    </row>
    <row r="1007" spans="1:56">
      <c r="A1007" t="s">
        <v>6188</v>
      </c>
      <c r="B1007">
        <v>2500</v>
      </c>
      <c r="C1007">
        <v>2008</v>
      </c>
      <c r="D1007" t="s">
        <v>6186</v>
      </c>
      <c r="E1007" t="s">
        <v>6186</v>
      </c>
      <c r="F1007" t="s">
        <v>6186</v>
      </c>
      <c r="H1007" t="s">
        <v>6186</v>
      </c>
      <c r="I1007" t="str">
        <f t="shared" si="19"/>
        <v/>
      </c>
      <c r="K1007" t="s">
        <v>6186</v>
      </c>
      <c r="L1007" t="s">
        <v>6186</v>
      </c>
      <c r="M1007" t="s">
        <v>6186</v>
      </c>
      <c r="N1007" t="s">
        <v>6186</v>
      </c>
      <c r="O1007" t="s">
        <v>6186</v>
      </c>
      <c r="P1007" t="s">
        <v>6186</v>
      </c>
      <c r="Q1007" t="s">
        <v>6186</v>
      </c>
      <c r="R1007" t="s">
        <v>6186</v>
      </c>
      <c r="S1007" t="s">
        <v>6186</v>
      </c>
      <c r="T1007" t="s">
        <v>6186</v>
      </c>
      <c r="U1007" t="s">
        <v>6186</v>
      </c>
      <c r="V1007" t="s">
        <v>6186</v>
      </c>
      <c r="W1007" t="s">
        <v>6186</v>
      </c>
      <c r="X1007" t="s">
        <v>6186</v>
      </c>
      <c r="Y1007" t="s">
        <v>6186</v>
      </c>
      <c r="Z1007" t="s">
        <v>6186</v>
      </c>
      <c r="AA1007" t="s">
        <v>6186</v>
      </c>
      <c r="AB1007" t="s">
        <v>6186</v>
      </c>
      <c r="AC1007" t="s">
        <v>6186</v>
      </c>
      <c r="AD1007" t="s">
        <v>6186</v>
      </c>
      <c r="AE1007" t="s">
        <v>6186</v>
      </c>
      <c r="AF1007" t="s">
        <v>6186</v>
      </c>
      <c r="AG1007" t="s">
        <v>6186</v>
      </c>
      <c r="AH1007" t="s">
        <v>6186</v>
      </c>
      <c r="AI1007" t="s">
        <v>6186</v>
      </c>
      <c r="AJ1007" t="s">
        <v>6186</v>
      </c>
      <c r="AK1007" t="s">
        <v>6186</v>
      </c>
      <c r="AL1007" t="s">
        <v>6186</v>
      </c>
      <c r="AM1007" t="s">
        <v>6186</v>
      </c>
      <c r="AN1007" t="s">
        <v>6186</v>
      </c>
      <c r="AO1007" t="s">
        <v>6186</v>
      </c>
      <c r="AP1007" t="s">
        <v>6186</v>
      </c>
      <c r="AQ1007" t="s">
        <v>6186</v>
      </c>
      <c r="AR1007" t="s">
        <v>6186</v>
      </c>
      <c r="AS1007" t="s">
        <v>6186</v>
      </c>
      <c r="AT1007" t="s">
        <v>6186</v>
      </c>
      <c r="AU1007" t="s">
        <v>6186</v>
      </c>
      <c r="AV1007" t="s">
        <v>6186</v>
      </c>
      <c r="AW1007" t="s">
        <v>6186</v>
      </c>
      <c r="AX1007" t="s">
        <v>6186</v>
      </c>
      <c r="AY1007" t="s">
        <v>6186</v>
      </c>
      <c r="AZ1007" t="s">
        <v>6186</v>
      </c>
      <c r="BA1007" t="s">
        <v>6186</v>
      </c>
      <c r="BB1007" t="s">
        <v>6186</v>
      </c>
      <c r="BC1007" t="s">
        <v>6186</v>
      </c>
      <c r="BD1007" t="s">
        <v>6186</v>
      </c>
    </row>
    <row r="1008" spans="1:56">
      <c r="A1008" t="s">
        <v>6188</v>
      </c>
      <c r="B1008">
        <v>2500</v>
      </c>
      <c r="C1008">
        <v>2009</v>
      </c>
      <c r="D1008" t="s">
        <v>6186</v>
      </c>
      <c r="E1008" t="s">
        <v>6186</v>
      </c>
      <c r="F1008" t="s">
        <v>6186</v>
      </c>
      <c r="H1008" t="s">
        <v>6186</v>
      </c>
      <c r="I1008" t="str">
        <f t="shared" si="19"/>
        <v/>
      </c>
      <c r="K1008" t="s">
        <v>6186</v>
      </c>
      <c r="L1008" t="s">
        <v>6186</v>
      </c>
      <c r="M1008" t="s">
        <v>6186</v>
      </c>
      <c r="N1008" t="s">
        <v>6186</v>
      </c>
      <c r="O1008" t="s">
        <v>6186</v>
      </c>
      <c r="P1008" t="s">
        <v>6186</v>
      </c>
      <c r="Q1008" t="s">
        <v>6186</v>
      </c>
      <c r="R1008" t="s">
        <v>6186</v>
      </c>
      <c r="S1008" t="s">
        <v>6186</v>
      </c>
      <c r="T1008" t="s">
        <v>6186</v>
      </c>
      <c r="U1008" t="s">
        <v>6186</v>
      </c>
      <c r="V1008" t="s">
        <v>6186</v>
      </c>
      <c r="W1008" t="s">
        <v>6186</v>
      </c>
      <c r="X1008" t="s">
        <v>6186</v>
      </c>
      <c r="Y1008" t="s">
        <v>6186</v>
      </c>
      <c r="Z1008" t="s">
        <v>6186</v>
      </c>
      <c r="AA1008" t="s">
        <v>6186</v>
      </c>
      <c r="AB1008" t="s">
        <v>6186</v>
      </c>
      <c r="AC1008" t="s">
        <v>6186</v>
      </c>
      <c r="AD1008" t="s">
        <v>6186</v>
      </c>
      <c r="AE1008" t="s">
        <v>6186</v>
      </c>
      <c r="AF1008" t="s">
        <v>6186</v>
      </c>
      <c r="AG1008" t="s">
        <v>6186</v>
      </c>
      <c r="AH1008" t="s">
        <v>6186</v>
      </c>
      <c r="AI1008" t="s">
        <v>6186</v>
      </c>
      <c r="AJ1008" t="s">
        <v>6186</v>
      </c>
      <c r="AK1008" t="s">
        <v>6186</v>
      </c>
      <c r="AL1008" t="s">
        <v>6186</v>
      </c>
      <c r="AM1008" t="s">
        <v>6186</v>
      </c>
      <c r="AN1008" t="s">
        <v>6186</v>
      </c>
      <c r="AO1008" t="s">
        <v>6186</v>
      </c>
      <c r="AP1008" t="s">
        <v>6186</v>
      </c>
      <c r="AQ1008" t="s">
        <v>6186</v>
      </c>
      <c r="AR1008" t="s">
        <v>6186</v>
      </c>
      <c r="AS1008" t="s">
        <v>6186</v>
      </c>
      <c r="AT1008" t="s">
        <v>6186</v>
      </c>
      <c r="AU1008" t="s">
        <v>6186</v>
      </c>
      <c r="AV1008" t="s">
        <v>6186</v>
      </c>
      <c r="AW1008" t="s">
        <v>6186</v>
      </c>
      <c r="AX1008" t="s">
        <v>6186</v>
      </c>
      <c r="AY1008" t="s">
        <v>6186</v>
      </c>
      <c r="AZ1008" t="s">
        <v>6186</v>
      </c>
      <c r="BA1008" t="s">
        <v>6186</v>
      </c>
      <c r="BB1008" t="s">
        <v>6186</v>
      </c>
      <c r="BC1008" t="s">
        <v>6186</v>
      </c>
      <c r="BD1008" t="s">
        <v>6186</v>
      </c>
    </row>
    <row r="1009" spans="1:56">
      <c r="A1009" t="s">
        <v>6188</v>
      </c>
      <c r="B1009">
        <v>2500</v>
      </c>
      <c r="C1009">
        <v>2010</v>
      </c>
      <c r="D1009" t="s">
        <v>6186</v>
      </c>
      <c r="E1009" t="s">
        <v>6186</v>
      </c>
      <c r="F1009" t="s">
        <v>6186</v>
      </c>
      <c r="H1009" t="s">
        <v>6186</v>
      </c>
      <c r="I1009" t="str">
        <f t="shared" si="19"/>
        <v/>
      </c>
      <c r="K1009" t="s">
        <v>6186</v>
      </c>
      <c r="L1009" t="s">
        <v>6186</v>
      </c>
      <c r="M1009" t="s">
        <v>6186</v>
      </c>
      <c r="N1009" t="s">
        <v>6186</v>
      </c>
      <c r="O1009" t="s">
        <v>6186</v>
      </c>
      <c r="P1009" t="s">
        <v>6186</v>
      </c>
      <c r="Q1009" t="s">
        <v>6186</v>
      </c>
      <c r="R1009" t="s">
        <v>6186</v>
      </c>
      <c r="S1009" t="s">
        <v>6186</v>
      </c>
      <c r="T1009" t="s">
        <v>6186</v>
      </c>
      <c r="U1009" t="s">
        <v>6186</v>
      </c>
      <c r="V1009" t="s">
        <v>6186</v>
      </c>
      <c r="W1009" t="s">
        <v>6186</v>
      </c>
      <c r="X1009" t="s">
        <v>6186</v>
      </c>
      <c r="Y1009" t="s">
        <v>6186</v>
      </c>
      <c r="Z1009" t="s">
        <v>6186</v>
      </c>
      <c r="AA1009" t="s">
        <v>6186</v>
      </c>
      <c r="AB1009" t="s">
        <v>6186</v>
      </c>
      <c r="AC1009" t="s">
        <v>6186</v>
      </c>
      <c r="AD1009" t="s">
        <v>6186</v>
      </c>
      <c r="AE1009" t="s">
        <v>6186</v>
      </c>
      <c r="AF1009" t="s">
        <v>6186</v>
      </c>
      <c r="AG1009" t="s">
        <v>6186</v>
      </c>
      <c r="AH1009" t="s">
        <v>6186</v>
      </c>
      <c r="AI1009" t="s">
        <v>6186</v>
      </c>
      <c r="AJ1009" t="s">
        <v>6186</v>
      </c>
      <c r="AK1009" t="s">
        <v>6186</v>
      </c>
      <c r="AL1009" t="s">
        <v>6186</v>
      </c>
      <c r="AM1009" t="s">
        <v>6186</v>
      </c>
      <c r="AN1009" t="s">
        <v>6186</v>
      </c>
      <c r="AO1009" t="s">
        <v>6186</v>
      </c>
      <c r="AP1009" t="s">
        <v>6186</v>
      </c>
      <c r="AQ1009" t="s">
        <v>6186</v>
      </c>
      <c r="AR1009" t="s">
        <v>6186</v>
      </c>
      <c r="AS1009" t="s">
        <v>6186</v>
      </c>
      <c r="AT1009" t="s">
        <v>6186</v>
      </c>
      <c r="AU1009" t="s">
        <v>6186</v>
      </c>
      <c r="AV1009" t="s">
        <v>6186</v>
      </c>
      <c r="AW1009" t="s">
        <v>6186</v>
      </c>
      <c r="AX1009" t="s">
        <v>6186</v>
      </c>
      <c r="AY1009" t="s">
        <v>6186</v>
      </c>
      <c r="AZ1009" t="s">
        <v>6186</v>
      </c>
      <c r="BA1009" t="s">
        <v>6186</v>
      </c>
      <c r="BB1009" t="s">
        <v>6186</v>
      </c>
      <c r="BC1009" t="s">
        <v>6186</v>
      </c>
      <c r="BD1009" t="s">
        <v>6186</v>
      </c>
    </row>
    <row r="1010" spans="1:56">
      <c r="A1010" t="s">
        <v>6188</v>
      </c>
      <c r="B1010">
        <v>2500</v>
      </c>
      <c r="C1010">
        <v>2011</v>
      </c>
      <c r="D1010" t="s">
        <v>6186</v>
      </c>
      <c r="E1010" t="s">
        <v>6186</v>
      </c>
      <c r="F1010" t="s">
        <v>6186</v>
      </c>
      <c r="H1010" t="s">
        <v>6186</v>
      </c>
      <c r="I1010" t="str">
        <f t="shared" si="19"/>
        <v/>
      </c>
      <c r="K1010" t="s">
        <v>6186</v>
      </c>
      <c r="L1010" t="s">
        <v>6186</v>
      </c>
      <c r="M1010" t="s">
        <v>6186</v>
      </c>
      <c r="N1010" t="s">
        <v>6186</v>
      </c>
      <c r="O1010" t="s">
        <v>6186</v>
      </c>
      <c r="P1010" t="s">
        <v>6186</v>
      </c>
      <c r="Q1010" t="s">
        <v>6186</v>
      </c>
      <c r="R1010" t="s">
        <v>6186</v>
      </c>
      <c r="S1010" t="s">
        <v>6186</v>
      </c>
      <c r="T1010" t="s">
        <v>6186</v>
      </c>
      <c r="U1010" t="s">
        <v>6186</v>
      </c>
      <c r="V1010" t="s">
        <v>6186</v>
      </c>
      <c r="W1010" t="s">
        <v>6186</v>
      </c>
      <c r="X1010" t="s">
        <v>6186</v>
      </c>
      <c r="Y1010" t="s">
        <v>6186</v>
      </c>
      <c r="Z1010" t="s">
        <v>6186</v>
      </c>
      <c r="AA1010" t="s">
        <v>6186</v>
      </c>
      <c r="AB1010" t="s">
        <v>6186</v>
      </c>
      <c r="AC1010" t="s">
        <v>6186</v>
      </c>
      <c r="AD1010" t="s">
        <v>6186</v>
      </c>
      <c r="AE1010" t="s">
        <v>6186</v>
      </c>
      <c r="AF1010" t="s">
        <v>6186</v>
      </c>
      <c r="AG1010" t="s">
        <v>6186</v>
      </c>
      <c r="AH1010" t="s">
        <v>6186</v>
      </c>
      <c r="AI1010" t="s">
        <v>6186</v>
      </c>
      <c r="AJ1010" t="s">
        <v>6186</v>
      </c>
      <c r="AK1010" t="s">
        <v>6186</v>
      </c>
      <c r="AL1010" t="s">
        <v>6186</v>
      </c>
      <c r="AM1010" t="s">
        <v>6186</v>
      </c>
      <c r="AN1010" t="s">
        <v>6186</v>
      </c>
      <c r="AO1010" t="s">
        <v>6186</v>
      </c>
      <c r="AP1010" t="s">
        <v>6186</v>
      </c>
      <c r="AQ1010" t="s">
        <v>6186</v>
      </c>
      <c r="AR1010" t="s">
        <v>6186</v>
      </c>
      <c r="AS1010" t="s">
        <v>6186</v>
      </c>
      <c r="AT1010" t="s">
        <v>6186</v>
      </c>
      <c r="AU1010" t="s">
        <v>6186</v>
      </c>
      <c r="AV1010" t="s">
        <v>6186</v>
      </c>
      <c r="AW1010" t="s">
        <v>6186</v>
      </c>
      <c r="AX1010" t="s">
        <v>6186</v>
      </c>
      <c r="AY1010" t="s">
        <v>6186</v>
      </c>
      <c r="AZ1010" t="s">
        <v>6186</v>
      </c>
      <c r="BA1010" t="s">
        <v>6186</v>
      </c>
      <c r="BB1010" t="s">
        <v>6186</v>
      </c>
      <c r="BC1010" t="s">
        <v>6186</v>
      </c>
      <c r="BD1010" t="s">
        <v>6186</v>
      </c>
    </row>
    <row r="1011" spans="1:56">
      <c r="A1011" t="s">
        <v>6188</v>
      </c>
      <c r="B1011">
        <v>2500</v>
      </c>
      <c r="C1011">
        <v>2012</v>
      </c>
      <c r="D1011" t="s">
        <v>6186</v>
      </c>
      <c r="E1011" t="s">
        <v>6186</v>
      </c>
      <c r="F1011" t="s">
        <v>6186</v>
      </c>
      <c r="H1011" t="s">
        <v>6186</v>
      </c>
      <c r="I1011" t="str">
        <f t="shared" si="19"/>
        <v/>
      </c>
      <c r="K1011" t="s">
        <v>6186</v>
      </c>
      <c r="L1011" t="s">
        <v>6186</v>
      </c>
      <c r="M1011" t="s">
        <v>6186</v>
      </c>
      <c r="N1011" t="s">
        <v>6186</v>
      </c>
      <c r="O1011" t="s">
        <v>6186</v>
      </c>
      <c r="P1011" t="s">
        <v>6186</v>
      </c>
      <c r="Q1011" t="s">
        <v>6186</v>
      </c>
      <c r="R1011" t="s">
        <v>6186</v>
      </c>
      <c r="S1011" t="s">
        <v>6186</v>
      </c>
      <c r="T1011" t="s">
        <v>6186</v>
      </c>
      <c r="U1011" t="s">
        <v>6186</v>
      </c>
      <c r="V1011" t="s">
        <v>6186</v>
      </c>
      <c r="W1011" t="s">
        <v>6186</v>
      </c>
      <c r="X1011" t="s">
        <v>6186</v>
      </c>
      <c r="Y1011" t="s">
        <v>6186</v>
      </c>
      <c r="Z1011" t="s">
        <v>6186</v>
      </c>
      <c r="AA1011" t="s">
        <v>6186</v>
      </c>
      <c r="AB1011" t="s">
        <v>6186</v>
      </c>
      <c r="AC1011" t="s">
        <v>6186</v>
      </c>
      <c r="AD1011" t="s">
        <v>6186</v>
      </c>
      <c r="AE1011" t="s">
        <v>6186</v>
      </c>
      <c r="AF1011" t="s">
        <v>6186</v>
      </c>
      <c r="AG1011" t="s">
        <v>6186</v>
      </c>
      <c r="AH1011" t="s">
        <v>6186</v>
      </c>
      <c r="AI1011" t="s">
        <v>6186</v>
      </c>
      <c r="AJ1011" t="s">
        <v>6186</v>
      </c>
      <c r="AK1011" t="s">
        <v>6186</v>
      </c>
      <c r="AL1011" t="s">
        <v>6186</v>
      </c>
      <c r="AM1011" t="s">
        <v>6186</v>
      </c>
      <c r="AN1011" t="s">
        <v>6186</v>
      </c>
      <c r="AO1011" t="s">
        <v>6186</v>
      </c>
      <c r="AP1011" t="s">
        <v>6186</v>
      </c>
      <c r="AQ1011" t="s">
        <v>6186</v>
      </c>
      <c r="AR1011" t="s">
        <v>6186</v>
      </c>
      <c r="AS1011" t="s">
        <v>6186</v>
      </c>
      <c r="AT1011" t="s">
        <v>6186</v>
      </c>
      <c r="AU1011" t="s">
        <v>6186</v>
      </c>
      <c r="AV1011" t="s">
        <v>6186</v>
      </c>
      <c r="AW1011" t="s">
        <v>6186</v>
      </c>
      <c r="AX1011" t="s">
        <v>6186</v>
      </c>
      <c r="AY1011" t="s">
        <v>6186</v>
      </c>
      <c r="AZ1011" t="s">
        <v>6186</v>
      </c>
      <c r="BA1011" t="s">
        <v>6186</v>
      </c>
      <c r="BB1011" t="s">
        <v>6186</v>
      </c>
      <c r="BC1011" t="s">
        <v>6186</v>
      </c>
      <c r="BD1011" t="s">
        <v>6186</v>
      </c>
    </row>
    <row r="1012" spans="1:56">
      <c r="A1012" t="s">
        <v>6188</v>
      </c>
      <c r="B1012">
        <v>2500</v>
      </c>
      <c r="C1012">
        <v>2013</v>
      </c>
      <c r="D1012" t="s">
        <v>6186</v>
      </c>
      <c r="E1012" t="s">
        <v>6186</v>
      </c>
      <c r="F1012" t="s">
        <v>6186</v>
      </c>
      <c r="H1012" t="s">
        <v>6186</v>
      </c>
      <c r="I1012" t="str">
        <f t="shared" si="19"/>
        <v/>
      </c>
      <c r="K1012" t="s">
        <v>6186</v>
      </c>
      <c r="L1012" t="s">
        <v>6186</v>
      </c>
      <c r="M1012" t="s">
        <v>6186</v>
      </c>
      <c r="N1012" t="s">
        <v>6186</v>
      </c>
      <c r="O1012" t="s">
        <v>6186</v>
      </c>
      <c r="P1012" t="s">
        <v>6186</v>
      </c>
      <c r="Q1012" t="s">
        <v>6186</v>
      </c>
      <c r="R1012" t="s">
        <v>6186</v>
      </c>
      <c r="S1012" t="s">
        <v>6186</v>
      </c>
      <c r="T1012" t="s">
        <v>6186</v>
      </c>
      <c r="U1012" t="s">
        <v>6186</v>
      </c>
      <c r="V1012" t="s">
        <v>6186</v>
      </c>
      <c r="W1012" t="s">
        <v>6186</v>
      </c>
      <c r="X1012" t="s">
        <v>6186</v>
      </c>
      <c r="Y1012" t="s">
        <v>6186</v>
      </c>
      <c r="Z1012" t="s">
        <v>6186</v>
      </c>
      <c r="AA1012" t="s">
        <v>6186</v>
      </c>
      <c r="AB1012" t="s">
        <v>6186</v>
      </c>
      <c r="AC1012" t="s">
        <v>6186</v>
      </c>
      <c r="AD1012" t="s">
        <v>6186</v>
      </c>
      <c r="AE1012" t="s">
        <v>6186</v>
      </c>
      <c r="AF1012" t="s">
        <v>6186</v>
      </c>
      <c r="AG1012" t="s">
        <v>6186</v>
      </c>
      <c r="AH1012" t="s">
        <v>6186</v>
      </c>
      <c r="AI1012" t="s">
        <v>6186</v>
      </c>
      <c r="AJ1012" t="s">
        <v>6186</v>
      </c>
      <c r="AK1012" t="s">
        <v>6186</v>
      </c>
      <c r="AL1012" t="s">
        <v>6186</v>
      </c>
      <c r="AM1012" t="s">
        <v>6186</v>
      </c>
      <c r="AN1012" t="s">
        <v>6186</v>
      </c>
      <c r="AO1012" t="s">
        <v>6186</v>
      </c>
      <c r="AP1012" t="s">
        <v>6186</v>
      </c>
      <c r="AQ1012" t="s">
        <v>6186</v>
      </c>
      <c r="AR1012" t="s">
        <v>6186</v>
      </c>
      <c r="AS1012" t="s">
        <v>6186</v>
      </c>
      <c r="AT1012" t="s">
        <v>6186</v>
      </c>
      <c r="AU1012" t="s">
        <v>6186</v>
      </c>
      <c r="AV1012" t="s">
        <v>6186</v>
      </c>
      <c r="AW1012" t="s">
        <v>6186</v>
      </c>
      <c r="AX1012" t="s">
        <v>6186</v>
      </c>
      <c r="AY1012" t="s">
        <v>6186</v>
      </c>
      <c r="AZ1012" t="s">
        <v>6186</v>
      </c>
      <c r="BA1012" t="s">
        <v>6186</v>
      </c>
      <c r="BB1012" t="s">
        <v>6186</v>
      </c>
      <c r="BC1012" t="s">
        <v>6186</v>
      </c>
      <c r="BD1012" t="s">
        <v>6186</v>
      </c>
    </row>
    <row r="1013" spans="1:56">
      <c r="A1013" t="s">
        <v>6188</v>
      </c>
      <c r="B1013">
        <v>2500</v>
      </c>
      <c r="C1013">
        <v>2014</v>
      </c>
      <c r="D1013" t="s">
        <v>6186</v>
      </c>
      <c r="E1013" t="s">
        <v>6186</v>
      </c>
      <c r="F1013" t="s">
        <v>6186</v>
      </c>
      <c r="H1013" t="s">
        <v>6186</v>
      </c>
      <c r="I1013" t="str">
        <f t="shared" si="19"/>
        <v/>
      </c>
      <c r="K1013" t="s">
        <v>6186</v>
      </c>
      <c r="L1013" t="s">
        <v>6186</v>
      </c>
      <c r="M1013" t="s">
        <v>6186</v>
      </c>
      <c r="N1013" t="s">
        <v>6186</v>
      </c>
      <c r="O1013" t="s">
        <v>6186</v>
      </c>
      <c r="P1013" t="s">
        <v>6186</v>
      </c>
      <c r="Q1013" t="s">
        <v>6186</v>
      </c>
      <c r="R1013" t="s">
        <v>6186</v>
      </c>
      <c r="S1013" t="s">
        <v>6186</v>
      </c>
      <c r="T1013" t="s">
        <v>6186</v>
      </c>
      <c r="U1013" t="s">
        <v>6186</v>
      </c>
      <c r="V1013" t="s">
        <v>6186</v>
      </c>
      <c r="W1013" t="s">
        <v>6186</v>
      </c>
      <c r="X1013" t="s">
        <v>6186</v>
      </c>
      <c r="Y1013" t="s">
        <v>6186</v>
      </c>
      <c r="Z1013" t="s">
        <v>6186</v>
      </c>
      <c r="AA1013" t="s">
        <v>6186</v>
      </c>
      <c r="AB1013" t="s">
        <v>6186</v>
      </c>
      <c r="AC1013" t="s">
        <v>6186</v>
      </c>
      <c r="AD1013" t="s">
        <v>6186</v>
      </c>
      <c r="AE1013" t="s">
        <v>6186</v>
      </c>
      <c r="AF1013" t="s">
        <v>6186</v>
      </c>
      <c r="AG1013" t="s">
        <v>6186</v>
      </c>
      <c r="AH1013" t="s">
        <v>6186</v>
      </c>
      <c r="AI1013" t="s">
        <v>6186</v>
      </c>
      <c r="AJ1013" t="s">
        <v>6186</v>
      </c>
      <c r="AK1013" t="s">
        <v>6186</v>
      </c>
      <c r="AL1013" t="s">
        <v>6186</v>
      </c>
      <c r="AM1013" t="s">
        <v>6186</v>
      </c>
      <c r="AN1013" t="s">
        <v>6186</v>
      </c>
      <c r="AO1013" t="s">
        <v>6186</v>
      </c>
      <c r="AP1013" t="s">
        <v>6186</v>
      </c>
      <c r="AQ1013" t="s">
        <v>6186</v>
      </c>
      <c r="AR1013" t="s">
        <v>6186</v>
      </c>
      <c r="AS1013" t="s">
        <v>6186</v>
      </c>
      <c r="AT1013" t="s">
        <v>6186</v>
      </c>
      <c r="AU1013" t="s">
        <v>6186</v>
      </c>
      <c r="AV1013" t="s">
        <v>6186</v>
      </c>
      <c r="AW1013" t="s">
        <v>6186</v>
      </c>
      <c r="AX1013" t="s">
        <v>6186</v>
      </c>
      <c r="AY1013" t="s">
        <v>6186</v>
      </c>
      <c r="AZ1013" t="s">
        <v>6186</v>
      </c>
      <c r="BA1013" t="s">
        <v>6186</v>
      </c>
      <c r="BB1013" t="s">
        <v>6186</v>
      </c>
      <c r="BC1013" t="s">
        <v>6186</v>
      </c>
      <c r="BD1013" t="s">
        <v>6186</v>
      </c>
    </row>
    <row r="1014" spans="1:56">
      <c r="A1014" t="s">
        <v>6188</v>
      </c>
      <c r="B1014">
        <v>2500</v>
      </c>
      <c r="C1014">
        <v>2015</v>
      </c>
      <c r="D1014" t="s">
        <v>6186</v>
      </c>
      <c r="E1014" t="s">
        <v>6186</v>
      </c>
      <c r="F1014" t="s">
        <v>6186</v>
      </c>
      <c r="H1014" t="s">
        <v>6186</v>
      </c>
      <c r="I1014" t="str">
        <f t="shared" si="19"/>
        <v/>
      </c>
      <c r="K1014" t="s">
        <v>6186</v>
      </c>
      <c r="L1014" t="s">
        <v>6186</v>
      </c>
      <c r="M1014" t="s">
        <v>6186</v>
      </c>
      <c r="N1014" t="s">
        <v>6186</v>
      </c>
      <c r="O1014" t="s">
        <v>6186</v>
      </c>
      <c r="P1014" t="s">
        <v>6186</v>
      </c>
      <c r="Q1014" t="s">
        <v>6186</v>
      </c>
      <c r="R1014" t="s">
        <v>6186</v>
      </c>
      <c r="S1014" t="s">
        <v>6186</v>
      </c>
      <c r="T1014" t="s">
        <v>6186</v>
      </c>
      <c r="U1014" t="s">
        <v>6186</v>
      </c>
      <c r="V1014" t="s">
        <v>6186</v>
      </c>
      <c r="W1014" t="s">
        <v>6186</v>
      </c>
      <c r="X1014" t="s">
        <v>6186</v>
      </c>
      <c r="Y1014" t="s">
        <v>6186</v>
      </c>
      <c r="Z1014" t="s">
        <v>6186</v>
      </c>
      <c r="AA1014" t="s">
        <v>6186</v>
      </c>
      <c r="AB1014" t="s">
        <v>6186</v>
      </c>
      <c r="AC1014" t="s">
        <v>6186</v>
      </c>
      <c r="AD1014" t="s">
        <v>6186</v>
      </c>
      <c r="AE1014" t="s">
        <v>6186</v>
      </c>
      <c r="AF1014" t="s">
        <v>6186</v>
      </c>
      <c r="AG1014" t="s">
        <v>6186</v>
      </c>
      <c r="AH1014" t="s">
        <v>6186</v>
      </c>
      <c r="AI1014" t="s">
        <v>6186</v>
      </c>
      <c r="AJ1014" t="s">
        <v>6186</v>
      </c>
      <c r="AK1014" t="s">
        <v>6186</v>
      </c>
      <c r="AL1014" t="s">
        <v>6186</v>
      </c>
      <c r="AM1014" t="s">
        <v>6186</v>
      </c>
      <c r="AN1014" t="s">
        <v>6186</v>
      </c>
      <c r="AO1014" t="s">
        <v>6186</v>
      </c>
      <c r="AP1014" t="s">
        <v>6186</v>
      </c>
      <c r="AQ1014" t="s">
        <v>6186</v>
      </c>
      <c r="AR1014" t="s">
        <v>6186</v>
      </c>
      <c r="AS1014" t="s">
        <v>6186</v>
      </c>
      <c r="AT1014" t="s">
        <v>6186</v>
      </c>
      <c r="AU1014" t="s">
        <v>6186</v>
      </c>
      <c r="AV1014" t="s">
        <v>6186</v>
      </c>
      <c r="AW1014" t="s">
        <v>6186</v>
      </c>
      <c r="AX1014" t="s">
        <v>6186</v>
      </c>
      <c r="AY1014" t="s">
        <v>6186</v>
      </c>
      <c r="AZ1014" t="s">
        <v>6186</v>
      </c>
      <c r="BA1014" t="s">
        <v>6186</v>
      </c>
      <c r="BB1014" t="s">
        <v>6186</v>
      </c>
      <c r="BC1014" t="s">
        <v>6186</v>
      </c>
      <c r="BD1014" t="s">
        <v>6186</v>
      </c>
    </row>
    <row r="1015" spans="1:56">
      <c r="A1015" t="s">
        <v>6188</v>
      </c>
      <c r="B1015">
        <v>2500</v>
      </c>
      <c r="C1015">
        <v>2016</v>
      </c>
      <c r="D1015" t="s">
        <v>6186</v>
      </c>
      <c r="E1015" t="s">
        <v>6186</v>
      </c>
      <c r="F1015" t="s">
        <v>6186</v>
      </c>
      <c r="H1015" t="s">
        <v>6186</v>
      </c>
      <c r="I1015" t="str">
        <f t="shared" si="19"/>
        <v/>
      </c>
      <c r="K1015" t="s">
        <v>6186</v>
      </c>
      <c r="L1015" t="s">
        <v>6186</v>
      </c>
      <c r="M1015" t="s">
        <v>6186</v>
      </c>
      <c r="N1015" t="s">
        <v>6186</v>
      </c>
      <c r="O1015" t="s">
        <v>6186</v>
      </c>
      <c r="P1015" t="s">
        <v>6186</v>
      </c>
      <c r="Q1015" t="s">
        <v>6186</v>
      </c>
      <c r="R1015" t="s">
        <v>6186</v>
      </c>
      <c r="S1015" t="s">
        <v>6186</v>
      </c>
      <c r="T1015" t="s">
        <v>6186</v>
      </c>
      <c r="U1015" t="s">
        <v>6186</v>
      </c>
      <c r="V1015" t="s">
        <v>6186</v>
      </c>
      <c r="W1015" t="s">
        <v>6186</v>
      </c>
      <c r="X1015" t="s">
        <v>6186</v>
      </c>
      <c r="Y1015" t="s">
        <v>6186</v>
      </c>
      <c r="Z1015" t="s">
        <v>6186</v>
      </c>
      <c r="AA1015" t="s">
        <v>6186</v>
      </c>
      <c r="AB1015" t="s">
        <v>6186</v>
      </c>
      <c r="AC1015" t="s">
        <v>6186</v>
      </c>
      <c r="AD1015" t="s">
        <v>6186</v>
      </c>
      <c r="AE1015" t="s">
        <v>6186</v>
      </c>
      <c r="AF1015" t="s">
        <v>6186</v>
      </c>
      <c r="AG1015" t="s">
        <v>6186</v>
      </c>
      <c r="AH1015" t="s">
        <v>6186</v>
      </c>
      <c r="AI1015" t="s">
        <v>6186</v>
      </c>
      <c r="AJ1015" t="s">
        <v>6186</v>
      </c>
      <c r="AK1015" t="s">
        <v>6186</v>
      </c>
      <c r="AL1015" t="s">
        <v>6186</v>
      </c>
      <c r="AM1015" t="s">
        <v>6186</v>
      </c>
      <c r="AN1015" t="s">
        <v>6186</v>
      </c>
      <c r="AO1015" t="s">
        <v>6186</v>
      </c>
      <c r="AP1015" t="s">
        <v>6186</v>
      </c>
      <c r="AQ1015" t="s">
        <v>6186</v>
      </c>
      <c r="AR1015" t="s">
        <v>6186</v>
      </c>
      <c r="AS1015" t="s">
        <v>6186</v>
      </c>
      <c r="AT1015" t="s">
        <v>6186</v>
      </c>
      <c r="AU1015" t="s">
        <v>6186</v>
      </c>
      <c r="AV1015" t="s">
        <v>6186</v>
      </c>
      <c r="AW1015" t="s">
        <v>6186</v>
      </c>
      <c r="AX1015" t="s">
        <v>6186</v>
      </c>
      <c r="AY1015" t="s">
        <v>6186</v>
      </c>
      <c r="AZ1015" t="s">
        <v>6186</v>
      </c>
      <c r="BA1015" t="s">
        <v>6186</v>
      </c>
      <c r="BB1015" t="s">
        <v>6186</v>
      </c>
      <c r="BC1015" t="s">
        <v>6186</v>
      </c>
      <c r="BD1015" t="s">
        <v>6186</v>
      </c>
    </row>
    <row r="1016" spans="1:56">
      <c r="A1016" t="s">
        <v>6188</v>
      </c>
      <c r="B1016">
        <v>2500</v>
      </c>
      <c r="C1016">
        <v>2017</v>
      </c>
      <c r="D1016" t="s">
        <v>6186</v>
      </c>
      <c r="E1016" t="s">
        <v>6186</v>
      </c>
      <c r="F1016" t="s">
        <v>6186</v>
      </c>
      <c r="H1016" t="s">
        <v>6186</v>
      </c>
      <c r="I1016" t="str">
        <f t="shared" si="19"/>
        <v/>
      </c>
      <c r="K1016" t="s">
        <v>6186</v>
      </c>
      <c r="L1016" t="s">
        <v>6186</v>
      </c>
      <c r="M1016" t="s">
        <v>6186</v>
      </c>
      <c r="N1016" t="s">
        <v>6186</v>
      </c>
      <c r="O1016" t="s">
        <v>6186</v>
      </c>
      <c r="P1016" t="s">
        <v>6186</v>
      </c>
      <c r="Q1016" t="s">
        <v>6186</v>
      </c>
      <c r="R1016" t="s">
        <v>6186</v>
      </c>
      <c r="S1016" t="s">
        <v>6186</v>
      </c>
      <c r="T1016" t="s">
        <v>6186</v>
      </c>
      <c r="U1016" t="s">
        <v>6186</v>
      </c>
      <c r="V1016" t="s">
        <v>6186</v>
      </c>
      <c r="W1016" t="s">
        <v>6186</v>
      </c>
      <c r="X1016" t="s">
        <v>6186</v>
      </c>
      <c r="Y1016" t="s">
        <v>6186</v>
      </c>
      <c r="Z1016" t="s">
        <v>6186</v>
      </c>
      <c r="AA1016" t="s">
        <v>6186</v>
      </c>
      <c r="AB1016" t="s">
        <v>6186</v>
      </c>
      <c r="AC1016" t="s">
        <v>6186</v>
      </c>
      <c r="AD1016" t="s">
        <v>6186</v>
      </c>
      <c r="AE1016" t="s">
        <v>6186</v>
      </c>
      <c r="AF1016" t="s">
        <v>6186</v>
      </c>
      <c r="AG1016" t="s">
        <v>6186</v>
      </c>
      <c r="AH1016" t="s">
        <v>6186</v>
      </c>
      <c r="AI1016" t="s">
        <v>6186</v>
      </c>
      <c r="AJ1016" t="s">
        <v>6186</v>
      </c>
      <c r="AK1016" t="s">
        <v>6186</v>
      </c>
      <c r="AL1016" t="s">
        <v>6186</v>
      </c>
      <c r="AM1016" t="s">
        <v>6186</v>
      </c>
      <c r="AN1016" t="s">
        <v>6186</v>
      </c>
      <c r="AO1016" t="s">
        <v>6186</v>
      </c>
      <c r="AP1016" t="s">
        <v>6186</v>
      </c>
      <c r="AQ1016" t="s">
        <v>6186</v>
      </c>
      <c r="AR1016" t="s">
        <v>6186</v>
      </c>
      <c r="AS1016" t="s">
        <v>6186</v>
      </c>
      <c r="AT1016" t="s">
        <v>6186</v>
      </c>
      <c r="AU1016" t="s">
        <v>6186</v>
      </c>
      <c r="AV1016" t="s">
        <v>6186</v>
      </c>
      <c r="AW1016" t="s">
        <v>6186</v>
      </c>
      <c r="AX1016" t="s">
        <v>6186</v>
      </c>
      <c r="AY1016" t="s">
        <v>6186</v>
      </c>
      <c r="AZ1016" t="s">
        <v>6186</v>
      </c>
      <c r="BA1016" t="s">
        <v>6186</v>
      </c>
      <c r="BB1016" t="s">
        <v>6186</v>
      </c>
      <c r="BC1016" t="s">
        <v>6186</v>
      </c>
      <c r="BD1016" t="s">
        <v>6186</v>
      </c>
    </row>
    <row r="1017" spans="1:56">
      <c r="A1017" t="s">
        <v>6188</v>
      </c>
      <c r="B1017">
        <v>2500</v>
      </c>
      <c r="C1017">
        <v>2018</v>
      </c>
      <c r="D1017" t="s">
        <v>6186</v>
      </c>
      <c r="E1017" t="s">
        <v>6186</v>
      </c>
      <c r="F1017" t="s">
        <v>6186</v>
      </c>
      <c r="H1017" t="s">
        <v>6186</v>
      </c>
      <c r="I1017" t="str">
        <f t="shared" si="19"/>
        <v/>
      </c>
      <c r="K1017" t="s">
        <v>6186</v>
      </c>
      <c r="L1017" t="s">
        <v>6186</v>
      </c>
      <c r="M1017" t="s">
        <v>6186</v>
      </c>
      <c r="N1017" t="s">
        <v>6186</v>
      </c>
      <c r="O1017" t="s">
        <v>6186</v>
      </c>
      <c r="P1017" t="s">
        <v>6186</v>
      </c>
      <c r="Q1017" t="s">
        <v>6186</v>
      </c>
      <c r="R1017" t="s">
        <v>6186</v>
      </c>
      <c r="S1017" t="s">
        <v>6186</v>
      </c>
      <c r="T1017" t="s">
        <v>6186</v>
      </c>
      <c r="U1017" t="s">
        <v>6186</v>
      </c>
      <c r="V1017" t="s">
        <v>6186</v>
      </c>
      <c r="W1017" t="s">
        <v>6186</v>
      </c>
      <c r="X1017" t="s">
        <v>6186</v>
      </c>
      <c r="Y1017" t="s">
        <v>6186</v>
      </c>
      <c r="Z1017" t="s">
        <v>6186</v>
      </c>
      <c r="AA1017" t="s">
        <v>6186</v>
      </c>
      <c r="AB1017" t="s">
        <v>6186</v>
      </c>
      <c r="AC1017" t="s">
        <v>6186</v>
      </c>
      <c r="AD1017" t="s">
        <v>6186</v>
      </c>
      <c r="AE1017" t="s">
        <v>6186</v>
      </c>
      <c r="AF1017" t="s">
        <v>6186</v>
      </c>
      <c r="AG1017" t="s">
        <v>6186</v>
      </c>
      <c r="AH1017" t="s">
        <v>6186</v>
      </c>
      <c r="AI1017" t="s">
        <v>6186</v>
      </c>
      <c r="AJ1017" t="s">
        <v>6186</v>
      </c>
      <c r="AK1017" t="s">
        <v>6186</v>
      </c>
      <c r="AL1017" t="s">
        <v>6186</v>
      </c>
      <c r="AM1017" t="s">
        <v>6186</v>
      </c>
      <c r="AN1017" t="s">
        <v>6186</v>
      </c>
      <c r="AO1017" t="s">
        <v>6186</v>
      </c>
      <c r="AP1017" t="s">
        <v>6186</v>
      </c>
      <c r="AQ1017" t="s">
        <v>6186</v>
      </c>
      <c r="AR1017" t="s">
        <v>6186</v>
      </c>
      <c r="AS1017" t="s">
        <v>6186</v>
      </c>
      <c r="AT1017" t="s">
        <v>6186</v>
      </c>
      <c r="AU1017" t="s">
        <v>6186</v>
      </c>
      <c r="AV1017" t="s">
        <v>6186</v>
      </c>
      <c r="AW1017" t="s">
        <v>6186</v>
      </c>
      <c r="AX1017" t="s">
        <v>6186</v>
      </c>
      <c r="AY1017" t="s">
        <v>6186</v>
      </c>
      <c r="AZ1017" t="s">
        <v>6186</v>
      </c>
      <c r="BA1017" t="s">
        <v>6186</v>
      </c>
      <c r="BB1017" t="s">
        <v>6186</v>
      </c>
      <c r="BC1017" t="s">
        <v>6186</v>
      </c>
      <c r="BD1017" t="s">
        <v>6186</v>
      </c>
    </row>
    <row r="1018" spans="1:56">
      <c r="A1018" t="s">
        <v>6188</v>
      </c>
      <c r="B1018">
        <v>2500</v>
      </c>
      <c r="C1018">
        <v>2019</v>
      </c>
      <c r="D1018" t="s">
        <v>6186</v>
      </c>
      <c r="E1018" t="s">
        <v>6186</v>
      </c>
      <c r="F1018" t="s">
        <v>6186</v>
      </c>
      <c r="H1018" t="s">
        <v>6186</v>
      </c>
      <c r="I1018" t="str">
        <f t="shared" si="19"/>
        <v/>
      </c>
      <c r="K1018" t="s">
        <v>6186</v>
      </c>
      <c r="L1018" t="s">
        <v>6186</v>
      </c>
      <c r="M1018" t="s">
        <v>6186</v>
      </c>
      <c r="N1018" t="s">
        <v>6186</v>
      </c>
      <c r="O1018" t="s">
        <v>6186</v>
      </c>
      <c r="P1018" t="s">
        <v>6186</v>
      </c>
      <c r="Q1018" t="s">
        <v>6186</v>
      </c>
      <c r="R1018" t="s">
        <v>6186</v>
      </c>
      <c r="S1018" t="s">
        <v>6186</v>
      </c>
      <c r="T1018" t="s">
        <v>6186</v>
      </c>
      <c r="U1018" t="s">
        <v>6186</v>
      </c>
      <c r="V1018" t="s">
        <v>6186</v>
      </c>
      <c r="W1018" t="s">
        <v>6186</v>
      </c>
      <c r="X1018" t="s">
        <v>6186</v>
      </c>
      <c r="Y1018" t="s">
        <v>6186</v>
      </c>
      <c r="Z1018" t="s">
        <v>6186</v>
      </c>
      <c r="AA1018" t="s">
        <v>6186</v>
      </c>
      <c r="AB1018" t="s">
        <v>6186</v>
      </c>
      <c r="AC1018" t="s">
        <v>6186</v>
      </c>
      <c r="AD1018" t="s">
        <v>6186</v>
      </c>
      <c r="AE1018" t="s">
        <v>6186</v>
      </c>
      <c r="AF1018" t="s">
        <v>6186</v>
      </c>
      <c r="AG1018" t="s">
        <v>6186</v>
      </c>
      <c r="AH1018" t="s">
        <v>6186</v>
      </c>
      <c r="AI1018" t="s">
        <v>6186</v>
      </c>
      <c r="AJ1018" t="s">
        <v>6186</v>
      </c>
      <c r="AK1018" t="s">
        <v>6186</v>
      </c>
      <c r="AL1018" t="s">
        <v>6186</v>
      </c>
      <c r="AM1018" t="s">
        <v>6186</v>
      </c>
      <c r="AN1018" t="s">
        <v>6186</v>
      </c>
      <c r="AO1018" t="s">
        <v>6186</v>
      </c>
      <c r="AP1018" t="s">
        <v>6186</v>
      </c>
      <c r="AQ1018" t="s">
        <v>6186</v>
      </c>
      <c r="AR1018" t="s">
        <v>6186</v>
      </c>
      <c r="AS1018" t="s">
        <v>6186</v>
      </c>
      <c r="AT1018" t="s">
        <v>6186</v>
      </c>
      <c r="AU1018" t="s">
        <v>6186</v>
      </c>
      <c r="AV1018" t="s">
        <v>6186</v>
      </c>
      <c r="AW1018" t="s">
        <v>6186</v>
      </c>
      <c r="AX1018" t="s">
        <v>6186</v>
      </c>
      <c r="AY1018" t="s">
        <v>6186</v>
      </c>
      <c r="AZ1018" t="s">
        <v>6186</v>
      </c>
      <c r="BA1018" t="s">
        <v>6186</v>
      </c>
      <c r="BB1018" t="s">
        <v>6186</v>
      </c>
      <c r="BC1018" t="s">
        <v>6186</v>
      </c>
      <c r="BD1018" t="s">
        <v>6186</v>
      </c>
    </row>
    <row r="1019" spans="1:56">
      <c r="A1019" t="s">
        <v>6188</v>
      </c>
      <c r="B1019">
        <v>2500</v>
      </c>
      <c r="C1019">
        <v>2020</v>
      </c>
      <c r="D1019" t="s">
        <v>6186</v>
      </c>
      <c r="E1019" t="s">
        <v>6186</v>
      </c>
      <c r="F1019" t="s">
        <v>6186</v>
      </c>
      <c r="H1019" t="s">
        <v>6186</v>
      </c>
      <c r="I1019" t="str">
        <f t="shared" si="19"/>
        <v/>
      </c>
      <c r="K1019" t="s">
        <v>6186</v>
      </c>
      <c r="L1019" t="s">
        <v>6186</v>
      </c>
      <c r="M1019" t="s">
        <v>6186</v>
      </c>
      <c r="N1019" t="s">
        <v>6186</v>
      </c>
      <c r="O1019" t="s">
        <v>6186</v>
      </c>
      <c r="P1019" t="s">
        <v>6186</v>
      </c>
      <c r="Q1019" t="s">
        <v>6186</v>
      </c>
      <c r="R1019" t="s">
        <v>6186</v>
      </c>
      <c r="S1019" t="s">
        <v>6186</v>
      </c>
      <c r="T1019" t="s">
        <v>6186</v>
      </c>
      <c r="U1019" t="s">
        <v>6186</v>
      </c>
      <c r="V1019" t="s">
        <v>6186</v>
      </c>
      <c r="W1019" t="s">
        <v>6186</v>
      </c>
      <c r="X1019" t="s">
        <v>6186</v>
      </c>
      <c r="Y1019" t="s">
        <v>6186</v>
      </c>
      <c r="Z1019" t="s">
        <v>6186</v>
      </c>
      <c r="AA1019" t="s">
        <v>6186</v>
      </c>
      <c r="AB1019" t="s">
        <v>6186</v>
      </c>
      <c r="AC1019" t="s">
        <v>6186</v>
      </c>
      <c r="AD1019" t="s">
        <v>6186</v>
      </c>
      <c r="AE1019" t="s">
        <v>6186</v>
      </c>
      <c r="AF1019" t="s">
        <v>6186</v>
      </c>
      <c r="AG1019" t="s">
        <v>6186</v>
      </c>
      <c r="AH1019" t="s">
        <v>6186</v>
      </c>
      <c r="AI1019" t="s">
        <v>6186</v>
      </c>
      <c r="AJ1019" t="s">
        <v>6186</v>
      </c>
      <c r="AK1019" t="s">
        <v>6186</v>
      </c>
      <c r="AL1019" t="s">
        <v>6186</v>
      </c>
      <c r="AM1019" t="s">
        <v>6186</v>
      </c>
      <c r="AN1019" t="s">
        <v>6186</v>
      </c>
      <c r="AO1019" t="s">
        <v>6186</v>
      </c>
      <c r="AP1019" t="s">
        <v>6186</v>
      </c>
      <c r="AQ1019" t="s">
        <v>6186</v>
      </c>
      <c r="AR1019" t="s">
        <v>6186</v>
      </c>
      <c r="AS1019" t="s">
        <v>6186</v>
      </c>
      <c r="AT1019" t="s">
        <v>6186</v>
      </c>
      <c r="AU1019" t="s">
        <v>6186</v>
      </c>
      <c r="AV1019" t="s">
        <v>6186</v>
      </c>
      <c r="AW1019" t="s">
        <v>6186</v>
      </c>
      <c r="AX1019" t="s">
        <v>6186</v>
      </c>
      <c r="AY1019" t="s">
        <v>6186</v>
      </c>
      <c r="AZ1019" t="s">
        <v>6186</v>
      </c>
      <c r="BA1019" t="s">
        <v>6186</v>
      </c>
      <c r="BB1019" t="s">
        <v>6186</v>
      </c>
      <c r="BC1019" t="s">
        <v>6186</v>
      </c>
      <c r="BD1019" t="s">
        <v>6186</v>
      </c>
    </row>
    <row r="1020" spans="1:56">
      <c r="A1020" t="s">
        <v>6188</v>
      </c>
      <c r="B1020">
        <v>2500</v>
      </c>
      <c r="C1020">
        <v>2021</v>
      </c>
      <c r="D1020" t="s">
        <v>6186</v>
      </c>
      <c r="E1020" t="s">
        <v>6186</v>
      </c>
      <c r="F1020" t="s">
        <v>6186</v>
      </c>
      <c r="G1020" t="str">
        <f>IFERROR(F1020*E1020,"")</f>
        <v/>
      </c>
      <c r="H1020" t="s">
        <v>6186</v>
      </c>
      <c r="I1020" t="str">
        <f t="shared" si="19"/>
        <v/>
      </c>
      <c r="J1020" t="str">
        <f>IFERROR(M1020*E1020,"")</f>
        <v/>
      </c>
      <c r="K1020" t="s">
        <v>6186</v>
      </c>
      <c r="L1020" t="s">
        <v>6186</v>
      </c>
      <c r="M1020" t="s">
        <v>6186</v>
      </c>
      <c r="N1020" t="s">
        <v>6186</v>
      </c>
      <c r="O1020" t="s">
        <v>6186</v>
      </c>
      <c r="P1020" t="s">
        <v>6186</v>
      </c>
      <c r="Q1020" t="s">
        <v>6186</v>
      </c>
      <c r="R1020" t="s">
        <v>6186</v>
      </c>
      <c r="S1020" t="s">
        <v>6186</v>
      </c>
      <c r="T1020" t="s">
        <v>6186</v>
      </c>
      <c r="U1020" t="s">
        <v>6186</v>
      </c>
      <c r="V1020" t="s">
        <v>6186</v>
      </c>
      <c r="W1020" t="s">
        <v>6186</v>
      </c>
      <c r="X1020" t="s">
        <v>6186</v>
      </c>
      <c r="Y1020" t="s">
        <v>6186</v>
      </c>
      <c r="Z1020" t="s">
        <v>6186</v>
      </c>
      <c r="AA1020" t="s">
        <v>6186</v>
      </c>
      <c r="AB1020" t="s">
        <v>6186</v>
      </c>
      <c r="AC1020" t="s">
        <v>6186</v>
      </c>
      <c r="AD1020" t="s">
        <v>6186</v>
      </c>
      <c r="AE1020" t="s">
        <v>6186</v>
      </c>
      <c r="AF1020" t="s">
        <v>6186</v>
      </c>
      <c r="AG1020" t="s">
        <v>6186</v>
      </c>
      <c r="AH1020" t="s">
        <v>6186</v>
      </c>
      <c r="AI1020" t="s">
        <v>6186</v>
      </c>
      <c r="AJ1020" t="s">
        <v>6186</v>
      </c>
      <c r="AK1020" t="s">
        <v>6186</v>
      </c>
      <c r="AL1020" t="s">
        <v>6186</v>
      </c>
      <c r="AM1020" t="s">
        <v>6186</v>
      </c>
      <c r="AN1020" t="s">
        <v>6186</v>
      </c>
      <c r="AO1020" t="s">
        <v>6186</v>
      </c>
      <c r="AP1020" t="s">
        <v>6186</v>
      </c>
      <c r="AQ1020" t="s">
        <v>6186</v>
      </c>
      <c r="AR1020" t="s">
        <v>6186</v>
      </c>
      <c r="AS1020" t="s">
        <v>6186</v>
      </c>
      <c r="AT1020" t="s">
        <v>6186</v>
      </c>
      <c r="AU1020" t="s">
        <v>6186</v>
      </c>
      <c r="AV1020" t="s">
        <v>6186</v>
      </c>
      <c r="AW1020" t="s">
        <v>6186</v>
      </c>
      <c r="AX1020" t="s">
        <v>6186</v>
      </c>
      <c r="AY1020" t="s">
        <v>6186</v>
      </c>
      <c r="AZ1020" t="s">
        <v>6186</v>
      </c>
      <c r="BA1020" t="s">
        <v>6186</v>
      </c>
      <c r="BB1020" t="s">
        <v>6186</v>
      </c>
      <c r="BC1020" t="s">
        <v>6186</v>
      </c>
      <c r="BD1020" t="s">
        <v>6186</v>
      </c>
    </row>
    <row r="1021" spans="1:56">
      <c r="A1021" t="s">
        <v>6188</v>
      </c>
      <c r="B1021">
        <v>2500</v>
      </c>
      <c r="C1021" t="s">
        <v>6187</v>
      </c>
      <c r="D1021" t="s">
        <v>6186</v>
      </c>
      <c r="E1021" t="s">
        <v>6186</v>
      </c>
      <c r="F1021" t="s">
        <v>6186</v>
      </c>
      <c r="H1021" t="s">
        <v>6186</v>
      </c>
      <c r="I1021" t="str">
        <f t="shared" si="19"/>
        <v/>
      </c>
      <c r="K1021" t="s">
        <v>6186</v>
      </c>
      <c r="L1021" t="s">
        <v>6186</v>
      </c>
      <c r="M1021" t="s">
        <v>6186</v>
      </c>
      <c r="N1021" t="s">
        <v>6186</v>
      </c>
      <c r="O1021" t="s">
        <v>6186</v>
      </c>
      <c r="P1021" t="s">
        <v>6186</v>
      </c>
      <c r="Q1021" t="s">
        <v>6186</v>
      </c>
      <c r="R1021" t="s">
        <v>6186</v>
      </c>
      <c r="S1021" t="s">
        <v>6186</v>
      </c>
      <c r="T1021" t="s">
        <v>6186</v>
      </c>
      <c r="U1021" t="s">
        <v>6186</v>
      </c>
      <c r="V1021" t="s">
        <v>6186</v>
      </c>
      <c r="W1021" t="s">
        <v>6186</v>
      </c>
      <c r="X1021" t="s">
        <v>6186</v>
      </c>
      <c r="Y1021" t="s">
        <v>6186</v>
      </c>
      <c r="Z1021" t="s">
        <v>6186</v>
      </c>
      <c r="AA1021" t="s">
        <v>6186</v>
      </c>
      <c r="AB1021" t="s">
        <v>6186</v>
      </c>
      <c r="AC1021" t="s">
        <v>6186</v>
      </c>
      <c r="AD1021" t="s">
        <v>6186</v>
      </c>
      <c r="AE1021" t="s">
        <v>6186</v>
      </c>
      <c r="AF1021" t="s">
        <v>6186</v>
      </c>
      <c r="AG1021" t="s">
        <v>6186</v>
      </c>
      <c r="AH1021" t="s">
        <v>6186</v>
      </c>
      <c r="AI1021" t="s">
        <v>6186</v>
      </c>
      <c r="AJ1021" t="s">
        <v>6186</v>
      </c>
      <c r="AK1021" t="s">
        <v>6186</v>
      </c>
      <c r="AL1021" t="s">
        <v>6186</v>
      </c>
      <c r="AM1021" t="s">
        <v>6186</v>
      </c>
      <c r="AN1021" t="s">
        <v>6186</v>
      </c>
      <c r="AO1021" t="s">
        <v>6186</v>
      </c>
      <c r="AP1021" t="s">
        <v>6186</v>
      </c>
      <c r="AQ1021" t="s">
        <v>6186</v>
      </c>
      <c r="AR1021" t="s">
        <v>6186</v>
      </c>
      <c r="AS1021" t="s">
        <v>6186</v>
      </c>
      <c r="AT1021" t="s">
        <v>6186</v>
      </c>
      <c r="AU1021" t="s">
        <v>6186</v>
      </c>
      <c r="AV1021" t="s">
        <v>6186</v>
      </c>
      <c r="AW1021" t="s">
        <v>6186</v>
      </c>
      <c r="AX1021" t="s">
        <v>6186</v>
      </c>
      <c r="AY1021" t="s">
        <v>6186</v>
      </c>
      <c r="AZ1021" t="s">
        <v>6186</v>
      </c>
      <c r="BA1021" t="s">
        <v>6186</v>
      </c>
      <c r="BB1021" t="s">
        <v>6186</v>
      </c>
      <c r="BC1021" t="s">
        <v>6186</v>
      </c>
      <c r="BD1021" t="s">
        <v>6186</v>
      </c>
    </row>
    <row r="1022" spans="1:56">
      <c r="A1022" t="s">
        <v>6189</v>
      </c>
      <c r="B1022">
        <v>2500</v>
      </c>
      <c r="C1022">
        <v>1975</v>
      </c>
      <c r="D1022" t="s">
        <v>6186</v>
      </c>
      <c r="E1022" t="s">
        <v>6186</v>
      </c>
      <c r="F1022" t="s">
        <v>6186</v>
      </c>
      <c r="H1022" t="s">
        <v>6186</v>
      </c>
      <c r="I1022" t="str">
        <f t="shared" si="19"/>
        <v/>
      </c>
      <c r="K1022" t="s">
        <v>6186</v>
      </c>
      <c r="L1022" t="s">
        <v>6186</v>
      </c>
      <c r="M1022" t="s">
        <v>6186</v>
      </c>
      <c r="N1022" t="s">
        <v>6186</v>
      </c>
      <c r="O1022" t="s">
        <v>6186</v>
      </c>
      <c r="P1022" t="s">
        <v>6186</v>
      </c>
      <c r="Q1022" t="s">
        <v>6186</v>
      </c>
      <c r="R1022" t="s">
        <v>6186</v>
      </c>
      <c r="S1022" t="s">
        <v>6186</v>
      </c>
      <c r="T1022" t="s">
        <v>6186</v>
      </c>
      <c r="U1022" t="s">
        <v>6186</v>
      </c>
      <c r="V1022" t="s">
        <v>6186</v>
      </c>
      <c r="W1022" t="s">
        <v>6186</v>
      </c>
      <c r="X1022" t="s">
        <v>6186</v>
      </c>
      <c r="Y1022" t="s">
        <v>6186</v>
      </c>
      <c r="Z1022" t="s">
        <v>6186</v>
      </c>
      <c r="AA1022" t="s">
        <v>6186</v>
      </c>
      <c r="AB1022" t="s">
        <v>6186</v>
      </c>
      <c r="AC1022" t="s">
        <v>6186</v>
      </c>
      <c r="AD1022" t="s">
        <v>6186</v>
      </c>
      <c r="AE1022" t="s">
        <v>6186</v>
      </c>
      <c r="AF1022" t="s">
        <v>6186</v>
      </c>
      <c r="AG1022" t="s">
        <v>6186</v>
      </c>
      <c r="AH1022" t="s">
        <v>6186</v>
      </c>
      <c r="AI1022" t="s">
        <v>6186</v>
      </c>
      <c r="AJ1022" t="s">
        <v>6186</v>
      </c>
      <c r="AK1022" t="s">
        <v>6186</v>
      </c>
      <c r="AL1022" t="s">
        <v>6186</v>
      </c>
      <c r="AM1022" t="s">
        <v>6186</v>
      </c>
      <c r="AN1022" t="s">
        <v>6186</v>
      </c>
      <c r="AO1022" t="s">
        <v>6186</v>
      </c>
      <c r="AP1022" t="s">
        <v>6186</v>
      </c>
      <c r="AQ1022" t="s">
        <v>6186</v>
      </c>
      <c r="AR1022" t="s">
        <v>6186</v>
      </c>
      <c r="AS1022" t="s">
        <v>6186</v>
      </c>
      <c r="AT1022" t="s">
        <v>6186</v>
      </c>
      <c r="AU1022" t="s">
        <v>6186</v>
      </c>
      <c r="AV1022" t="s">
        <v>6186</v>
      </c>
      <c r="AW1022" t="s">
        <v>6186</v>
      </c>
      <c r="AX1022" t="s">
        <v>6186</v>
      </c>
      <c r="AY1022" t="s">
        <v>6186</v>
      </c>
      <c r="AZ1022" t="s">
        <v>6186</v>
      </c>
      <c r="BA1022" t="s">
        <v>6186</v>
      </c>
      <c r="BB1022" t="s">
        <v>6186</v>
      </c>
      <c r="BC1022" t="s">
        <v>6186</v>
      </c>
      <c r="BD1022" t="s">
        <v>6186</v>
      </c>
    </row>
    <row r="1023" spans="1:56">
      <c r="A1023" t="s">
        <v>6189</v>
      </c>
      <c r="B1023">
        <v>2500</v>
      </c>
      <c r="C1023">
        <v>1976</v>
      </c>
      <c r="D1023" t="s">
        <v>6186</v>
      </c>
      <c r="E1023" t="s">
        <v>6186</v>
      </c>
      <c r="F1023" t="s">
        <v>6186</v>
      </c>
      <c r="H1023" t="s">
        <v>6186</v>
      </c>
      <c r="I1023" t="str">
        <f t="shared" si="19"/>
        <v/>
      </c>
      <c r="K1023" t="s">
        <v>6186</v>
      </c>
      <c r="L1023" t="s">
        <v>6186</v>
      </c>
      <c r="M1023" t="s">
        <v>6186</v>
      </c>
      <c r="N1023" t="s">
        <v>6186</v>
      </c>
      <c r="O1023" t="s">
        <v>6186</v>
      </c>
      <c r="P1023" t="s">
        <v>6186</v>
      </c>
      <c r="Q1023" t="s">
        <v>6186</v>
      </c>
      <c r="R1023" t="s">
        <v>6186</v>
      </c>
      <c r="S1023" t="s">
        <v>6186</v>
      </c>
      <c r="T1023" t="s">
        <v>6186</v>
      </c>
      <c r="U1023" t="s">
        <v>6186</v>
      </c>
      <c r="V1023" t="s">
        <v>6186</v>
      </c>
      <c r="W1023" t="s">
        <v>6186</v>
      </c>
      <c r="X1023" t="s">
        <v>6186</v>
      </c>
      <c r="Y1023" t="s">
        <v>6186</v>
      </c>
      <c r="Z1023" t="s">
        <v>6186</v>
      </c>
      <c r="AA1023" t="s">
        <v>6186</v>
      </c>
      <c r="AB1023" t="s">
        <v>6186</v>
      </c>
      <c r="AC1023" t="s">
        <v>6186</v>
      </c>
      <c r="AD1023" t="s">
        <v>6186</v>
      </c>
      <c r="AE1023" t="s">
        <v>6186</v>
      </c>
      <c r="AF1023" t="s">
        <v>6186</v>
      </c>
      <c r="AG1023" t="s">
        <v>6186</v>
      </c>
      <c r="AH1023" t="s">
        <v>6186</v>
      </c>
      <c r="AI1023" t="s">
        <v>6186</v>
      </c>
      <c r="AJ1023" t="s">
        <v>6186</v>
      </c>
      <c r="AK1023" t="s">
        <v>6186</v>
      </c>
      <c r="AL1023" t="s">
        <v>6186</v>
      </c>
      <c r="AM1023" t="s">
        <v>6186</v>
      </c>
      <c r="AN1023" t="s">
        <v>6186</v>
      </c>
      <c r="AO1023" t="s">
        <v>6186</v>
      </c>
      <c r="AP1023" t="s">
        <v>6186</v>
      </c>
      <c r="AQ1023" t="s">
        <v>6186</v>
      </c>
      <c r="AR1023" t="s">
        <v>6186</v>
      </c>
      <c r="AS1023" t="s">
        <v>6186</v>
      </c>
      <c r="AT1023" t="s">
        <v>6186</v>
      </c>
      <c r="AU1023" t="s">
        <v>6186</v>
      </c>
      <c r="AV1023" t="s">
        <v>6186</v>
      </c>
      <c r="AW1023" t="s">
        <v>6186</v>
      </c>
      <c r="AX1023" t="s">
        <v>6186</v>
      </c>
      <c r="AY1023" t="s">
        <v>6186</v>
      </c>
      <c r="AZ1023" t="s">
        <v>6186</v>
      </c>
      <c r="BA1023" t="s">
        <v>6186</v>
      </c>
      <c r="BB1023" t="s">
        <v>6186</v>
      </c>
      <c r="BC1023" t="s">
        <v>6186</v>
      </c>
      <c r="BD1023" t="s">
        <v>6186</v>
      </c>
    </row>
    <row r="1024" spans="1:56">
      <c r="A1024" t="s">
        <v>6189</v>
      </c>
      <c r="B1024">
        <v>2500</v>
      </c>
      <c r="C1024">
        <v>1977</v>
      </c>
      <c r="D1024" t="s">
        <v>6186</v>
      </c>
      <c r="E1024" t="s">
        <v>6186</v>
      </c>
      <c r="F1024" t="s">
        <v>6186</v>
      </c>
      <c r="H1024" t="s">
        <v>6186</v>
      </c>
      <c r="I1024" t="str">
        <f t="shared" si="19"/>
        <v/>
      </c>
      <c r="K1024" t="s">
        <v>6186</v>
      </c>
      <c r="L1024" t="s">
        <v>6186</v>
      </c>
      <c r="M1024" t="s">
        <v>6186</v>
      </c>
      <c r="N1024" t="s">
        <v>6186</v>
      </c>
      <c r="O1024" t="s">
        <v>6186</v>
      </c>
      <c r="P1024" t="s">
        <v>6186</v>
      </c>
      <c r="Q1024" t="s">
        <v>6186</v>
      </c>
      <c r="R1024" t="s">
        <v>6186</v>
      </c>
      <c r="S1024" t="s">
        <v>6186</v>
      </c>
      <c r="T1024" t="s">
        <v>6186</v>
      </c>
      <c r="U1024" t="s">
        <v>6186</v>
      </c>
      <c r="V1024" t="s">
        <v>6186</v>
      </c>
      <c r="W1024" t="s">
        <v>6186</v>
      </c>
      <c r="X1024" t="s">
        <v>6186</v>
      </c>
      <c r="Y1024" t="s">
        <v>6186</v>
      </c>
      <c r="Z1024" t="s">
        <v>6186</v>
      </c>
      <c r="AA1024" t="s">
        <v>6186</v>
      </c>
      <c r="AB1024" t="s">
        <v>6186</v>
      </c>
      <c r="AC1024" t="s">
        <v>6186</v>
      </c>
      <c r="AD1024" t="s">
        <v>6186</v>
      </c>
      <c r="AE1024" t="s">
        <v>6186</v>
      </c>
      <c r="AF1024" t="s">
        <v>6186</v>
      </c>
      <c r="AG1024" t="s">
        <v>6186</v>
      </c>
      <c r="AH1024" t="s">
        <v>6186</v>
      </c>
      <c r="AI1024" t="s">
        <v>6186</v>
      </c>
      <c r="AJ1024" t="s">
        <v>6186</v>
      </c>
      <c r="AK1024" t="s">
        <v>6186</v>
      </c>
      <c r="AL1024" t="s">
        <v>6186</v>
      </c>
      <c r="AM1024" t="s">
        <v>6186</v>
      </c>
      <c r="AN1024" t="s">
        <v>6186</v>
      </c>
      <c r="AO1024" t="s">
        <v>6186</v>
      </c>
      <c r="AP1024" t="s">
        <v>6186</v>
      </c>
      <c r="AQ1024" t="s">
        <v>6186</v>
      </c>
      <c r="AR1024" t="s">
        <v>6186</v>
      </c>
      <c r="AS1024" t="s">
        <v>6186</v>
      </c>
      <c r="AT1024" t="s">
        <v>6186</v>
      </c>
      <c r="AU1024" t="s">
        <v>6186</v>
      </c>
      <c r="AV1024" t="s">
        <v>6186</v>
      </c>
      <c r="AW1024" t="s">
        <v>6186</v>
      </c>
      <c r="AX1024" t="s">
        <v>6186</v>
      </c>
      <c r="AY1024" t="s">
        <v>6186</v>
      </c>
      <c r="AZ1024" t="s">
        <v>6186</v>
      </c>
      <c r="BA1024" t="s">
        <v>6186</v>
      </c>
      <c r="BB1024" t="s">
        <v>6186</v>
      </c>
      <c r="BC1024" t="s">
        <v>6186</v>
      </c>
      <c r="BD1024" t="s">
        <v>6186</v>
      </c>
    </row>
    <row r="1025" spans="1:56">
      <c r="A1025" t="s">
        <v>6189</v>
      </c>
      <c r="B1025">
        <v>2500</v>
      </c>
      <c r="C1025">
        <v>1978</v>
      </c>
      <c r="D1025">
        <v>23</v>
      </c>
      <c r="E1025">
        <v>1.6130000000000001E-3</v>
      </c>
      <c r="F1025">
        <v>27.232700000000001</v>
      </c>
      <c r="H1025">
        <v>23.215</v>
      </c>
      <c r="I1025">
        <f t="shared" si="19"/>
        <v>3.7445795000000004E-2</v>
      </c>
      <c r="K1025">
        <v>21.184850000000001</v>
      </c>
      <c r="L1025">
        <v>26.294809999999998</v>
      </c>
      <c r="M1025">
        <v>382.81279000000001</v>
      </c>
      <c r="N1025">
        <v>419.49786999999998</v>
      </c>
      <c r="O1025">
        <v>337.97546999999997</v>
      </c>
      <c r="P1025" t="s">
        <v>6186</v>
      </c>
      <c r="Q1025">
        <v>97</v>
      </c>
      <c r="R1025">
        <v>67</v>
      </c>
      <c r="S1025">
        <v>15.98</v>
      </c>
      <c r="T1025">
        <v>0.69072199999999995</v>
      </c>
      <c r="U1025">
        <v>2.6800000000000001E-2</v>
      </c>
      <c r="V1025">
        <v>29.12171</v>
      </c>
      <c r="W1025" t="s">
        <v>6186</v>
      </c>
      <c r="X1025">
        <v>1</v>
      </c>
      <c r="Y1025" t="s">
        <v>6186</v>
      </c>
      <c r="Z1025">
        <v>1</v>
      </c>
      <c r="AA1025" t="s">
        <v>6186</v>
      </c>
      <c r="AB1025" t="s">
        <v>6186</v>
      </c>
      <c r="AC1025" t="s">
        <v>6186</v>
      </c>
      <c r="AD1025" t="s">
        <v>6186</v>
      </c>
      <c r="AE1025">
        <v>1</v>
      </c>
      <c r="AF1025" t="s">
        <v>6186</v>
      </c>
      <c r="AG1025" t="s">
        <v>6186</v>
      </c>
      <c r="AH1025" t="s">
        <v>6186</v>
      </c>
      <c r="AI1025" t="s">
        <v>6186</v>
      </c>
      <c r="AJ1025" t="s">
        <v>6186</v>
      </c>
      <c r="AK1025" t="s">
        <v>6186</v>
      </c>
      <c r="AL1025" t="s">
        <v>6186</v>
      </c>
      <c r="AM1025" t="s">
        <v>6186</v>
      </c>
      <c r="AN1025" t="s">
        <v>6186</v>
      </c>
      <c r="AO1025" t="s">
        <v>6186</v>
      </c>
      <c r="AP1025">
        <v>1</v>
      </c>
      <c r="AQ1025" t="s">
        <v>6186</v>
      </c>
      <c r="AR1025" t="s">
        <v>6186</v>
      </c>
      <c r="AS1025" t="s">
        <v>6186</v>
      </c>
      <c r="AT1025" t="s">
        <v>6186</v>
      </c>
      <c r="AU1025" t="s">
        <v>6186</v>
      </c>
      <c r="AV1025">
        <v>5</v>
      </c>
      <c r="AW1025" t="s">
        <v>6186</v>
      </c>
      <c r="AX1025">
        <v>4</v>
      </c>
      <c r="AY1025" t="s">
        <v>6186</v>
      </c>
      <c r="AZ1025">
        <v>1</v>
      </c>
      <c r="BA1025" t="s">
        <v>6186</v>
      </c>
      <c r="BB1025" t="s">
        <v>6186</v>
      </c>
      <c r="BC1025" t="s">
        <v>6186</v>
      </c>
      <c r="BD1025" t="s">
        <v>6186</v>
      </c>
    </row>
    <row r="1026" spans="1:56">
      <c r="A1026" t="s">
        <v>6189</v>
      </c>
      <c r="B1026">
        <v>2500</v>
      </c>
      <c r="C1026">
        <v>1979</v>
      </c>
      <c r="D1026">
        <v>39</v>
      </c>
      <c r="E1026">
        <v>2.7929999999999999E-3</v>
      </c>
      <c r="F1026">
        <v>27.548680000000001</v>
      </c>
      <c r="H1026">
        <v>23.455410000000001</v>
      </c>
      <c r="I1026">
        <f t="shared" si="19"/>
        <v>6.5510960130000004E-2</v>
      </c>
      <c r="K1026">
        <v>21.652059999999999</v>
      </c>
      <c r="L1026">
        <v>26.113689999999998</v>
      </c>
      <c r="M1026">
        <v>378.88907999999998</v>
      </c>
      <c r="N1026">
        <v>410.44594999999998</v>
      </c>
      <c r="O1026">
        <v>340.31957999999997</v>
      </c>
      <c r="P1026" t="s">
        <v>6186</v>
      </c>
      <c r="Q1026">
        <v>97</v>
      </c>
      <c r="R1026">
        <v>67</v>
      </c>
      <c r="S1026">
        <v>18.285399999999999</v>
      </c>
      <c r="T1026">
        <v>0.69072199999999995</v>
      </c>
      <c r="U1026">
        <v>2.6800000000000001E-2</v>
      </c>
      <c r="V1026">
        <v>29.35087</v>
      </c>
      <c r="W1026" t="s">
        <v>6186</v>
      </c>
      <c r="X1026">
        <v>1</v>
      </c>
      <c r="Y1026" t="s">
        <v>6186</v>
      </c>
      <c r="Z1026">
        <v>1</v>
      </c>
      <c r="AA1026" t="s">
        <v>6186</v>
      </c>
      <c r="AB1026" t="s">
        <v>6186</v>
      </c>
      <c r="AC1026" t="s">
        <v>6186</v>
      </c>
      <c r="AD1026" t="s">
        <v>6186</v>
      </c>
      <c r="AE1026">
        <v>1</v>
      </c>
      <c r="AF1026" t="s">
        <v>6186</v>
      </c>
      <c r="AG1026" t="s">
        <v>6186</v>
      </c>
      <c r="AH1026" t="s">
        <v>6186</v>
      </c>
      <c r="AI1026" t="s">
        <v>6186</v>
      </c>
      <c r="AJ1026" t="s">
        <v>6186</v>
      </c>
      <c r="AK1026" t="s">
        <v>6186</v>
      </c>
      <c r="AL1026" t="s">
        <v>6186</v>
      </c>
      <c r="AM1026" t="s">
        <v>6186</v>
      </c>
      <c r="AN1026" t="s">
        <v>6186</v>
      </c>
      <c r="AO1026" t="s">
        <v>6186</v>
      </c>
      <c r="AP1026">
        <v>1</v>
      </c>
      <c r="AQ1026" t="s">
        <v>6186</v>
      </c>
      <c r="AR1026" t="s">
        <v>6186</v>
      </c>
      <c r="AS1026" t="s">
        <v>6186</v>
      </c>
      <c r="AT1026" t="s">
        <v>6186</v>
      </c>
      <c r="AU1026" t="s">
        <v>6186</v>
      </c>
      <c r="AV1026">
        <v>4</v>
      </c>
      <c r="AW1026" t="s">
        <v>6186</v>
      </c>
      <c r="AX1026">
        <v>4</v>
      </c>
      <c r="AY1026">
        <v>1</v>
      </c>
      <c r="AZ1026" t="s">
        <v>6186</v>
      </c>
      <c r="BA1026" t="s">
        <v>6186</v>
      </c>
      <c r="BB1026" t="s">
        <v>6186</v>
      </c>
      <c r="BC1026" t="s">
        <v>6186</v>
      </c>
      <c r="BD1026" t="s">
        <v>6186</v>
      </c>
    </row>
    <row r="1027" spans="1:56">
      <c r="A1027" t="s">
        <v>6189</v>
      </c>
      <c r="B1027">
        <v>2500</v>
      </c>
      <c r="C1027">
        <v>1980</v>
      </c>
      <c r="D1027">
        <v>17</v>
      </c>
      <c r="E1027">
        <v>1.4610000000000001E-3</v>
      </c>
      <c r="F1027">
        <v>25.77364</v>
      </c>
      <c r="H1027">
        <v>21.981359999999999</v>
      </c>
      <c r="I1027">
        <f t="shared" si="19"/>
        <v>3.2114766959999999E-2</v>
      </c>
      <c r="K1027">
        <v>19.910530000000001</v>
      </c>
      <c r="L1027">
        <v>25.182569999999998</v>
      </c>
      <c r="M1027">
        <v>404.29700000000003</v>
      </c>
      <c r="N1027">
        <v>446.34672999999998</v>
      </c>
      <c r="O1027">
        <v>352.90289000000001</v>
      </c>
      <c r="P1027" t="s">
        <v>6186</v>
      </c>
      <c r="Q1027">
        <v>97</v>
      </c>
      <c r="R1027">
        <v>68.042299999999997</v>
      </c>
      <c r="S1027">
        <v>18.588699999999999</v>
      </c>
      <c r="T1027">
        <v>0.70146699999999995</v>
      </c>
      <c r="U1027">
        <v>2.7217000000000002E-2</v>
      </c>
      <c r="V1027">
        <v>27.511240000000001</v>
      </c>
      <c r="W1027">
        <v>9.5000000000000001E-2</v>
      </c>
      <c r="X1027">
        <v>0.90500000000000003</v>
      </c>
      <c r="Y1027" t="s">
        <v>6186</v>
      </c>
      <c r="Z1027">
        <v>0.90500000000000003</v>
      </c>
      <c r="AA1027">
        <v>9.5000000000000001E-2</v>
      </c>
      <c r="AB1027" t="s">
        <v>6186</v>
      </c>
      <c r="AC1027" t="s">
        <v>6186</v>
      </c>
      <c r="AD1027" t="s">
        <v>6186</v>
      </c>
      <c r="AE1027">
        <v>0.90500000000000003</v>
      </c>
      <c r="AF1027" t="s">
        <v>6186</v>
      </c>
      <c r="AG1027" t="s">
        <v>6186</v>
      </c>
      <c r="AH1027">
        <v>9.5000000000000001E-2</v>
      </c>
      <c r="AI1027" t="s">
        <v>6186</v>
      </c>
      <c r="AJ1027" t="s">
        <v>6186</v>
      </c>
      <c r="AK1027" t="s">
        <v>6186</v>
      </c>
      <c r="AL1027" t="s">
        <v>6186</v>
      </c>
      <c r="AM1027" t="s">
        <v>6186</v>
      </c>
      <c r="AN1027" t="s">
        <v>6186</v>
      </c>
      <c r="AO1027" t="s">
        <v>6186</v>
      </c>
      <c r="AP1027">
        <v>1</v>
      </c>
      <c r="AQ1027" t="s">
        <v>6186</v>
      </c>
      <c r="AR1027" t="s">
        <v>6186</v>
      </c>
      <c r="AS1027" t="s">
        <v>6186</v>
      </c>
      <c r="AT1027" t="s">
        <v>6186</v>
      </c>
      <c r="AU1027" t="s">
        <v>6186</v>
      </c>
      <c r="AV1027">
        <v>3.9</v>
      </c>
      <c r="AW1027" t="s">
        <v>6186</v>
      </c>
      <c r="AX1027">
        <v>4</v>
      </c>
      <c r="AY1027">
        <v>1</v>
      </c>
      <c r="AZ1027" t="s">
        <v>6186</v>
      </c>
      <c r="BA1027" t="s">
        <v>6186</v>
      </c>
      <c r="BB1027" t="s">
        <v>6186</v>
      </c>
      <c r="BC1027" t="s">
        <v>6186</v>
      </c>
      <c r="BD1027" t="s">
        <v>6186</v>
      </c>
    </row>
    <row r="1028" spans="1:56">
      <c r="A1028" t="s">
        <v>6189</v>
      </c>
      <c r="B1028">
        <v>2500</v>
      </c>
      <c r="C1028">
        <v>1981</v>
      </c>
      <c r="D1028">
        <v>27</v>
      </c>
      <c r="E1028">
        <v>2.5209999999999998E-3</v>
      </c>
      <c r="F1028">
        <v>28.394549999999999</v>
      </c>
      <c r="H1028">
        <v>24.166360000000001</v>
      </c>
      <c r="I1028">
        <f t="shared" si="19"/>
        <v>6.0923393559999997E-2</v>
      </c>
      <c r="K1028">
        <v>22.434699999999999</v>
      </c>
      <c r="L1028">
        <v>26.683689999999999</v>
      </c>
      <c r="M1028">
        <v>367.74252999999999</v>
      </c>
      <c r="N1028">
        <v>396.12738999999999</v>
      </c>
      <c r="O1028">
        <v>333.04991000000001</v>
      </c>
      <c r="P1028" t="s">
        <v>6186</v>
      </c>
      <c r="Q1028">
        <v>107.6337</v>
      </c>
      <c r="R1028">
        <v>73.391000000000005</v>
      </c>
      <c r="S1028">
        <v>17.140999999999998</v>
      </c>
      <c r="T1028">
        <v>0.68262400000000001</v>
      </c>
      <c r="U1028">
        <v>2.9356E-2</v>
      </c>
      <c r="V1028">
        <v>30.209700000000002</v>
      </c>
      <c r="W1028">
        <v>0.34200000000000003</v>
      </c>
      <c r="X1028">
        <v>0.65800000000000003</v>
      </c>
      <c r="Y1028" t="s">
        <v>6186</v>
      </c>
      <c r="Z1028">
        <v>1</v>
      </c>
      <c r="AA1028" t="s">
        <v>6186</v>
      </c>
      <c r="AB1028" t="s">
        <v>6186</v>
      </c>
      <c r="AC1028" t="s">
        <v>6186</v>
      </c>
      <c r="AD1028" t="s">
        <v>6186</v>
      </c>
      <c r="AE1028">
        <v>0.65800000000000003</v>
      </c>
      <c r="AF1028" t="s">
        <v>6186</v>
      </c>
      <c r="AG1028" t="s">
        <v>6186</v>
      </c>
      <c r="AH1028">
        <v>0.34200000000000003</v>
      </c>
      <c r="AI1028" t="s">
        <v>6186</v>
      </c>
      <c r="AJ1028" t="s">
        <v>6186</v>
      </c>
      <c r="AK1028" t="s">
        <v>6186</v>
      </c>
      <c r="AL1028" t="s">
        <v>6186</v>
      </c>
      <c r="AM1028" t="s">
        <v>6186</v>
      </c>
      <c r="AN1028" t="s">
        <v>6186</v>
      </c>
      <c r="AO1028" t="s">
        <v>6186</v>
      </c>
      <c r="AP1028">
        <v>1</v>
      </c>
      <c r="AQ1028" t="s">
        <v>6186</v>
      </c>
      <c r="AR1028" t="s">
        <v>6186</v>
      </c>
      <c r="AS1028" t="s">
        <v>6186</v>
      </c>
      <c r="AT1028" t="s">
        <v>6186</v>
      </c>
      <c r="AU1028" t="s">
        <v>6186</v>
      </c>
      <c r="AV1028">
        <v>4.2</v>
      </c>
      <c r="AW1028" t="s">
        <v>6186</v>
      </c>
      <c r="AX1028">
        <v>4</v>
      </c>
      <c r="AY1028">
        <v>0.84299999999999997</v>
      </c>
      <c r="AZ1028">
        <v>0.157</v>
      </c>
      <c r="BA1028" t="s">
        <v>6186</v>
      </c>
      <c r="BB1028" t="s">
        <v>6186</v>
      </c>
      <c r="BC1028" t="s">
        <v>6186</v>
      </c>
      <c r="BD1028" t="s">
        <v>6186</v>
      </c>
    </row>
    <row r="1029" spans="1:56">
      <c r="A1029" t="s">
        <v>6189</v>
      </c>
      <c r="B1029">
        <v>2500</v>
      </c>
      <c r="C1029">
        <v>1982</v>
      </c>
      <c r="D1029">
        <v>25</v>
      </c>
      <c r="E1029">
        <v>2.611E-3</v>
      </c>
      <c r="F1029">
        <v>29.730889999999999</v>
      </c>
      <c r="H1029">
        <v>25.34572</v>
      </c>
      <c r="I1029">
        <f t="shared" si="19"/>
        <v>6.6177674919999999E-2</v>
      </c>
      <c r="K1029">
        <v>23.074259999999999</v>
      </c>
      <c r="L1029">
        <v>28.812329999999999</v>
      </c>
      <c r="M1029">
        <v>350.63119</v>
      </c>
      <c r="N1029">
        <v>385.14773000000002</v>
      </c>
      <c r="O1029">
        <v>308.4443</v>
      </c>
      <c r="P1029" t="s">
        <v>6186</v>
      </c>
      <c r="Q1029">
        <v>123.45740000000001</v>
      </c>
      <c r="R1029">
        <v>80.356700000000004</v>
      </c>
      <c r="S1029">
        <v>17.137799999999999</v>
      </c>
      <c r="T1029">
        <v>0.65525599999999995</v>
      </c>
      <c r="U1029">
        <v>3.2142999999999998E-2</v>
      </c>
      <c r="V1029">
        <v>31.733820000000001</v>
      </c>
      <c r="W1029">
        <v>0.71199999999999997</v>
      </c>
      <c r="X1029">
        <v>0.28799999999999998</v>
      </c>
      <c r="Y1029" t="s">
        <v>6186</v>
      </c>
      <c r="Z1029">
        <v>0.83599999999999997</v>
      </c>
      <c r="AA1029">
        <v>0.16400000000000001</v>
      </c>
      <c r="AB1029" t="s">
        <v>6186</v>
      </c>
      <c r="AC1029" t="s">
        <v>6186</v>
      </c>
      <c r="AD1029" t="s">
        <v>6186</v>
      </c>
      <c r="AE1029">
        <v>0.86499999999999999</v>
      </c>
      <c r="AF1029" t="s">
        <v>6186</v>
      </c>
      <c r="AG1029" t="s">
        <v>6186</v>
      </c>
      <c r="AH1029">
        <v>0.13500000000000001</v>
      </c>
      <c r="AI1029" t="s">
        <v>6186</v>
      </c>
      <c r="AJ1029" t="s">
        <v>6186</v>
      </c>
      <c r="AK1029" t="s">
        <v>6186</v>
      </c>
      <c r="AL1029" t="s">
        <v>6186</v>
      </c>
      <c r="AM1029" t="s">
        <v>6186</v>
      </c>
      <c r="AN1029" t="s">
        <v>6186</v>
      </c>
      <c r="AO1029" t="s">
        <v>6186</v>
      </c>
      <c r="AP1029">
        <v>1</v>
      </c>
      <c r="AQ1029" t="s">
        <v>6186</v>
      </c>
      <c r="AR1029" t="s">
        <v>6186</v>
      </c>
      <c r="AS1029" t="s">
        <v>6186</v>
      </c>
      <c r="AT1029" t="s">
        <v>6186</v>
      </c>
      <c r="AU1029" t="s">
        <v>6186</v>
      </c>
      <c r="AV1029">
        <v>3.9</v>
      </c>
      <c r="AW1029" t="s">
        <v>6186</v>
      </c>
      <c r="AX1029">
        <v>4</v>
      </c>
      <c r="AY1029">
        <v>0.92200000000000004</v>
      </c>
      <c r="AZ1029">
        <v>7.8E-2</v>
      </c>
      <c r="BA1029" t="s">
        <v>6186</v>
      </c>
      <c r="BB1029" t="s">
        <v>6186</v>
      </c>
      <c r="BC1029" t="s">
        <v>6186</v>
      </c>
      <c r="BD1029" t="s">
        <v>6186</v>
      </c>
    </row>
    <row r="1030" spans="1:56">
      <c r="A1030" t="s">
        <v>6189</v>
      </c>
      <c r="B1030">
        <v>2500</v>
      </c>
      <c r="C1030">
        <v>1983</v>
      </c>
      <c r="D1030">
        <v>21</v>
      </c>
      <c r="E1030">
        <v>2.0040000000000001E-3</v>
      </c>
      <c r="F1030">
        <v>32.568820000000002</v>
      </c>
      <c r="H1030">
        <v>27.832940000000001</v>
      </c>
      <c r="I1030">
        <f t="shared" si="19"/>
        <v>5.5777211760000008E-2</v>
      </c>
      <c r="K1030">
        <v>24.632750000000001</v>
      </c>
      <c r="L1030">
        <v>33.086640000000003</v>
      </c>
      <c r="M1030">
        <v>319.29793999999998</v>
      </c>
      <c r="N1030">
        <v>360.77985999999999</v>
      </c>
      <c r="O1030">
        <v>268.59780999999998</v>
      </c>
      <c r="P1030" t="s">
        <v>6186</v>
      </c>
      <c r="Q1030">
        <v>128.22489999999999</v>
      </c>
      <c r="R1030">
        <v>85.865899999999996</v>
      </c>
      <c r="S1030">
        <v>14.6172</v>
      </c>
      <c r="T1030">
        <v>0.67028600000000005</v>
      </c>
      <c r="U1030">
        <v>3.4346000000000002E-2</v>
      </c>
      <c r="V1030">
        <v>34.93873</v>
      </c>
      <c r="W1030">
        <v>0.78800000000000003</v>
      </c>
      <c r="X1030">
        <v>0.21199999999999999</v>
      </c>
      <c r="Y1030" t="s">
        <v>6186</v>
      </c>
      <c r="Z1030">
        <v>0.95699999999999996</v>
      </c>
      <c r="AA1030" t="s">
        <v>6186</v>
      </c>
      <c r="AB1030">
        <v>4.2999999999999997E-2</v>
      </c>
      <c r="AC1030" t="s">
        <v>6186</v>
      </c>
      <c r="AD1030" t="s">
        <v>6186</v>
      </c>
      <c r="AE1030">
        <v>0.95799999999999996</v>
      </c>
      <c r="AF1030" t="s">
        <v>6186</v>
      </c>
      <c r="AG1030" t="s">
        <v>6186</v>
      </c>
      <c r="AH1030">
        <v>4.2000000000000003E-2</v>
      </c>
      <c r="AI1030" t="s">
        <v>6186</v>
      </c>
      <c r="AJ1030" t="s">
        <v>6186</v>
      </c>
      <c r="AK1030" t="s">
        <v>6186</v>
      </c>
      <c r="AL1030" t="s">
        <v>6186</v>
      </c>
      <c r="AM1030" t="s">
        <v>6186</v>
      </c>
      <c r="AN1030" t="s">
        <v>6186</v>
      </c>
      <c r="AO1030" t="s">
        <v>6186</v>
      </c>
      <c r="AP1030">
        <v>1</v>
      </c>
      <c r="AQ1030" t="s">
        <v>6186</v>
      </c>
      <c r="AR1030" t="s">
        <v>6186</v>
      </c>
      <c r="AS1030" t="s">
        <v>6186</v>
      </c>
      <c r="AT1030" t="s">
        <v>6186</v>
      </c>
      <c r="AU1030" t="s">
        <v>6186</v>
      </c>
      <c r="AV1030">
        <v>4.5</v>
      </c>
      <c r="AW1030" t="s">
        <v>6186</v>
      </c>
      <c r="AX1030">
        <v>4</v>
      </c>
      <c r="AY1030">
        <v>0.40899999999999997</v>
      </c>
      <c r="AZ1030">
        <v>0.59099999999999997</v>
      </c>
      <c r="BA1030" t="s">
        <v>6186</v>
      </c>
      <c r="BB1030" t="s">
        <v>6186</v>
      </c>
      <c r="BC1030" t="s">
        <v>6186</v>
      </c>
      <c r="BD1030" t="s">
        <v>6186</v>
      </c>
    </row>
    <row r="1031" spans="1:56">
      <c r="A1031" t="s">
        <v>6189</v>
      </c>
      <c r="B1031">
        <v>2500</v>
      </c>
      <c r="C1031">
        <v>1984</v>
      </c>
      <c r="D1031">
        <v>15</v>
      </c>
      <c r="E1031">
        <v>1.0740000000000001E-3</v>
      </c>
      <c r="F1031">
        <v>28.064039999999999</v>
      </c>
      <c r="H1031">
        <v>23.880369999999999</v>
      </c>
      <c r="I1031">
        <f t="shared" si="19"/>
        <v>2.5647517380000002E-2</v>
      </c>
      <c r="K1031">
        <v>22.23227</v>
      </c>
      <c r="L1031">
        <v>26.259589999999999</v>
      </c>
      <c r="M1031">
        <v>372.14672999999999</v>
      </c>
      <c r="N1031">
        <v>399.73421000000002</v>
      </c>
      <c r="O1031">
        <v>338.42869999999999</v>
      </c>
      <c r="P1031" t="s">
        <v>6186</v>
      </c>
      <c r="Q1031">
        <v>101.7659</v>
      </c>
      <c r="R1031">
        <v>69.828199999999995</v>
      </c>
      <c r="S1031">
        <v>18.462299999999999</v>
      </c>
      <c r="T1031">
        <v>0.69950100000000004</v>
      </c>
      <c r="U1031">
        <v>2.7931000000000001E-2</v>
      </c>
      <c r="V1031">
        <v>30.12097</v>
      </c>
      <c r="W1031">
        <v>0.36</v>
      </c>
      <c r="X1031">
        <v>0.64</v>
      </c>
      <c r="Y1031" t="s">
        <v>6186</v>
      </c>
      <c r="Z1031">
        <v>0.96</v>
      </c>
      <c r="AA1031" t="s">
        <v>6186</v>
      </c>
      <c r="AB1031">
        <v>0.04</v>
      </c>
      <c r="AC1031" t="s">
        <v>6186</v>
      </c>
      <c r="AD1031" t="s">
        <v>6186</v>
      </c>
      <c r="AE1031">
        <v>1</v>
      </c>
      <c r="AF1031" t="s">
        <v>6186</v>
      </c>
      <c r="AG1031" t="s">
        <v>6186</v>
      </c>
      <c r="AH1031" t="s">
        <v>6186</v>
      </c>
      <c r="AI1031" t="s">
        <v>6186</v>
      </c>
      <c r="AJ1031" t="s">
        <v>6186</v>
      </c>
      <c r="AK1031" t="s">
        <v>6186</v>
      </c>
      <c r="AL1031" t="s">
        <v>6186</v>
      </c>
      <c r="AM1031" t="s">
        <v>6186</v>
      </c>
      <c r="AN1031" t="s">
        <v>6186</v>
      </c>
      <c r="AO1031" t="s">
        <v>6186</v>
      </c>
      <c r="AP1031">
        <v>1</v>
      </c>
      <c r="AQ1031" t="s">
        <v>6186</v>
      </c>
      <c r="AR1031" t="s">
        <v>6186</v>
      </c>
      <c r="AS1031" t="s">
        <v>6186</v>
      </c>
      <c r="AT1031" t="s">
        <v>6186</v>
      </c>
      <c r="AU1031" t="s">
        <v>6186</v>
      </c>
      <c r="AV1031">
        <v>4.2</v>
      </c>
      <c r="AW1031" t="s">
        <v>6186</v>
      </c>
      <c r="AX1031">
        <v>4</v>
      </c>
      <c r="AY1031">
        <v>0.77500000000000002</v>
      </c>
      <c r="AZ1031">
        <v>0.22500000000000001</v>
      </c>
      <c r="BA1031" t="s">
        <v>6186</v>
      </c>
      <c r="BB1031" t="s">
        <v>6186</v>
      </c>
      <c r="BC1031" t="s">
        <v>6186</v>
      </c>
      <c r="BD1031" t="s">
        <v>6186</v>
      </c>
    </row>
    <row r="1032" spans="1:56">
      <c r="A1032" t="s">
        <v>6189</v>
      </c>
      <c r="B1032">
        <v>2500</v>
      </c>
      <c r="C1032">
        <v>1985</v>
      </c>
      <c r="D1032">
        <v>4</v>
      </c>
      <c r="E1032">
        <v>2.9599999999999998E-4</v>
      </c>
      <c r="F1032">
        <v>29.575489999999999</v>
      </c>
      <c r="H1032">
        <v>25.152809999999999</v>
      </c>
      <c r="I1032">
        <f t="shared" si="19"/>
        <v>7.4452317599999996E-3</v>
      </c>
      <c r="K1032">
        <v>23.545179999999998</v>
      </c>
      <c r="L1032">
        <v>27.442969999999999</v>
      </c>
      <c r="M1032">
        <v>353.32031999999998</v>
      </c>
      <c r="N1032">
        <v>377.44452999999999</v>
      </c>
      <c r="O1032">
        <v>323.83517000000001</v>
      </c>
      <c r="P1032" t="s">
        <v>6186</v>
      </c>
      <c r="Q1032">
        <v>109</v>
      </c>
      <c r="R1032">
        <v>73</v>
      </c>
      <c r="S1032">
        <v>16.707999999999998</v>
      </c>
      <c r="T1032">
        <v>0.66972500000000001</v>
      </c>
      <c r="U1032">
        <v>2.92E-2</v>
      </c>
      <c r="V1032">
        <v>31.474209999999999</v>
      </c>
      <c r="W1032" t="s">
        <v>6186</v>
      </c>
      <c r="X1032">
        <v>1</v>
      </c>
      <c r="Y1032" t="s">
        <v>6186</v>
      </c>
      <c r="Z1032">
        <v>0.95599999999999996</v>
      </c>
      <c r="AA1032" t="s">
        <v>6186</v>
      </c>
      <c r="AB1032">
        <v>4.3999999999999997E-2</v>
      </c>
      <c r="AC1032" t="s">
        <v>6186</v>
      </c>
      <c r="AD1032" t="s">
        <v>6186</v>
      </c>
      <c r="AE1032">
        <v>1</v>
      </c>
      <c r="AF1032" t="s">
        <v>6186</v>
      </c>
      <c r="AG1032" t="s">
        <v>6186</v>
      </c>
      <c r="AH1032" t="s">
        <v>6186</v>
      </c>
      <c r="AI1032" t="s">
        <v>6186</v>
      </c>
      <c r="AJ1032" t="s">
        <v>6186</v>
      </c>
      <c r="AK1032" t="s">
        <v>6186</v>
      </c>
      <c r="AL1032" t="s">
        <v>6186</v>
      </c>
      <c r="AM1032" t="s">
        <v>6186</v>
      </c>
      <c r="AN1032" t="s">
        <v>6186</v>
      </c>
      <c r="AO1032" t="s">
        <v>6186</v>
      </c>
      <c r="AP1032">
        <v>1</v>
      </c>
      <c r="AQ1032" t="s">
        <v>6186</v>
      </c>
      <c r="AR1032" t="s">
        <v>6186</v>
      </c>
      <c r="AS1032" t="s">
        <v>6186</v>
      </c>
      <c r="AT1032" t="s">
        <v>6186</v>
      </c>
      <c r="AU1032" t="s">
        <v>6186</v>
      </c>
      <c r="AV1032">
        <v>4</v>
      </c>
      <c r="AW1032" t="s">
        <v>6186</v>
      </c>
      <c r="AX1032">
        <v>4</v>
      </c>
      <c r="AY1032">
        <v>1</v>
      </c>
      <c r="AZ1032" t="s">
        <v>6186</v>
      </c>
      <c r="BA1032" t="s">
        <v>6186</v>
      </c>
      <c r="BB1032" t="s">
        <v>6186</v>
      </c>
      <c r="BC1032" t="s">
        <v>6186</v>
      </c>
      <c r="BD1032" t="s">
        <v>6186</v>
      </c>
    </row>
    <row r="1033" spans="1:56">
      <c r="A1033" t="s">
        <v>6189</v>
      </c>
      <c r="B1033">
        <v>2500</v>
      </c>
      <c r="C1033">
        <v>1986</v>
      </c>
      <c r="D1033">
        <v>5</v>
      </c>
      <c r="E1033">
        <v>3.0299999999999999E-4</v>
      </c>
      <c r="F1033">
        <v>29.98</v>
      </c>
      <c r="H1033">
        <v>25.400690000000001</v>
      </c>
      <c r="I1033">
        <f t="shared" si="19"/>
        <v>7.6964090700000001E-3</v>
      </c>
      <c r="K1033">
        <v>23.60529</v>
      </c>
      <c r="L1033">
        <v>27.926490000000001</v>
      </c>
      <c r="M1033">
        <v>349.87232</v>
      </c>
      <c r="N1033">
        <v>376.48334999999997</v>
      </c>
      <c r="O1033">
        <v>318.22825999999998</v>
      </c>
      <c r="P1033" t="s">
        <v>6186</v>
      </c>
      <c r="Q1033">
        <v>109</v>
      </c>
      <c r="R1033">
        <v>73</v>
      </c>
      <c r="S1033">
        <v>15.9138</v>
      </c>
      <c r="T1033">
        <v>0.66972500000000001</v>
      </c>
      <c r="U1033">
        <v>2.92E-2</v>
      </c>
      <c r="V1033">
        <v>31.750869999999999</v>
      </c>
      <c r="W1033" t="s">
        <v>6186</v>
      </c>
      <c r="X1033">
        <v>1</v>
      </c>
      <c r="Y1033" t="s">
        <v>6186</v>
      </c>
      <c r="Z1033">
        <v>1</v>
      </c>
      <c r="AA1033" t="s">
        <v>6186</v>
      </c>
      <c r="AB1033" t="s">
        <v>6186</v>
      </c>
      <c r="AC1033" t="s">
        <v>6186</v>
      </c>
      <c r="AD1033" t="s">
        <v>6186</v>
      </c>
      <c r="AE1033">
        <v>1</v>
      </c>
      <c r="AF1033" t="s">
        <v>6186</v>
      </c>
      <c r="AG1033" t="s">
        <v>6186</v>
      </c>
      <c r="AH1033" t="s">
        <v>6186</v>
      </c>
      <c r="AI1033" t="s">
        <v>6186</v>
      </c>
      <c r="AJ1033" t="s">
        <v>6186</v>
      </c>
      <c r="AK1033" t="s">
        <v>6186</v>
      </c>
      <c r="AL1033" t="s">
        <v>6186</v>
      </c>
      <c r="AM1033" t="s">
        <v>6186</v>
      </c>
      <c r="AN1033" t="s">
        <v>6186</v>
      </c>
      <c r="AO1033" t="s">
        <v>6186</v>
      </c>
      <c r="AP1033">
        <v>1</v>
      </c>
      <c r="AQ1033" t="s">
        <v>6186</v>
      </c>
      <c r="AR1033" t="s">
        <v>6186</v>
      </c>
      <c r="AS1033" t="s">
        <v>6186</v>
      </c>
      <c r="AT1033" t="s">
        <v>6186</v>
      </c>
      <c r="AU1033" t="s">
        <v>6186</v>
      </c>
      <c r="AV1033">
        <v>4</v>
      </c>
      <c r="AW1033" t="s">
        <v>6186</v>
      </c>
      <c r="AX1033">
        <v>4</v>
      </c>
      <c r="AY1033">
        <v>1</v>
      </c>
      <c r="AZ1033" t="s">
        <v>6186</v>
      </c>
      <c r="BA1033" t="s">
        <v>6186</v>
      </c>
      <c r="BB1033" t="s">
        <v>6186</v>
      </c>
      <c r="BC1033" t="s">
        <v>6186</v>
      </c>
      <c r="BD1033" t="s">
        <v>6186</v>
      </c>
    </row>
    <row r="1034" spans="1:56">
      <c r="A1034" t="s">
        <v>6189</v>
      </c>
      <c r="B1034">
        <v>2500</v>
      </c>
      <c r="C1034">
        <v>1987</v>
      </c>
      <c r="D1034">
        <v>1</v>
      </c>
      <c r="E1034">
        <v>6.4999999999999994E-5</v>
      </c>
      <c r="F1034">
        <v>29.790759999999999</v>
      </c>
      <c r="H1034">
        <v>25.12574</v>
      </c>
      <c r="I1034">
        <f t="shared" si="19"/>
        <v>1.6331731E-3</v>
      </c>
      <c r="K1034">
        <v>23.393619999999999</v>
      </c>
      <c r="L1034">
        <v>27.479399999999998</v>
      </c>
      <c r="M1034">
        <v>353.70096000000001</v>
      </c>
      <c r="N1034">
        <v>379.88986</v>
      </c>
      <c r="O1034">
        <v>323.40588000000002</v>
      </c>
      <c r="P1034" t="s">
        <v>6186</v>
      </c>
      <c r="Q1034">
        <v>109</v>
      </c>
      <c r="R1034">
        <v>73</v>
      </c>
      <c r="S1034">
        <v>16.1494</v>
      </c>
      <c r="T1034">
        <v>0.66972500000000001</v>
      </c>
      <c r="U1034">
        <v>2.92E-2</v>
      </c>
      <c r="V1034">
        <v>31.413869999999999</v>
      </c>
      <c r="W1034" t="s">
        <v>6186</v>
      </c>
      <c r="X1034">
        <v>1</v>
      </c>
      <c r="Y1034" t="s">
        <v>6186</v>
      </c>
      <c r="Z1034">
        <v>1</v>
      </c>
      <c r="AA1034" t="s">
        <v>6186</v>
      </c>
      <c r="AB1034" t="s">
        <v>6186</v>
      </c>
      <c r="AC1034" t="s">
        <v>6186</v>
      </c>
      <c r="AD1034" t="s">
        <v>6186</v>
      </c>
      <c r="AE1034">
        <v>1</v>
      </c>
      <c r="AF1034" t="s">
        <v>6186</v>
      </c>
      <c r="AG1034" t="s">
        <v>6186</v>
      </c>
      <c r="AH1034" t="s">
        <v>6186</v>
      </c>
      <c r="AI1034" t="s">
        <v>6186</v>
      </c>
      <c r="AJ1034" t="s">
        <v>6186</v>
      </c>
      <c r="AK1034" t="s">
        <v>6186</v>
      </c>
      <c r="AL1034" t="s">
        <v>6186</v>
      </c>
      <c r="AM1034" t="s">
        <v>6186</v>
      </c>
      <c r="AN1034" t="s">
        <v>6186</v>
      </c>
      <c r="AO1034" t="s">
        <v>6186</v>
      </c>
      <c r="AP1034">
        <v>1</v>
      </c>
      <c r="AQ1034" t="s">
        <v>6186</v>
      </c>
      <c r="AR1034" t="s">
        <v>6186</v>
      </c>
      <c r="AS1034" t="s">
        <v>6186</v>
      </c>
      <c r="AT1034" t="s">
        <v>6186</v>
      </c>
      <c r="AU1034" t="s">
        <v>6186</v>
      </c>
      <c r="AV1034">
        <v>4</v>
      </c>
      <c r="AW1034" t="s">
        <v>6186</v>
      </c>
      <c r="AX1034">
        <v>4</v>
      </c>
      <c r="AY1034">
        <v>1</v>
      </c>
      <c r="AZ1034" t="s">
        <v>6186</v>
      </c>
      <c r="BA1034" t="s">
        <v>6186</v>
      </c>
      <c r="BB1034" t="s">
        <v>6186</v>
      </c>
      <c r="BC1034" t="s">
        <v>6186</v>
      </c>
      <c r="BD1034" t="s">
        <v>6186</v>
      </c>
    </row>
    <row r="1035" spans="1:56">
      <c r="A1035" t="s">
        <v>6189</v>
      </c>
      <c r="B1035">
        <v>2500</v>
      </c>
      <c r="C1035">
        <v>1988</v>
      </c>
      <c r="D1035" t="s">
        <v>6186</v>
      </c>
      <c r="E1035" t="s">
        <v>6186</v>
      </c>
      <c r="F1035" t="s">
        <v>6186</v>
      </c>
      <c r="H1035" t="s">
        <v>6186</v>
      </c>
      <c r="I1035" t="str">
        <f t="shared" ref="I1035:I1098" si="20">IFERROR(H1035*E1035,"")</f>
        <v/>
      </c>
      <c r="K1035" t="s">
        <v>6186</v>
      </c>
      <c r="L1035" t="s">
        <v>6186</v>
      </c>
      <c r="M1035" t="s">
        <v>6186</v>
      </c>
      <c r="N1035" t="s">
        <v>6186</v>
      </c>
      <c r="O1035" t="s">
        <v>6186</v>
      </c>
      <c r="P1035" t="s">
        <v>6186</v>
      </c>
      <c r="Q1035" t="s">
        <v>6186</v>
      </c>
      <c r="R1035" t="s">
        <v>6186</v>
      </c>
      <c r="S1035" t="s">
        <v>6186</v>
      </c>
      <c r="T1035" t="s">
        <v>6186</v>
      </c>
      <c r="U1035" t="s">
        <v>6186</v>
      </c>
      <c r="V1035" t="s">
        <v>6186</v>
      </c>
      <c r="W1035" t="s">
        <v>6186</v>
      </c>
      <c r="X1035" t="s">
        <v>6186</v>
      </c>
      <c r="Y1035" t="s">
        <v>6186</v>
      </c>
      <c r="Z1035" t="s">
        <v>6186</v>
      </c>
      <c r="AA1035" t="s">
        <v>6186</v>
      </c>
      <c r="AB1035" t="s">
        <v>6186</v>
      </c>
      <c r="AC1035" t="s">
        <v>6186</v>
      </c>
      <c r="AD1035" t="s">
        <v>6186</v>
      </c>
      <c r="AE1035" t="s">
        <v>6186</v>
      </c>
      <c r="AF1035" t="s">
        <v>6186</v>
      </c>
      <c r="AG1035" t="s">
        <v>6186</v>
      </c>
      <c r="AH1035" t="s">
        <v>6186</v>
      </c>
      <c r="AI1035" t="s">
        <v>6186</v>
      </c>
      <c r="AJ1035" t="s">
        <v>6186</v>
      </c>
      <c r="AK1035" t="s">
        <v>6186</v>
      </c>
      <c r="AL1035" t="s">
        <v>6186</v>
      </c>
      <c r="AM1035" t="s">
        <v>6186</v>
      </c>
      <c r="AN1035" t="s">
        <v>6186</v>
      </c>
      <c r="AO1035" t="s">
        <v>6186</v>
      </c>
      <c r="AP1035" t="s">
        <v>6186</v>
      </c>
      <c r="AQ1035" t="s">
        <v>6186</v>
      </c>
      <c r="AR1035" t="s">
        <v>6186</v>
      </c>
      <c r="AS1035" t="s">
        <v>6186</v>
      </c>
      <c r="AT1035" t="s">
        <v>6186</v>
      </c>
      <c r="AU1035" t="s">
        <v>6186</v>
      </c>
      <c r="AV1035" t="s">
        <v>6186</v>
      </c>
      <c r="AW1035" t="s">
        <v>6186</v>
      </c>
      <c r="AX1035" t="s">
        <v>6186</v>
      </c>
      <c r="AY1035" t="s">
        <v>6186</v>
      </c>
      <c r="AZ1035" t="s">
        <v>6186</v>
      </c>
      <c r="BA1035" t="s">
        <v>6186</v>
      </c>
      <c r="BB1035" t="s">
        <v>6186</v>
      </c>
      <c r="BC1035" t="s">
        <v>6186</v>
      </c>
      <c r="BD1035" t="s">
        <v>6186</v>
      </c>
    </row>
    <row r="1036" spans="1:56">
      <c r="A1036" t="s">
        <v>6189</v>
      </c>
      <c r="B1036">
        <v>2500</v>
      </c>
      <c r="C1036">
        <v>1989</v>
      </c>
      <c r="D1036" t="s">
        <v>6186</v>
      </c>
      <c r="E1036" t="s">
        <v>6186</v>
      </c>
      <c r="F1036" t="s">
        <v>6186</v>
      </c>
      <c r="H1036" t="s">
        <v>6186</v>
      </c>
      <c r="I1036" t="str">
        <f t="shared" si="20"/>
        <v/>
      </c>
      <c r="K1036" t="s">
        <v>6186</v>
      </c>
      <c r="L1036" t="s">
        <v>6186</v>
      </c>
      <c r="M1036" t="s">
        <v>6186</v>
      </c>
      <c r="N1036" t="s">
        <v>6186</v>
      </c>
      <c r="O1036" t="s">
        <v>6186</v>
      </c>
      <c r="P1036" t="s">
        <v>6186</v>
      </c>
      <c r="Q1036" t="s">
        <v>6186</v>
      </c>
      <c r="R1036" t="s">
        <v>6186</v>
      </c>
      <c r="S1036" t="s">
        <v>6186</v>
      </c>
      <c r="T1036" t="s">
        <v>6186</v>
      </c>
      <c r="U1036" t="s">
        <v>6186</v>
      </c>
      <c r="V1036" t="s">
        <v>6186</v>
      </c>
      <c r="W1036" t="s">
        <v>6186</v>
      </c>
      <c r="X1036" t="s">
        <v>6186</v>
      </c>
      <c r="Y1036" t="s">
        <v>6186</v>
      </c>
      <c r="Z1036" t="s">
        <v>6186</v>
      </c>
      <c r="AA1036" t="s">
        <v>6186</v>
      </c>
      <c r="AB1036" t="s">
        <v>6186</v>
      </c>
      <c r="AC1036" t="s">
        <v>6186</v>
      </c>
      <c r="AD1036" t="s">
        <v>6186</v>
      </c>
      <c r="AE1036" t="s">
        <v>6186</v>
      </c>
      <c r="AF1036" t="s">
        <v>6186</v>
      </c>
      <c r="AG1036" t="s">
        <v>6186</v>
      </c>
      <c r="AH1036" t="s">
        <v>6186</v>
      </c>
      <c r="AI1036" t="s">
        <v>6186</v>
      </c>
      <c r="AJ1036" t="s">
        <v>6186</v>
      </c>
      <c r="AK1036" t="s">
        <v>6186</v>
      </c>
      <c r="AL1036" t="s">
        <v>6186</v>
      </c>
      <c r="AM1036" t="s">
        <v>6186</v>
      </c>
      <c r="AN1036" t="s">
        <v>6186</v>
      </c>
      <c r="AO1036" t="s">
        <v>6186</v>
      </c>
      <c r="AP1036" t="s">
        <v>6186</v>
      </c>
      <c r="AQ1036" t="s">
        <v>6186</v>
      </c>
      <c r="AR1036" t="s">
        <v>6186</v>
      </c>
      <c r="AS1036" t="s">
        <v>6186</v>
      </c>
      <c r="AT1036" t="s">
        <v>6186</v>
      </c>
      <c r="AU1036" t="s">
        <v>6186</v>
      </c>
      <c r="AV1036" t="s">
        <v>6186</v>
      </c>
      <c r="AW1036" t="s">
        <v>6186</v>
      </c>
      <c r="AX1036" t="s">
        <v>6186</v>
      </c>
      <c r="AY1036" t="s">
        <v>6186</v>
      </c>
      <c r="AZ1036" t="s">
        <v>6186</v>
      </c>
      <c r="BA1036" t="s">
        <v>6186</v>
      </c>
      <c r="BB1036" t="s">
        <v>6186</v>
      </c>
      <c r="BC1036" t="s">
        <v>6186</v>
      </c>
      <c r="BD1036" t="s">
        <v>6186</v>
      </c>
    </row>
    <row r="1037" spans="1:56">
      <c r="A1037" t="s">
        <v>6189</v>
      </c>
      <c r="B1037">
        <v>2500</v>
      </c>
      <c r="C1037">
        <v>1990</v>
      </c>
      <c r="D1037" t="s">
        <v>6186</v>
      </c>
      <c r="E1037" t="s">
        <v>6186</v>
      </c>
      <c r="F1037" t="s">
        <v>6186</v>
      </c>
      <c r="H1037" t="s">
        <v>6186</v>
      </c>
      <c r="I1037" t="str">
        <f t="shared" si="20"/>
        <v/>
      </c>
      <c r="K1037" t="s">
        <v>6186</v>
      </c>
      <c r="L1037" t="s">
        <v>6186</v>
      </c>
      <c r="M1037" t="s">
        <v>6186</v>
      </c>
      <c r="N1037" t="s">
        <v>6186</v>
      </c>
      <c r="O1037" t="s">
        <v>6186</v>
      </c>
      <c r="P1037" t="s">
        <v>6186</v>
      </c>
      <c r="Q1037" t="s">
        <v>6186</v>
      </c>
      <c r="R1037" t="s">
        <v>6186</v>
      </c>
      <c r="S1037" t="s">
        <v>6186</v>
      </c>
      <c r="T1037" t="s">
        <v>6186</v>
      </c>
      <c r="U1037" t="s">
        <v>6186</v>
      </c>
      <c r="V1037" t="s">
        <v>6186</v>
      </c>
      <c r="W1037" t="s">
        <v>6186</v>
      </c>
      <c r="X1037" t="s">
        <v>6186</v>
      </c>
      <c r="Y1037" t="s">
        <v>6186</v>
      </c>
      <c r="Z1037" t="s">
        <v>6186</v>
      </c>
      <c r="AA1037" t="s">
        <v>6186</v>
      </c>
      <c r="AB1037" t="s">
        <v>6186</v>
      </c>
      <c r="AC1037" t="s">
        <v>6186</v>
      </c>
      <c r="AD1037" t="s">
        <v>6186</v>
      </c>
      <c r="AE1037" t="s">
        <v>6186</v>
      </c>
      <c r="AF1037" t="s">
        <v>6186</v>
      </c>
      <c r="AG1037" t="s">
        <v>6186</v>
      </c>
      <c r="AH1037" t="s">
        <v>6186</v>
      </c>
      <c r="AI1037" t="s">
        <v>6186</v>
      </c>
      <c r="AJ1037" t="s">
        <v>6186</v>
      </c>
      <c r="AK1037" t="s">
        <v>6186</v>
      </c>
      <c r="AL1037" t="s">
        <v>6186</v>
      </c>
      <c r="AM1037" t="s">
        <v>6186</v>
      </c>
      <c r="AN1037" t="s">
        <v>6186</v>
      </c>
      <c r="AO1037" t="s">
        <v>6186</v>
      </c>
      <c r="AP1037" t="s">
        <v>6186</v>
      </c>
      <c r="AQ1037" t="s">
        <v>6186</v>
      </c>
      <c r="AR1037" t="s">
        <v>6186</v>
      </c>
      <c r="AS1037" t="s">
        <v>6186</v>
      </c>
      <c r="AT1037" t="s">
        <v>6186</v>
      </c>
      <c r="AU1037" t="s">
        <v>6186</v>
      </c>
      <c r="AV1037" t="s">
        <v>6186</v>
      </c>
      <c r="AW1037" t="s">
        <v>6186</v>
      </c>
      <c r="AX1037" t="s">
        <v>6186</v>
      </c>
      <c r="AY1037" t="s">
        <v>6186</v>
      </c>
      <c r="AZ1037" t="s">
        <v>6186</v>
      </c>
      <c r="BA1037" t="s">
        <v>6186</v>
      </c>
      <c r="BB1037" t="s">
        <v>6186</v>
      </c>
      <c r="BC1037" t="s">
        <v>6186</v>
      </c>
      <c r="BD1037" t="s">
        <v>6186</v>
      </c>
    </row>
    <row r="1038" spans="1:56">
      <c r="A1038" t="s">
        <v>6189</v>
      </c>
      <c r="B1038">
        <v>2500</v>
      </c>
      <c r="C1038">
        <v>1991</v>
      </c>
      <c r="D1038" t="s">
        <v>6186</v>
      </c>
      <c r="E1038" t="s">
        <v>6186</v>
      </c>
      <c r="F1038" t="s">
        <v>6186</v>
      </c>
      <c r="H1038" t="s">
        <v>6186</v>
      </c>
      <c r="I1038" t="str">
        <f t="shared" si="20"/>
        <v/>
      </c>
      <c r="K1038" t="s">
        <v>6186</v>
      </c>
      <c r="L1038" t="s">
        <v>6186</v>
      </c>
      <c r="M1038" t="s">
        <v>6186</v>
      </c>
      <c r="N1038" t="s">
        <v>6186</v>
      </c>
      <c r="O1038" t="s">
        <v>6186</v>
      </c>
      <c r="P1038" t="s">
        <v>6186</v>
      </c>
      <c r="Q1038" t="s">
        <v>6186</v>
      </c>
      <c r="R1038" t="s">
        <v>6186</v>
      </c>
      <c r="S1038" t="s">
        <v>6186</v>
      </c>
      <c r="T1038" t="s">
        <v>6186</v>
      </c>
      <c r="U1038" t="s">
        <v>6186</v>
      </c>
      <c r="V1038" t="s">
        <v>6186</v>
      </c>
      <c r="W1038" t="s">
        <v>6186</v>
      </c>
      <c r="X1038" t="s">
        <v>6186</v>
      </c>
      <c r="Y1038" t="s">
        <v>6186</v>
      </c>
      <c r="Z1038" t="s">
        <v>6186</v>
      </c>
      <c r="AA1038" t="s">
        <v>6186</v>
      </c>
      <c r="AB1038" t="s">
        <v>6186</v>
      </c>
      <c r="AC1038" t="s">
        <v>6186</v>
      </c>
      <c r="AD1038" t="s">
        <v>6186</v>
      </c>
      <c r="AE1038" t="s">
        <v>6186</v>
      </c>
      <c r="AF1038" t="s">
        <v>6186</v>
      </c>
      <c r="AG1038" t="s">
        <v>6186</v>
      </c>
      <c r="AH1038" t="s">
        <v>6186</v>
      </c>
      <c r="AI1038" t="s">
        <v>6186</v>
      </c>
      <c r="AJ1038" t="s">
        <v>6186</v>
      </c>
      <c r="AK1038" t="s">
        <v>6186</v>
      </c>
      <c r="AL1038" t="s">
        <v>6186</v>
      </c>
      <c r="AM1038" t="s">
        <v>6186</v>
      </c>
      <c r="AN1038" t="s">
        <v>6186</v>
      </c>
      <c r="AO1038" t="s">
        <v>6186</v>
      </c>
      <c r="AP1038" t="s">
        <v>6186</v>
      </c>
      <c r="AQ1038" t="s">
        <v>6186</v>
      </c>
      <c r="AR1038" t="s">
        <v>6186</v>
      </c>
      <c r="AS1038" t="s">
        <v>6186</v>
      </c>
      <c r="AT1038" t="s">
        <v>6186</v>
      </c>
      <c r="AU1038" t="s">
        <v>6186</v>
      </c>
      <c r="AV1038" t="s">
        <v>6186</v>
      </c>
      <c r="AW1038" t="s">
        <v>6186</v>
      </c>
      <c r="AX1038" t="s">
        <v>6186</v>
      </c>
      <c r="AY1038" t="s">
        <v>6186</v>
      </c>
      <c r="AZ1038" t="s">
        <v>6186</v>
      </c>
      <c r="BA1038" t="s">
        <v>6186</v>
      </c>
      <c r="BB1038" t="s">
        <v>6186</v>
      </c>
      <c r="BC1038" t="s">
        <v>6186</v>
      </c>
      <c r="BD1038" t="s">
        <v>6186</v>
      </c>
    </row>
    <row r="1039" spans="1:56">
      <c r="A1039" t="s">
        <v>6189</v>
      </c>
      <c r="B1039">
        <v>2500</v>
      </c>
      <c r="C1039">
        <v>1992</v>
      </c>
      <c r="D1039" t="s">
        <v>6186</v>
      </c>
      <c r="E1039" t="s">
        <v>6186</v>
      </c>
      <c r="F1039" t="s">
        <v>6186</v>
      </c>
      <c r="H1039" t="s">
        <v>6186</v>
      </c>
      <c r="I1039" t="str">
        <f t="shared" si="20"/>
        <v/>
      </c>
      <c r="K1039" t="s">
        <v>6186</v>
      </c>
      <c r="L1039" t="s">
        <v>6186</v>
      </c>
      <c r="M1039" t="s">
        <v>6186</v>
      </c>
      <c r="N1039" t="s">
        <v>6186</v>
      </c>
      <c r="O1039" t="s">
        <v>6186</v>
      </c>
      <c r="P1039" t="s">
        <v>6186</v>
      </c>
      <c r="Q1039" t="s">
        <v>6186</v>
      </c>
      <c r="R1039" t="s">
        <v>6186</v>
      </c>
      <c r="S1039" t="s">
        <v>6186</v>
      </c>
      <c r="T1039" t="s">
        <v>6186</v>
      </c>
      <c r="U1039" t="s">
        <v>6186</v>
      </c>
      <c r="V1039" t="s">
        <v>6186</v>
      </c>
      <c r="W1039" t="s">
        <v>6186</v>
      </c>
      <c r="X1039" t="s">
        <v>6186</v>
      </c>
      <c r="Y1039" t="s">
        <v>6186</v>
      </c>
      <c r="Z1039" t="s">
        <v>6186</v>
      </c>
      <c r="AA1039" t="s">
        <v>6186</v>
      </c>
      <c r="AB1039" t="s">
        <v>6186</v>
      </c>
      <c r="AC1039" t="s">
        <v>6186</v>
      </c>
      <c r="AD1039" t="s">
        <v>6186</v>
      </c>
      <c r="AE1039" t="s">
        <v>6186</v>
      </c>
      <c r="AF1039" t="s">
        <v>6186</v>
      </c>
      <c r="AG1039" t="s">
        <v>6186</v>
      </c>
      <c r="AH1039" t="s">
        <v>6186</v>
      </c>
      <c r="AI1039" t="s">
        <v>6186</v>
      </c>
      <c r="AJ1039" t="s">
        <v>6186</v>
      </c>
      <c r="AK1039" t="s">
        <v>6186</v>
      </c>
      <c r="AL1039" t="s">
        <v>6186</v>
      </c>
      <c r="AM1039" t="s">
        <v>6186</v>
      </c>
      <c r="AN1039" t="s">
        <v>6186</v>
      </c>
      <c r="AO1039" t="s">
        <v>6186</v>
      </c>
      <c r="AP1039" t="s">
        <v>6186</v>
      </c>
      <c r="AQ1039" t="s">
        <v>6186</v>
      </c>
      <c r="AR1039" t="s">
        <v>6186</v>
      </c>
      <c r="AS1039" t="s">
        <v>6186</v>
      </c>
      <c r="AT1039" t="s">
        <v>6186</v>
      </c>
      <c r="AU1039" t="s">
        <v>6186</v>
      </c>
      <c r="AV1039" t="s">
        <v>6186</v>
      </c>
      <c r="AW1039" t="s">
        <v>6186</v>
      </c>
      <c r="AX1039" t="s">
        <v>6186</v>
      </c>
      <c r="AY1039" t="s">
        <v>6186</v>
      </c>
      <c r="AZ1039" t="s">
        <v>6186</v>
      </c>
      <c r="BA1039" t="s">
        <v>6186</v>
      </c>
      <c r="BB1039" t="s">
        <v>6186</v>
      </c>
      <c r="BC1039" t="s">
        <v>6186</v>
      </c>
      <c r="BD1039" t="s">
        <v>6186</v>
      </c>
    </row>
    <row r="1040" spans="1:56">
      <c r="A1040" t="s">
        <v>6189</v>
      </c>
      <c r="B1040">
        <v>2500</v>
      </c>
      <c r="C1040">
        <v>1993</v>
      </c>
      <c r="D1040" t="s">
        <v>6186</v>
      </c>
      <c r="E1040" t="s">
        <v>6186</v>
      </c>
      <c r="F1040" t="s">
        <v>6186</v>
      </c>
      <c r="H1040" t="s">
        <v>6186</v>
      </c>
      <c r="I1040" t="str">
        <f t="shared" si="20"/>
        <v/>
      </c>
      <c r="K1040" t="s">
        <v>6186</v>
      </c>
      <c r="L1040" t="s">
        <v>6186</v>
      </c>
      <c r="M1040" t="s">
        <v>6186</v>
      </c>
      <c r="N1040" t="s">
        <v>6186</v>
      </c>
      <c r="O1040" t="s">
        <v>6186</v>
      </c>
      <c r="P1040" t="s">
        <v>6186</v>
      </c>
      <c r="Q1040" t="s">
        <v>6186</v>
      </c>
      <c r="R1040" t="s">
        <v>6186</v>
      </c>
      <c r="S1040" t="s">
        <v>6186</v>
      </c>
      <c r="T1040" t="s">
        <v>6186</v>
      </c>
      <c r="U1040" t="s">
        <v>6186</v>
      </c>
      <c r="V1040" t="s">
        <v>6186</v>
      </c>
      <c r="W1040" t="s">
        <v>6186</v>
      </c>
      <c r="X1040" t="s">
        <v>6186</v>
      </c>
      <c r="Y1040" t="s">
        <v>6186</v>
      </c>
      <c r="Z1040" t="s">
        <v>6186</v>
      </c>
      <c r="AA1040" t="s">
        <v>6186</v>
      </c>
      <c r="AB1040" t="s">
        <v>6186</v>
      </c>
      <c r="AC1040" t="s">
        <v>6186</v>
      </c>
      <c r="AD1040" t="s">
        <v>6186</v>
      </c>
      <c r="AE1040" t="s">
        <v>6186</v>
      </c>
      <c r="AF1040" t="s">
        <v>6186</v>
      </c>
      <c r="AG1040" t="s">
        <v>6186</v>
      </c>
      <c r="AH1040" t="s">
        <v>6186</v>
      </c>
      <c r="AI1040" t="s">
        <v>6186</v>
      </c>
      <c r="AJ1040" t="s">
        <v>6186</v>
      </c>
      <c r="AK1040" t="s">
        <v>6186</v>
      </c>
      <c r="AL1040" t="s">
        <v>6186</v>
      </c>
      <c r="AM1040" t="s">
        <v>6186</v>
      </c>
      <c r="AN1040" t="s">
        <v>6186</v>
      </c>
      <c r="AO1040" t="s">
        <v>6186</v>
      </c>
      <c r="AP1040" t="s">
        <v>6186</v>
      </c>
      <c r="AQ1040" t="s">
        <v>6186</v>
      </c>
      <c r="AR1040" t="s">
        <v>6186</v>
      </c>
      <c r="AS1040" t="s">
        <v>6186</v>
      </c>
      <c r="AT1040" t="s">
        <v>6186</v>
      </c>
      <c r="AU1040" t="s">
        <v>6186</v>
      </c>
      <c r="AV1040" t="s">
        <v>6186</v>
      </c>
      <c r="AW1040" t="s">
        <v>6186</v>
      </c>
      <c r="AX1040" t="s">
        <v>6186</v>
      </c>
      <c r="AY1040" t="s">
        <v>6186</v>
      </c>
      <c r="AZ1040" t="s">
        <v>6186</v>
      </c>
      <c r="BA1040" t="s">
        <v>6186</v>
      </c>
      <c r="BB1040" t="s">
        <v>6186</v>
      </c>
      <c r="BC1040" t="s">
        <v>6186</v>
      </c>
      <c r="BD1040" t="s">
        <v>6186</v>
      </c>
    </row>
    <row r="1041" spans="1:56">
      <c r="A1041" t="s">
        <v>6189</v>
      </c>
      <c r="B1041">
        <v>2500</v>
      </c>
      <c r="C1041">
        <v>1994</v>
      </c>
      <c r="D1041" t="s">
        <v>6186</v>
      </c>
      <c r="E1041" t="s">
        <v>6186</v>
      </c>
      <c r="F1041" t="s">
        <v>6186</v>
      </c>
      <c r="H1041" t="s">
        <v>6186</v>
      </c>
      <c r="I1041" t="str">
        <f t="shared" si="20"/>
        <v/>
      </c>
      <c r="K1041" t="s">
        <v>6186</v>
      </c>
      <c r="L1041" t="s">
        <v>6186</v>
      </c>
      <c r="M1041" t="s">
        <v>6186</v>
      </c>
      <c r="N1041" t="s">
        <v>6186</v>
      </c>
      <c r="O1041" t="s">
        <v>6186</v>
      </c>
      <c r="P1041" t="s">
        <v>6186</v>
      </c>
      <c r="Q1041" t="s">
        <v>6186</v>
      </c>
      <c r="R1041" t="s">
        <v>6186</v>
      </c>
      <c r="S1041" t="s">
        <v>6186</v>
      </c>
      <c r="T1041" t="s">
        <v>6186</v>
      </c>
      <c r="U1041" t="s">
        <v>6186</v>
      </c>
      <c r="V1041" t="s">
        <v>6186</v>
      </c>
      <c r="W1041" t="s">
        <v>6186</v>
      </c>
      <c r="X1041" t="s">
        <v>6186</v>
      </c>
      <c r="Y1041" t="s">
        <v>6186</v>
      </c>
      <c r="Z1041" t="s">
        <v>6186</v>
      </c>
      <c r="AA1041" t="s">
        <v>6186</v>
      </c>
      <c r="AB1041" t="s">
        <v>6186</v>
      </c>
      <c r="AC1041" t="s">
        <v>6186</v>
      </c>
      <c r="AD1041" t="s">
        <v>6186</v>
      </c>
      <c r="AE1041" t="s">
        <v>6186</v>
      </c>
      <c r="AF1041" t="s">
        <v>6186</v>
      </c>
      <c r="AG1041" t="s">
        <v>6186</v>
      </c>
      <c r="AH1041" t="s">
        <v>6186</v>
      </c>
      <c r="AI1041" t="s">
        <v>6186</v>
      </c>
      <c r="AJ1041" t="s">
        <v>6186</v>
      </c>
      <c r="AK1041" t="s">
        <v>6186</v>
      </c>
      <c r="AL1041" t="s">
        <v>6186</v>
      </c>
      <c r="AM1041" t="s">
        <v>6186</v>
      </c>
      <c r="AN1041" t="s">
        <v>6186</v>
      </c>
      <c r="AO1041" t="s">
        <v>6186</v>
      </c>
      <c r="AP1041" t="s">
        <v>6186</v>
      </c>
      <c r="AQ1041" t="s">
        <v>6186</v>
      </c>
      <c r="AR1041" t="s">
        <v>6186</v>
      </c>
      <c r="AS1041" t="s">
        <v>6186</v>
      </c>
      <c r="AT1041" t="s">
        <v>6186</v>
      </c>
      <c r="AU1041" t="s">
        <v>6186</v>
      </c>
      <c r="AV1041" t="s">
        <v>6186</v>
      </c>
      <c r="AW1041" t="s">
        <v>6186</v>
      </c>
      <c r="AX1041" t="s">
        <v>6186</v>
      </c>
      <c r="AY1041" t="s">
        <v>6186</v>
      </c>
      <c r="AZ1041" t="s">
        <v>6186</v>
      </c>
      <c r="BA1041" t="s">
        <v>6186</v>
      </c>
      <c r="BB1041" t="s">
        <v>6186</v>
      </c>
      <c r="BC1041" t="s">
        <v>6186</v>
      </c>
      <c r="BD1041" t="s">
        <v>6186</v>
      </c>
    </row>
    <row r="1042" spans="1:56">
      <c r="A1042" t="s">
        <v>6189</v>
      </c>
      <c r="B1042">
        <v>2500</v>
      </c>
      <c r="C1042">
        <v>1995</v>
      </c>
      <c r="D1042" t="s">
        <v>6186</v>
      </c>
      <c r="E1042" t="s">
        <v>6186</v>
      </c>
      <c r="F1042" t="s">
        <v>6186</v>
      </c>
      <c r="H1042" t="s">
        <v>6186</v>
      </c>
      <c r="I1042" t="str">
        <f t="shared" si="20"/>
        <v/>
      </c>
      <c r="K1042" t="s">
        <v>6186</v>
      </c>
      <c r="L1042" t="s">
        <v>6186</v>
      </c>
      <c r="M1042" t="s">
        <v>6186</v>
      </c>
      <c r="N1042" t="s">
        <v>6186</v>
      </c>
      <c r="O1042" t="s">
        <v>6186</v>
      </c>
      <c r="P1042" t="s">
        <v>6186</v>
      </c>
      <c r="Q1042" t="s">
        <v>6186</v>
      </c>
      <c r="R1042" t="s">
        <v>6186</v>
      </c>
      <c r="S1042" t="s">
        <v>6186</v>
      </c>
      <c r="T1042" t="s">
        <v>6186</v>
      </c>
      <c r="U1042" t="s">
        <v>6186</v>
      </c>
      <c r="V1042" t="s">
        <v>6186</v>
      </c>
      <c r="W1042" t="s">
        <v>6186</v>
      </c>
      <c r="X1042" t="s">
        <v>6186</v>
      </c>
      <c r="Y1042" t="s">
        <v>6186</v>
      </c>
      <c r="Z1042" t="s">
        <v>6186</v>
      </c>
      <c r="AA1042" t="s">
        <v>6186</v>
      </c>
      <c r="AB1042" t="s">
        <v>6186</v>
      </c>
      <c r="AC1042" t="s">
        <v>6186</v>
      </c>
      <c r="AD1042" t="s">
        <v>6186</v>
      </c>
      <c r="AE1042" t="s">
        <v>6186</v>
      </c>
      <c r="AF1042" t="s">
        <v>6186</v>
      </c>
      <c r="AG1042" t="s">
        <v>6186</v>
      </c>
      <c r="AH1042" t="s">
        <v>6186</v>
      </c>
      <c r="AI1042" t="s">
        <v>6186</v>
      </c>
      <c r="AJ1042" t="s">
        <v>6186</v>
      </c>
      <c r="AK1042" t="s">
        <v>6186</v>
      </c>
      <c r="AL1042" t="s">
        <v>6186</v>
      </c>
      <c r="AM1042" t="s">
        <v>6186</v>
      </c>
      <c r="AN1042" t="s">
        <v>6186</v>
      </c>
      <c r="AO1042" t="s">
        <v>6186</v>
      </c>
      <c r="AP1042" t="s">
        <v>6186</v>
      </c>
      <c r="AQ1042" t="s">
        <v>6186</v>
      </c>
      <c r="AR1042" t="s">
        <v>6186</v>
      </c>
      <c r="AS1042" t="s">
        <v>6186</v>
      </c>
      <c r="AT1042" t="s">
        <v>6186</v>
      </c>
      <c r="AU1042" t="s">
        <v>6186</v>
      </c>
      <c r="AV1042" t="s">
        <v>6186</v>
      </c>
      <c r="AW1042" t="s">
        <v>6186</v>
      </c>
      <c r="AX1042" t="s">
        <v>6186</v>
      </c>
      <c r="AY1042" t="s">
        <v>6186</v>
      </c>
      <c r="AZ1042" t="s">
        <v>6186</v>
      </c>
      <c r="BA1042" t="s">
        <v>6186</v>
      </c>
      <c r="BB1042" t="s">
        <v>6186</v>
      </c>
      <c r="BC1042" t="s">
        <v>6186</v>
      </c>
      <c r="BD1042" t="s">
        <v>6186</v>
      </c>
    </row>
    <row r="1043" spans="1:56">
      <c r="A1043" t="s">
        <v>6189</v>
      </c>
      <c r="B1043">
        <v>2500</v>
      </c>
      <c r="C1043">
        <v>1996</v>
      </c>
      <c r="D1043" t="s">
        <v>6186</v>
      </c>
      <c r="E1043" t="s">
        <v>6186</v>
      </c>
      <c r="F1043" t="s">
        <v>6186</v>
      </c>
      <c r="H1043" t="s">
        <v>6186</v>
      </c>
      <c r="I1043" t="str">
        <f t="shared" si="20"/>
        <v/>
      </c>
      <c r="K1043" t="s">
        <v>6186</v>
      </c>
      <c r="L1043" t="s">
        <v>6186</v>
      </c>
      <c r="M1043" t="s">
        <v>6186</v>
      </c>
      <c r="N1043" t="s">
        <v>6186</v>
      </c>
      <c r="O1043" t="s">
        <v>6186</v>
      </c>
      <c r="P1043" t="s">
        <v>6186</v>
      </c>
      <c r="Q1043" t="s">
        <v>6186</v>
      </c>
      <c r="R1043" t="s">
        <v>6186</v>
      </c>
      <c r="S1043" t="s">
        <v>6186</v>
      </c>
      <c r="T1043" t="s">
        <v>6186</v>
      </c>
      <c r="U1043" t="s">
        <v>6186</v>
      </c>
      <c r="V1043" t="s">
        <v>6186</v>
      </c>
      <c r="W1043" t="s">
        <v>6186</v>
      </c>
      <c r="X1043" t="s">
        <v>6186</v>
      </c>
      <c r="Y1043" t="s">
        <v>6186</v>
      </c>
      <c r="Z1043" t="s">
        <v>6186</v>
      </c>
      <c r="AA1043" t="s">
        <v>6186</v>
      </c>
      <c r="AB1043" t="s">
        <v>6186</v>
      </c>
      <c r="AC1043" t="s">
        <v>6186</v>
      </c>
      <c r="AD1043" t="s">
        <v>6186</v>
      </c>
      <c r="AE1043" t="s">
        <v>6186</v>
      </c>
      <c r="AF1043" t="s">
        <v>6186</v>
      </c>
      <c r="AG1043" t="s">
        <v>6186</v>
      </c>
      <c r="AH1043" t="s">
        <v>6186</v>
      </c>
      <c r="AI1043" t="s">
        <v>6186</v>
      </c>
      <c r="AJ1043" t="s">
        <v>6186</v>
      </c>
      <c r="AK1043" t="s">
        <v>6186</v>
      </c>
      <c r="AL1043" t="s">
        <v>6186</v>
      </c>
      <c r="AM1043" t="s">
        <v>6186</v>
      </c>
      <c r="AN1043" t="s">
        <v>6186</v>
      </c>
      <c r="AO1043" t="s">
        <v>6186</v>
      </c>
      <c r="AP1043" t="s">
        <v>6186</v>
      </c>
      <c r="AQ1043" t="s">
        <v>6186</v>
      </c>
      <c r="AR1043" t="s">
        <v>6186</v>
      </c>
      <c r="AS1043" t="s">
        <v>6186</v>
      </c>
      <c r="AT1043" t="s">
        <v>6186</v>
      </c>
      <c r="AU1043" t="s">
        <v>6186</v>
      </c>
      <c r="AV1043" t="s">
        <v>6186</v>
      </c>
      <c r="AW1043" t="s">
        <v>6186</v>
      </c>
      <c r="AX1043" t="s">
        <v>6186</v>
      </c>
      <c r="AY1043" t="s">
        <v>6186</v>
      </c>
      <c r="AZ1043" t="s">
        <v>6186</v>
      </c>
      <c r="BA1043" t="s">
        <v>6186</v>
      </c>
      <c r="BB1043" t="s">
        <v>6186</v>
      </c>
      <c r="BC1043" t="s">
        <v>6186</v>
      </c>
      <c r="BD1043" t="s">
        <v>6186</v>
      </c>
    </row>
    <row r="1044" spans="1:56">
      <c r="A1044" t="s">
        <v>6189</v>
      </c>
      <c r="B1044">
        <v>2500</v>
      </c>
      <c r="C1044">
        <v>1997</v>
      </c>
      <c r="D1044" t="s">
        <v>6186</v>
      </c>
      <c r="E1044" t="s">
        <v>6186</v>
      </c>
      <c r="F1044" t="s">
        <v>6186</v>
      </c>
      <c r="H1044" t="s">
        <v>6186</v>
      </c>
      <c r="I1044" t="str">
        <f t="shared" si="20"/>
        <v/>
      </c>
      <c r="K1044" t="s">
        <v>6186</v>
      </c>
      <c r="L1044" t="s">
        <v>6186</v>
      </c>
      <c r="M1044" t="s">
        <v>6186</v>
      </c>
      <c r="N1044" t="s">
        <v>6186</v>
      </c>
      <c r="O1044" t="s">
        <v>6186</v>
      </c>
      <c r="P1044" t="s">
        <v>6186</v>
      </c>
      <c r="Q1044" t="s">
        <v>6186</v>
      </c>
      <c r="R1044" t="s">
        <v>6186</v>
      </c>
      <c r="S1044" t="s">
        <v>6186</v>
      </c>
      <c r="T1044" t="s">
        <v>6186</v>
      </c>
      <c r="U1044" t="s">
        <v>6186</v>
      </c>
      <c r="V1044" t="s">
        <v>6186</v>
      </c>
      <c r="W1044" t="s">
        <v>6186</v>
      </c>
      <c r="X1044" t="s">
        <v>6186</v>
      </c>
      <c r="Y1044" t="s">
        <v>6186</v>
      </c>
      <c r="Z1044" t="s">
        <v>6186</v>
      </c>
      <c r="AA1044" t="s">
        <v>6186</v>
      </c>
      <c r="AB1044" t="s">
        <v>6186</v>
      </c>
      <c r="AC1044" t="s">
        <v>6186</v>
      </c>
      <c r="AD1044" t="s">
        <v>6186</v>
      </c>
      <c r="AE1044" t="s">
        <v>6186</v>
      </c>
      <c r="AF1044" t="s">
        <v>6186</v>
      </c>
      <c r="AG1044" t="s">
        <v>6186</v>
      </c>
      <c r="AH1044" t="s">
        <v>6186</v>
      </c>
      <c r="AI1044" t="s">
        <v>6186</v>
      </c>
      <c r="AJ1044" t="s">
        <v>6186</v>
      </c>
      <c r="AK1044" t="s">
        <v>6186</v>
      </c>
      <c r="AL1044" t="s">
        <v>6186</v>
      </c>
      <c r="AM1044" t="s">
        <v>6186</v>
      </c>
      <c r="AN1044" t="s">
        <v>6186</v>
      </c>
      <c r="AO1044" t="s">
        <v>6186</v>
      </c>
      <c r="AP1044" t="s">
        <v>6186</v>
      </c>
      <c r="AQ1044" t="s">
        <v>6186</v>
      </c>
      <c r="AR1044" t="s">
        <v>6186</v>
      </c>
      <c r="AS1044" t="s">
        <v>6186</v>
      </c>
      <c r="AT1044" t="s">
        <v>6186</v>
      </c>
      <c r="AU1044" t="s">
        <v>6186</v>
      </c>
      <c r="AV1044" t="s">
        <v>6186</v>
      </c>
      <c r="AW1044" t="s">
        <v>6186</v>
      </c>
      <c r="AX1044" t="s">
        <v>6186</v>
      </c>
      <c r="AY1044" t="s">
        <v>6186</v>
      </c>
      <c r="AZ1044" t="s">
        <v>6186</v>
      </c>
      <c r="BA1044" t="s">
        <v>6186</v>
      </c>
      <c r="BB1044" t="s">
        <v>6186</v>
      </c>
      <c r="BC1044" t="s">
        <v>6186</v>
      </c>
      <c r="BD1044" t="s">
        <v>6186</v>
      </c>
    </row>
    <row r="1045" spans="1:56">
      <c r="A1045" t="s">
        <v>6189</v>
      </c>
      <c r="B1045">
        <v>2500</v>
      </c>
      <c r="C1045">
        <v>1998</v>
      </c>
      <c r="D1045" t="s">
        <v>6186</v>
      </c>
      <c r="E1045" t="s">
        <v>6186</v>
      </c>
      <c r="F1045" t="s">
        <v>6186</v>
      </c>
      <c r="H1045" t="s">
        <v>6186</v>
      </c>
      <c r="I1045" t="str">
        <f t="shared" si="20"/>
        <v/>
      </c>
      <c r="K1045" t="s">
        <v>6186</v>
      </c>
      <c r="L1045" t="s">
        <v>6186</v>
      </c>
      <c r="M1045" t="s">
        <v>6186</v>
      </c>
      <c r="N1045" t="s">
        <v>6186</v>
      </c>
      <c r="O1045" t="s">
        <v>6186</v>
      </c>
      <c r="P1045" t="s">
        <v>6186</v>
      </c>
      <c r="Q1045" t="s">
        <v>6186</v>
      </c>
      <c r="R1045" t="s">
        <v>6186</v>
      </c>
      <c r="S1045" t="s">
        <v>6186</v>
      </c>
      <c r="T1045" t="s">
        <v>6186</v>
      </c>
      <c r="U1045" t="s">
        <v>6186</v>
      </c>
      <c r="V1045" t="s">
        <v>6186</v>
      </c>
      <c r="W1045" t="s">
        <v>6186</v>
      </c>
      <c r="X1045" t="s">
        <v>6186</v>
      </c>
      <c r="Y1045" t="s">
        <v>6186</v>
      </c>
      <c r="Z1045" t="s">
        <v>6186</v>
      </c>
      <c r="AA1045" t="s">
        <v>6186</v>
      </c>
      <c r="AB1045" t="s">
        <v>6186</v>
      </c>
      <c r="AC1045" t="s">
        <v>6186</v>
      </c>
      <c r="AD1045" t="s">
        <v>6186</v>
      </c>
      <c r="AE1045" t="s">
        <v>6186</v>
      </c>
      <c r="AF1045" t="s">
        <v>6186</v>
      </c>
      <c r="AG1045" t="s">
        <v>6186</v>
      </c>
      <c r="AH1045" t="s">
        <v>6186</v>
      </c>
      <c r="AI1045" t="s">
        <v>6186</v>
      </c>
      <c r="AJ1045" t="s">
        <v>6186</v>
      </c>
      <c r="AK1045" t="s">
        <v>6186</v>
      </c>
      <c r="AL1045" t="s">
        <v>6186</v>
      </c>
      <c r="AM1045" t="s">
        <v>6186</v>
      </c>
      <c r="AN1045" t="s">
        <v>6186</v>
      </c>
      <c r="AO1045" t="s">
        <v>6186</v>
      </c>
      <c r="AP1045" t="s">
        <v>6186</v>
      </c>
      <c r="AQ1045" t="s">
        <v>6186</v>
      </c>
      <c r="AR1045" t="s">
        <v>6186</v>
      </c>
      <c r="AS1045" t="s">
        <v>6186</v>
      </c>
      <c r="AT1045" t="s">
        <v>6186</v>
      </c>
      <c r="AU1045" t="s">
        <v>6186</v>
      </c>
      <c r="AV1045" t="s">
        <v>6186</v>
      </c>
      <c r="AW1045" t="s">
        <v>6186</v>
      </c>
      <c r="AX1045" t="s">
        <v>6186</v>
      </c>
      <c r="AY1045" t="s">
        <v>6186</v>
      </c>
      <c r="AZ1045" t="s">
        <v>6186</v>
      </c>
      <c r="BA1045" t="s">
        <v>6186</v>
      </c>
      <c r="BB1045" t="s">
        <v>6186</v>
      </c>
      <c r="BC1045" t="s">
        <v>6186</v>
      </c>
      <c r="BD1045" t="s">
        <v>6186</v>
      </c>
    </row>
    <row r="1046" spans="1:56">
      <c r="A1046" t="s">
        <v>6189</v>
      </c>
      <c r="B1046">
        <v>2500</v>
      </c>
      <c r="C1046">
        <v>1999</v>
      </c>
      <c r="D1046" t="s">
        <v>6186</v>
      </c>
      <c r="E1046" t="s">
        <v>6186</v>
      </c>
      <c r="F1046" t="s">
        <v>6186</v>
      </c>
      <c r="H1046" t="s">
        <v>6186</v>
      </c>
      <c r="I1046" t="str">
        <f t="shared" si="20"/>
        <v/>
      </c>
      <c r="K1046" t="s">
        <v>6186</v>
      </c>
      <c r="L1046" t="s">
        <v>6186</v>
      </c>
      <c r="M1046" t="s">
        <v>6186</v>
      </c>
      <c r="N1046" t="s">
        <v>6186</v>
      </c>
      <c r="O1046" t="s">
        <v>6186</v>
      </c>
      <c r="P1046" t="s">
        <v>6186</v>
      </c>
      <c r="Q1046" t="s">
        <v>6186</v>
      </c>
      <c r="R1046" t="s">
        <v>6186</v>
      </c>
      <c r="S1046" t="s">
        <v>6186</v>
      </c>
      <c r="T1046" t="s">
        <v>6186</v>
      </c>
      <c r="U1046" t="s">
        <v>6186</v>
      </c>
      <c r="V1046" t="s">
        <v>6186</v>
      </c>
      <c r="W1046" t="s">
        <v>6186</v>
      </c>
      <c r="X1046" t="s">
        <v>6186</v>
      </c>
      <c r="Y1046" t="s">
        <v>6186</v>
      </c>
      <c r="Z1046" t="s">
        <v>6186</v>
      </c>
      <c r="AA1046" t="s">
        <v>6186</v>
      </c>
      <c r="AB1046" t="s">
        <v>6186</v>
      </c>
      <c r="AC1046" t="s">
        <v>6186</v>
      </c>
      <c r="AD1046" t="s">
        <v>6186</v>
      </c>
      <c r="AE1046" t="s">
        <v>6186</v>
      </c>
      <c r="AF1046" t="s">
        <v>6186</v>
      </c>
      <c r="AG1046" t="s">
        <v>6186</v>
      </c>
      <c r="AH1046" t="s">
        <v>6186</v>
      </c>
      <c r="AI1046" t="s">
        <v>6186</v>
      </c>
      <c r="AJ1046" t="s">
        <v>6186</v>
      </c>
      <c r="AK1046" t="s">
        <v>6186</v>
      </c>
      <c r="AL1046" t="s">
        <v>6186</v>
      </c>
      <c r="AM1046" t="s">
        <v>6186</v>
      </c>
      <c r="AN1046" t="s">
        <v>6186</v>
      </c>
      <c r="AO1046" t="s">
        <v>6186</v>
      </c>
      <c r="AP1046" t="s">
        <v>6186</v>
      </c>
      <c r="AQ1046" t="s">
        <v>6186</v>
      </c>
      <c r="AR1046" t="s">
        <v>6186</v>
      </c>
      <c r="AS1046" t="s">
        <v>6186</v>
      </c>
      <c r="AT1046" t="s">
        <v>6186</v>
      </c>
      <c r="AU1046" t="s">
        <v>6186</v>
      </c>
      <c r="AV1046" t="s">
        <v>6186</v>
      </c>
      <c r="AW1046" t="s">
        <v>6186</v>
      </c>
      <c r="AX1046" t="s">
        <v>6186</v>
      </c>
      <c r="AY1046" t="s">
        <v>6186</v>
      </c>
      <c r="AZ1046" t="s">
        <v>6186</v>
      </c>
      <c r="BA1046" t="s">
        <v>6186</v>
      </c>
      <c r="BB1046" t="s">
        <v>6186</v>
      </c>
      <c r="BC1046" t="s">
        <v>6186</v>
      </c>
      <c r="BD1046" t="s">
        <v>6186</v>
      </c>
    </row>
    <row r="1047" spans="1:56">
      <c r="A1047" t="s">
        <v>6189</v>
      </c>
      <c r="B1047">
        <v>2500</v>
      </c>
      <c r="C1047">
        <v>2000</v>
      </c>
      <c r="D1047" t="s">
        <v>6186</v>
      </c>
      <c r="E1047" t="s">
        <v>6186</v>
      </c>
      <c r="F1047" t="s">
        <v>6186</v>
      </c>
      <c r="H1047" t="s">
        <v>6186</v>
      </c>
      <c r="I1047" t="str">
        <f t="shared" si="20"/>
        <v/>
      </c>
      <c r="K1047" t="s">
        <v>6186</v>
      </c>
      <c r="L1047" t="s">
        <v>6186</v>
      </c>
      <c r="M1047" t="s">
        <v>6186</v>
      </c>
      <c r="N1047" t="s">
        <v>6186</v>
      </c>
      <c r="O1047" t="s">
        <v>6186</v>
      </c>
      <c r="P1047" t="s">
        <v>6186</v>
      </c>
      <c r="Q1047" t="s">
        <v>6186</v>
      </c>
      <c r="R1047" t="s">
        <v>6186</v>
      </c>
      <c r="S1047" t="s">
        <v>6186</v>
      </c>
      <c r="T1047" t="s">
        <v>6186</v>
      </c>
      <c r="U1047" t="s">
        <v>6186</v>
      </c>
      <c r="V1047" t="s">
        <v>6186</v>
      </c>
      <c r="W1047" t="s">
        <v>6186</v>
      </c>
      <c r="X1047" t="s">
        <v>6186</v>
      </c>
      <c r="Y1047" t="s">
        <v>6186</v>
      </c>
      <c r="Z1047" t="s">
        <v>6186</v>
      </c>
      <c r="AA1047" t="s">
        <v>6186</v>
      </c>
      <c r="AB1047" t="s">
        <v>6186</v>
      </c>
      <c r="AC1047" t="s">
        <v>6186</v>
      </c>
      <c r="AD1047" t="s">
        <v>6186</v>
      </c>
      <c r="AE1047" t="s">
        <v>6186</v>
      </c>
      <c r="AF1047" t="s">
        <v>6186</v>
      </c>
      <c r="AG1047" t="s">
        <v>6186</v>
      </c>
      <c r="AH1047" t="s">
        <v>6186</v>
      </c>
      <c r="AI1047" t="s">
        <v>6186</v>
      </c>
      <c r="AJ1047" t="s">
        <v>6186</v>
      </c>
      <c r="AK1047" t="s">
        <v>6186</v>
      </c>
      <c r="AL1047" t="s">
        <v>6186</v>
      </c>
      <c r="AM1047" t="s">
        <v>6186</v>
      </c>
      <c r="AN1047" t="s">
        <v>6186</v>
      </c>
      <c r="AO1047" t="s">
        <v>6186</v>
      </c>
      <c r="AP1047" t="s">
        <v>6186</v>
      </c>
      <c r="AQ1047" t="s">
        <v>6186</v>
      </c>
      <c r="AR1047" t="s">
        <v>6186</v>
      </c>
      <c r="AS1047" t="s">
        <v>6186</v>
      </c>
      <c r="AT1047" t="s">
        <v>6186</v>
      </c>
      <c r="AU1047" t="s">
        <v>6186</v>
      </c>
      <c r="AV1047" t="s">
        <v>6186</v>
      </c>
      <c r="AW1047" t="s">
        <v>6186</v>
      </c>
      <c r="AX1047" t="s">
        <v>6186</v>
      </c>
      <c r="AY1047" t="s">
        <v>6186</v>
      </c>
      <c r="AZ1047" t="s">
        <v>6186</v>
      </c>
      <c r="BA1047" t="s">
        <v>6186</v>
      </c>
      <c r="BB1047" t="s">
        <v>6186</v>
      </c>
      <c r="BC1047" t="s">
        <v>6186</v>
      </c>
      <c r="BD1047" t="s">
        <v>6186</v>
      </c>
    </row>
    <row r="1048" spans="1:56">
      <c r="A1048" t="s">
        <v>6189</v>
      </c>
      <c r="B1048">
        <v>2500</v>
      </c>
      <c r="C1048">
        <v>2001</v>
      </c>
      <c r="D1048" t="s">
        <v>6186</v>
      </c>
      <c r="E1048" t="s">
        <v>6186</v>
      </c>
      <c r="F1048" t="s">
        <v>6186</v>
      </c>
      <c r="H1048" t="s">
        <v>6186</v>
      </c>
      <c r="I1048" t="str">
        <f t="shared" si="20"/>
        <v/>
      </c>
      <c r="K1048" t="s">
        <v>6186</v>
      </c>
      <c r="L1048" t="s">
        <v>6186</v>
      </c>
      <c r="M1048" t="s">
        <v>6186</v>
      </c>
      <c r="N1048" t="s">
        <v>6186</v>
      </c>
      <c r="O1048" t="s">
        <v>6186</v>
      </c>
      <c r="P1048" t="s">
        <v>6186</v>
      </c>
      <c r="Q1048" t="s">
        <v>6186</v>
      </c>
      <c r="R1048" t="s">
        <v>6186</v>
      </c>
      <c r="S1048" t="s">
        <v>6186</v>
      </c>
      <c r="T1048" t="s">
        <v>6186</v>
      </c>
      <c r="U1048" t="s">
        <v>6186</v>
      </c>
      <c r="V1048" t="s">
        <v>6186</v>
      </c>
      <c r="W1048" t="s">
        <v>6186</v>
      </c>
      <c r="X1048" t="s">
        <v>6186</v>
      </c>
      <c r="Y1048" t="s">
        <v>6186</v>
      </c>
      <c r="Z1048" t="s">
        <v>6186</v>
      </c>
      <c r="AA1048" t="s">
        <v>6186</v>
      </c>
      <c r="AB1048" t="s">
        <v>6186</v>
      </c>
      <c r="AC1048" t="s">
        <v>6186</v>
      </c>
      <c r="AD1048" t="s">
        <v>6186</v>
      </c>
      <c r="AE1048" t="s">
        <v>6186</v>
      </c>
      <c r="AF1048" t="s">
        <v>6186</v>
      </c>
      <c r="AG1048" t="s">
        <v>6186</v>
      </c>
      <c r="AH1048" t="s">
        <v>6186</v>
      </c>
      <c r="AI1048" t="s">
        <v>6186</v>
      </c>
      <c r="AJ1048" t="s">
        <v>6186</v>
      </c>
      <c r="AK1048" t="s">
        <v>6186</v>
      </c>
      <c r="AL1048" t="s">
        <v>6186</v>
      </c>
      <c r="AM1048" t="s">
        <v>6186</v>
      </c>
      <c r="AN1048" t="s">
        <v>6186</v>
      </c>
      <c r="AO1048" t="s">
        <v>6186</v>
      </c>
      <c r="AP1048" t="s">
        <v>6186</v>
      </c>
      <c r="AQ1048" t="s">
        <v>6186</v>
      </c>
      <c r="AR1048" t="s">
        <v>6186</v>
      </c>
      <c r="AS1048" t="s">
        <v>6186</v>
      </c>
      <c r="AT1048" t="s">
        <v>6186</v>
      </c>
      <c r="AU1048" t="s">
        <v>6186</v>
      </c>
      <c r="AV1048" t="s">
        <v>6186</v>
      </c>
      <c r="AW1048" t="s">
        <v>6186</v>
      </c>
      <c r="AX1048" t="s">
        <v>6186</v>
      </c>
      <c r="AY1048" t="s">
        <v>6186</v>
      </c>
      <c r="AZ1048" t="s">
        <v>6186</v>
      </c>
      <c r="BA1048" t="s">
        <v>6186</v>
      </c>
      <c r="BB1048" t="s">
        <v>6186</v>
      </c>
      <c r="BC1048" t="s">
        <v>6186</v>
      </c>
      <c r="BD1048" t="s">
        <v>6186</v>
      </c>
    </row>
    <row r="1049" spans="1:56">
      <c r="A1049" t="s">
        <v>6189</v>
      </c>
      <c r="B1049">
        <v>2500</v>
      </c>
      <c r="C1049">
        <v>2002</v>
      </c>
      <c r="D1049" t="s">
        <v>6186</v>
      </c>
      <c r="E1049" t="s">
        <v>6186</v>
      </c>
      <c r="F1049" t="s">
        <v>6186</v>
      </c>
      <c r="H1049" t="s">
        <v>6186</v>
      </c>
      <c r="I1049" t="str">
        <f t="shared" si="20"/>
        <v/>
      </c>
      <c r="K1049" t="s">
        <v>6186</v>
      </c>
      <c r="L1049" t="s">
        <v>6186</v>
      </c>
      <c r="M1049" t="s">
        <v>6186</v>
      </c>
      <c r="N1049" t="s">
        <v>6186</v>
      </c>
      <c r="O1049" t="s">
        <v>6186</v>
      </c>
      <c r="P1049" t="s">
        <v>6186</v>
      </c>
      <c r="Q1049" t="s">
        <v>6186</v>
      </c>
      <c r="R1049" t="s">
        <v>6186</v>
      </c>
      <c r="S1049" t="s">
        <v>6186</v>
      </c>
      <c r="T1049" t="s">
        <v>6186</v>
      </c>
      <c r="U1049" t="s">
        <v>6186</v>
      </c>
      <c r="V1049" t="s">
        <v>6186</v>
      </c>
      <c r="W1049" t="s">
        <v>6186</v>
      </c>
      <c r="X1049" t="s">
        <v>6186</v>
      </c>
      <c r="Y1049" t="s">
        <v>6186</v>
      </c>
      <c r="Z1049" t="s">
        <v>6186</v>
      </c>
      <c r="AA1049" t="s">
        <v>6186</v>
      </c>
      <c r="AB1049" t="s">
        <v>6186</v>
      </c>
      <c r="AC1049" t="s">
        <v>6186</v>
      </c>
      <c r="AD1049" t="s">
        <v>6186</v>
      </c>
      <c r="AE1049" t="s">
        <v>6186</v>
      </c>
      <c r="AF1049" t="s">
        <v>6186</v>
      </c>
      <c r="AG1049" t="s">
        <v>6186</v>
      </c>
      <c r="AH1049" t="s">
        <v>6186</v>
      </c>
      <c r="AI1049" t="s">
        <v>6186</v>
      </c>
      <c r="AJ1049" t="s">
        <v>6186</v>
      </c>
      <c r="AK1049" t="s">
        <v>6186</v>
      </c>
      <c r="AL1049" t="s">
        <v>6186</v>
      </c>
      <c r="AM1049" t="s">
        <v>6186</v>
      </c>
      <c r="AN1049" t="s">
        <v>6186</v>
      </c>
      <c r="AO1049" t="s">
        <v>6186</v>
      </c>
      <c r="AP1049" t="s">
        <v>6186</v>
      </c>
      <c r="AQ1049" t="s">
        <v>6186</v>
      </c>
      <c r="AR1049" t="s">
        <v>6186</v>
      </c>
      <c r="AS1049" t="s">
        <v>6186</v>
      </c>
      <c r="AT1049" t="s">
        <v>6186</v>
      </c>
      <c r="AU1049" t="s">
        <v>6186</v>
      </c>
      <c r="AV1049" t="s">
        <v>6186</v>
      </c>
      <c r="AW1049" t="s">
        <v>6186</v>
      </c>
      <c r="AX1049" t="s">
        <v>6186</v>
      </c>
      <c r="AY1049" t="s">
        <v>6186</v>
      </c>
      <c r="AZ1049" t="s">
        <v>6186</v>
      </c>
      <c r="BA1049" t="s">
        <v>6186</v>
      </c>
      <c r="BB1049" t="s">
        <v>6186</v>
      </c>
      <c r="BC1049" t="s">
        <v>6186</v>
      </c>
      <c r="BD1049" t="s">
        <v>6186</v>
      </c>
    </row>
    <row r="1050" spans="1:56">
      <c r="A1050" t="s">
        <v>6189</v>
      </c>
      <c r="B1050">
        <v>2500</v>
      </c>
      <c r="C1050">
        <v>2003</v>
      </c>
      <c r="D1050" t="s">
        <v>6186</v>
      </c>
      <c r="E1050" t="s">
        <v>6186</v>
      </c>
      <c r="F1050" t="s">
        <v>6186</v>
      </c>
      <c r="H1050" t="s">
        <v>6186</v>
      </c>
      <c r="I1050" t="str">
        <f t="shared" si="20"/>
        <v/>
      </c>
      <c r="K1050" t="s">
        <v>6186</v>
      </c>
      <c r="L1050" t="s">
        <v>6186</v>
      </c>
      <c r="M1050" t="s">
        <v>6186</v>
      </c>
      <c r="N1050" t="s">
        <v>6186</v>
      </c>
      <c r="O1050" t="s">
        <v>6186</v>
      </c>
      <c r="P1050" t="s">
        <v>6186</v>
      </c>
      <c r="Q1050" t="s">
        <v>6186</v>
      </c>
      <c r="R1050" t="s">
        <v>6186</v>
      </c>
      <c r="S1050" t="s">
        <v>6186</v>
      </c>
      <c r="T1050" t="s">
        <v>6186</v>
      </c>
      <c r="U1050" t="s">
        <v>6186</v>
      </c>
      <c r="V1050" t="s">
        <v>6186</v>
      </c>
      <c r="W1050" t="s">
        <v>6186</v>
      </c>
      <c r="X1050" t="s">
        <v>6186</v>
      </c>
      <c r="Y1050" t="s">
        <v>6186</v>
      </c>
      <c r="Z1050" t="s">
        <v>6186</v>
      </c>
      <c r="AA1050" t="s">
        <v>6186</v>
      </c>
      <c r="AB1050" t="s">
        <v>6186</v>
      </c>
      <c r="AC1050" t="s">
        <v>6186</v>
      </c>
      <c r="AD1050" t="s">
        <v>6186</v>
      </c>
      <c r="AE1050" t="s">
        <v>6186</v>
      </c>
      <c r="AF1050" t="s">
        <v>6186</v>
      </c>
      <c r="AG1050" t="s">
        <v>6186</v>
      </c>
      <c r="AH1050" t="s">
        <v>6186</v>
      </c>
      <c r="AI1050" t="s">
        <v>6186</v>
      </c>
      <c r="AJ1050" t="s">
        <v>6186</v>
      </c>
      <c r="AK1050" t="s">
        <v>6186</v>
      </c>
      <c r="AL1050" t="s">
        <v>6186</v>
      </c>
      <c r="AM1050" t="s">
        <v>6186</v>
      </c>
      <c r="AN1050" t="s">
        <v>6186</v>
      </c>
      <c r="AO1050" t="s">
        <v>6186</v>
      </c>
      <c r="AP1050" t="s">
        <v>6186</v>
      </c>
      <c r="AQ1050" t="s">
        <v>6186</v>
      </c>
      <c r="AR1050" t="s">
        <v>6186</v>
      </c>
      <c r="AS1050" t="s">
        <v>6186</v>
      </c>
      <c r="AT1050" t="s">
        <v>6186</v>
      </c>
      <c r="AU1050" t="s">
        <v>6186</v>
      </c>
      <c r="AV1050" t="s">
        <v>6186</v>
      </c>
      <c r="AW1050" t="s">
        <v>6186</v>
      </c>
      <c r="AX1050" t="s">
        <v>6186</v>
      </c>
      <c r="AY1050" t="s">
        <v>6186</v>
      </c>
      <c r="AZ1050" t="s">
        <v>6186</v>
      </c>
      <c r="BA1050" t="s">
        <v>6186</v>
      </c>
      <c r="BB1050" t="s">
        <v>6186</v>
      </c>
      <c r="BC1050" t="s">
        <v>6186</v>
      </c>
      <c r="BD1050" t="s">
        <v>6186</v>
      </c>
    </row>
    <row r="1051" spans="1:56">
      <c r="A1051" t="s">
        <v>6189</v>
      </c>
      <c r="B1051">
        <v>2500</v>
      </c>
      <c r="C1051">
        <v>2004</v>
      </c>
      <c r="D1051" t="s">
        <v>6186</v>
      </c>
      <c r="E1051" t="s">
        <v>6186</v>
      </c>
      <c r="F1051" t="s">
        <v>6186</v>
      </c>
      <c r="H1051" t="s">
        <v>6186</v>
      </c>
      <c r="I1051" t="str">
        <f t="shared" si="20"/>
        <v/>
      </c>
      <c r="K1051" t="s">
        <v>6186</v>
      </c>
      <c r="L1051" t="s">
        <v>6186</v>
      </c>
      <c r="M1051" t="s">
        <v>6186</v>
      </c>
      <c r="N1051" t="s">
        <v>6186</v>
      </c>
      <c r="O1051" t="s">
        <v>6186</v>
      </c>
      <c r="P1051" t="s">
        <v>6186</v>
      </c>
      <c r="Q1051" t="s">
        <v>6186</v>
      </c>
      <c r="R1051" t="s">
        <v>6186</v>
      </c>
      <c r="S1051" t="s">
        <v>6186</v>
      </c>
      <c r="T1051" t="s">
        <v>6186</v>
      </c>
      <c r="U1051" t="s">
        <v>6186</v>
      </c>
      <c r="V1051" t="s">
        <v>6186</v>
      </c>
      <c r="W1051" t="s">
        <v>6186</v>
      </c>
      <c r="X1051" t="s">
        <v>6186</v>
      </c>
      <c r="Y1051" t="s">
        <v>6186</v>
      </c>
      <c r="Z1051" t="s">
        <v>6186</v>
      </c>
      <c r="AA1051" t="s">
        <v>6186</v>
      </c>
      <c r="AB1051" t="s">
        <v>6186</v>
      </c>
      <c r="AC1051" t="s">
        <v>6186</v>
      </c>
      <c r="AD1051" t="s">
        <v>6186</v>
      </c>
      <c r="AE1051" t="s">
        <v>6186</v>
      </c>
      <c r="AF1051" t="s">
        <v>6186</v>
      </c>
      <c r="AG1051" t="s">
        <v>6186</v>
      </c>
      <c r="AH1051" t="s">
        <v>6186</v>
      </c>
      <c r="AI1051" t="s">
        <v>6186</v>
      </c>
      <c r="AJ1051" t="s">
        <v>6186</v>
      </c>
      <c r="AK1051" t="s">
        <v>6186</v>
      </c>
      <c r="AL1051" t="s">
        <v>6186</v>
      </c>
      <c r="AM1051" t="s">
        <v>6186</v>
      </c>
      <c r="AN1051" t="s">
        <v>6186</v>
      </c>
      <c r="AO1051" t="s">
        <v>6186</v>
      </c>
      <c r="AP1051" t="s">
        <v>6186</v>
      </c>
      <c r="AQ1051" t="s">
        <v>6186</v>
      </c>
      <c r="AR1051" t="s">
        <v>6186</v>
      </c>
      <c r="AS1051" t="s">
        <v>6186</v>
      </c>
      <c r="AT1051" t="s">
        <v>6186</v>
      </c>
      <c r="AU1051" t="s">
        <v>6186</v>
      </c>
      <c r="AV1051" t="s">
        <v>6186</v>
      </c>
      <c r="AW1051" t="s">
        <v>6186</v>
      </c>
      <c r="AX1051" t="s">
        <v>6186</v>
      </c>
      <c r="AY1051" t="s">
        <v>6186</v>
      </c>
      <c r="AZ1051" t="s">
        <v>6186</v>
      </c>
      <c r="BA1051" t="s">
        <v>6186</v>
      </c>
      <c r="BB1051" t="s">
        <v>6186</v>
      </c>
      <c r="BC1051" t="s">
        <v>6186</v>
      </c>
      <c r="BD1051" t="s">
        <v>6186</v>
      </c>
    </row>
    <row r="1052" spans="1:56">
      <c r="A1052" t="s">
        <v>6189</v>
      </c>
      <c r="B1052">
        <v>2500</v>
      </c>
      <c r="C1052">
        <v>2005</v>
      </c>
      <c r="D1052" t="s">
        <v>6186</v>
      </c>
      <c r="E1052" t="s">
        <v>6186</v>
      </c>
      <c r="F1052" t="s">
        <v>6186</v>
      </c>
      <c r="H1052" t="s">
        <v>6186</v>
      </c>
      <c r="I1052" t="str">
        <f t="shared" si="20"/>
        <v/>
      </c>
      <c r="K1052" t="s">
        <v>6186</v>
      </c>
      <c r="L1052" t="s">
        <v>6186</v>
      </c>
      <c r="M1052" t="s">
        <v>6186</v>
      </c>
      <c r="N1052" t="s">
        <v>6186</v>
      </c>
      <c r="O1052" t="s">
        <v>6186</v>
      </c>
      <c r="P1052" t="s">
        <v>6186</v>
      </c>
      <c r="Q1052" t="s">
        <v>6186</v>
      </c>
      <c r="R1052" t="s">
        <v>6186</v>
      </c>
      <c r="S1052" t="s">
        <v>6186</v>
      </c>
      <c r="T1052" t="s">
        <v>6186</v>
      </c>
      <c r="U1052" t="s">
        <v>6186</v>
      </c>
      <c r="V1052" t="s">
        <v>6186</v>
      </c>
      <c r="W1052" t="s">
        <v>6186</v>
      </c>
      <c r="X1052" t="s">
        <v>6186</v>
      </c>
      <c r="Y1052" t="s">
        <v>6186</v>
      </c>
      <c r="Z1052" t="s">
        <v>6186</v>
      </c>
      <c r="AA1052" t="s">
        <v>6186</v>
      </c>
      <c r="AB1052" t="s">
        <v>6186</v>
      </c>
      <c r="AC1052" t="s">
        <v>6186</v>
      </c>
      <c r="AD1052" t="s">
        <v>6186</v>
      </c>
      <c r="AE1052" t="s">
        <v>6186</v>
      </c>
      <c r="AF1052" t="s">
        <v>6186</v>
      </c>
      <c r="AG1052" t="s">
        <v>6186</v>
      </c>
      <c r="AH1052" t="s">
        <v>6186</v>
      </c>
      <c r="AI1052" t="s">
        <v>6186</v>
      </c>
      <c r="AJ1052" t="s">
        <v>6186</v>
      </c>
      <c r="AK1052" t="s">
        <v>6186</v>
      </c>
      <c r="AL1052" t="s">
        <v>6186</v>
      </c>
      <c r="AM1052" t="s">
        <v>6186</v>
      </c>
      <c r="AN1052" t="s">
        <v>6186</v>
      </c>
      <c r="AO1052" t="s">
        <v>6186</v>
      </c>
      <c r="AP1052" t="s">
        <v>6186</v>
      </c>
      <c r="AQ1052" t="s">
        <v>6186</v>
      </c>
      <c r="AR1052" t="s">
        <v>6186</v>
      </c>
      <c r="AS1052" t="s">
        <v>6186</v>
      </c>
      <c r="AT1052" t="s">
        <v>6186</v>
      </c>
      <c r="AU1052" t="s">
        <v>6186</v>
      </c>
      <c r="AV1052" t="s">
        <v>6186</v>
      </c>
      <c r="AW1052" t="s">
        <v>6186</v>
      </c>
      <c r="AX1052" t="s">
        <v>6186</v>
      </c>
      <c r="AY1052" t="s">
        <v>6186</v>
      </c>
      <c r="AZ1052" t="s">
        <v>6186</v>
      </c>
      <c r="BA1052" t="s">
        <v>6186</v>
      </c>
      <c r="BB1052" t="s">
        <v>6186</v>
      </c>
      <c r="BC1052" t="s">
        <v>6186</v>
      </c>
      <c r="BD1052" t="s">
        <v>6186</v>
      </c>
    </row>
    <row r="1053" spans="1:56">
      <c r="A1053" t="s">
        <v>6189</v>
      </c>
      <c r="B1053">
        <v>2500</v>
      </c>
      <c r="C1053">
        <v>2006</v>
      </c>
      <c r="D1053" t="s">
        <v>6186</v>
      </c>
      <c r="E1053" t="s">
        <v>6186</v>
      </c>
      <c r="F1053" t="s">
        <v>6186</v>
      </c>
      <c r="H1053" t="s">
        <v>6186</v>
      </c>
      <c r="I1053" t="str">
        <f t="shared" si="20"/>
        <v/>
      </c>
      <c r="K1053" t="s">
        <v>6186</v>
      </c>
      <c r="L1053" t="s">
        <v>6186</v>
      </c>
      <c r="M1053" t="s">
        <v>6186</v>
      </c>
      <c r="N1053" t="s">
        <v>6186</v>
      </c>
      <c r="O1053" t="s">
        <v>6186</v>
      </c>
      <c r="P1053" t="s">
        <v>6186</v>
      </c>
      <c r="Q1053" t="s">
        <v>6186</v>
      </c>
      <c r="R1053" t="s">
        <v>6186</v>
      </c>
      <c r="S1053" t="s">
        <v>6186</v>
      </c>
      <c r="T1053" t="s">
        <v>6186</v>
      </c>
      <c r="U1053" t="s">
        <v>6186</v>
      </c>
      <c r="V1053" t="s">
        <v>6186</v>
      </c>
      <c r="W1053" t="s">
        <v>6186</v>
      </c>
      <c r="X1053" t="s">
        <v>6186</v>
      </c>
      <c r="Y1053" t="s">
        <v>6186</v>
      </c>
      <c r="Z1053" t="s">
        <v>6186</v>
      </c>
      <c r="AA1053" t="s">
        <v>6186</v>
      </c>
      <c r="AB1053" t="s">
        <v>6186</v>
      </c>
      <c r="AC1053" t="s">
        <v>6186</v>
      </c>
      <c r="AD1053" t="s">
        <v>6186</v>
      </c>
      <c r="AE1053" t="s">
        <v>6186</v>
      </c>
      <c r="AF1053" t="s">
        <v>6186</v>
      </c>
      <c r="AG1053" t="s">
        <v>6186</v>
      </c>
      <c r="AH1053" t="s">
        <v>6186</v>
      </c>
      <c r="AI1053" t="s">
        <v>6186</v>
      </c>
      <c r="AJ1053" t="s">
        <v>6186</v>
      </c>
      <c r="AK1053" t="s">
        <v>6186</v>
      </c>
      <c r="AL1053" t="s">
        <v>6186</v>
      </c>
      <c r="AM1053" t="s">
        <v>6186</v>
      </c>
      <c r="AN1053" t="s">
        <v>6186</v>
      </c>
      <c r="AO1053" t="s">
        <v>6186</v>
      </c>
      <c r="AP1053" t="s">
        <v>6186</v>
      </c>
      <c r="AQ1053" t="s">
        <v>6186</v>
      </c>
      <c r="AR1053" t="s">
        <v>6186</v>
      </c>
      <c r="AS1053" t="s">
        <v>6186</v>
      </c>
      <c r="AT1053" t="s">
        <v>6186</v>
      </c>
      <c r="AU1053" t="s">
        <v>6186</v>
      </c>
      <c r="AV1053" t="s">
        <v>6186</v>
      </c>
      <c r="AW1053" t="s">
        <v>6186</v>
      </c>
      <c r="AX1053" t="s">
        <v>6186</v>
      </c>
      <c r="AY1053" t="s">
        <v>6186</v>
      </c>
      <c r="AZ1053" t="s">
        <v>6186</v>
      </c>
      <c r="BA1053" t="s">
        <v>6186</v>
      </c>
      <c r="BB1053" t="s">
        <v>6186</v>
      </c>
      <c r="BC1053" t="s">
        <v>6186</v>
      </c>
      <c r="BD1053" t="s">
        <v>6186</v>
      </c>
    </row>
    <row r="1054" spans="1:56">
      <c r="A1054" t="s">
        <v>6189</v>
      </c>
      <c r="B1054">
        <v>2500</v>
      </c>
      <c r="C1054">
        <v>2007</v>
      </c>
      <c r="D1054" t="s">
        <v>6186</v>
      </c>
      <c r="E1054" t="s">
        <v>6186</v>
      </c>
      <c r="F1054" t="s">
        <v>6186</v>
      </c>
      <c r="H1054" t="s">
        <v>6186</v>
      </c>
      <c r="I1054" t="str">
        <f t="shared" si="20"/>
        <v/>
      </c>
      <c r="K1054" t="s">
        <v>6186</v>
      </c>
      <c r="L1054" t="s">
        <v>6186</v>
      </c>
      <c r="M1054" t="s">
        <v>6186</v>
      </c>
      <c r="N1054" t="s">
        <v>6186</v>
      </c>
      <c r="O1054" t="s">
        <v>6186</v>
      </c>
      <c r="P1054" t="s">
        <v>6186</v>
      </c>
      <c r="Q1054" t="s">
        <v>6186</v>
      </c>
      <c r="R1054" t="s">
        <v>6186</v>
      </c>
      <c r="S1054" t="s">
        <v>6186</v>
      </c>
      <c r="T1054" t="s">
        <v>6186</v>
      </c>
      <c r="U1054" t="s">
        <v>6186</v>
      </c>
      <c r="V1054" t="s">
        <v>6186</v>
      </c>
      <c r="W1054" t="s">
        <v>6186</v>
      </c>
      <c r="X1054" t="s">
        <v>6186</v>
      </c>
      <c r="Y1054" t="s">
        <v>6186</v>
      </c>
      <c r="Z1054" t="s">
        <v>6186</v>
      </c>
      <c r="AA1054" t="s">
        <v>6186</v>
      </c>
      <c r="AB1054" t="s">
        <v>6186</v>
      </c>
      <c r="AC1054" t="s">
        <v>6186</v>
      </c>
      <c r="AD1054" t="s">
        <v>6186</v>
      </c>
      <c r="AE1054" t="s">
        <v>6186</v>
      </c>
      <c r="AF1054" t="s">
        <v>6186</v>
      </c>
      <c r="AG1054" t="s">
        <v>6186</v>
      </c>
      <c r="AH1054" t="s">
        <v>6186</v>
      </c>
      <c r="AI1054" t="s">
        <v>6186</v>
      </c>
      <c r="AJ1054" t="s">
        <v>6186</v>
      </c>
      <c r="AK1054" t="s">
        <v>6186</v>
      </c>
      <c r="AL1054" t="s">
        <v>6186</v>
      </c>
      <c r="AM1054" t="s">
        <v>6186</v>
      </c>
      <c r="AN1054" t="s">
        <v>6186</v>
      </c>
      <c r="AO1054" t="s">
        <v>6186</v>
      </c>
      <c r="AP1054" t="s">
        <v>6186</v>
      </c>
      <c r="AQ1054" t="s">
        <v>6186</v>
      </c>
      <c r="AR1054" t="s">
        <v>6186</v>
      </c>
      <c r="AS1054" t="s">
        <v>6186</v>
      </c>
      <c r="AT1054" t="s">
        <v>6186</v>
      </c>
      <c r="AU1054" t="s">
        <v>6186</v>
      </c>
      <c r="AV1054" t="s">
        <v>6186</v>
      </c>
      <c r="AW1054" t="s">
        <v>6186</v>
      </c>
      <c r="AX1054" t="s">
        <v>6186</v>
      </c>
      <c r="AY1054" t="s">
        <v>6186</v>
      </c>
      <c r="AZ1054" t="s">
        <v>6186</v>
      </c>
      <c r="BA1054" t="s">
        <v>6186</v>
      </c>
      <c r="BB1054" t="s">
        <v>6186</v>
      </c>
      <c r="BC1054" t="s">
        <v>6186</v>
      </c>
      <c r="BD1054" t="s">
        <v>6186</v>
      </c>
    </row>
    <row r="1055" spans="1:56">
      <c r="A1055" t="s">
        <v>6189</v>
      </c>
      <c r="B1055">
        <v>2500</v>
      </c>
      <c r="C1055">
        <v>2008</v>
      </c>
      <c r="D1055" t="s">
        <v>6186</v>
      </c>
      <c r="E1055" t="s">
        <v>6186</v>
      </c>
      <c r="F1055" t="s">
        <v>6186</v>
      </c>
      <c r="H1055" t="s">
        <v>6186</v>
      </c>
      <c r="I1055" t="str">
        <f t="shared" si="20"/>
        <v/>
      </c>
      <c r="K1055" t="s">
        <v>6186</v>
      </c>
      <c r="L1055" t="s">
        <v>6186</v>
      </c>
      <c r="M1055" t="s">
        <v>6186</v>
      </c>
      <c r="N1055" t="s">
        <v>6186</v>
      </c>
      <c r="O1055" t="s">
        <v>6186</v>
      </c>
      <c r="P1055" t="s">
        <v>6186</v>
      </c>
      <c r="Q1055" t="s">
        <v>6186</v>
      </c>
      <c r="R1055" t="s">
        <v>6186</v>
      </c>
      <c r="S1055" t="s">
        <v>6186</v>
      </c>
      <c r="T1055" t="s">
        <v>6186</v>
      </c>
      <c r="U1055" t="s">
        <v>6186</v>
      </c>
      <c r="V1055" t="s">
        <v>6186</v>
      </c>
      <c r="W1055" t="s">
        <v>6186</v>
      </c>
      <c r="X1055" t="s">
        <v>6186</v>
      </c>
      <c r="Y1055" t="s">
        <v>6186</v>
      </c>
      <c r="Z1055" t="s">
        <v>6186</v>
      </c>
      <c r="AA1055" t="s">
        <v>6186</v>
      </c>
      <c r="AB1055" t="s">
        <v>6186</v>
      </c>
      <c r="AC1055" t="s">
        <v>6186</v>
      </c>
      <c r="AD1055" t="s">
        <v>6186</v>
      </c>
      <c r="AE1055" t="s">
        <v>6186</v>
      </c>
      <c r="AF1055" t="s">
        <v>6186</v>
      </c>
      <c r="AG1055" t="s">
        <v>6186</v>
      </c>
      <c r="AH1055" t="s">
        <v>6186</v>
      </c>
      <c r="AI1055" t="s">
        <v>6186</v>
      </c>
      <c r="AJ1055" t="s">
        <v>6186</v>
      </c>
      <c r="AK1055" t="s">
        <v>6186</v>
      </c>
      <c r="AL1055" t="s">
        <v>6186</v>
      </c>
      <c r="AM1055" t="s">
        <v>6186</v>
      </c>
      <c r="AN1055" t="s">
        <v>6186</v>
      </c>
      <c r="AO1055" t="s">
        <v>6186</v>
      </c>
      <c r="AP1055" t="s">
        <v>6186</v>
      </c>
      <c r="AQ1055" t="s">
        <v>6186</v>
      </c>
      <c r="AR1055" t="s">
        <v>6186</v>
      </c>
      <c r="AS1055" t="s">
        <v>6186</v>
      </c>
      <c r="AT1055" t="s">
        <v>6186</v>
      </c>
      <c r="AU1055" t="s">
        <v>6186</v>
      </c>
      <c r="AV1055" t="s">
        <v>6186</v>
      </c>
      <c r="AW1055" t="s">
        <v>6186</v>
      </c>
      <c r="AX1055" t="s">
        <v>6186</v>
      </c>
      <c r="AY1055" t="s">
        <v>6186</v>
      </c>
      <c r="AZ1055" t="s">
        <v>6186</v>
      </c>
      <c r="BA1055" t="s">
        <v>6186</v>
      </c>
      <c r="BB1055" t="s">
        <v>6186</v>
      </c>
      <c r="BC1055" t="s">
        <v>6186</v>
      </c>
      <c r="BD1055" t="s">
        <v>6186</v>
      </c>
    </row>
    <row r="1056" spans="1:56">
      <c r="A1056" t="s">
        <v>6189</v>
      </c>
      <c r="B1056">
        <v>2500</v>
      </c>
      <c r="C1056">
        <v>2009</v>
      </c>
      <c r="D1056" t="s">
        <v>6186</v>
      </c>
      <c r="E1056" t="s">
        <v>6186</v>
      </c>
      <c r="F1056" t="s">
        <v>6186</v>
      </c>
      <c r="H1056" t="s">
        <v>6186</v>
      </c>
      <c r="I1056" t="str">
        <f t="shared" si="20"/>
        <v/>
      </c>
      <c r="K1056" t="s">
        <v>6186</v>
      </c>
      <c r="L1056" t="s">
        <v>6186</v>
      </c>
      <c r="M1056" t="s">
        <v>6186</v>
      </c>
      <c r="N1056" t="s">
        <v>6186</v>
      </c>
      <c r="O1056" t="s">
        <v>6186</v>
      </c>
      <c r="P1056" t="s">
        <v>6186</v>
      </c>
      <c r="Q1056" t="s">
        <v>6186</v>
      </c>
      <c r="R1056" t="s">
        <v>6186</v>
      </c>
      <c r="S1056" t="s">
        <v>6186</v>
      </c>
      <c r="T1056" t="s">
        <v>6186</v>
      </c>
      <c r="U1056" t="s">
        <v>6186</v>
      </c>
      <c r="V1056" t="s">
        <v>6186</v>
      </c>
      <c r="W1056" t="s">
        <v>6186</v>
      </c>
      <c r="X1056" t="s">
        <v>6186</v>
      </c>
      <c r="Y1056" t="s">
        <v>6186</v>
      </c>
      <c r="Z1056" t="s">
        <v>6186</v>
      </c>
      <c r="AA1056" t="s">
        <v>6186</v>
      </c>
      <c r="AB1056" t="s">
        <v>6186</v>
      </c>
      <c r="AC1056" t="s">
        <v>6186</v>
      </c>
      <c r="AD1056" t="s">
        <v>6186</v>
      </c>
      <c r="AE1056" t="s">
        <v>6186</v>
      </c>
      <c r="AF1056" t="s">
        <v>6186</v>
      </c>
      <c r="AG1056" t="s">
        <v>6186</v>
      </c>
      <c r="AH1056" t="s">
        <v>6186</v>
      </c>
      <c r="AI1056" t="s">
        <v>6186</v>
      </c>
      <c r="AJ1056" t="s">
        <v>6186</v>
      </c>
      <c r="AK1056" t="s">
        <v>6186</v>
      </c>
      <c r="AL1056" t="s">
        <v>6186</v>
      </c>
      <c r="AM1056" t="s">
        <v>6186</v>
      </c>
      <c r="AN1056" t="s">
        <v>6186</v>
      </c>
      <c r="AO1056" t="s">
        <v>6186</v>
      </c>
      <c r="AP1056" t="s">
        <v>6186</v>
      </c>
      <c r="AQ1056" t="s">
        <v>6186</v>
      </c>
      <c r="AR1056" t="s">
        <v>6186</v>
      </c>
      <c r="AS1056" t="s">
        <v>6186</v>
      </c>
      <c r="AT1056" t="s">
        <v>6186</v>
      </c>
      <c r="AU1056" t="s">
        <v>6186</v>
      </c>
      <c r="AV1056" t="s">
        <v>6186</v>
      </c>
      <c r="AW1056" t="s">
        <v>6186</v>
      </c>
      <c r="AX1056" t="s">
        <v>6186</v>
      </c>
      <c r="AY1056" t="s">
        <v>6186</v>
      </c>
      <c r="AZ1056" t="s">
        <v>6186</v>
      </c>
      <c r="BA1056" t="s">
        <v>6186</v>
      </c>
      <c r="BB1056" t="s">
        <v>6186</v>
      </c>
      <c r="BC1056" t="s">
        <v>6186</v>
      </c>
      <c r="BD1056" t="s">
        <v>6186</v>
      </c>
    </row>
    <row r="1057" spans="1:56">
      <c r="A1057" t="s">
        <v>6189</v>
      </c>
      <c r="B1057">
        <v>2500</v>
      </c>
      <c r="C1057">
        <v>2010</v>
      </c>
      <c r="D1057" t="s">
        <v>6186</v>
      </c>
      <c r="E1057" t="s">
        <v>6186</v>
      </c>
      <c r="F1057" t="s">
        <v>6186</v>
      </c>
      <c r="H1057" t="s">
        <v>6186</v>
      </c>
      <c r="I1057" t="str">
        <f t="shared" si="20"/>
        <v/>
      </c>
      <c r="K1057" t="s">
        <v>6186</v>
      </c>
      <c r="L1057" t="s">
        <v>6186</v>
      </c>
      <c r="M1057" t="s">
        <v>6186</v>
      </c>
      <c r="N1057" t="s">
        <v>6186</v>
      </c>
      <c r="O1057" t="s">
        <v>6186</v>
      </c>
      <c r="P1057" t="s">
        <v>6186</v>
      </c>
      <c r="Q1057" t="s">
        <v>6186</v>
      </c>
      <c r="R1057" t="s">
        <v>6186</v>
      </c>
      <c r="S1057" t="s">
        <v>6186</v>
      </c>
      <c r="T1057" t="s">
        <v>6186</v>
      </c>
      <c r="U1057" t="s">
        <v>6186</v>
      </c>
      <c r="V1057" t="s">
        <v>6186</v>
      </c>
      <c r="W1057" t="s">
        <v>6186</v>
      </c>
      <c r="X1057" t="s">
        <v>6186</v>
      </c>
      <c r="Y1057" t="s">
        <v>6186</v>
      </c>
      <c r="Z1057" t="s">
        <v>6186</v>
      </c>
      <c r="AA1057" t="s">
        <v>6186</v>
      </c>
      <c r="AB1057" t="s">
        <v>6186</v>
      </c>
      <c r="AC1057" t="s">
        <v>6186</v>
      </c>
      <c r="AD1057" t="s">
        <v>6186</v>
      </c>
      <c r="AE1057" t="s">
        <v>6186</v>
      </c>
      <c r="AF1057" t="s">
        <v>6186</v>
      </c>
      <c r="AG1057" t="s">
        <v>6186</v>
      </c>
      <c r="AH1057" t="s">
        <v>6186</v>
      </c>
      <c r="AI1057" t="s">
        <v>6186</v>
      </c>
      <c r="AJ1057" t="s">
        <v>6186</v>
      </c>
      <c r="AK1057" t="s">
        <v>6186</v>
      </c>
      <c r="AL1057" t="s">
        <v>6186</v>
      </c>
      <c r="AM1057" t="s">
        <v>6186</v>
      </c>
      <c r="AN1057" t="s">
        <v>6186</v>
      </c>
      <c r="AO1057" t="s">
        <v>6186</v>
      </c>
      <c r="AP1057" t="s">
        <v>6186</v>
      </c>
      <c r="AQ1057" t="s">
        <v>6186</v>
      </c>
      <c r="AR1057" t="s">
        <v>6186</v>
      </c>
      <c r="AS1057" t="s">
        <v>6186</v>
      </c>
      <c r="AT1057" t="s">
        <v>6186</v>
      </c>
      <c r="AU1057" t="s">
        <v>6186</v>
      </c>
      <c r="AV1057" t="s">
        <v>6186</v>
      </c>
      <c r="AW1057" t="s">
        <v>6186</v>
      </c>
      <c r="AX1057" t="s">
        <v>6186</v>
      </c>
      <c r="AY1057" t="s">
        <v>6186</v>
      </c>
      <c r="AZ1057" t="s">
        <v>6186</v>
      </c>
      <c r="BA1057" t="s">
        <v>6186</v>
      </c>
      <c r="BB1057" t="s">
        <v>6186</v>
      </c>
      <c r="BC1057" t="s">
        <v>6186</v>
      </c>
      <c r="BD1057" t="s">
        <v>6186</v>
      </c>
    </row>
    <row r="1058" spans="1:56">
      <c r="A1058" t="s">
        <v>6190</v>
      </c>
      <c r="B1058">
        <v>3000</v>
      </c>
      <c r="C1058">
        <v>2003</v>
      </c>
      <c r="D1058" t="s">
        <v>6186</v>
      </c>
      <c r="E1058" t="s">
        <v>6186</v>
      </c>
      <c r="F1058" t="s">
        <v>6186</v>
      </c>
      <c r="H1058" t="s">
        <v>6186</v>
      </c>
      <c r="I1058" t="str">
        <f t="shared" si="20"/>
        <v/>
      </c>
      <c r="K1058" t="s">
        <v>6186</v>
      </c>
      <c r="L1058" t="s">
        <v>6186</v>
      </c>
      <c r="M1058" t="s">
        <v>6186</v>
      </c>
      <c r="N1058" t="s">
        <v>6186</v>
      </c>
      <c r="O1058" t="s">
        <v>6186</v>
      </c>
      <c r="P1058" t="s">
        <v>6186</v>
      </c>
      <c r="Q1058" t="s">
        <v>6186</v>
      </c>
      <c r="R1058" t="s">
        <v>6186</v>
      </c>
      <c r="S1058" t="s">
        <v>6186</v>
      </c>
      <c r="T1058" t="s">
        <v>6186</v>
      </c>
      <c r="U1058" t="s">
        <v>6186</v>
      </c>
      <c r="V1058" t="s">
        <v>6186</v>
      </c>
      <c r="W1058" t="s">
        <v>6186</v>
      </c>
      <c r="X1058" t="s">
        <v>6186</v>
      </c>
      <c r="Y1058" t="s">
        <v>6186</v>
      </c>
      <c r="Z1058" t="s">
        <v>6186</v>
      </c>
      <c r="AA1058" t="s">
        <v>6186</v>
      </c>
      <c r="AB1058" t="s">
        <v>6186</v>
      </c>
      <c r="AC1058" t="s">
        <v>6186</v>
      </c>
      <c r="AD1058" t="s">
        <v>6186</v>
      </c>
      <c r="AE1058" t="s">
        <v>6186</v>
      </c>
      <c r="AF1058" t="s">
        <v>6186</v>
      </c>
      <c r="AG1058" t="s">
        <v>6186</v>
      </c>
      <c r="AH1058" t="s">
        <v>6186</v>
      </c>
      <c r="AI1058" t="s">
        <v>6186</v>
      </c>
      <c r="AJ1058" t="s">
        <v>6186</v>
      </c>
      <c r="AK1058" t="s">
        <v>6186</v>
      </c>
      <c r="AL1058" t="s">
        <v>6186</v>
      </c>
      <c r="AM1058" t="s">
        <v>6186</v>
      </c>
      <c r="AN1058" t="s">
        <v>6186</v>
      </c>
      <c r="AO1058" t="s">
        <v>6186</v>
      </c>
      <c r="AP1058" t="s">
        <v>6186</v>
      </c>
      <c r="AQ1058" t="s">
        <v>6186</v>
      </c>
      <c r="AR1058" t="s">
        <v>6186</v>
      </c>
      <c r="AS1058" t="s">
        <v>6186</v>
      </c>
      <c r="AT1058" t="s">
        <v>6186</v>
      </c>
      <c r="AU1058" t="s">
        <v>6186</v>
      </c>
      <c r="AV1058" t="s">
        <v>6186</v>
      </c>
      <c r="AW1058" t="s">
        <v>6186</v>
      </c>
      <c r="AX1058" t="s">
        <v>6186</v>
      </c>
      <c r="AY1058" t="s">
        <v>6186</v>
      </c>
      <c r="AZ1058" t="s">
        <v>6186</v>
      </c>
      <c r="BA1058" t="s">
        <v>6186</v>
      </c>
      <c r="BB1058" t="s">
        <v>6186</v>
      </c>
      <c r="BC1058" t="s">
        <v>6186</v>
      </c>
      <c r="BD1058" t="s">
        <v>6186</v>
      </c>
    </row>
    <row r="1059" spans="1:56">
      <c r="A1059" t="s">
        <v>6190</v>
      </c>
      <c r="B1059">
        <v>3000</v>
      </c>
      <c r="C1059">
        <v>2004</v>
      </c>
      <c r="D1059" t="s">
        <v>6186</v>
      </c>
      <c r="E1059" t="s">
        <v>6186</v>
      </c>
      <c r="F1059" t="s">
        <v>6186</v>
      </c>
      <c r="H1059" t="s">
        <v>6186</v>
      </c>
      <c r="I1059" t="str">
        <f t="shared" si="20"/>
        <v/>
      </c>
      <c r="K1059" t="s">
        <v>6186</v>
      </c>
      <c r="L1059" t="s">
        <v>6186</v>
      </c>
      <c r="M1059" t="s">
        <v>6186</v>
      </c>
      <c r="N1059" t="s">
        <v>6186</v>
      </c>
      <c r="O1059" t="s">
        <v>6186</v>
      </c>
      <c r="P1059" t="s">
        <v>6186</v>
      </c>
      <c r="Q1059" t="s">
        <v>6186</v>
      </c>
      <c r="R1059" t="s">
        <v>6186</v>
      </c>
      <c r="S1059" t="s">
        <v>6186</v>
      </c>
      <c r="T1059" t="s">
        <v>6186</v>
      </c>
      <c r="U1059" t="s">
        <v>6186</v>
      </c>
      <c r="V1059" t="s">
        <v>6186</v>
      </c>
      <c r="W1059" t="s">
        <v>6186</v>
      </c>
      <c r="X1059" t="s">
        <v>6186</v>
      </c>
      <c r="Y1059" t="s">
        <v>6186</v>
      </c>
      <c r="Z1059" t="s">
        <v>6186</v>
      </c>
      <c r="AA1059" t="s">
        <v>6186</v>
      </c>
      <c r="AB1059" t="s">
        <v>6186</v>
      </c>
      <c r="AC1059" t="s">
        <v>6186</v>
      </c>
      <c r="AD1059" t="s">
        <v>6186</v>
      </c>
      <c r="AE1059" t="s">
        <v>6186</v>
      </c>
      <c r="AF1059" t="s">
        <v>6186</v>
      </c>
      <c r="AG1059" t="s">
        <v>6186</v>
      </c>
      <c r="AH1059" t="s">
        <v>6186</v>
      </c>
      <c r="AI1059" t="s">
        <v>6186</v>
      </c>
      <c r="AJ1059" t="s">
        <v>6186</v>
      </c>
      <c r="AK1059" t="s">
        <v>6186</v>
      </c>
      <c r="AL1059" t="s">
        <v>6186</v>
      </c>
      <c r="AM1059" t="s">
        <v>6186</v>
      </c>
      <c r="AN1059" t="s">
        <v>6186</v>
      </c>
      <c r="AO1059" t="s">
        <v>6186</v>
      </c>
      <c r="AP1059" t="s">
        <v>6186</v>
      </c>
      <c r="AQ1059" t="s">
        <v>6186</v>
      </c>
      <c r="AR1059" t="s">
        <v>6186</v>
      </c>
      <c r="AS1059" t="s">
        <v>6186</v>
      </c>
      <c r="AT1059" t="s">
        <v>6186</v>
      </c>
      <c r="AU1059" t="s">
        <v>6186</v>
      </c>
      <c r="AV1059" t="s">
        <v>6186</v>
      </c>
      <c r="AW1059" t="s">
        <v>6186</v>
      </c>
      <c r="AX1059" t="s">
        <v>6186</v>
      </c>
      <c r="AY1059" t="s">
        <v>6186</v>
      </c>
      <c r="AZ1059" t="s">
        <v>6186</v>
      </c>
      <c r="BA1059" t="s">
        <v>6186</v>
      </c>
      <c r="BB1059" t="s">
        <v>6186</v>
      </c>
      <c r="BC1059" t="s">
        <v>6186</v>
      </c>
      <c r="BD1059" t="s">
        <v>6186</v>
      </c>
    </row>
    <row r="1060" spans="1:56">
      <c r="A1060" t="s">
        <v>6190</v>
      </c>
      <c r="B1060">
        <v>3000</v>
      </c>
      <c r="C1060">
        <v>2005</v>
      </c>
      <c r="D1060" t="s">
        <v>6186</v>
      </c>
      <c r="E1060" t="s">
        <v>6186</v>
      </c>
      <c r="F1060" t="s">
        <v>6186</v>
      </c>
      <c r="H1060" t="s">
        <v>6186</v>
      </c>
      <c r="I1060" t="str">
        <f t="shared" si="20"/>
        <v/>
      </c>
      <c r="K1060" t="s">
        <v>6186</v>
      </c>
      <c r="L1060" t="s">
        <v>6186</v>
      </c>
      <c r="M1060" t="s">
        <v>6186</v>
      </c>
      <c r="N1060" t="s">
        <v>6186</v>
      </c>
      <c r="O1060" t="s">
        <v>6186</v>
      </c>
      <c r="P1060" t="s">
        <v>6186</v>
      </c>
      <c r="Q1060" t="s">
        <v>6186</v>
      </c>
      <c r="R1060" t="s">
        <v>6186</v>
      </c>
      <c r="S1060" t="s">
        <v>6186</v>
      </c>
      <c r="T1060" t="s">
        <v>6186</v>
      </c>
      <c r="U1060" t="s">
        <v>6186</v>
      </c>
      <c r="V1060" t="s">
        <v>6186</v>
      </c>
      <c r="W1060" t="s">
        <v>6186</v>
      </c>
      <c r="X1060" t="s">
        <v>6186</v>
      </c>
      <c r="Y1060" t="s">
        <v>6186</v>
      </c>
      <c r="Z1060" t="s">
        <v>6186</v>
      </c>
      <c r="AA1060" t="s">
        <v>6186</v>
      </c>
      <c r="AB1060" t="s">
        <v>6186</v>
      </c>
      <c r="AC1060" t="s">
        <v>6186</v>
      </c>
      <c r="AD1060" t="s">
        <v>6186</v>
      </c>
      <c r="AE1060" t="s">
        <v>6186</v>
      </c>
      <c r="AF1060" t="s">
        <v>6186</v>
      </c>
      <c r="AG1060" t="s">
        <v>6186</v>
      </c>
      <c r="AH1060" t="s">
        <v>6186</v>
      </c>
      <c r="AI1060" t="s">
        <v>6186</v>
      </c>
      <c r="AJ1060" t="s">
        <v>6186</v>
      </c>
      <c r="AK1060" t="s">
        <v>6186</v>
      </c>
      <c r="AL1060" t="s">
        <v>6186</v>
      </c>
      <c r="AM1060" t="s">
        <v>6186</v>
      </c>
      <c r="AN1060" t="s">
        <v>6186</v>
      </c>
      <c r="AO1060" t="s">
        <v>6186</v>
      </c>
      <c r="AP1060" t="s">
        <v>6186</v>
      </c>
      <c r="AQ1060" t="s">
        <v>6186</v>
      </c>
      <c r="AR1060" t="s">
        <v>6186</v>
      </c>
      <c r="AS1060" t="s">
        <v>6186</v>
      </c>
      <c r="AT1060" t="s">
        <v>6186</v>
      </c>
      <c r="AU1060" t="s">
        <v>6186</v>
      </c>
      <c r="AV1060" t="s">
        <v>6186</v>
      </c>
      <c r="AW1060" t="s">
        <v>6186</v>
      </c>
      <c r="AX1060" t="s">
        <v>6186</v>
      </c>
      <c r="AY1060" t="s">
        <v>6186</v>
      </c>
      <c r="AZ1060" t="s">
        <v>6186</v>
      </c>
      <c r="BA1060" t="s">
        <v>6186</v>
      </c>
      <c r="BB1060" t="s">
        <v>6186</v>
      </c>
      <c r="BC1060" t="s">
        <v>6186</v>
      </c>
      <c r="BD1060" t="s">
        <v>6186</v>
      </c>
    </row>
    <row r="1061" spans="1:56">
      <c r="A1061" t="s">
        <v>6190</v>
      </c>
      <c r="B1061">
        <v>3000</v>
      </c>
      <c r="C1061">
        <v>2006</v>
      </c>
      <c r="D1061" t="s">
        <v>6186</v>
      </c>
      <c r="E1061" t="s">
        <v>6186</v>
      </c>
      <c r="F1061" t="s">
        <v>6186</v>
      </c>
      <c r="H1061" t="s">
        <v>6186</v>
      </c>
      <c r="I1061" t="str">
        <f t="shared" si="20"/>
        <v/>
      </c>
      <c r="K1061" t="s">
        <v>6186</v>
      </c>
      <c r="L1061" t="s">
        <v>6186</v>
      </c>
      <c r="M1061" t="s">
        <v>6186</v>
      </c>
      <c r="N1061" t="s">
        <v>6186</v>
      </c>
      <c r="O1061" t="s">
        <v>6186</v>
      </c>
      <c r="P1061" t="s">
        <v>6186</v>
      </c>
      <c r="Q1061" t="s">
        <v>6186</v>
      </c>
      <c r="R1061" t="s">
        <v>6186</v>
      </c>
      <c r="S1061" t="s">
        <v>6186</v>
      </c>
      <c r="T1061" t="s">
        <v>6186</v>
      </c>
      <c r="U1061" t="s">
        <v>6186</v>
      </c>
      <c r="V1061" t="s">
        <v>6186</v>
      </c>
      <c r="W1061" t="s">
        <v>6186</v>
      </c>
      <c r="X1061" t="s">
        <v>6186</v>
      </c>
      <c r="Y1061" t="s">
        <v>6186</v>
      </c>
      <c r="Z1061" t="s">
        <v>6186</v>
      </c>
      <c r="AA1061" t="s">
        <v>6186</v>
      </c>
      <c r="AB1061" t="s">
        <v>6186</v>
      </c>
      <c r="AC1061" t="s">
        <v>6186</v>
      </c>
      <c r="AD1061" t="s">
        <v>6186</v>
      </c>
      <c r="AE1061" t="s">
        <v>6186</v>
      </c>
      <c r="AF1061" t="s">
        <v>6186</v>
      </c>
      <c r="AG1061" t="s">
        <v>6186</v>
      </c>
      <c r="AH1061" t="s">
        <v>6186</v>
      </c>
      <c r="AI1061" t="s">
        <v>6186</v>
      </c>
      <c r="AJ1061" t="s">
        <v>6186</v>
      </c>
      <c r="AK1061" t="s">
        <v>6186</v>
      </c>
      <c r="AL1061" t="s">
        <v>6186</v>
      </c>
      <c r="AM1061" t="s">
        <v>6186</v>
      </c>
      <c r="AN1061" t="s">
        <v>6186</v>
      </c>
      <c r="AO1061" t="s">
        <v>6186</v>
      </c>
      <c r="AP1061" t="s">
        <v>6186</v>
      </c>
      <c r="AQ1061" t="s">
        <v>6186</v>
      </c>
      <c r="AR1061" t="s">
        <v>6186</v>
      </c>
      <c r="AS1061" t="s">
        <v>6186</v>
      </c>
      <c r="AT1061" t="s">
        <v>6186</v>
      </c>
      <c r="AU1061" t="s">
        <v>6186</v>
      </c>
      <c r="AV1061" t="s">
        <v>6186</v>
      </c>
      <c r="AW1061" t="s">
        <v>6186</v>
      </c>
      <c r="AX1061" t="s">
        <v>6186</v>
      </c>
      <c r="AY1061" t="s">
        <v>6186</v>
      </c>
      <c r="AZ1061" t="s">
        <v>6186</v>
      </c>
      <c r="BA1061" t="s">
        <v>6186</v>
      </c>
      <c r="BB1061" t="s">
        <v>6186</v>
      </c>
      <c r="BC1061" t="s">
        <v>6186</v>
      </c>
      <c r="BD1061" t="s">
        <v>6186</v>
      </c>
    </row>
    <row r="1062" spans="1:56">
      <c r="A1062" t="s">
        <v>6190</v>
      </c>
      <c r="B1062">
        <v>3000</v>
      </c>
      <c r="C1062">
        <v>2007</v>
      </c>
      <c r="D1062" t="s">
        <v>6186</v>
      </c>
      <c r="E1062" t="s">
        <v>6186</v>
      </c>
      <c r="F1062" t="s">
        <v>6186</v>
      </c>
      <c r="H1062" t="s">
        <v>6186</v>
      </c>
      <c r="I1062" t="str">
        <f t="shared" si="20"/>
        <v/>
      </c>
      <c r="K1062" t="s">
        <v>6186</v>
      </c>
      <c r="L1062" t="s">
        <v>6186</v>
      </c>
      <c r="M1062" t="s">
        <v>6186</v>
      </c>
      <c r="N1062" t="s">
        <v>6186</v>
      </c>
      <c r="O1062" t="s">
        <v>6186</v>
      </c>
      <c r="P1062" t="s">
        <v>6186</v>
      </c>
      <c r="Q1062" t="s">
        <v>6186</v>
      </c>
      <c r="R1062" t="s">
        <v>6186</v>
      </c>
      <c r="S1062" t="s">
        <v>6186</v>
      </c>
      <c r="T1062" t="s">
        <v>6186</v>
      </c>
      <c r="U1062" t="s">
        <v>6186</v>
      </c>
      <c r="V1062" t="s">
        <v>6186</v>
      </c>
      <c r="W1062" t="s">
        <v>6186</v>
      </c>
      <c r="X1062" t="s">
        <v>6186</v>
      </c>
      <c r="Y1062" t="s">
        <v>6186</v>
      </c>
      <c r="Z1062" t="s">
        <v>6186</v>
      </c>
      <c r="AA1062" t="s">
        <v>6186</v>
      </c>
      <c r="AB1062" t="s">
        <v>6186</v>
      </c>
      <c r="AC1062" t="s">
        <v>6186</v>
      </c>
      <c r="AD1062" t="s">
        <v>6186</v>
      </c>
      <c r="AE1062" t="s">
        <v>6186</v>
      </c>
      <c r="AF1062" t="s">
        <v>6186</v>
      </c>
      <c r="AG1062" t="s">
        <v>6186</v>
      </c>
      <c r="AH1062" t="s">
        <v>6186</v>
      </c>
      <c r="AI1062" t="s">
        <v>6186</v>
      </c>
      <c r="AJ1062" t="s">
        <v>6186</v>
      </c>
      <c r="AK1062" t="s">
        <v>6186</v>
      </c>
      <c r="AL1062" t="s">
        <v>6186</v>
      </c>
      <c r="AM1062" t="s">
        <v>6186</v>
      </c>
      <c r="AN1062" t="s">
        <v>6186</v>
      </c>
      <c r="AO1062" t="s">
        <v>6186</v>
      </c>
      <c r="AP1062" t="s">
        <v>6186</v>
      </c>
      <c r="AQ1062" t="s">
        <v>6186</v>
      </c>
      <c r="AR1062" t="s">
        <v>6186</v>
      </c>
      <c r="AS1062" t="s">
        <v>6186</v>
      </c>
      <c r="AT1062" t="s">
        <v>6186</v>
      </c>
      <c r="AU1062" t="s">
        <v>6186</v>
      </c>
      <c r="AV1062" t="s">
        <v>6186</v>
      </c>
      <c r="AW1062" t="s">
        <v>6186</v>
      </c>
      <c r="AX1062" t="s">
        <v>6186</v>
      </c>
      <c r="AY1062" t="s">
        <v>6186</v>
      </c>
      <c r="AZ1062" t="s">
        <v>6186</v>
      </c>
      <c r="BA1062" t="s">
        <v>6186</v>
      </c>
      <c r="BB1062" t="s">
        <v>6186</v>
      </c>
      <c r="BC1062" t="s">
        <v>6186</v>
      </c>
      <c r="BD1062" t="s">
        <v>6186</v>
      </c>
    </row>
    <row r="1063" spans="1:56">
      <c r="A1063" t="s">
        <v>6190</v>
      </c>
      <c r="B1063">
        <v>3000</v>
      </c>
      <c r="C1063">
        <v>2008</v>
      </c>
      <c r="D1063" t="s">
        <v>6186</v>
      </c>
      <c r="E1063" t="s">
        <v>6186</v>
      </c>
      <c r="F1063" t="s">
        <v>6186</v>
      </c>
      <c r="H1063" t="s">
        <v>6186</v>
      </c>
      <c r="I1063" t="str">
        <f t="shared" si="20"/>
        <v/>
      </c>
      <c r="K1063" t="s">
        <v>6186</v>
      </c>
      <c r="L1063" t="s">
        <v>6186</v>
      </c>
      <c r="M1063" t="s">
        <v>6186</v>
      </c>
      <c r="N1063" t="s">
        <v>6186</v>
      </c>
      <c r="O1063" t="s">
        <v>6186</v>
      </c>
      <c r="P1063" t="s">
        <v>6186</v>
      </c>
      <c r="Q1063" t="s">
        <v>6186</v>
      </c>
      <c r="R1063" t="s">
        <v>6186</v>
      </c>
      <c r="S1063" t="s">
        <v>6186</v>
      </c>
      <c r="T1063" t="s">
        <v>6186</v>
      </c>
      <c r="U1063" t="s">
        <v>6186</v>
      </c>
      <c r="V1063" t="s">
        <v>6186</v>
      </c>
      <c r="W1063" t="s">
        <v>6186</v>
      </c>
      <c r="X1063" t="s">
        <v>6186</v>
      </c>
      <c r="Y1063" t="s">
        <v>6186</v>
      </c>
      <c r="Z1063" t="s">
        <v>6186</v>
      </c>
      <c r="AA1063" t="s">
        <v>6186</v>
      </c>
      <c r="AB1063" t="s">
        <v>6186</v>
      </c>
      <c r="AC1063" t="s">
        <v>6186</v>
      </c>
      <c r="AD1063" t="s">
        <v>6186</v>
      </c>
      <c r="AE1063" t="s">
        <v>6186</v>
      </c>
      <c r="AF1063" t="s">
        <v>6186</v>
      </c>
      <c r="AG1063" t="s">
        <v>6186</v>
      </c>
      <c r="AH1063" t="s">
        <v>6186</v>
      </c>
      <c r="AI1063" t="s">
        <v>6186</v>
      </c>
      <c r="AJ1063" t="s">
        <v>6186</v>
      </c>
      <c r="AK1063" t="s">
        <v>6186</v>
      </c>
      <c r="AL1063" t="s">
        <v>6186</v>
      </c>
      <c r="AM1063" t="s">
        <v>6186</v>
      </c>
      <c r="AN1063" t="s">
        <v>6186</v>
      </c>
      <c r="AO1063" t="s">
        <v>6186</v>
      </c>
      <c r="AP1063" t="s">
        <v>6186</v>
      </c>
      <c r="AQ1063" t="s">
        <v>6186</v>
      </c>
      <c r="AR1063" t="s">
        <v>6186</v>
      </c>
      <c r="AS1063" t="s">
        <v>6186</v>
      </c>
      <c r="AT1063" t="s">
        <v>6186</v>
      </c>
      <c r="AU1063" t="s">
        <v>6186</v>
      </c>
      <c r="AV1063" t="s">
        <v>6186</v>
      </c>
      <c r="AW1063" t="s">
        <v>6186</v>
      </c>
      <c r="AX1063" t="s">
        <v>6186</v>
      </c>
      <c r="AY1063" t="s">
        <v>6186</v>
      </c>
      <c r="AZ1063" t="s">
        <v>6186</v>
      </c>
      <c r="BA1063" t="s">
        <v>6186</v>
      </c>
      <c r="BB1063" t="s">
        <v>6186</v>
      </c>
      <c r="BC1063" t="s">
        <v>6186</v>
      </c>
      <c r="BD1063" t="s">
        <v>6186</v>
      </c>
    </row>
    <row r="1064" spans="1:56">
      <c r="A1064" t="s">
        <v>6190</v>
      </c>
      <c r="B1064">
        <v>3000</v>
      </c>
      <c r="C1064">
        <v>2009</v>
      </c>
      <c r="D1064" t="s">
        <v>6186</v>
      </c>
      <c r="E1064" t="s">
        <v>6186</v>
      </c>
      <c r="F1064" t="s">
        <v>6186</v>
      </c>
      <c r="H1064" t="s">
        <v>6186</v>
      </c>
      <c r="I1064" t="str">
        <f t="shared" si="20"/>
        <v/>
      </c>
      <c r="K1064" t="s">
        <v>6186</v>
      </c>
      <c r="L1064" t="s">
        <v>6186</v>
      </c>
      <c r="M1064" t="s">
        <v>6186</v>
      </c>
      <c r="N1064" t="s">
        <v>6186</v>
      </c>
      <c r="O1064" t="s">
        <v>6186</v>
      </c>
      <c r="P1064" t="s">
        <v>6186</v>
      </c>
      <c r="Q1064" t="s">
        <v>6186</v>
      </c>
      <c r="R1064" t="s">
        <v>6186</v>
      </c>
      <c r="S1064" t="s">
        <v>6186</v>
      </c>
      <c r="T1064" t="s">
        <v>6186</v>
      </c>
      <c r="U1064" t="s">
        <v>6186</v>
      </c>
      <c r="V1064" t="s">
        <v>6186</v>
      </c>
      <c r="W1064" t="s">
        <v>6186</v>
      </c>
      <c r="X1064" t="s">
        <v>6186</v>
      </c>
      <c r="Y1064" t="s">
        <v>6186</v>
      </c>
      <c r="Z1064" t="s">
        <v>6186</v>
      </c>
      <c r="AA1064" t="s">
        <v>6186</v>
      </c>
      <c r="AB1064" t="s">
        <v>6186</v>
      </c>
      <c r="AC1064" t="s">
        <v>6186</v>
      </c>
      <c r="AD1064" t="s">
        <v>6186</v>
      </c>
      <c r="AE1064" t="s">
        <v>6186</v>
      </c>
      <c r="AF1064" t="s">
        <v>6186</v>
      </c>
      <c r="AG1064" t="s">
        <v>6186</v>
      </c>
      <c r="AH1064" t="s">
        <v>6186</v>
      </c>
      <c r="AI1064" t="s">
        <v>6186</v>
      </c>
      <c r="AJ1064" t="s">
        <v>6186</v>
      </c>
      <c r="AK1064" t="s">
        <v>6186</v>
      </c>
      <c r="AL1064" t="s">
        <v>6186</v>
      </c>
      <c r="AM1064" t="s">
        <v>6186</v>
      </c>
      <c r="AN1064" t="s">
        <v>6186</v>
      </c>
      <c r="AO1064" t="s">
        <v>6186</v>
      </c>
      <c r="AP1064" t="s">
        <v>6186</v>
      </c>
      <c r="AQ1064" t="s">
        <v>6186</v>
      </c>
      <c r="AR1064" t="s">
        <v>6186</v>
      </c>
      <c r="AS1064" t="s">
        <v>6186</v>
      </c>
      <c r="AT1064" t="s">
        <v>6186</v>
      </c>
      <c r="AU1064" t="s">
        <v>6186</v>
      </c>
      <c r="AV1064" t="s">
        <v>6186</v>
      </c>
      <c r="AW1064" t="s">
        <v>6186</v>
      </c>
      <c r="AX1064" t="s">
        <v>6186</v>
      </c>
      <c r="AY1064" t="s">
        <v>6186</v>
      </c>
      <c r="AZ1064" t="s">
        <v>6186</v>
      </c>
      <c r="BA1064" t="s">
        <v>6186</v>
      </c>
      <c r="BB1064" t="s">
        <v>6186</v>
      </c>
      <c r="BC1064" t="s">
        <v>6186</v>
      </c>
      <c r="BD1064" t="s">
        <v>6186</v>
      </c>
    </row>
    <row r="1065" spans="1:56">
      <c r="A1065" t="s">
        <v>6190</v>
      </c>
      <c r="B1065">
        <v>3000</v>
      </c>
      <c r="C1065">
        <v>2010</v>
      </c>
      <c r="D1065" t="s">
        <v>6186</v>
      </c>
      <c r="E1065" t="s">
        <v>6186</v>
      </c>
      <c r="F1065" t="s">
        <v>6186</v>
      </c>
      <c r="H1065" t="s">
        <v>6186</v>
      </c>
      <c r="I1065" t="str">
        <f t="shared" si="20"/>
        <v/>
      </c>
      <c r="K1065" t="s">
        <v>6186</v>
      </c>
      <c r="L1065" t="s">
        <v>6186</v>
      </c>
      <c r="M1065" t="s">
        <v>6186</v>
      </c>
      <c r="N1065" t="s">
        <v>6186</v>
      </c>
      <c r="O1065" t="s">
        <v>6186</v>
      </c>
      <c r="P1065" t="s">
        <v>6186</v>
      </c>
      <c r="Q1065" t="s">
        <v>6186</v>
      </c>
      <c r="R1065" t="s">
        <v>6186</v>
      </c>
      <c r="S1065" t="s">
        <v>6186</v>
      </c>
      <c r="T1065" t="s">
        <v>6186</v>
      </c>
      <c r="U1065" t="s">
        <v>6186</v>
      </c>
      <c r="V1065" t="s">
        <v>6186</v>
      </c>
      <c r="W1065" t="s">
        <v>6186</v>
      </c>
      <c r="X1065" t="s">
        <v>6186</v>
      </c>
      <c r="Y1065" t="s">
        <v>6186</v>
      </c>
      <c r="Z1065" t="s">
        <v>6186</v>
      </c>
      <c r="AA1065" t="s">
        <v>6186</v>
      </c>
      <c r="AB1065" t="s">
        <v>6186</v>
      </c>
      <c r="AC1065" t="s">
        <v>6186</v>
      </c>
      <c r="AD1065" t="s">
        <v>6186</v>
      </c>
      <c r="AE1065" t="s">
        <v>6186</v>
      </c>
      <c r="AF1065" t="s">
        <v>6186</v>
      </c>
      <c r="AG1065" t="s">
        <v>6186</v>
      </c>
      <c r="AH1065" t="s">
        <v>6186</v>
      </c>
      <c r="AI1065" t="s">
        <v>6186</v>
      </c>
      <c r="AJ1065" t="s">
        <v>6186</v>
      </c>
      <c r="AK1065" t="s">
        <v>6186</v>
      </c>
      <c r="AL1065" t="s">
        <v>6186</v>
      </c>
      <c r="AM1065" t="s">
        <v>6186</v>
      </c>
      <c r="AN1065" t="s">
        <v>6186</v>
      </c>
      <c r="AO1065" t="s">
        <v>6186</v>
      </c>
      <c r="AP1065" t="s">
        <v>6186</v>
      </c>
      <c r="AQ1065" t="s">
        <v>6186</v>
      </c>
      <c r="AR1065" t="s">
        <v>6186</v>
      </c>
      <c r="AS1065" t="s">
        <v>6186</v>
      </c>
      <c r="AT1065" t="s">
        <v>6186</v>
      </c>
      <c r="AU1065" t="s">
        <v>6186</v>
      </c>
      <c r="AV1065" t="s">
        <v>6186</v>
      </c>
      <c r="AW1065" t="s">
        <v>6186</v>
      </c>
      <c r="AX1065" t="s">
        <v>6186</v>
      </c>
      <c r="AY1065" t="s">
        <v>6186</v>
      </c>
      <c r="AZ1065" t="s">
        <v>6186</v>
      </c>
      <c r="BA1065" t="s">
        <v>6186</v>
      </c>
      <c r="BB1065" t="s">
        <v>6186</v>
      </c>
      <c r="BC1065" t="s">
        <v>6186</v>
      </c>
      <c r="BD1065" t="s">
        <v>6186</v>
      </c>
    </row>
    <row r="1066" spans="1:56">
      <c r="A1066" t="s">
        <v>6190</v>
      </c>
      <c r="B1066">
        <v>3000</v>
      </c>
      <c r="C1066">
        <v>2011</v>
      </c>
      <c r="D1066" t="s">
        <v>6186</v>
      </c>
      <c r="E1066" t="s">
        <v>6186</v>
      </c>
      <c r="F1066" t="s">
        <v>6186</v>
      </c>
      <c r="H1066" t="s">
        <v>6186</v>
      </c>
      <c r="I1066" t="str">
        <f t="shared" si="20"/>
        <v/>
      </c>
      <c r="K1066" t="s">
        <v>6186</v>
      </c>
      <c r="L1066" t="s">
        <v>6186</v>
      </c>
      <c r="M1066" t="s">
        <v>6186</v>
      </c>
      <c r="N1066" t="s">
        <v>6186</v>
      </c>
      <c r="O1066" t="s">
        <v>6186</v>
      </c>
      <c r="P1066" t="s">
        <v>6186</v>
      </c>
      <c r="Q1066" t="s">
        <v>6186</v>
      </c>
      <c r="R1066" t="s">
        <v>6186</v>
      </c>
      <c r="S1066" t="s">
        <v>6186</v>
      </c>
      <c r="T1066" t="s">
        <v>6186</v>
      </c>
      <c r="U1066" t="s">
        <v>6186</v>
      </c>
      <c r="V1066" t="s">
        <v>6186</v>
      </c>
      <c r="W1066" t="s">
        <v>6186</v>
      </c>
      <c r="X1066" t="s">
        <v>6186</v>
      </c>
      <c r="Y1066" t="s">
        <v>6186</v>
      </c>
      <c r="Z1066" t="s">
        <v>6186</v>
      </c>
      <c r="AA1066" t="s">
        <v>6186</v>
      </c>
      <c r="AB1066" t="s">
        <v>6186</v>
      </c>
      <c r="AC1066" t="s">
        <v>6186</v>
      </c>
      <c r="AD1066" t="s">
        <v>6186</v>
      </c>
      <c r="AE1066" t="s">
        <v>6186</v>
      </c>
      <c r="AF1066" t="s">
        <v>6186</v>
      </c>
      <c r="AG1066" t="s">
        <v>6186</v>
      </c>
      <c r="AH1066" t="s">
        <v>6186</v>
      </c>
      <c r="AI1066" t="s">
        <v>6186</v>
      </c>
      <c r="AJ1066" t="s">
        <v>6186</v>
      </c>
      <c r="AK1066" t="s">
        <v>6186</v>
      </c>
      <c r="AL1066" t="s">
        <v>6186</v>
      </c>
      <c r="AM1066" t="s">
        <v>6186</v>
      </c>
      <c r="AN1066" t="s">
        <v>6186</v>
      </c>
      <c r="AO1066" t="s">
        <v>6186</v>
      </c>
      <c r="AP1066" t="s">
        <v>6186</v>
      </c>
      <c r="AQ1066" t="s">
        <v>6186</v>
      </c>
      <c r="AR1066" t="s">
        <v>6186</v>
      </c>
      <c r="AS1066" t="s">
        <v>6186</v>
      </c>
      <c r="AT1066" t="s">
        <v>6186</v>
      </c>
      <c r="AU1066" t="s">
        <v>6186</v>
      </c>
      <c r="AV1066" t="s">
        <v>6186</v>
      </c>
      <c r="AW1066" t="s">
        <v>6186</v>
      </c>
      <c r="AX1066" t="s">
        <v>6186</v>
      </c>
      <c r="AY1066" t="s">
        <v>6186</v>
      </c>
      <c r="AZ1066" t="s">
        <v>6186</v>
      </c>
      <c r="BA1066" t="s">
        <v>6186</v>
      </c>
      <c r="BB1066" t="s">
        <v>6186</v>
      </c>
      <c r="BC1066" t="s">
        <v>6186</v>
      </c>
      <c r="BD1066" t="s">
        <v>6186</v>
      </c>
    </row>
    <row r="1067" spans="1:56">
      <c r="A1067" t="s">
        <v>6190</v>
      </c>
      <c r="B1067">
        <v>3000</v>
      </c>
      <c r="C1067">
        <v>2012</v>
      </c>
      <c r="D1067" t="s">
        <v>6186</v>
      </c>
      <c r="E1067" t="s">
        <v>6186</v>
      </c>
      <c r="F1067" t="s">
        <v>6186</v>
      </c>
      <c r="H1067" t="s">
        <v>6186</v>
      </c>
      <c r="I1067" t="str">
        <f t="shared" si="20"/>
        <v/>
      </c>
      <c r="K1067" t="s">
        <v>6186</v>
      </c>
      <c r="L1067" t="s">
        <v>6186</v>
      </c>
      <c r="M1067" t="s">
        <v>6186</v>
      </c>
      <c r="N1067" t="s">
        <v>6186</v>
      </c>
      <c r="O1067" t="s">
        <v>6186</v>
      </c>
      <c r="P1067" t="s">
        <v>6186</v>
      </c>
      <c r="Q1067" t="s">
        <v>6186</v>
      </c>
      <c r="R1067" t="s">
        <v>6186</v>
      </c>
      <c r="S1067" t="s">
        <v>6186</v>
      </c>
      <c r="T1067" t="s">
        <v>6186</v>
      </c>
      <c r="U1067" t="s">
        <v>6186</v>
      </c>
      <c r="V1067" t="s">
        <v>6186</v>
      </c>
      <c r="W1067" t="s">
        <v>6186</v>
      </c>
      <c r="X1067" t="s">
        <v>6186</v>
      </c>
      <c r="Y1067" t="s">
        <v>6186</v>
      </c>
      <c r="Z1067" t="s">
        <v>6186</v>
      </c>
      <c r="AA1067" t="s">
        <v>6186</v>
      </c>
      <c r="AB1067" t="s">
        <v>6186</v>
      </c>
      <c r="AC1067" t="s">
        <v>6186</v>
      </c>
      <c r="AD1067" t="s">
        <v>6186</v>
      </c>
      <c r="AE1067" t="s">
        <v>6186</v>
      </c>
      <c r="AF1067" t="s">
        <v>6186</v>
      </c>
      <c r="AG1067" t="s">
        <v>6186</v>
      </c>
      <c r="AH1067" t="s">
        <v>6186</v>
      </c>
      <c r="AI1067" t="s">
        <v>6186</v>
      </c>
      <c r="AJ1067" t="s">
        <v>6186</v>
      </c>
      <c r="AK1067" t="s">
        <v>6186</v>
      </c>
      <c r="AL1067" t="s">
        <v>6186</v>
      </c>
      <c r="AM1067" t="s">
        <v>6186</v>
      </c>
      <c r="AN1067" t="s">
        <v>6186</v>
      </c>
      <c r="AO1067" t="s">
        <v>6186</v>
      </c>
      <c r="AP1067" t="s">
        <v>6186</v>
      </c>
      <c r="AQ1067" t="s">
        <v>6186</v>
      </c>
      <c r="AR1067" t="s">
        <v>6186</v>
      </c>
      <c r="AS1067" t="s">
        <v>6186</v>
      </c>
      <c r="AT1067" t="s">
        <v>6186</v>
      </c>
      <c r="AU1067" t="s">
        <v>6186</v>
      </c>
      <c r="AV1067" t="s">
        <v>6186</v>
      </c>
      <c r="AW1067" t="s">
        <v>6186</v>
      </c>
      <c r="AX1067" t="s">
        <v>6186</v>
      </c>
      <c r="AY1067" t="s">
        <v>6186</v>
      </c>
      <c r="AZ1067" t="s">
        <v>6186</v>
      </c>
      <c r="BA1067" t="s">
        <v>6186</v>
      </c>
      <c r="BB1067" t="s">
        <v>6186</v>
      </c>
      <c r="BC1067" t="s">
        <v>6186</v>
      </c>
      <c r="BD1067" t="s">
        <v>6186</v>
      </c>
    </row>
    <row r="1068" spans="1:56">
      <c r="A1068" t="s">
        <v>6190</v>
      </c>
      <c r="B1068">
        <v>3000</v>
      </c>
      <c r="C1068">
        <v>2013</v>
      </c>
      <c r="D1068" t="s">
        <v>6186</v>
      </c>
      <c r="E1068" t="s">
        <v>6186</v>
      </c>
      <c r="F1068" t="s">
        <v>6186</v>
      </c>
      <c r="H1068" t="s">
        <v>6186</v>
      </c>
      <c r="I1068" t="str">
        <f t="shared" si="20"/>
        <v/>
      </c>
      <c r="K1068" t="s">
        <v>6186</v>
      </c>
      <c r="L1068" t="s">
        <v>6186</v>
      </c>
      <c r="M1068" t="s">
        <v>6186</v>
      </c>
      <c r="N1068" t="s">
        <v>6186</v>
      </c>
      <c r="O1068" t="s">
        <v>6186</v>
      </c>
      <c r="P1068" t="s">
        <v>6186</v>
      </c>
      <c r="Q1068" t="s">
        <v>6186</v>
      </c>
      <c r="R1068" t="s">
        <v>6186</v>
      </c>
      <c r="S1068" t="s">
        <v>6186</v>
      </c>
      <c r="T1068" t="s">
        <v>6186</v>
      </c>
      <c r="U1068" t="s">
        <v>6186</v>
      </c>
      <c r="V1068" t="s">
        <v>6186</v>
      </c>
      <c r="W1068" t="s">
        <v>6186</v>
      </c>
      <c r="X1068" t="s">
        <v>6186</v>
      </c>
      <c r="Y1068" t="s">
        <v>6186</v>
      </c>
      <c r="Z1068" t="s">
        <v>6186</v>
      </c>
      <c r="AA1068" t="s">
        <v>6186</v>
      </c>
      <c r="AB1068" t="s">
        <v>6186</v>
      </c>
      <c r="AC1068" t="s">
        <v>6186</v>
      </c>
      <c r="AD1068" t="s">
        <v>6186</v>
      </c>
      <c r="AE1068" t="s">
        <v>6186</v>
      </c>
      <c r="AF1068" t="s">
        <v>6186</v>
      </c>
      <c r="AG1068" t="s">
        <v>6186</v>
      </c>
      <c r="AH1068" t="s">
        <v>6186</v>
      </c>
      <c r="AI1068" t="s">
        <v>6186</v>
      </c>
      <c r="AJ1068" t="s">
        <v>6186</v>
      </c>
      <c r="AK1068" t="s">
        <v>6186</v>
      </c>
      <c r="AL1068" t="s">
        <v>6186</v>
      </c>
      <c r="AM1068" t="s">
        <v>6186</v>
      </c>
      <c r="AN1068" t="s">
        <v>6186</v>
      </c>
      <c r="AO1068" t="s">
        <v>6186</v>
      </c>
      <c r="AP1068" t="s">
        <v>6186</v>
      </c>
      <c r="AQ1068" t="s">
        <v>6186</v>
      </c>
      <c r="AR1068" t="s">
        <v>6186</v>
      </c>
      <c r="AS1068" t="s">
        <v>6186</v>
      </c>
      <c r="AT1068" t="s">
        <v>6186</v>
      </c>
      <c r="AU1068" t="s">
        <v>6186</v>
      </c>
      <c r="AV1068" t="s">
        <v>6186</v>
      </c>
      <c r="AW1068" t="s">
        <v>6186</v>
      </c>
      <c r="AX1068" t="s">
        <v>6186</v>
      </c>
      <c r="AY1068" t="s">
        <v>6186</v>
      </c>
      <c r="AZ1068" t="s">
        <v>6186</v>
      </c>
      <c r="BA1068" t="s">
        <v>6186</v>
      </c>
      <c r="BB1068" t="s">
        <v>6186</v>
      </c>
      <c r="BC1068" t="s">
        <v>6186</v>
      </c>
      <c r="BD1068" t="s">
        <v>6186</v>
      </c>
    </row>
    <row r="1069" spans="1:56">
      <c r="A1069" t="s">
        <v>6190</v>
      </c>
      <c r="B1069">
        <v>3000</v>
      </c>
      <c r="C1069">
        <v>2014</v>
      </c>
      <c r="D1069" t="s">
        <v>6186</v>
      </c>
      <c r="E1069" t="s">
        <v>6186</v>
      </c>
      <c r="F1069" t="s">
        <v>6186</v>
      </c>
      <c r="H1069" t="s">
        <v>6186</v>
      </c>
      <c r="I1069" t="str">
        <f t="shared" si="20"/>
        <v/>
      </c>
      <c r="K1069" t="s">
        <v>6186</v>
      </c>
      <c r="L1069" t="s">
        <v>6186</v>
      </c>
      <c r="M1069" t="s">
        <v>6186</v>
      </c>
      <c r="N1069" t="s">
        <v>6186</v>
      </c>
      <c r="O1069" t="s">
        <v>6186</v>
      </c>
      <c r="P1069" t="s">
        <v>6186</v>
      </c>
      <c r="Q1069" t="s">
        <v>6186</v>
      </c>
      <c r="R1069" t="s">
        <v>6186</v>
      </c>
      <c r="S1069" t="s">
        <v>6186</v>
      </c>
      <c r="T1069" t="s">
        <v>6186</v>
      </c>
      <c r="U1069" t="s">
        <v>6186</v>
      </c>
      <c r="V1069" t="s">
        <v>6186</v>
      </c>
      <c r="W1069" t="s">
        <v>6186</v>
      </c>
      <c r="X1069" t="s">
        <v>6186</v>
      </c>
      <c r="Y1069" t="s">
        <v>6186</v>
      </c>
      <c r="Z1069" t="s">
        <v>6186</v>
      </c>
      <c r="AA1069" t="s">
        <v>6186</v>
      </c>
      <c r="AB1069" t="s">
        <v>6186</v>
      </c>
      <c r="AC1069" t="s">
        <v>6186</v>
      </c>
      <c r="AD1069" t="s">
        <v>6186</v>
      </c>
      <c r="AE1069" t="s">
        <v>6186</v>
      </c>
      <c r="AF1069" t="s">
        <v>6186</v>
      </c>
      <c r="AG1069" t="s">
        <v>6186</v>
      </c>
      <c r="AH1069" t="s">
        <v>6186</v>
      </c>
      <c r="AI1069" t="s">
        <v>6186</v>
      </c>
      <c r="AJ1069" t="s">
        <v>6186</v>
      </c>
      <c r="AK1069" t="s">
        <v>6186</v>
      </c>
      <c r="AL1069" t="s">
        <v>6186</v>
      </c>
      <c r="AM1069" t="s">
        <v>6186</v>
      </c>
      <c r="AN1069" t="s">
        <v>6186</v>
      </c>
      <c r="AO1069" t="s">
        <v>6186</v>
      </c>
      <c r="AP1069" t="s">
        <v>6186</v>
      </c>
      <c r="AQ1069" t="s">
        <v>6186</v>
      </c>
      <c r="AR1069" t="s">
        <v>6186</v>
      </c>
      <c r="AS1069" t="s">
        <v>6186</v>
      </c>
      <c r="AT1069" t="s">
        <v>6186</v>
      </c>
      <c r="AU1069" t="s">
        <v>6186</v>
      </c>
      <c r="AV1069" t="s">
        <v>6186</v>
      </c>
      <c r="AW1069" t="s">
        <v>6186</v>
      </c>
      <c r="AX1069" t="s">
        <v>6186</v>
      </c>
      <c r="AY1069" t="s">
        <v>6186</v>
      </c>
      <c r="AZ1069" t="s">
        <v>6186</v>
      </c>
      <c r="BA1069" t="s">
        <v>6186</v>
      </c>
      <c r="BB1069" t="s">
        <v>6186</v>
      </c>
      <c r="BC1069" t="s">
        <v>6186</v>
      </c>
      <c r="BD1069" t="s">
        <v>6186</v>
      </c>
    </row>
    <row r="1070" spans="1:56">
      <c r="A1070" t="s">
        <v>6190</v>
      </c>
      <c r="B1070">
        <v>3000</v>
      </c>
      <c r="C1070">
        <v>2015</v>
      </c>
      <c r="D1070" t="s">
        <v>6186</v>
      </c>
      <c r="E1070" t="s">
        <v>6186</v>
      </c>
      <c r="F1070" t="s">
        <v>6186</v>
      </c>
      <c r="H1070" t="s">
        <v>6186</v>
      </c>
      <c r="I1070" t="str">
        <f t="shared" si="20"/>
        <v/>
      </c>
      <c r="K1070" t="s">
        <v>6186</v>
      </c>
      <c r="L1070" t="s">
        <v>6186</v>
      </c>
      <c r="M1070" t="s">
        <v>6186</v>
      </c>
      <c r="N1070" t="s">
        <v>6186</v>
      </c>
      <c r="O1070" t="s">
        <v>6186</v>
      </c>
      <c r="P1070" t="s">
        <v>6186</v>
      </c>
      <c r="Q1070" t="s">
        <v>6186</v>
      </c>
      <c r="R1070" t="s">
        <v>6186</v>
      </c>
      <c r="S1070" t="s">
        <v>6186</v>
      </c>
      <c r="T1070" t="s">
        <v>6186</v>
      </c>
      <c r="U1070" t="s">
        <v>6186</v>
      </c>
      <c r="V1070" t="s">
        <v>6186</v>
      </c>
      <c r="W1070" t="s">
        <v>6186</v>
      </c>
      <c r="X1070" t="s">
        <v>6186</v>
      </c>
      <c r="Y1070" t="s">
        <v>6186</v>
      </c>
      <c r="Z1070" t="s">
        <v>6186</v>
      </c>
      <c r="AA1070" t="s">
        <v>6186</v>
      </c>
      <c r="AB1070" t="s">
        <v>6186</v>
      </c>
      <c r="AC1070" t="s">
        <v>6186</v>
      </c>
      <c r="AD1070" t="s">
        <v>6186</v>
      </c>
      <c r="AE1070" t="s">
        <v>6186</v>
      </c>
      <c r="AF1070" t="s">
        <v>6186</v>
      </c>
      <c r="AG1070" t="s">
        <v>6186</v>
      </c>
      <c r="AH1070" t="s">
        <v>6186</v>
      </c>
      <c r="AI1070" t="s">
        <v>6186</v>
      </c>
      <c r="AJ1070" t="s">
        <v>6186</v>
      </c>
      <c r="AK1070" t="s">
        <v>6186</v>
      </c>
      <c r="AL1070" t="s">
        <v>6186</v>
      </c>
      <c r="AM1070" t="s">
        <v>6186</v>
      </c>
      <c r="AN1070" t="s">
        <v>6186</v>
      </c>
      <c r="AO1070" t="s">
        <v>6186</v>
      </c>
      <c r="AP1070" t="s">
        <v>6186</v>
      </c>
      <c r="AQ1070" t="s">
        <v>6186</v>
      </c>
      <c r="AR1070" t="s">
        <v>6186</v>
      </c>
      <c r="AS1070" t="s">
        <v>6186</v>
      </c>
      <c r="AT1070" t="s">
        <v>6186</v>
      </c>
      <c r="AU1070" t="s">
        <v>6186</v>
      </c>
      <c r="AV1070" t="s">
        <v>6186</v>
      </c>
      <c r="AW1070" t="s">
        <v>6186</v>
      </c>
      <c r="AX1070" t="s">
        <v>6186</v>
      </c>
      <c r="AY1070" t="s">
        <v>6186</v>
      </c>
      <c r="AZ1070" t="s">
        <v>6186</v>
      </c>
      <c r="BA1070" t="s">
        <v>6186</v>
      </c>
      <c r="BB1070" t="s">
        <v>6186</v>
      </c>
      <c r="BC1070" t="s">
        <v>6186</v>
      </c>
      <c r="BD1070" t="s">
        <v>6186</v>
      </c>
    </row>
    <row r="1071" spans="1:56">
      <c r="A1071" t="s">
        <v>6190</v>
      </c>
      <c r="B1071">
        <v>3000</v>
      </c>
      <c r="C1071">
        <v>2016</v>
      </c>
      <c r="D1071" t="s">
        <v>6186</v>
      </c>
      <c r="E1071" t="s">
        <v>6186</v>
      </c>
      <c r="F1071" t="s">
        <v>6186</v>
      </c>
      <c r="H1071" t="s">
        <v>6186</v>
      </c>
      <c r="I1071" t="str">
        <f t="shared" si="20"/>
        <v/>
      </c>
      <c r="K1071" t="s">
        <v>6186</v>
      </c>
      <c r="L1071" t="s">
        <v>6186</v>
      </c>
      <c r="M1071" t="s">
        <v>6186</v>
      </c>
      <c r="N1071" t="s">
        <v>6186</v>
      </c>
      <c r="O1071" t="s">
        <v>6186</v>
      </c>
      <c r="P1071" t="s">
        <v>6186</v>
      </c>
      <c r="Q1071" t="s">
        <v>6186</v>
      </c>
      <c r="R1071" t="s">
        <v>6186</v>
      </c>
      <c r="S1071" t="s">
        <v>6186</v>
      </c>
      <c r="T1071" t="s">
        <v>6186</v>
      </c>
      <c r="U1071" t="s">
        <v>6186</v>
      </c>
      <c r="V1071" t="s">
        <v>6186</v>
      </c>
      <c r="W1071" t="s">
        <v>6186</v>
      </c>
      <c r="X1071" t="s">
        <v>6186</v>
      </c>
      <c r="Y1071" t="s">
        <v>6186</v>
      </c>
      <c r="Z1071" t="s">
        <v>6186</v>
      </c>
      <c r="AA1071" t="s">
        <v>6186</v>
      </c>
      <c r="AB1071" t="s">
        <v>6186</v>
      </c>
      <c r="AC1071" t="s">
        <v>6186</v>
      </c>
      <c r="AD1071" t="s">
        <v>6186</v>
      </c>
      <c r="AE1071" t="s">
        <v>6186</v>
      </c>
      <c r="AF1071" t="s">
        <v>6186</v>
      </c>
      <c r="AG1071" t="s">
        <v>6186</v>
      </c>
      <c r="AH1071" t="s">
        <v>6186</v>
      </c>
      <c r="AI1071" t="s">
        <v>6186</v>
      </c>
      <c r="AJ1071" t="s">
        <v>6186</v>
      </c>
      <c r="AK1071" t="s">
        <v>6186</v>
      </c>
      <c r="AL1071" t="s">
        <v>6186</v>
      </c>
      <c r="AM1071" t="s">
        <v>6186</v>
      </c>
      <c r="AN1071" t="s">
        <v>6186</v>
      </c>
      <c r="AO1071" t="s">
        <v>6186</v>
      </c>
      <c r="AP1071" t="s">
        <v>6186</v>
      </c>
      <c r="AQ1071" t="s">
        <v>6186</v>
      </c>
      <c r="AR1071" t="s">
        <v>6186</v>
      </c>
      <c r="AS1071" t="s">
        <v>6186</v>
      </c>
      <c r="AT1071" t="s">
        <v>6186</v>
      </c>
      <c r="AU1071" t="s">
        <v>6186</v>
      </c>
      <c r="AV1071" t="s">
        <v>6186</v>
      </c>
      <c r="AW1071" t="s">
        <v>6186</v>
      </c>
      <c r="AX1071" t="s">
        <v>6186</v>
      </c>
      <c r="AY1071" t="s">
        <v>6186</v>
      </c>
      <c r="AZ1071" t="s">
        <v>6186</v>
      </c>
      <c r="BA1071" t="s">
        <v>6186</v>
      </c>
      <c r="BB1071" t="s">
        <v>6186</v>
      </c>
      <c r="BC1071" t="s">
        <v>6186</v>
      </c>
      <c r="BD1071" t="s">
        <v>6186</v>
      </c>
    </row>
    <row r="1072" spans="1:56">
      <c r="A1072" t="s">
        <v>6190</v>
      </c>
      <c r="B1072">
        <v>3000</v>
      </c>
      <c r="C1072">
        <v>2017</v>
      </c>
      <c r="D1072" t="s">
        <v>6186</v>
      </c>
      <c r="E1072" t="s">
        <v>6186</v>
      </c>
      <c r="F1072" t="s">
        <v>6186</v>
      </c>
      <c r="H1072" t="s">
        <v>6186</v>
      </c>
      <c r="I1072" t="str">
        <f t="shared" si="20"/>
        <v/>
      </c>
      <c r="K1072" t="s">
        <v>6186</v>
      </c>
      <c r="L1072" t="s">
        <v>6186</v>
      </c>
      <c r="M1072" t="s">
        <v>6186</v>
      </c>
      <c r="N1072" t="s">
        <v>6186</v>
      </c>
      <c r="O1072" t="s">
        <v>6186</v>
      </c>
      <c r="P1072" t="s">
        <v>6186</v>
      </c>
      <c r="Q1072" t="s">
        <v>6186</v>
      </c>
      <c r="R1072" t="s">
        <v>6186</v>
      </c>
      <c r="S1072" t="s">
        <v>6186</v>
      </c>
      <c r="T1072" t="s">
        <v>6186</v>
      </c>
      <c r="U1072" t="s">
        <v>6186</v>
      </c>
      <c r="V1072" t="s">
        <v>6186</v>
      </c>
      <c r="W1072" t="s">
        <v>6186</v>
      </c>
      <c r="X1072" t="s">
        <v>6186</v>
      </c>
      <c r="Y1072" t="s">
        <v>6186</v>
      </c>
      <c r="Z1072" t="s">
        <v>6186</v>
      </c>
      <c r="AA1072" t="s">
        <v>6186</v>
      </c>
      <c r="AB1072" t="s">
        <v>6186</v>
      </c>
      <c r="AC1072" t="s">
        <v>6186</v>
      </c>
      <c r="AD1072" t="s">
        <v>6186</v>
      </c>
      <c r="AE1072" t="s">
        <v>6186</v>
      </c>
      <c r="AF1072" t="s">
        <v>6186</v>
      </c>
      <c r="AG1072" t="s">
        <v>6186</v>
      </c>
      <c r="AH1072" t="s">
        <v>6186</v>
      </c>
      <c r="AI1072" t="s">
        <v>6186</v>
      </c>
      <c r="AJ1072" t="s">
        <v>6186</v>
      </c>
      <c r="AK1072" t="s">
        <v>6186</v>
      </c>
      <c r="AL1072" t="s">
        <v>6186</v>
      </c>
      <c r="AM1072" t="s">
        <v>6186</v>
      </c>
      <c r="AN1072" t="s">
        <v>6186</v>
      </c>
      <c r="AO1072" t="s">
        <v>6186</v>
      </c>
      <c r="AP1072" t="s">
        <v>6186</v>
      </c>
      <c r="AQ1072" t="s">
        <v>6186</v>
      </c>
      <c r="AR1072" t="s">
        <v>6186</v>
      </c>
      <c r="AS1072" t="s">
        <v>6186</v>
      </c>
      <c r="AT1072" t="s">
        <v>6186</v>
      </c>
      <c r="AU1072" t="s">
        <v>6186</v>
      </c>
      <c r="AV1072" t="s">
        <v>6186</v>
      </c>
      <c r="AW1072" t="s">
        <v>6186</v>
      </c>
      <c r="AX1072" t="s">
        <v>6186</v>
      </c>
      <c r="AY1072" t="s">
        <v>6186</v>
      </c>
      <c r="AZ1072" t="s">
        <v>6186</v>
      </c>
      <c r="BA1072" t="s">
        <v>6186</v>
      </c>
      <c r="BB1072" t="s">
        <v>6186</v>
      </c>
      <c r="BC1072" t="s">
        <v>6186</v>
      </c>
      <c r="BD1072" t="s">
        <v>6186</v>
      </c>
    </row>
    <row r="1073" spans="1:56">
      <c r="A1073" t="s">
        <v>6190</v>
      </c>
      <c r="B1073">
        <v>3000</v>
      </c>
      <c r="C1073">
        <v>2018</v>
      </c>
      <c r="D1073" t="s">
        <v>6186</v>
      </c>
      <c r="E1073" t="s">
        <v>6186</v>
      </c>
      <c r="F1073" t="s">
        <v>6186</v>
      </c>
      <c r="H1073" t="s">
        <v>6186</v>
      </c>
      <c r="I1073" t="str">
        <f t="shared" si="20"/>
        <v/>
      </c>
      <c r="K1073" t="s">
        <v>6186</v>
      </c>
      <c r="L1073" t="s">
        <v>6186</v>
      </c>
      <c r="M1073" t="s">
        <v>6186</v>
      </c>
      <c r="N1073" t="s">
        <v>6186</v>
      </c>
      <c r="O1073" t="s">
        <v>6186</v>
      </c>
      <c r="P1073" t="s">
        <v>6186</v>
      </c>
      <c r="Q1073" t="s">
        <v>6186</v>
      </c>
      <c r="R1073" t="s">
        <v>6186</v>
      </c>
      <c r="S1073" t="s">
        <v>6186</v>
      </c>
      <c r="T1073" t="s">
        <v>6186</v>
      </c>
      <c r="U1073" t="s">
        <v>6186</v>
      </c>
      <c r="V1073" t="s">
        <v>6186</v>
      </c>
      <c r="W1073" t="s">
        <v>6186</v>
      </c>
      <c r="X1073" t="s">
        <v>6186</v>
      </c>
      <c r="Y1073" t="s">
        <v>6186</v>
      </c>
      <c r="Z1073" t="s">
        <v>6186</v>
      </c>
      <c r="AA1073" t="s">
        <v>6186</v>
      </c>
      <c r="AB1073" t="s">
        <v>6186</v>
      </c>
      <c r="AC1073" t="s">
        <v>6186</v>
      </c>
      <c r="AD1073" t="s">
        <v>6186</v>
      </c>
      <c r="AE1073" t="s">
        <v>6186</v>
      </c>
      <c r="AF1073" t="s">
        <v>6186</v>
      </c>
      <c r="AG1073" t="s">
        <v>6186</v>
      </c>
      <c r="AH1073" t="s">
        <v>6186</v>
      </c>
      <c r="AI1073" t="s">
        <v>6186</v>
      </c>
      <c r="AJ1073" t="s">
        <v>6186</v>
      </c>
      <c r="AK1073" t="s">
        <v>6186</v>
      </c>
      <c r="AL1073" t="s">
        <v>6186</v>
      </c>
      <c r="AM1073" t="s">
        <v>6186</v>
      </c>
      <c r="AN1073" t="s">
        <v>6186</v>
      </c>
      <c r="AO1073" t="s">
        <v>6186</v>
      </c>
      <c r="AP1073" t="s">
        <v>6186</v>
      </c>
      <c r="AQ1073" t="s">
        <v>6186</v>
      </c>
      <c r="AR1073" t="s">
        <v>6186</v>
      </c>
      <c r="AS1073" t="s">
        <v>6186</v>
      </c>
      <c r="AT1073" t="s">
        <v>6186</v>
      </c>
      <c r="AU1073" t="s">
        <v>6186</v>
      </c>
      <c r="AV1073" t="s">
        <v>6186</v>
      </c>
      <c r="AW1073" t="s">
        <v>6186</v>
      </c>
      <c r="AX1073" t="s">
        <v>6186</v>
      </c>
      <c r="AY1073" t="s">
        <v>6186</v>
      </c>
      <c r="AZ1073" t="s">
        <v>6186</v>
      </c>
      <c r="BA1073" t="s">
        <v>6186</v>
      </c>
      <c r="BB1073" t="s">
        <v>6186</v>
      </c>
      <c r="BC1073" t="s">
        <v>6186</v>
      </c>
      <c r="BD1073" t="s">
        <v>6186</v>
      </c>
    </row>
    <row r="1074" spans="1:56">
      <c r="A1074" t="s">
        <v>6190</v>
      </c>
      <c r="B1074">
        <v>3000</v>
      </c>
      <c r="C1074">
        <v>2019</v>
      </c>
      <c r="D1074" t="s">
        <v>6186</v>
      </c>
      <c r="E1074" t="s">
        <v>6186</v>
      </c>
      <c r="F1074" t="s">
        <v>6186</v>
      </c>
      <c r="H1074" t="s">
        <v>6186</v>
      </c>
      <c r="I1074" t="str">
        <f t="shared" si="20"/>
        <v/>
      </c>
      <c r="K1074" t="s">
        <v>6186</v>
      </c>
      <c r="L1074" t="s">
        <v>6186</v>
      </c>
      <c r="M1074" t="s">
        <v>6186</v>
      </c>
      <c r="N1074" t="s">
        <v>6186</v>
      </c>
      <c r="O1074" t="s">
        <v>6186</v>
      </c>
      <c r="P1074" t="s">
        <v>6186</v>
      </c>
      <c r="Q1074" t="s">
        <v>6186</v>
      </c>
      <c r="R1074" t="s">
        <v>6186</v>
      </c>
      <c r="S1074" t="s">
        <v>6186</v>
      </c>
      <c r="T1074" t="s">
        <v>6186</v>
      </c>
      <c r="U1074" t="s">
        <v>6186</v>
      </c>
      <c r="V1074" t="s">
        <v>6186</v>
      </c>
      <c r="W1074" t="s">
        <v>6186</v>
      </c>
      <c r="X1074" t="s">
        <v>6186</v>
      </c>
      <c r="Y1074" t="s">
        <v>6186</v>
      </c>
      <c r="Z1074" t="s">
        <v>6186</v>
      </c>
      <c r="AA1074" t="s">
        <v>6186</v>
      </c>
      <c r="AB1074" t="s">
        <v>6186</v>
      </c>
      <c r="AC1074" t="s">
        <v>6186</v>
      </c>
      <c r="AD1074" t="s">
        <v>6186</v>
      </c>
      <c r="AE1074" t="s">
        <v>6186</v>
      </c>
      <c r="AF1074" t="s">
        <v>6186</v>
      </c>
      <c r="AG1074" t="s">
        <v>6186</v>
      </c>
      <c r="AH1074" t="s">
        <v>6186</v>
      </c>
      <c r="AI1074" t="s">
        <v>6186</v>
      </c>
      <c r="AJ1074" t="s">
        <v>6186</v>
      </c>
      <c r="AK1074" t="s">
        <v>6186</v>
      </c>
      <c r="AL1074" t="s">
        <v>6186</v>
      </c>
      <c r="AM1074" t="s">
        <v>6186</v>
      </c>
      <c r="AN1074" t="s">
        <v>6186</v>
      </c>
      <c r="AO1074" t="s">
        <v>6186</v>
      </c>
      <c r="AP1074" t="s">
        <v>6186</v>
      </c>
      <c r="AQ1074" t="s">
        <v>6186</v>
      </c>
      <c r="AR1074" t="s">
        <v>6186</v>
      </c>
      <c r="AS1074" t="s">
        <v>6186</v>
      </c>
      <c r="AT1074" t="s">
        <v>6186</v>
      </c>
      <c r="AU1074" t="s">
        <v>6186</v>
      </c>
      <c r="AV1074" t="s">
        <v>6186</v>
      </c>
      <c r="AW1074" t="s">
        <v>6186</v>
      </c>
      <c r="AX1074" t="s">
        <v>6186</v>
      </c>
      <c r="AY1074" t="s">
        <v>6186</v>
      </c>
      <c r="AZ1074" t="s">
        <v>6186</v>
      </c>
      <c r="BA1074" t="s">
        <v>6186</v>
      </c>
      <c r="BB1074" t="s">
        <v>6186</v>
      </c>
      <c r="BC1074" t="s">
        <v>6186</v>
      </c>
      <c r="BD1074" t="s">
        <v>6186</v>
      </c>
    </row>
    <row r="1075" spans="1:56">
      <c r="A1075" t="s">
        <v>6190</v>
      </c>
      <c r="B1075">
        <v>3000</v>
      </c>
      <c r="C1075">
        <v>2020</v>
      </c>
      <c r="D1075" t="s">
        <v>6186</v>
      </c>
      <c r="E1075" t="s">
        <v>6186</v>
      </c>
      <c r="F1075" t="s">
        <v>6186</v>
      </c>
      <c r="H1075" t="s">
        <v>6186</v>
      </c>
      <c r="I1075" t="str">
        <f t="shared" si="20"/>
        <v/>
      </c>
      <c r="K1075" t="s">
        <v>6186</v>
      </c>
      <c r="L1075" t="s">
        <v>6186</v>
      </c>
      <c r="M1075" t="s">
        <v>6186</v>
      </c>
      <c r="N1075" t="s">
        <v>6186</v>
      </c>
      <c r="O1075" t="s">
        <v>6186</v>
      </c>
      <c r="P1075" t="s">
        <v>6186</v>
      </c>
      <c r="Q1075" t="s">
        <v>6186</v>
      </c>
      <c r="R1075" t="s">
        <v>6186</v>
      </c>
      <c r="S1075" t="s">
        <v>6186</v>
      </c>
      <c r="T1075" t="s">
        <v>6186</v>
      </c>
      <c r="U1075" t="s">
        <v>6186</v>
      </c>
      <c r="V1075" t="s">
        <v>6186</v>
      </c>
      <c r="W1075" t="s">
        <v>6186</v>
      </c>
      <c r="X1075" t="s">
        <v>6186</v>
      </c>
      <c r="Y1075" t="s">
        <v>6186</v>
      </c>
      <c r="Z1075" t="s">
        <v>6186</v>
      </c>
      <c r="AA1075" t="s">
        <v>6186</v>
      </c>
      <c r="AB1075" t="s">
        <v>6186</v>
      </c>
      <c r="AC1075" t="s">
        <v>6186</v>
      </c>
      <c r="AD1075" t="s">
        <v>6186</v>
      </c>
      <c r="AE1075" t="s">
        <v>6186</v>
      </c>
      <c r="AF1075" t="s">
        <v>6186</v>
      </c>
      <c r="AG1075" t="s">
        <v>6186</v>
      </c>
      <c r="AH1075" t="s">
        <v>6186</v>
      </c>
      <c r="AI1075" t="s">
        <v>6186</v>
      </c>
      <c r="AJ1075" t="s">
        <v>6186</v>
      </c>
      <c r="AK1075" t="s">
        <v>6186</v>
      </c>
      <c r="AL1075" t="s">
        <v>6186</v>
      </c>
      <c r="AM1075" t="s">
        <v>6186</v>
      </c>
      <c r="AN1075" t="s">
        <v>6186</v>
      </c>
      <c r="AO1075" t="s">
        <v>6186</v>
      </c>
      <c r="AP1075" t="s">
        <v>6186</v>
      </c>
      <c r="AQ1075" t="s">
        <v>6186</v>
      </c>
      <c r="AR1075" t="s">
        <v>6186</v>
      </c>
      <c r="AS1075" t="s">
        <v>6186</v>
      </c>
      <c r="AT1075" t="s">
        <v>6186</v>
      </c>
      <c r="AU1075" t="s">
        <v>6186</v>
      </c>
      <c r="AV1075" t="s">
        <v>6186</v>
      </c>
      <c r="AW1075" t="s">
        <v>6186</v>
      </c>
      <c r="AX1075" t="s">
        <v>6186</v>
      </c>
      <c r="AY1075" t="s">
        <v>6186</v>
      </c>
      <c r="AZ1075" t="s">
        <v>6186</v>
      </c>
      <c r="BA1075" t="s">
        <v>6186</v>
      </c>
      <c r="BB1075" t="s">
        <v>6186</v>
      </c>
      <c r="BC1075" t="s">
        <v>6186</v>
      </c>
      <c r="BD1075" t="s">
        <v>6186</v>
      </c>
    </row>
    <row r="1076" spans="1:56">
      <c r="A1076" t="s">
        <v>6190</v>
      </c>
      <c r="B1076">
        <v>3000</v>
      </c>
      <c r="C1076">
        <v>2021</v>
      </c>
      <c r="D1076" t="s">
        <v>6186</v>
      </c>
      <c r="E1076" t="s">
        <v>6186</v>
      </c>
      <c r="F1076" t="s">
        <v>6186</v>
      </c>
      <c r="G1076" t="str">
        <f>IFERROR(F1076*E1076,"")</f>
        <v/>
      </c>
      <c r="H1076" t="s">
        <v>6186</v>
      </c>
      <c r="I1076" t="str">
        <f t="shared" si="20"/>
        <v/>
      </c>
      <c r="J1076" t="str">
        <f>IFERROR(M1076*E1076,"")</f>
        <v/>
      </c>
      <c r="K1076" t="s">
        <v>6186</v>
      </c>
      <c r="L1076" t="s">
        <v>6186</v>
      </c>
      <c r="M1076" t="s">
        <v>6186</v>
      </c>
      <c r="N1076" t="s">
        <v>6186</v>
      </c>
      <c r="O1076" t="s">
        <v>6186</v>
      </c>
      <c r="P1076" t="s">
        <v>6186</v>
      </c>
      <c r="Q1076" t="s">
        <v>6186</v>
      </c>
      <c r="R1076" t="s">
        <v>6186</v>
      </c>
      <c r="S1076" t="s">
        <v>6186</v>
      </c>
      <c r="T1076" t="s">
        <v>6186</v>
      </c>
      <c r="U1076" t="s">
        <v>6186</v>
      </c>
      <c r="V1076" t="s">
        <v>6186</v>
      </c>
      <c r="W1076" t="s">
        <v>6186</v>
      </c>
      <c r="X1076" t="s">
        <v>6186</v>
      </c>
      <c r="Y1076" t="s">
        <v>6186</v>
      </c>
      <c r="Z1076" t="s">
        <v>6186</v>
      </c>
      <c r="AA1076" t="s">
        <v>6186</v>
      </c>
      <c r="AB1076" t="s">
        <v>6186</v>
      </c>
      <c r="AC1076" t="s">
        <v>6186</v>
      </c>
      <c r="AD1076" t="s">
        <v>6186</v>
      </c>
      <c r="AE1076" t="s">
        <v>6186</v>
      </c>
      <c r="AF1076" t="s">
        <v>6186</v>
      </c>
      <c r="AG1076" t="s">
        <v>6186</v>
      </c>
      <c r="AH1076" t="s">
        <v>6186</v>
      </c>
      <c r="AI1076" t="s">
        <v>6186</v>
      </c>
      <c r="AJ1076" t="s">
        <v>6186</v>
      </c>
      <c r="AK1076" t="s">
        <v>6186</v>
      </c>
      <c r="AL1076" t="s">
        <v>6186</v>
      </c>
      <c r="AM1076" t="s">
        <v>6186</v>
      </c>
      <c r="AN1076" t="s">
        <v>6186</v>
      </c>
      <c r="AO1076" t="s">
        <v>6186</v>
      </c>
      <c r="AP1076" t="s">
        <v>6186</v>
      </c>
      <c r="AQ1076" t="s">
        <v>6186</v>
      </c>
      <c r="AR1076" t="s">
        <v>6186</v>
      </c>
      <c r="AS1076" t="s">
        <v>6186</v>
      </c>
      <c r="AT1076" t="s">
        <v>6186</v>
      </c>
      <c r="AU1076" t="s">
        <v>6186</v>
      </c>
      <c r="AV1076" t="s">
        <v>6186</v>
      </c>
      <c r="AW1076" t="s">
        <v>6186</v>
      </c>
      <c r="AX1076" t="s">
        <v>6186</v>
      </c>
      <c r="AY1076" t="s">
        <v>6186</v>
      </c>
      <c r="AZ1076" t="s">
        <v>6186</v>
      </c>
      <c r="BA1076" t="s">
        <v>6186</v>
      </c>
      <c r="BB1076" t="s">
        <v>6186</v>
      </c>
      <c r="BC1076" t="s">
        <v>6186</v>
      </c>
      <c r="BD1076" t="s">
        <v>6186</v>
      </c>
    </row>
    <row r="1077" spans="1:56">
      <c r="A1077" t="s">
        <v>6190</v>
      </c>
      <c r="B1077">
        <v>3000</v>
      </c>
      <c r="C1077" t="s">
        <v>6187</v>
      </c>
      <c r="D1077" t="s">
        <v>6186</v>
      </c>
      <c r="E1077" t="s">
        <v>6186</v>
      </c>
      <c r="F1077" t="s">
        <v>6186</v>
      </c>
      <c r="H1077" t="s">
        <v>6186</v>
      </c>
      <c r="I1077" t="str">
        <f t="shared" si="20"/>
        <v/>
      </c>
      <c r="K1077" t="s">
        <v>6186</v>
      </c>
      <c r="L1077" t="s">
        <v>6186</v>
      </c>
      <c r="M1077" t="s">
        <v>6186</v>
      </c>
      <c r="N1077" t="s">
        <v>6186</v>
      </c>
      <c r="O1077" t="s">
        <v>6186</v>
      </c>
      <c r="P1077" t="s">
        <v>6186</v>
      </c>
      <c r="Q1077" t="s">
        <v>6186</v>
      </c>
      <c r="R1077" t="s">
        <v>6186</v>
      </c>
      <c r="S1077" t="s">
        <v>6186</v>
      </c>
      <c r="T1077" t="s">
        <v>6186</v>
      </c>
      <c r="U1077" t="s">
        <v>6186</v>
      </c>
      <c r="V1077" t="s">
        <v>6186</v>
      </c>
      <c r="W1077" t="s">
        <v>6186</v>
      </c>
      <c r="X1077" t="s">
        <v>6186</v>
      </c>
      <c r="Y1077" t="s">
        <v>6186</v>
      </c>
      <c r="Z1077" t="s">
        <v>6186</v>
      </c>
      <c r="AA1077" t="s">
        <v>6186</v>
      </c>
      <c r="AB1077" t="s">
        <v>6186</v>
      </c>
      <c r="AC1077" t="s">
        <v>6186</v>
      </c>
      <c r="AD1077" t="s">
        <v>6186</v>
      </c>
      <c r="AE1077" t="s">
        <v>6186</v>
      </c>
      <c r="AF1077" t="s">
        <v>6186</v>
      </c>
      <c r="AG1077" t="s">
        <v>6186</v>
      </c>
      <c r="AH1077" t="s">
        <v>6186</v>
      </c>
      <c r="AI1077" t="s">
        <v>6186</v>
      </c>
      <c r="AJ1077" t="s">
        <v>6186</v>
      </c>
      <c r="AK1077" t="s">
        <v>6186</v>
      </c>
      <c r="AL1077" t="s">
        <v>6186</v>
      </c>
      <c r="AM1077" t="s">
        <v>6186</v>
      </c>
      <c r="AN1077" t="s">
        <v>6186</v>
      </c>
      <c r="AO1077" t="s">
        <v>6186</v>
      </c>
      <c r="AP1077" t="s">
        <v>6186</v>
      </c>
      <c r="AQ1077" t="s">
        <v>6186</v>
      </c>
      <c r="AR1077" t="s">
        <v>6186</v>
      </c>
      <c r="AS1077" t="s">
        <v>6186</v>
      </c>
      <c r="AT1077" t="s">
        <v>6186</v>
      </c>
      <c r="AU1077" t="s">
        <v>6186</v>
      </c>
      <c r="AV1077" t="s">
        <v>6186</v>
      </c>
      <c r="AW1077" t="s">
        <v>6186</v>
      </c>
      <c r="AX1077" t="s">
        <v>6186</v>
      </c>
      <c r="AY1077" t="s">
        <v>6186</v>
      </c>
      <c r="AZ1077" t="s">
        <v>6186</v>
      </c>
      <c r="BA1077" t="s">
        <v>6186</v>
      </c>
      <c r="BB1077" t="s">
        <v>6186</v>
      </c>
      <c r="BC1077" t="s">
        <v>6186</v>
      </c>
      <c r="BD1077" t="s">
        <v>6186</v>
      </c>
    </row>
    <row r="1078" spans="1:56">
      <c r="A1078" t="s">
        <v>6188</v>
      </c>
      <c r="B1078">
        <v>3000</v>
      </c>
      <c r="C1078">
        <v>1975</v>
      </c>
      <c r="D1078" t="s">
        <v>6186</v>
      </c>
      <c r="E1078" t="s">
        <v>6186</v>
      </c>
      <c r="F1078" t="s">
        <v>6186</v>
      </c>
      <c r="H1078" t="s">
        <v>6186</v>
      </c>
      <c r="I1078" t="str">
        <f t="shared" si="20"/>
        <v/>
      </c>
      <c r="K1078" t="s">
        <v>6186</v>
      </c>
      <c r="L1078" t="s">
        <v>6186</v>
      </c>
      <c r="M1078" t="s">
        <v>6186</v>
      </c>
      <c r="N1078" t="s">
        <v>6186</v>
      </c>
      <c r="O1078" t="s">
        <v>6186</v>
      </c>
      <c r="P1078" t="s">
        <v>6186</v>
      </c>
      <c r="Q1078" t="s">
        <v>6186</v>
      </c>
      <c r="R1078" t="s">
        <v>6186</v>
      </c>
      <c r="S1078" t="s">
        <v>6186</v>
      </c>
      <c r="T1078" t="s">
        <v>6186</v>
      </c>
      <c r="U1078" t="s">
        <v>6186</v>
      </c>
      <c r="V1078" t="s">
        <v>6186</v>
      </c>
      <c r="W1078" t="s">
        <v>6186</v>
      </c>
      <c r="X1078" t="s">
        <v>6186</v>
      </c>
      <c r="Y1078" t="s">
        <v>6186</v>
      </c>
      <c r="Z1078" t="s">
        <v>6186</v>
      </c>
      <c r="AA1078" t="s">
        <v>6186</v>
      </c>
      <c r="AB1078" t="s">
        <v>6186</v>
      </c>
      <c r="AC1078" t="s">
        <v>6186</v>
      </c>
      <c r="AD1078" t="s">
        <v>6186</v>
      </c>
      <c r="AE1078" t="s">
        <v>6186</v>
      </c>
      <c r="AF1078" t="s">
        <v>6186</v>
      </c>
      <c r="AG1078" t="s">
        <v>6186</v>
      </c>
      <c r="AH1078" t="s">
        <v>6186</v>
      </c>
      <c r="AI1078" t="s">
        <v>6186</v>
      </c>
      <c r="AJ1078" t="s">
        <v>6186</v>
      </c>
      <c r="AK1078" t="s">
        <v>6186</v>
      </c>
      <c r="AL1078" t="s">
        <v>6186</v>
      </c>
      <c r="AM1078" t="s">
        <v>6186</v>
      </c>
      <c r="AN1078" t="s">
        <v>6186</v>
      </c>
      <c r="AO1078" t="s">
        <v>6186</v>
      </c>
      <c r="AP1078" t="s">
        <v>6186</v>
      </c>
      <c r="AQ1078" t="s">
        <v>6186</v>
      </c>
      <c r="AR1078" t="s">
        <v>6186</v>
      </c>
      <c r="AS1078" t="s">
        <v>6186</v>
      </c>
      <c r="AT1078" t="s">
        <v>6186</v>
      </c>
      <c r="AU1078" t="s">
        <v>6186</v>
      </c>
      <c r="AV1078" t="s">
        <v>6186</v>
      </c>
      <c r="AW1078" t="s">
        <v>6186</v>
      </c>
      <c r="AX1078" t="s">
        <v>6186</v>
      </c>
      <c r="AY1078" t="s">
        <v>6186</v>
      </c>
      <c r="AZ1078" t="s">
        <v>6186</v>
      </c>
      <c r="BA1078" t="s">
        <v>6186</v>
      </c>
      <c r="BB1078" t="s">
        <v>6186</v>
      </c>
      <c r="BC1078" t="s">
        <v>6186</v>
      </c>
      <c r="BD1078" t="s">
        <v>6186</v>
      </c>
    </row>
    <row r="1079" spans="1:56">
      <c r="A1079" t="s">
        <v>6188</v>
      </c>
      <c r="B1079">
        <v>3000</v>
      </c>
      <c r="C1079">
        <v>1976</v>
      </c>
      <c r="D1079">
        <v>10</v>
      </c>
      <c r="E1079">
        <v>8.4800000000000001E-4</v>
      </c>
      <c r="F1079">
        <v>15.38266</v>
      </c>
      <c r="H1079">
        <v>13.07906</v>
      </c>
      <c r="I1079">
        <f t="shared" si="20"/>
        <v>1.1091042880000001E-2</v>
      </c>
      <c r="K1079">
        <v>12.27642</v>
      </c>
      <c r="L1079">
        <v>14.214980000000001</v>
      </c>
      <c r="M1079">
        <v>679.48289</v>
      </c>
      <c r="N1079">
        <v>723.90796999999998</v>
      </c>
      <c r="O1079">
        <v>625.18556000000001</v>
      </c>
      <c r="P1079" t="s">
        <v>6186</v>
      </c>
      <c r="Q1079">
        <v>304</v>
      </c>
      <c r="R1079">
        <v>120</v>
      </c>
      <c r="S1079" t="s">
        <v>6186</v>
      </c>
      <c r="T1079">
        <v>0.394737</v>
      </c>
      <c r="U1079">
        <v>0.04</v>
      </c>
      <c r="V1079">
        <v>19.742570000000001</v>
      </c>
      <c r="W1079" t="s">
        <v>6186</v>
      </c>
      <c r="X1079">
        <v>1</v>
      </c>
      <c r="Y1079" t="s">
        <v>6186</v>
      </c>
      <c r="Z1079">
        <v>0.54600000000000004</v>
      </c>
      <c r="AA1079">
        <v>0.45400000000000001</v>
      </c>
      <c r="AB1079" t="s">
        <v>6186</v>
      </c>
      <c r="AC1079" t="s">
        <v>6186</v>
      </c>
      <c r="AD1079" t="s">
        <v>6186</v>
      </c>
      <c r="AE1079">
        <v>1</v>
      </c>
      <c r="AF1079" t="s">
        <v>6186</v>
      </c>
      <c r="AG1079" t="s">
        <v>6186</v>
      </c>
      <c r="AH1079" t="s">
        <v>6186</v>
      </c>
      <c r="AI1079" t="s">
        <v>6186</v>
      </c>
      <c r="AJ1079" t="s">
        <v>6186</v>
      </c>
      <c r="AK1079" t="s">
        <v>6186</v>
      </c>
      <c r="AL1079" t="s">
        <v>6186</v>
      </c>
      <c r="AM1079" t="s">
        <v>6186</v>
      </c>
      <c r="AN1079" t="s">
        <v>6186</v>
      </c>
      <c r="AO1079" t="s">
        <v>6186</v>
      </c>
      <c r="AP1079">
        <v>1</v>
      </c>
      <c r="AQ1079" t="s">
        <v>6186</v>
      </c>
      <c r="AR1079" t="s">
        <v>6186</v>
      </c>
      <c r="AS1079" t="s">
        <v>6186</v>
      </c>
      <c r="AT1079" t="s">
        <v>6186</v>
      </c>
      <c r="AU1079" t="s">
        <v>6186</v>
      </c>
      <c r="AV1079" t="s">
        <v>6186</v>
      </c>
      <c r="AW1079" t="s">
        <v>6186</v>
      </c>
      <c r="AX1079">
        <v>8</v>
      </c>
      <c r="AY1079" t="s">
        <v>6186</v>
      </c>
      <c r="AZ1079" t="s">
        <v>6186</v>
      </c>
      <c r="BA1079" t="s">
        <v>6186</v>
      </c>
      <c r="BB1079" t="s">
        <v>6186</v>
      </c>
      <c r="BC1079" t="s">
        <v>6186</v>
      </c>
      <c r="BD1079" t="s">
        <v>6186</v>
      </c>
    </row>
    <row r="1080" spans="1:56">
      <c r="A1080" t="s">
        <v>6188</v>
      </c>
      <c r="B1080">
        <v>3000</v>
      </c>
      <c r="C1080">
        <v>1977</v>
      </c>
      <c r="D1080">
        <v>13</v>
      </c>
      <c r="E1080">
        <v>8.9899999999999995E-4</v>
      </c>
      <c r="F1080">
        <v>16.828749999999999</v>
      </c>
      <c r="H1080">
        <v>14.28153</v>
      </c>
      <c r="I1080">
        <f t="shared" si="20"/>
        <v>1.2839095469999999E-2</v>
      </c>
      <c r="K1080">
        <v>13.685040000000001</v>
      </c>
      <c r="L1080">
        <v>15.085150000000001</v>
      </c>
      <c r="M1080">
        <v>622.27242999999999</v>
      </c>
      <c r="N1080">
        <v>649.39518999999996</v>
      </c>
      <c r="O1080">
        <v>589.12238000000002</v>
      </c>
      <c r="P1080" t="s">
        <v>6186</v>
      </c>
      <c r="Q1080">
        <v>304</v>
      </c>
      <c r="R1080">
        <v>120</v>
      </c>
      <c r="S1080" t="s">
        <v>6186</v>
      </c>
      <c r="T1080">
        <v>0.394737</v>
      </c>
      <c r="U1080">
        <v>0.04</v>
      </c>
      <c r="V1080">
        <v>21.506460000000001</v>
      </c>
      <c r="W1080" t="s">
        <v>6186</v>
      </c>
      <c r="X1080">
        <v>1</v>
      </c>
      <c r="Y1080" t="s">
        <v>6186</v>
      </c>
      <c r="Z1080">
        <v>0.70199999999999996</v>
      </c>
      <c r="AA1080">
        <v>0.29799999999999999</v>
      </c>
      <c r="AB1080" t="s">
        <v>6186</v>
      </c>
      <c r="AC1080" t="s">
        <v>6186</v>
      </c>
      <c r="AD1080" t="s">
        <v>6186</v>
      </c>
      <c r="AE1080">
        <v>1</v>
      </c>
      <c r="AF1080" t="s">
        <v>6186</v>
      </c>
      <c r="AG1080" t="s">
        <v>6186</v>
      </c>
      <c r="AH1080" t="s">
        <v>6186</v>
      </c>
      <c r="AI1080" t="s">
        <v>6186</v>
      </c>
      <c r="AJ1080" t="s">
        <v>6186</v>
      </c>
      <c r="AK1080" t="s">
        <v>6186</v>
      </c>
      <c r="AL1080" t="s">
        <v>6186</v>
      </c>
      <c r="AM1080" t="s">
        <v>6186</v>
      </c>
      <c r="AN1080" t="s">
        <v>6186</v>
      </c>
      <c r="AO1080" t="s">
        <v>6186</v>
      </c>
      <c r="AP1080">
        <v>1</v>
      </c>
      <c r="AQ1080" t="s">
        <v>6186</v>
      </c>
      <c r="AR1080" t="s">
        <v>6186</v>
      </c>
      <c r="AS1080" t="s">
        <v>6186</v>
      </c>
      <c r="AT1080" t="s">
        <v>6186</v>
      </c>
      <c r="AU1080" t="s">
        <v>6186</v>
      </c>
      <c r="AV1080" t="s">
        <v>6186</v>
      </c>
      <c r="AW1080" t="s">
        <v>6186</v>
      </c>
      <c r="AX1080">
        <v>8</v>
      </c>
      <c r="AY1080" t="s">
        <v>6186</v>
      </c>
      <c r="AZ1080" t="s">
        <v>6186</v>
      </c>
      <c r="BA1080" t="s">
        <v>6186</v>
      </c>
      <c r="BB1080" t="s">
        <v>6186</v>
      </c>
      <c r="BC1080" t="s">
        <v>6186</v>
      </c>
      <c r="BD1080" t="s">
        <v>6186</v>
      </c>
    </row>
    <row r="1081" spans="1:56">
      <c r="A1081" t="s">
        <v>6188</v>
      </c>
      <c r="B1081">
        <v>3000</v>
      </c>
      <c r="C1081">
        <v>1978</v>
      </c>
      <c r="D1081">
        <v>20</v>
      </c>
      <c r="E1081">
        <v>1.3730000000000001E-3</v>
      </c>
      <c r="F1081">
        <v>16.770119999999999</v>
      </c>
      <c r="H1081">
        <v>14.24419</v>
      </c>
      <c r="I1081">
        <f t="shared" si="20"/>
        <v>1.955727287E-2</v>
      </c>
      <c r="K1081">
        <v>13.50868</v>
      </c>
      <c r="L1081">
        <v>15.259679999999999</v>
      </c>
      <c r="M1081">
        <v>623.90328</v>
      </c>
      <c r="N1081">
        <v>657.87336000000005</v>
      </c>
      <c r="O1081">
        <v>582.38430000000005</v>
      </c>
      <c r="P1081" t="s">
        <v>6186</v>
      </c>
      <c r="Q1081">
        <v>304</v>
      </c>
      <c r="R1081">
        <v>120</v>
      </c>
      <c r="S1081">
        <v>11.773999999999999</v>
      </c>
      <c r="T1081">
        <v>0.394737</v>
      </c>
      <c r="U1081">
        <v>0.04</v>
      </c>
      <c r="V1081">
        <v>21.42108</v>
      </c>
      <c r="W1081" t="s">
        <v>6186</v>
      </c>
      <c r="X1081">
        <v>1</v>
      </c>
      <c r="Y1081" t="s">
        <v>6186</v>
      </c>
      <c r="Z1081">
        <v>0.7</v>
      </c>
      <c r="AA1081">
        <v>0.3</v>
      </c>
      <c r="AB1081" t="s">
        <v>6186</v>
      </c>
      <c r="AC1081" t="s">
        <v>6186</v>
      </c>
      <c r="AD1081" t="s">
        <v>6186</v>
      </c>
      <c r="AE1081">
        <v>1</v>
      </c>
      <c r="AF1081" t="s">
        <v>6186</v>
      </c>
      <c r="AG1081" t="s">
        <v>6186</v>
      </c>
      <c r="AH1081" t="s">
        <v>6186</v>
      </c>
      <c r="AI1081" t="s">
        <v>6186</v>
      </c>
      <c r="AJ1081" t="s">
        <v>6186</v>
      </c>
      <c r="AK1081" t="s">
        <v>6186</v>
      </c>
      <c r="AL1081" t="s">
        <v>6186</v>
      </c>
      <c r="AM1081" t="s">
        <v>6186</v>
      </c>
      <c r="AN1081" t="s">
        <v>6186</v>
      </c>
      <c r="AO1081" t="s">
        <v>6186</v>
      </c>
      <c r="AP1081">
        <v>1</v>
      </c>
      <c r="AQ1081" t="s">
        <v>6186</v>
      </c>
      <c r="AR1081" t="s">
        <v>6186</v>
      </c>
      <c r="AS1081" t="s">
        <v>6186</v>
      </c>
      <c r="AT1081" t="s">
        <v>6186</v>
      </c>
      <c r="AU1081" t="s">
        <v>6186</v>
      </c>
      <c r="AV1081" t="s">
        <v>6186</v>
      </c>
      <c r="AW1081" t="s">
        <v>6186</v>
      </c>
      <c r="AX1081">
        <v>8</v>
      </c>
      <c r="AY1081" t="s">
        <v>6186</v>
      </c>
      <c r="AZ1081" t="s">
        <v>6186</v>
      </c>
      <c r="BA1081" t="s">
        <v>6186</v>
      </c>
      <c r="BB1081" t="s">
        <v>6186</v>
      </c>
      <c r="BC1081" t="s">
        <v>6186</v>
      </c>
      <c r="BD1081" t="s">
        <v>6186</v>
      </c>
    </row>
    <row r="1082" spans="1:56">
      <c r="A1082" t="s">
        <v>6188</v>
      </c>
      <c r="B1082">
        <v>3000</v>
      </c>
      <c r="C1082">
        <v>1979</v>
      </c>
      <c r="D1082">
        <v>52</v>
      </c>
      <c r="E1082">
        <v>3.7360000000000002E-3</v>
      </c>
      <c r="F1082">
        <v>17.206040000000002</v>
      </c>
      <c r="H1082">
        <v>14.577730000000001</v>
      </c>
      <c r="I1082">
        <f t="shared" si="20"/>
        <v>5.4462399280000004E-2</v>
      </c>
      <c r="K1082">
        <v>14.32466</v>
      </c>
      <c r="L1082">
        <v>14.89945</v>
      </c>
      <c r="M1082">
        <v>609.62850000000003</v>
      </c>
      <c r="N1082">
        <v>620.39865999999995</v>
      </c>
      <c r="O1082">
        <v>596.46497999999997</v>
      </c>
      <c r="P1082" t="s">
        <v>6186</v>
      </c>
      <c r="Q1082">
        <v>258</v>
      </c>
      <c r="R1082">
        <v>120</v>
      </c>
      <c r="S1082">
        <v>13.063499999999999</v>
      </c>
      <c r="T1082">
        <v>0.46511599999999997</v>
      </c>
      <c r="U1082">
        <v>0.04</v>
      </c>
      <c r="V1082">
        <v>21.923390000000001</v>
      </c>
      <c r="W1082" t="s">
        <v>6186</v>
      </c>
      <c r="X1082">
        <v>1</v>
      </c>
      <c r="Y1082" t="s">
        <v>6186</v>
      </c>
      <c r="Z1082">
        <v>0.88600000000000001</v>
      </c>
      <c r="AA1082">
        <v>0.114</v>
      </c>
      <c r="AB1082" t="s">
        <v>6186</v>
      </c>
      <c r="AC1082" t="s">
        <v>6186</v>
      </c>
      <c r="AD1082" t="s">
        <v>6186</v>
      </c>
      <c r="AE1082">
        <v>1</v>
      </c>
      <c r="AF1082" t="s">
        <v>6186</v>
      </c>
      <c r="AG1082" t="s">
        <v>6186</v>
      </c>
      <c r="AH1082" t="s">
        <v>6186</v>
      </c>
      <c r="AI1082" t="s">
        <v>6186</v>
      </c>
      <c r="AJ1082" t="s">
        <v>6186</v>
      </c>
      <c r="AK1082" t="s">
        <v>6186</v>
      </c>
      <c r="AL1082" t="s">
        <v>6186</v>
      </c>
      <c r="AM1082" t="s">
        <v>6186</v>
      </c>
      <c r="AN1082" t="s">
        <v>6186</v>
      </c>
      <c r="AO1082" t="s">
        <v>6186</v>
      </c>
      <c r="AP1082">
        <v>1</v>
      </c>
      <c r="AQ1082" t="s">
        <v>6186</v>
      </c>
      <c r="AR1082" t="s">
        <v>6186</v>
      </c>
      <c r="AS1082" t="s">
        <v>6186</v>
      </c>
      <c r="AT1082" t="s">
        <v>6186</v>
      </c>
      <c r="AU1082" t="s">
        <v>6186</v>
      </c>
      <c r="AV1082">
        <v>3</v>
      </c>
      <c r="AW1082" t="s">
        <v>6186</v>
      </c>
      <c r="AX1082">
        <v>6</v>
      </c>
      <c r="AY1082">
        <v>1</v>
      </c>
      <c r="AZ1082" t="s">
        <v>6186</v>
      </c>
      <c r="BA1082" t="s">
        <v>6186</v>
      </c>
      <c r="BB1082" t="s">
        <v>6186</v>
      </c>
      <c r="BC1082" t="s">
        <v>6186</v>
      </c>
      <c r="BD1082" t="s">
        <v>6186</v>
      </c>
    </row>
    <row r="1083" spans="1:56">
      <c r="A1083" t="s">
        <v>6188</v>
      </c>
      <c r="B1083">
        <v>3000</v>
      </c>
      <c r="C1083">
        <v>1980</v>
      </c>
      <c r="D1083">
        <v>43</v>
      </c>
      <c r="E1083">
        <v>3.8210000000000002E-3</v>
      </c>
      <c r="F1083">
        <v>19.680499999999999</v>
      </c>
      <c r="H1083">
        <v>16.705760000000001</v>
      </c>
      <c r="I1083">
        <f t="shared" si="20"/>
        <v>6.3832708960000012E-2</v>
      </c>
      <c r="K1083">
        <v>16.006440000000001</v>
      </c>
      <c r="L1083">
        <v>17.648150000000001</v>
      </c>
      <c r="M1083">
        <v>531.97220000000004</v>
      </c>
      <c r="N1083">
        <v>555.21391000000006</v>
      </c>
      <c r="O1083">
        <v>503.56565999999998</v>
      </c>
      <c r="P1083" t="s">
        <v>6186</v>
      </c>
      <c r="Q1083">
        <v>221.75470000000001</v>
      </c>
      <c r="R1083">
        <v>91.983800000000002</v>
      </c>
      <c r="S1083">
        <v>15.598100000000001</v>
      </c>
      <c r="T1083">
        <v>0.44025999999999998</v>
      </c>
      <c r="U1083">
        <v>3.0661000000000001E-2</v>
      </c>
      <c r="V1083">
        <v>25.343409999999999</v>
      </c>
      <c r="W1083" t="s">
        <v>6186</v>
      </c>
      <c r="X1083">
        <v>1</v>
      </c>
      <c r="Y1083" t="s">
        <v>6186</v>
      </c>
      <c r="Z1083">
        <v>1</v>
      </c>
      <c r="AA1083" t="s">
        <v>6186</v>
      </c>
      <c r="AB1083" t="s">
        <v>6186</v>
      </c>
      <c r="AC1083" t="s">
        <v>6186</v>
      </c>
      <c r="AD1083" t="s">
        <v>6186</v>
      </c>
      <c r="AE1083">
        <v>1</v>
      </c>
      <c r="AF1083" t="s">
        <v>6186</v>
      </c>
      <c r="AG1083" t="s">
        <v>6186</v>
      </c>
      <c r="AH1083" t="s">
        <v>6186</v>
      </c>
      <c r="AI1083" t="s">
        <v>6186</v>
      </c>
      <c r="AJ1083" t="s">
        <v>6186</v>
      </c>
      <c r="AK1083" t="s">
        <v>6186</v>
      </c>
      <c r="AL1083" t="s">
        <v>6186</v>
      </c>
      <c r="AM1083" t="s">
        <v>6186</v>
      </c>
      <c r="AN1083" t="s">
        <v>6186</v>
      </c>
      <c r="AO1083" t="s">
        <v>6186</v>
      </c>
      <c r="AP1083">
        <v>1</v>
      </c>
      <c r="AQ1083" t="s">
        <v>6186</v>
      </c>
      <c r="AR1083" t="s">
        <v>6186</v>
      </c>
      <c r="AS1083" t="s">
        <v>6186</v>
      </c>
      <c r="AT1083" t="s">
        <v>6186</v>
      </c>
      <c r="AU1083" t="s">
        <v>6186</v>
      </c>
      <c r="AV1083">
        <v>4</v>
      </c>
      <c r="AW1083" t="s">
        <v>6186</v>
      </c>
      <c r="AX1083">
        <v>5.3</v>
      </c>
      <c r="AY1083">
        <v>1</v>
      </c>
      <c r="AZ1083" t="s">
        <v>6186</v>
      </c>
      <c r="BA1083" t="s">
        <v>6186</v>
      </c>
      <c r="BB1083" t="s">
        <v>6186</v>
      </c>
      <c r="BC1083" t="s">
        <v>6186</v>
      </c>
      <c r="BD1083" t="s">
        <v>6186</v>
      </c>
    </row>
    <row r="1084" spans="1:56">
      <c r="A1084" t="s">
        <v>6188</v>
      </c>
      <c r="B1084">
        <v>3000</v>
      </c>
      <c r="C1084">
        <v>1981</v>
      </c>
      <c r="D1084">
        <v>38</v>
      </c>
      <c r="E1084">
        <v>3.6229999999999999E-3</v>
      </c>
      <c r="F1084">
        <v>20.876909999999999</v>
      </c>
      <c r="H1084">
        <v>17.741019999999999</v>
      </c>
      <c r="I1084">
        <f t="shared" si="20"/>
        <v>6.4275715459999994E-2</v>
      </c>
      <c r="K1084">
        <v>16.797740000000001</v>
      </c>
      <c r="L1084">
        <v>19.048390000000001</v>
      </c>
      <c r="M1084">
        <v>500.92948999999999</v>
      </c>
      <c r="N1084">
        <v>529.05924000000005</v>
      </c>
      <c r="O1084">
        <v>466.54869000000002</v>
      </c>
      <c r="P1084" t="s">
        <v>6186</v>
      </c>
      <c r="Q1084">
        <v>222.8203</v>
      </c>
      <c r="R1084">
        <v>101.4517</v>
      </c>
      <c r="S1084">
        <v>14.8217</v>
      </c>
      <c r="T1084">
        <v>0.46907700000000002</v>
      </c>
      <c r="U1084">
        <v>3.3817E-2</v>
      </c>
      <c r="V1084">
        <v>26.917490000000001</v>
      </c>
      <c r="W1084" t="s">
        <v>6186</v>
      </c>
      <c r="X1084">
        <v>1</v>
      </c>
      <c r="Y1084" t="s">
        <v>6186</v>
      </c>
      <c r="Z1084">
        <v>0.90600000000000003</v>
      </c>
      <c r="AA1084">
        <v>7.0000000000000001E-3</v>
      </c>
      <c r="AB1084">
        <v>8.6999999999999994E-2</v>
      </c>
      <c r="AC1084" t="s">
        <v>6186</v>
      </c>
      <c r="AD1084" t="s">
        <v>6186</v>
      </c>
      <c r="AE1084">
        <v>1</v>
      </c>
      <c r="AF1084" t="s">
        <v>6186</v>
      </c>
      <c r="AG1084" t="s">
        <v>6186</v>
      </c>
      <c r="AH1084" t="s">
        <v>6186</v>
      </c>
      <c r="AI1084" t="s">
        <v>6186</v>
      </c>
      <c r="AJ1084" t="s">
        <v>6186</v>
      </c>
      <c r="AK1084" t="s">
        <v>6186</v>
      </c>
      <c r="AL1084" t="s">
        <v>6186</v>
      </c>
      <c r="AM1084" t="s">
        <v>6186</v>
      </c>
      <c r="AN1084" t="s">
        <v>6186</v>
      </c>
      <c r="AO1084" t="s">
        <v>6186</v>
      </c>
      <c r="AP1084">
        <v>1</v>
      </c>
      <c r="AQ1084" t="s">
        <v>6186</v>
      </c>
      <c r="AR1084" t="s">
        <v>6186</v>
      </c>
      <c r="AS1084" t="s">
        <v>6186</v>
      </c>
      <c r="AT1084" t="s">
        <v>6186</v>
      </c>
      <c r="AU1084" t="s">
        <v>6186</v>
      </c>
      <c r="AV1084">
        <v>3.9</v>
      </c>
      <c r="AW1084" t="s">
        <v>6186</v>
      </c>
      <c r="AX1084">
        <v>5.3</v>
      </c>
      <c r="AY1084">
        <v>1</v>
      </c>
      <c r="AZ1084" t="s">
        <v>6186</v>
      </c>
      <c r="BA1084" t="s">
        <v>6186</v>
      </c>
      <c r="BB1084" t="s">
        <v>6186</v>
      </c>
      <c r="BC1084" t="s">
        <v>6186</v>
      </c>
      <c r="BD1084" t="s">
        <v>6186</v>
      </c>
    </row>
    <row r="1085" spans="1:56">
      <c r="A1085" t="s">
        <v>6188</v>
      </c>
      <c r="B1085">
        <v>3000</v>
      </c>
      <c r="C1085">
        <v>1982</v>
      </c>
      <c r="D1085">
        <v>25</v>
      </c>
      <c r="E1085">
        <v>2.598E-3</v>
      </c>
      <c r="F1085">
        <v>20.19117</v>
      </c>
      <c r="H1085">
        <v>17.187560000000001</v>
      </c>
      <c r="I1085">
        <f t="shared" si="20"/>
        <v>4.4653280880000007E-2</v>
      </c>
      <c r="K1085">
        <v>15.9305</v>
      </c>
      <c r="L1085">
        <v>19.022130000000001</v>
      </c>
      <c r="M1085">
        <v>517.06006000000002</v>
      </c>
      <c r="N1085">
        <v>557.86055999999996</v>
      </c>
      <c r="O1085">
        <v>467.19279</v>
      </c>
      <c r="P1085" t="s">
        <v>6186</v>
      </c>
      <c r="Q1085">
        <v>241.10820000000001</v>
      </c>
      <c r="R1085">
        <v>104.21120000000001</v>
      </c>
      <c r="S1085">
        <v>15.192</v>
      </c>
      <c r="T1085">
        <v>0.44034099999999998</v>
      </c>
      <c r="U1085">
        <v>3.4736999999999997E-2</v>
      </c>
      <c r="V1085">
        <v>25.938580000000002</v>
      </c>
      <c r="W1085" t="s">
        <v>6186</v>
      </c>
      <c r="X1085">
        <v>1</v>
      </c>
      <c r="Y1085" t="s">
        <v>6186</v>
      </c>
      <c r="Z1085">
        <v>0.88600000000000001</v>
      </c>
      <c r="AA1085" t="s">
        <v>6186</v>
      </c>
      <c r="AB1085">
        <v>0.114</v>
      </c>
      <c r="AC1085" t="s">
        <v>6186</v>
      </c>
      <c r="AD1085" t="s">
        <v>6186</v>
      </c>
      <c r="AE1085">
        <v>1</v>
      </c>
      <c r="AF1085" t="s">
        <v>6186</v>
      </c>
      <c r="AG1085" t="s">
        <v>6186</v>
      </c>
      <c r="AH1085" t="s">
        <v>6186</v>
      </c>
      <c r="AI1085" t="s">
        <v>6186</v>
      </c>
      <c r="AJ1085" t="s">
        <v>6186</v>
      </c>
      <c r="AK1085" t="s">
        <v>6186</v>
      </c>
      <c r="AL1085" t="s">
        <v>6186</v>
      </c>
      <c r="AM1085" t="s">
        <v>6186</v>
      </c>
      <c r="AN1085" t="s">
        <v>6186</v>
      </c>
      <c r="AO1085" t="s">
        <v>6186</v>
      </c>
      <c r="AP1085">
        <v>1</v>
      </c>
      <c r="AQ1085" t="s">
        <v>6186</v>
      </c>
      <c r="AR1085" t="s">
        <v>6186</v>
      </c>
      <c r="AS1085" t="s">
        <v>6186</v>
      </c>
      <c r="AT1085" t="s">
        <v>6186</v>
      </c>
      <c r="AU1085" t="s">
        <v>6186</v>
      </c>
      <c r="AV1085">
        <v>4.3</v>
      </c>
      <c r="AW1085" t="s">
        <v>6186</v>
      </c>
      <c r="AX1085">
        <v>5.7</v>
      </c>
      <c r="AY1085">
        <v>0.61</v>
      </c>
      <c r="AZ1085">
        <v>0.39</v>
      </c>
      <c r="BA1085" t="s">
        <v>6186</v>
      </c>
      <c r="BB1085" t="s">
        <v>6186</v>
      </c>
      <c r="BC1085" t="s">
        <v>6186</v>
      </c>
      <c r="BD1085" t="s">
        <v>6186</v>
      </c>
    </row>
    <row r="1086" spans="1:56">
      <c r="A1086" t="s">
        <v>6188</v>
      </c>
      <c r="B1086">
        <v>3000</v>
      </c>
      <c r="C1086">
        <v>1983</v>
      </c>
      <c r="D1086">
        <v>37</v>
      </c>
      <c r="E1086">
        <v>3.5929999999999998E-3</v>
      </c>
      <c r="F1086">
        <v>20.467110000000002</v>
      </c>
      <c r="H1086">
        <v>17.410219999999999</v>
      </c>
      <c r="I1086">
        <f t="shared" si="20"/>
        <v>6.2554920459999996E-2</v>
      </c>
      <c r="K1086">
        <v>16.265370000000001</v>
      </c>
      <c r="L1086">
        <v>19.048940000000002</v>
      </c>
      <c r="M1086">
        <v>510.44720999999998</v>
      </c>
      <c r="N1086">
        <v>546.37535000000003</v>
      </c>
      <c r="O1086">
        <v>466.53503000000001</v>
      </c>
      <c r="P1086" t="s">
        <v>6186</v>
      </c>
      <c r="Q1086">
        <v>250.52869999999999</v>
      </c>
      <c r="R1086">
        <v>110.23779999999999</v>
      </c>
      <c r="S1086">
        <v>13.3095</v>
      </c>
      <c r="T1086">
        <v>0.44394499999999998</v>
      </c>
      <c r="U1086">
        <v>3.6746000000000001E-2</v>
      </c>
      <c r="V1086">
        <v>26.175660000000001</v>
      </c>
      <c r="W1086" t="s">
        <v>6186</v>
      </c>
      <c r="X1086">
        <v>1</v>
      </c>
      <c r="Y1086" t="s">
        <v>6186</v>
      </c>
      <c r="Z1086">
        <v>0.90100000000000002</v>
      </c>
      <c r="AA1086" t="s">
        <v>6186</v>
      </c>
      <c r="AB1086">
        <v>9.9000000000000005E-2</v>
      </c>
      <c r="AC1086" t="s">
        <v>6186</v>
      </c>
      <c r="AD1086" t="s">
        <v>6186</v>
      </c>
      <c r="AE1086">
        <v>1</v>
      </c>
      <c r="AF1086" t="s">
        <v>6186</v>
      </c>
      <c r="AG1086" t="s">
        <v>6186</v>
      </c>
      <c r="AH1086" t="s">
        <v>6186</v>
      </c>
      <c r="AI1086" t="s">
        <v>6186</v>
      </c>
      <c r="AJ1086" t="s">
        <v>6186</v>
      </c>
      <c r="AK1086" t="s">
        <v>6186</v>
      </c>
      <c r="AL1086" t="s">
        <v>6186</v>
      </c>
      <c r="AM1086" t="s">
        <v>6186</v>
      </c>
      <c r="AN1086" t="s">
        <v>6186</v>
      </c>
      <c r="AO1086" t="s">
        <v>6186</v>
      </c>
      <c r="AP1086">
        <v>1</v>
      </c>
      <c r="AQ1086" t="s">
        <v>6186</v>
      </c>
      <c r="AR1086" t="s">
        <v>6186</v>
      </c>
      <c r="AS1086" t="s">
        <v>6186</v>
      </c>
      <c r="AT1086" t="s">
        <v>6186</v>
      </c>
      <c r="AU1086" t="s">
        <v>6186</v>
      </c>
      <c r="AV1086">
        <v>4.3</v>
      </c>
      <c r="AW1086" t="s">
        <v>6186</v>
      </c>
      <c r="AX1086">
        <v>5.9</v>
      </c>
      <c r="AY1086">
        <v>0.626</v>
      </c>
      <c r="AZ1086">
        <v>0.374</v>
      </c>
      <c r="BA1086" t="s">
        <v>6186</v>
      </c>
      <c r="BB1086" t="s">
        <v>6186</v>
      </c>
      <c r="BC1086" t="s">
        <v>6186</v>
      </c>
      <c r="BD1086" t="s">
        <v>6186</v>
      </c>
    </row>
    <row r="1087" spans="1:56">
      <c r="A1087" t="s">
        <v>6188</v>
      </c>
      <c r="B1087">
        <v>3000</v>
      </c>
      <c r="C1087">
        <v>1984</v>
      </c>
      <c r="D1087">
        <v>69</v>
      </c>
      <c r="E1087">
        <v>4.9090000000000002E-3</v>
      </c>
      <c r="F1087">
        <v>22.64386</v>
      </c>
      <c r="H1087">
        <v>19.23779</v>
      </c>
      <c r="I1087">
        <f t="shared" si="20"/>
        <v>9.4438311110000006E-2</v>
      </c>
      <c r="K1087">
        <v>18.275700000000001</v>
      </c>
      <c r="L1087">
        <v>20.56071</v>
      </c>
      <c r="M1087">
        <v>461.95533999999998</v>
      </c>
      <c r="N1087">
        <v>486.27424999999999</v>
      </c>
      <c r="O1087">
        <v>432.23221999999998</v>
      </c>
      <c r="P1087" t="s">
        <v>6186</v>
      </c>
      <c r="Q1087">
        <v>202.9753</v>
      </c>
      <c r="R1087">
        <v>101.91679999999999</v>
      </c>
      <c r="S1087">
        <v>14.4056</v>
      </c>
      <c r="T1087">
        <v>0.52613200000000004</v>
      </c>
      <c r="U1087">
        <v>3.3972000000000002E-2</v>
      </c>
      <c r="V1087">
        <v>28.986149999999999</v>
      </c>
      <c r="W1087" t="s">
        <v>6186</v>
      </c>
      <c r="X1087">
        <v>1</v>
      </c>
      <c r="Y1087" t="s">
        <v>6186</v>
      </c>
      <c r="Z1087">
        <v>0.76300000000000001</v>
      </c>
      <c r="AA1087" t="s">
        <v>6186</v>
      </c>
      <c r="AB1087">
        <v>0.23699999999999999</v>
      </c>
      <c r="AC1087" t="s">
        <v>6186</v>
      </c>
      <c r="AD1087" t="s">
        <v>6186</v>
      </c>
      <c r="AE1087">
        <v>1</v>
      </c>
      <c r="AF1087" t="s">
        <v>6186</v>
      </c>
      <c r="AG1087" t="s">
        <v>6186</v>
      </c>
      <c r="AH1087" t="s">
        <v>6186</v>
      </c>
      <c r="AI1087" t="s">
        <v>6186</v>
      </c>
      <c r="AJ1087" t="s">
        <v>6186</v>
      </c>
      <c r="AK1087" t="s">
        <v>6186</v>
      </c>
      <c r="AL1087" t="s">
        <v>6186</v>
      </c>
      <c r="AM1087" t="s">
        <v>6186</v>
      </c>
      <c r="AN1087" t="s">
        <v>6186</v>
      </c>
      <c r="AO1087" t="s">
        <v>6186</v>
      </c>
      <c r="AP1087">
        <v>1</v>
      </c>
      <c r="AQ1087" t="s">
        <v>6186</v>
      </c>
      <c r="AR1087" t="s">
        <v>6186</v>
      </c>
      <c r="AS1087" t="s">
        <v>6186</v>
      </c>
      <c r="AT1087" t="s">
        <v>6186</v>
      </c>
      <c r="AU1087" t="s">
        <v>6186</v>
      </c>
      <c r="AV1087">
        <v>4.2</v>
      </c>
      <c r="AW1087" t="s">
        <v>6186</v>
      </c>
      <c r="AX1087">
        <v>5</v>
      </c>
      <c r="AY1087">
        <v>0.6</v>
      </c>
      <c r="AZ1087">
        <v>0.4</v>
      </c>
      <c r="BA1087" t="s">
        <v>6186</v>
      </c>
      <c r="BB1087" t="s">
        <v>6186</v>
      </c>
      <c r="BC1087" t="s">
        <v>6186</v>
      </c>
      <c r="BD1087" t="s">
        <v>6186</v>
      </c>
    </row>
    <row r="1088" spans="1:56">
      <c r="A1088" t="s">
        <v>6188</v>
      </c>
      <c r="B1088">
        <v>3000</v>
      </c>
      <c r="C1088">
        <v>1985</v>
      </c>
      <c r="D1088">
        <v>15</v>
      </c>
      <c r="E1088">
        <v>1.0219999999999999E-3</v>
      </c>
      <c r="F1088">
        <v>24.475960000000001</v>
      </c>
      <c r="H1088">
        <v>20.84177</v>
      </c>
      <c r="I1088">
        <f t="shared" si="20"/>
        <v>2.1300288939999999E-2</v>
      </c>
      <c r="K1088">
        <v>19.233229999999999</v>
      </c>
      <c r="L1088">
        <v>23.214759999999998</v>
      </c>
      <c r="M1088">
        <v>426.40330999999998</v>
      </c>
      <c r="N1088">
        <v>462.06495000000001</v>
      </c>
      <c r="O1088">
        <v>382.81686999999999</v>
      </c>
      <c r="P1088" t="s">
        <v>6186</v>
      </c>
      <c r="Q1088">
        <v>150</v>
      </c>
      <c r="R1088">
        <v>93.635999999999996</v>
      </c>
      <c r="S1088">
        <v>15.2888</v>
      </c>
      <c r="T1088">
        <v>0.62424000000000002</v>
      </c>
      <c r="U1088">
        <v>3.1212E-2</v>
      </c>
      <c r="V1088">
        <v>31.320209999999999</v>
      </c>
      <c r="W1088" t="s">
        <v>6186</v>
      </c>
      <c r="X1088">
        <v>1</v>
      </c>
      <c r="Y1088" t="s">
        <v>6186</v>
      </c>
      <c r="Z1088">
        <v>0.71599999999999997</v>
      </c>
      <c r="AA1088" t="s">
        <v>6186</v>
      </c>
      <c r="AB1088">
        <v>0.28399999999999997</v>
      </c>
      <c r="AC1088" t="s">
        <v>6186</v>
      </c>
      <c r="AD1088" t="s">
        <v>6186</v>
      </c>
      <c r="AE1088">
        <v>1</v>
      </c>
      <c r="AF1088" t="s">
        <v>6186</v>
      </c>
      <c r="AG1088" t="s">
        <v>6186</v>
      </c>
      <c r="AH1088" t="s">
        <v>6186</v>
      </c>
      <c r="AI1088" t="s">
        <v>6186</v>
      </c>
      <c r="AJ1088" t="s">
        <v>6186</v>
      </c>
      <c r="AK1088" t="s">
        <v>6186</v>
      </c>
      <c r="AL1088" t="s">
        <v>6186</v>
      </c>
      <c r="AM1088" t="s">
        <v>6186</v>
      </c>
      <c r="AN1088" t="s">
        <v>6186</v>
      </c>
      <c r="AO1088" t="s">
        <v>6186</v>
      </c>
      <c r="AP1088">
        <v>1</v>
      </c>
      <c r="AQ1088" t="s">
        <v>6186</v>
      </c>
      <c r="AR1088" t="s">
        <v>6186</v>
      </c>
      <c r="AS1088" t="s">
        <v>6186</v>
      </c>
      <c r="AT1088" t="s">
        <v>6186</v>
      </c>
      <c r="AU1088" t="s">
        <v>6186</v>
      </c>
      <c r="AV1088">
        <v>4.2</v>
      </c>
      <c r="AW1088" t="s">
        <v>6186</v>
      </c>
      <c r="AX1088">
        <v>4</v>
      </c>
      <c r="AY1088">
        <v>0.54700000000000004</v>
      </c>
      <c r="AZ1088">
        <v>0.45300000000000001</v>
      </c>
      <c r="BA1088" t="s">
        <v>6186</v>
      </c>
      <c r="BB1088" t="s">
        <v>6186</v>
      </c>
      <c r="BC1088" t="s">
        <v>6186</v>
      </c>
      <c r="BD1088" t="s">
        <v>6186</v>
      </c>
    </row>
    <row r="1089" spans="1:56">
      <c r="A1089" t="s">
        <v>6188</v>
      </c>
      <c r="B1089">
        <v>3000</v>
      </c>
      <c r="C1089">
        <v>1986</v>
      </c>
      <c r="D1089">
        <v>3</v>
      </c>
      <c r="E1089">
        <v>1.9100000000000001E-4</v>
      </c>
      <c r="F1089">
        <v>22.76548</v>
      </c>
      <c r="H1089">
        <v>19.233460000000001</v>
      </c>
      <c r="I1089">
        <f t="shared" si="20"/>
        <v>3.6735908600000005E-3</v>
      </c>
      <c r="K1089">
        <v>18.54682</v>
      </c>
      <c r="L1089">
        <v>20.11487</v>
      </c>
      <c r="M1089">
        <v>462.05925999999999</v>
      </c>
      <c r="N1089">
        <v>479.16563000000002</v>
      </c>
      <c r="O1089">
        <v>441.81240000000003</v>
      </c>
      <c r="P1089" t="s">
        <v>6186</v>
      </c>
      <c r="Q1089">
        <v>150</v>
      </c>
      <c r="R1089">
        <v>105.4207</v>
      </c>
      <c r="S1089">
        <v>13.237299999999999</v>
      </c>
      <c r="T1089">
        <v>0.70280500000000001</v>
      </c>
      <c r="U1089">
        <v>3.5139999999999998E-2</v>
      </c>
      <c r="V1089">
        <v>28.915179999999999</v>
      </c>
      <c r="W1089" t="s">
        <v>6186</v>
      </c>
      <c r="X1089">
        <v>1</v>
      </c>
      <c r="Y1089" t="s">
        <v>6186</v>
      </c>
      <c r="Z1089">
        <v>1</v>
      </c>
      <c r="AA1089" t="s">
        <v>6186</v>
      </c>
      <c r="AB1089" t="s">
        <v>6186</v>
      </c>
      <c r="AC1089" t="s">
        <v>6186</v>
      </c>
      <c r="AD1089" t="s">
        <v>6186</v>
      </c>
      <c r="AE1089">
        <v>0.96499999999999997</v>
      </c>
      <c r="AF1089" t="s">
        <v>6186</v>
      </c>
      <c r="AG1089" t="s">
        <v>6186</v>
      </c>
      <c r="AH1089">
        <v>3.5000000000000003E-2</v>
      </c>
      <c r="AI1089" t="s">
        <v>6186</v>
      </c>
      <c r="AJ1089" t="s">
        <v>6186</v>
      </c>
      <c r="AK1089" t="s">
        <v>6186</v>
      </c>
      <c r="AL1089" t="s">
        <v>6186</v>
      </c>
      <c r="AM1089" t="s">
        <v>6186</v>
      </c>
      <c r="AN1089" t="s">
        <v>6186</v>
      </c>
      <c r="AO1089" t="s">
        <v>6186</v>
      </c>
      <c r="AP1089">
        <v>1</v>
      </c>
      <c r="AQ1089" t="s">
        <v>6186</v>
      </c>
      <c r="AR1089" t="s">
        <v>6186</v>
      </c>
      <c r="AS1089" t="s">
        <v>6186</v>
      </c>
      <c r="AT1089" t="s">
        <v>6186</v>
      </c>
      <c r="AU1089" t="s">
        <v>6186</v>
      </c>
      <c r="AV1089">
        <v>4.2</v>
      </c>
      <c r="AW1089" t="s">
        <v>6186</v>
      </c>
      <c r="AX1089">
        <v>4</v>
      </c>
      <c r="AY1089">
        <v>0.81499999999999995</v>
      </c>
      <c r="AZ1089">
        <v>0.185</v>
      </c>
      <c r="BA1089" t="s">
        <v>6186</v>
      </c>
      <c r="BB1089" t="s">
        <v>6186</v>
      </c>
      <c r="BC1089" t="s">
        <v>6186</v>
      </c>
      <c r="BD1089" t="s">
        <v>6186</v>
      </c>
    </row>
    <row r="1090" spans="1:56">
      <c r="A1090" t="s">
        <v>6188</v>
      </c>
      <c r="B1090">
        <v>3000</v>
      </c>
      <c r="C1090">
        <v>1987</v>
      </c>
      <c r="D1090">
        <v>11</v>
      </c>
      <c r="E1090">
        <v>7.2000000000000005E-4</v>
      </c>
      <c r="F1090">
        <v>22.37</v>
      </c>
      <c r="H1090">
        <v>18.851520000000001</v>
      </c>
      <c r="I1090">
        <f t="shared" si="20"/>
        <v>1.3573094400000001E-2</v>
      </c>
      <c r="K1090">
        <v>17.903020000000001</v>
      </c>
      <c r="L1090">
        <v>20.078749999999999</v>
      </c>
      <c r="M1090">
        <v>471.42093999999997</v>
      </c>
      <c r="N1090">
        <v>496.39684</v>
      </c>
      <c r="O1090">
        <v>442.60730999999998</v>
      </c>
      <c r="P1090" t="s">
        <v>6186</v>
      </c>
      <c r="Q1090">
        <v>150</v>
      </c>
      <c r="R1090">
        <v>117</v>
      </c>
      <c r="S1090">
        <v>12.222099999999999</v>
      </c>
      <c r="T1090">
        <v>0.78</v>
      </c>
      <c r="U1090">
        <v>3.9E-2</v>
      </c>
      <c r="V1090">
        <v>28.277280000000001</v>
      </c>
      <c r="W1090" t="s">
        <v>6186</v>
      </c>
      <c r="X1090">
        <v>1</v>
      </c>
      <c r="Y1090" t="s">
        <v>6186</v>
      </c>
      <c r="Z1090">
        <v>1</v>
      </c>
      <c r="AA1090" t="s">
        <v>6186</v>
      </c>
      <c r="AB1090" t="s">
        <v>6186</v>
      </c>
      <c r="AC1090" t="s">
        <v>6186</v>
      </c>
      <c r="AD1090" t="s">
        <v>6186</v>
      </c>
      <c r="AE1090" t="s">
        <v>6186</v>
      </c>
      <c r="AF1090" t="s">
        <v>6186</v>
      </c>
      <c r="AG1090" t="s">
        <v>6186</v>
      </c>
      <c r="AH1090">
        <v>1</v>
      </c>
      <c r="AI1090" t="s">
        <v>6186</v>
      </c>
      <c r="AJ1090" t="s">
        <v>6186</v>
      </c>
      <c r="AK1090" t="s">
        <v>6186</v>
      </c>
      <c r="AL1090" t="s">
        <v>6186</v>
      </c>
      <c r="AM1090" t="s">
        <v>6186</v>
      </c>
      <c r="AN1090" t="s">
        <v>6186</v>
      </c>
      <c r="AO1090" t="s">
        <v>6186</v>
      </c>
      <c r="AP1090">
        <v>1</v>
      </c>
      <c r="AQ1090" t="s">
        <v>6186</v>
      </c>
      <c r="AR1090" t="s">
        <v>6186</v>
      </c>
      <c r="AS1090" t="s">
        <v>6186</v>
      </c>
      <c r="AT1090" t="s">
        <v>6186</v>
      </c>
      <c r="AU1090" t="s">
        <v>6186</v>
      </c>
      <c r="AV1090">
        <v>5</v>
      </c>
      <c r="AW1090" t="s">
        <v>6186</v>
      </c>
      <c r="AX1090">
        <v>4</v>
      </c>
      <c r="AY1090" t="s">
        <v>6186</v>
      </c>
      <c r="AZ1090">
        <v>1</v>
      </c>
      <c r="BA1090" t="s">
        <v>6186</v>
      </c>
      <c r="BB1090" t="s">
        <v>6186</v>
      </c>
      <c r="BC1090" t="s">
        <v>6186</v>
      </c>
      <c r="BD1090" t="s">
        <v>6186</v>
      </c>
    </row>
    <row r="1091" spans="1:56">
      <c r="A1091" t="s">
        <v>6188</v>
      </c>
      <c r="B1091">
        <v>3000</v>
      </c>
      <c r="C1091">
        <v>1988</v>
      </c>
      <c r="D1091">
        <v>7</v>
      </c>
      <c r="E1091">
        <v>4.4200000000000001E-4</v>
      </c>
      <c r="F1091">
        <v>22.32</v>
      </c>
      <c r="H1091">
        <v>18.731999999999999</v>
      </c>
      <c r="I1091">
        <f t="shared" si="20"/>
        <v>8.2795439999999998E-3</v>
      </c>
      <c r="K1091">
        <v>17.796230000000001</v>
      </c>
      <c r="L1091">
        <v>19.905480000000001</v>
      </c>
      <c r="M1091">
        <v>474.42874</v>
      </c>
      <c r="N1091">
        <v>499.37538000000001</v>
      </c>
      <c r="O1091">
        <v>446.45985000000002</v>
      </c>
      <c r="P1091" t="s">
        <v>6186</v>
      </c>
      <c r="Q1091">
        <v>150</v>
      </c>
      <c r="R1091">
        <v>117</v>
      </c>
      <c r="S1091">
        <v>12.378399999999999</v>
      </c>
      <c r="T1091">
        <v>0.78</v>
      </c>
      <c r="U1091">
        <v>3.9E-2</v>
      </c>
      <c r="V1091">
        <v>28.097999999999999</v>
      </c>
      <c r="W1091" t="s">
        <v>6186</v>
      </c>
      <c r="X1091">
        <v>1</v>
      </c>
      <c r="Y1091" t="s">
        <v>6186</v>
      </c>
      <c r="Z1091">
        <v>1</v>
      </c>
      <c r="AA1091" t="s">
        <v>6186</v>
      </c>
      <c r="AB1091" t="s">
        <v>6186</v>
      </c>
      <c r="AC1091" t="s">
        <v>6186</v>
      </c>
      <c r="AD1091" t="s">
        <v>6186</v>
      </c>
      <c r="AE1091" t="s">
        <v>6186</v>
      </c>
      <c r="AF1091" t="s">
        <v>6186</v>
      </c>
      <c r="AG1091" t="s">
        <v>6186</v>
      </c>
      <c r="AH1091">
        <v>1</v>
      </c>
      <c r="AI1091" t="s">
        <v>6186</v>
      </c>
      <c r="AJ1091" t="s">
        <v>6186</v>
      </c>
      <c r="AK1091" t="s">
        <v>6186</v>
      </c>
      <c r="AL1091" t="s">
        <v>6186</v>
      </c>
      <c r="AM1091" t="s">
        <v>6186</v>
      </c>
      <c r="AN1091" t="s">
        <v>6186</v>
      </c>
      <c r="AO1091" t="s">
        <v>6186</v>
      </c>
      <c r="AP1091">
        <v>1</v>
      </c>
      <c r="AQ1091" t="s">
        <v>6186</v>
      </c>
      <c r="AR1091" t="s">
        <v>6186</v>
      </c>
      <c r="AS1091" t="s">
        <v>6186</v>
      </c>
      <c r="AT1091" t="s">
        <v>6186</v>
      </c>
      <c r="AU1091" t="s">
        <v>6186</v>
      </c>
      <c r="AV1091">
        <v>5</v>
      </c>
      <c r="AW1091" t="s">
        <v>6186</v>
      </c>
      <c r="AX1091">
        <v>4</v>
      </c>
      <c r="AY1091" t="s">
        <v>6186</v>
      </c>
      <c r="AZ1091">
        <v>1</v>
      </c>
      <c r="BA1091" t="s">
        <v>6186</v>
      </c>
      <c r="BB1091" t="s">
        <v>6186</v>
      </c>
      <c r="BC1091" t="s">
        <v>6186</v>
      </c>
      <c r="BD1091" t="s">
        <v>6186</v>
      </c>
    </row>
    <row r="1092" spans="1:56">
      <c r="A1092" t="s">
        <v>6188</v>
      </c>
      <c r="B1092">
        <v>3000</v>
      </c>
      <c r="C1092">
        <v>1989</v>
      </c>
      <c r="D1092">
        <v>20</v>
      </c>
      <c r="E1092">
        <v>1.359E-3</v>
      </c>
      <c r="F1092">
        <v>22.103960000000001</v>
      </c>
      <c r="H1092">
        <v>18.498650000000001</v>
      </c>
      <c r="I1092">
        <f t="shared" si="20"/>
        <v>2.513966535E-2</v>
      </c>
      <c r="K1092">
        <v>17.405380000000001</v>
      </c>
      <c r="L1092">
        <v>19.86429</v>
      </c>
      <c r="M1092">
        <v>480.41336000000001</v>
      </c>
      <c r="N1092">
        <v>510.58938999999998</v>
      </c>
      <c r="O1092">
        <v>447.38569000000001</v>
      </c>
      <c r="P1092" t="s">
        <v>6186</v>
      </c>
      <c r="Q1092">
        <v>150</v>
      </c>
      <c r="R1092">
        <v>117</v>
      </c>
      <c r="S1092">
        <v>11.932600000000001</v>
      </c>
      <c r="T1092">
        <v>0.78</v>
      </c>
      <c r="U1092">
        <v>3.9E-2</v>
      </c>
      <c r="V1092">
        <v>27.76286</v>
      </c>
      <c r="W1092" t="s">
        <v>6186</v>
      </c>
      <c r="X1092">
        <v>1</v>
      </c>
      <c r="Y1092" t="s">
        <v>6186</v>
      </c>
      <c r="Z1092">
        <v>1</v>
      </c>
      <c r="AA1092" t="s">
        <v>6186</v>
      </c>
      <c r="AB1092" t="s">
        <v>6186</v>
      </c>
      <c r="AC1092" t="s">
        <v>6186</v>
      </c>
      <c r="AD1092" t="s">
        <v>6186</v>
      </c>
      <c r="AE1092" t="s">
        <v>6186</v>
      </c>
      <c r="AF1092" t="s">
        <v>6186</v>
      </c>
      <c r="AG1092" t="s">
        <v>6186</v>
      </c>
      <c r="AH1092">
        <v>1</v>
      </c>
      <c r="AI1092" t="s">
        <v>6186</v>
      </c>
      <c r="AJ1092" t="s">
        <v>6186</v>
      </c>
      <c r="AK1092" t="s">
        <v>6186</v>
      </c>
      <c r="AL1092" t="s">
        <v>6186</v>
      </c>
      <c r="AM1092" t="s">
        <v>6186</v>
      </c>
      <c r="AN1092" t="s">
        <v>6186</v>
      </c>
      <c r="AO1092" t="s">
        <v>6186</v>
      </c>
      <c r="AP1092">
        <v>1</v>
      </c>
      <c r="AQ1092" t="s">
        <v>6186</v>
      </c>
      <c r="AR1092" t="s">
        <v>6186</v>
      </c>
      <c r="AS1092" t="s">
        <v>6186</v>
      </c>
      <c r="AT1092" t="s">
        <v>6186</v>
      </c>
      <c r="AU1092" t="s">
        <v>6186</v>
      </c>
      <c r="AV1092">
        <v>5</v>
      </c>
      <c r="AW1092" t="s">
        <v>6186</v>
      </c>
      <c r="AX1092">
        <v>4</v>
      </c>
      <c r="AY1092" t="s">
        <v>6186</v>
      </c>
      <c r="AZ1092">
        <v>1</v>
      </c>
      <c r="BA1092" t="s">
        <v>6186</v>
      </c>
      <c r="BB1092" t="s">
        <v>6186</v>
      </c>
      <c r="BC1092" t="s">
        <v>6186</v>
      </c>
      <c r="BD1092" t="s">
        <v>6186</v>
      </c>
    </row>
    <row r="1093" spans="1:56">
      <c r="A1093" t="s">
        <v>6188</v>
      </c>
      <c r="B1093">
        <v>3000</v>
      </c>
      <c r="C1093">
        <v>1990</v>
      </c>
      <c r="D1093">
        <v>28</v>
      </c>
      <c r="E1093">
        <v>2.2160000000000001E-3</v>
      </c>
      <c r="F1093">
        <v>23.313890000000001</v>
      </c>
      <c r="H1093">
        <v>19.398129999999998</v>
      </c>
      <c r="I1093">
        <f t="shared" si="20"/>
        <v>4.298625608E-2</v>
      </c>
      <c r="K1093">
        <v>18.423570000000002</v>
      </c>
      <c r="L1093">
        <v>20.549389999999999</v>
      </c>
      <c r="M1093">
        <v>458.13690000000003</v>
      </c>
      <c r="N1093">
        <v>482.37133</v>
      </c>
      <c r="O1093">
        <v>432.47023999999999</v>
      </c>
      <c r="P1093" t="s">
        <v>6186</v>
      </c>
      <c r="Q1093">
        <v>135.7516</v>
      </c>
      <c r="R1093">
        <v>110.8167</v>
      </c>
      <c r="S1093">
        <v>11.7889</v>
      </c>
      <c r="T1093">
        <v>0.83082999999999996</v>
      </c>
      <c r="U1093">
        <v>3.6939E-2</v>
      </c>
      <c r="V1093">
        <v>29.343610000000002</v>
      </c>
      <c r="W1093" t="s">
        <v>6186</v>
      </c>
      <c r="X1093">
        <v>1</v>
      </c>
      <c r="Y1093" t="s">
        <v>6186</v>
      </c>
      <c r="Z1093">
        <v>1</v>
      </c>
      <c r="AA1093" t="s">
        <v>6186</v>
      </c>
      <c r="AB1093" t="s">
        <v>6186</v>
      </c>
      <c r="AC1093" t="s">
        <v>6186</v>
      </c>
      <c r="AD1093" t="s">
        <v>6186</v>
      </c>
      <c r="AE1093" t="s">
        <v>6186</v>
      </c>
      <c r="AF1093" t="s">
        <v>6186</v>
      </c>
      <c r="AG1093">
        <v>0.26900000000000002</v>
      </c>
      <c r="AH1093">
        <v>0.73099999999999998</v>
      </c>
      <c r="AI1093" t="s">
        <v>6186</v>
      </c>
      <c r="AJ1093" t="s">
        <v>6186</v>
      </c>
      <c r="AK1093" t="s">
        <v>6186</v>
      </c>
      <c r="AL1093" t="s">
        <v>6186</v>
      </c>
      <c r="AM1093" t="s">
        <v>6186</v>
      </c>
      <c r="AN1093" t="s">
        <v>6186</v>
      </c>
      <c r="AO1093" t="s">
        <v>6186</v>
      </c>
      <c r="AP1093">
        <v>1</v>
      </c>
      <c r="AQ1093" t="s">
        <v>6186</v>
      </c>
      <c r="AR1093" t="s">
        <v>6186</v>
      </c>
      <c r="AS1093" t="s">
        <v>6186</v>
      </c>
      <c r="AT1093" t="s">
        <v>6186</v>
      </c>
      <c r="AU1093" t="s">
        <v>6186</v>
      </c>
      <c r="AV1093">
        <v>5</v>
      </c>
      <c r="AW1093" t="s">
        <v>6186</v>
      </c>
      <c r="AX1093">
        <v>4</v>
      </c>
      <c r="AY1093" t="s">
        <v>6186</v>
      </c>
      <c r="AZ1093">
        <v>1</v>
      </c>
      <c r="BA1093" t="s">
        <v>6186</v>
      </c>
      <c r="BB1093" t="s">
        <v>6186</v>
      </c>
      <c r="BC1093" t="s">
        <v>6186</v>
      </c>
      <c r="BD1093" t="s">
        <v>6186</v>
      </c>
    </row>
    <row r="1094" spans="1:56">
      <c r="A1094" t="s">
        <v>6188</v>
      </c>
      <c r="B1094">
        <v>3000</v>
      </c>
      <c r="C1094">
        <v>1991</v>
      </c>
      <c r="D1094">
        <v>11</v>
      </c>
      <c r="E1094">
        <v>8.8099999999999995E-4</v>
      </c>
      <c r="F1094">
        <v>27.11767</v>
      </c>
      <c r="H1094">
        <v>22.340859999999999</v>
      </c>
      <c r="I1094">
        <f t="shared" si="20"/>
        <v>1.9682297659999997E-2</v>
      </c>
      <c r="K1094">
        <v>21.77608</v>
      </c>
      <c r="L1094">
        <v>22.92604</v>
      </c>
      <c r="M1094">
        <v>397.79140000000001</v>
      </c>
      <c r="N1094">
        <v>408.10840999999999</v>
      </c>
      <c r="O1094">
        <v>387.63783000000001</v>
      </c>
      <c r="P1094" t="s">
        <v>6186</v>
      </c>
      <c r="Q1094">
        <v>97</v>
      </c>
      <c r="R1094">
        <v>85.052099999999996</v>
      </c>
      <c r="S1094">
        <v>15.0862</v>
      </c>
      <c r="T1094">
        <v>0.87682599999999999</v>
      </c>
      <c r="U1094">
        <v>2.8351000000000001E-2</v>
      </c>
      <c r="V1094">
        <v>33.545560000000002</v>
      </c>
      <c r="W1094" t="s">
        <v>6186</v>
      </c>
      <c r="X1094">
        <v>1</v>
      </c>
      <c r="Y1094" t="s">
        <v>6186</v>
      </c>
      <c r="Z1094">
        <v>0.70399999999999996</v>
      </c>
      <c r="AA1094" t="s">
        <v>6186</v>
      </c>
      <c r="AB1094">
        <v>0.29599999999999999</v>
      </c>
      <c r="AC1094" t="s">
        <v>6186</v>
      </c>
      <c r="AD1094" t="s">
        <v>6186</v>
      </c>
      <c r="AE1094" t="s">
        <v>6186</v>
      </c>
      <c r="AF1094" t="s">
        <v>6186</v>
      </c>
      <c r="AG1094">
        <v>0.36099999999999999</v>
      </c>
      <c r="AH1094">
        <v>0.63900000000000001</v>
      </c>
      <c r="AI1094" t="s">
        <v>6186</v>
      </c>
      <c r="AJ1094" t="s">
        <v>6186</v>
      </c>
      <c r="AK1094" t="s">
        <v>6186</v>
      </c>
      <c r="AL1094" t="s">
        <v>6186</v>
      </c>
      <c r="AM1094" t="s">
        <v>6186</v>
      </c>
      <c r="AN1094" t="s">
        <v>6186</v>
      </c>
      <c r="AO1094" t="s">
        <v>6186</v>
      </c>
      <c r="AP1094">
        <v>1</v>
      </c>
      <c r="AQ1094" t="s">
        <v>6186</v>
      </c>
      <c r="AR1094" t="s">
        <v>6186</v>
      </c>
      <c r="AS1094" t="s">
        <v>6186</v>
      </c>
      <c r="AT1094" t="s">
        <v>6186</v>
      </c>
      <c r="AU1094" t="s">
        <v>6186</v>
      </c>
      <c r="AV1094">
        <v>4.4000000000000004</v>
      </c>
      <c r="AW1094" t="s">
        <v>6186</v>
      </c>
      <c r="AX1094">
        <v>4</v>
      </c>
      <c r="AY1094">
        <v>0.29599999999999999</v>
      </c>
      <c r="AZ1094">
        <v>0.70399999999999996</v>
      </c>
      <c r="BA1094" t="s">
        <v>6186</v>
      </c>
      <c r="BB1094" t="s">
        <v>6186</v>
      </c>
      <c r="BC1094" t="s">
        <v>6186</v>
      </c>
      <c r="BD1094" t="s">
        <v>6186</v>
      </c>
    </row>
    <row r="1095" spans="1:56">
      <c r="A1095" t="s">
        <v>6188</v>
      </c>
      <c r="B1095">
        <v>3000</v>
      </c>
      <c r="C1095">
        <v>1992</v>
      </c>
      <c r="D1095">
        <v>29</v>
      </c>
      <c r="E1095">
        <v>2.372E-3</v>
      </c>
      <c r="F1095">
        <v>23.6572</v>
      </c>
      <c r="H1095">
        <v>19.526289999999999</v>
      </c>
      <c r="I1095">
        <f t="shared" si="20"/>
        <v>4.6316359879999998E-2</v>
      </c>
      <c r="K1095">
        <v>18.453499999999998</v>
      </c>
      <c r="L1095">
        <v>20.740269999999999</v>
      </c>
      <c r="M1095">
        <v>455.12997000000001</v>
      </c>
      <c r="N1095">
        <v>481.58882</v>
      </c>
      <c r="O1095">
        <v>428.49006000000003</v>
      </c>
      <c r="P1095" t="s">
        <v>6186</v>
      </c>
      <c r="Q1095">
        <v>138.6463</v>
      </c>
      <c r="R1095">
        <v>122.50230000000001</v>
      </c>
      <c r="S1095">
        <v>10.949299999999999</v>
      </c>
      <c r="T1095">
        <v>0.89081299999999997</v>
      </c>
      <c r="U1095">
        <v>4.0834000000000002E-2</v>
      </c>
      <c r="V1095">
        <v>29.6007</v>
      </c>
      <c r="W1095" t="s">
        <v>6186</v>
      </c>
      <c r="X1095">
        <v>1</v>
      </c>
      <c r="Y1095" t="s">
        <v>6186</v>
      </c>
      <c r="Z1095">
        <v>0.97799999999999998</v>
      </c>
      <c r="AA1095" t="s">
        <v>6186</v>
      </c>
      <c r="AB1095">
        <v>2.1999999999999999E-2</v>
      </c>
      <c r="AC1095" t="s">
        <v>6186</v>
      </c>
      <c r="AD1095" t="s">
        <v>6186</v>
      </c>
      <c r="AE1095" t="s">
        <v>6186</v>
      </c>
      <c r="AF1095" t="s">
        <v>6186</v>
      </c>
      <c r="AG1095">
        <v>1</v>
      </c>
      <c r="AH1095" t="s">
        <v>6186</v>
      </c>
      <c r="AI1095" t="s">
        <v>6186</v>
      </c>
      <c r="AJ1095" t="s">
        <v>6186</v>
      </c>
      <c r="AK1095" t="s">
        <v>6186</v>
      </c>
      <c r="AL1095" t="s">
        <v>6186</v>
      </c>
      <c r="AM1095" t="s">
        <v>6186</v>
      </c>
      <c r="AN1095" t="s">
        <v>6186</v>
      </c>
      <c r="AO1095" t="s">
        <v>6186</v>
      </c>
      <c r="AP1095">
        <v>1</v>
      </c>
      <c r="AQ1095" t="s">
        <v>6186</v>
      </c>
      <c r="AR1095" t="s">
        <v>6186</v>
      </c>
      <c r="AS1095" t="s">
        <v>6186</v>
      </c>
      <c r="AT1095" t="s">
        <v>6186</v>
      </c>
      <c r="AU1095" t="s">
        <v>6186</v>
      </c>
      <c r="AV1095">
        <v>5</v>
      </c>
      <c r="AW1095" t="s">
        <v>6186</v>
      </c>
      <c r="AX1095">
        <v>4</v>
      </c>
      <c r="AY1095">
        <v>2.1999999999999999E-2</v>
      </c>
      <c r="AZ1095">
        <v>0.97799999999999998</v>
      </c>
      <c r="BA1095" t="s">
        <v>6186</v>
      </c>
      <c r="BB1095" t="s">
        <v>6186</v>
      </c>
      <c r="BC1095" t="s">
        <v>6186</v>
      </c>
      <c r="BD1095" t="s">
        <v>6186</v>
      </c>
    </row>
    <row r="1096" spans="1:56">
      <c r="A1096" t="s">
        <v>6188</v>
      </c>
      <c r="B1096">
        <v>3000</v>
      </c>
      <c r="C1096">
        <v>1993</v>
      </c>
      <c r="D1096">
        <v>39</v>
      </c>
      <c r="E1096">
        <v>2.9619999999999998E-3</v>
      </c>
      <c r="F1096">
        <v>24.047170000000001</v>
      </c>
      <c r="H1096">
        <v>19.74249</v>
      </c>
      <c r="I1096">
        <f t="shared" si="20"/>
        <v>5.8477255379999996E-2</v>
      </c>
      <c r="K1096">
        <v>18.739850000000001</v>
      </c>
      <c r="L1096">
        <v>20.831530000000001</v>
      </c>
      <c r="M1096">
        <v>450.14578999999998</v>
      </c>
      <c r="N1096">
        <v>474.23003</v>
      </c>
      <c r="O1096">
        <v>426.61302000000001</v>
      </c>
      <c r="P1096" t="s">
        <v>6186</v>
      </c>
      <c r="Q1096">
        <v>133.4554</v>
      </c>
      <c r="R1096">
        <v>119.07429999999999</v>
      </c>
      <c r="S1096">
        <v>10.651899999999999</v>
      </c>
      <c r="T1096">
        <v>0.90185199999999999</v>
      </c>
      <c r="U1096">
        <v>3.9690999999999997E-2</v>
      </c>
      <c r="V1096">
        <v>29.971340000000001</v>
      </c>
      <c r="W1096" t="s">
        <v>6186</v>
      </c>
      <c r="X1096">
        <v>1</v>
      </c>
      <c r="Y1096" t="s">
        <v>6186</v>
      </c>
      <c r="Z1096">
        <v>0.85599999999999998</v>
      </c>
      <c r="AA1096" t="s">
        <v>6186</v>
      </c>
      <c r="AB1096">
        <v>0.14399999999999999</v>
      </c>
      <c r="AC1096" t="s">
        <v>6186</v>
      </c>
      <c r="AD1096" t="s">
        <v>6186</v>
      </c>
      <c r="AE1096" t="s">
        <v>6186</v>
      </c>
      <c r="AF1096" t="s">
        <v>6186</v>
      </c>
      <c r="AG1096">
        <v>1</v>
      </c>
      <c r="AH1096" t="s">
        <v>6186</v>
      </c>
      <c r="AI1096" t="s">
        <v>6186</v>
      </c>
      <c r="AJ1096" t="s">
        <v>6186</v>
      </c>
      <c r="AK1096" t="s">
        <v>6186</v>
      </c>
      <c r="AL1096" t="s">
        <v>6186</v>
      </c>
      <c r="AM1096" t="s">
        <v>6186</v>
      </c>
      <c r="AN1096" t="s">
        <v>6186</v>
      </c>
      <c r="AO1096" t="s">
        <v>6186</v>
      </c>
      <c r="AP1096">
        <v>1</v>
      </c>
      <c r="AQ1096" t="s">
        <v>6186</v>
      </c>
      <c r="AR1096" t="s">
        <v>6186</v>
      </c>
      <c r="AS1096" t="s">
        <v>6186</v>
      </c>
      <c r="AT1096" t="s">
        <v>6186</v>
      </c>
      <c r="AU1096" t="s">
        <v>6186</v>
      </c>
      <c r="AV1096">
        <v>4.9000000000000004</v>
      </c>
      <c r="AW1096" t="s">
        <v>6186</v>
      </c>
      <c r="AX1096">
        <v>4</v>
      </c>
      <c r="AY1096">
        <v>0.14399999999999999</v>
      </c>
      <c r="AZ1096">
        <v>0.85599999999999998</v>
      </c>
      <c r="BA1096" t="s">
        <v>6186</v>
      </c>
      <c r="BB1096" t="s">
        <v>6186</v>
      </c>
      <c r="BC1096" t="s">
        <v>6186</v>
      </c>
      <c r="BD1096" t="s">
        <v>6186</v>
      </c>
    </row>
    <row r="1097" spans="1:56">
      <c r="A1097" t="s">
        <v>6188</v>
      </c>
      <c r="B1097">
        <v>3000</v>
      </c>
      <c r="C1097">
        <v>1994</v>
      </c>
      <c r="D1097">
        <v>51</v>
      </c>
      <c r="E1097">
        <v>3.6080000000000001E-3</v>
      </c>
      <c r="F1097">
        <v>23.535229999999999</v>
      </c>
      <c r="H1097">
        <v>19.228940000000001</v>
      </c>
      <c r="I1097">
        <f t="shared" si="20"/>
        <v>6.9378015520000003E-2</v>
      </c>
      <c r="K1097">
        <v>18.308869999999999</v>
      </c>
      <c r="L1097">
        <v>20.192609999999998</v>
      </c>
      <c r="M1097">
        <v>462.16800999999998</v>
      </c>
      <c r="N1097">
        <v>485.39305000000002</v>
      </c>
      <c r="O1097">
        <v>440.11146000000002</v>
      </c>
      <c r="P1097" t="s">
        <v>6186</v>
      </c>
      <c r="Q1097">
        <v>134.8467</v>
      </c>
      <c r="R1097">
        <v>115.48779999999999</v>
      </c>
      <c r="S1097">
        <v>10.9618</v>
      </c>
      <c r="T1097">
        <v>0.86024999999999996</v>
      </c>
      <c r="U1097">
        <v>3.8496000000000002E-2</v>
      </c>
      <c r="V1097">
        <v>29.200289999999999</v>
      </c>
      <c r="W1097" t="s">
        <v>6186</v>
      </c>
      <c r="X1097">
        <v>1</v>
      </c>
      <c r="Y1097" t="s">
        <v>6186</v>
      </c>
      <c r="Z1097">
        <v>0.77100000000000002</v>
      </c>
      <c r="AA1097" t="s">
        <v>6186</v>
      </c>
      <c r="AB1097">
        <v>0.22900000000000001</v>
      </c>
      <c r="AC1097" t="s">
        <v>6186</v>
      </c>
      <c r="AD1097" t="s">
        <v>6186</v>
      </c>
      <c r="AE1097" t="s">
        <v>6186</v>
      </c>
      <c r="AF1097" t="s">
        <v>6186</v>
      </c>
      <c r="AG1097">
        <v>0.84199999999999997</v>
      </c>
      <c r="AH1097">
        <v>0.158</v>
      </c>
      <c r="AI1097" t="s">
        <v>6186</v>
      </c>
      <c r="AJ1097" t="s">
        <v>6186</v>
      </c>
      <c r="AK1097" t="s">
        <v>6186</v>
      </c>
      <c r="AL1097" t="s">
        <v>6186</v>
      </c>
      <c r="AM1097" t="s">
        <v>6186</v>
      </c>
      <c r="AN1097" t="s">
        <v>6186</v>
      </c>
      <c r="AO1097" t="s">
        <v>6186</v>
      </c>
      <c r="AP1097">
        <v>1</v>
      </c>
      <c r="AQ1097" t="s">
        <v>6186</v>
      </c>
      <c r="AR1097" t="s">
        <v>6186</v>
      </c>
      <c r="AS1097" t="s">
        <v>6186</v>
      </c>
      <c r="AT1097">
        <v>0.128</v>
      </c>
      <c r="AU1097" t="s">
        <v>6186</v>
      </c>
      <c r="AV1097">
        <v>4.7</v>
      </c>
      <c r="AW1097" t="s">
        <v>6186</v>
      </c>
      <c r="AX1097">
        <v>4</v>
      </c>
      <c r="AY1097">
        <v>0.22900000000000001</v>
      </c>
      <c r="AZ1097">
        <v>0.77100000000000002</v>
      </c>
      <c r="BA1097" t="s">
        <v>6186</v>
      </c>
      <c r="BB1097" t="s">
        <v>6186</v>
      </c>
      <c r="BC1097" t="s">
        <v>6186</v>
      </c>
      <c r="BD1097" t="s">
        <v>6186</v>
      </c>
    </row>
    <row r="1098" spans="1:56">
      <c r="A1098" t="s">
        <v>6188</v>
      </c>
      <c r="B1098">
        <v>3000</v>
      </c>
      <c r="C1098">
        <v>1995</v>
      </c>
      <c r="D1098">
        <v>105</v>
      </c>
      <c r="E1098">
        <v>6.9059999999999998E-3</v>
      </c>
      <c r="F1098">
        <v>23.28265</v>
      </c>
      <c r="H1098">
        <v>18.94792</v>
      </c>
      <c r="I1098">
        <f t="shared" si="20"/>
        <v>0.13085433552</v>
      </c>
      <c r="K1098">
        <v>18.002870000000001</v>
      </c>
      <c r="L1098">
        <v>19.918279999999999</v>
      </c>
      <c r="M1098">
        <v>469.02237000000002</v>
      </c>
      <c r="N1098">
        <v>493.64366000000001</v>
      </c>
      <c r="O1098">
        <v>446.17302999999998</v>
      </c>
      <c r="P1098" t="s">
        <v>6186</v>
      </c>
      <c r="Q1098">
        <v>140.15170000000001</v>
      </c>
      <c r="R1098">
        <v>118.3728</v>
      </c>
      <c r="S1098">
        <v>11.0038</v>
      </c>
      <c r="T1098">
        <v>0.84330099999999997</v>
      </c>
      <c r="U1098">
        <v>3.9458E-2</v>
      </c>
      <c r="V1098">
        <v>28.668199999999999</v>
      </c>
      <c r="W1098" t="s">
        <v>6186</v>
      </c>
      <c r="X1098">
        <v>1</v>
      </c>
      <c r="Y1098" t="s">
        <v>6186</v>
      </c>
      <c r="Z1098">
        <v>0.79700000000000004</v>
      </c>
      <c r="AA1098" t="s">
        <v>6186</v>
      </c>
      <c r="AB1098">
        <v>0.20300000000000001</v>
      </c>
      <c r="AC1098" t="s">
        <v>6186</v>
      </c>
      <c r="AD1098" t="s">
        <v>6186</v>
      </c>
      <c r="AE1098" t="s">
        <v>6186</v>
      </c>
      <c r="AF1098" t="s">
        <v>6186</v>
      </c>
      <c r="AG1098">
        <v>0.81399999999999995</v>
      </c>
      <c r="AH1098">
        <v>0.186</v>
      </c>
      <c r="AI1098" t="s">
        <v>6186</v>
      </c>
      <c r="AJ1098" t="s">
        <v>6186</v>
      </c>
      <c r="AK1098" t="s">
        <v>6186</v>
      </c>
      <c r="AL1098" t="s">
        <v>6186</v>
      </c>
      <c r="AM1098" t="s">
        <v>6186</v>
      </c>
      <c r="AN1098" t="s">
        <v>6186</v>
      </c>
      <c r="AO1098" t="s">
        <v>6186</v>
      </c>
      <c r="AP1098">
        <v>1</v>
      </c>
      <c r="AQ1098" t="s">
        <v>6186</v>
      </c>
      <c r="AR1098" t="s">
        <v>6186</v>
      </c>
      <c r="AS1098" t="s">
        <v>6186</v>
      </c>
      <c r="AT1098" t="s">
        <v>6186</v>
      </c>
      <c r="AU1098" t="s">
        <v>6186</v>
      </c>
      <c r="AV1098">
        <v>4.7</v>
      </c>
      <c r="AW1098" t="s">
        <v>6186</v>
      </c>
      <c r="AX1098">
        <v>4</v>
      </c>
      <c r="AY1098">
        <v>0.20300000000000001</v>
      </c>
      <c r="AZ1098">
        <v>0.79700000000000004</v>
      </c>
      <c r="BA1098" t="s">
        <v>6186</v>
      </c>
      <c r="BB1098" t="s">
        <v>6186</v>
      </c>
      <c r="BC1098" t="s">
        <v>6186</v>
      </c>
      <c r="BD1098" t="s">
        <v>6186</v>
      </c>
    </row>
    <row r="1099" spans="1:56">
      <c r="A1099" t="s">
        <v>6188</v>
      </c>
      <c r="B1099">
        <v>3000</v>
      </c>
      <c r="C1099">
        <v>1996</v>
      </c>
      <c r="D1099">
        <v>53</v>
      </c>
      <c r="E1099">
        <v>4.0049999999999999E-3</v>
      </c>
      <c r="F1099">
        <v>28.030419999999999</v>
      </c>
      <c r="H1099">
        <v>22.775490000000001</v>
      </c>
      <c r="I1099">
        <f t="shared" ref="I1099:I1162" si="21">IFERROR(H1099*E1099,"")</f>
        <v>9.1215837450000004E-2</v>
      </c>
      <c r="K1099">
        <v>20.833749999999998</v>
      </c>
      <c r="L1099">
        <v>24.918040000000001</v>
      </c>
      <c r="M1099">
        <v>390.20017000000001</v>
      </c>
      <c r="N1099">
        <v>426.56749000000002</v>
      </c>
      <c r="O1099">
        <v>356.64918999999998</v>
      </c>
      <c r="P1099" t="s">
        <v>6186</v>
      </c>
      <c r="Q1099">
        <v>111.49630000000001</v>
      </c>
      <c r="R1099">
        <v>111.34310000000001</v>
      </c>
      <c r="S1099">
        <v>12.422499999999999</v>
      </c>
      <c r="T1099">
        <v>0.99836199999999997</v>
      </c>
      <c r="U1099">
        <v>3.7114000000000001E-2</v>
      </c>
      <c r="V1099">
        <v>34.17942</v>
      </c>
      <c r="W1099" t="s">
        <v>6186</v>
      </c>
      <c r="X1099">
        <v>1</v>
      </c>
      <c r="Y1099" t="s">
        <v>6186</v>
      </c>
      <c r="Z1099">
        <v>0.34599999999999997</v>
      </c>
      <c r="AA1099" t="s">
        <v>6186</v>
      </c>
      <c r="AB1099">
        <v>0.65400000000000003</v>
      </c>
      <c r="AC1099" t="s">
        <v>6186</v>
      </c>
      <c r="AD1099" t="s">
        <v>6186</v>
      </c>
      <c r="AE1099" t="s">
        <v>6186</v>
      </c>
      <c r="AF1099" t="s">
        <v>6186</v>
      </c>
      <c r="AG1099">
        <v>1</v>
      </c>
      <c r="AH1099" t="s">
        <v>6186</v>
      </c>
      <c r="AI1099" t="s">
        <v>6186</v>
      </c>
      <c r="AJ1099" t="s">
        <v>6186</v>
      </c>
      <c r="AK1099" t="s">
        <v>6186</v>
      </c>
      <c r="AL1099" t="s">
        <v>6186</v>
      </c>
      <c r="AM1099" t="s">
        <v>6186</v>
      </c>
      <c r="AN1099" t="s">
        <v>6186</v>
      </c>
      <c r="AO1099" t="s">
        <v>6186</v>
      </c>
      <c r="AP1099">
        <v>1</v>
      </c>
      <c r="AQ1099" t="s">
        <v>6186</v>
      </c>
      <c r="AR1099" t="s">
        <v>6186</v>
      </c>
      <c r="AS1099" t="s">
        <v>6186</v>
      </c>
      <c r="AT1099">
        <v>1</v>
      </c>
      <c r="AU1099" t="s">
        <v>6186</v>
      </c>
      <c r="AV1099">
        <v>4.3</v>
      </c>
      <c r="AW1099" t="s">
        <v>6186</v>
      </c>
      <c r="AX1099">
        <v>4</v>
      </c>
      <c r="AY1099">
        <v>0.65400000000000003</v>
      </c>
      <c r="AZ1099">
        <v>0.34599999999999997</v>
      </c>
      <c r="BA1099" t="s">
        <v>6186</v>
      </c>
      <c r="BB1099" t="s">
        <v>6186</v>
      </c>
      <c r="BC1099" t="s">
        <v>6186</v>
      </c>
      <c r="BD1099" t="s">
        <v>6186</v>
      </c>
    </row>
    <row r="1100" spans="1:56">
      <c r="A1100" t="s">
        <v>6188</v>
      </c>
      <c r="B1100">
        <v>3000</v>
      </c>
      <c r="C1100">
        <v>1997</v>
      </c>
      <c r="D1100">
        <v>16</v>
      </c>
      <c r="E1100">
        <v>1.132E-3</v>
      </c>
      <c r="F1100">
        <v>27.787839999999999</v>
      </c>
      <c r="H1100">
        <v>22.479469999999999</v>
      </c>
      <c r="I1100">
        <f t="shared" si="21"/>
        <v>2.5446760039999999E-2</v>
      </c>
      <c r="K1100">
        <v>20.556329999999999</v>
      </c>
      <c r="L1100">
        <v>24.54806</v>
      </c>
      <c r="M1100">
        <v>395.33857</v>
      </c>
      <c r="N1100">
        <v>432.32414999999997</v>
      </c>
      <c r="O1100">
        <v>362.02447000000001</v>
      </c>
      <c r="P1100" t="s">
        <v>6186</v>
      </c>
      <c r="Q1100">
        <v>98.380600000000001</v>
      </c>
      <c r="R1100">
        <v>97.301000000000002</v>
      </c>
      <c r="S1100">
        <v>13.704000000000001</v>
      </c>
      <c r="T1100">
        <v>0.98785400000000001</v>
      </c>
      <c r="U1100">
        <v>3.2433999999999998E-2</v>
      </c>
      <c r="V1100">
        <v>33.728949999999998</v>
      </c>
      <c r="W1100" t="s">
        <v>6186</v>
      </c>
      <c r="X1100">
        <v>1</v>
      </c>
      <c r="Y1100" t="s">
        <v>6186</v>
      </c>
      <c r="Z1100">
        <v>0.27300000000000002</v>
      </c>
      <c r="AA1100" t="s">
        <v>6186</v>
      </c>
      <c r="AB1100">
        <v>0.72699999999999998</v>
      </c>
      <c r="AC1100" t="s">
        <v>6186</v>
      </c>
      <c r="AD1100" t="s">
        <v>6186</v>
      </c>
      <c r="AE1100" t="s">
        <v>6186</v>
      </c>
      <c r="AF1100" t="s">
        <v>6186</v>
      </c>
      <c r="AG1100">
        <v>1</v>
      </c>
      <c r="AH1100" t="s">
        <v>6186</v>
      </c>
      <c r="AI1100" t="s">
        <v>6186</v>
      </c>
      <c r="AJ1100" t="s">
        <v>6186</v>
      </c>
      <c r="AK1100" t="s">
        <v>6186</v>
      </c>
      <c r="AL1100" t="s">
        <v>6186</v>
      </c>
      <c r="AM1100" t="s">
        <v>6186</v>
      </c>
      <c r="AN1100" t="s">
        <v>6186</v>
      </c>
      <c r="AO1100" t="s">
        <v>6186</v>
      </c>
      <c r="AP1100">
        <v>1</v>
      </c>
      <c r="AQ1100" t="s">
        <v>6186</v>
      </c>
      <c r="AR1100" t="s">
        <v>6186</v>
      </c>
      <c r="AS1100" t="s">
        <v>6186</v>
      </c>
      <c r="AT1100">
        <v>1</v>
      </c>
      <c r="AU1100" t="s">
        <v>6186</v>
      </c>
      <c r="AV1100">
        <v>4.3</v>
      </c>
      <c r="AW1100" t="s">
        <v>6186</v>
      </c>
      <c r="AX1100">
        <v>4</v>
      </c>
      <c r="AY1100">
        <v>0.72699999999999998</v>
      </c>
      <c r="AZ1100">
        <v>0.27300000000000002</v>
      </c>
      <c r="BA1100" t="s">
        <v>6186</v>
      </c>
      <c r="BB1100" t="s">
        <v>6186</v>
      </c>
      <c r="BC1100" t="s">
        <v>6186</v>
      </c>
      <c r="BD1100" t="s">
        <v>6186</v>
      </c>
    </row>
    <row r="1101" spans="1:56">
      <c r="A1101" t="s">
        <v>6188</v>
      </c>
      <c r="B1101">
        <v>3000</v>
      </c>
      <c r="C1101">
        <v>1998</v>
      </c>
      <c r="D1101">
        <v>19</v>
      </c>
      <c r="E1101">
        <v>1.3029999999999999E-3</v>
      </c>
      <c r="F1101">
        <v>27.414660000000001</v>
      </c>
      <c r="H1101">
        <v>22.05546</v>
      </c>
      <c r="I1101">
        <f t="shared" si="21"/>
        <v>2.873826438E-2</v>
      </c>
      <c r="K1101">
        <v>20.27844</v>
      </c>
      <c r="L1101">
        <v>23.893910000000002</v>
      </c>
      <c r="M1101">
        <v>402.93871999999999</v>
      </c>
      <c r="N1101">
        <v>438.24865</v>
      </c>
      <c r="O1101">
        <v>371.93581</v>
      </c>
      <c r="P1101" t="s">
        <v>6186</v>
      </c>
      <c r="Q1101">
        <v>105.12609999999999</v>
      </c>
      <c r="R1101">
        <v>108.0264</v>
      </c>
      <c r="S1101">
        <v>13.1074</v>
      </c>
      <c r="T1101">
        <v>1.0243359999999999</v>
      </c>
      <c r="U1101">
        <v>3.6008999999999999E-2</v>
      </c>
      <c r="V1101">
        <v>33.097070000000002</v>
      </c>
      <c r="W1101" t="s">
        <v>6186</v>
      </c>
      <c r="X1101">
        <v>1</v>
      </c>
      <c r="Y1101" t="s">
        <v>6186</v>
      </c>
      <c r="Z1101">
        <v>0.32600000000000001</v>
      </c>
      <c r="AA1101" t="s">
        <v>6186</v>
      </c>
      <c r="AB1101">
        <v>0.67400000000000004</v>
      </c>
      <c r="AC1101" t="s">
        <v>6186</v>
      </c>
      <c r="AD1101" t="s">
        <v>6186</v>
      </c>
      <c r="AE1101" t="s">
        <v>6186</v>
      </c>
      <c r="AF1101" t="s">
        <v>6186</v>
      </c>
      <c r="AG1101">
        <v>1</v>
      </c>
      <c r="AH1101" t="s">
        <v>6186</v>
      </c>
      <c r="AI1101" t="s">
        <v>6186</v>
      </c>
      <c r="AJ1101" t="s">
        <v>6186</v>
      </c>
      <c r="AK1101" t="s">
        <v>6186</v>
      </c>
      <c r="AL1101" t="s">
        <v>6186</v>
      </c>
      <c r="AM1101" t="s">
        <v>6186</v>
      </c>
      <c r="AN1101" t="s">
        <v>6186</v>
      </c>
      <c r="AO1101" t="s">
        <v>6186</v>
      </c>
      <c r="AP1101">
        <v>1</v>
      </c>
      <c r="AQ1101" t="s">
        <v>6186</v>
      </c>
      <c r="AR1101" t="s">
        <v>6186</v>
      </c>
      <c r="AS1101" t="s">
        <v>6186</v>
      </c>
      <c r="AT1101">
        <v>1</v>
      </c>
      <c r="AU1101" t="s">
        <v>6186</v>
      </c>
      <c r="AV1101">
        <v>4.3</v>
      </c>
      <c r="AW1101" t="s">
        <v>6186</v>
      </c>
      <c r="AX1101">
        <v>4</v>
      </c>
      <c r="AY1101">
        <v>0.67400000000000004</v>
      </c>
      <c r="AZ1101">
        <v>0.32600000000000001</v>
      </c>
      <c r="BA1101" t="s">
        <v>6186</v>
      </c>
      <c r="BB1101" t="s">
        <v>6186</v>
      </c>
      <c r="BC1101" t="s">
        <v>6186</v>
      </c>
      <c r="BD1101" t="s">
        <v>6186</v>
      </c>
    </row>
    <row r="1102" spans="1:56">
      <c r="A1102" t="s">
        <v>6188</v>
      </c>
      <c r="B1102">
        <v>3000</v>
      </c>
      <c r="C1102">
        <v>1999</v>
      </c>
      <c r="D1102">
        <v>17</v>
      </c>
      <c r="E1102">
        <v>1.1199999999999999E-3</v>
      </c>
      <c r="F1102">
        <v>28.319140000000001</v>
      </c>
      <c r="H1102">
        <v>22.556229999999999</v>
      </c>
      <c r="I1102">
        <f t="shared" si="21"/>
        <v>2.5262977599999997E-2</v>
      </c>
      <c r="K1102">
        <v>21.11083</v>
      </c>
      <c r="L1102">
        <v>23.95064</v>
      </c>
      <c r="M1102">
        <v>393.99317000000002</v>
      </c>
      <c r="N1102">
        <v>420.96870000000001</v>
      </c>
      <c r="O1102">
        <v>371.05477999999999</v>
      </c>
      <c r="P1102" t="s">
        <v>6186</v>
      </c>
      <c r="Q1102">
        <v>120.0389</v>
      </c>
      <c r="R1102">
        <v>120.8695</v>
      </c>
      <c r="S1102">
        <v>11.6404</v>
      </c>
      <c r="T1102">
        <v>1.0068079999999999</v>
      </c>
      <c r="U1102">
        <v>4.0289999999999999E-2</v>
      </c>
      <c r="V1102">
        <v>33.904589999999999</v>
      </c>
      <c r="W1102" t="s">
        <v>6186</v>
      </c>
      <c r="X1102">
        <v>1</v>
      </c>
      <c r="Y1102" t="s">
        <v>6186</v>
      </c>
      <c r="Z1102">
        <v>0.64500000000000002</v>
      </c>
      <c r="AA1102" t="s">
        <v>6186</v>
      </c>
      <c r="AB1102">
        <v>0.35499999999999998</v>
      </c>
      <c r="AC1102" t="s">
        <v>6186</v>
      </c>
      <c r="AD1102" t="s">
        <v>6186</v>
      </c>
      <c r="AE1102" t="s">
        <v>6186</v>
      </c>
      <c r="AF1102" t="s">
        <v>6186</v>
      </c>
      <c r="AG1102">
        <v>1</v>
      </c>
      <c r="AH1102" t="s">
        <v>6186</v>
      </c>
      <c r="AI1102" t="s">
        <v>6186</v>
      </c>
      <c r="AJ1102" t="s">
        <v>6186</v>
      </c>
      <c r="AK1102" t="s">
        <v>6186</v>
      </c>
      <c r="AL1102" t="s">
        <v>6186</v>
      </c>
      <c r="AM1102" t="s">
        <v>6186</v>
      </c>
      <c r="AN1102" t="s">
        <v>6186</v>
      </c>
      <c r="AO1102" t="s">
        <v>6186</v>
      </c>
      <c r="AP1102">
        <v>1</v>
      </c>
      <c r="AQ1102" t="s">
        <v>6186</v>
      </c>
      <c r="AR1102" t="s">
        <v>6186</v>
      </c>
      <c r="AS1102" t="s">
        <v>6186</v>
      </c>
      <c r="AT1102">
        <v>0.17599999999999999</v>
      </c>
      <c r="AU1102" t="s">
        <v>6186</v>
      </c>
      <c r="AV1102">
        <v>4.5999999999999996</v>
      </c>
      <c r="AW1102" t="s">
        <v>6186</v>
      </c>
      <c r="AX1102">
        <v>4</v>
      </c>
      <c r="AY1102">
        <v>0.35499999999999998</v>
      </c>
      <c r="AZ1102">
        <v>0.64500000000000002</v>
      </c>
      <c r="BA1102" t="s">
        <v>6186</v>
      </c>
      <c r="BB1102" t="s">
        <v>6186</v>
      </c>
      <c r="BC1102" t="s">
        <v>6186</v>
      </c>
      <c r="BD1102" t="s">
        <v>6186</v>
      </c>
    </row>
    <row r="1103" spans="1:56">
      <c r="A1103" t="s">
        <v>6188</v>
      </c>
      <c r="B1103">
        <v>3000</v>
      </c>
      <c r="C1103">
        <v>2000</v>
      </c>
      <c r="D1103">
        <v>11</v>
      </c>
      <c r="E1103">
        <v>6.7500000000000004E-4</v>
      </c>
      <c r="F1103">
        <v>27.99335</v>
      </c>
      <c r="H1103">
        <v>22.231310000000001</v>
      </c>
      <c r="I1103">
        <f t="shared" si="21"/>
        <v>1.5006134250000001E-2</v>
      </c>
      <c r="K1103">
        <v>20.650490000000001</v>
      </c>
      <c r="L1103">
        <v>23.74934</v>
      </c>
      <c r="M1103">
        <v>399.75148000000002</v>
      </c>
      <c r="N1103">
        <v>430.35288000000003</v>
      </c>
      <c r="O1103">
        <v>374.19990000000001</v>
      </c>
      <c r="P1103" t="s">
        <v>6186</v>
      </c>
      <c r="Q1103">
        <v>118.2895</v>
      </c>
      <c r="R1103">
        <v>123.61150000000001</v>
      </c>
      <c r="S1103">
        <v>10.9945</v>
      </c>
      <c r="T1103">
        <v>1.043984</v>
      </c>
      <c r="U1103">
        <v>4.1203999999999998E-2</v>
      </c>
      <c r="V1103">
        <v>33.378729999999997</v>
      </c>
      <c r="W1103" t="s">
        <v>6186</v>
      </c>
      <c r="X1103">
        <v>1</v>
      </c>
      <c r="Y1103" t="s">
        <v>6186</v>
      </c>
      <c r="Z1103">
        <v>0.59299999999999997</v>
      </c>
      <c r="AA1103" t="s">
        <v>6186</v>
      </c>
      <c r="AB1103">
        <v>0.40699999999999997</v>
      </c>
      <c r="AC1103" t="s">
        <v>6186</v>
      </c>
      <c r="AD1103" t="s">
        <v>6186</v>
      </c>
      <c r="AE1103" t="s">
        <v>6186</v>
      </c>
      <c r="AF1103" t="s">
        <v>6186</v>
      </c>
      <c r="AG1103">
        <v>1</v>
      </c>
      <c r="AH1103" t="s">
        <v>6186</v>
      </c>
      <c r="AI1103" t="s">
        <v>6186</v>
      </c>
      <c r="AJ1103" t="s">
        <v>6186</v>
      </c>
      <c r="AK1103" t="s">
        <v>6186</v>
      </c>
      <c r="AL1103" t="s">
        <v>6186</v>
      </c>
      <c r="AM1103" t="s">
        <v>6186</v>
      </c>
      <c r="AN1103" t="s">
        <v>6186</v>
      </c>
      <c r="AO1103" t="s">
        <v>6186</v>
      </c>
      <c r="AP1103">
        <v>1</v>
      </c>
      <c r="AQ1103" t="s">
        <v>6186</v>
      </c>
      <c r="AR1103" t="s">
        <v>6186</v>
      </c>
      <c r="AS1103" t="s">
        <v>6186</v>
      </c>
      <c r="AT1103">
        <v>0</v>
      </c>
      <c r="AU1103" t="s">
        <v>6186</v>
      </c>
      <c r="AV1103">
        <v>4.5999999999999996</v>
      </c>
      <c r="AW1103" t="s">
        <v>6186</v>
      </c>
      <c r="AX1103">
        <v>4</v>
      </c>
      <c r="AY1103">
        <v>0.40699999999999997</v>
      </c>
      <c r="AZ1103">
        <v>0.59299999999999997</v>
      </c>
      <c r="BA1103" t="s">
        <v>6186</v>
      </c>
      <c r="BB1103" t="s">
        <v>6186</v>
      </c>
      <c r="BC1103" t="s">
        <v>6186</v>
      </c>
      <c r="BD1103" t="s">
        <v>6186</v>
      </c>
    </row>
    <row r="1104" spans="1:56">
      <c r="A1104" t="s">
        <v>6188</v>
      </c>
      <c r="B1104">
        <v>3000</v>
      </c>
      <c r="C1104">
        <v>2001</v>
      </c>
      <c r="D1104">
        <v>8</v>
      </c>
      <c r="E1104">
        <v>5.0000000000000001E-4</v>
      </c>
      <c r="F1104">
        <v>27.708780000000001</v>
      </c>
      <c r="H1104">
        <v>21.880050000000001</v>
      </c>
      <c r="I1104">
        <f t="shared" si="21"/>
        <v>1.0940025000000001E-2</v>
      </c>
      <c r="K1104">
        <v>20.407640000000001</v>
      </c>
      <c r="L1104">
        <v>23.248360000000002</v>
      </c>
      <c r="M1104">
        <v>406.16904</v>
      </c>
      <c r="N1104">
        <v>435.47408999999999</v>
      </c>
      <c r="O1104">
        <v>382.26355000000001</v>
      </c>
      <c r="P1104" t="s">
        <v>6186</v>
      </c>
      <c r="Q1104">
        <v>122</v>
      </c>
      <c r="R1104">
        <v>127</v>
      </c>
      <c r="S1104">
        <v>10.8156</v>
      </c>
      <c r="T1104">
        <v>1.0409839999999999</v>
      </c>
      <c r="U1104">
        <v>4.2333000000000003E-2</v>
      </c>
      <c r="V1104">
        <v>32.820239999999998</v>
      </c>
      <c r="W1104" t="s">
        <v>6186</v>
      </c>
      <c r="X1104">
        <v>1</v>
      </c>
      <c r="Y1104" t="s">
        <v>6186</v>
      </c>
      <c r="Z1104">
        <v>0.33</v>
      </c>
      <c r="AA1104" t="s">
        <v>6186</v>
      </c>
      <c r="AB1104">
        <v>0.67</v>
      </c>
      <c r="AC1104" t="s">
        <v>6186</v>
      </c>
      <c r="AD1104" t="s">
        <v>6186</v>
      </c>
      <c r="AE1104" t="s">
        <v>6186</v>
      </c>
      <c r="AF1104" t="s">
        <v>6186</v>
      </c>
      <c r="AG1104">
        <v>1</v>
      </c>
      <c r="AH1104" t="s">
        <v>6186</v>
      </c>
      <c r="AI1104" t="s">
        <v>6186</v>
      </c>
      <c r="AJ1104" t="s">
        <v>6186</v>
      </c>
      <c r="AK1104" t="s">
        <v>6186</v>
      </c>
      <c r="AL1104" t="s">
        <v>6186</v>
      </c>
      <c r="AM1104" t="s">
        <v>6186</v>
      </c>
      <c r="AN1104" t="s">
        <v>6186</v>
      </c>
      <c r="AO1104" t="s">
        <v>6186</v>
      </c>
      <c r="AP1104">
        <v>1</v>
      </c>
      <c r="AQ1104" t="s">
        <v>6186</v>
      </c>
      <c r="AR1104" t="s">
        <v>6186</v>
      </c>
      <c r="AS1104" t="s">
        <v>6186</v>
      </c>
      <c r="AT1104" t="s">
        <v>6186</v>
      </c>
      <c r="AU1104" t="s">
        <v>6186</v>
      </c>
      <c r="AV1104">
        <v>4.3</v>
      </c>
      <c r="AW1104" t="s">
        <v>6186</v>
      </c>
      <c r="AX1104">
        <v>4</v>
      </c>
      <c r="AY1104">
        <v>0.67</v>
      </c>
      <c r="AZ1104">
        <v>0.33</v>
      </c>
      <c r="BA1104" t="s">
        <v>6186</v>
      </c>
      <c r="BB1104" t="s">
        <v>6186</v>
      </c>
      <c r="BC1104" t="s">
        <v>6186</v>
      </c>
      <c r="BD1104" t="s">
        <v>6186</v>
      </c>
    </row>
    <row r="1105" spans="1:56">
      <c r="A1105" t="s">
        <v>6188</v>
      </c>
      <c r="B1105">
        <v>3000</v>
      </c>
      <c r="C1105">
        <v>2002</v>
      </c>
      <c r="D1105">
        <v>7</v>
      </c>
      <c r="E1105">
        <v>4.2900000000000002E-4</v>
      </c>
      <c r="F1105">
        <v>27.788699999999999</v>
      </c>
      <c r="H1105">
        <v>21.894829999999999</v>
      </c>
      <c r="I1105">
        <f t="shared" si="21"/>
        <v>9.3928820700000006E-3</v>
      </c>
      <c r="K1105">
        <v>20.17455</v>
      </c>
      <c r="L1105">
        <v>23.501529999999999</v>
      </c>
      <c r="M1105">
        <v>405.89488999999998</v>
      </c>
      <c r="N1105">
        <v>440.50558000000001</v>
      </c>
      <c r="O1105">
        <v>378.14562000000001</v>
      </c>
      <c r="P1105" t="s">
        <v>6186</v>
      </c>
      <c r="Q1105">
        <v>118</v>
      </c>
      <c r="R1105">
        <v>124.6031</v>
      </c>
      <c r="S1105">
        <v>10.9025</v>
      </c>
      <c r="T1105">
        <v>1.0559590000000001</v>
      </c>
      <c r="U1105">
        <v>4.1534000000000001E-2</v>
      </c>
      <c r="V1105">
        <v>32.84722</v>
      </c>
      <c r="W1105" t="s">
        <v>6186</v>
      </c>
      <c r="X1105">
        <v>1</v>
      </c>
      <c r="Y1105" t="s">
        <v>6186</v>
      </c>
      <c r="Z1105">
        <v>0.60099999999999998</v>
      </c>
      <c r="AA1105" t="s">
        <v>6186</v>
      </c>
      <c r="AB1105">
        <v>0.39900000000000002</v>
      </c>
      <c r="AC1105" t="s">
        <v>6186</v>
      </c>
      <c r="AD1105" t="s">
        <v>6186</v>
      </c>
      <c r="AE1105" t="s">
        <v>6186</v>
      </c>
      <c r="AF1105" t="s">
        <v>6186</v>
      </c>
      <c r="AG1105">
        <v>1</v>
      </c>
      <c r="AH1105" t="s">
        <v>6186</v>
      </c>
      <c r="AI1105" t="s">
        <v>6186</v>
      </c>
      <c r="AJ1105" t="s">
        <v>6186</v>
      </c>
      <c r="AK1105" t="s">
        <v>6186</v>
      </c>
      <c r="AL1105" t="s">
        <v>6186</v>
      </c>
      <c r="AM1105" t="s">
        <v>6186</v>
      </c>
      <c r="AN1105" t="s">
        <v>6186</v>
      </c>
      <c r="AO1105" t="s">
        <v>6186</v>
      </c>
      <c r="AP1105">
        <v>1</v>
      </c>
      <c r="AQ1105" t="s">
        <v>6186</v>
      </c>
      <c r="AR1105" t="s">
        <v>6186</v>
      </c>
      <c r="AS1105" t="s">
        <v>6186</v>
      </c>
      <c r="AT1105" t="s">
        <v>6186</v>
      </c>
      <c r="AU1105" t="s">
        <v>6186</v>
      </c>
      <c r="AV1105">
        <v>4.5999999999999996</v>
      </c>
      <c r="AW1105" t="s">
        <v>6186</v>
      </c>
      <c r="AX1105">
        <v>4</v>
      </c>
      <c r="AY1105">
        <v>0.39900000000000002</v>
      </c>
      <c r="AZ1105">
        <v>0.60099999999999998</v>
      </c>
      <c r="BA1105" t="s">
        <v>6186</v>
      </c>
      <c r="BB1105" t="s">
        <v>6186</v>
      </c>
      <c r="BC1105" t="s">
        <v>6186</v>
      </c>
      <c r="BD1105" t="s">
        <v>6186</v>
      </c>
    </row>
    <row r="1106" spans="1:56">
      <c r="A1106" t="s">
        <v>6188</v>
      </c>
      <c r="B1106">
        <v>3000</v>
      </c>
      <c r="C1106">
        <v>2003</v>
      </c>
      <c r="D1106">
        <v>6</v>
      </c>
      <c r="E1106">
        <v>4.0499999999999998E-4</v>
      </c>
      <c r="F1106">
        <v>27.823340000000002</v>
      </c>
      <c r="H1106">
        <v>21.827809999999999</v>
      </c>
      <c r="I1106">
        <f t="shared" si="21"/>
        <v>8.8402630499999999E-3</v>
      </c>
      <c r="K1106">
        <v>20.045059999999999</v>
      </c>
      <c r="L1106">
        <v>23.467369999999999</v>
      </c>
      <c r="M1106">
        <v>407.14107999999999</v>
      </c>
      <c r="N1106">
        <v>443.35118999999997</v>
      </c>
      <c r="O1106">
        <v>378.69601</v>
      </c>
      <c r="P1106" t="s">
        <v>6186</v>
      </c>
      <c r="Q1106">
        <v>122</v>
      </c>
      <c r="R1106">
        <v>127</v>
      </c>
      <c r="S1106">
        <v>10.7974</v>
      </c>
      <c r="T1106">
        <v>1.0409839999999999</v>
      </c>
      <c r="U1106">
        <v>4.2333000000000003E-2</v>
      </c>
      <c r="V1106">
        <v>32.743789999999997</v>
      </c>
      <c r="W1106" t="s">
        <v>6186</v>
      </c>
      <c r="X1106">
        <v>1</v>
      </c>
      <c r="Y1106" t="s">
        <v>6186</v>
      </c>
      <c r="Z1106">
        <v>0.42599999999999999</v>
      </c>
      <c r="AA1106" t="s">
        <v>6186</v>
      </c>
      <c r="AB1106">
        <v>0.57399999999999995</v>
      </c>
      <c r="AC1106" t="s">
        <v>6186</v>
      </c>
      <c r="AD1106" t="s">
        <v>6186</v>
      </c>
      <c r="AE1106" t="s">
        <v>6186</v>
      </c>
      <c r="AF1106" t="s">
        <v>6186</v>
      </c>
      <c r="AG1106">
        <v>1</v>
      </c>
      <c r="AH1106" t="s">
        <v>6186</v>
      </c>
      <c r="AI1106" t="s">
        <v>6186</v>
      </c>
      <c r="AJ1106" t="s">
        <v>6186</v>
      </c>
      <c r="AK1106" t="s">
        <v>6186</v>
      </c>
      <c r="AL1106" t="s">
        <v>6186</v>
      </c>
      <c r="AM1106" t="s">
        <v>6186</v>
      </c>
      <c r="AN1106" t="s">
        <v>6186</v>
      </c>
      <c r="AO1106" t="s">
        <v>6186</v>
      </c>
      <c r="AP1106">
        <v>1</v>
      </c>
      <c r="AQ1106" t="s">
        <v>6186</v>
      </c>
      <c r="AR1106" t="s">
        <v>6186</v>
      </c>
      <c r="AS1106" t="s">
        <v>6186</v>
      </c>
      <c r="AT1106" t="s">
        <v>6186</v>
      </c>
      <c r="AU1106" t="s">
        <v>6186</v>
      </c>
      <c r="AV1106">
        <v>4.4000000000000004</v>
      </c>
      <c r="AW1106" t="s">
        <v>6186</v>
      </c>
      <c r="AX1106">
        <v>4</v>
      </c>
      <c r="AY1106">
        <v>0.57399999999999995</v>
      </c>
      <c r="AZ1106">
        <v>0.42599999999999999</v>
      </c>
      <c r="BA1106" t="s">
        <v>6186</v>
      </c>
      <c r="BB1106" t="s">
        <v>6186</v>
      </c>
      <c r="BC1106" t="s">
        <v>6186</v>
      </c>
      <c r="BD1106" t="s">
        <v>6186</v>
      </c>
    </row>
    <row r="1107" spans="1:56">
      <c r="A1107" t="s">
        <v>6188</v>
      </c>
      <c r="B1107">
        <v>3000</v>
      </c>
      <c r="C1107">
        <v>2004</v>
      </c>
      <c r="D1107">
        <v>1</v>
      </c>
      <c r="E1107">
        <v>3.3000000000000003E-5</v>
      </c>
      <c r="F1107">
        <v>23.678799999999999</v>
      </c>
      <c r="H1107">
        <v>18.75722</v>
      </c>
      <c r="I1107">
        <f t="shared" si="21"/>
        <v>6.1898826000000005E-4</v>
      </c>
      <c r="K1107">
        <v>16.765689999999999</v>
      </c>
      <c r="L1107">
        <v>20.64873</v>
      </c>
      <c r="M1107">
        <v>473.79097000000002</v>
      </c>
      <c r="N1107">
        <v>530.07061999999996</v>
      </c>
      <c r="O1107">
        <v>430.38974999999999</v>
      </c>
      <c r="P1107" t="s">
        <v>6186</v>
      </c>
      <c r="Q1107">
        <v>165</v>
      </c>
      <c r="R1107">
        <v>165</v>
      </c>
      <c r="S1107">
        <v>8.3276000000000003</v>
      </c>
      <c r="T1107">
        <v>1</v>
      </c>
      <c r="U1107">
        <v>5.5E-2</v>
      </c>
      <c r="V1107">
        <v>28.135829999999999</v>
      </c>
      <c r="W1107" t="s">
        <v>6186</v>
      </c>
      <c r="X1107" t="s">
        <v>6186</v>
      </c>
      <c r="Y1107">
        <v>1</v>
      </c>
      <c r="Z1107">
        <v>1</v>
      </c>
      <c r="AA1107" t="s">
        <v>6186</v>
      </c>
      <c r="AB1107" t="s">
        <v>6186</v>
      </c>
      <c r="AC1107" t="s">
        <v>6186</v>
      </c>
      <c r="AD1107" t="s">
        <v>6186</v>
      </c>
      <c r="AE1107" t="s">
        <v>6186</v>
      </c>
      <c r="AF1107" t="s">
        <v>6186</v>
      </c>
      <c r="AG1107">
        <v>1</v>
      </c>
      <c r="AH1107" t="s">
        <v>6186</v>
      </c>
      <c r="AI1107" t="s">
        <v>6186</v>
      </c>
      <c r="AJ1107" t="s">
        <v>6186</v>
      </c>
      <c r="AK1107" t="s">
        <v>6186</v>
      </c>
      <c r="AL1107" t="s">
        <v>6186</v>
      </c>
      <c r="AM1107" t="s">
        <v>6186</v>
      </c>
      <c r="AN1107" t="s">
        <v>6186</v>
      </c>
      <c r="AO1107" t="s">
        <v>6186</v>
      </c>
      <c r="AP1107">
        <v>1</v>
      </c>
      <c r="AQ1107" t="s">
        <v>6186</v>
      </c>
      <c r="AR1107" t="s">
        <v>6186</v>
      </c>
      <c r="AS1107" t="s">
        <v>6186</v>
      </c>
      <c r="AT1107">
        <v>1</v>
      </c>
      <c r="AU1107" t="s">
        <v>6186</v>
      </c>
      <c r="AV1107">
        <v>5</v>
      </c>
      <c r="AW1107" t="s">
        <v>6186</v>
      </c>
      <c r="AX1107">
        <v>6</v>
      </c>
      <c r="AY1107" t="s">
        <v>6186</v>
      </c>
      <c r="AZ1107">
        <v>1</v>
      </c>
      <c r="BA1107" t="s">
        <v>6186</v>
      </c>
      <c r="BB1107" t="s">
        <v>6186</v>
      </c>
      <c r="BC1107" t="s">
        <v>6186</v>
      </c>
      <c r="BD1107" t="s">
        <v>6186</v>
      </c>
    </row>
    <row r="1108" spans="1:56">
      <c r="A1108" t="s">
        <v>6188</v>
      </c>
      <c r="B1108">
        <v>3000</v>
      </c>
      <c r="C1108">
        <v>2005</v>
      </c>
      <c r="D1108">
        <v>0</v>
      </c>
      <c r="E1108">
        <v>2.3E-5</v>
      </c>
      <c r="F1108">
        <v>23.535799999999998</v>
      </c>
      <c r="H1108">
        <v>18.601469999999999</v>
      </c>
      <c r="I1108">
        <f t="shared" si="21"/>
        <v>4.2783380999999998E-4</v>
      </c>
      <c r="K1108">
        <v>16.511230000000001</v>
      </c>
      <c r="L1108">
        <v>20.5655</v>
      </c>
      <c r="M1108">
        <v>477.75796000000003</v>
      </c>
      <c r="N1108">
        <v>538.2396</v>
      </c>
      <c r="O1108">
        <v>432.13146999999998</v>
      </c>
      <c r="P1108" t="s">
        <v>6186</v>
      </c>
      <c r="Q1108">
        <v>152</v>
      </c>
      <c r="R1108">
        <v>165</v>
      </c>
      <c r="S1108">
        <v>8.3242999999999991</v>
      </c>
      <c r="T1108">
        <v>1.085526</v>
      </c>
      <c r="U1108">
        <v>5.5E-2</v>
      </c>
      <c r="V1108">
        <v>27.902200000000001</v>
      </c>
      <c r="W1108" t="s">
        <v>6186</v>
      </c>
      <c r="X1108" t="s">
        <v>6186</v>
      </c>
      <c r="Y1108">
        <v>1</v>
      </c>
      <c r="Z1108">
        <v>1</v>
      </c>
      <c r="AA1108" t="s">
        <v>6186</v>
      </c>
      <c r="AB1108" t="s">
        <v>6186</v>
      </c>
      <c r="AC1108" t="s">
        <v>6186</v>
      </c>
      <c r="AD1108" t="s">
        <v>6186</v>
      </c>
      <c r="AE1108" t="s">
        <v>6186</v>
      </c>
      <c r="AF1108" t="s">
        <v>6186</v>
      </c>
      <c r="AG1108">
        <v>1</v>
      </c>
      <c r="AH1108" t="s">
        <v>6186</v>
      </c>
      <c r="AI1108" t="s">
        <v>6186</v>
      </c>
      <c r="AJ1108" t="s">
        <v>6186</v>
      </c>
      <c r="AK1108" t="s">
        <v>6186</v>
      </c>
      <c r="AL1108" t="s">
        <v>6186</v>
      </c>
      <c r="AM1108" t="s">
        <v>6186</v>
      </c>
      <c r="AN1108" t="s">
        <v>6186</v>
      </c>
      <c r="AO1108" t="s">
        <v>6186</v>
      </c>
      <c r="AP1108">
        <v>1</v>
      </c>
      <c r="AQ1108" t="s">
        <v>6186</v>
      </c>
      <c r="AR1108" t="s">
        <v>6186</v>
      </c>
      <c r="AS1108" t="s">
        <v>6186</v>
      </c>
      <c r="AT1108">
        <v>1</v>
      </c>
      <c r="AU1108" t="s">
        <v>6186</v>
      </c>
      <c r="AV1108">
        <v>5</v>
      </c>
      <c r="AW1108" t="s">
        <v>6186</v>
      </c>
      <c r="AX1108">
        <v>6</v>
      </c>
      <c r="AY1108" t="s">
        <v>6186</v>
      </c>
      <c r="AZ1108">
        <v>1</v>
      </c>
      <c r="BA1108" t="s">
        <v>6186</v>
      </c>
      <c r="BB1108" t="s">
        <v>6186</v>
      </c>
      <c r="BC1108" t="s">
        <v>6186</v>
      </c>
      <c r="BD1108" t="s">
        <v>6186</v>
      </c>
    </row>
    <row r="1109" spans="1:56">
      <c r="A1109" t="s">
        <v>6188</v>
      </c>
      <c r="B1109">
        <v>3000</v>
      </c>
      <c r="C1109">
        <v>2006</v>
      </c>
      <c r="D1109" t="s">
        <v>6186</v>
      </c>
      <c r="E1109" t="s">
        <v>6186</v>
      </c>
      <c r="F1109" t="s">
        <v>6186</v>
      </c>
      <c r="H1109" t="s">
        <v>6186</v>
      </c>
      <c r="I1109" t="str">
        <f t="shared" si="21"/>
        <v/>
      </c>
      <c r="K1109" t="s">
        <v>6186</v>
      </c>
      <c r="L1109" t="s">
        <v>6186</v>
      </c>
      <c r="M1109" t="s">
        <v>6186</v>
      </c>
      <c r="N1109" t="s">
        <v>6186</v>
      </c>
      <c r="O1109" t="s">
        <v>6186</v>
      </c>
      <c r="P1109" t="s">
        <v>6186</v>
      </c>
      <c r="Q1109" t="s">
        <v>6186</v>
      </c>
      <c r="R1109" t="s">
        <v>6186</v>
      </c>
      <c r="S1109" t="s">
        <v>6186</v>
      </c>
      <c r="T1109" t="s">
        <v>6186</v>
      </c>
      <c r="U1109" t="s">
        <v>6186</v>
      </c>
      <c r="V1109" t="s">
        <v>6186</v>
      </c>
      <c r="W1109" t="s">
        <v>6186</v>
      </c>
      <c r="X1109" t="s">
        <v>6186</v>
      </c>
      <c r="Y1109" t="s">
        <v>6186</v>
      </c>
      <c r="Z1109" t="s">
        <v>6186</v>
      </c>
      <c r="AA1109" t="s">
        <v>6186</v>
      </c>
      <c r="AB1109" t="s">
        <v>6186</v>
      </c>
      <c r="AC1109" t="s">
        <v>6186</v>
      </c>
      <c r="AD1109" t="s">
        <v>6186</v>
      </c>
      <c r="AE1109" t="s">
        <v>6186</v>
      </c>
      <c r="AF1109" t="s">
        <v>6186</v>
      </c>
      <c r="AG1109" t="s">
        <v>6186</v>
      </c>
      <c r="AH1109" t="s">
        <v>6186</v>
      </c>
      <c r="AI1109" t="s">
        <v>6186</v>
      </c>
      <c r="AJ1109" t="s">
        <v>6186</v>
      </c>
      <c r="AK1109" t="s">
        <v>6186</v>
      </c>
      <c r="AL1109" t="s">
        <v>6186</v>
      </c>
      <c r="AM1109" t="s">
        <v>6186</v>
      </c>
      <c r="AN1109" t="s">
        <v>6186</v>
      </c>
      <c r="AO1109" t="s">
        <v>6186</v>
      </c>
      <c r="AP1109" t="s">
        <v>6186</v>
      </c>
      <c r="AQ1109" t="s">
        <v>6186</v>
      </c>
      <c r="AR1109" t="s">
        <v>6186</v>
      </c>
      <c r="AS1109" t="s">
        <v>6186</v>
      </c>
      <c r="AT1109" t="s">
        <v>6186</v>
      </c>
      <c r="AU1109" t="s">
        <v>6186</v>
      </c>
      <c r="AV1109" t="s">
        <v>6186</v>
      </c>
      <c r="AW1109" t="s">
        <v>6186</v>
      </c>
      <c r="AX1109" t="s">
        <v>6186</v>
      </c>
      <c r="AY1109" t="s">
        <v>6186</v>
      </c>
      <c r="AZ1109" t="s">
        <v>6186</v>
      </c>
      <c r="BA1109" t="s">
        <v>6186</v>
      </c>
      <c r="BB1109" t="s">
        <v>6186</v>
      </c>
      <c r="BC1109" t="s">
        <v>6186</v>
      </c>
      <c r="BD1109" t="s">
        <v>6186</v>
      </c>
    </row>
    <row r="1110" spans="1:56">
      <c r="A1110" t="s">
        <v>6188</v>
      </c>
      <c r="B1110">
        <v>3000</v>
      </c>
      <c r="C1110">
        <v>2007</v>
      </c>
      <c r="D1110" t="s">
        <v>6186</v>
      </c>
      <c r="E1110" t="s">
        <v>6186</v>
      </c>
      <c r="F1110" t="s">
        <v>6186</v>
      </c>
      <c r="H1110" t="s">
        <v>6186</v>
      </c>
      <c r="I1110" t="str">
        <f t="shared" si="21"/>
        <v/>
      </c>
      <c r="K1110" t="s">
        <v>6186</v>
      </c>
      <c r="L1110" t="s">
        <v>6186</v>
      </c>
      <c r="M1110" t="s">
        <v>6186</v>
      </c>
      <c r="N1110" t="s">
        <v>6186</v>
      </c>
      <c r="O1110" t="s">
        <v>6186</v>
      </c>
      <c r="P1110" t="s">
        <v>6186</v>
      </c>
      <c r="Q1110" t="s">
        <v>6186</v>
      </c>
      <c r="R1110" t="s">
        <v>6186</v>
      </c>
      <c r="S1110" t="s">
        <v>6186</v>
      </c>
      <c r="T1110" t="s">
        <v>6186</v>
      </c>
      <c r="U1110" t="s">
        <v>6186</v>
      </c>
      <c r="V1110" t="s">
        <v>6186</v>
      </c>
      <c r="W1110" t="s">
        <v>6186</v>
      </c>
      <c r="X1110" t="s">
        <v>6186</v>
      </c>
      <c r="Y1110" t="s">
        <v>6186</v>
      </c>
      <c r="Z1110" t="s">
        <v>6186</v>
      </c>
      <c r="AA1110" t="s">
        <v>6186</v>
      </c>
      <c r="AB1110" t="s">
        <v>6186</v>
      </c>
      <c r="AC1110" t="s">
        <v>6186</v>
      </c>
      <c r="AD1110" t="s">
        <v>6186</v>
      </c>
      <c r="AE1110" t="s">
        <v>6186</v>
      </c>
      <c r="AF1110" t="s">
        <v>6186</v>
      </c>
      <c r="AG1110" t="s">
        <v>6186</v>
      </c>
      <c r="AH1110" t="s">
        <v>6186</v>
      </c>
      <c r="AI1110" t="s">
        <v>6186</v>
      </c>
      <c r="AJ1110" t="s">
        <v>6186</v>
      </c>
      <c r="AK1110" t="s">
        <v>6186</v>
      </c>
      <c r="AL1110" t="s">
        <v>6186</v>
      </c>
      <c r="AM1110" t="s">
        <v>6186</v>
      </c>
      <c r="AN1110" t="s">
        <v>6186</v>
      </c>
      <c r="AO1110" t="s">
        <v>6186</v>
      </c>
      <c r="AP1110" t="s">
        <v>6186</v>
      </c>
      <c r="AQ1110" t="s">
        <v>6186</v>
      </c>
      <c r="AR1110" t="s">
        <v>6186</v>
      </c>
      <c r="AS1110" t="s">
        <v>6186</v>
      </c>
      <c r="AT1110" t="s">
        <v>6186</v>
      </c>
      <c r="AU1110" t="s">
        <v>6186</v>
      </c>
      <c r="AV1110" t="s">
        <v>6186</v>
      </c>
      <c r="AW1110" t="s">
        <v>6186</v>
      </c>
      <c r="AX1110" t="s">
        <v>6186</v>
      </c>
      <c r="AY1110" t="s">
        <v>6186</v>
      </c>
      <c r="AZ1110" t="s">
        <v>6186</v>
      </c>
      <c r="BA1110" t="s">
        <v>6186</v>
      </c>
      <c r="BB1110" t="s">
        <v>6186</v>
      </c>
      <c r="BC1110" t="s">
        <v>6186</v>
      </c>
      <c r="BD1110" t="s">
        <v>6186</v>
      </c>
    </row>
    <row r="1111" spans="1:56">
      <c r="A1111" t="s">
        <v>6188</v>
      </c>
      <c r="B1111">
        <v>3000</v>
      </c>
      <c r="C1111">
        <v>2008</v>
      </c>
      <c r="D1111" t="s">
        <v>6186</v>
      </c>
      <c r="E1111" t="s">
        <v>6186</v>
      </c>
      <c r="F1111" t="s">
        <v>6186</v>
      </c>
      <c r="H1111" t="s">
        <v>6186</v>
      </c>
      <c r="I1111" t="str">
        <f t="shared" si="21"/>
        <v/>
      </c>
      <c r="K1111" t="s">
        <v>6186</v>
      </c>
      <c r="L1111" t="s">
        <v>6186</v>
      </c>
      <c r="M1111" t="s">
        <v>6186</v>
      </c>
      <c r="N1111" t="s">
        <v>6186</v>
      </c>
      <c r="O1111" t="s">
        <v>6186</v>
      </c>
      <c r="P1111" t="s">
        <v>6186</v>
      </c>
      <c r="Q1111" t="s">
        <v>6186</v>
      </c>
      <c r="R1111" t="s">
        <v>6186</v>
      </c>
      <c r="S1111" t="s">
        <v>6186</v>
      </c>
      <c r="T1111" t="s">
        <v>6186</v>
      </c>
      <c r="U1111" t="s">
        <v>6186</v>
      </c>
      <c r="V1111" t="s">
        <v>6186</v>
      </c>
      <c r="W1111" t="s">
        <v>6186</v>
      </c>
      <c r="X1111" t="s">
        <v>6186</v>
      </c>
      <c r="Y1111" t="s">
        <v>6186</v>
      </c>
      <c r="Z1111" t="s">
        <v>6186</v>
      </c>
      <c r="AA1111" t="s">
        <v>6186</v>
      </c>
      <c r="AB1111" t="s">
        <v>6186</v>
      </c>
      <c r="AC1111" t="s">
        <v>6186</v>
      </c>
      <c r="AD1111" t="s">
        <v>6186</v>
      </c>
      <c r="AE1111" t="s">
        <v>6186</v>
      </c>
      <c r="AF1111" t="s">
        <v>6186</v>
      </c>
      <c r="AG1111" t="s">
        <v>6186</v>
      </c>
      <c r="AH1111" t="s">
        <v>6186</v>
      </c>
      <c r="AI1111" t="s">
        <v>6186</v>
      </c>
      <c r="AJ1111" t="s">
        <v>6186</v>
      </c>
      <c r="AK1111" t="s">
        <v>6186</v>
      </c>
      <c r="AL1111" t="s">
        <v>6186</v>
      </c>
      <c r="AM1111" t="s">
        <v>6186</v>
      </c>
      <c r="AN1111" t="s">
        <v>6186</v>
      </c>
      <c r="AO1111" t="s">
        <v>6186</v>
      </c>
      <c r="AP1111" t="s">
        <v>6186</v>
      </c>
      <c r="AQ1111" t="s">
        <v>6186</v>
      </c>
      <c r="AR1111" t="s">
        <v>6186</v>
      </c>
      <c r="AS1111" t="s">
        <v>6186</v>
      </c>
      <c r="AT1111" t="s">
        <v>6186</v>
      </c>
      <c r="AU1111" t="s">
        <v>6186</v>
      </c>
      <c r="AV1111" t="s">
        <v>6186</v>
      </c>
      <c r="AW1111" t="s">
        <v>6186</v>
      </c>
      <c r="AX1111" t="s">
        <v>6186</v>
      </c>
      <c r="AY1111" t="s">
        <v>6186</v>
      </c>
      <c r="AZ1111" t="s">
        <v>6186</v>
      </c>
      <c r="BA1111" t="s">
        <v>6186</v>
      </c>
      <c r="BB1111" t="s">
        <v>6186</v>
      </c>
      <c r="BC1111" t="s">
        <v>6186</v>
      </c>
      <c r="BD1111" t="s">
        <v>6186</v>
      </c>
    </row>
    <row r="1112" spans="1:56">
      <c r="A1112" t="s">
        <v>6188</v>
      </c>
      <c r="B1112">
        <v>3000</v>
      </c>
      <c r="C1112">
        <v>2009</v>
      </c>
      <c r="D1112" t="s">
        <v>6186</v>
      </c>
      <c r="E1112" t="s">
        <v>6186</v>
      </c>
      <c r="F1112" t="s">
        <v>6186</v>
      </c>
      <c r="H1112" t="s">
        <v>6186</v>
      </c>
      <c r="I1112" t="str">
        <f t="shared" si="21"/>
        <v/>
      </c>
      <c r="K1112" t="s">
        <v>6186</v>
      </c>
      <c r="L1112" t="s">
        <v>6186</v>
      </c>
      <c r="M1112" t="s">
        <v>6186</v>
      </c>
      <c r="N1112" t="s">
        <v>6186</v>
      </c>
      <c r="O1112" t="s">
        <v>6186</v>
      </c>
      <c r="P1112" t="s">
        <v>6186</v>
      </c>
      <c r="Q1112" t="s">
        <v>6186</v>
      </c>
      <c r="R1112" t="s">
        <v>6186</v>
      </c>
      <c r="S1112" t="s">
        <v>6186</v>
      </c>
      <c r="T1112" t="s">
        <v>6186</v>
      </c>
      <c r="U1112" t="s">
        <v>6186</v>
      </c>
      <c r="V1112" t="s">
        <v>6186</v>
      </c>
      <c r="W1112" t="s">
        <v>6186</v>
      </c>
      <c r="X1112" t="s">
        <v>6186</v>
      </c>
      <c r="Y1112" t="s">
        <v>6186</v>
      </c>
      <c r="Z1112" t="s">
        <v>6186</v>
      </c>
      <c r="AA1112" t="s">
        <v>6186</v>
      </c>
      <c r="AB1112" t="s">
        <v>6186</v>
      </c>
      <c r="AC1112" t="s">
        <v>6186</v>
      </c>
      <c r="AD1112" t="s">
        <v>6186</v>
      </c>
      <c r="AE1112" t="s">
        <v>6186</v>
      </c>
      <c r="AF1112" t="s">
        <v>6186</v>
      </c>
      <c r="AG1112" t="s">
        <v>6186</v>
      </c>
      <c r="AH1112" t="s">
        <v>6186</v>
      </c>
      <c r="AI1112" t="s">
        <v>6186</v>
      </c>
      <c r="AJ1112" t="s">
        <v>6186</v>
      </c>
      <c r="AK1112" t="s">
        <v>6186</v>
      </c>
      <c r="AL1112" t="s">
        <v>6186</v>
      </c>
      <c r="AM1112" t="s">
        <v>6186</v>
      </c>
      <c r="AN1112" t="s">
        <v>6186</v>
      </c>
      <c r="AO1112" t="s">
        <v>6186</v>
      </c>
      <c r="AP1112" t="s">
        <v>6186</v>
      </c>
      <c r="AQ1112" t="s">
        <v>6186</v>
      </c>
      <c r="AR1112" t="s">
        <v>6186</v>
      </c>
      <c r="AS1112" t="s">
        <v>6186</v>
      </c>
      <c r="AT1112" t="s">
        <v>6186</v>
      </c>
      <c r="AU1112" t="s">
        <v>6186</v>
      </c>
      <c r="AV1112" t="s">
        <v>6186</v>
      </c>
      <c r="AW1112" t="s">
        <v>6186</v>
      </c>
      <c r="AX1112" t="s">
        <v>6186</v>
      </c>
      <c r="AY1112" t="s">
        <v>6186</v>
      </c>
      <c r="AZ1112" t="s">
        <v>6186</v>
      </c>
      <c r="BA1112" t="s">
        <v>6186</v>
      </c>
      <c r="BB1112" t="s">
        <v>6186</v>
      </c>
      <c r="BC1112" t="s">
        <v>6186</v>
      </c>
      <c r="BD1112" t="s">
        <v>6186</v>
      </c>
    </row>
    <row r="1113" spans="1:56">
      <c r="A1113" t="s">
        <v>6188</v>
      </c>
      <c r="B1113">
        <v>3000</v>
      </c>
      <c r="C1113">
        <v>2010</v>
      </c>
      <c r="D1113" t="s">
        <v>6186</v>
      </c>
      <c r="E1113" t="s">
        <v>6186</v>
      </c>
      <c r="F1113" t="s">
        <v>6186</v>
      </c>
      <c r="H1113" t="s">
        <v>6186</v>
      </c>
      <c r="I1113" t="str">
        <f t="shared" si="21"/>
        <v/>
      </c>
      <c r="K1113" t="s">
        <v>6186</v>
      </c>
      <c r="L1113" t="s">
        <v>6186</v>
      </c>
      <c r="M1113" t="s">
        <v>6186</v>
      </c>
      <c r="N1113" t="s">
        <v>6186</v>
      </c>
      <c r="O1113" t="s">
        <v>6186</v>
      </c>
      <c r="P1113" t="s">
        <v>6186</v>
      </c>
      <c r="Q1113" t="s">
        <v>6186</v>
      </c>
      <c r="R1113" t="s">
        <v>6186</v>
      </c>
      <c r="S1113" t="s">
        <v>6186</v>
      </c>
      <c r="T1113" t="s">
        <v>6186</v>
      </c>
      <c r="U1113" t="s">
        <v>6186</v>
      </c>
      <c r="V1113" t="s">
        <v>6186</v>
      </c>
      <c r="W1113" t="s">
        <v>6186</v>
      </c>
      <c r="X1113" t="s">
        <v>6186</v>
      </c>
      <c r="Y1113" t="s">
        <v>6186</v>
      </c>
      <c r="Z1113" t="s">
        <v>6186</v>
      </c>
      <c r="AA1113" t="s">
        <v>6186</v>
      </c>
      <c r="AB1113" t="s">
        <v>6186</v>
      </c>
      <c r="AC1113" t="s">
        <v>6186</v>
      </c>
      <c r="AD1113" t="s">
        <v>6186</v>
      </c>
      <c r="AE1113" t="s">
        <v>6186</v>
      </c>
      <c r="AF1113" t="s">
        <v>6186</v>
      </c>
      <c r="AG1113" t="s">
        <v>6186</v>
      </c>
      <c r="AH1113" t="s">
        <v>6186</v>
      </c>
      <c r="AI1113" t="s">
        <v>6186</v>
      </c>
      <c r="AJ1113" t="s">
        <v>6186</v>
      </c>
      <c r="AK1113" t="s">
        <v>6186</v>
      </c>
      <c r="AL1113" t="s">
        <v>6186</v>
      </c>
      <c r="AM1113" t="s">
        <v>6186</v>
      </c>
      <c r="AN1113" t="s">
        <v>6186</v>
      </c>
      <c r="AO1113" t="s">
        <v>6186</v>
      </c>
      <c r="AP1113" t="s">
        <v>6186</v>
      </c>
      <c r="AQ1113" t="s">
        <v>6186</v>
      </c>
      <c r="AR1113" t="s">
        <v>6186</v>
      </c>
      <c r="AS1113" t="s">
        <v>6186</v>
      </c>
      <c r="AT1113" t="s">
        <v>6186</v>
      </c>
      <c r="AU1113" t="s">
        <v>6186</v>
      </c>
      <c r="AV1113" t="s">
        <v>6186</v>
      </c>
      <c r="AW1113" t="s">
        <v>6186</v>
      </c>
      <c r="AX1113" t="s">
        <v>6186</v>
      </c>
      <c r="AY1113" t="s">
        <v>6186</v>
      </c>
      <c r="AZ1113" t="s">
        <v>6186</v>
      </c>
      <c r="BA1113" t="s">
        <v>6186</v>
      </c>
      <c r="BB1113" t="s">
        <v>6186</v>
      </c>
      <c r="BC1113" t="s">
        <v>6186</v>
      </c>
      <c r="BD1113" t="s">
        <v>6186</v>
      </c>
    </row>
    <row r="1114" spans="1:56">
      <c r="A1114" t="s">
        <v>6188</v>
      </c>
      <c r="B1114">
        <v>3000</v>
      </c>
      <c r="C1114">
        <v>2011</v>
      </c>
      <c r="D1114" t="s">
        <v>6186</v>
      </c>
      <c r="E1114" t="s">
        <v>6186</v>
      </c>
      <c r="F1114" t="s">
        <v>6186</v>
      </c>
      <c r="H1114" t="s">
        <v>6186</v>
      </c>
      <c r="I1114" t="str">
        <f t="shared" si="21"/>
        <v/>
      </c>
      <c r="K1114" t="s">
        <v>6186</v>
      </c>
      <c r="L1114" t="s">
        <v>6186</v>
      </c>
      <c r="M1114" t="s">
        <v>6186</v>
      </c>
      <c r="N1114" t="s">
        <v>6186</v>
      </c>
      <c r="O1114" t="s">
        <v>6186</v>
      </c>
      <c r="P1114" t="s">
        <v>6186</v>
      </c>
      <c r="Q1114" t="s">
        <v>6186</v>
      </c>
      <c r="R1114" t="s">
        <v>6186</v>
      </c>
      <c r="S1114" t="s">
        <v>6186</v>
      </c>
      <c r="T1114" t="s">
        <v>6186</v>
      </c>
      <c r="U1114" t="s">
        <v>6186</v>
      </c>
      <c r="V1114" t="s">
        <v>6186</v>
      </c>
      <c r="W1114" t="s">
        <v>6186</v>
      </c>
      <c r="X1114" t="s">
        <v>6186</v>
      </c>
      <c r="Y1114" t="s">
        <v>6186</v>
      </c>
      <c r="Z1114" t="s">
        <v>6186</v>
      </c>
      <c r="AA1114" t="s">
        <v>6186</v>
      </c>
      <c r="AB1114" t="s">
        <v>6186</v>
      </c>
      <c r="AC1114" t="s">
        <v>6186</v>
      </c>
      <c r="AD1114" t="s">
        <v>6186</v>
      </c>
      <c r="AE1114" t="s">
        <v>6186</v>
      </c>
      <c r="AF1114" t="s">
        <v>6186</v>
      </c>
      <c r="AG1114" t="s">
        <v>6186</v>
      </c>
      <c r="AH1114" t="s">
        <v>6186</v>
      </c>
      <c r="AI1114" t="s">
        <v>6186</v>
      </c>
      <c r="AJ1114" t="s">
        <v>6186</v>
      </c>
      <c r="AK1114" t="s">
        <v>6186</v>
      </c>
      <c r="AL1114" t="s">
        <v>6186</v>
      </c>
      <c r="AM1114" t="s">
        <v>6186</v>
      </c>
      <c r="AN1114" t="s">
        <v>6186</v>
      </c>
      <c r="AO1114" t="s">
        <v>6186</v>
      </c>
      <c r="AP1114" t="s">
        <v>6186</v>
      </c>
      <c r="AQ1114" t="s">
        <v>6186</v>
      </c>
      <c r="AR1114" t="s">
        <v>6186</v>
      </c>
      <c r="AS1114" t="s">
        <v>6186</v>
      </c>
      <c r="AT1114" t="s">
        <v>6186</v>
      </c>
      <c r="AU1114" t="s">
        <v>6186</v>
      </c>
      <c r="AV1114" t="s">
        <v>6186</v>
      </c>
      <c r="AW1114" t="s">
        <v>6186</v>
      </c>
      <c r="AX1114" t="s">
        <v>6186</v>
      </c>
      <c r="AY1114" t="s">
        <v>6186</v>
      </c>
      <c r="AZ1114" t="s">
        <v>6186</v>
      </c>
      <c r="BA1114" t="s">
        <v>6186</v>
      </c>
      <c r="BB1114" t="s">
        <v>6186</v>
      </c>
      <c r="BC1114" t="s">
        <v>6186</v>
      </c>
      <c r="BD1114" t="s">
        <v>6186</v>
      </c>
    </row>
    <row r="1115" spans="1:56">
      <c r="A1115" t="s">
        <v>6188</v>
      </c>
      <c r="B1115">
        <v>3000</v>
      </c>
      <c r="C1115">
        <v>2012</v>
      </c>
      <c r="D1115" t="s">
        <v>6186</v>
      </c>
      <c r="E1115" t="s">
        <v>6186</v>
      </c>
      <c r="F1115" t="s">
        <v>6186</v>
      </c>
      <c r="H1115" t="s">
        <v>6186</v>
      </c>
      <c r="I1115" t="str">
        <f t="shared" si="21"/>
        <v/>
      </c>
      <c r="K1115" t="s">
        <v>6186</v>
      </c>
      <c r="L1115" t="s">
        <v>6186</v>
      </c>
      <c r="M1115" t="s">
        <v>6186</v>
      </c>
      <c r="N1115" t="s">
        <v>6186</v>
      </c>
      <c r="O1115" t="s">
        <v>6186</v>
      </c>
      <c r="P1115" t="s">
        <v>6186</v>
      </c>
      <c r="Q1115" t="s">
        <v>6186</v>
      </c>
      <c r="R1115" t="s">
        <v>6186</v>
      </c>
      <c r="S1115" t="s">
        <v>6186</v>
      </c>
      <c r="T1115" t="s">
        <v>6186</v>
      </c>
      <c r="U1115" t="s">
        <v>6186</v>
      </c>
      <c r="V1115" t="s">
        <v>6186</v>
      </c>
      <c r="W1115" t="s">
        <v>6186</v>
      </c>
      <c r="X1115" t="s">
        <v>6186</v>
      </c>
      <c r="Y1115" t="s">
        <v>6186</v>
      </c>
      <c r="Z1115" t="s">
        <v>6186</v>
      </c>
      <c r="AA1115" t="s">
        <v>6186</v>
      </c>
      <c r="AB1115" t="s">
        <v>6186</v>
      </c>
      <c r="AC1115" t="s">
        <v>6186</v>
      </c>
      <c r="AD1115" t="s">
        <v>6186</v>
      </c>
      <c r="AE1115" t="s">
        <v>6186</v>
      </c>
      <c r="AF1115" t="s">
        <v>6186</v>
      </c>
      <c r="AG1115" t="s">
        <v>6186</v>
      </c>
      <c r="AH1115" t="s">
        <v>6186</v>
      </c>
      <c r="AI1115" t="s">
        <v>6186</v>
      </c>
      <c r="AJ1115" t="s">
        <v>6186</v>
      </c>
      <c r="AK1115" t="s">
        <v>6186</v>
      </c>
      <c r="AL1115" t="s">
        <v>6186</v>
      </c>
      <c r="AM1115" t="s">
        <v>6186</v>
      </c>
      <c r="AN1115" t="s">
        <v>6186</v>
      </c>
      <c r="AO1115" t="s">
        <v>6186</v>
      </c>
      <c r="AP1115" t="s">
        <v>6186</v>
      </c>
      <c r="AQ1115" t="s">
        <v>6186</v>
      </c>
      <c r="AR1115" t="s">
        <v>6186</v>
      </c>
      <c r="AS1115" t="s">
        <v>6186</v>
      </c>
      <c r="AT1115" t="s">
        <v>6186</v>
      </c>
      <c r="AU1115" t="s">
        <v>6186</v>
      </c>
      <c r="AV1115" t="s">
        <v>6186</v>
      </c>
      <c r="AW1115" t="s">
        <v>6186</v>
      </c>
      <c r="AX1115" t="s">
        <v>6186</v>
      </c>
      <c r="AY1115" t="s">
        <v>6186</v>
      </c>
      <c r="AZ1115" t="s">
        <v>6186</v>
      </c>
      <c r="BA1115" t="s">
        <v>6186</v>
      </c>
      <c r="BB1115" t="s">
        <v>6186</v>
      </c>
      <c r="BC1115" t="s">
        <v>6186</v>
      </c>
      <c r="BD1115" t="s">
        <v>6186</v>
      </c>
    </row>
    <row r="1116" spans="1:56">
      <c r="A1116" t="s">
        <v>6188</v>
      </c>
      <c r="B1116">
        <v>3000</v>
      </c>
      <c r="C1116">
        <v>2013</v>
      </c>
      <c r="D1116" t="s">
        <v>6186</v>
      </c>
      <c r="E1116" t="s">
        <v>6186</v>
      </c>
      <c r="F1116" t="s">
        <v>6186</v>
      </c>
      <c r="H1116" t="s">
        <v>6186</v>
      </c>
      <c r="I1116" t="str">
        <f t="shared" si="21"/>
        <v/>
      </c>
      <c r="K1116" t="s">
        <v>6186</v>
      </c>
      <c r="L1116" t="s">
        <v>6186</v>
      </c>
      <c r="M1116" t="s">
        <v>6186</v>
      </c>
      <c r="N1116" t="s">
        <v>6186</v>
      </c>
      <c r="O1116" t="s">
        <v>6186</v>
      </c>
      <c r="P1116" t="s">
        <v>6186</v>
      </c>
      <c r="Q1116" t="s">
        <v>6186</v>
      </c>
      <c r="R1116" t="s">
        <v>6186</v>
      </c>
      <c r="S1116" t="s">
        <v>6186</v>
      </c>
      <c r="T1116" t="s">
        <v>6186</v>
      </c>
      <c r="U1116" t="s">
        <v>6186</v>
      </c>
      <c r="V1116" t="s">
        <v>6186</v>
      </c>
      <c r="W1116" t="s">
        <v>6186</v>
      </c>
      <c r="X1116" t="s">
        <v>6186</v>
      </c>
      <c r="Y1116" t="s">
        <v>6186</v>
      </c>
      <c r="Z1116" t="s">
        <v>6186</v>
      </c>
      <c r="AA1116" t="s">
        <v>6186</v>
      </c>
      <c r="AB1116" t="s">
        <v>6186</v>
      </c>
      <c r="AC1116" t="s">
        <v>6186</v>
      </c>
      <c r="AD1116" t="s">
        <v>6186</v>
      </c>
      <c r="AE1116" t="s">
        <v>6186</v>
      </c>
      <c r="AF1116" t="s">
        <v>6186</v>
      </c>
      <c r="AG1116" t="s">
        <v>6186</v>
      </c>
      <c r="AH1116" t="s">
        <v>6186</v>
      </c>
      <c r="AI1116" t="s">
        <v>6186</v>
      </c>
      <c r="AJ1116" t="s">
        <v>6186</v>
      </c>
      <c r="AK1116" t="s">
        <v>6186</v>
      </c>
      <c r="AL1116" t="s">
        <v>6186</v>
      </c>
      <c r="AM1116" t="s">
        <v>6186</v>
      </c>
      <c r="AN1116" t="s">
        <v>6186</v>
      </c>
      <c r="AO1116" t="s">
        <v>6186</v>
      </c>
      <c r="AP1116" t="s">
        <v>6186</v>
      </c>
      <c r="AQ1116" t="s">
        <v>6186</v>
      </c>
      <c r="AR1116" t="s">
        <v>6186</v>
      </c>
      <c r="AS1116" t="s">
        <v>6186</v>
      </c>
      <c r="AT1116" t="s">
        <v>6186</v>
      </c>
      <c r="AU1116" t="s">
        <v>6186</v>
      </c>
      <c r="AV1116" t="s">
        <v>6186</v>
      </c>
      <c r="AW1116" t="s">
        <v>6186</v>
      </c>
      <c r="AX1116" t="s">
        <v>6186</v>
      </c>
      <c r="AY1116" t="s">
        <v>6186</v>
      </c>
      <c r="AZ1116" t="s">
        <v>6186</v>
      </c>
      <c r="BA1116" t="s">
        <v>6186</v>
      </c>
      <c r="BB1116" t="s">
        <v>6186</v>
      </c>
      <c r="BC1116" t="s">
        <v>6186</v>
      </c>
      <c r="BD1116" t="s">
        <v>6186</v>
      </c>
    </row>
    <row r="1117" spans="1:56">
      <c r="A1117" t="s">
        <v>6188</v>
      </c>
      <c r="B1117">
        <v>3000</v>
      </c>
      <c r="C1117">
        <v>2014</v>
      </c>
      <c r="D1117" t="s">
        <v>6186</v>
      </c>
      <c r="E1117" t="s">
        <v>6186</v>
      </c>
      <c r="F1117" t="s">
        <v>6186</v>
      </c>
      <c r="H1117" t="s">
        <v>6186</v>
      </c>
      <c r="I1117" t="str">
        <f t="shared" si="21"/>
        <v/>
      </c>
      <c r="K1117" t="s">
        <v>6186</v>
      </c>
      <c r="L1117" t="s">
        <v>6186</v>
      </c>
      <c r="M1117" t="s">
        <v>6186</v>
      </c>
      <c r="N1117" t="s">
        <v>6186</v>
      </c>
      <c r="O1117" t="s">
        <v>6186</v>
      </c>
      <c r="P1117" t="s">
        <v>6186</v>
      </c>
      <c r="Q1117" t="s">
        <v>6186</v>
      </c>
      <c r="R1117" t="s">
        <v>6186</v>
      </c>
      <c r="S1117" t="s">
        <v>6186</v>
      </c>
      <c r="T1117" t="s">
        <v>6186</v>
      </c>
      <c r="U1117" t="s">
        <v>6186</v>
      </c>
      <c r="V1117" t="s">
        <v>6186</v>
      </c>
      <c r="W1117" t="s">
        <v>6186</v>
      </c>
      <c r="X1117" t="s">
        <v>6186</v>
      </c>
      <c r="Y1117" t="s">
        <v>6186</v>
      </c>
      <c r="Z1117" t="s">
        <v>6186</v>
      </c>
      <c r="AA1117" t="s">
        <v>6186</v>
      </c>
      <c r="AB1117" t="s">
        <v>6186</v>
      </c>
      <c r="AC1117" t="s">
        <v>6186</v>
      </c>
      <c r="AD1117" t="s">
        <v>6186</v>
      </c>
      <c r="AE1117" t="s">
        <v>6186</v>
      </c>
      <c r="AF1117" t="s">
        <v>6186</v>
      </c>
      <c r="AG1117" t="s">
        <v>6186</v>
      </c>
      <c r="AH1117" t="s">
        <v>6186</v>
      </c>
      <c r="AI1117" t="s">
        <v>6186</v>
      </c>
      <c r="AJ1117" t="s">
        <v>6186</v>
      </c>
      <c r="AK1117" t="s">
        <v>6186</v>
      </c>
      <c r="AL1117" t="s">
        <v>6186</v>
      </c>
      <c r="AM1117" t="s">
        <v>6186</v>
      </c>
      <c r="AN1117" t="s">
        <v>6186</v>
      </c>
      <c r="AO1117" t="s">
        <v>6186</v>
      </c>
      <c r="AP1117" t="s">
        <v>6186</v>
      </c>
      <c r="AQ1117" t="s">
        <v>6186</v>
      </c>
      <c r="AR1117" t="s">
        <v>6186</v>
      </c>
      <c r="AS1117" t="s">
        <v>6186</v>
      </c>
      <c r="AT1117" t="s">
        <v>6186</v>
      </c>
      <c r="AU1117" t="s">
        <v>6186</v>
      </c>
      <c r="AV1117" t="s">
        <v>6186</v>
      </c>
      <c r="AW1117" t="s">
        <v>6186</v>
      </c>
      <c r="AX1117" t="s">
        <v>6186</v>
      </c>
      <c r="AY1117" t="s">
        <v>6186</v>
      </c>
      <c r="AZ1117" t="s">
        <v>6186</v>
      </c>
      <c r="BA1117" t="s">
        <v>6186</v>
      </c>
      <c r="BB1117" t="s">
        <v>6186</v>
      </c>
      <c r="BC1117" t="s">
        <v>6186</v>
      </c>
      <c r="BD1117" t="s">
        <v>6186</v>
      </c>
    </row>
    <row r="1118" spans="1:56">
      <c r="A1118" t="s">
        <v>6188</v>
      </c>
      <c r="B1118">
        <v>3000</v>
      </c>
      <c r="C1118">
        <v>2015</v>
      </c>
      <c r="D1118" t="s">
        <v>6186</v>
      </c>
      <c r="E1118" t="s">
        <v>6186</v>
      </c>
      <c r="F1118" t="s">
        <v>6186</v>
      </c>
      <c r="H1118" t="s">
        <v>6186</v>
      </c>
      <c r="I1118" t="str">
        <f t="shared" si="21"/>
        <v/>
      </c>
      <c r="K1118" t="s">
        <v>6186</v>
      </c>
      <c r="L1118" t="s">
        <v>6186</v>
      </c>
      <c r="M1118" t="s">
        <v>6186</v>
      </c>
      <c r="N1118" t="s">
        <v>6186</v>
      </c>
      <c r="O1118" t="s">
        <v>6186</v>
      </c>
      <c r="P1118" t="s">
        <v>6186</v>
      </c>
      <c r="Q1118" t="s">
        <v>6186</v>
      </c>
      <c r="R1118" t="s">
        <v>6186</v>
      </c>
      <c r="S1118" t="s">
        <v>6186</v>
      </c>
      <c r="T1118" t="s">
        <v>6186</v>
      </c>
      <c r="U1118" t="s">
        <v>6186</v>
      </c>
      <c r="V1118" t="s">
        <v>6186</v>
      </c>
      <c r="W1118" t="s">
        <v>6186</v>
      </c>
      <c r="X1118" t="s">
        <v>6186</v>
      </c>
      <c r="Y1118" t="s">
        <v>6186</v>
      </c>
      <c r="Z1118" t="s">
        <v>6186</v>
      </c>
      <c r="AA1118" t="s">
        <v>6186</v>
      </c>
      <c r="AB1118" t="s">
        <v>6186</v>
      </c>
      <c r="AC1118" t="s">
        <v>6186</v>
      </c>
      <c r="AD1118" t="s">
        <v>6186</v>
      </c>
      <c r="AE1118" t="s">
        <v>6186</v>
      </c>
      <c r="AF1118" t="s">
        <v>6186</v>
      </c>
      <c r="AG1118" t="s">
        <v>6186</v>
      </c>
      <c r="AH1118" t="s">
        <v>6186</v>
      </c>
      <c r="AI1118" t="s">
        <v>6186</v>
      </c>
      <c r="AJ1118" t="s">
        <v>6186</v>
      </c>
      <c r="AK1118" t="s">
        <v>6186</v>
      </c>
      <c r="AL1118" t="s">
        <v>6186</v>
      </c>
      <c r="AM1118" t="s">
        <v>6186</v>
      </c>
      <c r="AN1118" t="s">
        <v>6186</v>
      </c>
      <c r="AO1118" t="s">
        <v>6186</v>
      </c>
      <c r="AP1118" t="s">
        <v>6186</v>
      </c>
      <c r="AQ1118" t="s">
        <v>6186</v>
      </c>
      <c r="AR1118" t="s">
        <v>6186</v>
      </c>
      <c r="AS1118" t="s">
        <v>6186</v>
      </c>
      <c r="AT1118" t="s">
        <v>6186</v>
      </c>
      <c r="AU1118" t="s">
        <v>6186</v>
      </c>
      <c r="AV1118" t="s">
        <v>6186</v>
      </c>
      <c r="AW1118" t="s">
        <v>6186</v>
      </c>
      <c r="AX1118" t="s">
        <v>6186</v>
      </c>
      <c r="AY1118" t="s">
        <v>6186</v>
      </c>
      <c r="AZ1118" t="s">
        <v>6186</v>
      </c>
      <c r="BA1118" t="s">
        <v>6186</v>
      </c>
      <c r="BB1118" t="s">
        <v>6186</v>
      </c>
      <c r="BC1118" t="s">
        <v>6186</v>
      </c>
      <c r="BD1118" t="s">
        <v>6186</v>
      </c>
    </row>
    <row r="1119" spans="1:56">
      <c r="A1119" t="s">
        <v>6188</v>
      </c>
      <c r="B1119">
        <v>3000</v>
      </c>
      <c r="C1119">
        <v>2016</v>
      </c>
      <c r="D1119" t="s">
        <v>6186</v>
      </c>
      <c r="E1119" t="s">
        <v>6186</v>
      </c>
      <c r="F1119" t="s">
        <v>6186</v>
      </c>
      <c r="H1119" t="s">
        <v>6186</v>
      </c>
      <c r="I1119" t="str">
        <f t="shared" si="21"/>
        <v/>
      </c>
      <c r="K1119" t="s">
        <v>6186</v>
      </c>
      <c r="L1119" t="s">
        <v>6186</v>
      </c>
      <c r="M1119" t="s">
        <v>6186</v>
      </c>
      <c r="N1119" t="s">
        <v>6186</v>
      </c>
      <c r="O1119" t="s">
        <v>6186</v>
      </c>
      <c r="P1119" t="s">
        <v>6186</v>
      </c>
      <c r="Q1119" t="s">
        <v>6186</v>
      </c>
      <c r="R1119" t="s">
        <v>6186</v>
      </c>
      <c r="S1119" t="s">
        <v>6186</v>
      </c>
      <c r="T1119" t="s">
        <v>6186</v>
      </c>
      <c r="U1119" t="s">
        <v>6186</v>
      </c>
      <c r="V1119" t="s">
        <v>6186</v>
      </c>
      <c r="W1119" t="s">
        <v>6186</v>
      </c>
      <c r="X1119" t="s">
        <v>6186</v>
      </c>
      <c r="Y1119" t="s">
        <v>6186</v>
      </c>
      <c r="Z1119" t="s">
        <v>6186</v>
      </c>
      <c r="AA1119" t="s">
        <v>6186</v>
      </c>
      <c r="AB1119" t="s">
        <v>6186</v>
      </c>
      <c r="AC1119" t="s">
        <v>6186</v>
      </c>
      <c r="AD1119" t="s">
        <v>6186</v>
      </c>
      <c r="AE1119" t="s">
        <v>6186</v>
      </c>
      <c r="AF1119" t="s">
        <v>6186</v>
      </c>
      <c r="AG1119" t="s">
        <v>6186</v>
      </c>
      <c r="AH1119" t="s">
        <v>6186</v>
      </c>
      <c r="AI1119" t="s">
        <v>6186</v>
      </c>
      <c r="AJ1119" t="s">
        <v>6186</v>
      </c>
      <c r="AK1119" t="s">
        <v>6186</v>
      </c>
      <c r="AL1119" t="s">
        <v>6186</v>
      </c>
      <c r="AM1119" t="s">
        <v>6186</v>
      </c>
      <c r="AN1119" t="s">
        <v>6186</v>
      </c>
      <c r="AO1119" t="s">
        <v>6186</v>
      </c>
      <c r="AP1119" t="s">
        <v>6186</v>
      </c>
      <c r="AQ1119" t="s">
        <v>6186</v>
      </c>
      <c r="AR1119" t="s">
        <v>6186</v>
      </c>
      <c r="AS1119" t="s">
        <v>6186</v>
      </c>
      <c r="AT1119" t="s">
        <v>6186</v>
      </c>
      <c r="AU1119" t="s">
        <v>6186</v>
      </c>
      <c r="AV1119" t="s">
        <v>6186</v>
      </c>
      <c r="AW1119" t="s">
        <v>6186</v>
      </c>
      <c r="AX1119" t="s">
        <v>6186</v>
      </c>
      <c r="AY1119" t="s">
        <v>6186</v>
      </c>
      <c r="AZ1119" t="s">
        <v>6186</v>
      </c>
      <c r="BA1119" t="s">
        <v>6186</v>
      </c>
      <c r="BB1119" t="s">
        <v>6186</v>
      </c>
      <c r="BC1119" t="s">
        <v>6186</v>
      </c>
      <c r="BD1119" t="s">
        <v>6186</v>
      </c>
    </row>
    <row r="1120" spans="1:56">
      <c r="A1120" t="s">
        <v>6188</v>
      </c>
      <c r="B1120">
        <v>3000</v>
      </c>
      <c r="C1120">
        <v>2017</v>
      </c>
      <c r="D1120" t="s">
        <v>6186</v>
      </c>
      <c r="E1120" t="s">
        <v>6186</v>
      </c>
      <c r="F1120" t="s">
        <v>6186</v>
      </c>
      <c r="H1120" t="s">
        <v>6186</v>
      </c>
      <c r="I1120" t="str">
        <f t="shared" si="21"/>
        <v/>
      </c>
      <c r="K1120" t="s">
        <v>6186</v>
      </c>
      <c r="L1120" t="s">
        <v>6186</v>
      </c>
      <c r="M1120" t="s">
        <v>6186</v>
      </c>
      <c r="N1120" t="s">
        <v>6186</v>
      </c>
      <c r="O1120" t="s">
        <v>6186</v>
      </c>
      <c r="P1120" t="s">
        <v>6186</v>
      </c>
      <c r="Q1120" t="s">
        <v>6186</v>
      </c>
      <c r="R1120" t="s">
        <v>6186</v>
      </c>
      <c r="S1120" t="s">
        <v>6186</v>
      </c>
      <c r="T1120" t="s">
        <v>6186</v>
      </c>
      <c r="U1120" t="s">
        <v>6186</v>
      </c>
      <c r="V1120" t="s">
        <v>6186</v>
      </c>
      <c r="W1120" t="s">
        <v>6186</v>
      </c>
      <c r="X1120" t="s">
        <v>6186</v>
      </c>
      <c r="Y1120" t="s">
        <v>6186</v>
      </c>
      <c r="Z1120" t="s">
        <v>6186</v>
      </c>
      <c r="AA1120" t="s">
        <v>6186</v>
      </c>
      <c r="AB1120" t="s">
        <v>6186</v>
      </c>
      <c r="AC1120" t="s">
        <v>6186</v>
      </c>
      <c r="AD1120" t="s">
        <v>6186</v>
      </c>
      <c r="AE1120" t="s">
        <v>6186</v>
      </c>
      <c r="AF1120" t="s">
        <v>6186</v>
      </c>
      <c r="AG1120" t="s">
        <v>6186</v>
      </c>
      <c r="AH1120" t="s">
        <v>6186</v>
      </c>
      <c r="AI1120" t="s">
        <v>6186</v>
      </c>
      <c r="AJ1120" t="s">
        <v>6186</v>
      </c>
      <c r="AK1120" t="s">
        <v>6186</v>
      </c>
      <c r="AL1120" t="s">
        <v>6186</v>
      </c>
      <c r="AM1120" t="s">
        <v>6186</v>
      </c>
      <c r="AN1120" t="s">
        <v>6186</v>
      </c>
      <c r="AO1120" t="s">
        <v>6186</v>
      </c>
      <c r="AP1120" t="s">
        <v>6186</v>
      </c>
      <c r="AQ1120" t="s">
        <v>6186</v>
      </c>
      <c r="AR1120" t="s">
        <v>6186</v>
      </c>
      <c r="AS1120" t="s">
        <v>6186</v>
      </c>
      <c r="AT1120" t="s">
        <v>6186</v>
      </c>
      <c r="AU1120" t="s">
        <v>6186</v>
      </c>
      <c r="AV1120" t="s">
        <v>6186</v>
      </c>
      <c r="AW1120" t="s">
        <v>6186</v>
      </c>
      <c r="AX1120" t="s">
        <v>6186</v>
      </c>
      <c r="AY1120" t="s">
        <v>6186</v>
      </c>
      <c r="AZ1120" t="s">
        <v>6186</v>
      </c>
      <c r="BA1120" t="s">
        <v>6186</v>
      </c>
      <c r="BB1120" t="s">
        <v>6186</v>
      </c>
      <c r="BC1120" t="s">
        <v>6186</v>
      </c>
      <c r="BD1120" t="s">
        <v>6186</v>
      </c>
    </row>
    <row r="1121" spans="1:56">
      <c r="A1121" t="s">
        <v>6188</v>
      </c>
      <c r="B1121">
        <v>3000</v>
      </c>
      <c r="C1121">
        <v>2018</v>
      </c>
      <c r="D1121" t="s">
        <v>6186</v>
      </c>
      <c r="E1121" t="s">
        <v>6186</v>
      </c>
      <c r="F1121" t="s">
        <v>6186</v>
      </c>
      <c r="H1121" t="s">
        <v>6186</v>
      </c>
      <c r="I1121" t="str">
        <f t="shared" si="21"/>
        <v/>
      </c>
      <c r="K1121" t="s">
        <v>6186</v>
      </c>
      <c r="L1121" t="s">
        <v>6186</v>
      </c>
      <c r="M1121" t="s">
        <v>6186</v>
      </c>
      <c r="N1121" t="s">
        <v>6186</v>
      </c>
      <c r="O1121" t="s">
        <v>6186</v>
      </c>
      <c r="P1121" t="s">
        <v>6186</v>
      </c>
      <c r="Q1121" t="s">
        <v>6186</v>
      </c>
      <c r="R1121" t="s">
        <v>6186</v>
      </c>
      <c r="S1121" t="s">
        <v>6186</v>
      </c>
      <c r="T1121" t="s">
        <v>6186</v>
      </c>
      <c r="U1121" t="s">
        <v>6186</v>
      </c>
      <c r="V1121" t="s">
        <v>6186</v>
      </c>
      <c r="W1121" t="s">
        <v>6186</v>
      </c>
      <c r="X1121" t="s">
        <v>6186</v>
      </c>
      <c r="Y1121" t="s">
        <v>6186</v>
      </c>
      <c r="Z1121" t="s">
        <v>6186</v>
      </c>
      <c r="AA1121" t="s">
        <v>6186</v>
      </c>
      <c r="AB1121" t="s">
        <v>6186</v>
      </c>
      <c r="AC1121" t="s">
        <v>6186</v>
      </c>
      <c r="AD1121" t="s">
        <v>6186</v>
      </c>
      <c r="AE1121" t="s">
        <v>6186</v>
      </c>
      <c r="AF1121" t="s">
        <v>6186</v>
      </c>
      <c r="AG1121" t="s">
        <v>6186</v>
      </c>
      <c r="AH1121" t="s">
        <v>6186</v>
      </c>
      <c r="AI1121" t="s">
        <v>6186</v>
      </c>
      <c r="AJ1121" t="s">
        <v>6186</v>
      </c>
      <c r="AK1121" t="s">
        <v>6186</v>
      </c>
      <c r="AL1121" t="s">
        <v>6186</v>
      </c>
      <c r="AM1121" t="s">
        <v>6186</v>
      </c>
      <c r="AN1121" t="s">
        <v>6186</v>
      </c>
      <c r="AO1121" t="s">
        <v>6186</v>
      </c>
      <c r="AP1121" t="s">
        <v>6186</v>
      </c>
      <c r="AQ1121" t="s">
        <v>6186</v>
      </c>
      <c r="AR1121" t="s">
        <v>6186</v>
      </c>
      <c r="AS1121" t="s">
        <v>6186</v>
      </c>
      <c r="AT1121" t="s">
        <v>6186</v>
      </c>
      <c r="AU1121" t="s">
        <v>6186</v>
      </c>
      <c r="AV1121" t="s">
        <v>6186</v>
      </c>
      <c r="AW1121" t="s">
        <v>6186</v>
      </c>
      <c r="AX1121" t="s">
        <v>6186</v>
      </c>
      <c r="AY1121" t="s">
        <v>6186</v>
      </c>
      <c r="AZ1121" t="s">
        <v>6186</v>
      </c>
      <c r="BA1121" t="s">
        <v>6186</v>
      </c>
      <c r="BB1121" t="s">
        <v>6186</v>
      </c>
      <c r="BC1121" t="s">
        <v>6186</v>
      </c>
      <c r="BD1121" t="s">
        <v>6186</v>
      </c>
    </row>
    <row r="1122" spans="1:56">
      <c r="A1122" t="s">
        <v>6188</v>
      </c>
      <c r="B1122">
        <v>3000</v>
      </c>
      <c r="C1122">
        <v>2019</v>
      </c>
      <c r="D1122" t="s">
        <v>6186</v>
      </c>
      <c r="E1122" t="s">
        <v>6186</v>
      </c>
      <c r="F1122" t="s">
        <v>6186</v>
      </c>
      <c r="H1122" t="s">
        <v>6186</v>
      </c>
      <c r="I1122" t="str">
        <f t="shared" si="21"/>
        <v/>
      </c>
      <c r="K1122" t="s">
        <v>6186</v>
      </c>
      <c r="L1122" t="s">
        <v>6186</v>
      </c>
      <c r="M1122" t="s">
        <v>6186</v>
      </c>
      <c r="N1122" t="s">
        <v>6186</v>
      </c>
      <c r="O1122" t="s">
        <v>6186</v>
      </c>
      <c r="P1122" t="s">
        <v>6186</v>
      </c>
      <c r="Q1122" t="s">
        <v>6186</v>
      </c>
      <c r="R1122" t="s">
        <v>6186</v>
      </c>
      <c r="S1122" t="s">
        <v>6186</v>
      </c>
      <c r="T1122" t="s">
        <v>6186</v>
      </c>
      <c r="U1122" t="s">
        <v>6186</v>
      </c>
      <c r="V1122" t="s">
        <v>6186</v>
      </c>
      <c r="W1122" t="s">
        <v>6186</v>
      </c>
      <c r="X1122" t="s">
        <v>6186</v>
      </c>
      <c r="Y1122" t="s">
        <v>6186</v>
      </c>
      <c r="Z1122" t="s">
        <v>6186</v>
      </c>
      <c r="AA1122" t="s">
        <v>6186</v>
      </c>
      <c r="AB1122" t="s">
        <v>6186</v>
      </c>
      <c r="AC1122" t="s">
        <v>6186</v>
      </c>
      <c r="AD1122" t="s">
        <v>6186</v>
      </c>
      <c r="AE1122" t="s">
        <v>6186</v>
      </c>
      <c r="AF1122" t="s">
        <v>6186</v>
      </c>
      <c r="AG1122" t="s">
        <v>6186</v>
      </c>
      <c r="AH1122" t="s">
        <v>6186</v>
      </c>
      <c r="AI1122" t="s">
        <v>6186</v>
      </c>
      <c r="AJ1122" t="s">
        <v>6186</v>
      </c>
      <c r="AK1122" t="s">
        <v>6186</v>
      </c>
      <c r="AL1122" t="s">
        <v>6186</v>
      </c>
      <c r="AM1122" t="s">
        <v>6186</v>
      </c>
      <c r="AN1122" t="s">
        <v>6186</v>
      </c>
      <c r="AO1122" t="s">
        <v>6186</v>
      </c>
      <c r="AP1122" t="s">
        <v>6186</v>
      </c>
      <c r="AQ1122" t="s">
        <v>6186</v>
      </c>
      <c r="AR1122" t="s">
        <v>6186</v>
      </c>
      <c r="AS1122" t="s">
        <v>6186</v>
      </c>
      <c r="AT1122" t="s">
        <v>6186</v>
      </c>
      <c r="AU1122" t="s">
        <v>6186</v>
      </c>
      <c r="AV1122" t="s">
        <v>6186</v>
      </c>
      <c r="AW1122" t="s">
        <v>6186</v>
      </c>
      <c r="AX1122" t="s">
        <v>6186</v>
      </c>
      <c r="AY1122" t="s">
        <v>6186</v>
      </c>
      <c r="AZ1122" t="s">
        <v>6186</v>
      </c>
      <c r="BA1122" t="s">
        <v>6186</v>
      </c>
      <c r="BB1122" t="s">
        <v>6186</v>
      </c>
      <c r="BC1122" t="s">
        <v>6186</v>
      </c>
      <c r="BD1122" t="s">
        <v>6186</v>
      </c>
    </row>
    <row r="1123" spans="1:56">
      <c r="A1123" t="s">
        <v>6188</v>
      </c>
      <c r="B1123">
        <v>3000</v>
      </c>
      <c r="C1123">
        <v>2020</v>
      </c>
      <c r="D1123" t="s">
        <v>6186</v>
      </c>
      <c r="E1123" t="s">
        <v>6186</v>
      </c>
      <c r="F1123" t="s">
        <v>6186</v>
      </c>
      <c r="H1123" t="s">
        <v>6186</v>
      </c>
      <c r="I1123" t="str">
        <f t="shared" si="21"/>
        <v/>
      </c>
      <c r="K1123" t="s">
        <v>6186</v>
      </c>
      <c r="L1123" t="s">
        <v>6186</v>
      </c>
      <c r="M1123" t="s">
        <v>6186</v>
      </c>
      <c r="N1123" t="s">
        <v>6186</v>
      </c>
      <c r="O1123" t="s">
        <v>6186</v>
      </c>
      <c r="P1123" t="s">
        <v>6186</v>
      </c>
      <c r="Q1123" t="s">
        <v>6186</v>
      </c>
      <c r="R1123" t="s">
        <v>6186</v>
      </c>
      <c r="S1123" t="s">
        <v>6186</v>
      </c>
      <c r="T1123" t="s">
        <v>6186</v>
      </c>
      <c r="U1123" t="s">
        <v>6186</v>
      </c>
      <c r="V1123" t="s">
        <v>6186</v>
      </c>
      <c r="W1123" t="s">
        <v>6186</v>
      </c>
      <c r="X1123" t="s">
        <v>6186</v>
      </c>
      <c r="Y1123" t="s">
        <v>6186</v>
      </c>
      <c r="Z1123" t="s">
        <v>6186</v>
      </c>
      <c r="AA1123" t="s">
        <v>6186</v>
      </c>
      <c r="AB1123" t="s">
        <v>6186</v>
      </c>
      <c r="AC1123" t="s">
        <v>6186</v>
      </c>
      <c r="AD1123" t="s">
        <v>6186</v>
      </c>
      <c r="AE1123" t="s">
        <v>6186</v>
      </c>
      <c r="AF1123" t="s">
        <v>6186</v>
      </c>
      <c r="AG1123" t="s">
        <v>6186</v>
      </c>
      <c r="AH1123" t="s">
        <v>6186</v>
      </c>
      <c r="AI1123" t="s">
        <v>6186</v>
      </c>
      <c r="AJ1123" t="s">
        <v>6186</v>
      </c>
      <c r="AK1123" t="s">
        <v>6186</v>
      </c>
      <c r="AL1123" t="s">
        <v>6186</v>
      </c>
      <c r="AM1123" t="s">
        <v>6186</v>
      </c>
      <c r="AN1123" t="s">
        <v>6186</v>
      </c>
      <c r="AO1123" t="s">
        <v>6186</v>
      </c>
      <c r="AP1123" t="s">
        <v>6186</v>
      </c>
      <c r="AQ1123" t="s">
        <v>6186</v>
      </c>
      <c r="AR1123" t="s">
        <v>6186</v>
      </c>
      <c r="AS1123" t="s">
        <v>6186</v>
      </c>
      <c r="AT1123" t="s">
        <v>6186</v>
      </c>
      <c r="AU1123" t="s">
        <v>6186</v>
      </c>
      <c r="AV1123" t="s">
        <v>6186</v>
      </c>
      <c r="AW1123" t="s">
        <v>6186</v>
      </c>
      <c r="AX1123" t="s">
        <v>6186</v>
      </c>
      <c r="AY1123" t="s">
        <v>6186</v>
      </c>
      <c r="AZ1123" t="s">
        <v>6186</v>
      </c>
      <c r="BA1123" t="s">
        <v>6186</v>
      </c>
      <c r="BB1123" t="s">
        <v>6186</v>
      </c>
      <c r="BC1123" t="s">
        <v>6186</v>
      </c>
      <c r="BD1123" t="s">
        <v>6186</v>
      </c>
    </row>
    <row r="1124" spans="1:56">
      <c r="A1124" t="s">
        <v>6188</v>
      </c>
      <c r="B1124">
        <v>3000</v>
      </c>
      <c r="C1124">
        <v>2021</v>
      </c>
      <c r="D1124" t="s">
        <v>6186</v>
      </c>
      <c r="E1124" t="s">
        <v>6186</v>
      </c>
      <c r="F1124" t="s">
        <v>6186</v>
      </c>
      <c r="G1124" t="str">
        <f>IFERROR(F1124*E1124,"")</f>
        <v/>
      </c>
      <c r="H1124" t="s">
        <v>6186</v>
      </c>
      <c r="I1124" t="str">
        <f t="shared" si="21"/>
        <v/>
      </c>
      <c r="J1124" t="str">
        <f>IFERROR(M1124*E1124,"")</f>
        <v/>
      </c>
      <c r="K1124" t="s">
        <v>6186</v>
      </c>
      <c r="L1124" t="s">
        <v>6186</v>
      </c>
      <c r="M1124" t="s">
        <v>6186</v>
      </c>
      <c r="N1124" t="s">
        <v>6186</v>
      </c>
      <c r="O1124" t="s">
        <v>6186</v>
      </c>
      <c r="P1124" t="s">
        <v>6186</v>
      </c>
      <c r="Q1124" t="s">
        <v>6186</v>
      </c>
      <c r="R1124" t="s">
        <v>6186</v>
      </c>
      <c r="S1124" t="s">
        <v>6186</v>
      </c>
      <c r="T1124" t="s">
        <v>6186</v>
      </c>
      <c r="U1124" t="s">
        <v>6186</v>
      </c>
      <c r="V1124" t="s">
        <v>6186</v>
      </c>
      <c r="W1124" t="s">
        <v>6186</v>
      </c>
      <c r="X1124" t="s">
        <v>6186</v>
      </c>
      <c r="Y1124" t="s">
        <v>6186</v>
      </c>
      <c r="Z1124" t="s">
        <v>6186</v>
      </c>
      <c r="AA1124" t="s">
        <v>6186</v>
      </c>
      <c r="AB1124" t="s">
        <v>6186</v>
      </c>
      <c r="AC1124" t="s">
        <v>6186</v>
      </c>
      <c r="AD1124" t="s">
        <v>6186</v>
      </c>
      <c r="AE1124" t="s">
        <v>6186</v>
      </c>
      <c r="AF1124" t="s">
        <v>6186</v>
      </c>
      <c r="AG1124" t="s">
        <v>6186</v>
      </c>
      <c r="AH1124" t="s">
        <v>6186</v>
      </c>
      <c r="AI1124" t="s">
        <v>6186</v>
      </c>
      <c r="AJ1124" t="s">
        <v>6186</v>
      </c>
      <c r="AK1124" t="s">
        <v>6186</v>
      </c>
      <c r="AL1124" t="s">
        <v>6186</v>
      </c>
      <c r="AM1124" t="s">
        <v>6186</v>
      </c>
      <c r="AN1124" t="s">
        <v>6186</v>
      </c>
      <c r="AO1124" t="s">
        <v>6186</v>
      </c>
      <c r="AP1124" t="s">
        <v>6186</v>
      </c>
      <c r="AQ1124" t="s">
        <v>6186</v>
      </c>
      <c r="AR1124" t="s">
        <v>6186</v>
      </c>
      <c r="AS1124" t="s">
        <v>6186</v>
      </c>
      <c r="AT1124" t="s">
        <v>6186</v>
      </c>
      <c r="AU1124" t="s">
        <v>6186</v>
      </c>
      <c r="AV1124" t="s">
        <v>6186</v>
      </c>
      <c r="AW1124" t="s">
        <v>6186</v>
      </c>
      <c r="AX1124" t="s">
        <v>6186</v>
      </c>
      <c r="AY1124" t="s">
        <v>6186</v>
      </c>
      <c r="AZ1124" t="s">
        <v>6186</v>
      </c>
      <c r="BA1124" t="s">
        <v>6186</v>
      </c>
      <c r="BB1124" t="s">
        <v>6186</v>
      </c>
      <c r="BC1124" t="s">
        <v>6186</v>
      </c>
      <c r="BD1124" t="s">
        <v>6186</v>
      </c>
    </row>
    <row r="1125" spans="1:56">
      <c r="A1125" t="s">
        <v>6188</v>
      </c>
      <c r="B1125">
        <v>3000</v>
      </c>
      <c r="C1125" t="s">
        <v>6187</v>
      </c>
      <c r="D1125" t="s">
        <v>6186</v>
      </c>
      <c r="E1125" t="s">
        <v>6186</v>
      </c>
      <c r="F1125" t="s">
        <v>6186</v>
      </c>
      <c r="H1125" t="s">
        <v>6186</v>
      </c>
      <c r="I1125" t="str">
        <f t="shared" si="21"/>
        <v/>
      </c>
      <c r="K1125" t="s">
        <v>6186</v>
      </c>
      <c r="L1125" t="s">
        <v>6186</v>
      </c>
      <c r="M1125" t="s">
        <v>6186</v>
      </c>
      <c r="N1125" t="s">
        <v>6186</v>
      </c>
      <c r="O1125" t="s">
        <v>6186</v>
      </c>
      <c r="P1125" t="s">
        <v>6186</v>
      </c>
      <c r="Q1125" t="s">
        <v>6186</v>
      </c>
      <c r="R1125" t="s">
        <v>6186</v>
      </c>
      <c r="S1125" t="s">
        <v>6186</v>
      </c>
      <c r="T1125" t="s">
        <v>6186</v>
      </c>
      <c r="U1125" t="s">
        <v>6186</v>
      </c>
      <c r="V1125" t="s">
        <v>6186</v>
      </c>
      <c r="W1125" t="s">
        <v>6186</v>
      </c>
      <c r="X1125" t="s">
        <v>6186</v>
      </c>
      <c r="Y1125" t="s">
        <v>6186</v>
      </c>
      <c r="Z1125" t="s">
        <v>6186</v>
      </c>
      <c r="AA1125" t="s">
        <v>6186</v>
      </c>
      <c r="AB1125" t="s">
        <v>6186</v>
      </c>
      <c r="AC1125" t="s">
        <v>6186</v>
      </c>
      <c r="AD1125" t="s">
        <v>6186</v>
      </c>
      <c r="AE1125" t="s">
        <v>6186</v>
      </c>
      <c r="AF1125" t="s">
        <v>6186</v>
      </c>
      <c r="AG1125" t="s">
        <v>6186</v>
      </c>
      <c r="AH1125" t="s">
        <v>6186</v>
      </c>
      <c r="AI1125" t="s">
        <v>6186</v>
      </c>
      <c r="AJ1125" t="s">
        <v>6186</v>
      </c>
      <c r="AK1125" t="s">
        <v>6186</v>
      </c>
      <c r="AL1125" t="s">
        <v>6186</v>
      </c>
      <c r="AM1125" t="s">
        <v>6186</v>
      </c>
      <c r="AN1125" t="s">
        <v>6186</v>
      </c>
      <c r="AO1125" t="s">
        <v>6186</v>
      </c>
      <c r="AP1125" t="s">
        <v>6186</v>
      </c>
      <c r="AQ1125" t="s">
        <v>6186</v>
      </c>
      <c r="AR1125" t="s">
        <v>6186</v>
      </c>
      <c r="AS1125" t="s">
        <v>6186</v>
      </c>
      <c r="AT1125" t="s">
        <v>6186</v>
      </c>
      <c r="AU1125" t="s">
        <v>6186</v>
      </c>
      <c r="AV1125" t="s">
        <v>6186</v>
      </c>
      <c r="AW1125" t="s">
        <v>6186</v>
      </c>
      <c r="AX1125" t="s">
        <v>6186</v>
      </c>
      <c r="AY1125" t="s">
        <v>6186</v>
      </c>
      <c r="AZ1125" t="s">
        <v>6186</v>
      </c>
      <c r="BA1125" t="s">
        <v>6186</v>
      </c>
      <c r="BB1125" t="s">
        <v>6186</v>
      </c>
      <c r="BC1125" t="s">
        <v>6186</v>
      </c>
      <c r="BD1125" t="s">
        <v>6186</v>
      </c>
    </row>
    <row r="1126" spans="1:56">
      <c r="A1126" t="s">
        <v>6189</v>
      </c>
      <c r="B1126">
        <v>3000</v>
      </c>
      <c r="C1126">
        <v>1975</v>
      </c>
      <c r="D1126">
        <v>60</v>
      </c>
      <c r="E1126">
        <v>5.8780000000000004E-3</v>
      </c>
      <c r="F1126">
        <v>20.729389999999999</v>
      </c>
      <c r="H1126">
        <v>17.638909999999999</v>
      </c>
      <c r="I1126">
        <f t="shared" si="21"/>
        <v>0.10368151298</v>
      </c>
      <c r="K1126">
        <v>16.413979999999999</v>
      </c>
      <c r="L1126">
        <v>19.40924</v>
      </c>
      <c r="M1126">
        <v>503.82940000000002</v>
      </c>
      <c r="N1126">
        <v>541.42871000000002</v>
      </c>
      <c r="O1126">
        <v>457.87470000000002</v>
      </c>
      <c r="P1126" t="s">
        <v>6186</v>
      </c>
      <c r="Q1126">
        <v>107.36669999999999</v>
      </c>
      <c r="R1126">
        <v>70.177899999999994</v>
      </c>
      <c r="S1126" t="s">
        <v>6186</v>
      </c>
      <c r="T1126">
        <v>0.66674900000000004</v>
      </c>
      <c r="U1126">
        <v>2.3393000000000001E-2</v>
      </c>
      <c r="V1126">
        <v>26.57039</v>
      </c>
      <c r="W1126" t="s">
        <v>6186</v>
      </c>
      <c r="X1126" t="s">
        <v>6186</v>
      </c>
      <c r="Y1126">
        <v>1</v>
      </c>
      <c r="Z1126">
        <v>0.69299999999999995</v>
      </c>
      <c r="AA1126">
        <v>0.307</v>
      </c>
      <c r="AB1126" t="s">
        <v>6186</v>
      </c>
      <c r="AC1126" t="s">
        <v>6186</v>
      </c>
      <c r="AD1126" t="s">
        <v>6186</v>
      </c>
      <c r="AE1126">
        <v>1</v>
      </c>
      <c r="AF1126" t="s">
        <v>6186</v>
      </c>
      <c r="AG1126" t="s">
        <v>6186</v>
      </c>
      <c r="AH1126" t="s">
        <v>6186</v>
      </c>
      <c r="AI1126" t="s">
        <v>6186</v>
      </c>
      <c r="AJ1126" t="s">
        <v>6186</v>
      </c>
      <c r="AK1126" t="s">
        <v>6186</v>
      </c>
      <c r="AL1126" t="s">
        <v>6186</v>
      </c>
      <c r="AM1126" t="s">
        <v>6186</v>
      </c>
      <c r="AN1126" t="s">
        <v>6186</v>
      </c>
      <c r="AO1126" t="s">
        <v>6186</v>
      </c>
      <c r="AP1126">
        <v>1</v>
      </c>
      <c r="AQ1126" t="s">
        <v>6186</v>
      </c>
      <c r="AR1126" t="s">
        <v>6186</v>
      </c>
      <c r="AS1126" t="s">
        <v>6186</v>
      </c>
      <c r="AT1126" t="s">
        <v>6186</v>
      </c>
      <c r="AU1126" t="s">
        <v>6186</v>
      </c>
      <c r="AV1126" t="s">
        <v>6186</v>
      </c>
      <c r="AW1126" t="s">
        <v>6186</v>
      </c>
      <c r="AX1126">
        <v>3.9</v>
      </c>
      <c r="AY1126" t="s">
        <v>6186</v>
      </c>
      <c r="AZ1126" t="s">
        <v>6186</v>
      </c>
      <c r="BA1126" t="s">
        <v>6186</v>
      </c>
      <c r="BB1126" t="s">
        <v>6186</v>
      </c>
      <c r="BC1126" t="s">
        <v>6186</v>
      </c>
      <c r="BD1126" t="s">
        <v>6186</v>
      </c>
    </row>
    <row r="1127" spans="1:56">
      <c r="A1127" t="s">
        <v>6189</v>
      </c>
      <c r="B1127">
        <v>3000</v>
      </c>
      <c r="C1127">
        <v>1976</v>
      </c>
      <c r="D1127">
        <v>63</v>
      </c>
      <c r="E1127">
        <v>5.0990000000000002E-3</v>
      </c>
      <c r="F1127">
        <v>22.30114</v>
      </c>
      <c r="H1127">
        <v>18.99241</v>
      </c>
      <c r="I1127">
        <f t="shared" si="21"/>
        <v>9.6842298590000001E-2</v>
      </c>
      <c r="K1127">
        <v>17.503299999999999</v>
      </c>
      <c r="L1127">
        <v>21.196449999999999</v>
      </c>
      <c r="M1127">
        <v>467.92374000000001</v>
      </c>
      <c r="N1127">
        <v>507.73271999999997</v>
      </c>
      <c r="O1127">
        <v>419.26830999999999</v>
      </c>
      <c r="P1127" t="s">
        <v>6186</v>
      </c>
      <c r="Q1127">
        <v>107.84010000000001</v>
      </c>
      <c r="R1127">
        <v>70.173599999999993</v>
      </c>
      <c r="S1127" t="s">
        <v>6186</v>
      </c>
      <c r="T1127">
        <v>0.66708800000000001</v>
      </c>
      <c r="U1127">
        <v>2.3390999999999999E-2</v>
      </c>
      <c r="V1127">
        <v>29.040030000000002</v>
      </c>
      <c r="W1127" t="s">
        <v>6186</v>
      </c>
      <c r="X1127" t="s">
        <v>6186</v>
      </c>
      <c r="Y1127">
        <v>1</v>
      </c>
      <c r="Z1127">
        <v>0.84499999999999997</v>
      </c>
      <c r="AA1127">
        <v>0.155</v>
      </c>
      <c r="AB1127" t="s">
        <v>6186</v>
      </c>
      <c r="AC1127" t="s">
        <v>6186</v>
      </c>
      <c r="AD1127" t="s">
        <v>6186</v>
      </c>
      <c r="AE1127">
        <v>1</v>
      </c>
      <c r="AF1127" t="s">
        <v>6186</v>
      </c>
      <c r="AG1127" t="s">
        <v>6186</v>
      </c>
      <c r="AH1127" t="s">
        <v>6186</v>
      </c>
      <c r="AI1127" t="s">
        <v>6186</v>
      </c>
      <c r="AJ1127" t="s">
        <v>6186</v>
      </c>
      <c r="AK1127" t="s">
        <v>6186</v>
      </c>
      <c r="AL1127" t="s">
        <v>6186</v>
      </c>
      <c r="AM1127" t="s">
        <v>6186</v>
      </c>
      <c r="AN1127" t="s">
        <v>6186</v>
      </c>
      <c r="AO1127" t="s">
        <v>6186</v>
      </c>
      <c r="AP1127">
        <v>1</v>
      </c>
      <c r="AQ1127" t="s">
        <v>6186</v>
      </c>
      <c r="AR1127" t="s">
        <v>6186</v>
      </c>
      <c r="AS1127" t="s">
        <v>6186</v>
      </c>
      <c r="AT1127" t="s">
        <v>6186</v>
      </c>
      <c r="AU1127" t="s">
        <v>6186</v>
      </c>
      <c r="AV1127" t="s">
        <v>6186</v>
      </c>
      <c r="AW1127" t="s">
        <v>6186</v>
      </c>
      <c r="AX1127">
        <v>3.9</v>
      </c>
      <c r="AY1127" t="s">
        <v>6186</v>
      </c>
      <c r="AZ1127" t="s">
        <v>6186</v>
      </c>
      <c r="BA1127" t="s">
        <v>6186</v>
      </c>
      <c r="BB1127" t="s">
        <v>6186</v>
      </c>
      <c r="BC1127" t="s">
        <v>6186</v>
      </c>
      <c r="BD1127" t="s">
        <v>6186</v>
      </c>
    </row>
    <row r="1128" spans="1:56">
      <c r="A1128" t="s">
        <v>6189</v>
      </c>
      <c r="B1128">
        <v>3000</v>
      </c>
      <c r="C1128">
        <v>1977</v>
      </c>
      <c r="D1128">
        <v>78</v>
      </c>
      <c r="E1128">
        <v>5.5279999999999999E-3</v>
      </c>
      <c r="F1128">
        <v>28.576650000000001</v>
      </c>
      <c r="H1128">
        <v>24.336030000000001</v>
      </c>
      <c r="I1128">
        <f t="shared" si="21"/>
        <v>0.13452957384</v>
      </c>
      <c r="K1128">
        <v>22.428229999999999</v>
      </c>
      <c r="L1128">
        <v>27.159680000000002</v>
      </c>
      <c r="M1128">
        <v>365.17876999999999</v>
      </c>
      <c r="N1128">
        <v>396.24167</v>
      </c>
      <c r="O1128">
        <v>327.21298999999999</v>
      </c>
      <c r="P1128" t="s">
        <v>6186</v>
      </c>
      <c r="Q1128">
        <v>121.88200000000001</v>
      </c>
      <c r="R1128">
        <v>74.665800000000004</v>
      </c>
      <c r="S1128" t="s">
        <v>6186</v>
      </c>
      <c r="T1128">
        <v>0.62892499999999996</v>
      </c>
      <c r="U1128">
        <v>2.4889000000000001E-2</v>
      </c>
      <c r="V1128">
        <v>37.000369999999997</v>
      </c>
      <c r="W1128" t="s">
        <v>6186</v>
      </c>
      <c r="X1128" t="s">
        <v>6186</v>
      </c>
      <c r="Y1128">
        <v>1</v>
      </c>
      <c r="Z1128">
        <v>0.88800000000000001</v>
      </c>
      <c r="AA1128">
        <v>0.112</v>
      </c>
      <c r="AB1128" t="s">
        <v>6186</v>
      </c>
      <c r="AC1128" t="s">
        <v>6186</v>
      </c>
      <c r="AD1128" t="s">
        <v>6186</v>
      </c>
      <c r="AE1128">
        <v>1</v>
      </c>
      <c r="AF1128" t="s">
        <v>6186</v>
      </c>
      <c r="AG1128" t="s">
        <v>6186</v>
      </c>
      <c r="AH1128" t="s">
        <v>6186</v>
      </c>
      <c r="AI1128" t="s">
        <v>6186</v>
      </c>
      <c r="AJ1128" t="s">
        <v>6186</v>
      </c>
      <c r="AK1128" t="s">
        <v>6186</v>
      </c>
      <c r="AL1128" t="s">
        <v>6186</v>
      </c>
      <c r="AM1128" t="s">
        <v>6186</v>
      </c>
      <c r="AN1128" t="s">
        <v>6186</v>
      </c>
      <c r="AO1128" t="s">
        <v>6186</v>
      </c>
      <c r="AP1128">
        <v>1</v>
      </c>
      <c r="AQ1128" t="s">
        <v>6186</v>
      </c>
      <c r="AR1128" t="s">
        <v>6186</v>
      </c>
      <c r="AS1128" t="s">
        <v>6186</v>
      </c>
      <c r="AT1128" t="s">
        <v>6186</v>
      </c>
      <c r="AU1128" t="s">
        <v>6186</v>
      </c>
      <c r="AV1128" t="s">
        <v>6186</v>
      </c>
      <c r="AW1128" t="s">
        <v>6186</v>
      </c>
      <c r="AX1128">
        <v>3.9</v>
      </c>
      <c r="AY1128" t="s">
        <v>6186</v>
      </c>
      <c r="AZ1128" t="s">
        <v>6186</v>
      </c>
      <c r="BA1128" t="s">
        <v>6186</v>
      </c>
      <c r="BB1128" t="s">
        <v>6186</v>
      </c>
      <c r="BC1128" t="s">
        <v>6186</v>
      </c>
      <c r="BD1128" t="s">
        <v>6186</v>
      </c>
    </row>
    <row r="1129" spans="1:56">
      <c r="A1129" t="s">
        <v>6189</v>
      </c>
      <c r="B1129">
        <v>3000</v>
      </c>
      <c r="C1129">
        <v>1978</v>
      </c>
      <c r="D1129">
        <v>124</v>
      </c>
      <c r="E1129">
        <v>8.574E-3</v>
      </c>
      <c r="F1129">
        <v>27.466249999999999</v>
      </c>
      <c r="H1129">
        <v>23.35979</v>
      </c>
      <c r="I1129">
        <f t="shared" si="21"/>
        <v>0.20028683946</v>
      </c>
      <c r="K1129">
        <v>21.854420000000001</v>
      </c>
      <c r="L1129">
        <v>25.507210000000001</v>
      </c>
      <c r="M1129">
        <v>380.44004000000001</v>
      </c>
      <c r="N1129">
        <v>406.64537999999999</v>
      </c>
      <c r="O1129">
        <v>348.41129999999998</v>
      </c>
      <c r="P1129" t="s">
        <v>6186</v>
      </c>
      <c r="Q1129">
        <v>123.1985</v>
      </c>
      <c r="R1129">
        <v>77.388900000000007</v>
      </c>
      <c r="S1129">
        <v>16.676100000000002</v>
      </c>
      <c r="T1129">
        <v>0.63115699999999997</v>
      </c>
      <c r="U1129">
        <v>2.5795999999999999E-2</v>
      </c>
      <c r="V1129">
        <v>35.500599999999999</v>
      </c>
      <c r="W1129" t="s">
        <v>6186</v>
      </c>
      <c r="X1129" t="s">
        <v>6186</v>
      </c>
      <c r="Y1129">
        <v>1</v>
      </c>
      <c r="Z1129">
        <v>0.88100000000000001</v>
      </c>
      <c r="AA1129">
        <v>0.11899999999999999</v>
      </c>
      <c r="AB1129" t="s">
        <v>6186</v>
      </c>
      <c r="AC1129" t="s">
        <v>6186</v>
      </c>
      <c r="AD1129" t="s">
        <v>6186</v>
      </c>
      <c r="AE1129">
        <v>1</v>
      </c>
      <c r="AF1129" t="s">
        <v>6186</v>
      </c>
      <c r="AG1129" t="s">
        <v>6186</v>
      </c>
      <c r="AH1129" t="s">
        <v>6186</v>
      </c>
      <c r="AI1129" t="s">
        <v>6186</v>
      </c>
      <c r="AJ1129" t="s">
        <v>6186</v>
      </c>
      <c r="AK1129" t="s">
        <v>6186</v>
      </c>
      <c r="AL1129" t="s">
        <v>6186</v>
      </c>
      <c r="AM1129" t="s">
        <v>6186</v>
      </c>
      <c r="AN1129" t="s">
        <v>6186</v>
      </c>
      <c r="AO1129" t="s">
        <v>6186</v>
      </c>
      <c r="AP1129">
        <v>1</v>
      </c>
      <c r="AQ1129" t="s">
        <v>6186</v>
      </c>
      <c r="AR1129" t="s">
        <v>6186</v>
      </c>
      <c r="AS1129" t="s">
        <v>6186</v>
      </c>
      <c r="AT1129" t="s">
        <v>6186</v>
      </c>
      <c r="AU1129" t="s">
        <v>6186</v>
      </c>
      <c r="AV1129" t="s">
        <v>6186</v>
      </c>
      <c r="AW1129" t="s">
        <v>6186</v>
      </c>
      <c r="AX1129">
        <v>4</v>
      </c>
      <c r="AY1129" t="s">
        <v>6186</v>
      </c>
      <c r="AZ1129" t="s">
        <v>6186</v>
      </c>
      <c r="BA1129" t="s">
        <v>6186</v>
      </c>
      <c r="BB1129" t="s">
        <v>6186</v>
      </c>
      <c r="BC1129" t="s">
        <v>6186</v>
      </c>
      <c r="BD1129" t="s">
        <v>6186</v>
      </c>
    </row>
    <row r="1130" spans="1:56">
      <c r="A1130" t="s">
        <v>6189</v>
      </c>
      <c r="B1130">
        <v>3000</v>
      </c>
      <c r="C1130">
        <v>1979</v>
      </c>
      <c r="D1130">
        <v>174</v>
      </c>
      <c r="E1130">
        <v>1.2563E-2</v>
      </c>
      <c r="F1130">
        <v>23.908940000000001</v>
      </c>
      <c r="H1130">
        <v>20.34225</v>
      </c>
      <c r="I1130">
        <f t="shared" si="21"/>
        <v>0.25555968675000001</v>
      </c>
      <c r="K1130">
        <v>18.94923</v>
      </c>
      <c r="L1130">
        <v>22.35041</v>
      </c>
      <c r="M1130">
        <v>436.87407000000002</v>
      </c>
      <c r="N1130">
        <v>468.98998</v>
      </c>
      <c r="O1130">
        <v>397.62128999999999</v>
      </c>
      <c r="P1130" t="s">
        <v>6186</v>
      </c>
      <c r="Q1130">
        <v>123.72020000000001</v>
      </c>
      <c r="R1130">
        <v>79.820700000000002</v>
      </c>
      <c r="S1130">
        <v>17.544699999999999</v>
      </c>
      <c r="T1130">
        <v>0.64939999999999998</v>
      </c>
      <c r="U1130">
        <v>2.6606999999999999E-2</v>
      </c>
      <c r="V1130">
        <v>31.193190000000001</v>
      </c>
      <c r="W1130" t="s">
        <v>6186</v>
      </c>
      <c r="X1130">
        <v>0.317</v>
      </c>
      <c r="Y1130">
        <v>0.68300000000000005</v>
      </c>
      <c r="Z1130">
        <v>0.88100000000000001</v>
      </c>
      <c r="AA1130">
        <v>0.11899999999999999</v>
      </c>
      <c r="AB1130" t="s">
        <v>6186</v>
      </c>
      <c r="AC1130" t="s">
        <v>6186</v>
      </c>
      <c r="AD1130" t="s">
        <v>6186</v>
      </c>
      <c r="AE1130">
        <v>1</v>
      </c>
      <c r="AF1130" t="s">
        <v>6186</v>
      </c>
      <c r="AG1130" t="s">
        <v>6186</v>
      </c>
      <c r="AH1130" t="s">
        <v>6186</v>
      </c>
      <c r="AI1130" t="s">
        <v>6186</v>
      </c>
      <c r="AJ1130" t="s">
        <v>6186</v>
      </c>
      <c r="AK1130" t="s">
        <v>6186</v>
      </c>
      <c r="AL1130" t="s">
        <v>6186</v>
      </c>
      <c r="AM1130" t="s">
        <v>6186</v>
      </c>
      <c r="AN1130" t="s">
        <v>6186</v>
      </c>
      <c r="AO1130" t="s">
        <v>6186</v>
      </c>
      <c r="AP1130">
        <v>1</v>
      </c>
      <c r="AQ1130" t="s">
        <v>6186</v>
      </c>
      <c r="AR1130" t="s">
        <v>6186</v>
      </c>
      <c r="AS1130" t="s">
        <v>6186</v>
      </c>
      <c r="AT1130" t="s">
        <v>6186</v>
      </c>
      <c r="AU1130" t="s">
        <v>6186</v>
      </c>
      <c r="AV1130">
        <v>4.0999999999999996</v>
      </c>
      <c r="AW1130" t="s">
        <v>6186</v>
      </c>
      <c r="AX1130">
        <v>4</v>
      </c>
      <c r="AY1130">
        <v>0.82799999999999996</v>
      </c>
      <c r="AZ1130">
        <v>0.17199999999999999</v>
      </c>
      <c r="BA1130" t="s">
        <v>6186</v>
      </c>
      <c r="BB1130" t="s">
        <v>6186</v>
      </c>
      <c r="BC1130" t="s">
        <v>6186</v>
      </c>
      <c r="BD1130" t="s">
        <v>6186</v>
      </c>
    </row>
    <row r="1131" spans="1:56">
      <c r="A1131" t="s">
        <v>6189</v>
      </c>
      <c r="B1131">
        <v>3000</v>
      </c>
      <c r="C1131">
        <v>1980</v>
      </c>
      <c r="D1131">
        <v>169</v>
      </c>
      <c r="E1131">
        <v>1.4923000000000001E-2</v>
      </c>
      <c r="F1131">
        <v>23.634599999999999</v>
      </c>
      <c r="H1131">
        <v>20.098490000000002</v>
      </c>
      <c r="I1131">
        <f t="shared" si="21"/>
        <v>0.29992976627000001</v>
      </c>
      <c r="K1131">
        <v>18.839479999999998</v>
      </c>
      <c r="L1131">
        <v>21.886109999999999</v>
      </c>
      <c r="M1131">
        <v>442.17261999999999</v>
      </c>
      <c r="N1131">
        <v>471.72208999999998</v>
      </c>
      <c r="O1131">
        <v>406.0566</v>
      </c>
      <c r="P1131" t="s">
        <v>6186</v>
      </c>
      <c r="Q1131">
        <v>127.1357</v>
      </c>
      <c r="R1131">
        <v>84.218000000000004</v>
      </c>
      <c r="S1131">
        <v>17.229299999999999</v>
      </c>
      <c r="T1131">
        <v>0.665794</v>
      </c>
      <c r="U1131">
        <v>2.8073000000000001E-2</v>
      </c>
      <c r="V1131">
        <v>30.727119999999999</v>
      </c>
      <c r="W1131" t="s">
        <v>6186</v>
      </c>
      <c r="X1131">
        <v>0.56899999999999995</v>
      </c>
      <c r="Y1131">
        <v>0.43099999999999999</v>
      </c>
      <c r="Z1131">
        <v>0.93200000000000005</v>
      </c>
      <c r="AA1131">
        <v>6.8000000000000005E-2</v>
      </c>
      <c r="AB1131" t="s">
        <v>6186</v>
      </c>
      <c r="AC1131" t="s">
        <v>6186</v>
      </c>
      <c r="AD1131" t="s">
        <v>6186</v>
      </c>
      <c r="AE1131">
        <v>1</v>
      </c>
      <c r="AF1131" t="s">
        <v>6186</v>
      </c>
      <c r="AG1131" t="s">
        <v>6186</v>
      </c>
      <c r="AH1131" t="s">
        <v>6186</v>
      </c>
      <c r="AI1131" t="s">
        <v>6186</v>
      </c>
      <c r="AJ1131" t="s">
        <v>6186</v>
      </c>
      <c r="AK1131" t="s">
        <v>6186</v>
      </c>
      <c r="AL1131" t="s">
        <v>6186</v>
      </c>
      <c r="AM1131" t="s">
        <v>6186</v>
      </c>
      <c r="AN1131" t="s">
        <v>6186</v>
      </c>
      <c r="AO1131" t="s">
        <v>6186</v>
      </c>
      <c r="AP1131">
        <v>1</v>
      </c>
      <c r="AQ1131" t="s">
        <v>6186</v>
      </c>
      <c r="AR1131" t="s">
        <v>6186</v>
      </c>
      <c r="AS1131" t="s">
        <v>6186</v>
      </c>
      <c r="AT1131" t="s">
        <v>6186</v>
      </c>
      <c r="AU1131" t="s">
        <v>6186</v>
      </c>
      <c r="AV1131">
        <v>4.2</v>
      </c>
      <c r="AW1131" t="s">
        <v>6186</v>
      </c>
      <c r="AX1131">
        <v>4</v>
      </c>
      <c r="AY1131">
        <v>0.77</v>
      </c>
      <c r="AZ1131">
        <v>0.23</v>
      </c>
      <c r="BA1131" t="s">
        <v>6186</v>
      </c>
      <c r="BB1131" t="s">
        <v>6186</v>
      </c>
      <c r="BC1131" t="s">
        <v>6186</v>
      </c>
      <c r="BD1131" t="s">
        <v>6186</v>
      </c>
    </row>
    <row r="1132" spans="1:56">
      <c r="A1132" t="s">
        <v>6189</v>
      </c>
      <c r="B1132">
        <v>3000</v>
      </c>
      <c r="C1132">
        <v>1981</v>
      </c>
      <c r="D1132">
        <v>211</v>
      </c>
      <c r="E1132">
        <v>1.9956000000000002E-2</v>
      </c>
      <c r="F1132">
        <v>27.101130000000001</v>
      </c>
      <c r="H1132">
        <v>23.050989999999999</v>
      </c>
      <c r="I1132">
        <f t="shared" si="21"/>
        <v>0.46000555644000002</v>
      </c>
      <c r="K1132">
        <v>21.563739999999999</v>
      </c>
      <c r="L1132">
        <v>25.172979999999999</v>
      </c>
      <c r="M1132">
        <v>396.64954</v>
      </c>
      <c r="N1132">
        <v>423.66493000000003</v>
      </c>
      <c r="O1132">
        <v>363.63074</v>
      </c>
      <c r="P1132" t="s">
        <v>6186</v>
      </c>
      <c r="Q1132">
        <v>136.30869999999999</v>
      </c>
      <c r="R1132">
        <v>83.262500000000003</v>
      </c>
      <c r="S1132">
        <v>17.344899999999999</v>
      </c>
      <c r="T1132">
        <v>0.61281200000000002</v>
      </c>
      <c r="U1132">
        <v>2.7754000000000001E-2</v>
      </c>
      <c r="V1132">
        <v>35.563110000000002</v>
      </c>
      <c r="W1132" t="s">
        <v>6186</v>
      </c>
      <c r="X1132">
        <v>0.44</v>
      </c>
      <c r="Y1132">
        <v>0.56000000000000005</v>
      </c>
      <c r="Z1132">
        <v>0.93700000000000006</v>
      </c>
      <c r="AA1132">
        <v>6.2E-2</v>
      </c>
      <c r="AB1132">
        <v>1E-3</v>
      </c>
      <c r="AC1132" t="s">
        <v>6186</v>
      </c>
      <c r="AD1132" t="s">
        <v>6186</v>
      </c>
      <c r="AE1132">
        <v>0.745</v>
      </c>
      <c r="AF1132" t="s">
        <v>6186</v>
      </c>
      <c r="AG1132" t="s">
        <v>6186</v>
      </c>
      <c r="AH1132" t="s">
        <v>6186</v>
      </c>
      <c r="AI1132">
        <v>0.255</v>
      </c>
      <c r="AJ1132">
        <v>0.255</v>
      </c>
      <c r="AK1132" t="s">
        <v>6186</v>
      </c>
      <c r="AL1132" t="s">
        <v>6186</v>
      </c>
      <c r="AM1132" t="s">
        <v>6186</v>
      </c>
      <c r="AN1132" t="s">
        <v>6186</v>
      </c>
      <c r="AO1132" t="s">
        <v>6186</v>
      </c>
      <c r="AP1132">
        <v>0.745</v>
      </c>
      <c r="AQ1132" t="s">
        <v>6186</v>
      </c>
      <c r="AR1132" t="s">
        <v>6186</v>
      </c>
      <c r="AS1132" t="s">
        <v>6186</v>
      </c>
      <c r="AT1132" t="s">
        <v>6186</v>
      </c>
      <c r="AU1132" t="s">
        <v>6186</v>
      </c>
      <c r="AV1132">
        <v>4.5999999999999996</v>
      </c>
      <c r="AW1132" t="s">
        <v>6186</v>
      </c>
      <c r="AX1132">
        <v>4</v>
      </c>
      <c r="AY1132">
        <v>0.371</v>
      </c>
      <c r="AZ1132">
        <v>0.629</v>
      </c>
      <c r="BA1132" t="s">
        <v>6186</v>
      </c>
      <c r="BB1132" t="s">
        <v>6186</v>
      </c>
      <c r="BC1132" t="s">
        <v>6186</v>
      </c>
      <c r="BD1132" t="s">
        <v>6186</v>
      </c>
    </row>
    <row r="1133" spans="1:56">
      <c r="A1133" t="s">
        <v>6189</v>
      </c>
      <c r="B1133">
        <v>3000</v>
      </c>
      <c r="C1133">
        <v>1982</v>
      </c>
      <c r="D1133">
        <v>353</v>
      </c>
      <c r="E1133">
        <v>3.6297999999999997E-2</v>
      </c>
      <c r="F1133">
        <v>26.40024</v>
      </c>
      <c r="H1133">
        <v>22.47749</v>
      </c>
      <c r="I1133">
        <f t="shared" si="21"/>
        <v>0.81588793201999987</v>
      </c>
      <c r="K1133">
        <v>20.767779999999998</v>
      </c>
      <c r="L1133">
        <v>24.9922</v>
      </c>
      <c r="M1133">
        <v>402.80691000000002</v>
      </c>
      <c r="N1133">
        <v>435.57035999999999</v>
      </c>
      <c r="O1133">
        <v>362.76267999999999</v>
      </c>
      <c r="P1133" t="s">
        <v>6186</v>
      </c>
      <c r="Q1133">
        <v>156.58330000000001</v>
      </c>
      <c r="R1133">
        <v>96.459400000000002</v>
      </c>
      <c r="S1133">
        <v>16.892700000000001</v>
      </c>
      <c r="T1133">
        <v>0.61555199999999999</v>
      </c>
      <c r="U1133">
        <v>3.2153000000000001E-2</v>
      </c>
      <c r="V1133">
        <v>34.425840000000001</v>
      </c>
      <c r="W1133" t="s">
        <v>6186</v>
      </c>
      <c r="X1133">
        <v>0.21</v>
      </c>
      <c r="Y1133">
        <v>0.79</v>
      </c>
      <c r="Z1133">
        <v>0.74099999999999999</v>
      </c>
      <c r="AA1133">
        <v>3.2000000000000001E-2</v>
      </c>
      <c r="AB1133">
        <v>0.22700000000000001</v>
      </c>
      <c r="AC1133" t="s">
        <v>6186</v>
      </c>
      <c r="AD1133" t="s">
        <v>6186</v>
      </c>
      <c r="AE1133">
        <v>0.83</v>
      </c>
      <c r="AF1133" t="s">
        <v>6186</v>
      </c>
      <c r="AG1133" t="s">
        <v>6186</v>
      </c>
      <c r="AH1133" t="s">
        <v>6186</v>
      </c>
      <c r="AI1133">
        <v>0.17</v>
      </c>
      <c r="AJ1133">
        <v>0.17</v>
      </c>
      <c r="AK1133" t="s">
        <v>6186</v>
      </c>
      <c r="AL1133" t="s">
        <v>6186</v>
      </c>
      <c r="AM1133" t="s">
        <v>6186</v>
      </c>
      <c r="AN1133" t="s">
        <v>6186</v>
      </c>
      <c r="AO1133" t="s">
        <v>6186</v>
      </c>
      <c r="AP1133">
        <v>0.83</v>
      </c>
      <c r="AQ1133" t="s">
        <v>6186</v>
      </c>
      <c r="AR1133" t="s">
        <v>6186</v>
      </c>
      <c r="AS1133" t="s">
        <v>6186</v>
      </c>
      <c r="AT1133" t="s">
        <v>6186</v>
      </c>
      <c r="AU1133" t="s">
        <v>6186</v>
      </c>
      <c r="AV1133">
        <v>4.2</v>
      </c>
      <c r="AW1133" t="s">
        <v>6186</v>
      </c>
      <c r="AX1133">
        <v>5</v>
      </c>
      <c r="AY1133">
        <v>0.54800000000000004</v>
      </c>
      <c r="AZ1133">
        <v>0.45200000000000001</v>
      </c>
      <c r="BA1133" t="s">
        <v>6186</v>
      </c>
      <c r="BB1133" t="s">
        <v>6186</v>
      </c>
      <c r="BC1133" t="s">
        <v>6186</v>
      </c>
      <c r="BD1133" t="s">
        <v>6186</v>
      </c>
    </row>
    <row r="1134" spans="1:56">
      <c r="A1134" t="s">
        <v>6189</v>
      </c>
      <c r="B1134">
        <v>3000</v>
      </c>
      <c r="C1134">
        <v>1983</v>
      </c>
      <c r="D1134">
        <v>378</v>
      </c>
      <c r="E1134">
        <v>3.6644000000000003E-2</v>
      </c>
      <c r="F1134">
        <v>26.369540000000001</v>
      </c>
      <c r="H1134">
        <v>22.453749999999999</v>
      </c>
      <c r="I1134">
        <f t="shared" si="21"/>
        <v>0.82279521500000008</v>
      </c>
      <c r="K1134">
        <v>20.723220000000001</v>
      </c>
      <c r="L1134">
        <v>25.005960000000002</v>
      </c>
      <c r="M1134">
        <v>399.46147999999999</v>
      </c>
      <c r="N1134">
        <v>432.61626999999999</v>
      </c>
      <c r="O1134">
        <v>358.93894999999998</v>
      </c>
      <c r="P1134" t="s">
        <v>6186</v>
      </c>
      <c r="Q1134">
        <v>148.75030000000001</v>
      </c>
      <c r="R1134">
        <v>92.857900000000001</v>
      </c>
      <c r="S1134">
        <v>15.746700000000001</v>
      </c>
      <c r="T1134">
        <v>0.62576299999999996</v>
      </c>
      <c r="U1134">
        <v>3.0953000000000001E-2</v>
      </c>
      <c r="V1134">
        <v>34.287869999999998</v>
      </c>
      <c r="W1134" t="s">
        <v>6186</v>
      </c>
      <c r="X1134">
        <v>0.16400000000000001</v>
      </c>
      <c r="Y1134">
        <v>0.83599999999999997</v>
      </c>
      <c r="Z1134">
        <v>0.73599999999999999</v>
      </c>
      <c r="AA1134">
        <v>0.16800000000000001</v>
      </c>
      <c r="AB1134">
        <v>9.6000000000000002E-2</v>
      </c>
      <c r="AC1134" t="s">
        <v>6186</v>
      </c>
      <c r="AD1134" t="s">
        <v>6186</v>
      </c>
      <c r="AE1134">
        <v>0.91200000000000003</v>
      </c>
      <c r="AF1134" t="s">
        <v>6186</v>
      </c>
      <c r="AG1134" t="s">
        <v>6186</v>
      </c>
      <c r="AH1134" t="s">
        <v>6186</v>
      </c>
      <c r="AI1134">
        <v>8.7999999999999995E-2</v>
      </c>
      <c r="AJ1134">
        <v>8.7999999999999995E-2</v>
      </c>
      <c r="AK1134" t="s">
        <v>6186</v>
      </c>
      <c r="AL1134" t="s">
        <v>6186</v>
      </c>
      <c r="AM1134" t="s">
        <v>6186</v>
      </c>
      <c r="AN1134" t="s">
        <v>6186</v>
      </c>
      <c r="AO1134" t="s">
        <v>6186</v>
      </c>
      <c r="AP1134">
        <v>0.91200000000000003</v>
      </c>
      <c r="AQ1134" t="s">
        <v>6186</v>
      </c>
      <c r="AR1134" t="s">
        <v>6186</v>
      </c>
      <c r="AS1134" t="s">
        <v>6186</v>
      </c>
      <c r="AT1134" t="s">
        <v>6186</v>
      </c>
      <c r="AU1134" t="s">
        <v>6186</v>
      </c>
      <c r="AV1134">
        <v>4.3</v>
      </c>
      <c r="AW1134" t="s">
        <v>6186</v>
      </c>
      <c r="AX1134">
        <v>4.5999999999999996</v>
      </c>
      <c r="AY1134">
        <v>0.501</v>
      </c>
      <c r="AZ1134">
        <v>0.499</v>
      </c>
      <c r="BA1134" t="s">
        <v>6186</v>
      </c>
      <c r="BB1134" t="s">
        <v>6186</v>
      </c>
      <c r="BC1134" t="s">
        <v>6186</v>
      </c>
      <c r="BD1134" t="s">
        <v>6186</v>
      </c>
    </row>
    <row r="1135" spans="1:56">
      <c r="A1135" t="s">
        <v>6189</v>
      </c>
      <c r="B1135">
        <v>3000</v>
      </c>
      <c r="C1135">
        <v>1984</v>
      </c>
      <c r="D1135">
        <v>475</v>
      </c>
      <c r="E1135">
        <v>3.3883000000000003E-2</v>
      </c>
      <c r="F1135">
        <v>26.56673</v>
      </c>
      <c r="H1135">
        <v>22.634070000000001</v>
      </c>
      <c r="I1135">
        <f t="shared" si="21"/>
        <v>0.76691019381000014</v>
      </c>
      <c r="K1135">
        <v>20.756630000000001</v>
      </c>
      <c r="L1135">
        <v>25.44726</v>
      </c>
      <c r="M1135">
        <v>394.56781999999998</v>
      </c>
      <c r="N1135">
        <v>430.14251999999999</v>
      </c>
      <c r="O1135">
        <v>351.08762999999999</v>
      </c>
      <c r="P1135" t="s">
        <v>6186</v>
      </c>
      <c r="Q1135">
        <v>146.73310000000001</v>
      </c>
      <c r="R1135">
        <v>92.995699999999999</v>
      </c>
      <c r="S1135">
        <v>15.5182</v>
      </c>
      <c r="T1135">
        <v>0.63565000000000005</v>
      </c>
      <c r="U1135">
        <v>3.0998999999999999E-2</v>
      </c>
      <c r="V1135">
        <v>34.467919999999999</v>
      </c>
      <c r="W1135" t="s">
        <v>6186</v>
      </c>
      <c r="X1135">
        <v>9.4E-2</v>
      </c>
      <c r="Y1135">
        <v>0.90600000000000003</v>
      </c>
      <c r="Z1135">
        <v>0.748</v>
      </c>
      <c r="AA1135">
        <v>0.13700000000000001</v>
      </c>
      <c r="AB1135">
        <v>0.115</v>
      </c>
      <c r="AC1135" t="s">
        <v>6186</v>
      </c>
      <c r="AD1135" t="s">
        <v>6186</v>
      </c>
      <c r="AE1135">
        <v>0.92</v>
      </c>
      <c r="AF1135" t="s">
        <v>6186</v>
      </c>
      <c r="AG1135">
        <v>3.4000000000000002E-2</v>
      </c>
      <c r="AH1135" t="s">
        <v>6186</v>
      </c>
      <c r="AI1135">
        <v>4.7E-2</v>
      </c>
      <c r="AJ1135">
        <v>4.7E-2</v>
      </c>
      <c r="AK1135" t="s">
        <v>6186</v>
      </c>
      <c r="AL1135" t="s">
        <v>6186</v>
      </c>
      <c r="AM1135" t="s">
        <v>6186</v>
      </c>
      <c r="AN1135" t="s">
        <v>6186</v>
      </c>
      <c r="AO1135" t="s">
        <v>6186</v>
      </c>
      <c r="AP1135">
        <v>0.95299999999999996</v>
      </c>
      <c r="AQ1135" t="s">
        <v>6186</v>
      </c>
      <c r="AR1135" t="s">
        <v>6186</v>
      </c>
      <c r="AS1135" t="s">
        <v>6186</v>
      </c>
      <c r="AT1135" t="s">
        <v>6186</v>
      </c>
      <c r="AU1135" t="s">
        <v>6186</v>
      </c>
      <c r="AV1135">
        <v>4.4000000000000004</v>
      </c>
      <c r="AW1135" t="s">
        <v>6186</v>
      </c>
      <c r="AX1135">
        <v>4.5999999999999996</v>
      </c>
      <c r="AY1135">
        <v>0.48299999999999998</v>
      </c>
      <c r="AZ1135">
        <v>0.51700000000000002</v>
      </c>
      <c r="BA1135" t="s">
        <v>6186</v>
      </c>
      <c r="BB1135" t="s">
        <v>6186</v>
      </c>
      <c r="BC1135" t="s">
        <v>6186</v>
      </c>
      <c r="BD1135" t="s">
        <v>6186</v>
      </c>
    </row>
    <row r="1136" spans="1:56">
      <c r="A1136" t="s">
        <v>6189</v>
      </c>
      <c r="B1136">
        <v>3000</v>
      </c>
      <c r="C1136">
        <v>1985</v>
      </c>
      <c r="D1136">
        <v>583</v>
      </c>
      <c r="E1136">
        <v>4.0285000000000001E-2</v>
      </c>
      <c r="F1136">
        <v>26.28191</v>
      </c>
      <c r="H1136">
        <v>22.383019999999998</v>
      </c>
      <c r="I1136">
        <f t="shared" si="21"/>
        <v>0.90169996069999991</v>
      </c>
      <c r="K1136">
        <v>20.61328</v>
      </c>
      <c r="L1136">
        <v>25.007100000000001</v>
      </c>
      <c r="M1136">
        <v>397.76459</v>
      </c>
      <c r="N1136">
        <v>431.87731000000002</v>
      </c>
      <c r="O1136">
        <v>356.07125000000002</v>
      </c>
      <c r="P1136" t="s">
        <v>6186</v>
      </c>
      <c r="Q1136">
        <v>153.4889</v>
      </c>
      <c r="R1136">
        <v>100.3096</v>
      </c>
      <c r="S1136">
        <v>14.3369</v>
      </c>
      <c r="T1136">
        <v>0.65620699999999998</v>
      </c>
      <c r="U1136">
        <v>3.3437000000000001E-2</v>
      </c>
      <c r="V1136">
        <v>33.947620000000001</v>
      </c>
      <c r="W1136" t="s">
        <v>6186</v>
      </c>
      <c r="X1136">
        <v>9.9000000000000005E-2</v>
      </c>
      <c r="Y1136">
        <v>0.90100000000000002</v>
      </c>
      <c r="Z1136">
        <v>0.68799999999999994</v>
      </c>
      <c r="AA1136">
        <v>5.0999999999999997E-2</v>
      </c>
      <c r="AB1136">
        <v>0.26</v>
      </c>
      <c r="AC1136" t="s">
        <v>6186</v>
      </c>
      <c r="AD1136" t="s">
        <v>6186</v>
      </c>
      <c r="AE1136">
        <v>0.67400000000000004</v>
      </c>
      <c r="AF1136" t="s">
        <v>6186</v>
      </c>
      <c r="AG1136">
        <v>0.16800000000000001</v>
      </c>
      <c r="AH1136">
        <v>0.14000000000000001</v>
      </c>
      <c r="AI1136">
        <v>1.7999999999999999E-2</v>
      </c>
      <c r="AJ1136">
        <v>1.7999999999999999E-2</v>
      </c>
      <c r="AK1136" t="s">
        <v>6186</v>
      </c>
      <c r="AL1136" t="s">
        <v>6186</v>
      </c>
      <c r="AM1136" t="s">
        <v>6186</v>
      </c>
      <c r="AN1136" t="s">
        <v>6186</v>
      </c>
      <c r="AO1136" t="s">
        <v>6186</v>
      </c>
      <c r="AP1136">
        <v>0.98199999999999998</v>
      </c>
      <c r="AQ1136" t="s">
        <v>6186</v>
      </c>
      <c r="AR1136" t="s">
        <v>6186</v>
      </c>
      <c r="AS1136" t="s">
        <v>6186</v>
      </c>
      <c r="AT1136" t="s">
        <v>6186</v>
      </c>
      <c r="AU1136" t="s">
        <v>6186</v>
      </c>
      <c r="AV1136">
        <v>4.5</v>
      </c>
      <c r="AW1136" t="s">
        <v>6186</v>
      </c>
      <c r="AX1136">
        <v>4.5999999999999996</v>
      </c>
      <c r="AY1136">
        <v>0.44600000000000001</v>
      </c>
      <c r="AZ1136">
        <v>0.55400000000000005</v>
      </c>
      <c r="BA1136" t="s">
        <v>6186</v>
      </c>
      <c r="BB1136" t="s">
        <v>6186</v>
      </c>
      <c r="BC1136" t="s">
        <v>6186</v>
      </c>
      <c r="BD1136" t="s">
        <v>6186</v>
      </c>
    </row>
    <row r="1137" spans="1:56">
      <c r="A1137" t="s">
        <v>6189</v>
      </c>
      <c r="B1137">
        <v>3000</v>
      </c>
      <c r="C1137">
        <v>1986</v>
      </c>
      <c r="D1137">
        <v>785</v>
      </c>
      <c r="E1137">
        <v>5.1061000000000002E-2</v>
      </c>
      <c r="F1137">
        <v>26.772659999999998</v>
      </c>
      <c r="H1137">
        <v>22.712499999999999</v>
      </c>
      <c r="I1137">
        <f t="shared" si="21"/>
        <v>1.1597229625000001</v>
      </c>
      <c r="K1137">
        <v>20.900880000000001</v>
      </c>
      <c r="L1137">
        <v>25.324860000000001</v>
      </c>
      <c r="M1137">
        <v>391.62734999999998</v>
      </c>
      <c r="N1137">
        <v>425.55671999999998</v>
      </c>
      <c r="O1137">
        <v>351.24799000000002</v>
      </c>
      <c r="P1137" t="s">
        <v>6186</v>
      </c>
      <c r="Q1137">
        <v>144.42330000000001</v>
      </c>
      <c r="R1137">
        <v>99.861400000000003</v>
      </c>
      <c r="S1137">
        <v>13.794700000000001</v>
      </c>
      <c r="T1137">
        <v>0.68863099999999999</v>
      </c>
      <c r="U1137">
        <v>3.3286999999999997E-2</v>
      </c>
      <c r="V1137">
        <v>34.28201</v>
      </c>
      <c r="W1137" t="s">
        <v>6186</v>
      </c>
      <c r="X1137">
        <v>4.1000000000000002E-2</v>
      </c>
      <c r="Y1137">
        <v>0.95899999999999996</v>
      </c>
      <c r="Z1137">
        <v>0.78900000000000003</v>
      </c>
      <c r="AA1137">
        <v>4.3999999999999997E-2</v>
      </c>
      <c r="AB1137">
        <v>0.16700000000000001</v>
      </c>
      <c r="AC1137" t="s">
        <v>6186</v>
      </c>
      <c r="AD1137" t="s">
        <v>6186</v>
      </c>
      <c r="AE1137">
        <v>0.46200000000000002</v>
      </c>
      <c r="AF1137" t="s">
        <v>6186</v>
      </c>
      <c r="AG1137">
        <v>0.193</v>
      </c>
      <c r="AH1137">
        <v>0.33600000000000002</v>
      </c>
      <c r="AI1137">
        <v>8.9999999999999993E-3</v>
      </c>
      <c r="AJ1137">
        <v>8.9999999999999993E-3</v>
      </c>
      <c r="AK1137" t="s">
        <v>6186</v>
      </c>
      <c r="AL1137" t="s">
        <v>6186</v>
      </c>
      <c r="AM1137" t="s">
        <v>6186</v>
      </c>
      <c r="AN1137" t="s">
        <v>6186</v>
      </c>
      <c r="AO1137" t="s">
        <v>6186</v>
      </c>
      <c r="AP1137">
        <v>0.99099999999999999</v>
      </c>
      <c r="AQ1137" t="s">
        <v>6186</v>
      </c>
      <c r="AR1137" t="s">
        <v>6186</v>
      </c>
      <c r="AS1137" t="s">
        <v>6186</v>
      </c>
      <c r="AT1137" t="s">
        <v>6186</v>
      </c>
      <c r="AU1137" t="s">
        <v>6186</v>
      </c>
      <c r="AV1137">
        <v>4.7</v>
      </c>
      <c r="AW1137" t="s">
        <v>6186</v>
      </c>
      <c r="AX1137">
        <v>4.3</v>
      </c>
      <c r="AY1137">
        <v>0.30499999999999999</v>
      </c>
      <c r="AZ1137">
        <v>0.69499999999999995</v>
      </c>
      <c r="BA1137" t="s">
        <v>6186</v>
      </c>
      <c r="BB1137" t="s">
        <v>6186</v>
      </c>
      <c r="BC1137" t="s">
        <v>6186</v>
      </c>
      <c r="BD1137" t="s">
        <v>6186</v>
      </c>
    </row>
    <row r="1138" spans="1:56">
      <c r="A1138" t="s">
        <v>6189</v>
      </c>
      <c r="B1138">
        <v>3000</v>
      </c>
      <c r="C1138">
        <v>1987</v>
      </c>
      <c r="D1138">
        <v>728</v>
      </c>
      <c r="E1138">
        <v>4.8958000000000002E-2</v>
      </c>
      <c r="F1138">
        <v>26.972549999999998</v>
      </c>
      <c r="H1138">
        <v>22.81221</v>
      </c>
      <c r="I1138">
        <f t="shared" si="21"/>
        <v>1.1168401771800001</v>
      </c>
      <c r="K1138">
        <v>20.794450000000001</v>
      </c>
      <c r="L1138">
        <v>25.705649999999999</v>
      </c>
      <c r="M1138">
        <v>389.71436</v>
      </c>
      <c r="N1138">
        <v>427.52235999999999</v>
      </c>
      <c r="O1138">
        <v>345.85665</v>
      </c>
      <c r="P1138" t="s">
        <v>6186</v>
      </c>
      <c r="Q1138">
        <v>145.8184</v>
      </c>
      <c r="R1138">
        <v>100.255</v>
      </c>
      <c r="S1138">
        <v>13.997</v>
      </c>
      <c r="T1138">
        <v>0.68441600000000002</v>
      </c>
      <c r="U1138">
        <v>3.3418000000000003E-2</v>
      </c>
      <c r="V1138">
        <v>34.386710000000001</v>
      </c>
      <c r="W1138" t="s">
        <v>6186</v>
      </c>
      <c r="X1138">
        <v>4.5999999999999999E-2</v>
      </c>
      <c r="Y1138">
        <v>0.95399999999999996</v>
      </c>
      <c r="Z1138">
        <v>0.77400000000000002</v>
      </c>
      <c r="AA1138">
        <v>6.7000000000000004E-2</v>
      </c>
      <c r="AB1138">
        <v>0.159</v>
      </c>
      <c r="AC1138" t="s">
        <v>6186</v>
      </c>
      <c r="AD1138" t="s">
        <v>6186</v>
      </c>
      <c r="AE1138">
        <v>0.39400000000000002</v>
      </c>
      <c r="AF1138" t="s">
        <v>6186</v>
      </c>
      <c r="AG1138">
        <v>0.20300000000000001</v>
      </c>
      <c r="AH1138">
        <v>0.39900000000000002</v>
      </c>
      <c r="AI1138">
        <v>4.0000000000000001E-3</v>
      </c>
      <c r="AJ1138">
        <v>4.0000000000000001E-3</v>
      </c>
      <c r="AK1138" t="s">
        <v>6186</v>
      </c>
      <c r="AL1138" t="s">
        <v>6186</v>
      </c>
      <c r="AM1138" t="s">
        <v>6186</v>
      </c>
      <c r="AN1138" t="s">
        <v>6186</v>
      </c>
      <c r="AO1138" t="s">
        <v>6186</v>
      </c>
      <c r="AP1138">
        <v>0.996</v>
      </c>
      <c r="AQ1138" t="s">
        <v>6186</v>
      </c>
      <c r="AR1138" t="s">
        <v>6186</v>
      </c>
      <c r="AS1138" t="s">
        <v>6186</v>
      </c>
      <c r="AT1138" t="s">
        <v>6186</v>
      </c>
      <c r="AU1138" t="s">
        <v>6186</v>
      </c>
      <c r="AV1138">
        <v>4.5999999999999996</v>
      </c>
      <c r="AW1138" t="s">
        <v>6186</v>
      </c>
      <c r="AX1138">
        <v>4.3</v>
      </c>
      <c r="AY1138">
        <v>0.35599999999999998</v>
      </c>
      <c r="AZ1138">
        <v>0.64400000000000002</v>
      </c>
      <c r="BA1138" t="s">
        <v>6186</v>
      </c>
      <c r="BB1138" t="s">
        <v>6186</v>
      </c>
      <c r="BC1138" t="s">
        <v>6186</v>
      </c>
      <c r="BD1138" t="s">
        <v>6186</v>
      </c>
    </row>
    <row r="1139" spans="1:56">
      <c r="A1139" t="s">
        <v>6189</v>
      </c>
      <c r="B1139">
        <v>3000</v>
      </c>
      <c r="C1139">
        <v>1988</v>
      </c>
      <c r="D1139">
        <v>715</v>
      </c>
      <c r="E1139">
        <v>4.6764E-2</v>
      </c>
      <c r="F1139">
        <v>27.445070000000001</v>
      </c>
      <c r="H1139">
        <v>23.109020000000001</v>
      </c>
      <c r="I1139">
        <f t="shared" si="21"/>
        <v>1.08067021128</v>
      </c>
      <c r="K1139">
        <v>21.123660000000001</v>
      </c>
      <c r="L1139">
        <v>25.854430000000001</v>
      </c>
      <c r="M1139">
        <v>384.56849</v>
      </c>
      <c r="N1139">
        <v>420.71312</v>
      </c>
      <c r="O1139">
        <v>343.73221000000001</v>
      </c>
      <c r="P1139" t="s">
        <v>6186</v>
      </c>
      <c r="Q1139">
        <v>145.82669999999999</v>
      </c>
      <c r="R1139">
        <v>98.426900000000003</v>
      </c>
      <c r="S1139">
        <v>14.284700000000001</v>
      </c>
      <c r="T1139">
        <v>0.67160699999999995</v>
      </c>
      <c r="U1139">
        <v>3.2808999999999998E-2</v>
      </c>
      <c r="V1139">
        <v>34.904899999999998</v>
      </c>
      <c r="W1139" t="s">
        <v>6186</v>
      </c>
      <c r="X1139">
        <v>0.01</v>
      </c>
      <c r="Y1139">
        <v>0.99</v>
      </c>
      <c r="Z1139">
        <v>0.77900000000000003</v>
      </c>
      <c r="AA1139">
        <v>6.2E-2</v>
      </c>
      <c r="AB1139">
        <v>0.159</v>
      </c>
      <c r="AC1139" t="s">
        <v>6186</v>
      </c>
      <c r="AD1139" t="s">
        <v>6186</v>
      </c>
      <c r="AE1139">
        <v>0.34699999999999998</v>
      </c>
      <c r="AF1139" t="s">
        <v>6186</v>
      </c>
      <c r="AG1139">
        <v>0.28299999999999997</v>
      </c>
      <c r="AH1139">
        <v>0.37</v>
      </c>
      <c r="AI1139" t="s">
        <v>6186</v>
      </c>
      <c r="AJ1139" t="s">
        <v>6186</v>
      </c>
      <c r="AK1139" t="s">
        <v>6186</v>
      </c>
      <c r="AL1139" t="s">
        <v>6186</v>
      </c>
      <c r="AM1139" t="s">
        <v>6186</v>
      </c>
      <c r="AN1139" t="s">
        <v>6186</v>
      </c>
      <c r="AO1139" t="s">
        <v>6186</v>
      </c>
      <c r="AP1139">
        <v>1</v>
      </c>
      <c r="AQ1139" t="s">
        <v>6186</v>
      </c>
      <c r="AR1139" t="s">
        <v>6186</v>
      </c>
      <c r="AS1139" t="s">
        <v>6186</v>
      </c>
      <c r="AT1139" t="s">
        <v>6186</v>
      </c>
      <c r="AU1139" t="s">
        <v>6186</v>
      </c>
      <c r="AV1139">
        <v>4.7</v>
      </c>
      <c r="AW1139" t="s">
        <v>6186</v>
      </c>
      <c r="AX1139">
        <v>4.3</v>
      </c>
      <c r="AY1139">
        <v>0.26400000000000001</v>
      </c>
      <c r="AZ1139">
        <v>0.73599999999999999</v>
      </c>
      <c r="BA1139" t="s">
        <v>6186</v>
      </c>
      <c r="BB1139" t="s">
        <v>6186</v>
      </c>
      <c r="BC1139" t="s">
        <v>6186</v>
      </c>
      <c r="BD1139" t="s">
        <v>6186</v>
      </c>
    </row>
    <row r="1140" spans="1:56">
      <c r="A1140" t="s">
        <v>6189</v>
      </c>
      <c r="B1140">
        <v>3000</v>
      </c>
      <c r="C1140">
        <v>1989</v>
      </c>
      <c r="D1140">
        <v>575</v>
      </c>
      <c r="E1140">
        <v>3.9813000000000001E-2</v>
      </c>
      <c r="F1140">
        <v>27.63505</v>
      </c>
      <c r="H1140">
        <v>23.16649</v>
      </c>
      <c r="I1140">
        <f t="shared" si="21"/>
        <v>0.92232746636999996</v>
      </c>
      <c r="K1140">
        <v>21.21799</v>
      </c>
      <c r="L1140">
        <v>25.770790000000002</v>
      </c>
      <c r="M1140">
        <v>383.61439000000001</v>
      </c>
      <c r="N1140">
        <v>418.84271999999999</v>
      </c>
      <c r="O1140">
        <v>344.84777000000003</v>
      </c>
      <c r="P1140" t="s">
        <v>6186</v>
      </c>
      <c r="Q1140">
        <v>145.67429999999999</v>
      </c>
      <c r="R1140">
        <v>101.9585</v>
      </c>
      <c r="S1140">
        <v>13.2689</v>
      </c>
      <c r="T1140">
        <v>0.69934399999999997</v>
      </c>
      <c r="U1140">
        <v>3.3986000000000002E-2</v>
      </c>
      <c r="V1140">
        <v>34.866880000000002</v>
      </c>
      <c r="W1140" t="s">
        <v>6186</v>
      </c>
      <c r="X1140" t="s">
        <v>6186</v>
      </c>
      <c r="Y1140">
        <v>1</v>
      </c>
      <c r="Z1140">
        <v>0.82699999999999996</v>
      </c>
      <c r="AA1140">
        <v>5.7000000000000002E-2</v>
      </c>
      <c r="AB1140">
        <v>0.11600000000000001</v>
      </c>
      <c r="AC1140" t="s">
        <v>6186</v>
      </c>
      <c r="AD1140" t="s">
        <v>6186</v>
      </c>
      <c r="AE1140">
        <v>0.23799999999999999</v>
      </c>
      <c r="AF1140" t="s">
        <v>6186</v>
      </c>
      <c r="AG1140">
        <v>0.31</v>
      </c>
      <c r="AH1140">
        <v>0.45200000000000001</v>
      </c>
      <c r="AI1140" t="s">
        <v>6186</v>
      </c>
      <c r="AJ1140" t="s">
        <v>6186</v>
      </c>
      <c r="AK1140" t="s">
        <v>6186</v>
      </c>
      <c r="AL1140" t="s">
        <v>6186</v>
      </c>
      <c r="AM1140" t="s">
        <v>6186</v>
      </c>
      <c r="AN1140" t="s">
        <v>6186</v>
      </c>
      <c r="AO1140" t="s">
        <v>6186</v>
      </c>
      <c r="AP1140">
        <v>1</v>
      </c>
      <c r="AQ1140" t="s">
        <v>6186</v>
      </c>
      <c r="AR1140" t="s">
        <v>6186</v>
      </c>
      <c r="AS1140" t="s">
        <v>6186</v>
      </c>
      <c r="AT1140" t="s">
        <v>6186</v>
      </c>
      <c r="AU1140" t="s">
        <v>6186</v>
      </c>
      <c r="AV1140">
        <v>4.8</v>
      </c>
      <c r="AW1140" t="s">
        <v>6186</v>
      </c>
      <c r="AX1140">
        <v>4.0999999999999996</v>
      </c>
      <c r="AY1140">
        <v>0.185</v>
      </c>
      <c r="AZ1140">
        <v>0.81499999999999995</v>
      </c>
      <c r="BA1140" t="s">
        <v>6186</v>
      </c>
      <c r="BB1140" t="s">
        <v>6186</v>
      </c>
      <c r="BC1140" t="s">
        <v>6186</v>
      </c>
      <c r="BD1140" t="s">
        <v>6186</v>
      </c>
    </row>
    <row r="1141" spans="1:56">
      <c r="A1141" t="s">
        <v>6189</v>
      </c>
      <c r="B1141">
        <v>3000</v>
      </c>
      <c r="C1141">
        <v>1990</v>
      </c>
      <c r="D1141">
        <v>413</v>
      </c>
      <c r="E1141">
        <v>3.2758000000000002E-2</v>
      </c>
      <c r="F1141">
        <v>28.17221</v>
      </c>
      <c r="H1141">
        <v>23.499320000000001</v>
      </c>
      <c r="I1141">
        <f t="shared" si="21"/>
        <v>0.76979072456000008</v>
      </c>
      <c r="K1141">
        <v>21.598140000000001</v>
      </c>
      <c r="L1141">
        <v>25.946169999999999</v>
      </c>
      <c r="M1141">
        <v>378.18117999999998</v>
      </c>
      <c r="N1141">
        <v>411.47070000000002</v>
      </c>
      <c r="O1141">
        <v>342.51677000000001</v>
      </c>
      <c r="P1141" t="s">
        <v>6186</v>
      </c>
      <c r="Q1141">
        <v>142.8648</v>
      </c>
      <c r="R1141">
        <v>109.5395</v>
      </c>
      <c r="S1141">
        <v>11.917199999999999</v>
      </c>
      <c r="T1141">
        <v>0.76539299999999999</v>
      </c>
      <c r="U1141">
        <v>3.6512999999999997E-2</v>
      </c>
      <c r="V1141">
        <v>35.402169999999998</v>
      </c>
      <c r="W1141" t="s">
        <v>6186</v>
      </c>
      <c r="X1141" t="s">
        <v>6186</v>
      </c>
      <c r="Y1141">
        <v>1</v>
      </c>
      <c r="Z1141">
        <v>0.86299999999999999</v>
      </c>
      <c r="AA1141">
        <v>2.9000000000000001E-2</v>
      </c>
      <c r="AB1141">
        <v>0.107</v>
      </c>
      <c r="AC1141" t="s">
        <v>6186</v>
      </c>
      <c r="AD1141" t="s">
        <v>6186</v>
      </c>
      <c r="AE1141">
        <v>0.191</v>
      </c>
      <c r="AF1141" t="s">
        <v>6186</v>
      </c>
      <c r="AG1141">
        <v>0.70799999999999996</v>
      </c>
      <c r="AH1141">
        <v>0.10100000000000001</v>
      </c>
      <c r="AI1141" t="s">
        <v>6186</v>
      </c>
      <c r="AJ1141" t="s">
        <v>6186</v>
      </c>
      <c r="AK1141" t="s">
        <v>6186</v>
      </c>
      <c r="AL1141" t="s">
        <v>6186</v>
      </c>
      <c r="AM1141" t="s">
        <v>6186</v>
      </c>
      <c r="AN1141" t="s">
        <v>6186</v>
      </c>
      <c r="AO1141" t="s">
        <v>6186</v>
      </c>
      <c r="AP1141">
        <v>1</v>
      </c>
      <c r="AQ1141" t="s">
        <v>6186</v>
      </c>
      <c r="AR1141" t="s">
        <v>6186</v>
      </c>
      <c r="AS1141" t="s">
        <v>6186</v>
      </c>
      <c r="AT1141" t="s">
        <v>6186</v>
      </c>
      <c r="AU1141" t="s">
        <v>6186</v>
      </c>
      <c r="AV1141">
        <v>4.8</v>
      </c>
      <c r="AW1141" t="s">
        <v>6186</v>
      </c>
      <c r="AX1141">
        <v>4</v>
      </c>
      <c r="AY1141">
        <v>0.17699999999999999</v>
      </c>
      <c r="AZ1141">
        <v>0.82299999999999995</v>
      </c>
      <c r="BA1141" t="s">
        <v>6186</v>
      </c>
      <c r="BB1141" t="s">
        <v>6186</v>
      </c>
      <c r="BC1141" t="s">
        <v>6186</v>
      </c>
      <c r="BD1141" t="s">
        <v>6186</v>
      </c>
    </row>
    <row r="1142" spans="1:56">
      <c r="A1142" t="s">
        <v>6189</v>
      </c>
      <c r="B1142">
        <v>3000</v>
      </c>
      <c r="C1142">
        <v>1991</v>
      </c>
      <c r="D1142">
        <v>577</v>
      </c>
      <c r="E1142">
        <v>4.5914999999999997E-2</v>
      </c>
      <c r="F1142">
        <v>27.52281</v>
      </c>
      <c r="H1142">
        <v>22.90164</v>
      </c>
      <c r="I1142">
        <f t="shared" si="21"/>
        <v>1.0515288005999999</v>
      </c>
      <c r="K1142">
        <v>20.821529999999999</v>
      </c>
      <c r="L1142">
        <v>25.57647</v>
      </c>
      <c r="M1142">
        <v>388.05090000000001</v>
      </c>
      <c r="N1142">
        <v>426.81788999999998</v>
      </c>
      <c r="O1142">
        <v>347.46787</v>
      </c>
      <c r="P1142" t="s">
        <v>6186</v>
      </c>
      <c r="Q1142">
        <v>148.9752</v>
      </c>
      <c r="R1142">
        <v>109.3073</v>
      </c>
      <c r="S1142">
        <v>11.9856</v>
      </c>
      <c r="T1142">
        <v>0.73467800000000005</v>
      </c>
      <c r="U1142">
        <v>3.6436000000000003E-2</v>
      </c>
      <c r="V1142">
        <v>34.497149999999998</v>
      </c>
      <c r="W1142" t="s">
        <v>6186</v>
      </c>
      <c r="X1142" t="s">
        <v>6186</v>
      </c>
      <c r="Y1142">
        <v>1</v>
      </c>
      <c r="Z1142">
        <v>0.88100000000000001</v>
      </c>
      <c r="AA1142">
        <v>2.9000000000000001E-2</v>
      </c>
      <c r="AB1142">
        <v>0.09</v>
      </c>
      <c r="AC1142" t="s">
        <v>6186</v>
      </c>
      <c r="AD1142" t="s">
        <v>6186</v>
      </c>
      <c r="AE1142">
        <v>0.106</v>
      </c>
      <c r="AF1142" t="s">
        <v>6186</v>
      </c>
      <c r="AG1142">
        <v>0.51500000000000001</v>
      </c>
      <c r="AH1142">
        <v>0.379</v>
      </c>
      <c r="AI1142" t="s">
        <v>6186</v>
      </c>
      <c r="AJ1142" t="s">
        <v>6186</v>
      </c>
      <c r="AK1142" t="s">
        <v>6186</v>
      </c>
      <c r="AL1142" t="s">
        <v>6186</v>
      </c>
      <c r="AM1142" t="s">
        <v>6186</v>
      </c>
      <c r="AN1142" t="s">
        <v>6186</v>
      </c>
      <c r="AO1142" t="s">
        <v>6186</v>
      </c>
      <c r="AP1142">
        <v>1</v>
      </c>
      <c r="AQ1142" t="s">
        <v>6186</v>
      </c>
      <c r="AR1142" t="s">
        <v>6186</v>
      </c>
      <c r="AS1142" t="s">
        <v>6186</v>
      </c>
      <c r="AT1142" t="s">
        <v>6186</v>
      </c>
      <c r="AU1142" t="s">
        <v>6186</v>
      </c>
      <c r="AV1142">
        <v>4.9000000000000004</v>
      </c>
      <c r="AW1142" t="s">
        <v>6186</v>
      </c>
      <c r="AX1142">
        <v>4.3</v>
      </c>
      <c r="AY1142">
        <v>0.122</v>
      </c>
      <c r="AZ1142">
        <v>0.878</v>
      </c>
      <c r="BA1142" t="s">
        <v>6186</v>
      </c>
      <c r="BB1142" t="s">
        <v>6186</v>
      </c>
      <c r="BC1142" t="s">
        <v>6186</v>
      </c>
      <c r="BD1142" t="s">
        <v>6186</v>
      </c>
    </row>
    <row r="1143" spans="1:56">
      <c r="A1143" t="s">
        <v>6189</v>
      </c>
      <c r="B1143">
        <v>3000</v>
      </c>
      <c r="C1143">
        <v>1992</v>
      </c>
      <c r="D1143">
        <v>318</v>
      </c>
      <c r="E1143">
        <v>2.6145000000000002E-2</v>
      </c>
      <c r="F1143">
        <v>27.115130000000001</v>
      </c>
      <c r="H1143">
        <v>22.48658</v>
      </c>
      <c r="I1143">
        <f t="shared" si="21"/>
        <v>0.58791163410000002</v>
      </c>
      <c r="K1143">
        <v>20.368960000000001</v>
      </c>
      <c r="L1143">
        <v>25.158770000000001</v>
      </c>
      <c r="M1143">
        <v>395.21355999999997</v>
      </c>
      <c r="N1143">
        <v>436.30113999999998</v>
      </c>
      <c r="O1143">
        <v>353.23662999999999</v>
      </c>
      <c r="P1143" t="s">
        <v>6186</v>
      </c>
      <c r="Q1143">
        <v>147.87710000000001</v>
      </c>
      <c r="R1143">
        <v>112.3741</v>
      </c>
      <c r="S1143">
        <v>11.505800000000001</v>
      </c>
      <c r="T1143">
        <v>0.75998500000000002</v>
      </c>
      <c r="U1143">
        <v>3.7457999999999998E-2</v>
      </c>
      <c r="V1143">
        <v>33.869970000000002</v>
      </c>
      <c r="W1143" t="s">
        <v>6186</v>
      </c>
      <c r="X1143" t="s">
        <v>6186</v>
      </c>
      <c r="Y1143">
        <v>1</v>
      </c>
      <c r="Z1143">
        <v>0.85899999999999999</v>
      </c>
      <c r="AA1143">
        <v>4.7E-2</v>
      </c>
      <c r="AB1143">
        <v>9.4E-2</v>
      </c>
      <c r="AC1143" t="s">
        <v>6186</v>
      </c>
      <c r="AD1143" t="s">
        <v>6186</v>
      </c>
      <c r="AE1143">
        <v>0.187</v>
      </c>
      <c r="AF1143" t="s">
        <v>6186</v>
      </c>
      <c r="AG1143">
        <v>0.53100000000000003</v>
      </c>
      <c r="AH1143">
        <v>0.28199999999999997</v>
      </c>
      <c r="AI1143" t="s">
        <v>6186</v>
      </c>
      <c r="AJ1143" t="s">
        <v>6186</v>
      </c>
      <c r="AK1143" t="s">
        <v>6186</v>
      </c>
      <c r="AL1143" t="s">
        <v>6186</v>
      </c>
      <c r="AM1143" t="s">
        <v>6186</v>
      </c>
      <c r="AN1143" t="s">
        <v>6186</v>
      </c>
      <c r="AO1143" t="s">
        <v>6186</v>
      </c>
      <c r="AP1143">
        <v>1</v>
      </c>
      <c r="AQ1143" t="s">
        <v>6186</v>
      </c>
      <c r="AR1143" t="s">
        <v>6186</v>
      </c>
      <c r="AS1143" t="s">
        <v>6186</v>
      </c>
      <c r="AT1143" t="s">
        <v>6186</v>
      </c>
      <c r="AU1143" t="s">
        <v>6186</v>
      </c>
      <c r="AV1143">
        <v>4.9000000000000004</v>
      </c>
      <c r="AW1143" t="s">
        <v>6186</v>
      </c>
      <c r="AX1143">
        <v>4.3</v>
      </c>
      <c r="AY1143">
        <v>0.14199999999999999</v>
      </c>
      <c r="AZ1143">
        <v>0.85799999999999998</v>
      </c>
      <c r="BA1143" t="s">
        <v>6186</v>
      </c>
      <c r="BB1143" t="s">
        <v>6186</v>
      </c>
      <c r="BC1143" t="s">
        <v>6186</v>
      </c>
      <c r="BD1143" t="s">
        <v>6186</v>
      </c>
    </row>
    <row r="1144" spans="1:56">
      <c r="A1144" t="s">
        <v>6189</v>
      </c>
      <c r="B1144">
        <v>3000</v>
      </c>
      <c r="C1144">
        <v>1993</v>
      </c>
      <c r="D1144">
        <v>364</v>
      </c>
      <c r="E1144">
        <v>2.7543000000000002E-2</v>
      </c>
      <c r="F1144">
        <v>27.386690000000002</v>
      </c>
      <c r="H1144">
        <v>22.637979999999999</v>
      </c>
      <c r="I1144">
        <f t="shared" si="21"/>
        <v>0.62351788314000001</v>
      </c>
      <c r="K1144">
        <v>20.355370000000001</v>
      </c>
      <c r="L1144">
        <v>25.490600000000001</v>
      </c>
      <c r="M1144">
        <v>392.57035999999999</v>
      </c>
      <c r="N1144">
        <v>436.59242999999998</v>
      </c>
      <c r="O1144">
        <v>348.63833</v>
      </c>
      <c r="P1144" t="s">
        <v>6186</v>
      </c>
      <c r="Q1144">
        <v>150.05930000000001</v>
      </c>
      <c r="R1144">
        <v>115.4178</v>
      </c>
      <c r="S1144">
        <v>10.561500000000001</v>
      </c>
      <c r="T1144">
        <v>0.77119599999999999</v>
      </c>
      <c r="U1144">
        <v>3.8473E-2</v>
      </c>
      <c r="V1144">
        <v>34.107480000000002</v>
      </c>
      <c r="W1144" t="s">
        <v>6186</v>
      </c>
      <c r="X1144" t="s">
        <v>6186</v>
      </c>
      <c r="Y1144">
        <v>1</v>
      </c>
      <c r="Z1144">
        <v>0.873</v>
      </c>
      <c r="AA1144">
        <v>4.3999999999999997E-2</v>
      </c>
      <c r="AB1144">
        <v>8.3000000000000004E-2</v>
      </c>
      <c r="AC1144" t="s">
        <v>6186</v>
      </c>
      <c r="AD1144" t="s">
        <v>6186</v>
      </c>
      <c r="AE1144">
        <v>0.11600000000000001</v>
      </c>
      <c r="AF1144" t="s">
        <v>6186</v>
      </c>
      <c r="AG1144">
        <v>0.63200000000000001</v>
      </c>
      <c r="AH1144">
        <v>0.252</v>
      </c>
      <c r="AI1144" t="s">
        <v>6186</v>
      </c>
      <c r="AJ1144" t="s">
        <v>6186</v>
      </c>
      <c r="AK1144" t="s">
        <v>6186</v>
      </c>
      <c r="AL1144" t="s">
        <v>6186</v>
      </c>
      <c r="AM1144" t="s">
        <v>6186</v>
      </c>
      <c r="AN1144" t="s">
        <v>6186</v>
      </c>
      <c r="AO1144" t="s">
        <v>6186</v>
      </c>
      <c r="AP1144">
        <v>1</v>
      </c>
      <c r="AQ1144" t="s">
        <v>6186</v>
      </c>
      <c r="AR1144" t="s">
        <v>6186</v>
      </c>
      <c r="AS1144" t="s">
        <v>6186</v>
      </c>
      <c r="AT1144" t="s">
        <v>6186</v>
      </c>
      <c r="AU1144" t="s">
        <v>6186</v>
      </c>
      <c r="AV1144">
        <v>4.9000000000000004</v>
      </c>
      <c r="AW1144" t="s">
        <v>6186</v>
      </c>
      <c r="AX1144">
        <v>4.4000000000000004</v>
      </c>
      <c r="AY1144">
        <v>0.127</v>
      </c>
      <c r="AZ1144">
        <v>0.873</v>
      </c>
      <c r="BA1144" t="s">
        <v>6186</v>
      </c>
      <c r="BB1144" t="s">
        <v>6186</v>
      </c>
      <c r="BC1144" t="s">
        <v>6186</v>
      </c>
      <c r="BD1144" t="s">
        <v>6186</v>
      </c>
    </row>
    <row r="1145" spans="1:56">
      <c r="A1145" t="s">
        <v>6189</v>
      </c>
      <c r="B1145">
        <v>3000</v>
      </c>
      <c r="C1145">
        <v>1994</v>
      </c>
      <c r="D1145">
        <v>275</v>
      </c>
      <c r="E1145">
        <v>1.9460000000000002E-2</v>
      </c>
      <c r="F1145">
        <v>28.039169999999999</v>
      </c>
      <c r="H1145">
        <v>23.020109999999999</v>
      </c>
      <c r="I1145">
        <f t="shared" si="21"/>
        <v>0.44797134059999999</v>
      </c>
      <c r="K1145">
        <v>20.933350000000001</v>
      </c>
      <c r="L1145">
        <v>25.486820000000002</v>
      </c>
      <c r="M1145">
        <v>386.05374999999998</v>
      </c>
      <c r="N1145">
        <v>424.53795000000002</v>
      </c>
      <c r="O1145">
        <v>348.69</v>
      </c>
      <c r="P1145" t="s">
        <v>6186</v>
      </c>
      <c r="Q1145">
        <v>143.0162</v>
      </c>
      <c r="R1145">
        <v>117.1153</v>
      </c>
      <c r="S1145">
        <v>10.3904</v>
      </c>
      <c r="T1145">
        <v>0.81837700000000002</v>
      </c>
      <c r="U1145">
        <v>3.9038000000000003E-2</v>
      </c>
      <c r="V1145">
        <v>34.59169</v>
      </c>
      <c r="W1145" t="s">
        <v>6186</v>
      </c>
      <c r="X1145" t="s">
        <v>6186</v>
      </c>
      <c r="Y1145">
        <v>1</v>
      </c>
      <c r="Z1145">
        <v>0.85499999999999998</v>
      </c>
      <c r="AA1145">
        <v>9.1999999999999998E-2</v>
      </c>
      <c r="AB1145">
        <v>5.2999999999999999E-2</v>
      </c>
      <c r="AC1145" t="s">
        <v>6186</v>
      </c>
      <c r="AD1145" t="s">
        <v>6186</v>
      </c>
      <c r="AE1145">
        <v>7.4999999999999997E-2</v>
      </c>
      <c r="AF1145" t="s">
        <v>6186</v>
      </c>
      <c r="AG1145">
        <v>0.92500000000000004</v>
      </c>
      <c r="AH1145" t="s">
        <v>6186</v>
      </c>
      <c r="AI1145" t="s">
        <v>6186</v>
      </c>
      <c r="AJ1145" t="s">
        <v>6186</v>
      </c>
      <c r="AK1145" t="s">
        <v>6186</v>
      </c>
      <c r="AL1145" t="s">
        <v>6186</v>
      </c>
      <c r="AM1145" t="s">
        <v>6186</v>
      </c>
      <c r="AN1145" t="s">
        <v>6186</v>
      </c>
      <c r="AO1145" t="s">
        <v>6186</v>
      </c>
      <c r="AP1145">
        <v>1</v>
      </c>
      <c r="AQ1145" t="s">
        <v>6186</v>
      </c>
      <c r="AR1145" t="s">
        <v>6186</v>
      </c>
      <c r="AS1145" t="s">
        <v>6186</v>
      </c>
      <c r="AT1145" t="s">
        <v>6186</v>
      </c>
      <c r="AU1145" t="s">
        <v>6186</v>
      </c>
      <c r="AV1145">
        <v>4.9000000000000004</v>
      </c>
      <c r="AW1145" t="s">
        <v>6186</v>
      </c>
      <c r="AX1145">
        <v>4</v>
      </c>
      <c r="AY1145">
        <v>0.14499999999999999</v>
      </c>
      <c r="AZ1145">
        <v>0.85499999999999998</v>
      </c>
      <c r="BA1145" t="s">
        <v>6186</v>
      </c>
      <c r="BB1145" t="s">
        <v>6186</v>
      </c>
      <c r="BC1145" t="s">
        <v>6186</v>
      </c>
      <c r="BD1145" t="s">
        <v>6186</v>
      </c>
    </row>
    <row r="1146" spans="1:56">
      <c r="A1146" t="s">
        <v>6189</v>
      </c>
      <c r="B1146">
        <v>3000</v>
      </c>
      <c r="C1146">
        <v>1995</v>
      </c>
      <c r="D1146">
        <v>172</v>
      </c>
      <c r="E1146">
        <v>1.1325999999999999E-2</v>
      </c>
      <c r="F1146">
        <v>27.32443</v>
      </c>
      <c r="H1146">
        <v>22.33418</v>
      </c>
      <c r="I1146">
        <f t="shared" si="21"/>
        <v>0.25295692267999997</v>
      </c>
      <c r="K1146">
        <v>20.36703</v>
      </c>
      <c r="L1146">
        <v>24.58165</v>
      </c>
      <c r="M1146">
        <v>397.91028999999997</v>
      </c>
      <c r="N1146">
        <v>436.34253999999999</v>
      </c>
      <c r="O1146">
        <v>361.52980000000002</v>
      </c>
      <c r="P1146" t="s">
        <v>6186</v>
      </c>
      <c r="Q1146">
        <v>145.41130000000001</v>
      </c>
      <c r="R1146">
        <v>128.56549999999999</v>
      </c>
      <c r="S1146">
        <v>10.0909</v>
      </c>
      <c r="T1146">
        <v>0.882857</v>
      </c>
      <c r="U1146">
        <v>4.2854999999999997E-2</v>
      </c>
      <c r="V1146">
        <v>33.527610000000003</v>
      </c>
      <c r="W1146" t="s">
        <v>6186</v>
      </c>
      <c r="X1146" t="s">
        <v>6186</v>
      </c>
      <c r="Y1146">
        <v>1</v>
      </c>
      <c r="Z1146">
        <v>0.79</v>
      </c>
      <c r="AA1146">
        <v>0.11799999999999999</v>
      </c>
      <c r="AB1146">
        <v>9.1999999999999998E-2</v>
      </c>
      <c r="AC1146" t="s">
        <v>6186</v>
      </c>
      <c r="AD1146" t="s">
        <v>6186</v>
      </c>
      <c r="AE1146" t="s">
        <v>6186</v>
      </c>
      <c r="AF1146" t="s">
        <v>6186</v>
      </c>
      <c r="AG1146">
        <v>1</v>
      </c>
      <c r="AH1146" t="s">
        <v>6186</v>
      </c>
      <c r="AI1146" t="s">
        <v>6186</v>
      </c>
      <c r="AJ1146" t="s">
        <v>6186</v>
      </c>
      <c r="AK1146" t="s">
        <v>6186</v>
      </c>
      <c r="AL1146" t="s">
        <v>6186</v>
      </c>
      <c r="AM1146" t="s">
        <v>6186</v>
      </c>
      <c r="AN1146" t="s">
        <v>6186</v>
      </c>
      <c r="AO1146" t="s">
        <v>6186</v>
      </c>
      <c r="AP1146">
        <v>1</v>
      </c>
      <c r="AQ1146" t="s">
        <v>6186</v>
      </c>
      <c r="AR1146" t="s">
        <v>6186</v>
      </c>
      <c r="AS1146" t="s">
        <v>6186</v>
      </c>
      <c r="AT1146">
        <v>0.18099999999999999</v>
      </c>
      <c r="AU1146" t="s">
        <v>6186</v>
      </c>
      <c r="AV1146">
        <v>4.8</v>
      </c>
      <c r="AW1146" t="s">
        <v>6186</v>
      </c>
      <c r="AX1146">
        <v>4</v>
      </c>
      <c r="AY1146">
        <v>0.21</v>
      </c>
      <c r="AZ1146">
        <v>0.79</v>
      </c>
      <c r="BA1146" t="s">
        <v>6186</v>
      </c>
      <c r="BB1146" t="s">
        <v>6186</v>
      </c>
      <c r="BC1146" t="s">
        <v>6186</v>
      </c>
      <c r="BD1146" t="s">
        <v>6186</v>
      </c>
    </row>
    <row r="1147" spans="1:56">
      <c r="A1147" t="s">
        <v>6189</v>
      </c>
      <c r="B1147">
        <v>3000</v>
      </c>
      <c r="C1147">
        <v>1996</v>
      </c>
      <c r="D1147">
        <v>103</v>
      </c>
      <c r="E1147">
        <v>7.8729999999999998E-3</v>
      </c>
      <c r="F1147">
        <v>27.179829999999999</v>
      </c>
      <c r="H1147">
        <v>22.14048</v>
      </c>
      <c r="I1147">
        <f t="shared" si="21"/>
        <v>0.17431199904</v>
      </c>
      <c r="K1147">
        <v>20.081420000000001</v>
      </c>
      <c r="L1147">
        <v>24.461310000000001</v>
      </c>
      <c r="M1147">
        <v>401.39148999999998</v>
      </c>
      <c r="N1147">
        <v>442.54833000000002</v>
      </c>
      <c r="O1147">
        <v>363.30846000000003</v>
      </c>
      <c r="P1147" t="s">
        <v>6186</v>
      </c>
      <c r="Q1147">
        <v>147.792</v>
      </c>
      <c r="R1147">
        <v>138.68639999999999</v>
      </c>
      <c r="S1147">
        <v>9.9824000000000002</v>
      </c>
      <c r="T1147">
        <v>0.93818699999999999</v>
      </c>
      <c r="U1147">
        <v>4.6228999999999999E-2</v>
      </c>
      <c r="V1147">
        <v>33.259880000000003</v>
      </c>
      <c r="W1147" t="s">
        <v>6186</v>
      </c>
      <c r="X1147" t="s">
        <v>6186</v>
      </c>
      <c r="Y1147">
        <v>1</v>
      </c>
      <c r="Z1147">
        <v>0.72199999999999998</v>
      </c>
      <c r="AA1147">
        <v>0.25700000000000001</v>
      </c>
      <c r="AB1147">
        <v>2.1000000000000001E-2</v>
      </c>
      <c r="AC1147" t="s">
        <v>6186</v>
      </c>
      <c r="AD1147" t="s">
        <v>6186</v>
      </c>
      <c r="AE1147" t="s">
        <v>6186</v>
      </c>
      <c r="AF1147" t="s">
        <v>6186</v>
      </c>
      <c r="AG1147">
        <v>1</v>
      </c>
      <c r="AH1147" t="s">
        <v>6186</v>
      </c>
      <c r="AI1147" t="s">
        <v>6186</v>
      </c>
      <c r="AJ1147" t="s">
        <v>6186</v>
      </c>
      <c r="AK1147" t="s">
        <v>6186</v>
      </c>
      <c r="AL1147" t="s">
        <v>6186</v>
      </c>
      <c r="AM1147" t="s">
        <v>6186</v>
      </c>
      <c r="AN1147" t="s">
        <v>6186</v>
      </c>
      <c r="AO1147" t="s">
        <v>6186</v>
      </c>
      <c r="AP1147">
        <v>1</v>
      </c>
      <c r="AQ1147" t="s">
        <v>6186</v>
      </c>
      <c r="AR1147" t="s">
        <v>6186</v>
      </c>
      <c r="AS1147" t="s">
        <v>6186</v>
      </c>
      <c r="AT1147">
        <v>0.999</v>
      </c>
      <c r="AU1147" t="s">
        <v>6186</v>
      </c>
      <c r="AV1147">
        <v>4.7</v>
      </c>
      <c r="AW1147" t="s">
        <v>6186</v>
      </c>
      <c r="AX1147">
        <v>4</v>
      </c>
      <c r="AY1147">
        <v>0.27800000000000002</v>
      </c>
      <c r="AZ1147">
        <v>0.72199999999999998</v>
      </c>
      <c r="BA1147" t="s">
        <v>6186</v>
      </c>
      <c r="BB1147" t="s">
        <v>6186</v>
      </c>
      <c r="BC1147" t="s">
        <v>6186</v>
      </c>
      <c r="BD1147" t="s">
        <v>6186</v>
      </c>
    </row>
    <row r="1148" spans="1:56">
      <c r="A1148" t="s">
        <v>6189</v>
      </c>
      <c r="B1148">
        <v>3000</v>
      </c>
      <c r="C1148">
        <v>1997</v>
      </c>
      <c r="D1148">
        <v>66</v>
      </c>
      <c r="E1148">
        <v>4.5409999999999999E-3</v>
      </c>
      <c r="F1148">
        <v>26.647780000000001</v>
      </c>
      <c r="H1148">
        <v>21.626080000000002</v>
      </c>
      <c r="I1148">
        <f t="shared" si="21"/>
        <v>9.8204029280000008E-2</v>
      </c>
      <c r="K1148">
        <v>19.59196</v>
      </c>
      <c r="L1148">
        <v>23.865269999999999</v>
      </c>
      <c r="M1148">
        <v>410.93900000000002</v>
      </c>
      <c r="N1148">
        <v>453.60437999999999</v>
      </c>
      <c r="O1148">
        <v>372.38204999999999</v>
      </c>
      <c r="P1148" t="s">
        <v>6186</v>
      </c>
      <c r="Q1148">
        <v>145.88720000000001</v>
      </c>
      <c r="R1148">
        <v>133.84960000000001</v>
      </c>
      <c r="S1148">
        <v>10.1091</v>
      </c>
      <c r="T1148">
        <v>0.91745900000000002</v>
      </c>
      <c r="U1148">
        <v>4.4616999999999997E-2</v>
      </c>
      <c r="V1148">
        <v>32.517130000000002</v>
      </c>
      <c r="W1148" t="s">
        <v>6186</v>
      </c>
      <c r="X1148" t="s">
        <v>6186</v>
      </c>
      <c r="Y1148">
        <v>1</v>
      </c>
      <c r="Z1148">
        <v>0.82</v>
      </c>
      <c r="AA1148" t="s">
        <v>6186</v>
      </c>
      <c r="AB1148">
        <v>0.18</v>
      </c>
      <c r="AC1148" t="s">
        <v>6186</v>
      </c>
      <c r="AD1148" t="s">
        <v>6186</v>
      </c>
      <c r="AE1148" t="s">
        <v>6186</v>
      </c>
      <c r="AF1148" t="s">
        <v>6186</v>
      </c>
      <c r="AG1148">
        <v>1</v>
      </c>
      <c r="AH1148" t="s">
        <v>6186</v>
      </c>
      <c r="AI1148" t="s">
        <v>6186</v>
      </c>
      <c r="AJ1148" t="s">
        <v>6186</v>
      </c>
      <c r="AK1148" t="s">
        <v>6186</v>
      </c>
      <c r="AL1148" t="s">
        <v>6186</v>
      </c>
      <c r="AM1148" t="s">
        <v>6186</v>
      </c>
      <c r="AN1148" t="s">
        <v>6186</v>
      </c>
      <c r="AO1148" t="s">
        <v>6186</v>
      </c>
      <c r="AP1148">
        <v>1</v>
      </c>
      <c r="AQ1148" t="s">
        <v>6186</v>
      </c>
      <c r="AR1148" t="s">
        <v>6186</v>
      </c>
      <c r="AS1148" t="s">
        <v>6186</v>
      </c>
      <c r="AT1148">
        <v>0.99099999999999999</v>
      </c>
      <c r="AU1148" t="s">
        <v>6186</v>
      </c>
      <c r="AV1148">
        <v>4.8</v>
      </c>
      <c r="AW1148" t="s">
        <v>6186</v>
      </c>
      <c r="AX1148">
        <v>4</v>
      </c>
      <c r="AY1148">
        <v>0.18</v>
      </c>
      <c r="AZ1148">
        <v>0.82</v>
      </c>
      <c r="BA1148" t="s">
        <v>6186</v>
      </c>
      <c r="BB1148" t="s">
        <v>6186</v>
      </c>
      <c r="BC1148" t="s">
        <v>6186</v>
      </c>
      <c r="BD1148" t="s">
        <v>6186</v>
      </c>
    </row>
    <row r="1149" spans="1:56">
      <c r="A1149" t="s">
        <v>6189</v>
      </c>
      <c r="B1149">
        <v>3000</v>
      </c>
      <c r="C1149">
        <v>1998</v>
      </c>
      <c r="D1149">
        <v>81</v>
      </c>
      <c r="E1149">
        <v>5.5750000000000001E-3</v>
      </c>
      <c r="F1149">
        <v>27.28895</v>
      </c>
      <c r="H1149">
        <v>22.016729999999999</v>
      </c>
      <c r="I1149">
        <f t="shared" si="21"/>
        <v>0.12274326974999999</v>
      </c>
      <c r="K1149">
        <v>19.997699999999998</v>
      </c>
      <c r="L1149">
        <v>24.167739999999998</v>
      </c>
      <c r="M1149">
        <v>403.64758</v>
      </c>
      <c r="N1149">
        <v>444.40109000000001</v>
      </c>
      <c r="O1149">
        <v>367.72154999999998</v>
      </c>
      <c r="P1149" t="s">
        <v>6186</v>
      </c>
      <c r="Q1149">
        <v>148.87090000000001</v>
      </c>
      <c r="R1149">
        <v>142</v>
      </c>
      <c r="S1149">
        <v>10.236499999999999</v>
      </c>
      <c r="T1149">
        <v>0.95386300000000002</v>
      </c>
      <c r="U1149">
        <v>4.7333E-2</v>
      </c>
      <c r="V1149">
        <v>33.057429999999997</v>
      </c>
      <c r="W1149" t="s">
        <v>6186</v>
      </c>
      <c r="X1149" t="s">
        <v>6186</v>
      </c>
      <c r="Y1149">
        <v>1</v>
      </c>
      <c r="Z1149">
        <v>0.54300000000000004</v>
      </c>
      <c r="AA1149">
        <v>0.45700000000000002</v>
      </c>
      <c r="AB1149" t="s">
        <v>6186</v>
      </c>
      <c r="AC1149" t="s">
        <v>6186</v>
      </c>
      <c r="AD1149" t="s">
        <v>6186</v>
      </c>
      <c r="AE1149" t="s">
        <v>6186</v>
      </c>
      <c r="AF1149" t="s">
        <v>6186</v>
      </c>
      <c r="AG1149">
        <v>1</v>
      </c>
      <c r="AH1149" t="s">
        <v>6186</v>
      </c>
      <c r="AI1149" t="s">
        <v>6186</v>
      </c>
      <c r="AJ1149" t="s">
        <v>6186</v>
      </c>
      <c r="AK1149" t="s">
        <v>6186</v>
      </c>
      <c r="AL1149" t="s">
        <v>6186</v>
      </c>
      <c r="AM1149" t="s">
        <v>6186</v>
      </c>
      <c r="AN1149" t="s">
        <v>6186</v>
      </c>
      <c r="AO1149" t="s">
        <v>6186</v>
      </c>
      <c r="AP1149">
        <v>1</v>
      </c>
      <c r="AQ1149" t="s">
        <v>6186</v>
      </c>
      <c r="AR1149" t="s">
        <v>6186</v>
      </c>
      <c r="AS1149" t="s">
        <v>6186</v>
      </c>
      <c r="AT1149">
        <v>1</v>
      </c>
      <c r="AU1149" t="s">
        <v>6186</v>
      </c>
      <c r="AV1149">
        <v>4.5</v>
      </c>
      <c r="AW1149" t="s">
        <v>6186</v>
      </c>
      <c r="AX1149">
        <v>4</v>
      </c>
      <c r="AY1149">
        <v>0.45700000000000002</v>
      </c>
      <c r="AZ1149">
        <v>0.54300000000000004</v>
      </c>
      <c r="BA1149" t="s">
        <v>6186</v>
      </c>
      <c r="BB1149" t="s">
        <v>6186</v>
      </c>
      <c r="BC1149" t="s">
        <v>6186</v>
      </c>
      <c r="BD1149" t="s">
        <v>6186</v>
      </c>
    </row>
    <row r="1150" spans="1:56">
      <c r="A1150" t="s">
        <v>6189</v>
      </c>
      <c r="B1150">
        <v>3000</v>
      </c>
      <c r="C1150">
        <v>1999</v>
      </c>
      <c r="D1150">
        <v>50</v>
      </c>
      <c r="E1150">
        <v>3.2750000000000001E-3</v>
      </c>
      <c r="F1150">
        <v>27.212890000000002</v>
      </c>
      <c r="H1150">
        <v>21.860050000000001</v>
      </c>
      <c r="I1150">
        <f t="shared" si="21"/>
        <v>7.1591663750000006E-2</v>
      </c>
      <c r="K1150">
        <v>19.833069999999999</v>
      </c>
      <c r="L1150">
        <v>23.970140000000001</v>
      </c>
      <c r="M1150">
        <v>406.54070999999999</v>
      </c>
      <c r="N1150">
        <v>448.09001000000001</v>
      </c>
      <c r="O1150">
        <v>370.75299000000001</v>
      </c>
      <c r="P1150" t="s">
        <v>6186</v>
      </c>
      <c r="Q1150">
        <v>149</v>
      </c>
      <c r="R1150">
        <v>142</v>
      </c>
      <c r="S1150">
        <v>10.218999999999999</v>
      </c>
      <c r="T1150">
        <v>0.95301999999999998</v>
      </c>
      <c r="U1150">
        <v>4.7333E-2</v>
      </c>
      <c r="V1150">
        <v>32.818019999999997</v>
      </c>
      <c r="W1150" t="s">
        <v>6186</v>
      </c>
      <c r="X1150" t="s">
        <v>6186</v>
      </c>
      <c r="Y1150">
        <v>1</v>
      </c>
      <c r="Z1150">
        <v>0.52200000000000002</v>
      </c>
      <c r="AA1150">
        <v>0.47799999999999998</v>
      </c>
      <c r="AB1150" t="s">
        <v>6186</v>
      </c>
      <c r="AC1150" t="s">
        <v>6186</v>
      </c>
      <c r="AD1150" t="s">
        <v>6186</v>
      </c>
      <c r="AE1150" t="s">
        <v>6186</v>
      </c>
      <c r="AF1150" t="s">
        <v>6186</v>
      </c>
      <c r="AG1150">
        <v>1</v>
      </c>
      <c r="AH1150" t="s">
        <v>6186</v>
      </c>
      <c r="AI1150" t="s">
        <v>6186</v>
      </c>
      <c r="AJ1150" t="s">
        <v>6186</v>
      </c>
      <c r="AK1150" t="s">
        <v>6186</v>
      </c>
      <c r="AL1150" t="s">
        <v>6186</v>
      </c>
      <c r="AM1150" t="s">
        <v>6186</v>
      </c>
      <c r="AN1150" t="s">
        <v>6186</v>
      </c>
      <c r="AO1150" t="s">
        <v>6186</v>
      </c>
      <c r="AP1150">
        <v>1</v>
      </c>
      <c r="AQ1150" t="s">
        <v>6186</v>
      </c>
      <c r="AR1150" t="s">
        <v>6186</v>
      </c>
      <c r="AS1150" t="s">
        <v>6186</v>
      </c>
      <c r="AT1150">
        <v>1</v>
      </c>
      <c r="AU1150" t="s">
        <v>6186</v>
      </c>
      <c r="AV1150">
        <v>4.5</v>
      </c>
      <c r="AW1150" t="s">
        <v>6186</v>
      </c>
      <c r="AX1150">
        <v>4</v>
      </c>
      <c r="AY1150">
        <v>0.47799999999999998</v>
      </c>
      <c r="AZ1150">
        <v>0.52200000000000002</v>
      </c>
      <c r="BA1150" t="s">
        <v>6186</v>
      </c>
      <c r="BB1150" t="s">
        <v>6186</v>
      </c>
      <c r="BC1150" t="s">
        <v>6186</v>
      </c>
      <c r="BD1150" t="s">
        <v>6186</v>
      </c>
    </row>
    <row r="1151" spans="1:56">
      <c r="A1151" t="s">
        <v>6189</v>
      </c>
      <c r="B1151">
        <v>3000</v>
      </c>
      <c r="C1151">
        <v>2000</v>
      </c>
      <c r="D1151">
        <v>40</v>
      </c>
      <c r="E1151">
        <v>2.3960000000000001E-3</v>
      </c>
      <c r="F1151">
        <v>26.694769999999998</v>
      </c>
      <c r="H1151">
        <v>21.322659999999999</v>
      </c>
      <c r="I1151">
        <f t="shared" si="21"/>
        <v>5.1089093359999997E-2</v>
      </c>
      <c r="K1151">
        <v>19.475919999999999</v>
      </c>
      <c r="L1151">
        <v>23.16874</v>
      </c>
      <c r="M1151">
        <v>416.78674000000001</v>
      </c>
      <c r="N1151">
        <v>456.30716999999999</v>
      </c>
      <c r="O1151">
        <v>383.57715000000002</v>
      </c>
      <c r="P1151" t="s">
        <v>6186</v>
      </c>
      <c r="Q1151">
        <v>149</v>
      </c>
      <c r="R1151">
        <v>142</v>
      </c>
      <c r="S1151">
        <v>9.8081999999999994</v>
      </c>
      <c r="T1151">
        <v>0.95301999999999998</v>
      </c>
      <c r="U1151">
        <v>4.7333E-2</v>
      </c>
      <c r="V1151">
        <v>31.998560000000001</v>
      </c>
      <c r="W1151" t="s">
        <v>6186</v>
      </c>
      <c r="X1151" t="s">
        <v>6186</v>
      </c>
      <c r="Y1151">
        <v>1</v>
      </c>
      <c r="Z1151">
        <v>0.47599999999999998</v>
      </c>
      <c r="AA1151">
        <v>0.52400000000000002</v>
      </c>
      <c r="AB1151" t="s">
        <v>6186</v>
      </c>
      <c r="AC1151" t="s">
        <v>6186</v>
      </c>
      <c r="AD1151" t="s">
        <v>6186</v>
      </c>
      <c r="AE1151" t="s">
        <v>6186</v>
      </c>
      <c r="AF1151" t="s">
        <v>6186</v>
      </c>
      <c r="AG1151">
        <v>1</v>
      </c>
      <c r="AH1151" t="s">
        <v>6186</v>
      </c>
      <c r="AI1151" t="s">
        <v>6186</v>
      </c>
      <c r="AJ1151" t="s">
        <v>6186</v>
      </c>
      <c r="AK1151" t="s">
        <v>6186</v>
      </c>
      <c r="AL1151" t="s">
        <v>6186</v>
      </c>
      <c r="AM1151" t="s">
        <v>6186</v>
      </c>
      <c r="AN1151" t="s">
        <v>6186</v>
      </c>
      <c r="AO1151" t="s">
        <v>6186</v>
      </c>
      <c r="AP1151">
        <v>1</v>
      </c>
      <c r="AQ1151" t="s">
        <v>6186</v>
      </c>
      <c r="AR1151" t="s">
        <v>6186</v>
      </c>
      <c r="AS1151" t="s">
        <v>6186</v>
      </c>
      <c r="AT1151">
        <v>1</v>
      </c>
      <c r="AU1151" t="s">
        <v>6186</v>
      </c>
      <c r="AV1151">
        <v>4.5</v>
      </c>
      <c r="AW1151" t="s">
        <v>6186</v>
      </c>
      <c r="AX1151">
        <v>4</v>
      </c>
      <c r="AY1151">
        <v>0.52400000000000002</v>
      </c>
      <c r="AZ1151">
        <v>0.47599999999999998</v>
      </c>
      <c r="BA1151" t="s">
        <v>6186</v>
      </c>
      <c r="BB1151" t="s">
        <v>6186</v>
      </c>
      <c r="BC1151" t="s">
        <v>6186</v>
      </c>
      <c r="BD1151" t="s">
        <v>6186</v>
      </c>
    </row>
    <row r="1152" spans="1:56">
      <c r="A1152" t="s">
        <v>6189</v>
      </c>
      <c r="B1152">
        <v>3000</v>
      </c>
      <c r="C1152">
        <v>2001</v>
      </c>
      <c r="D1152">
        <v>23</v>
      </c>
      <c r="E1152">
        <v>1.4920000000000001E-3</v>
      </c>
      <c r="F1152">
        <v>27.081109999999999</v>
      </c>
      <c r="H1152">
        <v>21.49924</v>
      </c>
      <c r="I1152">
        <f t="shared" si="21"/>
        <v>3.2076866080000002E-2</v>
      </c>
      <c r="K1152">
        <v>19.694739999999999</v>
      </c>
      <c r="L1152">
        <v>23.247710000000001</v>
      </c>
      <c r="M1152">
        <v>413.36349999999999</v>
      </c>
      <c r="N1152">
        <v>451.23723999999999</v>
      </c>
      <c r="O1152">
        <v>382.27429999999998</v>
      </c>
      <c r="P1152" t="s">
        <v>6186</v>
      </c>
      <c r="Q1152">
        <v>149</v>
      </c>
      <c r="R1152">
        <v>142</v>
      </c>
      <c r="S1152">
        <v>9.6630000000000003</v>
      </c>
      <c r="T1152">
        <v>0.95301999999999998</v>
      </c>
      <c r="U1152">
        <v>4.7333E-2</v>
      </c>
      <c r="V1152">
        <v>32.29307</v>
      </c>
      <c r="W1152" t="s">
        <v>6186</v>
      </c>
      <c r="X1152" t="s">
        <v>6186</v>
      </c>
      <c r="Y1152">
        <v>1</v>
      </c>
      <c r="Z1152">
        <v>0.47599999999999998</v>
      </c>
      <c r="AA1152">
        <v>0.52400000000000002</v>
      </c>
      <c r="AB1152" t="s">
        <v>6186</v>
      </c>
      <c r="AC1152" t="s">
        <v>6186</v>
      </c>
      <c r="AD1152" t="s">
        <v>6186</v>
      </c>
      <c r="AE1152" t="s">
        <v>6186</v>
      </c>
      <c r="AF1152" t="s">
        <v>6186</v>
      </c>
      <c r="AG1152">
        <v>1</v>
      </c>
      <c r="AH1152" t="s">
        <v>6186</v>
      </c>
      <c r="AI1152" t="s">
        <v>6186</v>
      </c>
      <c r="AJ1152" t="s">
        <v>6186</v>
      </c>
      <c r="AK1152" t="s">
        <v>6186</v>
      </c>
      <c r="AL1152" t="s">
        <v>6186</v>
      </c>
      <c r="AM1152" t="s">
        <v>6186</v>
      </c>
      <c r="AN1152" t="s">
        <v>6186</v>
      </c>
      <c r="AO1152" t="s">
        <v>6186</v>
      </c>
      <c r="AP1152">
        <v>1</v>
      </c>
      <c r="AQ1152" t="s">
        <v>6186</v>
      </c>
      <c r="AR1152" t="s">
        <v>6186</v>
      </c>
      <c r="AS1152" t="s">
        <v>6186</v>
      </c>
      <c r="AT1152">
        <v>1</v>
      </c>
      <c r="AU1152" t="s">
        <v>6186</v>
      </c>
      <c r="AV1152">
        <v>4.5</v>
      </c>
      <c r="AW1152" t="s">
        <v>6186</v>
      </c>
      <c r="AX1152">
        <v>4</v>
      </c>
      <c r="AY1152">
        <v>0.52400000000000002</v>
      </c>
      <c r="AZ1152">
        <v>0.47599999999999998</v>
      </c>
      <c r="BA1152" t="s">
        <v>6186</v>
      </c>
      <c r="BB1152" t="s">
        <v>6186</v>
      </c>
      <c r="BC1152" t="s">
        <v>6186</v>
      </c>
      <c r="BD1152" t="s">
        <v>6186</v>
      </c>
    </row>
    <row r="1153" spans="1:56">
      <c r="A1153" t="s">
        <v>6189</v>
      </c>
      <c r="B1153">
        <v>3000</v>
      </c>
      <c r="C1153">
        <v>2002</v>
      </c>
      <c r="D1153">
        <v>21</v>
      </c>
      <c r="E1153">
        <v>1.276E-3</v>
      </c>
      <c r="F1153">
        <v>27.652090000000001</v>
      </c>
      <c r="H1153">
        <v>21.95861</v>
      </c>
      <c r="I1153">
        <f t="shared" si="21"/>
        <v>2.801918636E-2</v>
      </c>
      <c r="K1153">
        <v>19.6478</v>
      </c>
      <c r="L1153">
        <v>24.258120000000002</v>
      </c>
      <c r="M1153">
        <v>404.71589999999998</v>
      </c>
      <c r="N1153">
        <v>452.31524999999999</v>
      </c>
      <c r="O1153">
        <v>366.35151999999999</v>
      </c>
      <c r="P1153" t="s">
        <v>6186</v>
      </c>
      <c r="Q1153">
        <v>149</v>
      </c>
      <c r="R1153">
        <v>142</v>
      </c>
      <c r="S1153">
        <v>9.8141999999999996</v>
      </c>
      <c r="T1153">
        <v>0.95301999999999998</v>
      </c>
      <c r="U1153">
        <v>4.7333E-2</v>
      </c>
      <c r="V1153">
        <v>32.958530000000003</v>
      </c>
      <c r="W1153" t="s">
        <v>6186</v>
      </c>
      <c r="X1153" t="s">
        <v>6186</v>
      </c>
      <c r="Y1153">
        <v>1</v>
      </c>
      <c r="Z1153">
        <v>0.47199999999999998</v>
      </c>
      <c r="AA1153">
        <v>0.52800000000000002</v>
      </c>
      <c r="AB1153" t="s">
        <v>6186</v>
      </c>
      <c r="AC1153" t="s">
        <v>6186</v>
      </c>
      <c r="AD1153" t="s">
        <v>6186</v>
      </c>
      <c r="AE1153" t="s">
        <v>6186</v>
      </c>
      <c r="AF1153" t="s">
        <v>6186</v>
      </c>
      <c r="AG1153">
        <v>1</v>
      </c>
      <c r="AH1153" t="s">
        <v>6186</v>
      </c>
      <c r="AI1153" t="s">
        <v>6186</v>
      </c>
      <c r="AJ1153" t="s">
        <v>6186</v>
      </c>
      <c r="AK1153" t="s">
        <v>6186</v>
      </c>
      <c r="AL1153" t="s">
        <v>6186</v>
      </c>
      <c r="AM1153" t="s">
        <v>6186</v>
      </c>
      <c r="AN1153" t="s">
        <v>6186</v>
      </c>
      <c r="AO1153" t="s">
        <v>6186</v>
      </c>
      <c r="AP1153">
        <v>1</v>
      </c>
      <c r="AQ1153" t="s">
        <v>6186</v>
      </c>
      <c r="AR1153" t="s">
        <v>6186</v>
      </c>
      <c r="AS1153" t="s">
        <v>6186</v>
      </c>
      <c r="AT1153">
        <v>1</v>
      </c>
      <c r="AU1153" t="s">
        <v>6186</v>
      </c>
      <c r="AV1153">
        <v>4.5</v>
      </c>
      <c r="AW1153" t="s">
        <v>6186</v>
      </c>
      <c r="AX1153">
        <v>4</v>
      </c>
      <c r="AY1153">
        <v>0.52800000000000002</v>
      </c>
      <c r="AZ1153">
        <v>0.47199999999999998</v>
      </c>
      <c r="BA1153" t="s">
        <v>6186</v>
      </c>
      <c r="BB1153" t="s">
        <v>6186</v>
      </c>
      <c r="BC1153" t="s">
        <v>6186</v>
      </c>
      <c r="BD1153" t="s">
        <v>6186</v>
      </c>
    </row>
    <row r="1154" spans="1:56">
      <c r="A1154" t="s">
        <v>6189</v>
      </c>
      <c r="B1154">
        <v>3000</v>
      </c>
      <c r="C1154">
        <v>2003</v>
      </c>
      <c r="D1154">
        <v>21</v>
      </c>
      <c r="E1154">
        <v>1.3500000000000001E-3</v>
      </c>
      <c r="F1154">
        <v>27.663689999999999</v>
      </c>
      <c r="H1154">
        <v>21.85838</v>
      </c>
      <c r="I1154">
        <f t="shared" si="21"/>
        <v>2.9508813000000002E-2</v>
      </c>
      <c r="K1154">
        <v>19.565660000000001</v>
      </c>
      <c r="L1154">
        <v>24.08229</v>
      </c>
      <c r="M1154">
        <v>406.57175000000001</v>
      </c>
      <c r="N1154">
        <v>454.21411999999998</v>
      </c>
      <c r="O1154">
        <v>369.02632999999997</v>
      </c>
      <c r="P1154" t="s">
        <v>6186</v>
      </c>
      <c r="Q1154">
        <v>149</v>
      </c>
      <c r="R1154">
        <v>142</v>
      </c>
      <c r="S1154">
        <v>9.7464999999999993</v>
      </c>
      <c r="T1154">
        <v>0.95301999999999998</v>
      </c>
      <c r="U1154">
        <v>4.7333E-2</v>
      </c>
      <c r="V1154">
        <v>32.809579999999997</v>
      </c>
      <c r="W1154" t="s">
        <v>6186</v>
      </c>
      <c r="X1154" t="s">
        <v>6186</v>
      </c>
      <c r="Y1154">
        <v>1</v>
      </c>
      <c r="Z1154">
        <v>0.45100000000000001</v>
      </c>
      <c r="AA1154">
        <v>0.54900000000000004</v>
      </c>
      <c r="AB1154" t="s">
        <v>6186</v>
      </c>
      <c r="AC1154" t="s">
        <v>6186</v>
      </c>
      <c r="AD1154" t="s">
        <v>6186</v>
      </c>
      <c r="AE1154" t="s">
        <v>6186</v>
      </c>
      <c r="AF1154" t="s">
        <v>6186</v>
      </c>
      <c r="AG1154">
        <v>1</v>
      </c>
      <c r="AH1154" t="s">
        <v>6186</v>
      </c>
      <c r="AI1154" t="s">
        <v>6186</v>
      </c>
      <c r="AJ1154" t="s">
        <v>6186</v>
      </c>
      <c r="AK1154" t="s">
        <v>6186</v>
      </c>
      <c r="AL1154" t="s">
        <v>6186</v>
      </c>
      <c r="AM1154" t="s">
        <v>6186</v>
      </c>
      <c r="AN1154" t="s">
        <v>6186</v>
      </c>
      <c r="AO1154" t="s">
        <v>6186</v>
      </c>
      <c r="AP1154">
        <v>1</v>
      </c>
      <c r="AQ1154" t="s">
        <v>6186</v>
      </c>
      <c r="AR1154" t="s">
        <v>6186</v>
      </c>
      <c r="AS1154" t="s">
        <v>6186</v>
      </c>
      <c r="AT1154">
        <v>1</v>
      </c>
      <c r="AU1154" t="s">
        <v>6186</v>
      </c>
      <c r="AV1154">
        <v>4.5</v>
      </c>
      <c r="AW1154" t="s">
        <v>6186</v>
      </c>
      <c r="AX1154">
        <v>4</v>
      </c>
      <c r="AY1154">
        <v>0.54900000000000004</v>
      </c>
      <c r="AZ1154">
        <v>0.45100000000000001</v>
      </c>
      <c r="BA1154" t="s">
        <v>6186</v>
      </c>
      <c r="BB1154" t="s">
        <v>6186</v>
      </c>
      <c r="BC1154" t="s">
        <v>6186</v>
      </c>
      <c r="BD1154" t="s">
        <v>6186</v>
      </c>
    </row>
    <row r="1155" spans="1:56">
      <c r="A1155" t="s">
        <v>6189</v>
      </c>
      <c r="B1155">
        <v>3000</v>
      </c>
      <c r="C1155">
        <v>2004</v>
      </c>
      <c r="D1155">
        <v>23</v>
      </c>
      <c r="E1155">
        <v>1.493E-3</v>
      </c>
      <c r="F1155">
        <v>27.63701</v>
      </c>
      <c r="H1155">
        <v>21.740629999999999</v>
      </c>
      <c r="I1155">
        <f t="shared" si="21"/>
        <v>3.2458760589999996E-2</v>
      </c>
      <c r="K1155">
        <v>19.42849</v>
      </c>
      <c r="L1155">
        <v>23.936789999999998</v>
      </c>
      <c r="M1155">
        <v>408.77382999999998</v>
      </c>
      <c r="N1155">
        <v>457.42101000000002</v>
      </c>
      <c r="O1155">
        <v>371.26954999999998</v>
      </c>
      <c r="P1155" t="s">
        <v>6186</v>
      </c>
      <c r="Q1155">
        <v>149</v>
      </c>
      <c r="R1155">
        <v>142</v>
      </c>
      <c r="S1155">
        <v>9.7821999999999996</v>
      </c>
      <c r="T1155">
        <v>0.95301999999999998</v>
      </c>
      <c r="U1155">
        <v>4.7333E-2</v>
      </c>
      <c r="V1155">
        <v>32.632840000000002</v>
      </c>
      <c r="W1155" t="s">
        <v>6186</v>
      </c>
      <c r="X1155" t="s">
        <v>6186</v>
      </c>
      <c r="Y1155">
        <v>1</v>
      </c>
      <c r="Z1155">
        <v>0.42899999999999999</v>
      </c>
      <c r="AA1155">
        <v>0.57099999999999995</v>
      </c>
      <c r="AB1155" t="s">
        <v>6186</v>
      </c>
      <c r="AC1155" t="s">
        <v>6186</v>
      </c>
      <c r="AD1155" t="s">
        <v>6186</v>
      </c>
      <c r="AE1155" t="s">
        <v>6186</v>
      </c>
      <c r="AF1155" t="s">
        <v>6186</v>
      </c>
      <c r="AG1155">
        <v>1</v>
      </c>
      <c r="AH1155" t="s">
        <v>6186</v>
      </c>
      <c r="AI1155" t="s">
        <v>6186</v>
      </c>
      <c r="AJ1155" t="s">
        <v>6186</v>
      </c>
      <c r="AK1155" t="s">
        <v>6186</v>
      </c>
      <c r="AL1155" t="s">
        <v>6186</v>
      </c>
      <c r="AM1155" t="s">
        <v>6186</v>
      </c>
      <c r="AN1155" t="s">
        <v>6186</v>
      </c>
      <c r="AO1155" t="s">
        <v>6186</v>
      </c>
      <c r="AP1155">
        <v>1</v>
      </c>
      <c r="AQ1155" t="s">
        <v>6186</v>
      </c>
      <c r="AR1155" t="s">
        <v>6186</v>
      </c>
      <c r="AS1155" t="s">
        <v>6186</v>
      </c>
      <c r="AT1155">
        <v>1</v>
      </c>
      <c r="AU1155" t="s">
        <v>6186</v>
      </c>
      <c r="AV1155">
        <v>4.4000000000000004</v>
      </c>
      <c r="AW1155" t="s">
        <v>6186</v>
      </c>
      <c r="AX1155">
        <v>4</v>
      </c>
      <c r="AY1155">
        <v>0.57099999999999995</v>
      </c>
      <c r="AZ1155">
        <v>0.42899999999999999</v>
      </c>
      <c r="BA1155" t="s">
        <v>6186</v>
      </c>
      <c r="BB1155" t="s">
        <v>6186</v>
      </c>
      <c r="BC1155" t="s">
        <v>6186</v>
      </c>
      <c r="BD1155" t="s">
        <v>6186</v>
      </c>
    </row>
    <row r="1156" spans="1:56">
      <c r="A1156" t="s">
        <v>6189</v>
      </c>
      <c r="B1156">
        <v>3000</v>
      </c>
      <c r="C1156">
        <v>2005</v>
      </c>
      <c r="D1156" t="s">
        <v>6186</v>
      </c>
      <c r="E1156" t="s">
        <v>6186</v>
      </c>
      <c r="F1156" t="s">
        <v>6186</v>
      </c>
      <c r="H1156" t="s">
        <v>6186</v>
      </c>
      <c r="I1156" t="str">
        <f t="shared" si="21"/>
        <v/>
      </c>
      <c r="K1156" t="s">
        <v>6186</v>
      </c>
      <c r="L1156" t="s">
        <v>6186</v>
      </c>
      <c r="M1156" t="s">
        <v>6186</v>
      </c>
      <c r="N1156" t="s">
        <v>6186</v>
      </c>
      <c r="O1156" t="s">
        <v>6186</v>
      </c>
      <c r="P1156" t="s">
        <v>6186</v>
      </c>
      <c r="Q1156" t="s">
        <v>6186</v>
      </c>
      <c r="R1156" t="s">
        <v>6186</v>
      </c>
      <c r="S1156" t="s">
        <v>6186</v>
      </c>
      <c r="T1156" t="s">
        <v>6186</v>
      </c>
      <c r="U1156" t="s">
        <v>6186</v>
      </c>
      <c r="V1156" t="s">
        <v>6186</v>
      </c>
      <c r="W1156" t="s">
        <v>6186</v>
      </c>
      <c r="X1156" t="s">
        <v>6186</v>
      </c>
      <c r="Y1156" t="s">
        <v>6186</v>
      </c>
      <c r="Z1156" t="s">
        <v>6186</v>
      </c>
      <c r="AA1156" t="s">
        <v>6186</v>
      </c>
      <c r="AB1156" t="s">
        <v>6186</v>
      </c>
      <c r="AC1156" t="s">
        <v>6186</v>
      </c>
      <c r="AD1156" t="s">
        <v>6186</v>
      </c>
      <c r="AE1156" t="s">
        <v>6186</v>
      </c>
      <c r="AF1156" t="s">
        <v>6186</v>
      </c>
      <c r="AG1156" t="s">
        <v>6186</v>
      </c>
      <c r="AH1156" t="s">
        <v>6186</v>
      </c>
      <c r="AI1156" t="s">
        <v>6186</v>
      </c>
      <c r="AJ1156" t="s">
        <v>6186</v>
      </c>
      <c r="AK1156" t="s">
        <v>6186</v>
      </c>
      <c r="AL1156" t="s">
        <v>6186</v>
      </c>
      <c r="AM1156" t="s">
        <v>6186</v>
      </c>
      <c r="AN1156" t="s">
        <v>6186</v>
      </c>
      <c r="AO1156" t="s">
        <v>6186</v>
      </c>
      <c r="AP1156" t="s">
        <v>6186</v>
      </c>
      <c r="AQ1156" t="s">
        <v>6186</v>
      </c>
      <c r="AR1156" t="s">
        <v>6186</v>
      </c>
      <c r="AS1156" t="s">
        <v>6186</v>
      </c>
      <c r="AT1156" t="s">
        <v>6186</v>
      </c>
      <c r="AU1156" t="s">
        <v>6186</v>
      </c>
      <c r="AV1156" t="s">
        <v>6186</v>
      </c>
      <c r="AW1156" t="s">
        <v>6186</v>
      </c>
      <c r="AX1156" t="s">
        <v>6186</v>
      </c>
      <c r="AY1156" t="s">
        <v>6186</v>
      </c>
      <c r="AZ1156" t="s">
        <v>6186</v>
      </c>
      <c r="BA1156" t="s">
        <v>6186</v>
      </c>
      <c r="BB1156" t="s">
        <v>6186</v>
      </c>
      <c r="BC1156" t="s">
        <v>6186</v>
      </c>
      <c r="BD1156" t="s">
        <v>6186</v>
      </c>
    </row>
    <row r="1157" spans="1:56">
      <c r="A1157" t="s">
        <v>6189</v>
      </c>
      <c r="B1157">
        <v>3000</v>
      </c>
      <c r="C1157">
        <v>2006</v>
      </c>
      <c r="D1157" t="s">
        <v>6186</v>
      </c>
      <c r="E1157" t="s">
        <v>6186</v>
      </c>
      <c r="F1157" t="s">
        <v>6186</v>
      </c>
      <c r="H1157" t="s">
        <v>6186</v>
      </c>
      <c r="I1157" t="str">
        <f t="shared" si="21"/>
        <v/>
      </c>
      <c r="K1157" t="s">
        <v>6186</v>
      </c>
      <c r="L1157" t="s">
        <v>6186</v>
      </c>
      <c r="M1157" t="s">
        <v>6186</v>
      </c>
      <c r="N1157" t="s">
        <v>6186</v>
      </c>
      <c r="O1157" t="s">
        <v>6186</v>
      </c>
      <c r="P1157" t="s">
        <v>6186</v>
      </c>
      <c r="Q1157" t="s">
        <v>6186</v>
      </c>
      <c r="R1157" t="s">
        <v>6186</v>
      </c>
      <c r="S1157" t="s">
        <v>6186</v>
      </c>
      <c r="T1157" t="s">
        <v>6186</v>
      </c>
      <c r="U1157" t="s">
        <v>6186</v>
      </c>
      <c r="V1157" t="s">
        <v>6186</v>
      </c>
      <c r="W1157" t="s">
        <v>6186</v>
      </c>
      <c r="X1157" t="s">
        <v>6186</v>
      </c>
      <c r="Y1157" t="s">
        <v>6186</v>
      </c>
      <c r="Z1157" t="s">
        <v>6186</v>
      </c>
      <c r="AA1157" t="s">
        <v>6186</v>
      </c>
      <c r="AB1157" t="s">
        <v>6186</v>
      </c>
      <c r="AC1157" t="s">
        <v>6186</v>
      </c>
      <c r="AD1157" t="s">
        <v>6186</v>
      </c>
      <c r="AE1157" t="s">
        <v>6186</v>
      </c>
      <c r="AF1157" t="s">
        <v>6186</v>
      </c>
      <c r="AG1157" t="s">
        <v>6186</v>
      </c>
      <c r="AH1157" t="s">
        <v>6186</v>
      </c>
      <c r="AI1157" t="s">
        <v>6186</v>
      </c>
      <c r="AJ1157" t="s">
        <v>6186</v>
      </c>
      <c r="AK1157" t="s">
        <v>6186</v>
      </c>
      <c r="AL1157" t="s">
        <v>6186</v>
      </c>
      <c r="AM1157" t="s">
        <v>6186</v>
      </c>
      <c r="AN1157" t="s">
        <v>6186</v>
      </c>
      <c r="AO1157" t="s">
        <v>6186</v>
      </c>
      <c r="AP1157" t="s">
        <v>6186</v>
      </c>
      <c r="AQ1157" t="s">
        <v>6186</v>
      </c>
      <c r="AR1157" t="s">
        <v>6186</v>
      </c>
      <c r="AS1157" t="s">
        <v>6186</v>
      </c>
      <c r="AT1157" t="s">
        <v>6186</v>
      </c>
      <c r="AU1157" t="s">
        <v>6186</v>
      </c>
      <c r="AV1157" t="s">
        <v>6186</v>
      </c>
      <c r="AW1157" t="s">
        <v>6186</v>
      </c>
      <c r="AX1157" t="s">
        <v>6186</v>
      </c>
      <c r="AY1157" t="s">
        <v>6186</v>
      </c>
      <c r="AZ1157" t="s">
        <v>6186</v>
      </c>
      <c r="BA1157" t="s">
        <v>6186</v>
      </c>
      <c r="BB1157" t="s">
        <v>6186</v>
      </c>
      <c r="BC1157" t="s">
        <v>6186</v>
      </c>
      <c r="BD1157" t="s">
        <v>6186</v>
      </c>
    </row>
    <row r="1158" spans="1:56">
      <c r="A1158" t="s">
        <v>6189</v>
      </c>
      <c r="B1158">
        <v>3000</v>
      </c>
      <c r="C1158">
        <v>2007</v>
      </c>
      <c r="D1158" t="s">
        <v>6186</v>
      </c>
      <c r="E1158" t="s">
        <v>6186</v>
      </c>
      <c r="F1158" t="s">
        <v>6186</v>
      </c>
      <c r="H1158" t="s">
        <v>6186</v>
      </c>
      <c r="I1158" t="str">
        <f t="shared" si="21"/>
        <v/>
      </c>
      <c r="K1158" t="s">
        <v>6186</v>
      </c>
      <c r="L1158" t="s">
        <v>6186</v>
      </c>
      <c r="M1158" t="s">
        <v>6186</v>
      </c>
      <c r="N1158" t="s">
        <v>6186</v>
      </c>
      <c r="O1158" t="s">
        <v>6186</v>
      </c>
      <c r="P1158" t="s">
        <v>6186</v>
      </c>
      <c r="Q1158" t="s">
        <v>6186</v>
      </c>
      <c r="R1158" t="s">
        <v>6186</v>
      </c>
      <c r="S1158" t="s">
        <v>6186</v>
      </c>
      <c r="T1158" t="s">
        <v>6186</v>
      </c>
      <c r="U1158" t="s">
        <v>6186</v>
      </c>
      <c r="V1158" t="s">
        <v>6186</v>
      </c>
      <c r="W1158" t="s">
        <v>6186</v>
      </c>
      <c r="X1158" t="s">
        <v>6186</v>
      </c>
      <c r="Y1158" t="s">
        <v>6186</v>
      </c>
      <c r="Z1158" t="s">
        <v>6186</v>
      </c>
      <c r="AA1158" t="s">
        <v>6186</v>
      </c>
      <c r="AB1158" t="s">
        <v>6186</v>
      </c>
      <c r="AC1158" t="s">
        <v>6186</v>
      </c>
      <c r="AD1158" t="s">
        <v>6186</v>
      </c>
      <c r="AE1158" t="s">
        <v>6186</v>
      </c>
      <c r="AF1158" t="s">
        <v>6186</v>
      </c>
      <c r="AG1158" t="s">
        <v>6186</v>
      </c>
      <c r="AH1158" t="s">
        <v>6186</v>
      </c>
      <c r="AI1158" t="s">
        <v>6186</v>
      </c>
      <c r="AJ1158" t="s">
        <v>6186</v>
      </c>
      <c r="AK1158" t="s">
        <v>6186</v>
      </c>
      <c r="AL1158" t="s">
        <v>6186</v>
      </c>
      <c r="AM1158" t="s">
        <v>6186</v>
      </c>
      <c r="AN1158" t="s">
        <v>6186</v>
      </c>
      <c r="AO1158" t="s">
        <v>6186</v>
      </c>
      <c r="AP1158" t="s">
        <v>6186</v>
      </c>
      <c r="AQ1158" t="s">
        <v>6186</v>
      </c>
      <c r="AR1158" t="s">
        <v>6186</v>
      </c>
      <c r="AS1158" t="s">
        <v>6186</v>
      </c>
      <c r="AT1158" t="s">
        <v>6186</v>
      </c>
      <c r="AU1158" t="s">
        <v>6186</v>
      </c>
      <c r="AV1158" t="s">
        <v>6186</v>
      </c>
      <c r="AW1158" t="s">
        <v>6186</v>
      </c>
      <c r="AX1158" t="s">
        <v>6186</v>
      </c>
      <c r="AY1158" t="s">
        <v>6186</v>
      </c>
      <c r="AZ1158" t="s">
        <v>6186</v>
      </c>
      <c r="BA1158" t="s">
        <v>6186</v>
      </c>
      <c r="BB1158" t="s">
        <v>6186</v>
      </c>
      <c r="BC1158" t="s">
        <v>6186</v>
      </c>
      <c r="BD1158" t="s">
        <v>6186</v>
      </c>
    </row>
    <row r="1159" spans="1:56">
      <c r="A1159" t="s">
        <v>6189</v>
      </c>
      <c r="B1159">
        <v>3000</v>
      </c>
      <c r="C1159">
        <v>2008</v>
      </c>
      <c r="D1159" t="s">
        <v>6186</v>
      </c>
      <c r="E1159" t="s">
        <v>6186</v>
      </c>
      <c r="F1159" t="s">
        <v>6186</v>
      </c>
      <c r="H1159" t="s">
        <v>6186</v>
      </c>
      <c r="I1159" t="str">
        <f t="shared" si="21"/>
        <v/>
      </c>
      <c r="K1159" t="s">
        <v>6186</v>
      </c>
      <c r="L1159" t="s">
        <v>6186</v>
      </c>
      <c r="M1159" t="s">
        <v>6186</v>
      </c>
      <c r="N1159" t="s">
        <v>6186</v>
      </c>
      <c r="O1159" t="s">
        <v>6186</v>
      </c>
      <c r="P1159" t="s">
        <v>6186</v>
      </c>
      <c r="Q1159" t="s">
        <v>6186</v>
      </c>
      <c r="R1159" t="s">
        <v>6186</v>
      </c>
      <c r="S1159" t="s">
        <v>6186</v>
      </c>
      <c r="T1159" t="s">
        <v>6186</v>
      </c>
      <c r="U1159" t="s">
        <v>6186</v>
      </c>
      <c r="V1159" t="s">
        <v>6186</v>
      </c>
      <c r="W1159" t="s">
        <v>6186</v>
      </c>
      <c r="X1159" t="s">
        <v>6186</v>
      </c>
      <c r="Y1159" t="s">
        <v>6186</v>
      </c>
      <c r="Z1159" t="s">
        <v>6186</v>
      </c>
      <c r="AA1159" t="s">
        <v>6186</v>
      </c>
      <c r="AB1159" t="s">
        <v>6186</v>
      </c>
      <c r="AC1159" t="s">
        <v>6186</v>
      </c>
      <c r="AD1159" t="s">
        <v>6186</v>
      </c>
      <c r="AE1159" t="s">
        <v>6186</v>
      </c>
      <c r="AF1159" t="s">
        <v>6186</v>
      </c>
      <c r="AG1159" t="s">
        <v>6186</v>
      </c>
      <c r="AH1159" t="s">
        <v>6186</v>
      </c>
      <c r="AI1159" t="s">
        <v>6186</v>
      </c>
      <c r="AJ1159" t="s">
        <v>6186</v>
      </c>
      <c r="AK1159" t="s">
        <v>6186</v>
      </c>
      <c r="AL1159" t="s">
        <v>6186</v>
      </c>
      <c r="AM1159" t="s">
        <v>6186</v>
      </c>
      <c r="AN1159" t="s">
        <v>6186</v>
      </c>
      <c r="AO1159" t="s">
        <v>6186</v>
      </c>
      <c r="AP1159" t="s">
        <v>6186</v>
      </c>
      <c r="AQ1159" t="s">
        <v>6186</v>
      </c>
      <c r="AR1159" t="s">
        <v>6186</v>
      </c>
      <c r="AS1159" t="s">
        <v>6186</v>
      </c>
      <c r="AT1159" t="s">
        <v>6186</v>
      </c>
      <c r="AU1159" t="s">
        <v>6186</v>
      </c>
      <c r="AV1159" t="s">
        <v>6186</v>
      </c>
      <c r="AW1159" t="s">
        <v>6186</v>
      </c>
      <c r="AX1159" t="s">
        <v>6186</v>
      </c>
      <c r="AY1159" t="s">
        <v>6186</v>
      </c>
      <c r="AZ1159" t="s">
        <v>6186</v>
      </c>
      <c r="BA1159" t="s">
        <v>6186</v>
      </c>
      <c r="BB1159" t="s">
        <v>6186</v>
      </c>
      <c r="BC1159" t="s">
        <v>6186</v>
      </c>
      <c r="BD1159" t="s">
        <v>6186</v>
      </c>
    </row>
    <row r="1160" spans="1:56">
      <c r="A1160" t="s">
        <v>6189</v>
      </c>
      <c r="B1160">
        <v>3000</v>
      </c>
      <c r="C1160">
        <v>2009</v>
      </c>
      <c r="D1160" t="s">
        <v>6186</v>
      </c>
      <c r="E1160" t="s">
        <v>6186</v>
      </c>
      <c r="F1160" t="s">
        <v>6186</v>
      </c>
      <c r="H1160" t="s">
        <v>6186</v>
      </c>
      <c r="I1160" t="str">
        <f t="shared" si="21"/>
        <v/>
      </c>
      <c r="K1160" t="s">
        <v>6186</v>
      </c>
      <c r="L1160" t="s">
        <v>6186</v>
      </c>
      <c r="M1160" t="s">
        <v>6186</v>
      </c>
      <c r="N1160" t="s">
        <v>6186</v>
      </c>
      <c r="O1160" t="s">
        <v>6186</v>
      </c>
      <c r="P1160" t="s">
        <v>6186</v>
      </c>
      <c r="Q1160" t="s">
        <v>6186</v>
      </c>
      <c r="R1160" t="s">
        <v>6186</v>
      </c>
      <c r="S1160" t="s">
        <v>6186</v>
      </c>
      <c r="T1160" t="s">
        <v>6186</v>
      </c>
      <c r="U1160" t="s">
        <v>6186</v>
      </c>
      <c r="V1160" t="s">
        <v>6186</v>
      </c>
      <c r="W1160" t="s">
        <v>6186</v>
      </c>
      <c r="X1160" t="s">
        <v>6186</v>
      </c>
      <c r="Y1160" t="s">
        <v>6186</v>
      </c>
      <c r="Z1160" t="s">
        <v>6186</v>
      </c>
      <c r="AA1160" t="s">
        <v>6186</v>
      </c>
      <c r="AB1160" t="s">
        <v>6186</v>
      </c>
      <c r="AC1160" t="s">
        <v>6186</v>
      </c>
      <c r="AD1160" t="s">
        <v>6186</v>
      </c>
      <c r="AE1160" t="s">
        <v>6186</v>
      </c>
      <c r="AF1160" t="s">
        <v>6186</v>
      </c>
      <c r="AG1160" t="s">
        <v>6186</v>
      </c>
      <c r="AH1160" t="s">
        <v>6186</v>
      </c>
      <c r="AI1160" t="s">
        <v>6186</v>
      </c>
      <c r="AJ1160" t="s">
        <v>6186</v>
      </c>
      <c r="AK1160" t="s">
        <v>6186</v>
      </c>
      <c r="AL1160" t="s">
        <v>6186</v>
      </c>
      <c r="AM1160" t="s">
        <v>6186</v>
      </c>
      <c r="AN1160" t="s">
        <v>6186</v>
      </c>
      <c r="AO1160" t="s">
        <v>6186</v>
      </c>
      <c r="AP1160" t="s">
        <v>6186</v>
      </c>
      <c r="AQ1160" t="s">
        <v>6186</v>
      </c>
      <c r="AR1160" t="s">
        <v>6186</v>
      </c>
      <c r="AS1160" t="s">
        <v>6186</v>
      </c>
      <c r="AT1160" t="s">
        <v>6186</v>
      </c>
      <c r="AU1160" t="s">
        <v>6186</v>
      </c>
      <c r="AV1160" t="s">
        <v>6186</v>
      </c>
      <c r="AW1160" t="s">
        <v>6186</v>
      </c>
      <c r="AX1160" t="s">
        <v>6186</v>
      </c>
      <c r="AY1160" t="s">
        <v>6186</v>
      </c>
      <c r="AZ1160" t="s">
        <v>6186</v>
      </c>
      <c r="BA1160" t="s">
        <v>6186</v>
      </c>
      <c r="BB1160" t="s">
        <v>6186</v>
      </c>
      <c r="BC1160" t="s">
        <v>6186</v>
      </c>
      <c r="BD1160" t="s">
        <v>6186</v>
      </c>
    </row>
    <row r="1161" spans="1:56">
      <c r="A1161" t="s">
        <v>6189</v>
      </c>
      <c r="B1161">
        <v>3000</v>
      </c>
      <c r="C1161">
        <v>2010</v>
      </c>
      <c r="D1161" t="s">
        <v>6186</v>
      </c>
      <c r="E1161" t="s">
        <v>6186</v>
      </c>
      <c r="F1161" t="s">
        <v>6186</v>
      </c>
      <c r="H1161" t="s">
        <v>6186</v>
      </c>
      <c r="I1161" t="str">
        <f t="shared" si="21"/>
        <v/>
      </c>
      <c r="K1161" t="s">
        <v>6186</v>
      </c>
      <c r="L1161" t="s">
        <v>6186</v>
      </c>
      <c r="M1161" t="s">
        <v>6186</v>
      </c>
      <c r="N1161" t="s">
        <v>6186</v>
      </c>
      <c r="O1161" t="s">
        <v>6186</v>
      </c>
      <c r="P1161" t="s">
        <v>6186</v>
      </c>
      <c r="Q1161" t="s">
        <v>6186</v>
      </c>
      <c r="R1161" t="s">
        <v>6186</v>
      </c>
      <c r="S1161" t="s">
        <v>6186</v>
      </c>
      <c r="T1161" t="s">
        <v>6186</v>
      </c>
      <c r="U1161" t="s">
        <v>6186</v>
      </c>
      <c r="V1161" t="s">
        <v>6186</v>
      </c>
      <c r="W1161" t="s">
        <v>6186</v>
      </c>
      <c r="X1161" t="s">
        <v>6186</v>
      </c>
      <c r="Y1161" t="s">
        <v>6186</v>
      </c>
      <c r="Z1161" t="s">
        <v>6186</v>
      </c>
      <c r="AA1161" t="s">
        <v>6186</v>
      </c>
      <c r="AB1161" t="s">
        <v>6186</v>
      </c>
      <c r="AC1161" t="s">
        <v>6186</v>
      </c>
      <c r="AD1161" t="s">
        <v>6186</v>
      </c>
      <c r="AE1161" t="s">
        <v>6186</v>
      </c>
      <c r="AF1161" t="s">
        <v>6186</v>
      </c>
      <c r="AG1161" t="s">
        <v>6186</v>
      </c>
      <c r="AH1161" t="s">
        <v>6186</v>
      </c>
      <c r="AI1161" t="s">
        <v>6186</v>
      </c>
      <c r="AJ1161" t="s">
        <v>6186</v>
      </c>
      <c r="AK1161" t="s">
        <v>6186</v>
      </c>
      <c r="AL1161" t="s">
        <v>6186</v>
      </c>
      <c r="AM1161" t="s">
        <v>6186</v>
      </c>
      <c r="AN1161" t="s">
        <v>6186</v>
      </c>
      <c r="AO1161" t="s">
        <v>6186</v>
      </c>
      <c r="AP1161" t="s">
        <v>6186</v>
      </c>
      <c r="AQ1161" t="s">
        <v>6186</v>
      </c>
      <c r="AR1161" t="s">
        <v>6186</v>
      </c>
      <c r="AS1161" t="s">
        <v>6186</v>
      </c>
      <c r="AT1161" t="s">
        <v>6186</v>
      </c>
      <c r="AU1161" t="s">
        <v>6186</v>
      </c>
      <c r="AV1161" t="s">
        <v>6186</v>
      </c>
      <c r="AW1161" t="s">
        <v>6186</v>
      </c>
      <c r="AX1161" t="s">
        <v>6186</v>
      </c>
      <c r="AY1161" t="s">
        <v>6186</v>
      </c>
      <c r="AZ1161" t="s">
        <v>6186</v>
      </c>
      <c r="BA1161" t="s">
        <v>6186</v>
      </c>
      <c r="BB1161" t="s">
        <v>6186</v>
      </c>
      <c r="BC1161" t="s">
        <v>6186</v>
      </c>
      <c r="BD1161" t="s">
        <v>6186</v>
      </c>
    </row>
    <row r="1162" spans="1:56">
      <c r="A1162" t="s">
        <v>6189</v>
      </c>
      <c r="B1162">
        <v>3000</v>
      </c>
      <c r="C1162">
        <v>2011</v>
      </c>
      <c r="D1162" t="s">
        <v>6186</v>
      </c>
      <c r="E1162" t="s">
        <v>6186</v>
      </c>
      <c r="F1162" t="s">
        <v>6186</v>
      </c>
      <c r="H1162" t="s">
        <v>6186</v>
      </c>
      <c r="I1162" t="str">
        <f t="shared" si="21"/>
        <v/>
      </c>
      <c r="K1162" t="s">
        <v>6186</v>
      </c>
      <c r="L1162" t="s">
        <v>6186</v>
      </c>
      <c r="M1162" t="s">
        <v>6186</v>
      </c>
      <c r="N1162" t="s">
        <v>6186</v>
      </c>
      <c r="O1162" t="s">
        <v>6186</v>
      </c>
      <c r="P1162" t="s">
        <v>6186</v>
      </c>
      <c r="Q1162" t="s">
        <v>6186</v>
      </c>
      <c r="R1162" t="s">
        <v>6186</v>
      </c>
      <c r="S1162" t="s">
        <v>6186</v>
      </c>
      <c r="T1162" t="s">
        <v>6186</v>
      </c>
      <c r="U1162" t="s">
        <v>6186</v>
      </c>
      <c r="V1162" t="s">
        <v>6186</v>
      </c>
      <c r="W1162" t="s">
        <v>6186</v>
      </c>
      <c r="X1162" t="s">
        <v>6186</v>
      </c>
      <c r="Y1162" t="s">
        <v>6186</v>
      </c>
      <c r="Z1162" t="s">
        <v>6186</v>
      </c>
      <c r="AA1162" t="s">
        <v>6186</v>
      </c>
      <c r="AB1162" t="s">
        <v>6186</v>
      </c>
      <c r="AC1162" t="s">
        <v>6186</v>
      </c>
      <c r="AD1162" t="s">
        <v>6186</v>
      </c>
      <c r="AE1162" t="s">
        <v>6186</v>
      </c>
      <c r="AF1162" t="s">
        <v>6186</v>
      </c>
      <c r="AG1162" t="s">
        <v>6186</v>
      </c>
      <c r="AH1162" t="s">
        <v>6186</v>
      </c>
      <c r="AI1162" t="s">
        <v>6186</v>
      </c>
      <c r="AJ1162" t="s">
        <v>6186</v>
      </c>
      <c r="AK1162" t="s">
        <v>6186</v>
      </c>
      <c r="AL1162" t="s">
        <v>6186</v>
      </c>
      <c r="AM1162" t="s">
        <v>6186</v>
      </c>
      <c r="AN1162" t="s">
        <v>6186</v>
      </c>
      <c r="AO1162" t="s">
        <v>6186</v>
      </c>
      <c r="AP1162" t="s">
        <v>6186</v>
      </c>
      <c r="AQ1162" t="s">
        <v>6186</v>
      </c>
      <c r="AR1162" t="s">
        <v>6186</v>
      </c>
      <c r="AS1162" t="s">
        <v>6186</v>
      </c>
      <c r="AT1162" t="s">
        <v>6186</v>
      </c>
      <c r="AU1162" t="s">
        <v>6186</v>
      </c>
      <c r="AV1162" t="s">
        <v>6186</v>
      </c>
      <c r="AW1162" t="s">
        <v>6186</v>
      </c>
      <c r="AX1162" t="s">
        <v>6186</v>
      </c>
      <c r="AY1162" t="s">
        <v>6186</v>
      </c>
      <c r="AZ1162" t="s">
        <v>6186</v>
      </c>
      <c r="BA1162" t="s">
        <v>6186</v>
      </c>
      <c r="BB1162" t="s">
        <v>6186</v>
      </c>
      <c r="BC1162" t="s">
        <v>6186</v>
      </c>
      <c r="BD1162" t="s">
        <v>6186</v>
      </c>
    </row>
    <row r="1163" spans="1:56">
      <c r="A1163" t="s">
        <v>6189</v>
      </c>
      <c r="B1163">
        <v>3000</v>
      </c>
      <c r="C1163">
        <v>2012</v>
      </c>
      <c r="D1163" t="s">
        <v>6186</v>
      </c>
      <c r="E1163" t="s">
        <v>6186</v>
      </c>
      <c r="F1163" t="s">
        <v>6186</v>
      </c>
      <c r="H1163" t="s">
        <v>6186</v>
      </c>
      <c r="I1163" t="str">
        <f t="shared" ref="I1163:I1226" si="22">IFERROR(H1163*E1163,"")</f>
        <v/>
      </c>
      <c r="K1163" t="s">
        <v>6186</v>
      </c>
      <c r="L1163" t="s">
        <v>6186</v>
      </c>
      <c r="M1163" t="s">
        <v>6186</v>
      </c>
      <c r="N1163" t="s">
        <v>6186</v>
      </c>
      <c r="O1163" t="s">
        <v>6186</v>
      </c>
      <c r="P1163" t="s">
        <v>6186</v>
      </c>
      <c r="Q1163" t="s">
        <v>6186</v>
      </c>
      <c r="R1163" t="s">
        <v>6186</v>
      </c>
      <c r="S1163" t="s">
        <v>6186</v>
      </c>
      <c r="T1163" t="s">
        <v>6186</v>
      </c>
      <c r="U1163" t="s">
        <v>6186</v>
      </c>
      <c r="V1163" t="s">
        <v>6186</v>
      </c>
      <c r="W1163" t="s">
        <v>6186</v>
      </c>
      <c r="X1163" t="s">
        <v>6186</v>
      </c>
      <c r="Y1163" t="s">
        <v>6186</v>
      </c>
      <c r="Z1163" t="s">
        <v>6186</v>
      </c>
      <c r="AA1163" t="s">
        <v>6186</v>
      </c>
      <c r="AB1163" t="s">
        <v>6186</v>
      </c>
      <c r="AC1163" t="s">
        <v>6186</v>
      </c>
      <c r="AD1163" t="s">
        <v>6186</v>
      </c>
      <c r="AE1163" t="s">
        <v>6186</v>
      </c>
      <c r="AF1163" t="s">
        <v>6186</v>
      </c>
      <c r="AG1163" t="s">
        <v>6186</v>
      </c>
      <c r="AH1163" t="s">
        <v>6186</v>
      </c>
      <c r="AI1163" t="s">
        <v>6186</v>
      </c>
      <c r="AJ1163" t="s">
        <v>6186</v>
      </c>
      <c r="AK1163" t="s">
        <v>6186</v>
      </c>
      <c r="AL1163" t="s">
        <v>6186</v>
      </c>
      <c r="AM1163" t="s">
        <v>6186</v>
      </c>
      <c r="AN1163" t="s">
        <v>6186</v>
      </c>
      <c r="AO1163" t="s">
        <v>6186</v>
      </c>
      <c r="AP1163" t="s">
        <v>6186</v>
      </c>
      <c r="AQ1163" t="s">
        <v>6186</v>
      </c>
      <c r="AR1163" t="s">
        <v>6186</v>
      </c>
      <c r="AS1163" t="s">
        <v>6186</v>
      </c>
      <c r="AT1163" t="s">
        <v>6186</v>
      </c>
      <c r="AU1163" t="s">
        <v>6186</v>
      </c>
      <c r="AV1163" t="s">
        <v>6186</v>
      </c>
      <c r="AW1163" t="s">
        <v>6186</v>
      </c>
      <c r="AX1163" t="s">
        <v>6186</v>
      </c>
      <c r="AY1163" t="s">
        <v>6186</v>
      </c>
      <c r="AZ1163" t="s">
        <v>6186</v>
      </c>
      <c r="BA1163" t="s">
        <v>6186</v>
      </c>
      <c r="BB1163" t="s">
        <v>6186</v>
      </c>
      <c r="BC1163" t="s">
        <v>6186</v>
      </c>
      <c r="BD1163" t="s">
        <v>6186</v>
      </c>
    </row>
    <row r="1164" spans="1:56">
      <c r="A1164" t="s">
        <v>6189</v>
      </c>
      <c r="B1164">
        <v>3000</v>
      </c>
      <c r="C1164">
        <v>2013</v>
      </c>
      <c r="D1164" t="s">
        <v>6186</v>
      </c>
      <c r="E1164" t="s">
        <v>6186</v>
      </c>
      <c r="F1164" t="s">
        <v>6186</v>
      </c>
      <c r="H1164" t="s">
        <v>6186</v>
      </c>
      <c r="I1164" t="str">
        <f t="shared" si="22"/>
        <v/>
      </c>
      <c r="K1164" t="s">
        <v>6186</v>
      </c>
      <c r="L1164" t="s">
        <v>6186</v>
      </c>
      <c r="M1164" t="s">
        <v>6186</v>
      </c>
      <c r="N1164" t="s">
        <v>6186</v>
      </c>
      <c r="O1164" t="s">
        <v>6186</v>
      </c>
      <c r="P1164" t="s">
        <v>6186</v>
      </c>
      <c r="Q1164" t="s">
        <v>6186</v>
      </c>
      <c r="R1164" t="s">
        <v>6186</v>
      </c>
      <c r="S1164" t="s">
        <v>6186</v>
      </c>
      <c r="T1164" t="s">
        <v>6186</v>
      </c>
      <c r="U1164" t="s">
        <v>6186</v>
      </c>
      <c r="V1164" t="s">
        <v>6186</v>
      </c>
      <c r="W1164" t="s">
        <v>6186</v>
      </c>
      <c r="X1164" t="s">
        <v>6186</v>
      </c>
      <c r="Y1164" t="s">
        <v>6186</v>
      </c>
      <c r="Z1164" t="s">
        <v>6186</v>
      </c>
      <c r="AA1164" t="s">
        <v>6186</v>
      </c>
      <c r="AB1164" t="s">
        <v>6186</v>
      </c>
      <c r="AC1164" t="s">
        <v>6186</v>
      </c>
      <c r="AD1164" t="s">
        <v>6186</v>
      </c>
      <c r="AE1164" t="s">
        <v>6186</v>
      </c>
      <c r="AF1164" t="s">
        <v>6186</v>
      </c>
      <c r="AG1164" t="s">
        <v>6186</v>
      </c>
      <c r="AH1164" t="s">
        <v>6186</v>
      </c>
      <c r="AI1164" t="s">
        <v>6186</v>
      </c>
      <c r="AJ1164" t="s">
        <v>6186</v>
      </c>
      <c r="AK1164" t="s">
        <v>6186</v>
      </c>
      <c r="AL1164" t="s">
        <v>6186</v>
      </c>
      <c r="AM1164" t="s">
        <v>6186</v>
      </c>
      <c r="AN1164" t="s">
        <v>6186</v>
      </c>
      <c r="AO1164" t="s">
        <v>6186</v>
      </c>
      <c r="AP1164" t="s">
        <v>6186</v>
      </c>
      <c r="AQ1164" t="s">
        <v>6186</v>
      </c>
      <c r="AR1164" t="s">
        <v>6186</v>
      </c>
      <c r="AS1164" t="s">
        <v>6186</v>
      </c>
      <c r="AT1164" t="s">
        <v>6186</v>
      </c>
      <c r="AU1164" t="s">
        <v>6186</v>
      </c>
      <c r="AV1164" t="s">
        <v>6186</v>
      </c>
      <c r="AW1164" t="s">
        <v>6186</v>
      </c>
      <c r="AX1164" t="s">
        <v>6186</v>
      </c>
      <c r="AY1164" t="s">
        <v>6186</v>
      </c>
      <c r="AZ1164" t="s">
        <v>6186</v>
      </c>
      <c r="BA1164" t="s">
        <v>6186</v>
      </c>
      <c r="BB1164" t="s">
        <v>6186</v>
      </c>
      <c r="BC1164" t="s">
        <v>6186</v>
      </c>
      <c r="BD1164" t="s">
        <v>6186</v>
      </c>
    </row>
    <row r="1165" spans="1:56">
      <c r="A1165" t="s">
        <v>6189</v>
      </c>
      <c r="B1165">
        <v>3000</v>
      </c>
      <c r="C1165">
        <v>2014</v>
      </c>
      <c r="D1165" t="s">
        <v>6186</v>
      </c>
      <c r="E1165" t="s">
        <v>6186</v>
      </c>
      <c r="F1165" t="s">
        <v>6186</v>
      </c>
      <c r="H1165" t="s">
        <v>6186</v>
      </c>
      <c r="I1165" t="str">
        <f t="shared" si="22"/>
        <v/>
      </c>
      <c r="K1165" t="s">
        <v>6186</v>
      </c>
      <c r="L1165" t="s">
        <v>6186</v>
      </c>
      <c r="M1165" t="s">
        <v>6186</v>
      </c>
      <c r="N1165" t="s">
        <v>6186</v>
      </c>
      <c r="O1165" t="s">
        <v>6186</v>
      </c>
      <c r="P1165" t="s">
        <v>6186</v>
      </c>
      <c r="Q1165" t="s">
        <v>6186</v>
      </c>
      <c r="R1165" t="s">
        <v>6186</v>
      </c>
      <c r="S1165" t="s">
        <v>6186</v>
      </c>
      <c r="T1165" t="s">
        <v>6186</v>
      </c>
      <c r="U1165" t="s">
        <v>6186</v>
      </c>
      <c r="V1165" t="s">
        <v>6186</v>
      </c>
      <c r="W1165" t="s">
        <v>6186</v>
      </c>
      <c r="X1165" t="s">
        <v>6186</v>
      </c>
      <c r="Y1165" t="s">
        <v>6186</v>
      </c>
      <c r="Z1165" t="s">
        <v>6186</v>
      </c>
      <c r="AA1165" t="s">
        <v>6186</v>
      </c>
      <c r="AB1165" t="s">
        <v>6186</v>
      </c>
      <c r="AC1165" t="s">
        <v>6186</v>
      </c>
      <c r="AD1165" t="s">
        <v>6186</v>
      </c>
      <c r="AE1165" t="s">
        <v>6186</v>
      </c>
      <c r="AF1165" t="s">
        <v>6186</v>
      </c>
      <c r="AG1165" t="s">
        <v>6186</v>
      </c>
      <c r="AH1165" t="s">
        <v>6186</v>
      </c>
      <c r="AI1165" t="s">
        <v>6186</v>
      </c>
      <c r="AJ1165" t="s">
        <v>6186</v>
      </c>
      <c r="AK1165" t="s">
        <v>6186</v>
      </c>
      <c r="AL1165" t="s">
        <v>6186</v>
      </c>
      <c r="AM1165" t="s">
        <v>6186</v>
      </c>
      <c r="AN1165" t="s">
        <v>6186</v>
      </c>
      <c r="AO1165" t="s">
        <v>6186</v>
      </c>
      <c r="AP1165" t="s">
        <v>6186</v>
      </c>
      <c r="AQ1165" t="s">
        <v>6186</v>
      </c>
      <c r="AR1165" t="s">
        <v>6186</v>
      </c>
      <c r="AS1165" t="s">
        <v>6186</v>
      </c>
      <c r="AT1165" t="s">
        <v>6186</v>
      </c>
      <c r="AU1165" t="s">
        <v>6186</v>
      </c>
      <c r="AV1165" t="s">
        <v>6186</v>
      </c>
      <c r="AW1165" t="s">
        <v>6186</v>
      </c>
      <c r="AX1165" t="s">
        <v>6186</v>
      </c>
      <c r="AY1165" t="s">
        <v>6186</v>
      </c>
      <c r="AZ1165" t="s">
        <v>6186</v>
      </c>
      <c r="BA1165" t="s">
        <v>6186</v>
      </c>
      <c r="BB1165" t="s">
        <v>6186</v>
      </c>
      <c r="BC1165" t="s">
        <v>6186</v>
      </c>
      <c r="BD1165" t="s">
        <v>6186</v>
      </c>
    </row>
    <row r="1166" spans="1:56">
      <c r="A1166" t="s">
        <v>6189</v>
      </c>
      <c r="B1166">
        <v>3000</v>
      </c>
      <c r="C1166">
        <v>2015</v>
      </c>
      <c r="D1166" t="s">
        <v>6186</v>
      </c>
      <c r="E1166" t="s">
        <v>6186</v>
      </c>
      <c r="F1166" t="s">
        <v>6186</v>
      </c>
      <c r="H1166" t="s">
        <v>6186</v>
      </c>
      <c r="I1166" t="str">
        <f t="shared" si="22"/>
        <v/>
      </c>
      <c r="K1166" t="s">
        <v>6186</v>
      </c>
      <c r="L1166" t="s">
        <v>6186</v>
      </c>
      <c r="M1166" t="s">
        <v>6186</v>
      </c>
      <c r="N1166" t="s">
        <v>6186</v>
      </c>
      <c r="O1166" t="s">
        <v>6186</v>
      </c>
      <c r="P1166" t="s">
        <v>6186</v>
      </c>
      <c r="Q1166" t="s">
        <v>6186</v>
      </c>
      <c r="R1166" t="s">
        <v>6186</v>
      </c>
      <c r="S1166" t="s">
        <v>6186</v>
      </c>
      <c r="T1166" t="s">
        <v>6186</v>
      </c>
      <c r="U1166" t="s">
        <v>6186</v>
      </c>
      <c r="V1166" t="s">
        <v>6186</v>
      </c>
      <c r="W1166" t="s">
        <v>6186</v>
      </c>
      <c r="X1166" t="s">
        <v>6186</v>
      </c>
      <c r="Y1166" t="s">
        <v>6186</v>
      </c>
      <c r="Z1166" t="s">
        <v>6186</v>
      </c>
      <c r="AA1166" t="s">
        <v>6186</v>
      </c>
      <c r="AB1166" t="s">
        <v>6186</v>
      </c>
      <c r="AC1166" t="s">
        <v>6186</v>
      </c>
      <c r="AD1166" t="s">
        <v>6186</v>
      </c>
      <c r="AE1166" t="s">
        <v>6186</v>
      </c>
      <c r="AF1166" t="s">
        <v>6186</v>
      </c>
      <c r="AG1166" t="s">
        <v>6186</v>
      </c>
      <c r="AH1166" t="s">
        <v>6186</v>
      </c>
      <c r="AI1166" t="s">
        <v>6186</v>
      </c>
      <c r="AJ1166" t="s">
        <v>6186</v>
      </c>
      <c r="AK1166" t="s">
        <v>6186</v>
      </c>
      <c r="AL1166" t="s">
        <v>6186</v>
      </c>
      <c r="AM1166" t="s">
        <v>6186</v>
      </c>
      <c r="AN1166" t="s">
        <v>6186</v>
      </c>
      <c r="AO1166" t="s">
        <v>6186</v>
      </c>
      <c r="AP1166" t="s">
        <v>6186</v>
      </c>
      <c r="AQ1166" t="s">
        <v>6186</v>
      </c>
      <c r="AR1166" t="s">
        <v>6186</v>
      </c>
      <c r="AS1166" t="s">
        <v>6186</v>
      </c>
      <c r="AT1166" t="s">
        <v>6186</v>
      </c>
      <c r="AU1166" t="s">
        <v>6186</v>
      </c>
      <c r="AV1166" t="s">
        <v>6186</v>
      </c>
      <c r="AW1166" t="s">
        <v>6186</v>
      </c>
      <c r="AX1166" t="s">
        <v>6186</v>
      </c>
      <c r="AY1166" t="s">
        <v>6186</v>
      </c>
      <c r="AZ1166" t="s">
        <v>6186</v>
      </c>
      <c r="BA1166" t="s">
        <v>6186</v>
      </c>
      <c r="BB1166" t="s">
        <v>6186</v>
      </c>
      <c r="BC1166" t="s">
        <v>6186</v>
      </c>
      <c r="BD1166" t="s">
        <v>6186</v>
      </c>
    </row>
    <row r="1167" spans="1:56">
      <c r="A1167" t="s">
        <v>6189</v>
      </c>
      <c r="B1167">
        <v>3000</v>
      </c>
      <c r="C1167">
        <v>2016</v>
      </c>
      <c r="D1167" t="s">
        <v>6186</v>
      </c>
      <c r="E1167" t="s">
        <v>6186</v>
      </c>
      <c r="F1167" t="s">
        <v>6186</v>
      </c>
      <c r="H1167" t="s">
        <v>6186</v>
      </c>
      <c r="I1167" t="str">
        <f t="shared" si="22"/>
        <v/>
      </c>
      <c r="K1167" t="s">
        <v>6186</v>
      </c>
      <c r="L1167" t="s">
        <v>6186</v>
      </c>
      <c r="M1167" t="s">
        <v>6186</v>
      </c>
      <c r="N1167" t="s">
        <v>6186</v>
      </c>
      <c r="O1167" t="s">
        <v>6186</v>
      </c>
      <c r="P1167" t="s">
        <v>6186</v>
      </c>
      <c r="Q1167" t="s">
        <v>6186</v>
      </c>
      <c r="R1167" t="s">
        <v>6186</v>
      </c>
      <c r="S1167" t="s">
        <v>6186</v>
      </c>
      <c r="T1167" t="s">
        <v>6186</v>
      </c>
      <c r="U1167" t="s">
        <v>6186</v>
      </c>
      <c r="V1167" t="s">
        <v>6186</v>
      </c>
      <c r="W1167" t="s">
        <v>6186</v>
      </c>
      <c r="X1167" t="s">
        <v>6186</v>
      </c>
      <c r="Y1167" t="s">
        <v>6186</v>
      </c>
      <c r="Z1167" t="s">
        <v>6186</v>
      </c>
      <c r="AA1167" t="s">
        <v>6186</v>
      </c>
      <c r="AB1167" t="s">
        <v>6186</v>
      </c>
      <c r="AC1167" t="s">
        <v>6186</v>
      </c>
      <c r="AD1167" t="s">
        <v>6186</v>
      </c>
      <c r="AE1167" t="s">
        <v>6186</v>
      </c>
      <c r="AF1167" t="s">
        <v>6186</v>
      </c>
      <c r="AG1167" t="s">
        <v>6186</v>
      </c>
      <c r="AH1167" t="s">
        <v>6186</v>
      </c>
      <c r="AI1167" t="s">
        <v>6186</v>
      </c>
      <c r="AJ1167" t="s">
        <v>6186</v>
      </c>
      <c r="AK1167" t="s">
        <v>6186</v>
      </c>
      <c r="AL1167" t="s">
        <v>6186</v>
      </c>
      <c r="AM1167" t="s">
        <v>6186</v>
      </c>
      <c r="AN1167" t="s">
        <v>6186</v>
      </c>
      <c r="AO1167" t="s">
        <v>6186</v>
      </c>
      <c r="AP1167" t="s">
        <v>6186</v>
      </c>
      <c r="AQ1167" t="s">
        <v>6186</v>
      </c>
      <c r="AR1167" t="s">
        <v>6186</v>
      </c>
      <c r="AS1167" t="s">
        <v>6186</v>
      </c>
      <c r="AT1167" t="s">
        <v>6186</v>
      </c>
      <c r="AU1167" t="s">
        <v>6186</v>
      </c>
      <c r="AV1167" t="s">
        <v>6186</v>
      </c>
      <c r="AW1167" t="s">
        <v>6186</v>
      </c>
      <c r="AX1167" t="s">
        <v>6186</v>
      </c>
      <c r="AY1167" t="s">
        <v>6186</v>
      </c>
      <c r="AZ1167" t="s">
        <v>6186</v>
      </c>
      <c r="BA1167" t="s">
        <v>6186</v>
      </c>
      <c r="BB1167" t="s">
        <v>6186</v>
      </c>
      <c r="BC1167" t="s">
        <v>6186</v>
      </c>
      <c r="BD1167" t="s">
        <v>6186</v>
      </c>
    </row>
    <row r="1168" spans="1:56">
      <c r="A1168" t="s">
        <v>6189</v>
      </c>
      <c r="B1168">
        <v>3000</v>
      </c>
      <c r="C1168">
        <v>2017</v>
      </c>
      <c r="D1168" t="s">
        <v>6186</v>
      </c>
      <c r="E1168" t="s">
        <v>6186</v>
      </c>
      <c r="F1168" t="s">
        <v>6186</v>
      </c>
      <c r="H1168" t="s">
        <v>6186</v>
      </c>
      <c r="I1168" t="str">
        <f t="shared" si="22"/>
        <v/>
      </c>
      <c r="K1168" t="s">
        <v>6186</v>
      </c>
      <c r="L1168" t="s">
        <v>6186</v>
      </c>
      <c r="M1168" t="s">
        <v>6186</v>
      </c>
      <c r="N1168" t="s">
        <v>6186</v>
      </c>
      <c r="O1168" t="s">
        <v>6186</v>
      </c>
      <c r="P1168" t="s">
        <v>6186</v>
      </c>
      <c r="Q1168" t="s">
        <v>6186</v>
      </c>
      <c r="R1168" t="s">
        <v>6186</v>
      </c>
      <c r="S1168" t="s">
        <v>6186</v>
      </c>
      <c r="T1168" t="s">
        <v>6186</v>
      </c>
      <c r="U1168" t="s">
        <v>6186</v>
      </c>
      <c r="V1168" t="s">
        <v>6186</v>
      </c>
      <c r="W1168" t="s">
        <v>6186</v>
      </c>
      <c r="X1168" t="s">
        <v>6186</v>
      </c>
      <c r="Y1168" t="s">
        <v>6186</v>
      </c>
      <c r="Z1168" t="s">
        <v>6186</v>
      </c>
      <c r="AA1168" t="s">
        <v>6186</v>
      </c>
      <c r="AB1168" t="s">
        <v>6186</v>
      </c>
      <c r="AC1168" t="s">
        <v>6186</v>
      </c>
      <c r="AD1168" t="s">
        <v>6186</v>
      </c>
      <c r="AE1168" t="s">
        <v>6186</v>
      </c>
      <c r="AF1168" t="s">
        <v>6186</v>
      </c>
      <c r="AG1168" t="s">
        <v>6186</v>
      </c>
      <c r="AH1168" t="s">
        <v>6186</v>
      </c>
      <c r="AI1168" t="s">
        <v>6186</v>
      </c>
      <c r="AJ1168" t="s">
        <v>6186</v>
      </c>
      <c r="AK1168" t="s">
        <v>6186</v>
      </c>
      <c r="AL1168" t="s">
        <v>6186</v>
      </c>
      <c r="AM1168" t="s">
        <v>6186</v>
      </c>
      <c r="AN1168" t="s">
        <v>6186</v>
      </c>
      <c r="AO1168" t="s">
        <v>6186</v>
      </c>
      <c r="AP1168" t="s">
        <v>6186</v>
      </c>
      <c r="AQ1168" t="s">
        <v>6186</v>
      </c>
      <c r="AR1168" t="s">
        <v>6186</v>
      </c>
      <c r="AS1168" t="s">
        <v>6186</v>
      </c>
      <c r="AT1168" t="s">
        <v>6186</v>
      </c>
      <c r="AU1168" t="s">
        <v>6186</v>
      </c>
      <c r="AV1168" t="s">
        <v>6186</v>
      </c>
      <c r="AW1168" t="s">
        <v>6186</v>
      </c>
      <c r="AX1168" t="s">
        <v>6186</v>
      </c>
      <c r="AY1168" t="s">
        <v>6186</v>
      </c>
      <c r="AZ1168" t="s">
        <v>6186</v>
      </c>
      <c r="BA1168" t="s">
        <v>6186</v>
      </c>
      <c r="BB1168" t="s">
        <v>6186</v>
      </c>
      <c r="BC1168" t="s">
        <v>6186</v>
      </c>
      <c r="BD1168" t="s">
        <v>6186</v>
      </c>
    </row>
    <row r="1169" spans="1:56">
      <c r="A1169" t="s">
        <v>6189</v>
      </c>
      <c r="B1169">
        <v>3000</v>
      </c>
      <c r="C1169">
        <v>2018</v>
      </c>
      <c r="D1169" t="s">
        <v>6186</v>
      </c>
      <c r="E1169" t="s">
        <v>6186</v>
      </c>
      <c r="F1169" t="s">
        <v>6186</v>
      </c>
      <c r="H1169" t="s">
        <v>6186</v>
      </c>
      <c r="I1169" t="str">
        <f t="shared" si="22"/>
        <v/>
      </c>
      <c r="K1169" t="s">
        <v>6186</v>
      </c>
      <c r="L1169" t="s">
        <v>6186</v>
      </c>
      <c r="M1169" t="s">
        <v>6186</v>
      </c>
      <c r="N1169" t="s">
        <v>6186</v>
      </c>
      <c r="O1169" t="s">
        <v>6186</v>
      </c>
      <c r="P1169" t="s">
        <v>6186</v>
      </c>
      <c r="Q1169" t="s">
        <v>6186</v>
      </c>
      <c r="R1169" t="s">
        <v>6186</v>
      </c>
      <c r="S1169" t="s">
        <v>6186</v>
      </c>
      <c r="T1169" t="s">
        <v>6186</v>
      </c>
      <c r="U1169" t="s">
        <v>6186</v>
      </c>
      <c r="V1169" t="s">
        <v>6186</v>
      </c>
      <c r="W1169" t="s">
        <v>6186</v>
      </c>
      <c r="X1169" t="s">
        <v>6186</v>
      </c>
      <c r="Y1169" t="s">
        <v>6186</v>
      </c>
      <c r="Z1169" t="s">
        <v>6186</v>
      </c>
      <c r="AA1169" t="s">
        <v>6186</v>
      </c>
      <c r="AB1169" t="s">
        <v>6186</v>
      </c>
      <c r="AC1169" t="s">
        <v>6186</v>
      </c>
      <c r="AD1169" t="s">
        <v>6186</v>
      </c>
      <c r="AE1169" t="s">
        <v>6186</v>
      </c>
      <c r="AF1169" t="s">
        <v>6186</v>
      </c>
      <c r="AG1169" t="s">
        <v>6186</v>
      </c>
      <c r="AH1169" t="s">
        <v>6186</v>
      </c>
      <c r="AI1169" t="s">
        <v>6186</v>
      </c>
      <c r="AJ1169" t="s">
        <v>6186</v>
      </c>
      <c r="AK1169" t="s">
        <v>6186</v>
      </c>
      <c r="AL1169" t="s">
        <v>6186</v>
      </c>
      <c r="AM1169" t="s">
        <v>6186</v>
      </c>
      <c r="AN1169" t="s">
        <v>6186</v>
      </c>
      <c r="AO1169" t="s">
        <v>6186</v>
      </c>
      <c r="AP1169" t="s">
        <v>6186</v>
      </c>
      <c r="AQ1169" t="s">
        <v>6186</v>
      </c>
      <c r="AR1169" t="s">
        <v>6186</v>
      </c>
      <c r="AS1169" t="s">
        <v>6186</v>
      </c>
      <c r="AT1169" t="s">
        <v>6186</v>
      </c>
      <c r="AU1169" t="s">
        <v>6186</v>
      </c>
      <c r="AV1169" t="s">
        <v>6186</v>
      </c>
      <c r="AW1169" t="s">
        <v>6186</v>
      </c>
      <c r="AX1169" t="s">
        <v>6186</v>
      </c>
      <c r="AY1169" t="s">
        <v>6186</v>
      </c>
      <c r="AZ1169" t="s">
        <v>6186</v>
      </c>
      <c r="BA1169" t="s">
        <v>6186</v>
      </c>
      <c r="BB1169" t="s">
        <v>6186</v>
      </c>
      <c r="BC1169" t="s">
        <v>6186</v>
      </c>
      <c r="BD1169" t="s">
        <v>6186</v>
      </c>
    </row>
    <row r="1170" spans="1:56">
      <c r="A1170" t="s">
        <v>6189</v>
      </c>
      <c r="B1170">
        <v>3000</v>
      </c>
      <c r="C1170">
        <v>2019</v>
      </c>
      <c r="D1170" t="s">
        <v>6186</v>
      </c>
      <c r="E1170" t="s">
        <v>6186</v>
      </c>
      <c r="F1170" t="s">
        <v>6186</v>
      </c>
      <c r="H1170" t="s">
        <v>6186</v>
      </c>
      <c r="I1170" t="str">
        <f t="shared" si="22"/>
        <v/>
      </c>
      <c r="K1170" t="s">
        <v>6186</v>
      </c>
      <c r="L1170" t="s">
        <v>6186</v>
      </c>
      <c r="M1170" t="s">
        <v>6186</v>
      </c>
      <c r="N1170" t="s">
        <v>6186</v>
      </c>
      <c r="O1170" t="s">
        <v>6186</v>
      </c>
      <c r="P1170" t="s">
        <v>6186</v>
      </c>
      <c r="Q1170" t="s">
        <v>6186</v>
      </c>
      <c r="R1170" t="s">
        <v>6186</v>
      </c>
      <c r="S1170" t="s">
        <v>6186</v>
      </c>
      <c r="T1170" t="s">
        <v>6186</v>
      </c>
      <c r="U1170" t="s">
        <v>6186</v>
      </c>
      <c r="V1170" t="s">
        <v>6186</v>
      </c>
      <c r="W1170" t="s">
        <v>6186</v>
      </c>
      <c r="X1170" t="s">
        <v>6186</v>
      </c>
      <c r="Y1170" t="s">
        <v>6186</v>
      </c>
      <c r="Z1170" t="s">
        <v>6186</v>
      </c>
      <c r="AA1170" t="s">
        <v>6186</v>
      </c>
      <c r="AB1170" t="s">
        <v>6186</v>
      </c>
      <c r="AC1170" t="s">
        <v>6186</v>
      </c>
      <c r="AD1170" t="s">
        <v>6186</v>
      </c>
      <c r="AE1170" t="s">
        <v>6186</v>
      </c>
      <c r="AF1170" t="s">
        <v>6186</v>
      </c>
      <c r="AG1170" t="s">
        <v>6186</v>
      </c>
      <c r="AH1170" t="s">
        <v>6186</v>
      </c>
      <c r="AI1170" t="s">
        <v>6186</v>
      </c>
      <c r="AJ1170" t="s">
        <v>6186</v>
      </c>
      <c r="AK1170" t="s">
        <v>6186</v>
      </c>
      <c r="AL1170" t="s">
        <v>6186</v>
      </c>
      <c r="AM1170" t="s">
        <v>6186</v>
      </c>
      <c r="AN1170" t="s">
        <v>6186</v>
      </c>
      <c r="AO1170" t="s">
        <v>6186</v>
      </c>
      <c r="AP1170" t="s">
        <v>6186</v>
      </c>
      <c r="AQ1170" t="s">
        <v>6186</v>
      </c>
      <c r="AR1170" t="s">
        <v>6186</v>
      </c>
      <c r="AS1170" t="s">
        <v>6186</v>
      </c>
      <c r="AT1170" t="s">
        <v>6186</v>
      </c>
      <c r="AU1170" t="s">
        <v>6186</v>
      </c>
      <c r="AV1170" t="s">
        <v>6186</v>
      </c>
      <c r="AW1170" t="s">
        <v>6186</v>
      </c>
      <c r="AX1170" t="s">
        <v>6186</v>
      </c>
      <c r="AY1170" t="s">
        <v>6186</v>
      </c>
      <c r="AZ1170" t="s">
        <v>6186</v>
      </c>
      <c r="BA1170" t="s">
        <v>6186</v>
      </c>
      <c r="BB1170" t="s">
        <v>6186</v>
      </c>
      <c r="BC1170" t="s">
        <v>6186</v>
      </c>
      <c r="BD1170" t="s">
        <v>6186</v>
      </c>
    </row>
    <row r="1171" spans="1:56">
      <c r="A1171" t="s">
        <v>6189</v>
      </c>
      <c r="B1171">
        <v>3000</v>
      </c>
      <c r="C1171">
        <v>2020</v>
      </c>
      <c r="D1171" t="s">
        <v>6186</v>
      </c>
      <c r="E1171" t="s">
        <v>6186</v>
      </c>
      <c r="F1171" t="s">
        <v>6186</v>
      </c>
      <c r="H1171" t="s">
        <v>6186</v>
      </c>
      <c r="I1171" t="str">
        <f t="shared" si="22"/>
        <v/>
      </c>
      <c r="K1171" t="s">
        <v>6186</v>
      </c>
      <c r="L1171" t="s">
        <v>6186</v>
      </c>
      <c r="M1171" t="s">
        <v>6186</v>
      </c>
      <c r="N1171" t="s">
        <v>6186</v>
      </c>
      <c r="O1171" t="s">
        <v>6186</v>
      </c>
      <c r="P1171" t="s">
        <v>6186</v>
      </c>
      <c r="Q1171" t="s">
        <v>6186</v>
      </c>
      <c r="R1171" t="s">
        <v>6186</v>
      </c>
      <c r="S1171" t="s">
        <v>6186</v>
      </c>
      <c r="T1171" t="s">
        <v>6186</v>
      </c>
      <c r="U1171" t="s">
        <v>6186</v>
      </c>
      <c r="V1171" t="s">
        <v>6186</v>
      </c>
      <c r="W1171" t="s">
        <v>6186</v>
      </c>
      <c r="X1171" t="s">
        <v>6186</v>
      </c>
      <c r="Y1171" t="s">
        <v>6186</v>
      </c>
      <c r="Z1171" t="s">
        <v>6186</v>
      </c>
      <c r="AA1171" t="s">
        <v>6186</v>
      </c>
      <c r="AB1171" t="s">
        <v>6186</v>
      </c>
      <c r="AC1171" t="s">
        <v>6186</v>
      </c>
      <c r="AD1171" t="s">
        <v>6186</v>
      </c>
      <c r="AE1171" t="s">
        <v>6186</v>
      </c>
      <c r="AF1171" t="s">
        <v>6186</v>
      </c>
      <c r="AG1171" t="s">
        <v>6186</v>
      </c>
      <c r="AH1171" t="s">
        <v>6186</v>
      </c>
      <c r="AI1171" t="s">
        <v>6186</v>
      </c>
      <c r="AJ1171" t="s">
        <v>6186</v>
      </c>
      <c r="AK1171" t="s">
        <v>6186</v>
      </c>
      <c r="AL1171" t="s">
        <v>6186</v>
      </c>
      <c r="AM1171" t="s">
        <v>6186</v>
      </c>
      <c r="AN1171" t="s">
        <v>6186</v>
      </c>
      <c r="AO1171" t="s">
        <v>6186</v>
      </c>
      <c r="AP1171" t="s">
        <v>6186</v>
      </c>
      <c r="AQ1171" t="s">
        <v>6186</v>
      </c>
      <c r="AR1171" t="s">
        <v>6186</v>
      </c>
      <c r="AS1171" t="s">
        <v>6186</v>
      </c>
      <c r="AT1171" t="s">
        <v>6186</v>
      </c>
      <c r="AU1171" t="s">
        <v>6186</v>
      </c>
      <c r="AV1171" t="s">
        <v>6186</v>
      </c>
      <c r="AW1171" t="s">
        <v>6186</v>
      </c>
      <c r="AX1171" t="s">
        <v>6186</v>
      </c>
      <c r="AY1171" t="s">
        <v>6186</v>
      </c>
      <c r="AZ1171" t="s">
        <v>6186</v>
      </c>
      <c r="BA1171" t="s">
        <v>6186</v>
      </c>
      <c r="BB1171" t="s">
        <v>6186</v>
      </c>
      <c r="BC1171" t="s">
        <v>6186</v>
      </c>
      <c r="BD1171" t="s">
        <v>6186</v>
      </c>
    </row>
    <row r="1172" spans="1:56">
      <c r="A1172" t="s">
        <v>6189</v>
      </c>
      <c r="B1172">
        <v>3000</v>
      </c>
      <c r="C1172">
        <v>2021</v>
      </c>
      <c r="D1172" t="s">
        <v>6186</v>
      </c>
      <c r="E1172" t="s">
        <v>6186</v>
      </c>
      <c r="F1172" t="s">
        <v>6186</v>
      </c>
      <c r="G1172" t="str">
        <f>IFERROR(F1172*E1172,"")</f>
        <v/>
      </c>
      <c r="H1172" t="s">
        <v>6186</v>
      </c>
      <c r="I1172" t="str">
        <f t="shared" si="22"/>
        <v/>
      </c>
      <c r="J1172" t="str">
        <f>IFERROR(M1172*E1172,"")</f>
        <v/>
      </c>
      <c r="K1172" t="s">
        <v>6186</v>
      </c>
      <c r="L1172" t="s">
        <v>6186</v>
      </c>
      <c r="M1172" t="s">
        <v>6186</v>
      </c>
      <c r="N1172" t="s">
        <v>6186</v>
      </c>
      <c r="O1172" t="s">
        <v>6186</v>
      </c>
      <c r="P1172" t="s">
        <v>6186</v>
      </c>
      <c r="Q1172" t="s">
        <v>6186</v>
      </c>
      <c r="R1172" t="s">
        <v>6186</v>
      </c>
      <c r="S1172" t="s">
        <v>6186</v>
      </c>
      <c r="T1172" t="s">
        <v>6186</v>
      </c>
      <c r="U1172" t="s">
        <v>6186</v>
      </c>
      <c r="V1172" t="s">
        <v>6186</v>
      </c>
      <c r="W1172" t="s">
        <v>6186</v>
      </c>
      <c r="X1172" t="s">
        <v>6186</v>
      </c>
      <c r="Y1172" t="s">
        <v>6186</v>
      </c>
      <c r="Z1172" t="s">
        <v>6186</v>
      </c>
      <c r="AA1172" t="s">
        <v>6186</v>
      </c>
      <c r="AB1172" t="s">
        <v>6186</v>
      </c>
      <c r="AC1172" t="s">
        <v>6186</v>
      </c>
      <c r="AD1172" t="s">
        <v>6186</v>
      </c>
      <c r="AE1172" t="s">
        <v>6186</v>
      </c>
      <c r="AF1172" t="s">
        <v>6186</v>
      </c>
      <c r="AG1172" t="s">
        <v>6186</v>
      </c>
      <c r="AH1172" t="s">
        <v>6186</v>
      </c>
      <c r="AI1172" t="s">
        <v>6186</v>
      </c>
      <c r="AJ1172" t="s">
        <v>6186</v>
      </c>
      <c r="AK1172" t="s">
        <v>6186</v>
      </c>
      <c r="AL1172" t="s">
        <v>6186</v>
      </c>
      <c r="AM1172" t="s">
        <v>6186</v>
      </c>
      <c r="AN1172" t="s">
        <v>6186</v>
      </c>
      <c r="AO1172" t="s">
        <v>6186</v>
      </c>
      <c r="AP1172" t="s">
        <v>6186</v>
      </c>
      <c r="AQ1172" t="s">
        <v>6186</v>
      </c>
      <c r="AR1172" t="s">
        <v>6186</v>
      </c>
      <c r="AS1172" t="s">
        <v>6186</v>
      </c>
      <c r="AT1172" t="s">
        <v>6186</v>
      </c>
      <c r="AU1172" t="s">
        <v>6186</v>
      </c>
      <c r="AV1172" t="s">
        <v>6186</v>
      </c>
      <c r="AW1172" t="s">
        <v>6186</v>
      </c>
      <c r="AX1172" t="s">
        <v>6186</v>
      </c>
      <c r="AY1172" t="s">
        <v>6186</v>
      </c>
      <c r="AZ1172" t="s">
        <v>6186</v>
      </c>
      <c r="BA1172" t="s">
        <v>6186</v>
      </c>
      <c r="BB1172" t="s">
        <v>6186</v>
      </c>
      <c r="BC1172" t="s">
        <v>6186</v>
      </c>
      <c r="BD1172" t="s">
        <v>6186</v>
      </c>
    </row>
    <row r="1173" spans="1:56">
      <c r="A1173" t="s">
        <v>6189</v>
      </c>
      <c r="B1173">
        <v>3000</v>
      </c>
      <c r="C1173" t="s">
        <v>6187</v>
      </c>
      <c r="D1173" t="s">
        <v>6186</v>
      </c>
      <c r="E1173" t="s">
        <v>6186</v>
      </c>
      <c r="F1173" t="s">
        <v>6186</v>
      </c>
      <c r="H1173" t="s">
        <v>6186</v>
      </c>
      <c r="I1173" t="str">
        <f t="shared" si="22"/>
        <v/>
      </c>
      <c r="K1173" t="s">
        <v>6186</v>
      </c>
      <c r="L1173" t="s">
        <v>6186</v>
      </c>
      <c r="M1173" t="s">
        <v>6186</v>
      </c>
      <c r="N1173" t="s">
        <v>6186</v>
      </c>
      <c r="O1173" t="s">
        <v>6186</v>
      </c>
      <c r="P1173" t="s">
        <v>6186</v>
      </c>
      <c r="Q1173" t="s">
        <v>6186</v>
      </c>
      <c r="R1173" t="s">
        <v>6186</v>
      </c>
      <c r="S1173" t="s">
        <v>6186</v>
      </c>
      <c r="T1173" t="s">
        <v>6186</v>
      </c>
      <c r="U1173" t="s">
        <v>6186</v>
      </c>
      <c r="V1173" t="s">
        <v>6186</v>
      </c>
      <c r="W1173" t="s">
        <v>6186</v>
      </c>
      <c r="X1173" t="s">
        <v>6186</v>
      </c>
      <c r="Y1173" t="s">
        <v>6186</v>
      </c>
      <c r="Z1173" t="s">
        <v>6186</v>
      </c>
      <c r="AA1173" t="s">
        <v>6186</v>
      </c>
      <c r="AB1173" t="s">
        <v>6186</v>
      </c>
      <c r="AC1173" t="s">
        <v>6186</v>
      </c>
      <c r="AD1173" t="s">
        <v>6186</v>
      </c>
      <c r="AE1173" t="s">
        <v>6186</v>
      </c>
      <c r="AF1173" t="s">
        <v>6186</v>
      </c>
      <c r="AG1173" t="s">
        <v>6186</v>
      </c>
      <c r="AH1173" t="s">
        <v>6186</v>
      </c>
      <c r="AI1173" t="s">
        <v>6186</v>
      </c>
      <c r="AJ1173" t="s">
        <v>6186</v>
      </c>
      <c r="AK1173" t="s">
        <v>6186</v>
      </c>
      <c r="AL1173" t="s">
        <v>6186</v>
      </c>
      <c r="AM1173" t="s">
        <v>6186</v>
      </c>
      <c r="AN1173" t="s">
        <v>6186</v>
      </c>
      <c r="AO1173" t="s">
        <v>6186</v>
      </c>
      <c r="AP1173" t="s">
        <v>6186</v>
      </c>
      <c r="AQ1173" t="s">
        <v>6186</v>
      </c>
      <c r="AR1173" t="s">
        <v>6186</v>
      </c>
      <c r="AS1173" t="s">
        <v>6186</v>
      </c>
      <c r="AT1173" t="s">
        <v>6186</v>
      </c>
      <c r="AU1173" t="s">
        <v>6186</v>
      </c>
      <c r="AV1173" t="s">
        <v>6186</v>
      </c>
      <c r="AW1173" t="s">
        <v>6186</v>
      </c>
      <c r="AX1173" t="s">
        <v>6186</v>
      </c>
      <c r="AY1173" t="s">
        <v>6186</v>
      </c>
      <c r="AZ1173" t="s">
        <v>6186</v>
      </c>
      <c r="BA1173" t="s">
        <v>6186</v>
      </c>
      <c r="BB1173" t="s">
        <v>6186</v>
      </c>
      <c r="BC1173" t="s">
        <v>6186</v>
      </c>
      <c r="BD1173" t="s">
        <v>6186</v>
      </c>
    </row>
    <row r="1174" spans="1:56">
      <c r="A1174" t="s">
        <v>6185</v>
      </c>
      <c r="B1174">
        <v>3500</v>
      </c>
      <c r="C1174">
        <v>1975</v>
      </c>
      <c r="D1174" s="7">
        <v>1029</v>
      </c>
      <c r="E1174">
        <v>0.100673</v>
      </c>
      <c r="F1174">
        <v>18.168430000000001</v>
      </c>
      <c r="H1174">
        <v>15.466139999999999</v>
      </c>
      <c r="I1174">
        <f t="shared" si="22"/>
        <v>1.55702271222</v>
      </c>
      <c r="K1174">
        <v>14.316990000000001</v>
      </c>
      <c r="L1174">
        <v>17.148430000000001</v>
      </c>
      <c r="M1174">
        <v>575.66137000000003</v>
      </c>
      <c r="N1174">
        <v>621.83807999999999</v>
      </c>
      <c r="O1174">
        <v>519.22316999999998</v>
      </c>
      <c r="P1174" t="s">
        <v>6186</v>
      </c>
      <c r="Q1174">
        <v>226.876</v>
      </c>
      <c r="R1174">
        <v>102.1983</v>
      </c>
      <c r="S1174" t="s">
        <v>6186</v>
      </c>
      <c r="T1174">
        <v>0.46252599999999999</v>
      </c>
      <c r="U1174">
        <v>2.92E-2</v>
      </c>
      <c r="V1174">
        <v>27.58426</v>
      </c>
      <c r="W1174" t="s">
        <v>6186</v>
      </c>
      <c r="X1174" t="s">
        <v>6186</v>
      </c>
      <c r="Y1174">
        <v>1</v>
      </c>
      <c r="Z1174">
        <v>0.193</v>
      </c>
      <c r="AA1174">
        <v>0.80700000000000005</v>
      </c>
      <c r="AB1174" t="s">
        <v>6186</v>
      </c>
      <c r="AC1174" t="s">
        <v>6186</v>
      </c>
      <c r="AD1174" t="s">
        <v>6186</v>
      </c>
      <c r="AE1174">
        <v>0.91600000000000004</v>
      </c>
      <c r="AF1174" t="s">
        <v>6186</v>
      </c>
      <c r="AG1174">
        <v>6.5000000000000002E-2</v>
      </c>
      <c r="AH1174" t="s">
        <v>6186</v>
      </c>
      <c r="AI1174">
        <v>1.9E-2</v>
      </c>
      <c r="AJ1174">
        <v>1.9E-2</v>
      </c>
      <c r="AK1174" t="s">
        <v>6186</v>
      </c>
      <c r="AL1174" t="s">
        <v>6186</v>
      </c>
      <c r="AM1174" t="s">
        <v>6186</v>
      </c>
      <c r="AN1174" t="s">
        <v>6186</v>
      </c>
      <c r="AO1174" t="s">
        <v>6186</v>
      </c>
      <c r="AP1174">
        <v>0.98099999999999998</v>
      </c>
      <c r="AQ1174" t="s">
        <v>6186</v>
      </c>
      <c r="AR1174" t="s">
        <v>6186</v>
      </c>
      <c r="AS1174" t="s">
        <v>6186</v>
      </c>
      <c r="AT1174" t="s">
        <v>6186</v>
      </c>
      <c r="AU1174" t="s">
        <v>6186</v>
      </c>
      <c r="AV1174" t="s">
        <v>6186</v>
      </c>
      <c r="AW1174" t="s">
        <v>6186</v>
      </c>
      <c r="AX1174">
        <v>6.1</v>
      </c>
      <c r="AY1174">
        <v>0.19</v>
      </c>
      <c r="AZ1174">
        <v>4.0000000000000001E-3</v>
      </c>
      <c r="BA1174" t="s">
        <v>6186</v>
      </c>
      <c r="BB1174" t="s">
        <v>6186</v>
      </c>
      <c r="BC1174" t="s">
        <v>6186</v>
      </c>
      <c r="BD1174" t="s">
        <v>6186</v>
      </c>
    </row>
    <row r="1175" spans="1:56">
      <c r="A1175" t="s">
        <v>6185</v>
      </c>
      <c r="B1175">
        <v>3500</v>
      </c>
      <c r="C1175">
        <v>1976</v>
      </c>
      <c r="D1175">
        <v>934</v>
      </c>
      <c r="E1175">
        <v>7.5687000000000004E-2</v>
      </c>
      <c r="F1175">
        <v>19.416799999999999</v>
      </c>
      <c r="H1175">
        <v>16.513390000000001</v>
      </c>
      <c r="I1175">
        <f t="shared" si="22"/>
        <v>1.2498489489300002</v>
      </c>
      <c r="K1175">
        <v>15.47231</v>
      </c>
      <c r="L1175">
        <v>17.99314</v>
      </c>
      <c r="M1175">
        <v>538.91079000000002</v>
      </c>
      <c r="N1175">
        <v>575.15369999999996</v>
      </c>
      <c r="O1175">
        <v>494.6139</v>
      </c>
      <c r="P1175" t="s">
        <v>6186</v>
      </c>
      <c r="Q1175">
        <v>230.65950000000001</v>
      </c>
      <c r="R1175">
        <v>100.1212</v>
      </c>
      <c r="S1175" t="s">
        <v>6186</v>
      </c>
      <c r="T1175">
        <v>0.44731799999999999</v>
      </c>
      <c r="U1175">
        <v>2.8605999999999999E-2</v>
      </c>
      <c r="V1175">
        <v>29.16366</v>
      </c>
      <c r="W1175" t="s">
        <v>6186</v>
      </c>
      <c r="X1175" t="s">
        <v>6186</v>
      </c>
      <c r="Y1175">
        <v>1</v>
      </c>
      <c r="Z1175">
        <v>0.17199999999999999</v>
      </c>
      <c r="AA1175">
        <v>0.82799999999999996</v>
      </c>
      <c r="AB1175" t="s">
        <v>6186</v>
      </c>
      <c r="AC1175" t="s">
        <v>6186</v>
      </c>
      <c r="AD1175" t="s">
        <v>6186</v>
      </c>
      <c r="AE1175">
        <v>0.92900000000000005</v>
      </c>
      <c r="AF1175" t="s">
        <v>6186</v>
      </c>
      <c r="AG1175">
        <v>5.7000000000000002E-2</v>
      </c>
      <c r="AH1175" t="s">
        <v>6186</v>
      </c>
      <c r="AI1175">
        <v>1.4E-2</v>
      </c>
      <c r="AJ1175">
        <v>1.4E-2</v>
      </c>
      <c r="AK1175" t="s">
        <v>6186</v>
      </c>
      <c r="AL1175" t="s">
        <v>6186</v>
      </c>
      <c r="AM1175" t="s">
        <v>6186</v>
      </c>
      <c r="AN1175" t="s">
        <v>6186</v>
      </c>
      <c r="AO1175" t="s">
        <v>6186</v>
      </c>
      <c r="AP1175">
        <v>0.98599999999999999</v>
      </c>
      <c r="AQ1175" t="s">
        <v>6186</v>
      </c>
      <c r="AR1175" t="s">
        <v>6186</v>
      </c>
      <c r="AS1175" t="s">
        <v>6186</v>
      </c>
      <c r="AT1175" t="s">
        <v>6186</v>
      </c>
      <c r="AU1175" t="s">
        <v>6186</v>
      </c>
      <c r="AV1175">
        <v>3</v>
      </c>
      <c r="AW1175" t="s">
        <v>6186</v>
      </c>
      <c r="AX1175">
        <v>6.1</v>
      </c>
      <c r="AY1175">
        <v>1</v>
      </c>
      <c r="AZ1175" t="s">
        <v>6186</v>
      </c>
      <c r="BA1175" t="s">
        <v>6186</v>
      </c>
      <c r="BB1175" t="s">
        <v>6186</v>
      </c>
      <c r="BC1175" t="s">
        <v>6186</v>
      </c>
      <c r="BD1175" t="s">
        <v>6186</v>
      </c>
    </row>
    <row r="1176" spans="1:56">
      <c r="A1176" t="s">
        <v>6185</v>
      </c>
      <c r="B1176">
        <v>3500</v>
      </c>
      <c r="C1176">
        <v>1977</v>
      </c>
      <c r="D1176">
        <v>724</v>
      </c>
      <c r="E1176">
        <v>5.1296000000000001E-2</v>
      </c>
      <c r="F1176">
        <v>20.232299999999999</v>
      </c>
      <c r="H1176">
        <v>17.207979999999999</v>
      </c>
      <c r="I1176">
        <f t="shared" si="22"/>
        <v>0.88270054207999993</v>
      </c>
      <c r="K1176">
        <v>16.117229999999999</v>
      </c>
      <c r="L1176">
        <v>18.759699999999999</v>
      </c>
      <c r="M1176">
        <v>517.93598999999995</v>
      </c>
      <c r="N1176">
        <v>552.93389000000002</v>
      </c>
      <c r="O1176">
        <v>475.16077000000001</v>
      </c>
      <c r="P1176" t="s">
        <v>6186</v>
      </c>
      <c r="Q1176">
        <v>232.0796</v>
      </c>
      <c r="R1176">
        <v>104.02290000000001</v>
      </c>
      <c r="S1176" t="s">
        <v>6186</v>
      </c>
      <c r="T1176">
        <v>0.45838800000000002</v>
      </c>
      <c r="U1176">
        <v>2.9721000000000001E-2</v>
      </c>
      <c r="V1176">
        <v>30.49333</v>
      </c>
      <c r="W1176" t="s">
        <v>6186</v>
      </c>
      <c r="X1176" t="s">
        <v>6186</v>
      </c>
      <c r="Y1176">
        <v>1</v>
      </c>
      <c r="Z1176">
        <v>0.16200000000000001</v>
      </c>
      <c r="AA1176">
        <v>0.83799999999999997</v>
      </c>
      <c r="AB1176" t="s">
        <v>6186</v>
      </c>
      <c r="AC1176" t="s">
        <v>6186</v>
      </c>
      <c r="AD1176" t="s">
        <v>6186</v>
      </c>
      <c r="AE1176">
        <v>0.91100000000000003</v>
      </c>
      <c r="AF1176" t="s">
        <v>6186</v>
      </c>
      <c r="AG1176">
        <v>6.0999999999999999E-2</v>
      </c>
      <c r="AH1176" t="s">
        <v>6186</v>
      </c>
      <c r="AI1176">
        <v>2.7E-2</v>
      </c>
      <c r="AJ1176">
        <v>2.7E-2</v>
      </c>
      <c r="AK1176" t="s">
        <v>6186</v>
      </c>
      <c r="AL1176" t="s">
        <v>6186</v>
      </c>
      <c r="AM1176" t="s">
        <v>6186</v>
      </c>
      <c r="AN1176" t="s">
        <v>6186</v>
      </c>
      <c r="AO1176" t="s">
        <v>6186</v>
      </c>
      <c r="AP1176">
        <v>0.97299999999999998</v>
      </c>
      <c r="AQ1176" t="s">
        <v>6186</v>
      </c>
      <c r="AR1176" t="s">
        <v>6186</v>
      </c>
      <c r="AS1176" t="s">
        <v>6186</v>
      </c>
      <c r="AT1176" t="s">
        <v>6186</v>
      </c>
      <c r="AU1176" t="s">
        <v>6186</v>
      </c>
      <c r="AV1176" t="s">
        <v>6186</v>
      </c>
      <c r="AW1176" t="s">
        <v>6186</v>
      </c>
      <c r="AX1176">
        <v>6</v>
      </c>
      <c r="AY1176" t="s">
        <v>6186</v>
      </c>
      <c r="AZ1176" t="s">
        <v>6186</v>
      </c>
      <c r="BA1176" t="s">
        <v>6186</v>
      </c>
      <c r="BB1176" t="s">
        <v>6186</v>
      </c>
      <c r="BC1176" t="s">
        <v>6186</v>
      </c>
      <c r="BD1176" t="s">
        <v>6186</v>
      </c>
    </row>
    <row r="1177" spans="1:56">
      <c r="A1177" t="s">
        <v>6185</v>
      </c>
      <c r="B1177">
        <v>3500</v>
      </c>
      <c r="C1177">
        <v>1978</v>
      </c>
      <c r="D1177" s="7">
        <v>2992</v>
      </c>
      <c r="E1177">
        <v>0.20705200000000001</v>
      </c>
      <c r="F1177">
        <v>20.17118</v>
      </c>
      <c r="H1177">
        <v>17.17897</v>
      </c>
      <c r="I1177">
        <f t="shared" si="22"/>
        <v>3.55694009644</v>
      </c>
      <c r="K1177">
        <v>15.82109</v>
      </c>
      <c r="L1177">
        <v>19.192240000000002</v>
      </c>
      <c r="M1177">
        <v>517.58396000000005</v>
      </c>
      <c r="N1177">
        <v>561.99094000000002</v>
      </c>
      <c r="O1177">
        <v>463.30876999999998</v>
      </c>
      <c r="P1177" t="s">
        <v>6186</v>
      </c>
      <c r="Q1177">
        <v>256.95269999999999</v>
      </c>
      <c r="R1177">
        <v>119.56699999999999</v>
      </c>
      <c r="S1177">
        <v>13.7875</v>
      </c>
      <c r="T1177">
        <v>0.46783400000000003</v>
      </c>
      <c r="U1177">
        <v>3.4161999999999998E-2</v>
      </c>
      <c r="V1177">
        <v>30.212579999999999</v>
      </c>
      <c r="W1177" t="s">
        <v>6186</v>
      </c>
      <c r="X1177" t="s">
        <v>6186</v>
      </c>
      <c r="Y1177">
        <v>1</v>
      </c>
      <c r="Z1177">
        <v>4.7E-2</v>
      </c>
      <c r="AA1177">
        <v>0.88900000000000001</v>
      </c>
      <c r="AB1177">
        <v>6.4000000000000001E-2</v>
      </c>
      <c r="AC1177" t="s">
        <v>6186</v>
      </c>
      <c r="AD1177" t="s">
        <v>6186</v>
      </c>
      <c r="AE1177">
        <v>0.98099999999999998</v>
      </c>
      <c r="AF1177" t="s">
        <v>6186</v>
      </c>
      <c r="AG1177">
        <v>1.4E-2</v>
      </c>
      <c r="AH1177" t="s">
        <v>6186</v>
      </c>
      <c r="AI1177">
        <v>5.0000000000000001E-3</v>
      </c>
      <c r="AJ1177">
        <v>5.0000000000000001E-3</v>
      </c>
      <c r="AK1177" t="s">
        <v>6186</v>
      </c>
      <c r="AL1177" t="s">
        <v>6186</v>
      </c>
      <c r="AM1177" t="s">
        <v>6186</v>
      </c>
      <c r="AN1177" t="s">
        <v>6186</v>
      </c>
      <c r="AO1177" t="s">
        <v>6186</v>
      </c>
      <c r="AP1177">
        <v>0.995</v>
      </c>
      <c r="AQ1177" t="s">
        <v>6186</v>
      </c>
      <c r="AR1177" t="s">
        <v>6186</v>
      </c>
      <c r="AS1177" t="s">
        <v>6186</v>
      </c>
      <c r="AT1177" t="s">
        <v>6186</v>
      </c>
      <c r="AU1177" t="s">
        <v>6186</v>
      </c>
      <c r="AV1177">
        <v>3.1</v>
      </c>
      <c r="AW1177" t="s">
        <v>6186</v>
      </c>
      <c r="AX1177">
        <v>6.9</v>
      </c>
      <c r="AY1177">
        <v>0.98599999999999999</v>
      </c>
      <c r="AZ1177">
        <v>1.4E-2</v>
      </c>
      <c r="BA1177" t="s">
        <v>6186</v>
      </c>
      <c r="BB1177" t="s">
        <v>6186</v>
      </c>
      <c r="BC1177" t="s">
        <v>6186</v>
      </c>
      <c r="BD1177" t="s">
        <v>6186</v>
      </c>
    </row>
    <row r="1178" spans="1:56">
      <c r="A1178" t="s">
        <v>6185</v>
      </c>
      <c r="B1178">
        <v>3500</v>
      </c>
      <c r="C1178">
        <v>1979</v>
      </c>
      <c r="D1178" s="7">
        <v>2684</v>
      </c>
      <c r="E1178">
        <v>0.19331999999999999</v>
      </c>
      <c r="F1178">
        <v>20.159690000000001</v>
      </c>
      <c r="H1178">
        <v>17.1524</v>
      </c>
      <c r="I1178">
        <f t="shared" si="22"/>
        <v>3.3159019679999999</v>
      </c>
      <c r="K1178">
        <v>15.98916</v>
      </c>
      <c r="L1178">
        <v>18.826419999999999</v>
      </c>
      <c r="M1178">
        <v>518.53018999999995</v>
      </c>
      <c r="N1178">
        <v>556.22970999999995</v>
      </c>
      <c r="O1178">
        <v>472.45301000000001</v>
      </c>
      <c r="P1178" t="s">
        <v>6186</v>
      </c>
      <c r="Q1178">
        <v>252.4676</v>
      </c>
      <c r="R1178">
        <v>119.7311</v>
      </c>
      <c r="S1178">
        <v>14.388</v>
      </c>
      <c r="T1178">
        <v>0.476906</v>
      </c>
      <c r="U1178">
        <v>3.4209000000000003E-2</v>
      </c>
      <c r="V1178">
        <v>30.14385</v>
      </c>
      <c r="W1178" t="s">
        <v>6186</v>
      </c>
      <c r="X1178" t="s">
        <v>6186</v>
      </c>
      <c r="Y1178">
        <v>1</v>
      </c>
      <c r="Z1178">
        <v>0.04</v>
      </c>
      <c r="AA1178">
        <v>0.79100000000000004</v>
      </c>
      <c r="AB1178">
        <v>0.16900000000000001</v>
      </c>
      <c r="AC1178" t="s">
        <v>6186</v>
      </c>
      <c r="AD1178" t="s">
        <v>6186</v>
      </c>
      <c r="AE1178">
        <v>0.97899999999999998</v>
      </c>
      <c r="AF1178" t="s">
        <v>6186</v>
      </c>
      <c r="AG1178">
        <v>1.2999999999999999E-2</v>
      </c>
      <c r="AH1178" t="s">
        <v>6186</v>
      </c>
      <c r="AI1178">
        <v>8.0000000000000002E-3</v>
      </c>
      <c r="AJ1178">
        <v>8.0000000000000002E-3</v>
      </c>
      <c r="AK1178" t="s">
        <v>6186</v>
      </c>
      <c r="AL1178" t="s">
        <v>6186</v>
      </c>
      <c r="AM1178" t="s">
        <v>6186</v>
      </c>
      <c r="AN1178" t="s">
        <v>6186</v>
      </c>
      <c r="AO1178" t="s">
        <v>6186</v>
      </c>
      <c r="AP1178">
        <v>0.99199999999999999</v>
      </c>
      <c r="AQ1178" t="s">
        <v>6186</v>
      </c>
      <c r="AR1178" t="s">
        <v>6186</v>
      </c>
      <c r="AS1178" t="s">
        <v>6186</v>
      </c>
      <c r="AT1178" t="s">
        <v>6186</v>
      </c>
      <c r="AU1178" t="s">
        <v>6186</v>
      </c>
      <c r="AV1178">
        <v>3</v>
      </c>
      <c r="AW1178" t="s">
        <v>6186</v>
      </c>
      <c r="AX1178">
        <v>6.9</v>
      </c>
      <c r="AY1178">
        <v>0.996</v>
      </c>
      <c r="AZ1178">
        <v>4.0000000000000001E-3</v>
      </c>
      <c r="BA1178" t="s">
        <v>6186</v>
      </c>
      <c r="BB1178" t="s">
        <v>6186</v>
      </c>
      <c r="BC1178" t="s">
        <v>6186</v>
      </c>
      <c r="BD1178" t="s">
        <v>6186</v>
      </c>
    </row>
    <row r="1179" spans="1:56">
      <c r="A1179" t="s">
        <v>6185</v>
      </c>
      <c r="B1179">
        <v>3500</v>
      </c>
      <c r="C1179">
        <v>1980</v>
      </c>
      <c r="D1179" s="7">
        <v>2148</v>
      </c>
      <c r="E1179">
        <v>0.189941</v>
      </c>
      <c r="F1179">
        <v>20.747730000000001</v>
      </c>
      <c r="H1179">
        <v>17.67137</v>
      </c>
      <c r="I1179">
        <f t="shared" si="22"/>
        <v>3.3565176891699999</v>
      </c>
      <c r="K1179">
        <v>16.263269999999999</v>
      </c>
      <c r="L1179">
        <v>19.762699999999999</v>
      </c>
      <c r="M1179">
        <v>503.81263999999999</v>
      </c>
      <c r="N1179">
        <v>547.36749999999995</v>
      </c>
      <c r="O1179">
        <v>450.57893000000001</v>
      </c>
      <c r="P1179" t="s">
        <v>6186</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6186</v>
      </c>
      <c r="AD1179" t="s">
        <v>6186</v>
      </c>
      <c r="AE1179">
        <v>0.96199999999999997</v>
      </c>
      <c r="AF1179" t="s">
        <v>6186</v>
      </c>
      <c r="AG1179">
        <v>2.1999999999999999E-2</v>
      </c>
      <c r="AH1179" t="s">
        <v>6186</v>
      </c>
      <c r="AI1179">
        <v>1.7000000000000001E-2</v>
      </c>
      <c r="AJ1179">
        <v>1.7000000000000001E-2</v>
      </c>
      <c r="AK1179" t="s">
        <v>6186</v>
      </c>
      <c r="AL1179" t="s">
        <v>6186</v>
      </c>
      <c r="AM1179" t="s">
        <v>6186</v>
      </c>
      <c r="AN1179" t="s">
        <v>6186</v>
      </c>
      <c r="AO1179" t="s">
        <v>6186</v>
      </c>
      <c r="AP1179">
        <v>0.98299999999999998</v>
      </c>
      <c r="AQ1179" t="s">
        <v>6186</v>
      </c>
      <c r="AR1179" t="s">
        <v>6186</v>
      </c>
      <c r="AS1179" t="s">
        <v>6186</v>
      </c>
      <c r="AT1179" t="s">
        <v>6186</v>
      </c>
      <c r="AU1179" t="s">
        <v>6186</v>
      </c>
      <c r="AV1179">
        <v>3.1</v>
      </c>
      <c r="AW1179" t="s">
        <v>6186</v>
      </c>
      <c r="AX1179">
        <v>6.6</v>
      </c>
      <c r="AY1179">
        <v>0.997</v>
      </c>
      <c r="AZ1179">
        <v>3.0000000000000001E-3</v>
      </c>
      <c r="BA1179" t="s">
        <v>6186</v>
      </c>
      <c r="BB1179" t="s">
        <v>6186</v>
      </c>
      <c r="BC1179" t="s">
        <v>6186</v>
      </c>
      <c r="BD1179" t="s">
        <v>6186</v>
      </c>
    </row>
    <row r="1180" spans="1:56">
      <c r="A1180" t="s">
        <v>6185</v>
      </c>
      <c r="B1180">
        <v>3500</v>
      </c>
      <c r="C1180">
        <v>1981</v>
      </c>
      <c r="D1180" s="7">
        <v>1829</v>
      </c>
      <c r="E1180">
        <v>0.173291</v>
      </c>
      <c r="F1180">
        <v>22.195689999999999</v>
      </c>
      <c r="H1180">
        <v>18.91685</v>
      </c>
      <c r="I1180">
        <f t="shared" si="22"/>
        <v>3.2781198533500002</v>
      </c>
      <c r="K1180">
        <v>17.273440000000001</v>
      </c>
      <c r="L1180">
        <v>21.406020000000002</v>
      </c>
      <c r="M1180">
        <v>471.15183999999999</v>
      </c>
      <c r="N1180">
        <v>515.86616000000004</v>
      </c>
      <c r="O1180">
        <v>416.50099999999998</v>
      </c>
      <c r="P1180" t="s">
        <v>6186</v>
      </c>
      <c r="Q1180">
        <v>233.96549999999999</v>
      </c>
      <c r="R1180">
        <v>112.6739</v>
      </c>
      <c r="S1180">
        <v>15.2437</v>
      </c>
      <c r="T1180">
        <v>0.48652200000000001</v>
      </c>
      <c r="U1180">
        <v>3.2192999999999999E-2</v>
      </c>
      <c r="V1180">
        <v>33.309229999999999</v>
      </c>
      <c r="W1180" t="s">
        <v>6186</v>
      </c>
      <c r="X1180">
        <v>5.0000000000000001E-3</v>
      </c>
      <c r="Y1180">
        <v>0.995</v>
      </c>
      <c r="Z1180">
        <v>3.4000000000000002E-2</v>
      </c>
      <c r="AA1180">
        <v>0.122</v>
      </c>
      <c r="AB1180">
        <v>0.84399999999999997</v>
      </c>
      <c r="AC1180" t="s">
        <v>6186</v>
      </c>
      <c r="AD1180" t="s">
        <v>6186</v>
      </c>
      <c r="AE1180">
        <v>0.94499999999999995</v>
      </c>
      <c r="AF1180" t="s">
        <v>6186</v>
      </c>
      <c r="AG1180">
        <v>0.03</v>
      </c>
      <c r="AH1180" t="s">
        <v>6186</v>
      </c>
      <c r="AI1180">
        <v>2.5000000000000001E-2</v>
      </c>
      <c r="AJ1180">
        <v>2.5000000000000001E-2</v>
      </c>
      <c r="AK1180" t="s">
        <v>6186</v>
      </c>
      <c r="AL1180" t="s">
        <v>6186</v>
      </c>
      <c r="AM1180" t="s">
        <v>6186</v>
      </c>
      <c r="AN1180" t="s">
        <v>6186</v>
      </c>
      <c r="AO1180" t="s">
        <v>6186</v>
      </c>
      <c r="AP1180">
        <v>0.97499999999999998</v>
      </c>
      <c r="AQ1180" t="s">
        <v>6186</v>
      </c>
      <c r="AR1180" t="s">
        <v>6186</v>
      </c>
      <c r="AS1180" t="s">
        <v>6186</v>
      </c>
      <c r="AT1180" t="s">
        <v>6186</v>
      </c>
      <c r="AU1180" t="s">
        <v>6186</v>
      </c>
      <c r="AV1180">
        <v>3.1</v>
      </c>
      <c r="AW1180" t="s">
        <v>6186</v>
      </c>
      <c r="AX1180">
        <v>6.3</v>
      </c>
      <c r="AY1180">
        <v>0.996</v>
      </c>
      <c r="AZ1180">
        <v>4.0000000000000001E-3</v>
      </c>
      <c r="BA1180" t="s">
        <v>6186</v>
      </c>
      <c r="BB1180" t="s">
        <v>6186</v>
      </c>
      <c r="BC1180" t="s">
        <v>6186</v>
      </c>
      <c r="BD1180" t="s">
        <v>6186</v>
      </c>
    </row>
    <row r="1181" spans="1:56">
      <c r="A1181" t="s">
        <v>6185</v>
      </c>
      <c r="B1181">
        <v>3500</v>
      </c>
      <c r="C1181">
        <v>1982</v>
      </c>
      <c r="D1181" s="7">
        <v>1421</v>
      </c>
      <c r="E1181">
        <v>0.14596700000000001</v>
      </c>
      <c r="F1181">
        <v>22.38063</v>
      </c>
      <c r="H1181">
        <v>19.082129999999999</v>
      </c>
      <c r="I1181">
        <f t="shared" si="22"/>
        <v>2.7853612697100001</v>
      </c>
      <c r="K1181">
        <v>17.329599999999999</v>
      </c>
      <c r="L1181">
        <v>21.77338</v>
      </c>
      <c r="M1181">
        <v>468.214</v>
      </c>
      <c r="N1181">
        <v>515.45988</v>
      </c>
      <c r="O1181">
        <v>410.46902</v>
      </c>
      <c r="P1181" t="s">
        <v>6186</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6186</v>
      </c>
      <c r="AD1181" t="s">
        <v>6186</v>
      </c>
      <c r="AE1181">
        <v>0.85599999999999998</v>
      </c>
      <c r="AF1181" t="s">
        <v>6186</v>
      </c>
      <c r="AG1181">
        <v>5.0999999999999997E-2</v>
      </c>
      <c r="AH1181">
        <v>4.3999999999999997E-2</v>
      </c>
      <c r="AI1181">
        <v>4.9000000000000002E-2</v>
      </c>
      <c r="AJ1181">
        <v>4.9000000000000002E-2</v>
      </c>
      <c r="AK1181" t="s">
        <v>6186</v>
      </c>
      <c r="AL1181" t="s">
        <v>6186</v>
      </c>
      <c r="AM1181" t="s">
        <v>6186</v>
      </c>
      <c r="AN1181" t="s">
        <v>6186</v>
      </c>
      <c r="AO1181" t="s">
        <v>6186</v>
      </c>
      <c r="AP1181">
        <v>0.95099999999999996</v>
      </c>
      <c r="AQ1181" t="s">
        <v>6186</v>
      </c>
      <c r="AR1181" t="s">
        <v>6186</v>
      </c>
      <c r="AS1181" t="s">
        <v>6186</v>
      </c>
      <c r="AT1181" t="s">
        <v>6186</v>
      </c>
      <c r="AU1181" t="s">
        <v>6186</v>
      </c>
      <c r="AV1181">
        <v>3.2</v>
      </c>
      <c r="AW1181" t="s">
        <v>6186</v>
      </c>
      <c r="AX1181">
        <v>6.4</v>
      </c>
      <c r="AY1181">
        <v>0.98699999999999999</v>
      </c>
      <c r="AZ1181">
        <v>1.2999999999999999E-2</v>
      </c>
      <c r="BA1181" t="s">
        <v>6186</v>
      </c>
      <c r="BB1181" t="s">
        <v>6186</v>
      </c>
      <c r="BC1181" t="s">
        <v>6186</v>
      </c>
      <c r="BD1181" t="s">
        <v>6186</v>
      </c>
    </row>
    <row r="1182" spans="1:56">
      <c r="A1182" t="s">
        <v>6185</v>
      </c>
      <c r="B1182">
        <v>3500</v>
      </c>
      <c r="C1182">
        <v>1983</v>
      </c>
      <c r="D1182" s="7">
        <v>1669</v>
      </c>
      <c r="E1182">
        <v>0.16201699999999999</v>
      </c>
      <c r="F1182">
        <v>22.825369999999999</v>
      </c>
      <c r="H1182">
        <v>19.481660000000002</v>
      </c>
      <c r="I1182">
        <f t="shared" si="22"/>
        <v>3.1563601082200003</v>
      </c>
      <c r="K1182">
        <v>17.494129999999998</v>
      </c>
      <c r="L1182">
        <v>22.623059999999999</v>
      </c>
      <c r="M1182">
        <v>457.47708</v>
      </c>
      <c r="N1182">
        <v>509.40634999999997</v>
      </c>
      <c r="O1182">
        <v>394.00797</v>
      </c>
      <c r="P1182" t="s">
        <v>6186</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6186</v>
      </c>
      <c r="AD1182" t="s">
        <v>6186</v>
      </c>
      <c r="AE1182">
        <v>0.83</v>
      </c>
      <c r="AF1182" t="s">
        <v>6186</v>
      </c>
      <c r="AG1182">
        <v>9.0999999999999998E-2</v>
      </c>
      <c r="AH1182">
        <v>5.2999999999999999E-2</v>
      </c>
      <c r="AI1182">
        <v>2.5999999999999999E-2</v>
      </c>
      <c r="AJ1182">
        <v>2.5999999999999999E-2</v>
      </c>
      <c r="AK1182" t="s">
        <v>6186</v>
      </c>
      <c r="AL1182" t="s">
        <v>6186</v>
      </c>
      <c r="AM1182" t="s">
        <v>6186</v>
      </c>
      <c r="AN1182" t="s">
        <v>6186</v>
      </c>
      <c r="AO1182" t="s">
        <v>6186</v>
      </c>
      <c r="AP1182">
        <v>0.97399999999999998</v>
      </c>
      <c r="AQ1182" t="s">
        <v>6186</v>
      </c>
      <c r="AR1182" t="s">
        <v>6186</v>
      </c>
      <c r="AS1182" t="s">
        <v>6186</v>
      </c>
      <c r="AT1182" t="s">
        <v>6186</v>
      </c>
      <c r="AU1182" t="s">
        <v>6186</v>
      </c>
      <c r="AV1182">
        <v>3.4</v>
      </c>
      <c r="AW1182" t="s">
        <v>6186</v>
      </c>
      <c r="AX1182">
        <v>6.3</v>
      </c>
      <c r="AY1182">
        <v>0.93799999999999994</v>
      </c>
      <c r="AZ1182">
        <v>6.2E-2</v>
      </c>
      <c r="BA1182" t="s">
        <v>6186</v>
      </c>
      <c r="BB1182" t="s">
        <v>6186</v>
      </c>
      <c r="BC1182" t="s">
        <v>6186</v>
      </c>
      <c r="BD1182" t="s">
        <v>6186</v>
      </c>
    </row>
    <row r="1183" spans="1:56">
      <c r="A1183" t="s">
        <v>6185</v>
      </c>
      <c r="B1183">
        <v>3500</v>
      </c>
      <c r="C1183">
        <v>1984</v>
      </c>
      <c r="D1183" s="7">
        <v>2220</v>
      </c>
      <c r="E1183">
        <v>0.15837999999999999</v>
      </c>
      <c r="F1183">
        <v>22.893329999999999</v>
      </c>
      <c r="H1183">
        <v>19.545870000000001</v>
      </c>
      <c r="I1183">
        <f t="shared" si="22"/>
        <v>3.0956748905999998</v>
      </c>
      <c r="K1183">
        <v>17.49512</v>
      </c>
      <c r="L1183">
        <v>22.814419999999998</v>
      </c>
      <c r="M1183">
        <v>455.32902000000001</v>
      </c>
      <c r="N1183">
        <v>508.68682999999999</v>
      </c>
      <c r="O1183">
        <v>390.11390999999998</v>
      </c>
      <c r="P1183" t="s">
        <v>6186</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6186</v>
      </c>
      <c r="AD1183" t="s">
        <v>6186</v>
      </c>
      <c r="AE1183">
        <v>0.63</v>
      </c>
      <c r="AF1183" t="s">
        <v>6186</v>
      </c>
      <c r="AG1183">
        <v>0.23499999999999999</v>
      </c>
      <c r="AH1183">
        <v>0.121</v>
      </c>
      <c r="AI1183">
        <v>1.4E-2</v>
      </c>
      <c r="AJ1183">
        <v>1.4E-2</v>
      </c>
      <c r="AK1183" t="s">
        <v>6186</v>
      </c>
      <c r="AL1183" t="s">
        <v>6186</v>
      </c>
      <c r="AM1183" t="s">
        <v>6186</v>
      </c>
      <c r="AN1183" t="s">
        <v>6186</v>
      </c>
      <c r="AO1183" t="s">
        <v>6186</v>
      </c>
      <c r="AP1183">
        <v>0.98599999999999999</v>
      </c>
      <c r="AQ1183" t="s">
        <v>6186</v>
      </c>
      <c r="AR1183" t="s">
        <v>6186</v>
      </c>
      <c r="AS1183" t="s">
        <v>6186</v>
      </c>
      <c r="AT1183" t="s">
        <v>6186</v>
      </c>
      <c r="AU1183" t="s">
        <v>6186</v>
      </c>
      <c r="AV1183">
        <v>3.4</v>
      </c>
      <c r="AW1183" t="s">
        <v>6186</v>
      </c>
      <c r="AX1183">
        <v>6.4</v>
      </c>
      <c r="AY1183">
        <v>0.93400000000000005</v>
      </c>
      <c r="AZ1183">
        <v>6.6000000000000003E-2</v>
      </c>
      <c r="BA1183" t="s">
        <v>6186</v>
      </c>
      <c r="BB1183" t="s">
        <v>6186</v>
      </c>
      <c r="BC1183" t="s">
        <v>6186</v>
      </c>
      <c r="BD1183" t="s">
        <v>6186</v>
      </c>
    </row>
    <row r="1184" spans="1:56">
      <c r="A1184" t="s">
        <v>6185</v>
      </c>
      <c r="B1184">
        <v>3500</v>
      </c>
      <c r="C1184">
        <v>1985</v>
      </c>
      <c r="D1184" s="7">
        <v>2461</v>
      </c>
      <c r="E1184">
        <v>0.17022599999999999</v>
      </c>
      <c r="F1184">
        <v>23.368390000000002</v>
      </c>
      <c r="H1184">
        <v>19.96809</v>
      </c>
      <c r="I1184">
        <f t="shared" si="22"/>
        <v>3.3990880883399996</v>
      </c>
      <c r="K1184">
        <v>17.705269999999999</v>
      </c>
      <c r="L1184">
        <v>23.664660000000001</v>
      </c>
      <c r="M1184">
        <v>445.39136999999999</v>
      </c>
      <c r="N1184">
        <v>502.29915999999997</v>
      </c>
      <c r="O1184">
        <v>375.83740999999998</v>
      </c>
      <c r="P1184" t="s">
        <v>6186</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6186</v>
      </c>
      <c r="AD1184" t="s">
        <v>6186</v>
      </c>
      <c r="AE1184">
        <v>0.29499999999999998</v>
      </c>
      <c r="AF1184" t="s">
        <v>6186</v>
      </c>
      <c r="AG1184">
        <v>0.376</v>
      </c>
      <c r="AH1184">
        <v>0.32300000000000001</v>
      </c>
      <c r="AI1184">
        <v>7.0000000000000001E-3</v>
      </c>
      <c r="AJ1184">
        <v>7.0000000000000001E-3</v>
      </c>
      <c r="AK1184" t="s">
        <v>6186</v>
      </c>
      <c r="AL1184" t="s">
        <v>6186</v>
      </c>
      <c r="AM1184" t="s">
        <v>6186</v>
      </c>
      <c r="AN1184" t="s">
        <v>6186</v>
      </c>
      <c r="AO1184" t="s">
        <v>6186</v>
      </c>
      <c r="AP1184">
        <v>0.99299999999999999</v>
      </c>
      <c r="AQ1184" t="s">
        <v>6186</v>
      </c>
      <c r="AR1184" t="s">
        <v>6186</v>
      </c>
      <c r="AS1184" t="s">
        <v>6186</v>
      </c>
      <c r="AT1184" t="s">
        <v>6186</v>
      </c>
      <c r="AU1184" t="s">
        <v>6186</v>
      </c>
      <c r="AV1184">
        <v>3.7</v>
      </c>
      <c r="AW1184" t="s">
        <v>6186</v>
      </c>
      <c r="AX1184">
        <v>6.4</v>
      </c>
      <c r="AY1184">
        <v>0.92200000000000004</v>
      </c>
      <c r="AZ1184">
        <v>7.8E-2</v>
      </c>
      <c r="BA1184" t="s">
        <v>6186</v>
      </c>
      <c r="BB1184" t="s">
        <v>6186</v>
      </c>
      <c r="BC1184" t="s">
        <v>6186</v>
      </c>
      <c r="BD1184" t="s">
        <v>6186</v>
      </c>
    </row>
    <row r="1185" spans="1:56">
      <c r="A1185" t="s">
        <v>6185</v>
      </c>
      <c r="B1185">
        <v>3500</v>
      </c>
      <c r="C1185">
        <v>1986</v>
      </c>
      <c r="D1185" s="7">
        <v>2760</v>
      </c>
      <c r="E1185">
        <v>0.17963699999999999</v>
      </c>
      <c r="F1185">
        <v>24.419910000000002</v>
      </c>
      <c r="H1185">
        <v>20.824629999999999</v>
      </c>
      <c r="I1185">
        <f t="shared" si="22"/>
        <v>3.7408740593099998</v>
      </c>
      <c r="K1185">
        <v>18.20533</v>
      </c>
      <c r="L1185">
        <v>25.135860000000001</v>
      </c>
      <c r="M1185">
        <v>426.80525</v>
      </c>
      <c r="N1185">
        <v>488.20817</v>
      </c>
      <c r="O1185">
        <v>353.60543999999999</v>
      </c>
      <c r="P1185" t="s">
        <v>6186</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6186</v>
      </c>
      <c r="AD1185" t="s">
        <v>6186</v>
      </c>
      <c r="AE1185">
        <v>0.19900000000000001</v>
      </c>
      <c r="AF1185" t="s">
        <v>6186</v>
      </c>
      <c r="AG1185">
        <v>0.59399999999999997</v>
      </c>
      <c r="AH1185">
        <v>0.20699999999999999</v>
      </c>
      <c r="AI1185">
        <v>1E-3</v>
      </c>
      <c r="AJ1185">
        <v>1E-3</v>
      </c>
      <c r="AK1185" t="s">
        <v>6186</v>
      </c>
      <c r="AL1185" t="s">
        <v>6186</v>
      </c>
      <c r="AM1185" t="s">
        <v>6186</v>
      </c>
      <c r="AN1185" t="s">
        <v>6186</v>
      </c>
      <c r="AO1185" t="s">
        <v>6186</v>
      </c>
      <c r="AP1185">
        <v>0.999</v>
      </c>
      <c r="AQ1185" t="s">
        <v>6186</v>
      </c>
      <c r="AR1185" t="s">
        <v>6186</v>
      </c>
      <c r="AS1185" t="s">
        <v>6186</v>
      </c>
      <c r="AT1185">
        <v>1.0999999999999999E-2</v>
      </c>
      <c r="AU1185" t="s">
        <v>6186</v>
      </c>
      <c r="AV1185">
        <v>3.8</v>
      </c>
      <c r="AW1185" t="s">
        <v>6186</v>
      </c>
      <c r="AX1185">
        <v>6.4</v>
      </c>
      <c r="AY1185">
        <v>0.92</v>
      </c>
      <c r="AZ1185">
        <v>0.08</v>
      </c>
      <c r="BA1185" t="s">
        <v>6186</v>
      </c>
      <c r="BB1185" t="s">
        <v>6186</v>
      </c>
      <c r="BC1185" t="s">
        <v>6186</v>
      </c>
      <c r="BD1185" t="s">
        <v>6186</v>
      </c>
    </row>
    <row r="1186" spans="1:56">
      <c r="A1186" t="s">
        <v>6185</v>
      </c>
      <c r="B1186">
        <v>3500</v>
      </c>
      <c r="C1186">
        <v>1987</v>
      </c>
      <c r="D1186" s="7">
        <v>2521</v>
      </c>
      <c r="E1186">
        <v>0.16955899999999999</v>
      </c>
      <c r="F1186">
        <v>24.575710000000001</v>
      </c>
      <c r="H1186">
        <v>20.92503</v>
      </c>
      <c r="I1186">
        <f t="shared" si="22"/>
        <v>3.5480271617699999</v>
      </c>
      <c r="K1186">
        <v>18.032050000000002</v>
      </c>
      <c r="L1186">
        <v>25.72653</v>
      </c>
      <c r="M1186">
        <v>424.92527999999999</v>
      </c>
      <c r="N1186">
        <v>493.07812999999999</v>
      </c>
      <c r="O1186">
        <v>345.64249999999998</v>
      </c>
      <c r="P1186" t="s">
        <v>6186</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6186</v>
      </c>
      <c r="AD1186" t="s">
        <v>6186</v>
      </c>
      <c r="AE1186">
        <v>7.3999999999999996E-2</v>
      </c>
      <c r="AF1186" t="s">
        <v>6186</v>
      </c>
      <c r="AG1186">
        <v>0.77100000000000002</v>
      </c>
      <c r="AH1186">
        <v>0.15</v>
      </c>
      <c r="AI1186">
        <v>4.0000000000000001E-3</v>
      </c>
      <c r="AJ1186">
        <v>4.0000000000000001E-3</v>
      </c>
      <c r="AK1186" t="s">
        <v>6186</v>
      </c>
      <c r="AL1186" t="s">
        <v>6186</v>
      </c>
      <c r="AM1186" t="s">
        <v>6186</v>
      </c>
      <c r="AN1186" t="s">
        <v>6186</v>
      </c>
      <c r="AO1186" t="s">
        <v>6186</v>
      </c>
      <c r="AP1186">
        <v>0.996</v>
      </c>
      <c r="AQ1186" t="s">
        <v>6186</v>
      </c>
      <c r="AR1186" t="s">
        <v>6186</v>
      </c>
      <c r="AS1186" t="s">
        <v>6186</v>
      </c>
      <c r="AT1186">
        <v>3.1E-2</v>
      </c>
      <c r="AU1186" t="s">
        <v>6186</v>
      </c>
      <c r="AV1186">
        <v>4</v>
      </c>
      <c r="AW1186" t="s">
        <v>6186</v>
      </c>
      <c r="AX1186">
        <v>6.3</v>
      </c>
      <c r="AY1186">
        <v>0.91700000000000004</v>
      </c>
      <c r="AZ1186">
        <v>8.3000000000000004E-2</v>
      </c>
      <c r="BA1186" t="s">
        <v>6186</v>
      </c>
      <c r="BB1186" t="s">
        <v>6186</v>
      </c>
      <c r="BC1186" t="s">
        <v>6186</v>
      </c>
      <c r="BD1186" t="s">
        <v>6186</v>
      </c>
    </row>
    <row r="1187" spans="1:56">
      <c r="A1187" t="s">
        <v>6185</v>
      </c>
      <c r="B1187">
        <v>3500</v>
      </c>
      <c r="C1187">
        <v>1988</v>
      </c>
      <c r="D1187" s="7">
        <v>2693</v>
      </c>
      <c r="E1187">
        <v>0.17607700000000001</v>
      </c>
      <c r="F1187">
        <v>25.351839999999999</v>
      </c>
      <c r="H1187">
        <v>21.524039999999999</v>
      </c>
      <c r="I1187">
        <f t="shared" si="22"/>
        <v>3.7898883910800003</v>
      </c>
      <c r="K1187">
        <v>18.478190000000001</v>
      </c>
      <c r="L1187">
        <v>26.478560000000002</v>
      </c>
      <c r="M1187">
        <v>412.88724000000002</v>
      </c>
      <c r="N1187">
        <v>480.94531000000001</v>
      </c>
      <c r="O1187">
        <v>335.63006999999999</v>
      </c>
      <c r="P1187" t="s">
        <v>6186</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6186</v>
      </c>
      <c r="AD1187" t="s">
        <v>6186</v>
      </c>
      <c r="AE1187">
        <v>3.0000000000000001E-3</v>
      </c>
      <c r="AF1187" t="s">
        <v>6186</v>
      </c>
      <c r="AG1187">
        <v>0.88200000000000001</v>
      </c>
      <c r="AH1187">
        <v>0.114</v>
      </c>
      <c r="AI1187" t="s">
        <v>6186</v>
      </c>
      <c r="AJ1187" t="s">
        <v>6186</v>
      </c>
      <c r="AK1187" t="s">
        <v>6186</v>
      </c>
      <c r="AL1187" t="s">
        <v>6186</v>
      </c>
      <c r="AM1187" t="s">
        <v>6186</v>
      </c>
      <c r="AN1187" t="s">
        <v>6186</v>
      </c>
      <c r="AO1187" t="s">
        <v>6186</v>
      </c>
      <c r="AP1187">
        <v>1</v>
      </c>
      <c r="AQ1187" t="s">
        <v>6186</v>
      </c>
      <c r="AR1187" t="s">
        <v>6186</v>
      </c>
      <c r="AS1187" t="s">
        <v>6186</v>
      </c>
      <c r="AT1187">
        <v>6.0999999999999999E-2</v>
      </c>
      <c r="AU1187" t="s">
        <v>6186</v>
      </c>
      <c r="AV1187">
        <v>4</v>
      </c>
      <c r="AW1187" t="s">
        <v>6186</v>
      </c>
      <c r="AX1187">
        <v>6.2</v>
      </c>
      <c r="AY1187">
        <v>0.92300000000000004</v>
      </c>
      <c r="AZ1187">
        <v>7.6999999999999999E-2</v>
      </c>
      <c r="BA1187" t="s">
        <v>6186</v>
      </c>
      <c r="BB1187" t="s">
        <v>6186</v>
      </c>
      <c r="BC1187" t="s">
        <v>6186</v>
      </c>
      <c r="BD1187" t="s">
        <v>6186</v>
      </c>
    </row>
    <row r="1188" spans="1:56">
      <c r="A1188" t="s">
        <v>6185</v>
      </c>
      <c r="B1188">
        <v>3500</v>
      </c>
      <c r="C1188">
        <v>1989</v>
      </c>
      <c r="D1188" s="7">
        <v>2688</v>
      </c>
      <c r="E1188">
        <v>0.185997</v>
      </c>
      <c r="F1188">
        <v>25.142009999999999</v>
      </c>
      <c r="H1188">
        <v>21.286919999999999</v>
      </c>
      <c r="I1188">
        <f t="shared" si="22"/>
        <v>3.9593032592399995</v>
      </c>
      <c r="K1188">
        <v>18.215789999999998</v>
      </c>
      <c r="L1188">
        <v>26.175650000000001</v>
      </c>
      <c r="M1188">
        <v>417.49216000000001</v>
      </c>
      <c r="N1188">
        <v>487.87961000000001</v>
      </c>
      <c r="O1188">
        <v>339.51931000000002</v>
      </c>
      <c r="P1188" t="s">
        <v>6186</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6186</v>
      </c>
      <c r="AD1188" t="s">
        <v>6186</v>
      </c>
      <c r="AE1188" t="s">
        <v>6186</v>
      </c>
      <c r="AF1188" t="s">
        <v>6186</v>
      </c>
      <c r="AG1188">
        <v>0.878</v>
      </c>
      <c r="AH1188">
        <v>0.122</v>
      </c>
      <c r="AI1188">
        <v>0</v>
      </c>
      <c r="AJ1188">
        <v>0</v>
      </c>
      <c r="AK1188" t="s">
        <v>6186</v>
      </c>
      <c r="AL1188" t="s">
        <v>6186</v>
      </c>
      <c r="AM1188" t="s">
        <v>6186</v>
      </c>
      <c r="AN1188" t="s">
        <v>6186</v>
      </c>
      <c r="AO1188" t="s">
        <v>6186</v>
      </c>
      <c r="AP1188">
        <v>1</v>
      </c>
      <c r="AQ1188" t="s">
        <v>6186</v>
      </c>
      <c r="AR1188" t="s">
        <v>6186</v>
      </c>
      <c r="AS1188" t="s">
        <v>6186</v>
      </c>
      <c r="AT1188">
        <v>7.6999999999999999E-2</v>
      </c>
      <c r="AU1188" t="s">
        <v>6186</v>
      </c>
      <c r="AV1188">
        <v>4</v>
      </c>
      <c r="AW1188" t="s">
        <v>6186</v>
      </c>
      <c r="AX1188">
        <v>6.2</v>
      </c>
      <c r="AY1188">
        <v>0.93200000000000005</v>
      </c>
      <c r="AZ1188">
        <v>6.6000000000000003E-2</v>
      </c>
      <c r="BA1188">
        <v>1E-3</v>
      </c>
      <c r="BB1188" t="s">
        <v>6186</v>
      </c>
      <c r="BC1188" t="s">
        <v>6186</v>
      </c>
      <c r="BD1188" t="s">
        <v>6186</v>
      </c>
    </row>
    <row r="1189" spans="1:56">
      <c r="A1189" t="s">
        <v>6185</v>
      </c>
      <c r="B1189">
        <v>3500</v>
      </c>
      <c r="C1189">
        <v>1990</v>
      </c>
      <c r="D1189" s="7">
        <v>2704</v>
      </c>
      <c r="E1189">
        <v>0.21434900000000001</v>
      </c>
      <c r="F1189">
        <v>25.45804</v>
      </c>
      <c r="H1189">
        <v>21.490130000000001</v>
      </c>
      <c r="I1189">
        <f t="shared" si="22"/>
        <v>4.6063878753700003</v>
      </c>
      <c r="K1189">
        <v>18.34629</v>
      </c>
      <c r="L1189">
        <v>26.376449999999998</v>
      </c>
      <c r="M1189">
        <v>413.55826999999999</v>
      </c>
      <c r="N1189">
        <v>484.42469999999997</v>
      </c>
      <c r="O1189">
        <v>336.94675999999998</v>
      </c>
      <c r="P1189" t="s">
        <v>6186</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6186</v>
      </c>
      <c r="AD1189" t="s">
        <v>6186</v>
      </c>
      <c r="AE1189" t="s">
        <v>6186</v>
      </c>
      <c r="AF1189" t="s">
        <v>6186</v>
      </c>
      <c r="AG1189">
        <v>0.97199999999999998</v>
      </c>
      <c r="AH1189">
        <v>2.8000000000000001E-2</v>
      </c>
      <c r="AI1189">
        <v>0</v>
      </c>
      <c r="AJ1189">
        <v>0</v>
      </c>
      <c r="AK1189" t="s">
        <v>6186</v>
      </c>
      <c r="AL1189" t="s">
        <v>6186</v>
      </c>
      <c r="AM1189" t="s">
        <v>6186</v>
      </c>
      <c r="AN1189" t="s">
        <v>6186</v>
      </c>
      <c r="AO1189" t="s">
        <v>6186</v>
      </c>
      <c r="AP1189">
        <v>1</v>
      </c>
      <c r="AQ1189" t="s">
        <v>6186</v>
      </c>
      <c r="AR1189" t="s">
        <v>6186</v>
      </c>
      <c r="AS1189" t="s">
        <v>6186</v>
      </c>
      <c r="AT1189">
        <v>0.126</v>
      </c>
      <c r="AU1189" t="s">
        <v>6186</v>
      </c>
      <c r="AV1189">
        <v>4</v>
      </c>
      <c r="AW1189" t="s">
        <v>6186</v>
      </c>
      <c r="AX1189">
        <v>5.9</v>
      </c>
      <c r="AY1189">
        <v>0.93700000000000006</v>
      </c>
      <c r="AZ1189">
        <v>0.06</v>
      </c>
      <c r="BA1189">
        <v>3.0000000000000001E-3</v>
      </c>
      <c r="BB1189" t="s">
        <v>6186</v>
      </c>
      <c r="BC1189" t="s">
        <v>6186</v>
      </c>
      <c r="BD1189" t="s">
        <v>6186</v>
      </c>
    </row>
    <row r="1190" spans="1:56">
      <c r="A1190" t="s">
        <v>6185</v>
      </c>
      <c r="B1190">
        <v>3500</v>
      </c>
      <c r="C1190">
        <v>1991</v>
      </c>
      <c r="D1190" s="7">
        <v>2137</v>
      </c>
      <c r="E1190">
        <v>0.17000799999999999</v>
      </c>
      <c r="F1190">
        <v>25.352779999999999</v>
      </c>
      <c r="H1190">
        <v>21.325030000000002</v>
      </c>
      <c r="I1190">
        <f t="shared" si="22"/>
        <v>3.6254257002400001</v>
      </c>
      <c r="K1190">
        <v>18.226150000000001</v>
      </c>
      <c r="L1190">
        <v>25.98564</v>
      </c>
      <c r="M1190">
        <v>416.78667999999999</v>
      </c>
      <c r="N1190">
        <v>487.64720999999997</v>
      </c>
      <c r="O1190">
        <v>342.03793000000002</v>
      </c>
      <c r="P1190" t="s">
        <v>6186</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6186</v>
      </c>
      <c r="AD1190" t="s">
        <v>6186</v>
      </c>
      <c r="AE1190" t="s">
        <v>6186</v>
      </c>
      <c r="AF1190" t="s">
        <v>6186</v>
      </c>
      <c r="AG1190">
        <v>0.96</v>
      </c>
      <c r="AH1190">
        <v>3.9E-2</v>
      </c>
      <c r="AI1190">
        <v>1E-3</v>
      </c>
      <c r="AJ1190">
        <v>1E-3</v>
      </c>
      <c r="AK1190" t="s">
        <v>6186</v>
      </c>
      <c r="AL1190" t="s">
        <v>6186</v>
      </c>
      <c r="AM1190" t="s">
        <v>6186</v>
      </c>
      <c r="AN1190" t="s">
        <v>6186</v>
      </c>
      <c r="AO1190" t="s">
        <v>6186</v>
      </c>
      <c r="AP1190">
        <v>0.999</v>
      </c>
      <c r="AQ1190" t="s">
        <v>6186</v>
      </c>
      <c r="AR1190" t="s">
        <v>6186</v>
      </c>
      <c r="AS1190" t="s">
        <v>6186</v>
      </c>
      <c r="AT1190">
        <v>0.16400000000000001</v>
      </c>
      <c r="AU1190" t="s">
        <v>6186</v>
      </c>
      <c r="AV1190">
        <v>4</v>
      </c>
      <c r="AW1190" t="s">
        <v>6186</v>
      </c>
      <c r="AX1190">
        <v>5.9</v>
      </c>
      <c r="AY1190">
        <v>0.92600000000000005</v>
      </c>
      <c r="AZ1190">
        <v>7.0999999999999994E-2</v>
      </c>
      <c r="BA1190">
        <v>3.0000000000000001E-3</v>
      </c>
      <c r="BB1190" t="s">
        <v>6186</v>
      </c>
      <c r="BC1190" t="s">
        <v>6186</v>
      </c>
      <c r="BD1190" t="s">
        <v>6186</v>
      </c>
    </row>
    <row r="1191" spans="1:56">
      <c r="A1191" t="s">
        <v>6185</v>
      </c>
      <c r="B1191">
        <v>3500</v>
      </c>
      <c r="C1191">
        <v>1992</v>
      </c>
      <c r="D1191" s="7">
        <v>2822</v>
      </c>
      <c r="E1191">
        <v>0.23182900000000001</v>
      </c>
      <c r="F1191">
        <v>25.57178</v>
      </c>
      <c r="H1191">
        <v>21.45486</v>
      </c>
      <c r="I1191">
        <f t="shared" si="22"/>
        <v>4.9738587389399997</v>
      </c>
      <c r="K1191">
        <v>18.229659999999999</v>
      </c>
      <c r="L1191">
        <v>26.234570000000001</v>
      </c>
      <c r="M1191">
        <v>414.26584000000003</v>
      </c>
      <c r="N1191">
        <v>487.55435999999997</v>
      </c>
      <c r="O1191">
        <v>338.79428000000001</v>
      </c>
      <c r="P1191" t="s">
        <v>6186</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6186</v>
      </c>
      <c r="AD1191" t="s">
        <v>6186</v>
      </c>
      <c r="AE1191" t="s">
        <v>6186</v>
      </c>
      <c r="AF1191" t="s">
        <v>6186</v>
      </c>
      <c r="AG1191">
        <v>0.98</v>
      </c>
      <c r="AH1191">
        <v>1.9E-2</v>
      </c>
      <c r="AI1191">
        <v>1E-3</v>
      </c>
      <c r="AJ1191">
        <v>1E-3</v>
      </c>
      <c r="AK1191" t="s">
        <v>6186</v>
      </c>
      <c r="AL1191" t="s">
        <v>6186</v>
      </c>
      <c r="AM1191" t="s">
        <v>6186</v>
      </c>
      <c r="AN1191" t="s">
        <v>6186</v>
      </c>
      <c r="AO1191" t="s">
        <v>6186</v>
      </c>
      <c r="AP1191">
        <v>0.999</v>
      </c>
      <c r="AQ1191" t="s">
        <v>6186</v>
      </c>
      <c r="AR1191" t="s">
        <v>6186</v>
      </c>
      <c r="AS1191" t="s">
        <v>6186</v>
      </c>
      <c r="AT1191">
        <v>0.24</v>
      </c>
      <c r="AU1191" t="s">
        <v>6186</v>
      </c>
      <c r="AV1191">
        <v>3.9</v>
      </c>
      <c r="AW1191" t="s">
        <v>6186</v>
      </c>
      <c r="AX1191">
        <v>5.7</v>
      </c>
      <c r="AY1191">
        <v>0.94799999999999995</v>
      </c>
      <c r="AZ1191">
        <v>0.05</v>
      </c>
      <c r="BA1191">
        <v>2E-3</v>
      </c>
      <c r="BB1191" t="s">
        <v>6186</v>
      </c>
      <c r="BC1191" t="s">
        <v>6186</v>
      </c>
      <c r="BD1191" t="s">
        <v>6186</v>
      </c>
    </row>
    <row r="1192" spans="1:56">
      <c r="A1192" t="s">
        <v>6185</v>
      </c>
      <c r="B1192">
        <v>3500</v>
      </c>
      <c r="C1192">
        <v>1993</v>
      </c>
      <c r="D1192" s="7">
        <v>2848</v>
      </c>
      <c r="E1192">
        <v>0.215615</v>
      </c>
      <c r="F1192">
        <v>26.006779999999999</v>
      </c>
      <c r="H1192">
        <v>21.73743</v>
      </c>
      <c r="I1192">
        <f t="shared" si="22"/>
        <v>4.6869159694500002</v>
      </c>
      <c r="K1192">
        <v>18.463899999999999</v>
      </c>
      <c r="L1192">
        <v>26.451000000000001</v>
      </c>
      <c r="M1192">
        <v>408.83393999999998</v>
      </c>
      <c r="N1192">
        <v>481.31759</v>
      </c>
      <c r="O1192">
        <v>335.97973999999999</v>
      </c>
      <c r="P1192" t="s">
        <v>6186</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6186</v>
      </c>
      <c r="AD1192" t="s">
        <v>6186</v>
      </c>
      <c r="AE1192" t="s">
        <v>6186</v>
      </c>
      <c r="AF1192" t="s">
        <v>6186</v>
      </c>
      <c r="AG1192">
        <v>0.996</v>
      </c>
      <c r="AH1192">
        <v>4.0000000000000001E-3</v>
      </c>
      <c r="AI1192" t="s">
        <v>6186</v>
      </c>
      <c r="AJ1192" t="s">
        <v>6186</v>
      </c>
      <c r="AK1192" t="s">
        <v>6186</v>
      </c>
      <c r="AL1192" t="s">
        <v>6186</v>
      </c>
      <c r="AM1192" t="s">
        <v>6186</v>
      </c>
      <c r="AN1192" t="s">
        <v>6186</v>
      </c>
      <c r="AO1192" t="s">
        <v>6186</v>
      </c>
      <c r="AP1192">
        <v>1</v>
      </c>
      <c r="AQ1192" t="s">
        <v>6186</v>
      </c>
      <c r="AR1192" t="s">
        <v>6186</v>
      </c>
      <c r="AS1192" t="s">
        <v>6186</v>
      </c>
      <c r="AT1192">
        <v>0.24399999999999999</v>
      </c>
      <c r="AU1192" t="s">
        <v>6186</v>
      </c>
      <c r="AV1192">
        <v>4</v>
      </c>
      <c r="AW1192" t="s">
        <v>6186</v>
      </c>
      <c r="AX1192">
        <v>5.7</v>
      </c>
      <c r="AY1192">
        <v>0.95399999999999996</v>
      </c>
      <c r="AZ1192">
        <v>4.2000000000000003E-2</v>
      </c>
      <c r="BA1192">
        <v>4.0000000000000001E-3</v>
      </c>
      <c r="BB1192" t="s">
        <v>6186</v>
      </c>
      <c r="BC1192" t="s">
        <v>6186</v>
      </c>
      <c r="BD1192" t="s">
        <v>6186</v>
      </c>
    </row>
    <row r="1193" spans="1:56">
      <c r="A1193" t="s">
        <v>6185</v>
      </c>
      <c r="B1193">
        <v>3500</v>
      </c>
      <c r="C1193">
        <v>1994</v>
      </c>
      <c r="D1193" s="7">
        <v>2770</v>
      </c>
      <c r="E1193">
        <v>0.19609199999999999</v>
      </c>
      <c r="F1193">
        <v>26.066890000000001</v>
      </c>
      <c r="H1193">
        <v>21.73075</v>
      </c>
      <c r="I1193">
        <f t="shared" si="22"/>
        <v>4.261226229</v>
      </c>
      <c r="K1193">
        <v>18.380739999999999</v>
      </c>
      <c r="L1193">
        <v>26.463550000000001</v>
      </c>
      <c r="M1193">
        <v>408.95956999999999</v>
      </c>
      <c r="N1193">
        <v>483.49529999999999</v>
      </c>
      <c r="O1193">
        <v>335.82046000000003</v>
      </c>
      <c r="P1193" t="s">
        <v>6186</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6186</v>
      </c>
      <c r="AD1193" t="s">
        <v>6186</v>
      </c>
      <c r="AE1193" t="s">
        <v>6186</v>
      </c>
      <c r="AF1193" t="s">
        <v>6186</v>
      </c>
      <c r="AG1193">
        <v>1</v>
      </c>
      <c r="AH1193" t="s">
        <v>6186</v>
      </c>
      <c r="AI1193" t="s">
        <v>6186</v>
      </c>
      <c r="AJ1193" t="s">
        <v>6186</v>
      </c>
      <c r="AK1193" t="s">
        <v>6186</v>
      </c>
      <c r="AL1193" t="s">
        <v>6186</v>
      </c>
      <c r="AM1193" t="s">
        <v>6186</v>
      </c>
      <c r="AN1193" t="s">
        <v>6186</v>
      </c>
      <c r="AO1193" t="s">
        <v>6186</v>
      </c>
      <c r="AP1193">
        <v>1</v>
      </c>
      <c r="AQ1193" t="s">
        <v>6186</v>
      </c>
      <c r="AR1193" t="s">
        <v>6186</v>
      </c>
      <c r="AS1193" t="s">
        <v>6186</v>
      </c>
      <c r="AT1193">
        <v>0.26200000000000001</v>
      </c>
      <c r="AU1193" t="s">
        <v>6186</v>
      </c>
      <c r="AV1193">
        <v>4.0999999999999996</v>
      </c>
      <c r="AW1193" t="s">
        <v>6186</v>
      </c>
      <c r="AX1193">
        <v>5.7</v>
      </c>
      <c r="AY1193">
        <v>0.92600000000000005</v>
      </c>
      <c r="AZ1193">
        <v>6.6000000000000003E-2</v>
      </c>
      <c r="BA1193">
        <v>8.0000000000000002E-3</v>
      </c>
      <c r="BB1193" t="s">
        <v>6186</v>
      </c>
      <c r="BC1193" t="s">
        <v>6186</v>
      </c>
      <c r="BD1193" t="s">
        <v>6186</v>
      </c>
    </row>
    <row r="1194" spans="1:56">
      <c r="A1194" t="s">
        <v>6185</v>
      </c>
      <c r="B1194">
        <v>3500</v>
      </c>
      <c r="C1194">
        <v>1995</v>
      </c>
      <c r="D1194" s="7">
        <v>3628</v>
      </c>
      <c r="E1194">
        <v>0.23954</v>
      </c>
      <c r="F1194">
        <v>26.413689999999999</v>
      </c>
      <c r="H1194">
        <v>21.962589999999999</v>
      </c>
      <c r="I1194">
        <f t="shared" si="22"/>
        <v>5.2609188085999996</v>
      </c>
      <c r="K1194">
        <v>18.45467</v>
      </c>
      <c r="L1194">
        <v>26.853429999999999</v>
      </c>
      <c r="M1194">
        <v>404.64267999999998</v>
      </c>
      <c r="N1194">
        <v>481.55844000000002</v>
      </c>
      <c r="O1194">
        <v>330.94475</v>
      </c>
      <c r="P1194" t="s">
        <v>6186</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6186</v>
      </c>
      <c r="AD1194" t="s">
        <v>6186</v>
      </c>
      <c r="AE1194" t="s">
        <v>6186</v>
      </c>
      <c r="AF1194" t="s">
        <v>6186</v>
      </c>
      <c r="AG1194">
        <v>1</v>
      </c>
      <c r="AH1194" t="s">
        <v>6186</v>
      </c>
      <c r="AI1194" t="s">
        <v>6186</v>
      </c>
      <c r="AJ1194" t="s">
        <v>6186</v>
      </c>
      <c r="AK1194" t="s">
        <v>6186</v>
      </c>
      <c r="AL1194" t="s">
        <v>6186</v>
      </c>
      <c r="AM1194" t="s">
        <v>6186</v>
      </c>
      <c r="AN1194" t="s">
        <v>6186</v>
      </c>
      <c r="AO1194" t="s">
        <v>6186</v>
      </c>
      <c r="AP1194">
        <v>1</v>
      </c>
      <c r="AQ1194" t="s">
        <v>6186</v>
      </c>
      <c r="AR1194" t="s">
        <v>6186</v>
      </c>
      <c r="AS1194" t="s">
        <v>6186</v>
      </c>
      <c r="AT1194">
        <v>0.374</v>
      </c>
      <c r="AU1194" t="s">
        <v>6186</v>
      </c>
      <c r="AV1194">
        <v>4.0999999999999996</v>
      </c>
      <c r="AW1194" t="s">
        <v>6186</v>
      </c>
      <c r="AX1194">
        <v>5.7</v>
      </c>
      <c r="AY1194">
        <v>0.92800000000000005</v>
      </c>
      <c r="AZ1194">
        <v>6.4000000000000001E-2</v>
      </c>
      <c r="BA1194">
        <v>7.0000000000000001E-3</v>
      </c>
      <c r="BB1194" t="s">
        <v>6186</v>
      </c>
      <c r="BC1194" t="s">
        <v>6186</v>
      </c>
      <c r="BD1194" t="s">
        <v>6186</v>
      </c>
    </row>
    <row r="1195" spans="1:56">
      <c r="A1195" t="s">
        <v>6185</v>
      </c>
      <c r="B1195">
        <v>3500</v>
      </c>
      <c r="C1195">
        <v>1996</v>
      </c>
      <c r="D1195" s="7">
        <v>3154</v>
      </c>
      <c r="E1195">
        <v>0.23993300000000001</v>
      </c>
      <c r="F1195">
        <v>26.513999999999999</v>
      </c>
      <c r="H1195">
        <v>21.9557</v>
      </c>
      <c r="I1195">
        <f t="shared" si="22"/>
        <v>5.2678969681000005</v>
      </c>
      <c r="K1195">
        <v>18.476179999999999</v>
      </c>
      <c r="L1195">
        <v>26.648990000000001</v>
      </c>
      <c r="M1195">
        <v>404.82364000000001</v>
      </c>
      <c r="N1195">
        <v>481.05822000000001</v>
      </c>
      <c r="O1195">
        <v>333.53147000000001</v>
      </c>
      <c r="P1195" t="s">
        <v>6186</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6186</v>
      </c>
      <c r="AD1195" t="s">
        <v>6186</v>
      </c>
      <c r="AE1195" t="s">
        <v>6186</v>
      </c>
      <c r="AF1195" t="s">
        <v>6186</v>
      </c>
      <c r="AG1195">
        <v>0.998</v>
      </c>
      <c r="AH1195" t="s">
        <v>6186</v>
      </c>
      <c r="AI1195">
        <v>2E-3</v>
      </c>
      <c r="AJ1195">
        <v>2E-3</v>
      </c>
      <c r="AK1195" t="s">
        <v>6186</v>
      </c>
      <c r="AL1195" t="s">
        <v>6186</v>
      </c>
      <c r="AM1195" t="s">
        <v>6186</v>
      </c>
      <c r="AN1195" t="s">
        <v>6186</v>
      </c>
      <c r="AO1195" t="s">
        <v>6186</v>
      </c>
      <c r="AP1195">
        <v>0.998</v>
      </c>
      <c r="AQ1195">
        <v>8.0000000000000002E-3</v>
      </c>
      <c r="AR1195" t="s">
        <v>6186</v>
      </c>
      <c r="AS1195" t="s">
        <v>6186</v>
      </c>
      <c r="AT1195">
        <v>0.47</v>
      </c>
      <c r="AU1195" t="s">
        <v>6186</v>
      </c>
      <c r="AV1195">
        <v>4.0999999999999996</v>
      </c>
      <c r="AW1195" t="s">
        <v>6186</v>
      </c>
      <c r="AX1195">
        <v>5.6</v>
      </c>
      <c r="AY1195">
        <v>0.92300000000000004</v>
      </c>
      <c r="AZ1195">
        <v>7.0000000000000007E-2</v>
      </c>
      <c r="BA1195">
        <v>7.0000000000000001E-3</v>
      </c>
      <c r="BB1195" t="s">
        <v>6186</v>
      </c>
      <c r="BC1195" t="s">
        <v>6186</v>
      </c>
      <c r="BD1195" t="s">
        <v>6186</v>
      </c>
    </row>
    <row r="1196" spans="1:56">
      <c r="A1196" t="s">
        <v>6185</v>
      </c>
      <c r="B1196">
        <v>3500</v>
      </c>
      <c r="C1196">
        <v>1997</v>
      </c>
      <c r="D1196" s="7">
        <v>3196</v>
      </c>
      <c r="E1196">
        <v>0.22109000000000001</v>
      </c>
      <c r="F1196">
        <v>26.702929999999999</v>
      </c>
      <c r="H1196">
        <v>22.0502</v>
      </c>
      <c r="I1196">
        <f t="shared" si="22"/>
        <v>4.8750787180000001</v>
      </c>
      <c r="K1196">
        <v>18.462959999999999</v>
      </c>
      <c r="L1196">
        <v>26.80611</v>
      </c>
      <c r="M1196">
        <v>403.05896999999999</v>
      </c>
      <c r="N1196">
        <v>481.36923999999999</v>
      </c>
      <c r="O1196">
        <v>331.55016000000001</v>
      </c>
      <c r="P1196" t="s">
        <v>6186</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6186</v>
      </c>
      <c r="AD1196" t="s">
        <v>6186</v>
      </c>
      <c r="AE1196" t="s">
        <v>6186</v>
      </c>
      <c r="AF1196" t="s">
        <v>6186</v>
      </c>
      <c r="AG1196">
        <v>0.999</v>
      </c>
      <c r="AH1196" t="s">
        <v>6186</v>
      </c>
      <c r="AI1196">
        <v>1E-3</v>
      </c>
      <c r="AJ1196">
        <v>1E-3</v>
      </c>
      <c r="AK1196" t="s">
        <v>6186</v>
      </c>
      <c r="AL1196" t="s">
        <v>6186</v>
      </c>
      <c r="AM1196" t="s">
        <v>6186</v>
      </c>
      <c r="AN1196" t="s">
        <v>6186</v>
      </c>
      <c r="AO1196" t="s">
        <v>6186</v>
      </c>
      <c r="AP1196">
        <v>0.999</v>
      </c>
      <c r="AQ1196">
        <v>1.7000000000000001E-2</v>
      </c>
      <c r="AR1196" t="s">
        <v>6186</v>
      </c>
      <c r="AS1196" t="s">
        <v>6186</v>
      </c>
      <c r="AT1196">
        <v>0.48699999999999999</v>
      </c>
      <c r="AU1196" t="s">
        <v>6186</v>
      </c>
      <c r="AV1196">
        <v>4.0999999999999996</v>
      </c>
      <c r="AW1196" t="s">
        <v>6186</v>
      </c>
      <c r="AX1196">
        <v>5.5</v>
      </c>
      <c r="AY1196">
        <v>0.92700000000000005</v>
      </c>
      <c r="AZ1196">
        <v>6.8000000000000005E-2</v>
      </c>
      <c r="BA1196">
        <v>5.0000000000000001E-3</v>
      </c>
      <c r="BB1196" t="s">
        <v>6186</v>
      </c>
      <c r="BC1196" t="s">
        <v>6186</v>
      </c>
      <c r="BD1196" t="s">
        <v>6186</v>
      </c>
    </row>
    <row r="1197" spans="1:56">
      <c r="A1197" t="s">
        <v>6185</v>
      </c>
      <c r="B1197">
        <v>3500</v>
      </c>
      <c r="C1197">
        <v>1998</v>
      </c>
      <c r="D1197" s="7">
        <v>3995</v>
      </c>
      <c r="E1197">
        <v>0.27635300000000002</v>
      </c>
      <c r="F1197">
        <v>27.1035</v>
      </c>
      <c r="H1197">
        <v>22.290479999999999</v>
      </c>
      <c r="I1197">
        <f t="shared" si="22"/>
        <v>6.1600410194400004</v>
      </c>
      <c r="K1197">
        <v>18.648019999999999</v>
      </c>
      <c r="L1197">
        <v>26.989909999999998</v>
      </c>
      <c r="M1197">
        <v>398.69036</v>
      </c>
      <c r="N1197">
        <v>476.56531999999999</v>
      </c>
      <c r="O1197">
        <v>329.27121</v>
      </c>
      <c r="P1197" t="s">
        <v>6186</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6186</v>
      </c>
      <c r="AD1197" t="s">
        <v>6186</v>
      </c>
      <c r="AE1197" t="s">
        <v>6186</v>
      </c>
      <c r="AF1197" t="s">
        <v>6186</v>
      </c>
      <c r="AG1197">
        <v>1</v>
      </c>
      <c r="AH1197" t="s">
        <v>6186</v>
      </c>
      <c r="AI1197" t="s">
        <v>6186</v>
      </c>
      <c r="AJ1197" t="s">
        <v>6186</v>
      </c>
      <c r="AK1197" t="s">
        <v>6186</v>
      </c>
      <c r="AL1197" t="s">
        <v>6186</v>
      </c>
      <c r="AM1197" t="s">
        <v>6186</v>
      </c>
      <c r="AN1197" t="s">
        <v>6186</v>
      </c>
      <c r="AO1197" t="s">
        <v>6186</v>
      </c>
      <c r="AP1197">
        <v>1</v>
      </c>
      <c r="AQ1197">
        <v>0.02</v>
      </c>
      <c r="AR1197" t="s">
        <v>6186</v>
      </c>
      <c r="AS1197" t="s">
        <v>6186</v>
      </c>
      <c r="AT1197">
        <v>0.55100000000000005</v>
      </c>
      <c r="AU1197" t="s">
        <v>6186</v>
      </c>
      <c r="AV1197">
        <v>4.0999999999999996</v>
      </c>
      <c r="AW1197" t="s">
        <v>6186</v>
      </c>
      <c r="AX1197">
        <v>5.4</v>
      </c>
      <c r="AY1197">
        <v>0.92300000000000004</v>
      </c>
      <c r="AZ1197">
        <v>7.2999999999999995E-2</v>
      </c>
      <c r="BA1197">
        <v>4.0000000000000001E-3</v>
      </c>
      <c r="BB1197" t="s">
        <v>6186</v>
      </c>
      <c r="BC1197" t="s">
        <v>6186</v>
      </c>
      <c r="BD1197" t="s">
        <v>6186</v>
      </c>
    </row>
    <row r="1198" spans="1:56">
      <c r="A1198" t="s">
        <v>6185</v>
      </c>
      <c r="B1198">
        <v>3500</v>
      </c>
      <c r="C1198">
        <v>1999</v>
      </c>
      <c r="D1198" s="7">
        <v>4610</v>
      </c>
      <c r="E1198">
        <v>0.30296400000000001</v>
      </c>
      <c r="F1198">
        <v>27.169840000000001</v>
      </c>
      <c r="H1198">
        <v>22.257760000000001</v>
      </c>
      <c r="I1198">
        <f t="shared" si="22"/>
        <v>6.7433000006400006</v>
      </c>
      <c r="K1198">
        <v>18.615349999999999</v>
      </c>
      <c r="L1198">
        <v>26.825690000000002</v>
      </c>
      <c r="M1198">
        <v>399.27654999999999</v>
      </c>
      <c r="N1198">
        <v>477.40170999999998</v>
      </c>
      <c r="O1198">
        <v>331.28694000000002</v>
      </c>
      <c r="P1198" t="s">
        <v>6186</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6186</v>
      </c>
      <c r="AD1198" t="s">
        <v>6186</v>
      </c>
      <c r="AE1198" t="s">
        <v>6186</v>
      </c>
      <c r="AF1198" t="s">
        <v>6186</v>
      </c>
      <c r="AG1198">
        <v>1</v>
      </c>
      <c r="AH1198" t="s">
        <v>6186</v>
      </c>
      <c r="AI1198" t="s">
        <v>6186</v>
      </c>
      <c r="AJ1198" t="s">
        <v>6186</v>
      </c>
      <c r="AK1198" t="s">
        <v>6186</v>
      </c>
      <c r="AL1198" t="s">
        <v>6186</v>
      </c>
      <c r="AM1198" t="s">
        <v>6186</v>
      </c>
      <c r="AN1198" t="s">
        <v>6186</v>
      </c>
      <c r="AO1198" t="s">
        <v>6186</v>
      </c>
      <c r="AP1198">
        <v>1</v>
      </c>
      <c r="AQ1198">
        <v>2.7E-2</v>
      </c>
      <c r="AR1198" t="s">
        <v>6186</v>
      </c>
      <c r="AS1198" t="s">
        <v>6186</v>
      </c>
      <c r="AT1198">
        <v>0.63400000000000001</v>
      </c>
      <c r="AU1198" t="s">
        <v>6186</v>
      </c>
      <c r="AV1198">
        <v>4.0999999999999996</v>
      </c>
      <c r="AW1198" t="s">
        <v>6186</v>
      </c>
      <c r="AX1198">
        <v>5.4</v>
      </c>
      <c r="AY1198">
        <v>0.90400000000000003</v>
      </c>
      <c r="AZ1198">
        <v>8.8999999999999996E-2</v>
      </c>
      <c r="BA1198">
        <v>7.0000000000000001E-3</v>
      </c>
      <c r="BB1198" t="s">
        <v>6186</v>
      </c>
      <c r="BC1198" t="s">
        <v>6186</v>
      </c>
      <c r="BD1198" t="s">
        <v>6186</v>
      </c>
    </row>
    <row r="1199" spans="1:56">
      <c r="A1199" t="s">
        <v>6185</v>
      </c>
      <c r="B1199">
        <v>3500</v>
      </c>
      <c r="C1199">
        <v>2000</v>
      </c>
      <c r="D1199" s="7">
        <v>4665</v>
      </c>
      <c r="E1199">
        <v>0.28151300000000001</v>
      </c>
      <c r="F1199">
        <v>27.147829999999999</v>
      </c>
      <c r="H1199">
        <v>22.16648</v>
      </c>
      <c r="I1199">
        <f t="shared" si="22"/>
        <v>6.2401522842400006</v>
      </c>
      <c r="K1199">
        <v>18.49231</v>
      </c>
      <c r="L1199">
        <v>26.669060000000002</v>
      </c>
      <c r="M1199">
        <v>400.92068999999998</v>
      </c>
      <c r="N1199">
        <v>480.57826</v>
      </c>
      <c r="O1199">
        <v>333.23264</v>
      </c>
      <c r="P1199" t="s">
        <v>6186</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6186</v>
      </c>
      <c r="AD1199" t="s">
        <v>6186</v>
      </c>
      <c r="AE1199" t="s">
        <v>6186</v>
      </c>
      <c r="AF1199" t="s">
        <v>6186</v>
      </c>
      <c r="AG1199">
        <v>1</v>
      </c>
      <c r="AH1199" t="s">
        <v>6186</v>
      </c>
      <c r="AI1199" t="s">
        <v>6186</v>
      </c>
      <c r="AJ1199" t="s">
        <v>6186</v>
      </c>
      <c r="AK1199" t="s">
        <v>6186</v>
      </c>
      <c r="AL1199" t="s">
        <v>6186</v>
      </c>
      <c r="AM1199" t="s">
        <v>6186</v>
      </c>
      <c r="AN1199" t="s">
        <v>6186</v>
      </c>
      <c r="AO1199" t="s">
        <v>6186</v>
      </c>
      <c r="AP1199">
        <v>1</v>
      </c>
      <c r="AQ1199">
        <v>2.1999999999999999E-2</v>
      </c>
      <c r="AR1199" t="s">
        <v>6186</v>
      </c>
      <c r="AS1199" t="s">
        <v>6186</v>
      </c>
      <c r="AT1199">
        <v>0.65700000000000003</v>
      </c>
      <c r="AU1199">
        <v>0.22500000000000001</v>
      </c>
      <c r="AV1199">
        <v>4.0999999999999996</v>
      </c>
      <c r="AW1199" t="s">
        <v>6186</v>
      </c>
      <c r="AX1199">
        <v>5.4</v>
      </c>
      <c r="AY1199">
        <v>0.879</v>
      </c>
      <c r="AZ1199">
        <v>0.115</v>
      </c>
      <c r="BA1199">
        <v>6.0000000000000001E-3</v>
      </c>
      <c r="BB1199" t="s">
        <v>6186</v>
      </c>
      <c r="BC1199" t="s">
        <v>6186</v>
      </c>
      <c r="BD1199" t="s">
        <v>6186</v>
      </c>
    </row>
    <row r="1200" spans="1:56">
      <c r="A1200" t="s">
        <v>6185</v>
      </c>
      <c r="B1200">
        <v>3500</v>
      </c>
      <c r="C1200">
        <v>2001</v>
      </c>
      <c r="D1200" s="7">
        <v>4313</v>
      </c>
      <c r="E1200">
        <v>0.27637099999999998</v>
      </c>
      <c r="F1200">
        <v>27.230810000000002</v>
      </c>
      <c r="H1200">
        <v>22.139790000000001</v>
      </c>
      <c r="I1200">
        <f t="shared" si="22"/>
        <v>6.1187959020899996</v>
      </c>
      <c r="K1200">
        <v>18.477350000000001</v>
      </c>
      <c r="L1200">
        <v>26.496919999999999</v>
      </c>
      <c r="M1200">
        <v>401.44344000000001</v>
      </c>
      <c r="N1200">
        <v>481.01334000000003</v>
      </c>
      <c r="O1200">
        <v>335.43144999999998</v>
      </c>
      <c r="P1200" t="s">
        <v>6186</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6186</v>
      </c>
      <c r="AD1200" t="s">
        <v>6186</v>
      </c>
      <c r="AE1200" t="s">
        <v>6186</v>
      </c>
      <c r="AF1200" t="s">
        <v>6186</v>
      </c>
      <c r="AG1200">
        <v>0.999</v>
      </c>
      <c r="AH1200" t="s">
        <v>6186</v>
      </c>
      <c r="AI1200">
        <v>1E-3</v>
      </c>
      <c r="AJ1200">
        <v>1E-3</v>
      </c>
      <c r="AK1200" t="s">
        <v>6186</v>
      </c>
      <c r="AL1200" t="s">
        <v>6186</v>
      </c>
      <c r="AM1200" t="s">
        <v>6186</v>
      </c>
      <c r="AN1200" t="s">
        <v>6186</v>
      </c>
      <c r="AO1200" t="s">
        <v>6186</v>
      </c>
      <c r="AP1200">
        <v>0.999</v>
      </c>
      <c r="AQ1200">
        <v>3.3000000000000002E-2</v>
      </c>
      <c r="AR1200" t="s">
        <v>6186</v>
      </c>
      <c r="AS1200" t="s">
        <v>6186</v>
      </c>
      <c r="AT1200">
        <v>0.64800000000000002</v>
      </c>
      <c r="AU1200">
        <v>0.214</v>
      </c>
      <c r="AV1200">
        <v>4.2</v>
      </c>
      <c r="AW1200" t="s">
        <v>6186</v>
      </c>
      <c r="AX1200">
        <v>5.3</v>
      </c>
      <c r="AY1200">
        <v>0.84599999999999997</v>
      </c>
      <c r="AZ1200">
        <v>0.14299999999999999</v>
      </c>
      <c r="BA1200">
        <v>1.0999999999999999E-2</v>
      </c>
      <c r="BB1200" t="s">
        <v>6186</v>
      </c>
      <c r="BC1200" t="s">
        <v>6186</v>
      </c>
      <c r="BD1200" t="s">
        <v>6186</v>
      </c>
    </row>
    <row r="1201" spans="1:56">
      <c r="A1201" t="s">
        <v>6185</v>
      </c>
      <c r="B1201">
        <v>3500</v>
      </c>
      <c r="C1201">
        <v>2002</v>
      </c>
      <c r="D1201" s="7">
        <v>4294</v>
      </c>
      <c r="E1201">
        <v>0.26643699999999998</v>
      </c>
      <c r="F1201">
        <v>27.689579999999999</v>
      </c>
      <c r="H1201">
        <v>22.38608</v>
      </c>
      <c r="I1201">
        <f t="shared" si="22"/>
        <v>5.9644799969599998</v>
      </c>
      <c r="K1201">
        <v>18.737639999999999</v>
      </c>
      <c r="L1201">
        <v>26.577359999999999</v>
      </c>
      <c r="M1201">
        <v>397.11547999999999</v>
      </c>
      <c r="N1201">
        <v>474.43540000000002</v>
      </c>
      <c r="O1201">
        <v>334.49257999999998</v>
      </c>
      <c r="P1201" t="s">
        <v>6186</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6186</v>
      </c>
      <c r="AD1201" t="s">
        <v>6186</v>
      </c>
      <c r="AE1201" t="s">
        <v>6186</v>
      </c>
      <c r="AF1201" t="s">
        <v>6186</v>
      </c>
      <c r="AG1201">
        <v>0.997</v>
      </c>
      <c r="AH1201" t="s">
        <v>6186</v>
      </c>
      <c r="AI1201">
        <v>3.0000000000000001E-3</v>
      </c>
      <c r="AJ1201">
        <v>3.0000000000000001E-3</v>
      </c>
      <c r="AK1201" t="s">
        <v>6186</v>
      </c>
      <c r="AL1201" t="s">
        <v>6186</v>
      </c>
      <c r="AM1201" t="s">
        <v>6186</v>
      </c>
      <c r="AN1201" t="s">
        <v>6186</v>
      </c>
      <c r="AO1201" t="s">
        <v>6186</v>
      </c>
      <c r="AP1201">
        <v>0.997</v>
      </c>
      <c r="AQ1201">
        <v>5.2999999999999999E-2</v>
      </c>
      <c r="AR1201" t="s">
        <v>6186</v>
      </c>
      <c r="AS1201" t="s">
        <v>6186</v>
      </c>
      <c r="AT1201">
        <v>0.67800000000000005</v>
      </c>
      <c r="AU1201">
        <v>0.33600000000000002</v>
      </c>
      <c r="AV1201">
        <v>4.2</v>
      </c>
      <c r="AW1201">
        <v>1E-3</v>
      </c>
      <c r="AX1201">
        <v>5.3</v>
      </c>
      <c r="AY1201">
        <v>0.82699999999999996</v>
      </c>
      <c r="AZ1201">
        <v>0.157</v>
      </c>
      <c r="BA1201">
        <v>1.4999999999999999E-2</v>
      </c>
      <c r="BB1201" t="s">
        <v>6186</v>
      </c>
      <c r="BC1201" t="s">
        <v>6186</v>
      </c>
      <c r="BD1201" t="s">
        <v>6186</v>
      </c>
    </row>
    <row r="1202" spans="1:56">
      <c r="A1202" t="s">
        <v>6185</v>
      </c>
      <c r="B1202">
        <v>3500</v>
      </c>
      <c r="C1202">
        <v>2003</v>
      </c>
      <c r="D1202" s="7">
        <v>4119</v>
      </c>
      <c r="E1202">
        <v>0.26116099999999998</v>
      </c>
      <c r="F1202">
        <v>27.99793</v>
      </c>
      <c r="H1202">
        <v>22.580300000000001</v>
      </c>
      <c r="I1202">
        <f t="shared" si="22"/>
        <v>5.8970937282999998</v>
      </c>
      <c r="K1202">
        <v>18.74615</v>
      </c>
      <c r="L1202">
        <v>26.938960000000002</v>
      </c>
      <c r="M1202">
        <v>393.67806000000002</v>
      </c>
      <c r="N1202">
        <v>474.19270999999998</v>
      </c>
      <c r="O1202">
        <v>329.98552999999998</v>
      </c>
      <c r="P1202" t="s">
        <v>6186</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6186</v>
      </c>
      <c r="AB1202">
        <v>0.91300000000000003</v>
      </c>
      <c r="AC1202" t="s">
        <v>6186</v>
      </c>
      <c r="AD1202" t="s">
        <v>6186</v>
      </c>
      <c r="AE1202" t="s">
        <v>6186</v>
      </c>
      <c r="AF1202" t="s">
        <v>6186</v>
      </c>
      <c r="AG1202">
        <v>0.997</v>
      </c>
      <c r="AH1202" t="s">
        <v>6186</v>
      </c>
      <c r="AI1202">
        <v>3.0000000000000001E-3</v>
      </c>
      <c r="AJ1202">
        <v>3.0000000000000001E-3</v>
      </c>
      <c r="AK1202" t="s">
        <v>6186</v>
      </c>
      <c r="AL1202" t="s">
        <v>6186</v>
      </c>
      <c r="AM1202" t="s">
        <v>6186</v>
      </c>
      <c r="AN1202" t="s">
        <v>6186</v>
      </c>
      <c r="AO1202" t="s">
        <v>6186</v>
      </c>
      <c r="AP1202">
        <v>0.997</v>
      </c>
      <c r="AQ1202">
        <v>2.4E-2</v>
      </c>
      <c r="AR1202" t="s">
        <v>6186</v>
      </c>
      <c r="AS1202" t="s">
        <v>6186</v>
      </c>
      <c r="AT1202">
        <v>0.66600000000000004</v>
      </c>
      <c r="AU1202">
        <v>0.40699999999999997</v>
      </c>
      <c r="AV1202">
        <v>4.4000000000000004</v>
      </c>
      <c r="AW1202">
        <v>2E-3</v>
      </c>
      <c r="AX1202">
        <v>5.3</v>
      </c>
      <c r="AY1202">
        <v>0.67700000000000005</v>
      </c>
      <c r="AZ1202">
        <v>0.29299999999999998</v>
      </c>
      <c r="BA1202">
        <v>2.8000000000000001E-2</v>
      </c>
      <c r="BB1202" t="s">
        <v>6186</v>
      </c>
      <c r="BC1202" t="s">
        <v>6186</v>
      </c>
      <c r="BD1202" t="s">
        <v>6186</v>
      </c>
    </row>
    <row r="1203" spans="1:56">
      <c r="A1203" t="s">
        <v>6185</v>
      </c>
      <c r="B1203">
        <v>3500</v>
      </c>
      <c r="C1203">
        <v>2004</v>
      </c>
      <c r="D1203" s="7">
        <v>3561</v>
      </c>
      <c r="E1203">
        <v>0.22667300000000001</v>
      </c>
      <c r="F1203">
        <v>28.113009999999999</v>
      </c>
      <c r="H1203">
        <v>22.589479999999998</v>
      </c>
      <c r="I1203">
        <f t="shared" si="22"/>
        <v>5.1204252000399997</v>
      </c>
      <c r="K1203">
        <v>18.702590000000001</v>
      </c>
      <c r="L1203">
        <v>26.90972</v>
      </c>
      <c r="M1203">
        <v>393.55140999999998</v>
      </c>
      <c r="N1203">
        <v>475.33931999999999</v>
      </c>
      <c r="O1203">
        <v>330.37018</v>
      </c>
      <c r="P1203" t="s">
        <v>6186</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6186</v>
      </c>
      <c r="AD1203" t="s">
        <v>6186</v>
      </c>
      <c r="AE1203" t="s">
        <v>6186</v>
      </c>
      <c r="AF1203" t="s">
        <v>6186</v>
      </c>
      <c r="AG1203">
        <v>0.996</v>
      </c>
      <c r="AH1203" t="s">
        <v>6186</v>
      </c>
      <c r="AI1203">
        <v>4.0000000000000001E-3</v>
      </c>
      <c r="AJ1203">
        <v>4.0000000000000001E-3</v>
      </c>
      <c r="AK1203" t="s">
        <v>6186</v>
      </c>
      <c r="AL1203" t="s">
        <v>6186</v>
      </c>
      <c r="AM1203" t="s">
        <v>6186</v>
      </c>
      <c r="AN1203" t="s">
        <v>6186</v>
      </c>
      <c r="AO1203" t="s">
        <v>6186</v>
      </c>
      <c r="AP1203">
        <v>0.996</v>
      </c>
      <c r="AQ1203">
        <v>4.8000000000000001E-2</v>
      </c>
      <c r="AR1203" t="s">
        <v>6186</v>
      </c>
      <c r="AS1203" t="s">
        <v>6186</v>
      </c>
      <c r="AT1203">
        <v>0.66600000000000004</v>
      </c>
      <c r="AU1203">
        <v>0.376</v>
      </c>
      <c r="AV1203">
        <v>4.4000000000000004</v>
      </c>
      <c r="AW1203">
        <v>2E-3</v>
      </c>
      <c r="AX1203">
        <v>5.2</v>
      </c>
      <c r="AY1203">
        <v>0.67300000000000004</v>
      </c>
      <c r="AZ1203">
        <v>0.26700000000000002</v>
      </c>
      <c r="BA1203">
        <v>5.8000000000000003E-2</v>
      </c>
      <c r="BB1203" t="s">
        <v>6186</v>
      </c>
      <c r="BC1203" t="s">
        <v>6186</v>
      </c>
      <c r="BD1203" t="s">
        <v>6186</v>
      </c>
    </row>
    <row r="1204" spans="1:56">
      <c r="A1204" t="s">
        <v>6185</v>
      </c>
      <c r="B1204">
        <v>3500</v>
      </c>
      <c r="C1204">
        <v>2005</v>
      </c>
      <c r="D1204" s="7">
        <v>3265</v>
      </c>
      <c r="E1204">
        <v>0.20542099999999999</v>
      </c>
      <c r="F1204">
        <v>28.90718</v>
      </c>
      <c r="H1204">
        <v>23.074919999999999</v>
      </c>
      <c r="I1204">
        <f t="shared" si="22"/>
        <v>4.7400731413199999</v>
      </c>
      <c r="K1204">
        <v>19.1509</v>
      </c>
      <c r="L1204">
        <v>27.293839999999999</v>
      </c>
      <c r="M1204">
        <v>385.39697999999999</v>
      </c>
      <c r="N1204">
        <v>464.35977000000003</v>
      </c>
      <c r="O1204">
        <v>325.82855000000001</v>
      </c>
      <c r="P1204" t="s">
        <v>6186</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6186</v>
      </c>
      <c r="AD1204" t="s">
        <v>6186</v>
      </c>
      <c r="AE1204" t="s">
        <v>6186</v>
      </c>
      <c r="AF1204" t="s">
        <v>6186</v>
      </c>
      <c r="AG1204">
        <v>0.99399999999999999</v>
      </c>
      <c r="AH1204" t="s">
        <v>6186</v>
      </c>
      <c r="AI1204">
        <v>6.0000000000000001E-3</v>
      </c>
      <c r="AJ1204">
        <v>6.0000000000000001E-3</v>
      </c>
      <c r="AK1204" t="s">
        <v>6186</v>
      </c>
      <c r="AL1204" t="s">
        <v>6186</v>
      </c>
      <c r="AM1204" t="s">
        <v>6186</v>
      </c>
      <c r="AN1204" t="s">
        <v>6186</v>
      </c>
      <c r="AO1204">
        <v>6.0000000000000001E-3</v>
      </c>
      <c r="AP1204">
        <v>0.98799999999999999</v>
      </c>
      <c r="AQ1204">
        <v>0.04</v>
      </c>
      <c r="AR1204" t="s">
        <v>6186</v>
      </c>
      <c r="AS1204" t="s">
        <v>6186</v>
      </c>
      <c r="AT1204">
        <v>0.70599999999999996</v>
      </c>
      <c r="AU1204">
        <v>0.47299999999999998</v>
      </c>
      <c r="AV1204">
        <v>4.5</v>
      </c>
      <c r="AW1204">
        <v>1E-3</v>
      </c>
      <c r="AX1204">
        <v>5</v>
      </c>
      <c r="AY1204">
        <v>0.55200000000000005</v>
      </c>
      <c r="AZ1204">
        <v>0.38600000000000001</v>
      </c>
      <c r="BA1204">
        <v>5.8000000000000003E-2</v>
      </c>
      <c r="BB1204">
        <v>3.0000000000000001E-3</v>
      </c>
      <c r="BC1204" t="s">
        <v>6186</v>
      </c>
      <c r="BD1204" t="s">
        <v>6186</v>
      </c>
    </row>
    <row r="1205" spans="1:56">
      <c r="A1205" t="s">
        <v>6185</v>
      </c>
      <c r="B1205">
        <v>3500</v>
      </c>
      <c r="C1205">
        <v>2006</v>
      </c>
      <c r="D1205" s="7">
        <v>3024</v>
      </c>
      <c r="E1205">
        <v>0.200207</v>
      </c>
      <c r="F1205">
        <v>29.154</v>
      </c>
      <c r="H1205">
        <v>23.24484</v>
      </c>
      <c r="I1205">
        <f t="shared" si="22"/>
        <v>4.6537796818799997</v>
      </c>
      <c r="K1205">
        <v>19.33644</v>
      </c>
      <c r="L1205">
        <v>27.426909999999999</v>
      </c>
      <c r="M1205">
        <v>382.86547000000002</v>
      </c>
      <c r="N1205">
        <v>460.21467999999999</v>
      </c>
      <c r="O1205">
        <v>324.51432</v>
      </c>
      <c r="P1205" t="s">
        <v>6186</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6186</v>
      </c>
      <c r="AD1205" t="s">
        <v>6186</v>
      </c>
      <c r="AE1205" t="s">
        <v>6186</v>
      </c>
      <c r="AF1205" t="s">
        <v>6186</v>
      </c>
      <c r="AG1205">
        <v>0.98599999999999999</v>
      </c>
      <c r="AH1205" t="s">
        <v>6186</v>
      </c>
      <c r="AI1205">
        <v>1.4E-2</v>
      </c>
      <c r="AJ1205">
        <v>1.4E-2</v>
      </c>
      <c r="AK1205" t="s">
        <v>6186</v>
      </c>
      <c r="AL1205" t="s">
        <v>6186</v>
      </c>
      <c r="AM1205" t="s">
        <v>6186</v>
      </c>
      <c r="AN1205" t="s">
        <v>6186</v>
      </c>
      <c r="AO1205" t="s">
        <v>6186</v>
      </c>
      <c r="AP1205">
        <v>0.98599999999999999</v>
      </c>
      <c r="AQ1205">
        <v>6.0999999999999999E-2</v>
      </c>
      <c r="AR1205" t="s">
        <v>6186</v>
      </c>
      <c r="AS1205" t="s">
        <v>6186</v>
      </c>
      <c r="AT1205">
        <v>0.78500000000000003</v>
      </c>
      <c r="AU1205">
        <v>0.57399999999999995</v>
      </c>
      <c r="AV1205">
        <v>4.7</v>
      </c>
      <c r="AW1205" t="s">
        <v>6186</v>
      </c>
      <c r="AX1205">
        <v>4.9000000000000004</v>
      </c>
      <c r="AY1205">
        <v>0.48599999999999999</v>
      </c>
      <c r="AZ1205">
        <v>0.32300000000000001</v>
      </c>
      <c r="BA1205">
        <v>0.187</v>
      </c>
      <c r="BB1205">
        <v>4.0000000000000001E-3</v>
      </c>
      <c r="BC1205" t="s">
        <v>6186</v>
      </c>
      <c r="BD1205" t="s">
        <v>6186</v>
      </c>
    </row>
    <row r="1206" spans="1:56">
      <c r="A1206" t="s">
        <v>6185</v>
      </c>
      <c r="B1206">
        <v>3500</v>
      </c>
      <c r="C1206">
        <v>2007</v>
      </c>
      <c r="D1206" s="7">
        <v>3016</v>
      </c>
      <c r="E1206">
        <v>0.197411</v>
      </c>
      <c r="F1206">
        <v>29.938970000000001</v>
      </c>
      <c r="H1206">
        <v>23.816379999999999</v>
      </c>
      <c r="I1206">
        <f t="shared" si="22"/>
        <v>4.7016153921799999</v>
      </c>
      <c r="K1206">
        <v>19.86476</v>
      </c>
      <c r="L1206">
        <v>28.021470000000001</v>
      </c>
      <c r="M1206">
        <v>373.14661000000001</v>
      </c>
      <c r="N1206">
        <v>447.37509999999997</v>
      </c>
      <c r="O1206">
        <v>317.14967999999999</v>
      </c>
      <c r="P1206" t="s">
        <v>6186</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6186</v>
      </c>
      <c r="AB1206">
        <v>0.79700000000000004</v>
      </c>
      <c r="AC1206">
        <v>2E-3</v>
      </c>
      <c r="AD1206" t="s">
        <v>6186</v>
      </c>
      <c r="AE1206" t="s">
        <v>6186</v>
      </c>
      <c r="AF1206" t="s">
        <v>6186</v>
      </c>
      <c r="AG1206">
        <v>0.998</v>
      </c>
      <c r="AH1206" t="s">
        <v>6186</v>
      </c>
      <c r="AI1206" t="s">
        <v>6186</v>
      </c>
      <c r="AJ1206" t="s">
        <v>6186</v>
      </c>
      <c r="AK1206" t="s">
        <v>6186</v>
      </c>
      <c r="AL1206" t="s">
        <v>6186</v>
      </c>
      <c r="AM1206" t="s">
        <v>6186</v>
      </c>
      <c r="AN1206" t="s">
        <v>6186</v>
      </c>
      <c r="AO1206">
        <v>2E-3</v>
      </c>
      <c r="AP1206">
        <v>0.998</v>
      </c>
      <c r="AQ1206">
        <v>3.7999999999999999E-2</v>
      </c>
      <c r="AR1206" t="s">
        <v>6186</v>
      </c>
      <c r="AS1206" t="s">
        <v>6186</v>
      </c>
      <c r="AT1206">
        <v>0.871</v>
      </c>
      <c r="AU1206">
        <v>0.67800000000000005</v>
      </c>
      <c r="AV1206">
        <v>4.8</v>
      </c>
      <c r="AW1206">
        <v>0.11899999999999999</v>
      </c>
      <c r="AX1206">
        <v>4.5999999999999996</v>
      </c>
      <c r="AY1206">
        <v>0.29499999999999998</v>
      </c>
      <c r="AZ1206">
        <v>0.443</v>
      </c>
      <c r="BA1206">
        <v>0.13800000000000001</v>
      </c>
      <c r="BB1206">
        <v>2E-3</v>
      </c>
      <c r="BC1206" t="s">
        <v>6186</v>
      </c>
      <c r="BD1206" t="s">
        <v>6186</v>
      </c>
    </row>
    <row r="1207" spans="1:56">
      <c r="A1207" t="s">
        <v>6185</v>
      </c>
      <c r="B1207">
        <v>3500</v>
      </c>
      <c r="C1207">
        <v>2008</v>
      </c>
      <c r="D1207" s="7">
        <v>2458</v>
      </c>
      <c r="E1207">
        <v>0.17685300000000001</v>
      </c>
      <c r="F1207">
        <v>30.590520000000001</v>
      </c>
      <c r="H1207">
        <v>24.27338</v>
      </c>
      <c r="I1207">
        <f t="shared" si="22"/>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6186</v>
      </c>
      <c r="AB1207">
        <v>0.75700000000000001</v>
      </c>
      <c r="AC1207">
        <v>3.0000000000000001E-3</v>
      </c>
      <c r="AD1207" t="s">
        <v>6186</v>
      </c>
      <c r="AE1207" t="s">
        <v>6186</v>
      </c>
      <c r="AF1207">
        <v>2.5000000000000001E-2</v>
      </c>
      <c r="AG1207">
        <v>0.97499999999999998</v>
      </c>
      <c r="AH1207" t="s">
        <v>6186</v>
      </c>
      <c r="AI1207" t="s">
        <v>6186</v>
      </c>
      <c r="AJ1207" t="s">
        <v>6186</v>
      </c>
      <c r="AK1207" t="s">
        <v>6186</v>
      </c>
      <c r="AL1207" t="s">
        <v>6186</v>
      </c>
      <c r="AM1207" t="s">
        <v>6186</v>
      </c>
      <c r="AN1207" t="s">
        <v>6186</v>
      </c>
      <c r="AO1207">
        <v>3.0000000000000001E-3</v>
      </c>
      <c r="AP1207">
        <v>0.997</v>
      </c>
      <c r="AQ1207">
        <v>5.8999999999999997E-2</v>
      </c>
      <c r="AR1207" t="s">
        <v>6186</v>
      </c>
      <c r="AS1207" t="s">
        <v>6186</v>
      </c>
      <c r="AT1207">
        <v>0.93899999999999995</v>
      </c>
      <c r="AU1207">
        <v>0.63300000000000001</v>
      </c>
      <c r="AV1207">
        <v>4.8</v>
      </c>
      <c r="AW1207">
        <v>0.16200000000000001</v>
      </c>
      <c r="AX1207">
        <v>4.4000000000000004</v>
      </c>
      <c r="AY1207">
        <v>0.34100000000000003</v>
      </c>
      <c r="AZ1207">
        <v>0.33900000000000002</v>
      </c>
      <c r="BA1207">
        <v>0.154</v>
      </c>
      <c r="BB1207">
        <v>2E-3</v>
      </c>
      <c r="BC1207" t="s">
        <v>6186</v>
      </c>
      <c r="BD1207" t="s">
        <v>6186</v>
      </c>
    </row>
    <row r="1208" spans="1:56">
      <c r="A1208" t="s">
        <v>6185</v>
      </c>
      <c r="B1208">
        <v>3500</v>
      </c>
      <c r="C1208">
        <v>2009</v>
      </c>
      <c r="D1208" s="7">
        <v>2191</v>
      </c>
      <c r="E1208">
        <v>0.23513899999999999</v>
      </c>
      <c r="F1208">
        <v>31.741219999999998</v>
      </c>
      <c r="H1208">
        <v>25.064509999999999</v>
      </c>
      <c r="I1208">
        <f t="shared" si="22"/>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6186</v>
      </c>
      <c r="AE1208" t="s">
        <v>6186</v>
      </c>
      <c r="AF1208">
        <v>0.03</v>
      </c>
      <c r="AG1208">
        <v>0.95299999999999996</v>
      </c>
      <c r="AH1208" t="s">
        <v>6186</v>
      </c>
      <c r="AI1208">
        <v>1.7000000000000001E-2</v>
      </c>
      <c r="AJ1208">
        <v>1.7000000000000001E-2</v>
      </c>
      <c r="AK1208" t="s">
        <v>6186</v>
      </c>
      <c r="AL1208" t="s">
        <v>6186</v>
      </c>
      <c r="AM1208" t="s">
        <v>6186</v>
      </c>
      <c r="AN1208" t="s">
        <v>6186</v>
      </c>
      <c r="AO1208">
        <v>5.0000000000000001E-3</v>
      </c>
      <c r="AP1208">
        <v>0.97799999999999998</v>
      </c>
      <c r="AQ1208">
        <v>5.3999999999999999E-2</v>
      </c>
      <c r="AR1208" t="s">
        <v>6186</v>
      </c>
      <c r="AS1208" t="s">
        <v>6186</v>
      </c>
      <c r="AT1208">
        <v>0.98099999999999998</v>
      </c>
      <c r="AU1208">
        <v>0.78400000000000003</v>
      </c>
      <c r="AV1208">
        <v>5</v>
      </c>
      <c r="AW1208">
        <v>0.13100000000000001</v>
      </c>
      <c r="AX1208">
        <v>4.2</v>
      </c>
      <c r="AY1208">
        <v>0.216</v>
      </c>
      <c r="AZ1208">
        <v>0.47299999999999998</v>
      </c>
      <c r="BA1208">
        <v>0.16800000000000001</v>
      </c>
      <c r="BB1208">
        <v>7.0000000000000001E-3</v>
      </c>
      <c r="BC1208" t="s">
        <v>6186</v>
      </c>
      <c r="BD1208" t="s">
        <v>6186</v>
      </c>
    </row>
    <row r="1209" spans="1:56">
      <c r="A1209" t="s">
        <v>6185</v>
      </c>
      <c r="B1209">
        <v>3500</v>
      </c>
      <c r="C1209">
        <v>2010</v>
      </c>
      <c r="D1209" s="7">
        <v>2345</v>
      </c>
      <c r="E1209">
        <v>0.21094499999999999</v>
      </c>
      <c r="F1209">
        <v>34.590890000000002</v>
      </c>
      <c r="H1209">
        <v>27.17934</v>
      </c>
      <c r="I1209">
        <f t="shared" si="22"/>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6186</v>
      </c>
      <c r="AE1209" t="s">
        <v>6186</v>
      </c>
      <c r="AF1209">
        <v>3.2000000000000001E-2</v>
      </c>
      <c r="AG1209">
        <v>0.94299999999999995</v>
      </c>
      <c r="AH1209" t="s">
        <v>6186</v>
      </c>
      <c r="AI1209">
        <v>2.5999999999999999E-2</v>
      </c>
      <c r="AJ1209">
        <v>2.5999999999999999E-2</v>
      </c>
      <c r="AK1209" t="s">
        <v>6186</v>
      </c>
      <c r="AL1209" t="s">
        <v>6186</v>
      </c>
      <c r="AM1209" t="s">
        <v>6186</v>
      </c>
      <c r="AN1209" t="s">
        <v>6186</v>
      </c>
      <c r="AO1209">
        <v>0.109</v>
      </c>
      <c r="AP1209">
        <v>0.86499999999999999</v>
      </c>
      <c r="AQ1209">
        <v>6.5000000000000002E-2</v>
      </c>
      <c r="AR1209" t="s">
        <v>6186</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6186</v>
      </c>
      <c r="BD1209" t="s">
        <v>6186</v>
      </c>
    </row>
    <row r="1210" spans="1:56">
      <c r="A1210" t="s">
        <v>6185</v>
      </c>
      <c r="B1210">
        <v>3500</v>
      </c>
      <c r="C1210">
        <v>2011</v>
      </c>
      <c r="D1210" s="7">
        <v>2546</v>
      </c>
      <c r="E1210">
        <v>0.21180299999999999</v>
      </c>
      <c r="F1210">
        <v>34.88044</v>
      </c>
      <c r="H1210">
        <v>27.260249999999999</v>
      </c>
      <c r="I1210">
        <f t="shared" si="22"/>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6186</v>
      </c>
      <c r="AE1210" t="s">
        <v>6186</v>
      </c>
      <c r="AF1210">
        <v>0.16800000000000001</v>
      </c>
      <c r="AG1210">
        <v>0.80700000000000005</v>
      </c>
      <c r="AH1210" t="s">
        <v>6186</v>
      </c>
      <c r="AI1210">
        <v>2.5000000000000001E-2</v>
      </c>
      <c r="AJ1210">
        <v>2.1999999999999999E-2</v>
      </c>
      <c r="AK1210">
        <v>3.0000000000000001E-3</v>
      </c>
      <c r="AL1210" t="s">
        <v>6186</v>
      </c>
      <c r="AM1210" t="s">
        <v>6186</v>
      </c>
      <c r="AN1210" t="s">
        <v>6186</v>
      </c>
      <c r="AO1210">
        <v>6.4000000000000001E-2</v>
      </c>
      <c r="AP1210">
        <v>0.91100000000000003</v>
      </c>
      <c r="AQ1210">
        <v>0.127</v>
      </c>
      <c r="AR1210" t="s">
        <v>6186</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6186</v>
      </c>
      <c r="BD1210" t="s">
        <v>6186</v>
      </c>
    </row>
    <row r="1211" spans="1:56">
      <c r="A1211" t="s">
        <v>6185</v>
      </c>
      <c r="B1211">
        <v>3500</v>
      </c>
      <c r="C1211">
        <v>2012</v>
      </c>
      <c r="D1211" s="7">
        <v>3348</v>
      </c>
      <c r="E1211">
        <v>0.248913</v>
      </c>
      <c r="F1211">
        <v>36.049259999999997</v>
      </c>
      <c r="H1211">
        <v>28.100100000000001</v>
      </c>
      <c r="I1211">
        <f t="shared" si="22"/>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6186</v>
      </c>
      <c r="AE1211" t="s">
        <v>6186</v>
      </c>
      <c r="AF1211">
        <v>0.16900000000000001</v>
      </c>
      <c r="AG1211">
        <v>0.80200000000000005</v>
      </c>
      <c r="AH1211" t="s">
        <v>6186</v>
      </c>
      <c r="AI1211">
        <v>2.9000000000000001E-2</v>
      </c>
      <c r="AJ1211">
        <v>2.5999999999999999E-2</v>
      </c>
      <c r="AK1211">
        <v>3.0000000000000001E-3</v>
      </c>
      <c r="AL1211">
        <v>4.0000000000000001E-3</v>
      </c>
      <c r="AM1211" t="s">
        <v>6186</v>
      </c>
      <c r="AN1211" t="s">
        <v>6186</v>
      </c>
      <c r="AO1211">
        <v>7.0999999999999994E-2</v>
      </c>
      <c r="AP1211">
        <v>0.89600000000000002</v>
      </c>
      <c r="AQ1211">
        <v>0.156</v>
      </c>
      <c r="AR1211">
        <v>7.0000000000000001E-3</v>
      </c>
      <c r="AS1211" t="s">
        <v>6186</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6186</v>
      </c>
    </row>
    <row r="1212" spans="1:56">
      <c r="A1212" t="s">
        <v>6185</v>
      </c>
      <c r="B1212">
        <v>3500</v>
      </c>
      <c r="C1212">
        <v>2013</v>
      </c>
      <c r="D1212" s="7">
        <v>3446</v>
      </c>
      <c r="E1212">
        <v>0.226771</v>
      </c>
      <c r="F1212">
        <v>37.499699999999997</v>
      </c>
      <c r="H1212">
        <v>29.104769999999998</v>
      </c>
      <c r="I1212">
        <f t="shared" si="22"/>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6186</v>
      </c>
      <c r="AE1212" t="s">
        <v>6186</v>
      </c>
      <c r="AF1212">
        <v>0.38800000000000001</v>
      </c>
      <c r="AG1212">
        <v>0.57299999999999995</v>
      </c>
      <c r="AH1212" t="s">
        <v>6186</v>
      </c>
      <c r="AI1212">
        <v>3.9E-2</v>
      </c>
      <c r="AJ1212">
        <v>3.1E-2</v>
      </c>
      <c r="AK1212">
        <v>8.0000000000000002E-3</v>
      </c>
      <c r="AL1212">
        <v>3.0000000000000001E-3</v>
      </c>
      <c r="AM1212" t="s">
        <v>6186</v>
      </c>
      <c r="AN1212" t="s">
        <v>6186</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6186</v>
      </c>
    </row>
    <row r="1213" spans="1:56">
      <c r="A1213" t="s">
        <v>6185</v>
      </c>
      <c r="B1213">
        <v>3500</v>
      </c>
      <c r="C1213">
        <v>2014</v>
      </c>
      <c r="D1213" s="7">
        <v>3174</v>
      </c>
      <c r="E1213">
        <v>0.20461399999999999</v>
      </c>
      <c r="F1213">
        <v>37.911670000000001</v>
      </c>
      <c r="H1213">
        <v>29.30977</v>
      </c>
      <c r="I1213">
        <f t="shared" si="22"/>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6186</v>
      </c>
      <c r="AE1213" t="s">
        <v>6186</v>
      </c>
      <c r="AF1213">
        <v>0.41199999999999998</v>
      </c>
      <c r="AG1213">
        <v>0.55300000000000005</v>
      </c>
      <c r="AH1213" t="s">
        <v>6186</v>
      </c>
      <c r="AI1213">
        <v>3.5000000000000003E-2</v>
      </c>
      <c r="AJ1213">
        <v>3.1E-2</v>
      </c>
      <c r="AK1213">
        <v>3.0000000000000001E-3</v>
      </c>
      <c r="AL1213">
        <v>6.0000000000000001E-3</v>
      </c>
      <c r="AM1213" t="s">
        <v>6186</v>
      </c>
      <c r="AN1213" t="s">
        <v>6186</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6186</v>
      </c>
    </row>
    <row r="1214" spans="1:56">
      <c r="A1214" t="s">
        <v>6185</v>
      </c>
      <c r="B1214">
        <v>3500</v>
      </c>
      <c r="C1214">
        <v>2015</v>
      </c>
      <c r="D1214" s="7">
        <v>3459</v>
      </c>
      <c r="E1214">
        <v>0.20662800000000001</v>
      </c>
      <c r="F1214">
        <v>39.156440000000003</v>
      </c>
      <c r="H1214">
        <v>30.173829999999999</v>
      </c>
      <c r="I1214">
        <f t="shared" si="22"/>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6186</v>
      </c>
      <c r="AE1214" t="s">
        <v>6186</v>
      </c>
      <c r="AF1214">
        <v>0.47099999999999997</v>
      </c>
      <c r="AG1214">
        <v>0.504</v>
      </c>
      <c r="AH1214" t="s">
        <v>6186</v>
      </c>
      <c r="AI1214">
        <v>2.5999999999999999E-2</v>
      </c>
      <c r="AJ1214">
        <v>1.4999999999999999E-2</v>
      </c>
      <c r="AK1214">
        <v>1.0999999999999999E-2</v>
      </c>
      <c r="AL1214">
        <v>4.0000000000000001E-3</v>
      </c>
      <c r="AM1214" t="s">
        <v>6186</v>
      </c>
      <c r="AN1214" t="s">
        <v>6186</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6185</v>
      </c>
      <c r="B1215">
        <v>3500</v>
      </c>
      <c r="C1215">
        <v>2016</v>
      </c>
      <c r="D1215" s="7">
        <v>2857</v>
      </c>
      <c r="E1215">
        <v>0.17549000000000001</v>
      </c>
      <c r="F1215">
        <v>38.8932</v>
      </c>
      <c r="H1215">
        <v>29.979990000000001</v>
      </c>
      <c r="I1215">
        <f t="shared" si="22"/>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6186</v>
      </c>
      <c r="AE1215" t="s">
        <v>6186</v>
      </c>
      <c r="AF1215">
        <v>0.53800000000000003</v>
      </c>
      <c r="AG1215">
        <v>0.45400000000000001</v>
      </c>
      <c r="AH1215" t="s">
        <v>6186</v>
      </c>
      <c r="AI1215">
        <v>8.0000000000000002E-3</v>
      </c>
      <c r="AJ1215">
        <v>0</v>
      </c>
      <c r="AK1215">
        <v>8.0000000000000002E-3</v>
      </c>
      <c r="AL1215">
        <v>2E-3</v>
      </c>
      <c r="AM1215" t="s">
        <v>6186</v>
      </c>
      <c r="AN1215" t="s">
        <v>6186</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6185</v>
      </c>
      <c r="B1216">
        <v>3500</v>
      </c>
      <c r="C1216">
        <v>2017</v>
      </c>
      <c r="D1216" s="7">
        <v>2764</v>
      </c>
      <c r="E1216">
        <v>0.162467</v>
      </c>
      <c r="F1216">
        <v>39.621409999999997</v>
      </c>
      <c r="H1216">
        <v>30.672830000000001</v>
      </c>
      <c r="I1216">
        <f t="shared" si="22"/>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6186</v>
      </c>
      <c r="AE1216" t="s">
        <v>6186</v>
      </c>
      <c r="AF1216">
        <v>0.625</v>
      </c>
      <c r="AG1216">
        <v>0.36899999999999999</v>
      </c>
      <c r="AH1216" t="s">
        <v>6186</v>
      </c>
      <c r="AI1216">
        <v>6.0000000000000001E-3</v>
      </c>
      <c r="AJ1216">
        <v>1E-3</v>
      </c>
      <c r="AK1216">
        <v>5.0000000000000001E-3</v>
      </c>
      <c r="AL1216">
        <v>1.4999999999999999E-2</v>
      </c>
      <c r="AM1216" t="s">
        <v>6186</v>
      </c>
      <c r="AN1216" t="s">
        <v>6186</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6185</v>
      </c>
      <c r="B1217">
        <v>3500</v>
      </c>
      <c r="C1217">
        <v>2018</v>
      </c>
      <c r="D1217" s="7">
        <v>2388</v>
      </c>
      <c r="E1217">
        <v>0.14685999999999999</v>
      </c>
      <c r="F1217">
        <v>41.00658</v>
      </c>
      <c r="H1217">
        <v>31.627949999999998</v>
      </c>
      <c r="I1217">
        <f t="shared" si="22"/>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6186</v>
      </c>
      <c r="AE1217" t="s">
        <v>6186</v>
      </c>
      <c r="AF1217">
        <v>0.625</v>
      </c>
      <c r="AG1217">
        <v>0.36899999999999999</v>
      </c>
      <c r="AH1217" t="s">
        <v>6186</v>
      </c>
      <c r="AI1217">
        <v>6.0000000000000001E-3</v>
      </c>
      <c r="AJ1217">
        <v>1E-3</v>
      </c>
      <c r="AK1217">
        <v>5.0000000000000001E-3</v>
      </c>
      <c r="AL1217">
        <v>1.0999999999999999E-2</v>
      </c>
      <c r="AM1217" t="s">
        <v>6186</v>
      </c>
      <c r="AN1217" t="s">
        <v>6186</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6185</v>
      </c>
      <c r="B1218">
        <v>3500</v>
      </c>
      <c r="C1218">
        <v>2019</v>
      </c>
      <c r="D1218" s="7">
        <v>2026</v>
      </c>
      <c r="E1218">
        <v>0.12550700000000001</v>
      </c>
      <c r="F1218">
        <v>41.79439</v>
      </c>
      <c r="H1218">
        <v>32.046419999999998</v>
      </c>
      <c r="I1218">
        <f t="shared" si="22"/>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6186</v>
      </c>
      <c r="AE1218" t="s">
        <v>6186</v>
      </c>
      <c r="AF1218">
        <v>0.68400000000000005</v>
      </c>
      <c r="AG1218">
        <v>0.31</v>
      </c>
      <c r="AH1218" t="s">
        <v>6186</v>
      </c>
      <c r="AI1218">
        <v>6.0000000000000001E-3</v>
      </c>
      <c r="AJ1218">
        <v>0</v>
      </c>
      <c r="AK1218">
        <v>6.0000000000000001E-3</v>
      </c>
      <c r="AL1218">
        <v>1.2E-2</v>
      </c>
      <c r="AM1218" t="s">
        <v>6186</v>
      </c>
      <c r="AN1218" t="s">
        <v>6186</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6185</v>
      </c>
      <c r="B1219">
        <v>3500</v>
      </c>
      <c r="C1219">
        <v>2020</v>
      </c>
      <c r="D1219" s="7">
        <v>1807</v>
      </c>
      <c r="E1219">
        <v>0.13170599999999999</v>
      </c>
      <c r="F1219">
        <v>42.610059999999997</v>
      </c>
      <c r="H1219">
        <v>32.65992</v>
      </c>
      <c r="I1219">
        <f t="shared" si="22"/>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6186</v>
      </c>
      <c r="AE1219" t="s">
        <v>6186</v>
      </c>
      <c r="AF1219">
        <v>0.65200000000000002</v>
      </c>
      <c r="AG1219">
        <v>0.34599999999999997</v>
      </c>
      <c r="AH1219" t="s">
        <v>6186</v>
      </c>
      <c r="AI1219">
        <v>2E-3</v>
      </c>
      <c r="AJ1219" t="s">
        <v>6186</v>
      </c>
      <c r="AK1219">
        <v>2E-3</v>
      </c>
      <c r="AL1219">
        <v>1.4999999999999999E-2</v>
      </c>
      <c r="AM1219" t="s">
        <v>6186</v>
      </c>
      <c r="AN1219" t="s">
        <v>6186</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6185</v>
      </c>
      <c r="B1220">
        <v>3500</v>
      </c>
      <c r="C1220">
        <v>2021</v>
      </c>
      <c r="D1220" s="7">
        <v>1476</v>
      </c>
      <c r="E1220">
        <v>0.10684299999999999</v>
      </c>
      <c r="F1220">
        <v>43.198009999999996</v>
      </c>
      <c r="G1220">
        <f>IFERROR(F1220*E1220,"")</f>
        <v>4.6154049824299994</v>
      </c>
      <c r="H1220">
        <v>32.964280000000002</v>
      </c>
      <c r="I1220">
        <f t="shared" si="22"/>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6186</v>
      </c>
      <c r="AE1220" t="s">
        <v>6186</v>
      </c>
      <c r="AF1220">
        <v>0.61799999999999999</v>
      </c>
      <c r="AG1220">
        <v>0.38100000000000001</v>
      </c>
      <c r="AH1220" t="s">
        <v>6186</v>
      </c>
      <c r="AI1220">
        <v>2E-3</v>
      </c>
      <c r="AJ1220" t="s">
        <v>6186</v>
      </c>
      <c r="AK1220">
        <v>2E-3</v>
      </c>
      <c r="AL1220">
        <v>1.7000000000000001E-2</v>
      </c>
      <c r="AM1220" t="s">
        <v>6186</v>
      </c>
      <c r="AN1220" t="s">
        <v>6186</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6185</v>
      </c>
      <c r="B1221">
        <v>3500</v>
      </c>
      <c r="C1221" t="s">
        <v>6187</v>
      </c>
      <c r="D1221" t="s">
        <v>6186</v>
      </c>
      <c r="E1221">
        <v>0.109496</v>
      </c>
      <c r="F1221">
        <v>44.276269999999997</v>
      </c>
      <c r="H1221">
        <v>33.18242</v>
      </c>
      <c r="I1221">
        <f t="shared" si="22"/>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6186</v>
      </c>
      <c r="AE1221" t="s">
        <v>6186</v>
      </c>
      <c r="AF1221">
        <v>0.64800000000000002</v>
      </c>
      <c r="AG1221">
        <v>0.35099999999999998</v>
      </c>
      <c r="AH1221" t="s">
        <v>6186</v>
      </c>
      <c r="AI1221">
        <v>1E-3</v>
      </c>
      <c r="AJ1221" t="s">
        <v>6186</v>
      </c>
      <c r="AK1221">
        <v>1E-3</v>
      </c>
      <c r="AL1221">
        <v>1.2999999999999999E-2</v>
      </c>
      <c r="AM1221" t="s">
        <v>6186</v>
      </c>
      <c r="AN1221" t="s">
        <v>6186</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6191</v>
      </c>
      <c r="B1222">
        <v>3500</v>
      </c>
      <c r="C1222">
        <v>1975</v>
      </c>
      <c r="D1222" t="s">
        <v>6186</v>
      </c>
      <c r="E1222" t="s">
        <v>6186</v>
      </c>
      <c r="F1222" t="s">
        <v>6186</v>
      </c>
      <c r="H1222" t="s">
        <v>6186</v>
      </c>
      <c r="I1222" t="str">
        <f t="shared" si="22"/>
        <v/>
      </c>
      <c r="K1222" t="s">
        <v>6186</v>
      </c>
      <c r="L1222" t="s">
        <v>6186</v>
      </c>
      <c r="M1222" t="s">
        <v>6186</v>
      </c>
      <c r="N1222" t="s">
        <v>6186</v>
      </c>
      <c r="O1222" t="s">
        <v>6186</v>
      </c>
      <c r="P1222" t="s">
        <v>6186</v>
      </c>
      <c r="Q1222" t="s">
        <v>6186</v>
      </c>
      <c r="R1222" t="s">
        <v>6186</v>
      </c>
      <c r="S1222" t="s">
        <v>6186</v>
      </c>
      <c r="T1222" t="s">
        <v>6186</v>
      </c>
      <c r="U1222" t="s">
        <v>6186</v>
      </c>
      <c r="V1222" t="s">
        <v>6186</v>
      </c>
      <c r="W1222" t="s">
        <v>6186</v>
      </c>
      <c r="X1222" t="s">
        <v>6186</v>
      </c>
      <c r="Y1222" t="s">
        <v>6186</v>
      </c>
      <c r="Z1222" t="s">
        <v>6186</v>
      </c>
      <c r="AA1222" t="s">
        <v>6186</v>
      </c>
      <c r="AB1222" t="s">
        <v>6186</v>
      </c>
      <c r="AC1222" t="s">
        <v>6186</v>
      </c>
      <c r="AD1222" t="s">
        <v>6186</v>
      </c>
      <c r="AE1222" t="s">
        <v>6186</v>
      </c>
      <c r="AF1222" t="s">
        <v>6186</v>
      </c>
      <c r="AG1222" t="s">
        <v>6186</v>
      </c>
      <c r="AH1222" t="s">
        <v>6186</v>
      </c>
      <c r="AI1222" t="s">
        <v>6186</v>
      </c>
      <c r="AJ1222" t="s">
        <v>6186</v>
      </c>
      <c r="AK1222" t="s">
        <v>6186</v>
      </c>
      <c r="AL1222" t="s">
        <v>6186</v>
      </c>
      <c r="AM1222" t="s">
        <v>6186</v>
      </c>
      <c r="AN1222" t="s">
        <v>6186</v>
      </c>
      <c r="AO1222" t="s">
        <v>6186</v>
      </c>
      <c r="AP1222" t="s">
        <v>6186</v>
      </c>
      <c r="AQ1222" t="s">
        <v>6186</v>
      </c>
      <c r="AR1222" t="s">
        <v>6186</v>
      </c>
      <c r="AS1222" t="s">
        <v>6186</v>
      </c>
      <c r="AT1222" t="s">
        <v>6186</v>
      </c>
      <c r="AU1222" t="s">
        <v>6186</v>
      </c>
      <c r="AV1222" t="s">
        <v>6186</v>
      </c>
      <c r="AW1222" t="s">
        <v>6186</v>
      </c>
      <c r="AX1222" t="s">
        <v>6186</v>
      </c>
      <c r="AY1222" t="s">
        <v>6186</v>
      </c>
      <c r="AZ1222" t="s">
        <v>6186</v>
      </c>
      <c r="BA1222" t="s">
        <v>6186</v>
      </c>
      <c r="BB1222" t="s">
        <v>6186</v>
      </c>
      <c r="BC1222" t="s">
        <v>6186</v>
      </c>
      <c r="BD1222" t="s">
        <v>6186</v>
      </c>
    </row>
    <row r="1223" spans="1:56">
      <c r="A1223" t="s">
        <v>6191</v>
      </c>
      <c r="B1223">
        <v>3500</v>
      </c>
      <c r="C1223">
        <v>1976</v>
      </c>
      <c r="D1223">
        <v>0</v>
      </c>
      <c r="E1223">
        <v>2.5000000000000001E-5</v>
      </c>
      <c r="F1223">
        <v>14.31626</v>
      </c>
      <c r="H1223">
        <v>12.176349999999999</v>
      </c>
      <c r="I1223">
        <f t="shared" si="22"/>
        <v>3.0440874999999997E-4</v>
      </c>
      <c r="K1223">
        <v>11.394349999999999</v>
      </c>
      <c r="L1223">
        <v>13.29125</v>
      </c>
      <c r="M1223">
        <v>729.85736999999995</v>
      </c>
      <c r="N1223">
        <v>779.94826</v>
      </c>
      <c r="O1223">
        <v>668.63517999999999</v>
      </c>
      <c r="P1223" t="s">
        <v>6186</v>
      </c>
      <c r="Q1223">
        <v>350</v>
      </c>
      <c r="R1223">
        <v>160.78030000000001</v>
      </c>
      <c r="S1223" t="s">
        <v>6186</v>
      </c>
      <c r="T1223">
        <v>0.459372</v>
      </c>
      <c r="U1223">
        <v>4.5936999999999999E-2</v>
      </c>
      <c r="V1223">
        <v>21.308920000000001</v>
      </c>
      <c r="W1223" t="s">
        <v>6186</v>
      </c>
      <c r="X1223" t="s">
        <v>6186</v>
      </c>
      <c r="Y1223">
        <v>1</v>
      </c>
      <c r="Z1223">
        <v>0.156</v>
      </c>
      <c r="AA1223">
        <v>0.84399999999999997</v>
      </c>
      <c r="AB1223" t="s">
        <v>6186</v>
      </c>
      <c r="AC1223" t="s">
        <v>6186</v>
      </c>
      <c r="AD1223" t="s">
        <v>6186</v>
      </c>
      <c r="AE1223">
        <v>1</v>
      </c>
      <c r="AF1223" t="s">
        <v>6186</v>
      </c>
      <c r="AG1223" t="s">
        <v>6186</v>
      </c>
      <c r="AH1223" t="s">
        <v>6186</v>
      </c>
      <c r="AI1223" t="s">
        <v>6186</v>
      </c>
      <c r="AJ1223" t="s">
        <v>6186</v>
      </c>
      <c r="AK1223" t="s">
        <v>6186</v>
      </c>
      <c r="AL1223" t="s">
        <v>6186</v>
      </c>
      <c r="AM1223" t="s">
        <v>6186</v>
      </c>
      <c r="AN1223" t="s">
        <v>6186</v>
      </c>
      <c r="AO1223" t="s">
        <v>6186</v>
      </c>
      <c r="AP1223">
        <v>1</v>
      </c>
      <c r="AQ1223" t="s">
        <v>6186</v>
      </c>
      <c r="AR1223" t="s">
        <v>6186</v>
      </c>
      <c r="AS1223" t="s">
        <v>6186</v>
      </c>
      <c r="AT1223" t="s">
        <v>6186</v>
      </c>
      <c r="AU1223" t="s">
        <v>6186</v>
      </c>
      <c r="AV1223" t="s">
        <v>6186</v>
      </c>
      <c r="AW1223" t="s">
        <v>6186</v>
      </c>
      <c r="AX1223">
        <v>8</v>
      </c>
      <c r="AY1223" t="s">
        <v>6186</v>
      </c>
      <c r="AZ1223" t="s">
        <v>6186</v>
      </c>
      <c r="BA1223" t="s">
        <v>6186</v>
      </c>
      <c r="BB1223" t="s">
        <v>6186</v>
      </c>
      <c r="BC1223" t="s">
        <v>6186</v>
      </c>
      <c r="BD1223" t="s">
        <v>6186</v>
      </c>
    </row>
    <row r="1224" spans="1:56">
      <c r="A1224" t="s">
        <v>6191</v>
      </c>
      <c r="B1224">
        <v>3500</v>
      </c>
      <c r="C1224">
        <v>1977</v>
      </c>
      <c r="D1224" t="s">
        <v>6186</v>
      </c>
      <c r="E1224" t="s">
        <v>6186</v>
      </c>
      <c r="F1224" t="s">
        <v>6186</v>
      </c>
      <c r="H1224" t="s">
        <v>6186</v>
      </c>
      <c r="I1224" t="str">
        <f t="shared" si="22"/>
        <v/>
      </c>
      <c r="K1224" t="s">
        <v>6186</v>
      </c>
      <c r="L1224" t="s">
        <v>6186</v>
      </c>
      <c r="M1224" t="s">
        <v>6186</v>
      </c>
      <c r="N1224" t="s">
        <v>6186</v>
      </c>
      <c r="O1224" t="s">
        <v>6186</v>
      </c>
      <c r="P1224" t="s">
        <v>6186</v>
      </c>
      <c r="Q1224" t="s">
        <v>6186</v>
      </c>
      <c r="R1224" t="s">
        <v>6186</v>
      </c>
      <c r="S1224" t="s">
        <v>6186</v>
      </c>
      <c r="T1224" t="s">
        <v>6186</v>
      </c>
      <c r="U1224" t="s">
        <v>6186</v>
      </c>
      <c r="V1224" t="s">
        <v>6186</v>
      </c>
      <c r="W1224" t="s">
        <v>6186</v>
      </c>
      <c r="X1224" t="s">
        <v>6186</v>
      </c>
      <c r="Y1224" t="s">
        <v>6186</v>
      </c>
      <c r="Z1224" t="s">
        <v>6186</v>
      </c>
      <c r="AA1224" t="s">
        <v>6186</v>
      </c>
      <c r="AB1224" t="s">
        <v>6186</v>
      </c>
      <c r="AC1224" t="s">
        <v>6186</v>
      </c>
      <c r="AD1224" t="s">
        <v>6186</v>
      </c>
      <c r="AE1224" t="s">
        <v>6186</v>
      </c>
      <c r="AF1224" t="s">
        <v>6186</v>
      </c>
      <c r="AG1224" t="s">
        <v>6186</v>
      </c>
      <c r="AH1224" t="s">
        <v>6186</v>
      </c>
      <c r="AI1224" t="s">
        <v>6186</v>
      </c>
      <c r="AJ1224" t="s">
        <v>6186</v>
      </c>
      <c r="AK1224" t="s">
        <v>6186</v>
      </c>
      <c r="AL1224" t="s">
        <v>6186</v>
      </c>
      <c r="AM1224" t="s">
        <v>6186</v>
      </c>
      <c r="AN1224" t="s">
        <v>6186</v>
      </c>
      <c r="AO1224" t="s">
        <v>6186</v>
      </c>
      <c r="AP1224" t="s">
        <v>6186</v>
      </c>
      <c r="AQ1224" t="s">
        <v>6186</v>
      </c>
      <c r="AR1224" t="s">
        <v>6186</v>
      </c>
      <c r="AS1224" t="s">
        <v>6186</v>
      </c>
      <c r="AT1224" t="s">
        <v>6186</v>
      </c>
      <c r="AU1224" t="s">
        <v>6186</v>
      </c>
      <c r="AV1224" t="s">
        <v>6186</v>
      </c>
      <c r="AW1224" t="s">
        <v>6186</v>
      </c>
      <c r="AX1224" t="s">
        <v>6186</v>
      </c>
      <c r="AY1224" t="s">
        <v>6186</v>
      </c>
      <c r="AZ1224" t="s">
        <v>6186</v>
      </c>
      <c r="BA1224" t="s">
        <v>6186</v>
      </c>
      <c r="BB1224" t="s">
        <v>6186</v>
      </c>
      <c r="BC1224" t="s">
        <v>6186</v>
      </c>
      <c r="BD1224" t="s">
        <v>6186</v>
      </c>
    </row>
    <row r="1225" spans="1:56">
      <c r="A1225" t="s">
        <v>6191</v>
      </c>
      <c r="B1225">
        <v>3500</v>
      </c>
      <c r="C1225">
        <v>1978</v>
      </c>
      <c r="D1225" t="s">
        <v>6186</v>
      </c>
      <c r="E1225" t="s">
        <v>6186</v>
      </c>
      <c r="F1225" t="s">
        <v>6186</v>
      </c>
      <c r="H1225" t="s">
        <v>6186</v>
      </c>
      <c r="I1225" t="str">
        <f t="shared" si="22"/>
        <v/>
      </c>
      <c r="K1225" t="s">
        <v>6186</v>
      </c>
      <c r="L1225" t="s">
        <v>6186</v>
      </c>
      <c r="M1225" t="s">
        <v>6186</v>
      </c>
      <c r="N1225" t="s">
        <v>6186</v>
      </c>
      <c r="O1225" t="s">
        <v>6186</v>
      </c>
      <c r="P1225" t="s">
        <v>6186</v>
      </c>
      <c r="Q1225" t="s">
        <v>6186</v>
      </c>
      <c r="R1225" t="s">
        <v>6186</v>
      </c>
      <c r="S1225" t="s">
        <v>6186</v>
      </c>
      <c r="T1225" t="s">
        <v>6186</v>
      </c>
      <c r="U1225" t="s">
        <v>6186</v>
      </c>
      <c r="V1225" t="s">
        <v>6186</v>
      </c>
      <c r="W1225" t="s">
        <v>6186</v>
      </c>
      <c r="X1225" t="s">
        <v>6186</v>
      </c>
      <c r="Y1225" t="s">
        <v>6186</v>
      </c>
      <c r="Z1225" t="s">
        <v>6186</v>
      </c>
      <c r="AA1225" t="s">
        <v>6186</v>
      </c>
      <c r="AB1225" t="s">
        <v>6186</v>
      </c>
      <c r="AC1225" t="s">
        <v>6186</v>
      </c>
      <c r="AD1225" t="s">
        <v>6186</v>
      </c>
      <c r="AE1225" t="s">
        <v>6186</v>
      </c>
      <c r="AF1225" t="s">
        <v>6186</v>
      </c>
      <c r="AG1225" t="s">
        <v>6186</v>
      </c>
      <c r="AH1225" t="s">
        <v>6186</v>
      </c>
      <c r="AI1225" t="s">
        <v>6186</v>
      </c>
      <c r="AJ1225" t="s">
        <v>6186</v>
      </c>
      <c r="AK1225" t="s">
        <v>6186</v>
      </c>
      <c r="AL1225" t="s">
        <v>6186</v>
      </c>
      <c r="AM1225" t="s">
        <v>6186</v>
      </c>
      <c r="AN1225" t="s">
        <v>6186</v>
      </c>
      <c r="AO1225" t="s">
        <v>6186</v>
      </c>
      <c r="AP1225" t="s">
        <v>6186</v>
      </c>
      <c r="AQ1225" t="s">
        <v>6186</v>
      </c>
      <c r="AR1225" t="s">
        <v>6186</v>
      </c>
      <c r="AS1225" t="s">
        <v>6186</v>
      </c>
      <c r="AT1225" t="s">
        <v>6186</v>
      </c>
      <c r="AU1225" t="s">
        <v>6186</v>
      </c>
      <c r="AV1225" t="s">
        <v>6186</v>
      </c>
      <c r="AW1225" t="s">
        <v>6186</v>
      </c>
      <c r="AX1225" t="s">
        <v>6186</v>
      </c>
      <c r="AY1225" t="s">
        <v>6186</v>
      </c>
      <c r="AZ1225" t="s">
        <v>6186</v>
      </c>
      <c r="BA1225" t="s">
        <v>6186</v>
      </c>
      <c r="BB1225" t="s">
        <v>6186</v>
      </c>
      <c r="BC1225" t="s">
        <v>6186</v>
      </c>
      <c r="BD1225" t="s">
        <v>6186</v>
      </c>
    </row>
    <row r="1226" spans="1:56">
      <c r="A1226" t="s">
        <v>6191</v>
      </c>
      <c r="B1226">
        <v>3500</v>
      </c>
      <c r="C1226">
        <v>1979</v>
      </c>
      <c r="D1226" t="s">
        <v>6186</v>
      </c>
      <c r="E1226" t="s">
        <v>6186</v>
      </c>
      <c r="F1226" t="s">
        <v>6186</v>
      </c>
      <c r="H1226" t="s">
        <v>6186</v>
      </c>
      <c r="I1226" t="str">
        <f t="shared" si="22"/>
        <v/>
      </c>
      <c r="K1226" t="s">
        <v>6186</v>
      </c>
      <c r="L1226" t="s">
        <v>6186</v>
      </c>
      <c r="M1226" t="s">
        <v>6186</v>
      </c>
      <c r="N1226" t="s">
        <v>6186</v>
      </c>
      <c r="O1226" t="s">
        <v>6186</v>
      </c>
      <c r="P1226" t="s">
        <v>6186</v>
      </c>
      <c r="Q1226" t="s">
        <v>6186</v>
      </c>
      <c r="R1226" t="s">
        <v>6186</v>
      </c>
      <c r="S1226" t="s">
        <v>6186</v>
      </c>
      <c r="T1226" t="s">
        <v>6186</v>
      </c>
      <c r="U1226" t="s">
        <v>6186</v>
      </c>
      <c r="V1226" t="s">
        <v>6186</v>
      </c>
      <c r="W1226" t="s">
        <v>6186</v>
      </c>
      <c r="X1226" t="s">
        <v>6186</v>
      </c>
      <c r="Y1226" t="s">
        <v>6186</v>
      </c>
      <c r="Z1226" t="s">
        <v>6186</v>
      </c>
      <c r="AA1226" t="s">
        <v>6186</v>
      </c>
      <c r="AB1226" t="s">
        <v>6186</v>
      </c>
      <c r="AC1226" t="s">
        <v>6186</v>
      </c>
      <c r="AD1226" t="s">
        <v>6186</v>
      </c>
      <c r="AE1226" t="s">
        <v>6186</v>
      </c>
      <c r="AF1226" t="s">
        <v>6186</v>
      </c>
      <c r="AG1226" t="s">
        <v>6186</v>
      </c>
      <c r="AH1226" t="s">
        <v>6186</v>
      </c>
      <c r="AI1226" t="s">
        <v>6186</v>
      </c>
      <c r="AJ1226" t="s">
        <v>6186</v>
      </c>
      <c r="AK1226" t="s">
        <v>6186</v>
      </c>
      <c r="AL1226" t="s">
        <v>6186</v>
      </c>
      <c r="AM1226" t="s">
        <v>6186</v>
      </c>
      <c r="AN1226" t="s">
        <v>6186</v>
      </c>
      <c r="AO1226" t="s">
        <v>6186</v>
      </c>
      <c r="AP1226" t="s">
        <v>6186</v>
      </c>
      <c r="AQ1226" t="s">
        <v>6186</v>
      </c>
      <c r="AR1226" t="s">
        <v>6186</v>
      </c>
      <c r="AS1226" t="s">
        <v>6186</v>
      </c>
      <c r="AT1226" t="s">
        <v>6186</v>
      </c>
      <c r="AU1226" t="s">
        <v>6186</v>
      </c>
      <c r="AV1226" t="s">
        <v>6186</v>
      </c>
      <c r="AW1226" t="s">
        <v>6186</v>
      </c>
      <c r="AX1226" t="s">
        <v>6186</v>
      </c>
      <c r="AY1226" t="s">
        <v>6186</v>
      </c>
      <c r="AZ1226" t="s">
        <v>6186</v>
      </c>
      <c r="BA1226" t="s">
        <v>6186</v>
      </c>
      <c r="BB1226" t="s">
        <v>6186</v>
      </c>
      <c r="BC1226" t="s">
        <v>6186</v>
      </c>
      <c r="BD1226" t="s">
        <v>6186</v>
      </c>
    </row>
    <row r="1227" spans="1:56">
      <c r="A1227" t="s">
        <v>6191</v>
      </c>
      <c r="B1227">
        <v>3500</v>
      </c>
      <c r="C1227">
        <v>1980</v>
      </c>
      <c r="D1227" t="s">
        <v>6186</v>
      </c>
      <c r="E1227" t="s">
        <v>6186</v>
      </c>
      <c r="F1227" t="s">
        <v>6186</v>
      </c>
      <c r="H1227" t="s">
        <v>6186</v>
      </c>
      <c r="I1227" t="str">
        <f t="shared" ref="I1227:I1290" si="23">IFERROR(H1227*E1227,"")</f>
        <v/>
      </c>
      <c r="K1227" t="s">
        <v>6186</v>
      </c>
      <c r="L1227" t="s">
        <v>6186</v>
      </c>
      <c r="M1227" t="s">
        <v>6186</v>
      </c>
      <c r="N1227" t="s">
        <v>6186</v>
      </c>
      <c r="O1227" t="s">
        <v>6186</v>
      </c>
      <c r="P1227" t="s">
        <v>6186</v>
      </c>
      <c r="Q1227" t="s">
        <v>6186</v>
      </c>
      <c r="R1227" t="s">
        <v>6186</v>
      </c>
      <c r="S1227" t="s">
        <v>6186</v>
      </c>
      <c r="T1227" t="s">
        <v>6186</v>
      </c>
      <c r="U1227" t="s">
        <v>6186</v>
      </c>
      <c r="V1227" t="s">
        <v>6186</v>
      </c>
      <c r="W1227" t="s">
        <v>6186</v>
      </c>
      <c r="X1227" t="s">
        <v>6186</v>
      </c>
      <c r="Y1227" t="s">
        <v>6186</v>
      </c>
      <c r="Z1227" t="s">
        <v>6186</v>
      </c>
      <c r="AA1227" t="s">
        <v>6186</v>
      </c>
      <c r="AB1227" t="s">
        <v>6186</v>
      </c>
      <c r="AC1227" t="s">
        <v>6186</v>
      </c>
      <c r="AD1227" t="s">
        <v>6186</v>
      </c>
      <c r="AE1227" t="s">
        <v>6186</v>
      </c>
      <c r="AF1227" t="s">
        <v>6186</v>
      </c>
      <c r="AG1227" t="s">
        <v>6186</v>
      </c>
      <c r="AH1227" t="s">
        <v>6186</v>
      </c>
      <c r="AI1227" t="s">
        <v>6186</v>
      </c>
      <c r="AJ1227" t="s">
        <v>6186</v>
      </c>
      <c r="AK1227" t="s">
        <v>6186</v>
      </c>
      <c r="AL1227" t="s">
        <v>6186</v>
      </c>
      <c r="AM1227" t="s">
        <v>6186</v>
      </c>
      <c r="AN1227" t="s">
        <v>6186</v>
      </c>
      <c r="AO1227" t="s">
        <v>6186</v>
      </c>
      <c r="AP1227" t="s">
        <v>6186</v>
      </c>
      <c r="AQ1227" t="s">
        <v>6186</v>
      </c>
      <c r="AR1227" t="s">
        <v>6186</v>
      </c>
      <c r="AS1227" t="s">
        <v>6186</v>
      </c>
      <c r="AT1227" t="s">
        <v>6186</v>
      </c>
      <c r="AU1227" t="s">
        <v>6186</v>
      </c>
      <c r="AV1227" t="s">
        <v>6186</v>
      </c>
      <c r="AW1227" t="s">
        <v>6186</v>
      </c>
      <c r="AX1227" t="s">
        <v>6186</v>
      </c>
      <c r="AY1227" t="s">
        <v>6186</v>
      </c>
      <c r="AZ1227" t="s">
        <v>6186</v>
      </c>
      <c r="BA1227" t="s">
        <v>6186</v>
      </c>
      <c r="BB1227" t="s">
        <v>6186</v>
      </c>
      <c r="BC1227" t="s">
        <v>6186</v>
      </c>
      <c r="BD1227" t="s">
        <v>6186</v>
      </c>
    </row>
    <row r="1228" spans="1:56">
      <c r="A1228" t="s">
        <v>6191</v>
      </c>
      <c r="B1228">
        <v>3500</v>
      </c>
      <c r="C1228">
        <v>1981</v>
      </c>
      <c r="D1228" t="s">
        <v>6186</v>
      </c>
      <c r="E1228" t="s">
        <v>6186</v>
      </c>
      <c r="F1228" t="s">
        <v>6186</v>
      </c>
      <c r="H1228" t="s">
        <v>6186</v>
      </c>
      <c r="I1228" t="str">
        <f t="shared" si="23"/>
        <v/>
      </c>
      <c r="K1228" t="s">
        <v>6186</v>
      </c>
      <c r="L1228" t="s">
        <v>6186</v>
      </c>
      <c r="M1228" t="s">
        <v>6186</v>
      </c>
      <c r="N1228" t="s">
        <v>6186</v>
      </c>
      <c r="O1228" t="s">
        <v>6186</v>
      </c>
      <c r="P1228" t="s">
        <v>6186</v>
      </c>
      <c r="Q1228" t="s">
        <v>6186</v>
      </c>
      <c r="R1228" t="s">
        <v>6186</v>
      </c>
      <c r="S1228" t="s">
        <v>6186</v>
      </c>
      <c r="T1228" t="s">
        <v>6186</v>
      </c>
      <c r="U1228" t="s">
        <v>6186</v>
      </c>
      <c r="V1228" t="s">
        <v>6186</v>
      </c>
      <c r="W1228" t="s">
        <v>6186</v>
      </c>
      <c r="X1228" t="s">
        <v>6186</v>
      </c>
      <c r="Y1228" t="s">
        <v>6186</v>
      </c>
      <c r="Z1228" t="s">
        <v>6186</v>
      </c>
      <c r="AA1228" t="s">
        <v>6186</v>
      </c>
      <c r="AB1228" t="s">
        <v>6186</v>
      </c>
      <c r="AC1228" t="s">
        <v>6186</v>
      </c>
      <c r="AD1228" t="s">
        <v>6186</v>
      </c>
      <c r="AE1228" t="s">
        <v>6186</v>
      </c>
      <c r="AF1228" t="s">
        <v>6186</v>
      </c>
      <c r="AG1228" t="s">
        <v>6186</v>
      </c>
      <c r="AH1228" t="s">
        <v>6186</v>
      </c>
      <c r="AI1228" t="s">
        <v>6186</v>
      </c>
      <c r="AJ1228" t="s">
        <v>6186</v>
      </c>
      <c r="AK1228" t="s">
        <v>6186</v>
      </c>
      <c r="AL1228" t="s">
        <v>6186</v>
      </c>
      <c r="AM1228" t="s">
        <v>6186</v>
      </c>
      <c r="AN1228" t="s">
        <v>6186</v>
      </c>
      <c r="AO1228" t="s">
        <v>6186</v>
      </c>
      <c r="AP1228" t="s">
        <v>6186</v>
      </c>
      <c r="AQ1228" t="s">
        <v>6186</v>
      </c>
      <c r="AR1228" t="s">
        <v>6186</v>
      </c>
      <c r="AS1228" t="s">
        <v>6186</v>
      </c>
      <c r="AT1228" t="s">
        <v>6186</v>
      </c>
      <c r="AU1228" t="s">
        <v>6186</v>
      </c>
      <c r="AV1228" t="s">
        <v>6186</v>
      </c>
      <c r="AW1228" t="s">
        <v>6186</v>
      </c>
      <c r="AX1228" t="s">
        <v>6186</v>
      </c>
      <c r="AY1228" t="s">
        <v>6186</v>
      </c>
      <c r="AZ1228" t="s">
        <v>6186</v>
      </c>
      <c r="BA1228" t="s">
        <v>6186</v>
      </c>
      <c r="BB1228" t="s">
        <v>6186</v>
      </c>
      <c r="BC1228" t="s">
        <v>6186</v>
      </c>
      <c r="BD1228" t="s">
        <v>6186</v>
      </c>
    </row>
    <row r="1229" spans="1:56">
      <c r="A1229" t="s">
        <v>6191</v>
      </c>
      <c r="B1229">
        <v>3500</v>
      </c>
      <c r="C1229">
        <v>1982</v>
      </c>
      <c r="D1229">
        <v>0</v>
      </c>
      <c r="E1229">
        <v>6.9999999999999999E-6</v>
      </c>
      <c r="F1229">
        <v>16.63</v>
      </c>
      <c r="H1229">
        <v>14.027559999999999</v>
      </c>
      <c r="I1229">
        <f t="shared" si="23"/>
        <v>9.8192919999999994E-5</v>
      </c>
      <c r="K1229">
        <v>14.571</v>
      </c>
      <c r="L1229">
        <v>13.416</v>
      </c>
      <c r="M1229">
        <v>633.53866000000005</v>
      </c>
      <c r="N1229">
        <v>609.91008999999997</v>
      </c>
      <c r="O1229">
        <v>662.41800999999998</v>
      </c>
      <c r="P1229" t="s">
        <v>6186</v>
      </c>
      <c r="Q1229">
        <v>173</v>
      </c>
      <c r="R1229">
        <v>110</v>
      </c>
      <c r="S1229">
        <v>17.386500000000002</v>
      </c>
      <c r="T1229">
        <v>0.63583800000000001</v>
      </c>
      <c r="U1229">
        <v>3.1428999999999999E-2</v>
      </c>
      <c r="V1229">
        <v>24.54823</v>
      </c>
      <c r="W1229" t="s">
        <v>6186</v>
      </c>
      <c r="X1229" t="s">
        <v>6186</v>
      </c>
      <c r="Y1229">
        <v>1</v>
      </c>
      <c r="Z1229" t="s">
        <v>6186</v>
      </c>
      <c r="AA1229" t="s">
        <v>6186</v>
      </c>
      <c r="AB1229">
        <v>1</v>
      </c>
      <c r="AC1229" t="s">
        <v>6186</v>
      </c>
      <c r="AD1229" t="s">
        <v>6186</v>
      </c>
      <c r="AE1229">
        <v>1</v>
      </c>
      <c r="AF1229" t="s">
        <v>6186</v>
      </c>
      <c r="AG1229" t="s">
        <v>6186</v>
      </c>
      <c r="AH1229" t="s">
        <v>6186</v>
      </c>
      <c r="AI1229" t="s">
        <v>6186</v>
      </c>
      <c r="AJ1229" t="s">
        <v>6186</v>
      </c>
      <c r="AK1229" t="s">
        <v>6186</v>
      </c>
      <c r="AL1229" t="s">
        <v>6186</v>
      </c>
      <c r="AM1229" t="s">
        <v>6186</v>
      </c>
      <c r="AN1229" t="s">
        <v>6186</v>
      </c>
      <c r="AO1229" t="s">
        <v>6186</v>
      </c>
      <c r="AP1229">
        <v>1</v>
      </c>
      <c r="AQ1229" t="s">
        <v>6186</v>
      </c>
      <c r="AR1229" t="s">
        <v>6186</v>
      </c>
      <c r="AS1229" t="s">
        <v>6186</v>
      </c>
      <c r="AT1229" t="s">
        <v>6186</v>
      </c>
      <c r="AU1229" t="s">
        <v>6186</v>
      </c>
      <c r="AV1229">
        <v>3</v>
      </c>
      <c r="AW1229" t="s">
        <v>6186</v>
      </c>
      <c r="AX1229">
        <v>6</v>
      </c>
      <c r="AY1229">
        <v>1</v>
      </c>
      <c r="AZ1229" t="s">
        <v>6186</v>
      </c>
      <c r="BA1229" t="s">
        <v>6186</v>
      </c>
      <c r="BB1229" t="s">
        <v>6186</v>
      </c>
      <c r="BC1229" t="s">
        <v>6186</v>
      </c>
      <c r="BD1229" t="s">
        <v>6186</v>
      </c>
    </row>
    <row r="1230" spans="1:56">
      <c r="A1230" t="s">
        <v>6191</v>
      </c>
      <c r="B1230">
        <v>3500</v>
      </c>
      <c r="C1230">
        <v>1983</v>
      </c>
      <c r="D1230">
        <v>21</v>
      </c>
      <c r="E1230">
        <v>2.0370000000000002E-3</v>
      </c>
      <c r="F1230">
        <v>25.07404</v>
      </c>
      <c r="H1230">
        <v>21.425470000000001</v>
      </c>
      <c r="I1230">
        <f t="shared" si="23"/>
        <v>4.3643682390000008E-2</v>
      </c>
      <c r="K1230">
        <v>19.00356</v>
      </c>
      <c r="L1230">
        <v>25.378599999999999</v>
      </c>
      <c r="M1230">
        <v>414.78663</v>
      </c>
      <c r="N1230">
        <v>467.64913999999999</v>
      </c>
      <c r="O1230">
        <v>350.17689000000001</v>
      </c>
      <c r="P1230" t="s">
        <v>6186</v>
      </c>
      <c r="Q1230">
        <v>170.3717</v>
      </c>
      <c r="R1230">
        <v>108.7732</v>
      </c>
      <c r="S1230">
        <v>15.2906</v>
      </c>
      <c r="T1230">
        <v>0.63951400000000003</v>
      </c>
      <c r="U1230">
        <v>3.1078000000000001E-2</v>
      </c>
      <c r="V1230">
        <v>37.584330000000001</v>
      </c>
      <c r="W1230" t="s">
        <v>6186</v>
      </c>
      <c r="X1230" t="s">
        <v>6186</v>
      </c>
      <c r="Y1230">
        <v>1</v>
      </c>
      <c r="Z1230">
        <v>0.308</v>
      </c>
      <c r="AA1230" t="s">
        <v>6186</v>
      </c>
      <c r="AB1230">
        <v>0.69199999999999995</v>
      </c>
      <c r="AC1230" t="s">
        <v>6186</v>
      </c>
      <c r="AD1230" t="s">
        <v>6186</v>
      </c>
      <c r="AE1230">
        <v>1</v>
      </c>
      <c r="AF1230" t="s">
        <v>6186</v>
      </c>
      <c r="AG1230" t="s">
        <v>6186</v>
      </c>
      <c r="AH1230" t="s">
        <v>6186</v>
      </c>
      <c r="AI1230" t="s">
        <v>6186</v>
      </c>
      <c r="AJ1230" t="s">
        <v>6186</v>
      </c>
      <c r="AK1230" t="s">
        <v>6186</v>
      </c>
      <c r="AL1230" t="s">
        <v>6186</v>
      </c>
      <c r="AM1230" t="s">
        <v>6186</v>
      </c>
      <c r="AN1230" t="s">
        <v>6186</v>
      </c>
      <c r="AO1230" t="s">
        <v>6186</v>
      </c>
      <c r="AP1230">
        <v>1</v>
      </c>
      <c r="AQ1230" t="s">
        <v>6186</v>
      </c>
      <c r="AR1230" t="s">
        <v>6186</v>
      </c>
      <c r="AS1230" t="s">
        <v>6186</v>
      </c>
      <c r="AT1230" t="s">
        <v>6186</v>
      </c>
      <c r="AU1230" t="s">
        <v>6186</v>
      </c>
      <c r="AV1230">
        <v>4.2</v>
      </c>
      <c r="AW1230" t="s">
        <v>6186</v>
      </c>
      <c r="AX1230">
        <v>5.9</v>
      </c>
      <c r="AY1230">
        <v>0.82799999999999996</v>
      </c>
      <c r="AZ1230">
        <v>0.17199999999999999</v>
      </c>
      <c r="BA1230" t="s">
        <v>6186</v>
      </c>
      <c r="BB1230" t="s">
        <v>6186</v>
      </c>
      <c r="BC1230" t="s">
        <v>6186</v>
      </c>
      <c r="BD1230" t="s">
        <v>6186</v>
      </c>
    </row>
    <row r="1231" spans="1:56">
      <c r="A1231" t="s">
        <v>6191</v>
      </c>
      <c r="B1231">
        <v>3500</v>
      </c>
      <c r="C1231">
        <v>1984</v>
      </c>
      <c r="D1231">
        <v>46</v>
      </c>
      <c r="E1231">
        <v>3.2469999999999999E-3</v>
      </c>
      <c r="F1231">
        <v>23.540849999999999</v>
      </c>
      <c r="H1231">
        <v>20.12518</v>
      </c>
      <c r="I1231">
        <f t="shared" si="23"/>
        <v>6.5346459459999992E-2</v>
      </c>
      <c r="K1231">
        <v>17.762879999999999</v>
      </c>
      <c r="L1231">
        <v>24.03134</v>
      </c>
      <c r="M1231">
        <v>441.58605999999997</v>
      </c>
      <c r="N1231">
        <v>500.31292000000002</v>
      </c>
      <c r="O1231">
        <v>369.80878000000001</v>
      </c>
      <c r="P1231" t="s">
        <v>6186</v>
      </c>
      <c r="Q1231">
        <v>173</v>
      </c>
      <c r="R1231">
        <v>110</v>
      </c>
      <c r="S1231">
        <v>15.108000000000001</v>
      </c>
      <c r="T1231">
        <v>0.63583800000000001</v>
      </c>
      <c r="U1231">
        <v>3.1428999999999999E-2</v>
      </c>
      <c r="V1231">
        <v>35.224299999999999</v>
      </c>
      <c r="W1231" t="s">
        <v>6186</v>
      </c>
      <c r="X1231" t="s">
        <v>6186</v>
      </c>
      <c r="Y1231">
        <v>1</v>
      </c>
      <c r="Z1231">
        <v>0.214</v>
      </c>
      <c r="AA1231" t="s">
        <v>6186</v>
      </c>
      <c r="AB1231">
        <v>0.78600000000000003</v>
      </c>
      <c r="AC1231" t="s">
        <v>6186</v>
      </c>
      <c r="AD1231" t="s">
        <v>6186</v>
      </c>
      <c r="AE1231">
        <v>1</v>
      </c>
      <c r="AF1231" t="s">
        <v>6186</v>
      </c>
      <c r="AG1231" t="s">
        <v>6186</v>
      </c>
      <c r="AH1231" t="s">
        <v>6186</v>
      </c>
      <c r="AI1231" t="s">
        <v>6186</v>
      </c>
      <c r="AJ1231" t="s">
        <v>6186</v>
      </c>
      <c r="AK1231" t="s">
        <v>6186</v>
      </c>
      <c r="AL1231" t="s">
        <v>6186</v>
      </c>
      <c r="AM1231" t="s">
        <v>6186</v>
      </c>
      <c r="AN1231" t="s">
        <v>6186</v>
      </c>
      <c r="AO1231" t="s">
        <v>6186</v>
      </c>
      <c r="AP1231">
        <v>1</v>
      </c>
      <c r="AQ1231" t="s">
        <v>6186</v>
      </c>
      <c r="AR1231" t="s">
        <v>6186</v>
      </c>
      <c r="AS1231" t="s">
        <v>6186</v>
      </c>
      <c r="AT1231" t="s">
        <v>6186</v>
      </c>
      <c r="AU1231" t="s">
        <v>6186</v>
      </c>
      <c r="AV1231">
        <v>4.2</v>
      </c>
      <c r="AW1231" t="s">
        <v>6186</v>
      </c>
      <c r="AX1231">
        <v>6</v>
      </c>
      <c r="AY1231">
        <v>0.84899999999999998</v>
      </c>
      <c r="AZ1231">
        <v>0.151</v>
      </c>
      <c r="BA1231" t="s">
        <v>6186</v>
      </c>
      <c r="BB1231" t="s">
        <v>6186</v>
      </c>
      <c r="BC1231" t="s">
        <v>6186</v>
      </c>
      <c r="BD1231" t="s">
        <v>6186</v>
      </c>
    </row>
    <row r="1232" spans="1:56">
      <c r="A1232" t="s">
        <v>6191</v>
      </c>
      <c r="B1232">
        <v>3500</v>
      </c>
      <c r="C1232">
        <v>1985</v>
      </c>
      <c r="D1232">
        <v>82</v>
      </c>
      <c r="E1232">
        <v>5.7010000000000003E-3</v>
      </c>
      <c r="F1232">
        <v>23.488779999999998</v>
      </c>
      <c r="H1232">
        <v>20.090979999999998</v>
      </c>
      <c r="I1232">
        <f t="shared" si="23"/>
        <v>0.11453867698</v>
      </c>
      <c r="K1232">
        <v>17.56551</v>
      </c>
      <c r="L1232">
        <v>24.374089999999999</v>
      </c>
      <c r="M1232">
        <v>442.33780000000002</v>
      </c>
      <c r="N1232">
        <v>505.93452000000002</v>
      </c>
      <c r="O1232">
        <v>364.60847999999999</v>
      </c>
      <c r="P1232" t="s">
        <v>6186</v>
      </c>
      <c r="Q1232">
        <v>171.7482</v>
      </c>
      <c r="R1232">
        <v>108.97580000000001</v>
      </c>
      <c r="S1232">
        <v>15.1219</v>
      </c>
      <c r="T1232">
        <v>0.63432699999999997</v>
      </c>
      <c r="U1232">
        <v>3.1136E-2</v>
      </c>
      <c r="V1232">
        <v>35.192</v>
      </c>
      <c r="W1232" t="s">
        <v>6186</v>
      </c>
      <c r="X1232" t="s">
        <v>6186</v>
      </c>
      <c r="Y1232">
        <v>1</v>
      </c>
      <c r="Z1232">
        <v>0.14399999999999999</v>
      </c>
      <c r="AA1232" t="s">
        <v>6186</v>
      </c>
      <c r="AB1232">
        <v>0.85599999999999998</v>
      </c>
      <c r="AC1232" t="s">
        <v>6186</v>
      </c>
      <c r="AD1232" t="s">
        <v>6186</v>
      </c>
      <c r="AE1232">
        <v>0.94299999999999995</v>
      </c>
      <c r="AF1232" t="s">
        <v>6186</v>
      </c>
      <c r="AG1232" t="s">
        <v>6186</v>
      </c>
      <c r="AH1232">
        <v>5.7000000000000002E-2</v>
      </c>
      <c r="AI1232" t="s">
        <v>6186</v>
      </c>
      <c r="AJ1232" t="s">
        <v>6186</v>
      </c>
      <c r="AK1232" t="s">
        <v>6186</v>
      </c>
      <c r="AL1232" t="s">
        <v>6186</v>
      </c>
      <c r="AM1232" t="s">
        <v>6186</v>
      </c>
      <c r="AN1232" t="s">
        <v>6186</v>
      </c>
      <c r="AO1232" t="s">
        <v>6186</v>
      </c>
      <c r="AP1232">
        <v>1</v>
      </c>
      <c r="AQ1232" t="s">
        <v>6186</v>
      </c>
      <c r="AR1232" t="s">
        <v>6186</v>
      </c>
      <c r="AS1232" t="s">
        <v>6186</v>
      </c>
      <c r="AT1232" t="s">
        <v>6186</v>
      </c>
      <c r="AU1232" t="s">
        <v>6186</v>
      </c>
      <c r="AV1232">
        <v>4.0999999999999996</v>
      </c>
      <c r="AW1232" t="s">
        <v>6186</v>
      </c>
      <c r="AX1232">
        <v>5.9</v>
      </c>
      <c r="AY1232">
        <v>0.92900000000000005</v>
      </c>
      <c r="AZ1232">
        <v>7.0999999999999994E-2</v>
      </c>
      <c r="BA1232" t="s">
        <v>6186</v>
      </c>
      <c r="BB1232" t="s">
        <v>6186</v>
      </c>
      <c r="BC1232" t="s">
        <v>6186</v>
      </c>
      <c r="BD1232" t="s">
        <v>6186</v>
      </c>
    </row>
    <row r="1233" spans="1:56">
      <c r="A1233" t="s">
        <v>6191</v>
      </c>
      <c r="B1233">
        <v>3500</v>
      </c>
      <c r="C1233">
        <v>1986</v>
      </c>
      <c r="D1233">
        <v>57</v>
      </c>
      <c r="E1233">
        <v>3.7009999999999999E-3</v>
      </c>
      <c r="F1233">
        <v>22.137550000000001</v>
      </c>
      <c r="H1233">
        <v>18.819500000000001</v>
      </c>
      <c r="I1233">
        <f t="shared" si="23"/>
        <v>6.9650969500000007E-2</v>
      </c>
      <c r="K1233">
        <v>17.001609999999999</v>
      </c>
      <c r="L1233">
        <v>21.566610000000001</v>
      </c>
      <c r="M1233">
        <v>472.23442</v>
      </c>
      <c r="N1233">
        <v>522.72726999999998</v>
      </c>
      <c r="O1233">
        <v>412.08271000000002</v>
      </c>
      <c r="P1233" t="s">
        <v>6186</v>
      </c>
      <c r="Q1233">
        <v>170.5581</v>
      </c>
      <c r="R1233">
        <v>121.2638</v>
      </c>
      <c r="S1233">
        <v>13.5306</v>
      </c>
      <c r="T1233">
        <v>0.71063100000000001</v>
      </c>
      <c r="U1233">
        <v>3.4646999999999997E-2</v>
      </c>
      <c r="V1233">
        <v>33.047040000000003</v>
      </c>
      <c r="W1233" t="s">
        <v>6186</v>
      </c>
      <c r="X1233" t="s">
        <v>6186</v>
      </c>
      <c r="Y1233">
        <v>1</v>
      </c>
      <c r="Z1233">
        <v>0.161</v>
      </c>
      <c r="AA1233" t="s">
        <v>6186</v>
      </c>
      <c r="AB1233">
        <v>0.83899999999999997</v>
      </c>
      <c r="AC1233" t="s">
        <v>6186</v>
      </c>
      <c r="AD1233" t="s">
        <v>6186</v>
      </c>
      <c r="AE1233">
        <v>0.13500000000000001</v>
      </c>
      <c r="AF1233" t="s">
        <v>6186</v>
      </c>
      <c r="AG1233">
        <v>0</v>
      </c>
      <c r="AH1233">
        <v>0.86499999999999999</v>
      </c>
      <c r="AI1233">
        <v>0</v>
      </c>
      <c r="AJ1233">
        <v>0</v>
      </c>
      <c r="AK1233" t="s">
        <v>6186</v>
      </c>
      <c r="AL1233" t="s">
        <v>6186</v>
      </c>
      <c r="AM1233" t="s">
        <v>6186</v>
      </c>
      <c r="AN1233" t="s">
        <v>6186</v>
      </c>
      <c r="AO1233" t="s">
        <v>6186</v>
      </c>
      <c r="AP1233">
        <v>1</v>
      </c>
      <c r="AQ1233" t="s">
        <v>6186</v>
      </c>
      <c r="AR1233" t="s">
        <v>6186</v>
      </c>
      <c r="AS1233" t="s">
        <v>6186</v>
      </c>
      <c r="AT1233" t="s">
        <v>6186</v>
      </c>
      <c r="AU1233" t="s">
        <v>6186</v>
      </c>
      <c r="AV1233">
        <v>4</v>
      </c>
      <c r="AW1233" t="s">
        <v>6186</v>
      </c>
      <c r="AX1233">
        <v>5.8</v>
      </c>
      <c r="AY1233">
        <v>0.89700000000000002</v>
      </c>
      <c r="AZ1233">
        <v>0.10299999999999999</v>
      </c>
      <c r="BA1233" t="s">
        <v>6186</v>
      </c>
      <c r="BB1233" t="s">
        <v>6186</v>
      </c>
      <c r="BC1233" t="s">
        <v>6186</v>
      </c>
      <c r="BD1233" t="s">
        <v>6186</v>
      </c>
    </row>
    <row r="1234" spans="1:56">
      <c r="A1234" t="s">
        <v>6191</v>
      </c>
      <c r="B1234">
        <v>3500</v>
      </c>
      <c r="C1234">
        <v>1987</v>
      </c>
      <c r="D1234">
        <v>93</v>
      </c>
      <c r="E1234">
        <v>6.2639999999999996E-3</v>
      </c>
      <c r="F1234">
        <v>22.810120000000001</v>
      </c>
      <c r="H1234">
        <v>19.3825</v>
      </c>
      <c r="I1234">
        <f t="shared" si="23"/>
        <v>0.12141197999999999</v>
      </c>
      <c r="K1234">
        <v>17.059239999999999</v>
      </c>
      <c r="L1234">
        <v>23.028880000000001</v>
      </c>
      <c r="M1234">
        <v>458.50628999999998</v>
      </c>
      <c r="N1234">
        <v>520.94922999999994</v>
      </c>
      <c r="O1234">
        <v>385.90670999999998</v>
      </c>
      <c r="P1234" t="s">
        <v>6186</v>
      </c>
      <c r="Q1234">
        <v>179.3409</v>
      </c>
      <c r="R1234">
        <v>130.76929999999999</v>
      </c>
      <c r="S1234">
        <v>13.059799999999999</v>
      </c>
      <c r="T1234">
        <v>0.72901400000000005</v>
      </c>
      <c r="U1234">
        <v>3.7363E-2</v>
      </c>
      <c r="V1234">
        <v>34.005310000000001</v>
      </c>
      <c r="W1234" t="s">
        <v>6186</v>
      </c>
      <c r="X1234" t="s">
        <v>6186</v>
      </c>
      <c r="Y1234">
        <v>1</v>
      </c>
      <c r="Z1234">
        <v>0.13100000000000001</v>
      </c>
      <c r="AA1234" t="s">
        <v>6186</v>
      </c>
      <c r="AB1234">
        <v>0.86899999999999999</v>
      </c>
      <c r="AC1234" t="s">
        <v>6186</v>
      </c>
      <c r="AD1234" t="s">
        <v>6186</v>
      </c>
      <c r="AE1234" t="s">
        <v>6186</v>
      </c>
      <c r="AF1234" t="s">
        <v>6186</v>
      </c>
      <c r="AG1234">
        <v>0.33300000000000002</v>
      </c>
      <c r="AH1234">
        <v>0.66700000000000004</v>
      </c>
      <c r="AI1234" t="s">
        <v>6186</v>
      </c>
      <c r="AJ1234" t="s">
        <v>6186</v>
      </c>
      <c r="AK1234" t="s">
        <v>6186</v>
      </c>
      <c r="AL1234" t="s">
        <v>6186</v>
      </c>
      <c r="AM1234" t="s">
        <v>6186</v>
      </c>
      <c r="AN1234" t="s">
        <v>6186</v>
      </c>
      <c r="AO1234" t="s">
        <v>6186</v>
      </c>
      <c r="AP1234">
        <v>1</v>
      </c>
      <c r="AQ1234" t="s">
        <v>6186</v>
      </c>
      <c r="AR1234" t="s">
        <v>6186</v>
      </c>
      <c r="AS1234" t="s">
        <v>6186</v>
      </c>
      <c r="AT1234" t="s">
        <v>6186</v>
      </c>
      <c r="AU1234" t="s">
        <v>6186</v>
      </c>
      <c r="AV1234">
        <v>4.0999999999999996</v>
      </c>
      <c r="AW1234" t="s">
        <v>6186</v>
      </c>
      <c r="AX1234">
        <v>5.9</v>
      </c>
      <c r="AY1234">
        <v>0.90600000000000003</v>
      </c>
      <c r="AZ1234">
        <v>9.4E-2</v>
      </c>
      <c r="BA1234" t="s">
        <v>6186</v>
      </c>
      <c r="BB1234" t="s">
        <v>6186</v>
      </c>
      <c r="BC1234" t="s">
        <v>6186</v>
      </c>
      <c r="BD1234" t="s">
        <v>6186</v>
      </c>
    </row>
    <row r="1235" spans="1:56">
      <c r="A1235" t="s">
        <v>6191</v>
      </c>
      <c r="B1235">
        <v>3500</v>
      </c>
      <c r="C1235">
        <v>1988</v>
      </c>
      <c r="D1235">
        <v>108</v>
      </c>
      <c r="E1235">
        <v>7.0660000000000002E-3</v>
      </c>
      <c r="F1235">
        <v>22.714780000000001</v>
      </c>
      <c r="H1235">
        <v>19.221260000000001</v>
      </c>
      <c r="I1235">
        <f t="shared" si="23"/>
        <v>0.13581742316000001</v>
      </c>
      <c r="K1235">
        <v>17.024460000000001</v>
      </c>
      <c r="L1235">
        <v>22.514720000000001</v>
      </c>
      <c r="M1235">
        <v>462.35271</v>
      </c>
      <c r="N1235">
        <v>522.01346999999998</v>
      </c>
      <c r="O1235">
        <v>394.71955000000003</v>
      </c>
      <c r="P1235" t="s">
        <v>6186</v>
      </c>
      <c r="Q1235">
        <v>199.7062</v>
      </c>
      <c r="R1235">
        <v>141.8263</v>
      </c>
      <c r="S1235">
        <v>12.3499</v>
      </c>
      <c r="T1235">
        <v>0.71811100000000005</v>
      </c>
      <c r="U1235">
        <v>4.0522000000000002E-2</v>
      </c>
      <c r="V1235">
        <v>33.734450000000002</v>
      </c>
      <c r="W1235" t="s">
        <v>6186</v>
      </c>
      <c r="X1235" t="s">
        <v>6186</v>
      </c>
      <c r="Y1235">
        <v>1</v>
      </c>
      <c r="Z1235">
        <v>0.23899999999999999</v>
      </c>
      <c r="AA1235" t="s">
        <v>6186</v>
      </c>
      <c r="AB1235">
        <v>0.76100000000000001</v>
      </c>
      <c r="AC1235" t="s">
        <v>6186</v>
      </c>
      <c r="AD1235" t="s">
        <v>6186</v>
      </c>
      <c r="AE1235" t="s">
        <v>6186</v>
      </c>
      <c r="AF1235" t="s">
        <v>6186</v>
      </c>
      <c r="AG1235">
        <v>0.48699999999999999</v>
      </c>
      <c r="AH1235">
        <v>0.51300000000000001</v>
      </c>
      <c r="AI1235" t="s">
        <v>6186</v>
      </c>
      <c r="AJ1235" t="s">
        <v>6186</v>
      </c>
      <c r="AK1235" t="s">
        <v>6186</v>
      </c>
      <c r="AL1235" t="s">
        <v>6186</v>
      </c>
      <c r="AM1235" t="s">
        <v>6186</v>
      </c>
      <c r="AN1235" t="s">
        <v>6186</v>
      </c>
      <c r="AO1235" t="s">
        <v>6186</v>
      </c>
      <c r="AP1235">
        <v>1</v>
      </c>
      <c r="AQ1235" t="s">
        <v>6186</v>
      </c>
      <c r="AR1235" t="s">
        <v>6186</v>
      </c>
      <c r="AS1235" t="s">
        <v>6186</v>
      </c>
      <c r="AT1235" t="s">
        <v>6186</v>
      </c>
      <c r="AU1235" t="s">
        <v>6186</v>
      </c>
      <c r="AV1235">
        <v>4.2</v>
      </c>
      <c r="AW1235" t="s">
        <v>6186</v>
      </c>
      <c r="AX1235">
        <v>5.9</v>
      </c>
      <c r="AY1235">
        <v>0.76100000000000001</v>
      </c>
      <c r="AZ1235">
        <v>0.23899999999999999</v>
      </c>
      <c r="BA1235" t="s">
        <v>6186</v>
      </c>
      <c r="BB1235" t="s">
        <v>6186</v>
      </c>
      <c r="BC1235" t="s">
        <v>6186</v>
      </c>
      <c r="BD1235" t="s">
        <v>6186</v>
      </c>
    </row>
    <row r="1236" spans="1:56">
      <c r="A1236" t="s">
        <v>6191</v>
      </c>
      <c r="B1236">
        <v>3500</v>
      </c>
      <c r="C1236">
        <v>1989</v>
      </c>
      <c r="D1236">
        <v>107</v>
      </c>
      <c r="E1236">
        <v>7.4180000000000001E-3</v>
      </c>
      <c r="F1236">
        <v>22.674410000000002</v>
      </c>
      <c r="H1236">
        <v>19.102810000000002</v>
      </c>
      <c r="I1236">
        <f t="shared" si="23"/>
        <v>0.14170464458000001</v>
      </c>
      <c r="K1236">
        <v>17.042919999999999</v>
      </c>
      <c r="L1236">
        <v>22.04766</v>
      </c>
      <c r="M1236">
        <v>465.21947999999998</v>
      </c>
      <c r="N1236">
        <v>521.44830000000002</v>
      </c>
      <c r="O1236">
        <v>403.08134000000001</v>
      </c>
      <c r="P1236" t="s">
        <v>6186</v>
      </c>
      <c r="Q1236">
        <v>226.44319999999999</v>
      </c>
      <c r="R1236">
        <v>147.80529999999999</v>
      </c>
      <c r="S1236">
        <v>11.398</v>
      </c>
      <c r="T1236">
        <v>0.66747299999999998</v>
      </c>
      <c r="U1236">
        <v>4.2229999999999997E-2</v>
      </c>
      <c r="V1236">
        <v>33.504939999999998</v>
      </c>
      <c r="W1236" t="s">
        <v>6186</v>
      </c>
      <c r="X1236" t="s">
        <v>6186</v>
      </c>
      <c r="Y1236">
        <v>1</v>
      </c>
      <c r="Z1236">
        <v>0.27100000000000002</v>
      </c>
      <c r="AA1236" t="s">
        <v>6186</v>
      </c>
      <c r="AB1236">
        <v>0.72899999999999998</v>
      </c>
      <c r="AC1236" t="s">
        <v>6186</v>
      </c>
      <c r="AD1236" t="s">
        <v>6186</v>
      </c>
      <c r="AE1236">
        <v>1.4E-2</v>
      </c>
      <c r="AF1236" t="s">
        <v>6186</v>
      </c>
      <c r="AG1236">
        <v>0.45</v>
      </c>
      <c r="AH1236">
        <v>0.53600000000000003</v>
      </c>
      <c r="AI1236" t="s">
        <v>6186</v>
      </c>
      <c r="AJ1236" t="s">
        <v>6186</v>
      </c>
      <c r="AK1236" t="s">
        <v>6186</v>
      </c>
      <c r="AL1236" t="s">
        <v>6186</v>
      </c>
      <c r="AM1236" t="s">
        <v>6186</v>
      </c>
      <c r="AN1236" t="s">
        <v>6186</v>
      </c>
      <c r="AO1236" t="s">
        <v>6186</v>
      </c>
      <c r="AP1236">
        <v>1</v>
      </c>
      <c r="AQ1236" t="s">
        <v>6186</v>
      </c>
      <c r="AR1236" t="s">
        <v>6186</v>
      </c>
      <c r="AS1236" t="s">
        <v>6186</v>
      </c>
      <c r="AT1236" t="s">
        <v>6186</v>
      </c>
      <c r="AU1236" t="s">
        <v>6186</v>
      </c>
      <c r="AV1236">
        <v>4.3</v>
      </c>
      <c r="AW1236" t="s">
        <v>6186</v>
      </c>
      <c r="AX1236">
        <v>5.9</v>
      </c>
      <c r="AY1236">
        <v>0.72899999999999998</v>
      </c>
      <c r="AZ1236">
        <v>0.27100000000000002</v>
      </c>
      <c r="BA1236" t="s">
        <v>6186</v>
      </c>
      <c r="BB1236" t="s">
        <v>6186</v>
      </c>
      <c r="BC1236" t="s">
        <v>6186</v>
      </c>
      <c r="BD1236" t="s">
        <v>6186</v>
      </c>
    </row>
    <row r="1237" spans="1:56">
      <c r="A1237" t="s">
        <v>6191</v>
      </c>
      <c r="B1237">
        <v>3500</v>
      </c>
      <c r="C1237">
        <v>1990</v>
      </c>
      <c r="D1237">
        <v>57</v>
      </c>
      <c r="E1237">
        <v>4.5170000000000002E-3</v>
      </c>
      <c r="F1237">
        <v>22.432169999999999</v>
      </c>
      <c r="H1237">
        <v>18.837700000000002</v>
      </c>
      <c r="I1237">
        <f t="shared" si="23"/>
        <v>8.5089890900000006E-2</v>
      </c>
      <c r="K1237">
        <v>16.79617</v>
      </c>
      <c r="L1237">
        <v>21.677769999999999</v>
      </c>
      <c r="M1237">
        <v>471.76659999999998</v>
      </c>
      <c r="N1237">
        <v>529.10860000000002</v>
      </c>
      <c r="O1237">
        <v>409.95915000000002</v>
      </c>
      <c r="P1237" t="s">
        <v>6186</v>
      </c>
      <c r="Q1237">
        <v>216.31389999999999</v>
      </c>
      <c r="R1237">
        <v>148.1995</v>
      </c>
      <c r="S1237">
        <v>10.6975</v>
      </c>
      <c r="T1237">
        <v>0.69840599999999997</v>
      </c>
      <c r="U1237">
        <v>4.2342999999999999E-2</v>
      </c>
      <c r="V1237">
        <v>33.03116</v>
      </c>
      <c r="W1237" t="s">
        <v>6186</v>
      </c>
      <c r="X1237" t="s">
        <v>6186</v>
      </c>
      <c r="Y1237">
        <v>1</v>
      </c>
      <c r="Z1237">
        <v>0.36499999999999999</v>
      </c>
      <c r="AA1237" t="s">
        <v>6186</v>
      </c>
      <c r="AB1237">
        <v>0.63500000000000001</v>
      </c>
      <c r="AC1237" t="s">
        <v>6186</v>
      </c>
      <c r="AD1237" t="s">
        <v>6186</v>
      </c>
      <c r="AE1237">
        <v>5.8999999999999997E-2</v>
      </c>
      <c r="AF1237" t="s">
        <v>6186</v>
      </c>
      <c r="AG1237">
        <v>0.61799999999999999</v>
      </c>
      <c r="AH1237">
        <v>0.32300000000000001</v>
      </c>
      <c r="AI1237" t="s">
        <v>6186</v>
      </c>
      <c r="AJ1237" t="s">
        <v>6186</v>
      </c>
      <c r="AK1237" t="s">
        <v>6186</v>
      </c>
      <c r="AL1237" t="s">
        <v>6186</v>
      </c>
      <c r="AM1237" t="s">
        <v>6186</v>
      </c>
      <c r="AN1237" t="s">
        <v>6186</v>
      </c>
      <c r="AO1237" t="s">
        <v>6186</v>
      </c>
      <c r="AP1237">
        <v>1</v>
      </c>
      <c r="AQ1237" t="s">
        <v>6186</v>
      </c>
      <c r="AR1237" t="s">
        <v>6186</v>
      </c>
      <c r="AS1237" t="s">
        <v>6186</v>
      </c>
      <c r="AT1237" t="s">
        <v>6186</v>
      </c>
      <c r="AU1237" t="s">
        <v>6186</v>
      </c>
      <c r="AV1237">
        <v>4.4000000000000004</v>
      </c>
      <c r="AW1237" t="s">
        <v>6186</v>
      </c>
      <c r="AX1237">
        <v>5.8</v>
      </c>
      <c r="AY1237">
        <v>0.63500000000000001</v>
      </c>
      <c r="AZ1237">
        <v>0.36499999999999999</v>
      </c>
      <c r="BA1237" t="s">
        <v>6186</v>
      </c>
      <c r="BB1237" t="s">
        <v>6186</v>
      </c>
      <c r="BC1237" t="s">
        <v>6186</v>
      </c>
      <c r="BD1237" t="s">
        <v>6186</v>
      </c>
    </row>
    <row r="1238" spans="1:56">
      <c r="A1238" t="s">
        <v>6191</v>
      </c>
      <c r="B1238">
        <v>3500</v>
      </c>
      <c r="C1238">
        <v>1991</v>
      </c>
      <c r="D1238">
        <v>82</v>
      </c>
      <c r="E1238">
        <v>6.5560000000000002E-3</v>
      </c>
      <c r="F1238">
        <v>21.794239999999999</v>
      </c>
      <c r="H1238">
        <v>18.135169999999999</v>
      </c>
      <c r="I1238">
        <f t="shared" si="23"/>
        <v>0.11889417451999999</v>
      </c>
      <c r="K1238">
        <v>16.80584</v>
      </c>
      <c r="L1238">
        <v>19.765640000000001</v>
      </c>
      <c r="M1238">
        <v>490.04235</v>
      </c>
      <c r="N1238">
        <v>528.80440999999996</v>
      </c>
      <c r="O1238">
        <v>449.61869000000002</v>
      </c>
      <c r="P1238" t="s">
        <v>6186</v>
      </c>
      <c r="Q1238">
        <v>206.77420000000001</v>
      </c>
      <c r="R1238">
        <v>130.10290000000001</v>
      </c>
      <c r="S1238">
        <v>12.6189</v>
      </c>
      <c r="T1238">
        <v>0.63229400000000002</v>
      </c>
      <c r="U1238">
        <v>3.7171999999999997E-2</v>
      </c>
      <c r="V1238">
        <v>31.87323</v>
      </c>
      <c r="W1238" t="s">
        <v>6186</v>
      </c>
      <c r="X1238" t="s">
        <v>6186</v>
      </c>
      <c r="Y1238">
        <v>1</v>
      </c>
      <c r="Z1238">
        <v>0.15</v>
      </c>
      <c r="AA1238" t="s">
        <v>6186</v>
      </c>
      <c r="AB1238">
        <v>0.85</v>
      </c>
      <c r="AC1238" t="s">
        <v>6186</v>
      </c>
      <c r="AD1238" t="s">
        <v>6186</v>
      </c>
      <c r="AE1238">
        <v>2.1999999999999999E-2</v>
      </c>
      <c r="AF1238" t="s">
        <v>6186</v>
      </c>
      <c r="AG1238">
        <v>0.24199999999999999</v>
      </c>
      <c r="AH1238">
        <v>0.73599999999999999</v>
      </c>
      <c r="AI1238" t="s">
        <v>6186</v>
      </c>
      <c r="AJ1238" t="s">
        <v>6186</v>
      </c>
      <c r="AK1238" t="s">
        <v>6186</v>
      </c>
      <c r="AL1238" t="s">
        <v>6186</v>
      </c>
      <c r="AM1238" t="s">
        <v>6186</v>
      </c>
      <c r="AN1238" t="s">
        <v>6186</v>
      </c>
      <c r="AO1238" t="s">
        <v>6186</v>
      </c>
      <c r="AP1238">
        <v>1</v>
      </c>
      <c r="AQ1238" t="s">
        <v>6186</v>
      </c>
      <c r="AR1238" t="s">
        <v>6186</v>
      </c>
      <c r="AS1238" t="s">
        <v>6186</v>
      </c>
      <c r="AT1238" t="s">
        <v>6186</v>
      </c>
      <c r="AU1238" t="s">
        <v>6186</v>
      </c>
      <c r="AV1238">
        <v>3.8</v>
      </c>
      <c r="AW1238" t="s">
        <v>6186</v>
      </c>
      <c r="AX1238">
        <v>5.0999999999999996</v>
      </c>
      <c r="AY1238">
        <v>0.85</v>
      </c>
      <c r="AZ1238">
        <v>0.15</v>
      </c>
      <c r="BA1238" t="s">
        <v>6186</v>
      </c>
      <c r="BB1238" t="s">
        <v>6186</v>
      </c>
      <c r="BC1238" t="s">
        <v>6186</v>
      </c>
      <c r="BD1238" t="s">
        <v>6186</v>
      </c>
    </row>
    <row r="1239" spans="1:56">
      <c r="A1239" t="s">
        <v>6191</v>
      </c>
      <c r="B1239">
        <v>3500</v>
      </c>
      <c r="C1239">
        <v>1992</v>
      </c>
      <c r="D1239">
        <v>76</v>
      </c>
      <c r="E1239">
        <v>6.2529999999999999E-3</v>
      </c>
      <c r="F1239">
        <v>20.87078</v>
      </c>
      <c r="H1239">
        <v>17.3383</v>
      </c>
      <c r="I1239">
        <f t="shared" si="23"/>
        <v>0.10841638989999999</v>
      </c>
      <c r="K1239">
        <v>15.89237</v>
      </c>
      <c r="L1239">
        <v>19.111989999999999</v>
      </c>
      <c r="M1239">
        <v>512.56457</v>
      </c>
      <c r="N1239">
        <v>559.19905000000006</v>
      </c>
      <c r="O1239">
        <v>464.99606</v>
      </c>
      <c r="P1239" t="s">
        <v>6186</v>
      </c>
      <c r="Q1239">
        <v>205.49100000000001</v>
      </c>
      <c r="R1239">
        <v>150.68530000000001</v>
      </c>
      <c r="S1239">
        <v>11.087199999999999</v>
      </c>
      <c r="T1239">
        <v>0.73168</v>
      </c>
      <c r="U1239">
        <v>4.3053000000000001E-2</v>
      </c>
      <c r="V1239">
        <v>30.520150000000001</v>
      </c>
      <c r="W1239" t="s">
        <v>6186</v>
      </c>
      <c r="X1239" t="s">
        <v>6186</v>
      </c>
      <c r="Y1239">
        <v>1</v>
      </c>
      <c r="Z1239">
        <v>0.23499999999999999</v>
      </c>
      <c r="AA1239" t="s">
        <v>6186</v>
      </c>
      <c r="AB1239">
        <v>0.76500000000000001</v>
      </c>
      <c r="AC1239" t="s">
        <v>6186</v>
      </c>
      <c r="AD1239" t="s">
        <v>6186</v>
      </c>
      <c r="AE1239">
        <v>3.9E-2</v>
      </c>
      <c r="AF1239" t="s">
        <v>6186</v>
      </c>
      <c r="AG1239">
        <v>0.6</v>
      </c>
      <c r="AH1239">
        <v>0.36099999999999999</v>
      </c>
      <c r="AI1239" t="s">
        <v>6186</v>
      </c>
      <c r="AJ1239" t="s">
        <v>6186</v>
      </c>
      <c r="AK1239" t="s">
        <v>6186</v>
      </c>
      <c r="AL1239" t="s">
        <v>6186</v>
      </c>
      <c r="AM1239" t="s">
        <v>6186</v>
      </c>
      <c r="AN1239" t="s">
        <v>6186</v>
      </c>
      <c r="AO1239" t="s">
        <v>6186</v>
      </c>
      <c r="AP1239">
        <v>1</v>
      </c>
      <c r="AQ1239" t="s">
        <v>6186</v>
      </c>
      <c r="AR1239" t="s">
        <v>6186</v>
      </c>
      <c r="AS1239" t="s">
        <v>6186</v>
      </c>
      <c r="AT1239" t="s">
        <v>6186</v>
      </c>
      <c r="AU1239" t="s">
        <v>6186</v>
      </c>
      <c r="AV1239">
        <v>3.9</v>
      </c>
      <c r="AW1239" t="s">
        <v>6186</v>
      </c>
      <c r="AX1239">
        <v>5.0999999999999996</v>
      </c>
      <c r="AY1239">
        <v>0.82599999999999996</v>
      </c>
      <c r="AZ1239">
        <v>0.17399999999999999</v>
      </c>
      <c r="BA1239" t="s">
        <v>6186</v>
      </c>
      <c r="BB1239" t="s">
        <v>6186</v>
      </c>
      <c r="BC1239" t="s">
        <v>6186</v>
      </c>
      <c r="BD1239" t="s">
        <v>6186</v>
      </c>
    </row>
    <row r="1240" spans="1:56">
      <c r="A1240" t="s">
        <v>6191</v>
      </c>
      <c r="B1240">
        <v>3500</v>
      </c>
      <c r="C1240">
        <v>1993</v>
      </c>
      <c r="D1240">
        <v>78</v>
      </c>
      <c r="E1240">
        <v>5.8729999999999997E-3</v>
      </c>
      <c r="F1240">
        <v>20.270620000000001</v>
      </c>
      <c r="H1240">
        <v>16.811150000000001</v>
      </c>
      <c r="I1240">
        <f t="shared" si="23"/>
        <v>9.8731883950000002E-2</v>
      </c>
      <c r="K1240">
        <v>15.26885</v>
      </c>
      <c r="L1240">
        <v>18.693339999999999</v>
      </c>
      <c r="M1240">
        <v>528.63732000000005</v>
      </c>
      <c r="N1240">
        <v>582.03449999999998</v>
      </c>
      <c r="O1240">
        <v>475.40996999999999</v>
      </c>
      <c r="P1240" t="s">
        <v>6186</v>
      </c>
      <c r="Q1240">
        <v>210.6773</v>
      </c>
      <c r="R1240">
        <v>159.8167</v>
      </c>
      <c r="S1240">
        <v>10.1258</v>
      </c>
      <c r="T1240">
        <v>0.75108699999999995</v>
      </c>
      <c r="U1240">
        <v>4.5662000000000001E-2</v>
      </c>
      <c r="V1240">
        <v>29.546330000000001</v>
      </c>
      <c r="W1240" t="s">
        <v>6186</v>
      </c>
      <c r="X1240" t="s">
        <v>6186</v>
      </c>
      <c r="Y1240">
        <v>1</v>
      </c>
      <c r="Z1240">
        <v>0.114</v>
      </c>
      <c r="AA1240" t="s">
        <v>6186</v>
      </c>
      <c r="AB1240">
        <v>0.88600000000000001</v>
      </c>
      <c r="AC1240" t="s">
        <v>6186</v>
      </c>
      <c r="AD1240" t="s">
        <v>6186</v>
      </c>
      <c r="AE1240">
        <v>4.2000000000000003E-2</v>
      </c>
      <c r="AF1240" t="s">
        <v>6186</v>
      </c>
      <c r="AG1240">
        <v>0.66100000000000003</v>
      </c>
      <c r="AH1240">
        <v>0.29699999999999999</v>
      </c>
      <c r="AI1240" t="s">
        <v>6186</v>
      </c>
      <c r="AJ1240" t="s">
        <v>6186</v>
      </c>
      <c r="AK1240" t="s">
        <v>6186</v>
      </c>
      <c r="AL1240" t="s">
        <v>6186</v>
      </c>
      <c r="AM1240" t="s">
        <v>6186</v>
      </c>
      <c r="AN1240" t="s">
        <v>6186</v>
      </c>
      <c r="AO1240" t="s">
        <v>6186</v>
      </c>
      <c r="AP1240">
        <v>1</v>
      </c>
      <c r="AQ1240" t="s">
        <v>6186</v>
      </c>
      <c r="AR1240" t="s">
        <v>6186</v>
      </c>
      <c r="AS1240" t="s">
        <v>6186</v>
      </c>
      <c r="AT1240" t="s">
        <v>6186</v>
      </c>
      <c r="AU1240" t="s">
        <v>6186</v>
      </c>
      <c r="AV1240">
        <v>3.8</v>
      </c>
      <c r="AW1240" t="s">
        <v>6186</v>
      </c>
      <c r="AX1240">
        <v>5.3</v>
      </c>
      <c r="AY1240">
        <v>0.88600000000000001</v>
      </c>
      <c r="AZ1240">
        <v>0.114</v>
      </c>
      <c r="BA1240" t="s">
        <v>6186</v>
      </c>
      <c r="BB1240" t="s">
        <v>6186</v>
      </c>
      <c r="BC1240" t="s">
        <v>6186</v>
      </c>
      <c r="BD1240" t="s">
        <v>6186</v>
      </c>
    </row>
    <row r="1241" spans="1:56">
      <c r="A1241" t="s">
        <v>6191</v>
      </c>
      <c r="B1241">
        <v>3500</v>
      </c>
      <c r="C1241">
        <v>1994</v>
      </c>
      <c r="D1241">
        <v>75</v>
      </c>
      <c r="E1241">
        <v>5.2919999999999998E-3</v>
      </c>
      <c r="F1241">
        <v>21.384270000000001</v>
      </c>
      <c r="H1241">
        <v>17.693339999999999</v>
      </c>
      <c r="I1241">
        <f t="shared" si="23"/>
        <v>9.3633155279999991E-2</v>
      </c>
      <c r="K1241">
        <v>15.85745</v>
      </c>
      <c r="L1241">
        <v>19.945329999999998</v>
      </c>
      <c r="M1241">
        <v>502.27924999999999</v>
      </c>
      <c r="N1241">
        <v>560.43068000000005</v>
      </c>
      <c r="O1241">
        <v>445.56787000000003</v>
      </c>
      <c r="P1241" t="s">
        <v>6186</v>
      </c>
      <c r="Q1241">
        <v>201.44649999999999</v>
      </c>
      <c r="R1241">
        <v>161.19229999999999</v>
      </c>
      <c r="S1241">
        <v>9.8871000000000002</v>
      </c>
      <c r="T1241">
        <v>0.81201199999999996</v>
      </c>
      <c r="U1241">
        <v>4.6054999999999999E-2</v>
      </c>
      <c r="V1241">
        <v>31.000640000000001</v>
      </c>
      <c r="W1241" t="s">
        <v>6186</v>
      </c>
      <c r="X1241" t="s">
        <v>6186</v>
      </c>
      <c r="Y1241">
        <v>1</v>
      </c>
      <c r="Z1241">
        <v>0.14599999999999999</v>
      </c>
      <c r="AA1241">
        <v>0.33800000000000002</v>
      </c>
      <c r="AB1241">
        <v>0.51700000000000002</v>
      </c>
      <c r="AC1241" t="s">
        <v>6186</v>
      </c>
      <c r="AD1241" t="s">
        <v>6186</v>
      </c>
      <c r="AE1241" t="s">
        <v>6186</v>
      </c>
      <c r="AF1241" t="s">
        <v>6186</v>
      </c>
      <c r="AG1241">
        <v>0.98399999999999999</v>
      </c>
      <c r="AH1241">
        <v>1.6E-2</v>
      </c>
      <c r="AI1241" t="s">
        <v>6186</v>
      </c>
      <c r="AJ1241" t="s">
        <v>6186</v>
      </c>
      <c r="AK1241" t="s">
        <v>6186</v>
      </c>
      <c r="AL1241" t="s">
        <v>6186</v>
      </c>
      <c r="AM1241" t="s">
        <v>6186</v>
      </c>
      <c r="AN1241" t="s">
        <v>6186</v>
      </c>
      <c r="AO1241" t="s">
        <v>6186</v>
      </c>
      <c r="AP1241">
        <v>1</v>
      </c>
      <c r="AQ1241" t="s">
        <v>6186</v>
      </c>
      <c r="AR1241" t="s">
        <v>6186</v>
      </c>
      <c r="AS1241" t="s">
        <v>6186</v>
      </c>
      <c r="AT1241" t="s">
        <v>6186</v>
      </c>
      <c r="AU1241" t="s">
        <v>6186</v>
      </c>
      <c r="AV1241">
        <v>3.8</v>
      </c>
      <c r="AW1241" t="s">
        <v>6186</v>
      </c>
      <c r="AX1241">
        <v>5.2</v>
      </c>
      <c r="AY1241">
        <v>0.85399999999999998</v>
      </c>
      <c r="AZ1241">
        <v>0.14599999999999999</v>
      </c>
      <c r="BA1241" t="s">
        <v>6186</v>
      </c>
      <c r="BB1241" t="s">
        <v>6186</v>
      </c>
      <c r="BC1241" t="s">
        <v>6186</v>
      </c>
      <c r="BD1241" t="s">
        <v>6186</v>
      </c>
    </row>
    <row r="1242" spans="1:56">
      <c r="A1242" t="s">
        <v>6191</v>
      </c>
      <c r="B1242">
        <v>3500</v>
      </c>
      <c r="C1242">
        <v>1995</v>
      </c>
      <c r="D1242">
        <v>34</v>
      </c>
      <c r="E1242">
        <v>2.2460000000000002E-3</v>
      </c>
      <c r="F1242">
        <v>20.108149999999998</v>
      </c>
      <c r="H1242">
        <v>16.720410000000001</v>
      </c>
      <c r="I1242">
        <f t="shared" si="23"/>
        <v>3.7554040860000006E-2</v>
      </c>
      <c r="K1242">
        <v>14.43233</v>
      </c>
      <c r="L1242">
        <v>19.71001</v>
      </c>
      <c r="M1242">
        <v>531.50598000000002</v>
      </c>
      <c r="N1242">
        <v>615.77023999999994</v>
      </c>
      <c r="O1242">
        <v>450.88774000000001</v>
      </c>
      <c r="P1242" t="s">
        <v>6186</v>
      </c>
      <c r="Q1242">
        <v>240.89240000000001</v>
      </c>
      <c r="R1242">
        <v>189.1139</v>
      </c>
      <c r="S1242">
        <v>8.6460000000000008</v>
      </c>
      <c r="T1242">
        <v>0.78498900000000005</v>
      </c>
      <c r="U1242">
        <v>5.4032999999999998E-2</v>
      </c>
      <c r="V1242">
        <v>29.286460000000002</v>
      </c>
      <c r="W1242">
        <v>8.9999999999999993E-3</v>
      </c>
      <c r="X1242" t="s">
        <v>6186</v>
      </c>
      <c r="Y1242">
        <v>0.99099999999999999</v>
      </c>
      <c r="Z1242">
        <v>0.104</v>
      </c>
      <c r="AA1242" t="s">
        <v>6186</v>
      </c>
      <c r="AB1242">
        <v>0.89600000000000002</v>
      </c>
      <c r="AC1242" t="s">
        <v>6186</v>
      </c>
      <c r="AD1242" t="s">
        <v>6186</v>
      </c>
      <c r="AE1242" t="s">
        <v>6186</v>
      </c>
      <c r="AF1242" t="s">
        <v>6186</v>
      </c>
      <c r="AG1242">
        <v>1</v>
      </c>
      <c r="AH1242" t="s">
        <v>6186</v>
      </c>
      <c r="AI1242" t="s">
        <v>6186</v>
      </c>
      <c r="AJ1242" t="s">
        <v>6186</v>
      </c>
      <c r="AK1242" t="s">
        <v>6186</v>
      </c>
      <c r="AL1242" t="s">
        <v>6186</v>
      </c>
      <c r="AM1242" t="s">
        <v>6186</v>
      </c>
      <c r="AN1242" t="s">
        <v>6186</v>
      </c>
      <c r="AO1242" t="s">
        <v>6186</v>
      </c>
      <c r="AP1242">
        <v>1</v>
      </c>
      <c r="AQ1242" t="s">
        <v>6186</v>
      </c>
      <c r="AR1242" t="s">
        <v>6186</v>
      </c>
      <c r="AS1242" t="s">
        <v>6186</v>
      </c>
      <c r="AT1242" t="s">
        <v>6186</v>
      </c>
      <c r="AU1242" t="s">
        <v>6186</v>
      </c>
      <c r="AV1242">
        <v>4.0999999999999996</v>
      </c>
      <c r="AW1242" t="s">
        <v>6186</v>
      </c>
      <c r="AX1242">
        <v>6</v>
      </c>
      <c r="AY1242">
        <v>0.89600000000000002</v>
      </c>
      <c r="AZ1242">
        <v>0.104</v>
      </c>
      <c r="BA1242" t="s">
        <v>6186</v>
      </c>
      <c r="BB1242" t="s">
        <v>6186</v>
      </c>
      <c r="BC1242" t="s">
        <v>6186</v>
      </c>
      <c r="BD1242" t="s">
        <v>6186</v>
      </c>
    </row>
    <row r="1243" spans="1:56">
      <c r="A1243" t="s">
        <v>6191</v>
      </c>
      <c r="B1243">
        <v>3500</v>
      </c>
      <c r="C1243">
        <v>1996</v>
      </c>
      <c r="D1243">
        <v>63</v>
      </c>
      <c r="E1243">
        <v>4.7800000000000004E-3</v>
      </c>
      <c r="F1243">
        <v>21.5825</v>
      </c>
      <c r="H1243">
        <v>17.81936</v>
      </c>
      <c r="I1243">
        <f t="shared" si="23"/>
        <v>8.5176540800000006E-2</v>
      </c>
      <c r="K1243">
        <v>15.55057</v>
      </c>
      <c r="L1243">
        <v>20.62576</v>
      </c>
      <c r="M1243">
        <v>498.72721000000001</v>
      </c>
      <c r="N1243">
        <v>571.49024999999995</v>
      </c>
      <c r="O1243">
        <v>430.86887999999999</v>
      </c>
      <c r="P1243" t="s">
        <v>6186</v>
      </c>
      <c r="Q1243">
        <v>223.65110000000001</v>
      </c>
      <c r="R1243">
        <v>182.75579999999999</v>
      </c>
      <c r="S1243">
        <v>9.2914999999999992</v>
      </c>
      <c r="T1243">
        <v>0.82588899999999998</v>
      </c>
      <c r="U1243">
        <v>5.2215999999999999E-2</v>
      </c>
      <c r="V1243">
        <v>31.337</v>
      </c>
      <c r="W1243" t="s">
        <v>6186</v>
      </c>
      <c r="X1243" t="s">
        <v>6186</v>
      </c>
      <c r="Y1243">
        <v>1</v>
      </c>
      <c r="Z1243">
        <v>0.122</v>
      </c>
      <c r="AA1243" t="s">
        <v>6186</v>
      </c>
      <c r="AB1243">
        <v>0.878</v>
      </c>
      <c r="AC1243" t="s">
        <v>6186</v>
      </c>
      <c r="AD1243" t="s">
        <v>6186</v>
      </c>
      <c r="AE1243" t="s">
        <v>6186</v>
      </c>
      <c r="AF1243" t="s">
        <v>6186</v>
      </c>
      <c r="AG1243">
        <v>1</v>
      </c>
      <c r="AH1243" t="s">
        <v>6186</v>
      </c>
      <c r="AI1243" t="s">
        <v>6186</v>
      </c>
      <c r="AJ1243" t="s">
        <v>6186</v>
      </c>
      <c r="AK1243" t="s">
        <v>6186</v>
      </c>
      <c r="AL1243" t="s">
        <v>6186</v>
      </c>
      <c r="AM1243" t="s">
        <v>6186</v>
      </c>
      <c r="AN1243" t="s">
        <v>6186</v>
      </c>
      <c r="AO1243" t="s">
        <v>6186</v>
      </c>
      <c r="AP1243">
        <v>1</v>
      </c>
      <c r="AQ1243" t="s">
        <v>6186</v>
      </c>
      <c r="AR1243" t="s">
        <v>6186</v>
      </c>
      <c r="AS1243" t="s">
        <v>6186</v>
      </c>
      <c r="AT1243">
        <v>0.316</v>
      </c>
      <c r="AU1243" t="s">
        <v>6186</v>
      </c>
      <c r="AV1243">
        <v>4.0999999999999996</v>
      </c>
      <c r="AW1243" t="s">
        <v>6186</v>
      </c>
      <c r="AX1243">
        <v>5.7</v>
      </c>
      <c r="AY1243">
        <v>0.878</v>
      </c>
      <c r="AZ1243">
        <v>0.122</v>
      </c>
      <c r="BA1243" t="s">
        <v>6186</v>
      </c>
      <c r="BB1243" t="s">
        <v>6186</v>
      </c>
      <c r="BC1243" t="s">
        <v>6186</v>
      </c>
      <c r="BD1243" t="s">
        <v>6186</v>
      </c>
    </row>
    <row r="1244" spans="1:56">
      <c r="A1244" t="s">
        <v>6191</v>
      </c>
      <c r="B1244">
        <v>3500</v>
      </c>
      <c r="C1244">
        <v>1997</v>
      </c>
      <c r="D1244">
        <v>33</v>
      </c>
      <c r="E1244">
        <v>2.2920000000000002E-3</v>
      </c>
      <c r="F1244">
        <v>22.153359999999999</v>
      </c>
      <c r="H1244">
        <v>18.163080000000001</v>
      </c>
      <c r="I1244">
        <f t="shared" si="23"/>
        <v>4.1629779360000008E-2</v>
      </c>
      <c r="K1244">
        <v>16.050270000000001</v>
      </c>
      <c r="L1244">
        <v>20.631039999999999</v>
      </c>
      <c r="M1244">
        <v>489.28915000000001</v>
      </c>
      <c r="N1244">
        <v>553.69781</v>
      </c>
      <c r="O1244">
        <v>430.75871999999998</v>
      </c>
      <c r="P1244" t="s">
        <v>6186</v>
      </c>
      <c r="Q1244">
        <v>194.3527</v>
      </c>
      <c r="R1244">
        <v>166.45439999999999</v>
      </c>
      <c r="S1244">
        <v>10.1144</v>
      </c>
      <c r="T1244">
        <v>0.89113799999999999</v>
      </c>
      <c r="U1244">
        <v>4.7558000000000003E-2</v>
      </c>
      <c r="V1244">
        <v>31.945150000000002</v>
      </c>
      <c r="W1244">
        <v>8.8999999999999996E-2</v>
      </c>
      <c r="X1244" t="s">
        <v>6186</v>
      </c>
      <c r="Y1244">
        <v>0.91100000000000003</v>
      </c>
      <c r="Z1244">
        <v>0.158</v>
      </c>
      <c r="AA1244" t="s">
        <v>6186</v>
      </c>
      <c r="AB1244">
        <v>0.84199999999999997</v>
      </c>
      <c r="AC1244" t="s">
        <v>6186</v>
      </c>
      <c r="AD1244" t="s">
        <v>6186</v>
      </c>
      <c r="AE1244" t="s">
        <v>6186</v>
      </c>
      <c r="AF1244" t="s">
        <v>6186</v>
      </c>
      <c r="AG1244">
        <v>1</v>
      </c>
      <c r="AH1244" t="s">
        <v>6186</v>
      </c>
      <c r="AI1244" t="s">
        <v>6186</v>
      </c>
      <c r="AJ1244" t="s">
        <v>6186</v>
      </c>
      <c r="AK1244" t="s">
        <v>6186</v>
      </c>
      <c r="AL1244" t="s">
        <v>6186</v>
      </c>
      <c r="AM1244" t="s">
        <v>6186</v>
      </c>
      <c r="AN1244" t="s">
        <v>6186</v>
      </c>
      <c r="AO1244" t="s">
        <v>6186</v>
      </c>
      <c r="AP1244">
        <v>1</v>
      </c>
      <c r="AQ1244" t="s">
        <v>6186</v>
      </c>
      <c r="AR1244" t="s">
        <v>6186</v>
      </c>
      <c r="AS1244" t="s">
        <v>6186</v>
      </c>
      <c r="AT1244">
        <v>0.44400000000000001</v>
      </c>
      <c r="AU1244" t="s">
        <v>6186</v>
      </c>
      <c r="AV1244">
        <v>4.2</v>
      </c>
      <c r="AW1244" t="s">
        <v>6186</v>
      </c>
      <c r="AX1244">
        <v>5.2</v>
      </c>
      <c r="AY1244">
        <v>0.84199999999999997</v>
      </c>
      <c r="AZ1244">
        <v>0.158</v>
      </c>
      <c r="BA1244" t="s">
        <v>6186</v>
      </c>
      <c r="BB1244" t="s">
        <v>6186</v>
      </c>
      <c r="BC1244" t="s">
        <v>6186</v>
      </c>
      <c r="BD1244" t="s">
        <v>6186</v>
      </c>
    </row>
    <row r="1245" spans="1:56">
      <c r="A1245" t="s">
        <v>6191</v>
      </c>
      <c r="B1245">
        <v>3500</v>
      </c>
      <c r="C1245">
        <v>1998</v>
      </c>
      <c r="D1245">
        <v>71</v>
      </c>
      <c r="E1245">
        <v>4.9100000000000003E-3</v>
      </c>
      <c r="F1245">
        <v>23.965699999999998</v>
      </c>
      <c r="H1245">
        <v>19.514859999999999</v>
      </c>
      <c r="I1245">
        <f t="shared" si="23"/>
        <v>9.5817962600000001E-2</v>
      </c>
      <c r="K1245">
        <v>17.309560000000001</v>
      </c>
      <c r="L1245">
        <v>21.998819999999998</v>
      </c>
      <c r="M1245">
        <v>455.39645000000002</v>
      </c>
      <c r="N1245">
        <v>513.41569000000004</v>
      </c>
      <c r="O1245">
        <v>403.97620999999998</v>
      </c>
      <c r="P1245" t="s">
        <v>6186</v>
      </c>
      <c r="Q1245">
        <v>169.0719</v>
      </c>
      <c r="R1245">
        <v>150.67009999999999</v>
      </c>
      <c r="S1245">
        <v>11.059799999999999</v>
      </c>
      <c r="T1245">
        <v>0.92908900000000005</v>
      </c>
      <c r="U1245">
        <v>4.3048999999999997E-2</v>
      </c>
      <c r="V1245">
        <v>34.553510000000003</v>
      </c>
      <c r="W1245">
        <v>0.27</v>
      </c>
      <c r="X1245" t="s">
        <v>6186</v>
      </c>
      <c r="Y1245">
        <v>0.73</v>
      </c>
      <c r="Z1245">
        <v>0.29699999999999999</v>
      </c>
      <c r="AA1245" t="s">
        <v>6186</v>
      </c>
      <c r="AB1245">
        <v>0.70299999999999996</v>
      </c>
      <c r="AC1245" t="s">
        <v>6186</v>
      </c>
      <c r="AD1245" t="s">
        <v>6186</v>
      </c>
      <c r="AE1245" t="s">
        <v>6186</v>
      </c>
      <c r="AF1245" t="s">
        <v>6186</v>
      </c>
      <c r="AG1245">
        <v>1</v>
      </c>
      <c r="AH1245" t="s">
        <v>6186</v>
      </c>
      <c r="AI1245" t="s">
        <v>6186</v>
      </c>
      <c r="AJ1245" t="s">
        <v>6186</v>
      </c>
      <c r="AK1245" t="s">
        <v>6186</v>
      </c>
      <c r="AL1245" t="s">
        <v>6186</v>
      </c>
      <c r="AM1245" t="s">
        <v>6186</v>
      </c>
      <c r="AN1245" t="s">
        <v>6186</v>
      </c>
      <c r="AO1245" t="s">
        <v>6186</v>
      </c>
      <c r="AP1245">
        <v>1</v>
      </c>
      <c r="AQ1245" t="s">
        <v>6186</v>
      </c>
      <c r="AR1245" t="s">
        <v>6186</v>
      </c>
      <c r="AS1245" t="s">
        <v>6186</v>
      </c>
      <c r="AT1245">
        <v>0.60899999999999999</v>
      </c>
      <c r="AU1245" t="s">
        <v>6186</v>
      </c>
      <c r="AV1245">
        <v>4.3</v>
      </c>
      <c r="AW1245" t="s">
        <v>6186</v>
      </c>
      <c r="AX1245">
        <v>4.7</v>
      </c>
      <c r="AY1245">
        <v>0.70299999999999996</v>
      </c>
      <c r="AZ1245">
        <v>0.29699999999999999</v>
      </c>
      <c r="BA1245" t="s">
        <v>6186</v>
      </c>
      <c r="BB1245" t="s">
        <v>6186</v>
      </c>
      <c r="BC1245" t="s">
        <v>6186</v>
      </c>
      <c r="BD1245" t="s">
        <v>6186</v>
      </c>
    </row>
    <row r="1246" spans="1:56">
      <c r="A1246" t="s">
        <v>6189</v>
      </c>
      <c r="B1246">
        <v>4000</v>
      </c>
      <c r="C1246">
        <v>1991</v>
      </c>
      <c r="D1246">
        <v>353</v>
      </c>
      <c r="E1246">
        <v>2.8087000000000001E-2</v>
      </c>
      <c r="F1246">
        <v>20.363949999999999</v>
      </c>
      <c r="H1246">
        <v>17.062460000000002</v>
      </c>
      <c r="I1246">
        <f t="shared" si="23"/>
        <v>0.47923331402000008</v>
      </c>
      <c r="K1246">
        <v>15.19017</v>
      </c>
      <c r="L1246">
        <v>19.604179999999999</v>
      </c>
      <c r="M1246">
        <v>520.85104000000001</v>
      </c>
      <c r="N1246">
        <v>585.04927999999995</v>
      </c>
      <c r="O1246">
        <v>453.32177000000001</v>
      </c>
      <c r="P1246" t="s">
        <v>6186</v>
      </c>
      <c r="Q1246">
        <v>262.33929999999998</v>
      </c>
      <c r="R1246">
        <v>158.98840000000001</v>
      </c>
      <c r="S1246">
        <v>11.0855</v>
      </c>
      <c r="T1246">
        <v>0.62254299999999996</v>
      </c>
      <c r="U1246">
        <v>3.9746999999999998E-2</v>
      </c>
      <c r="V1246">
        <v>34.317729999999997</v>
      </c>
      <c r="W1246" t="s">
        <v>6186</v>
      </c>
      <c r="X1246">
        <v>0.4</v>
      </c>
      <c r="Y1246">
        <v>0.6</v>
      </c>
      <c r="Z1246">
        <v>0.42399999999999999</v>
      </c>
      <c r="AA1246">
        <v>0</v>
      </c>
      <c r="AB1246">
        <v>0.57599999999999996</v>
      </c>
      <c r="AC1246" t="s">
        <v>6186</v>
      </c>
      <c r="AD1246" t="s">
        <v>6186</v>
      </c>
      <c r="AE1246" t="s">
        <v>6186</v>
      </c>
      <c r="AF1246" t="s">
        <v>6186</v>
      </c>
      <c r="AG1246">
        <v>0.36</v>
      </c>
      <c r="AH1246">
        <v>0.64</v>
      </c>
      <c r="AI1246" t="s">
        <v>6186</v>
      </c>
      <c r="AJ1246" t="s">
        <v>6186</v>
      </c>
      <c r="AK1246" t="s">
        <v>6186</v>
      </c>
      <c r="AL1246" t="s">
        <v>6186</v>
      </c>
      <c r="AM1246" t="s">
        <v>6186</v>
      </c>
      <c r="AN1246" t="s">
        <v>6186</v>
      </c>
      <c r="AO1246" t="s">
        <v>6186</v>
      </c>
      <c r="AP1246">
        <v>1</v>
      </c>
      <c r="AQ1246" t="s">
        <v>6186</v>
      </c>
      <c r="AR1246" t="s">
        <v>6186</v>
      </c>
      <c r="AS1246" t="s">
        <v>6186</v>
      </c>
      <c r="AT1246" t="s">
        <v>6186</v>
      </c>
      <c r="AU1246" t="s">
        <v>6186</v>
      </c>
      <c r="AV1246">
        <v>4.4000000000000004</v>
      </c>
      <c r="AW1246" t="s">
        <v>6186</v>
      </c>
      <c r="AX1246">
        <v>6.5</v>
      </c>
      <c r="AY1246">
        <v>0.57899999999999996</v>
      </c>
      <c r="AZ1246">
        <v>0.42099999999999999</v>
      </c>
      <c r="BA1246" t="s">
        <v>6186</v>
      </c>
      <c r="BB1246" t="s">
        <v>6186</v>
      </c>
      <c r="BC1246" t="s">
        <v>6186</v>
      </c>
      <c r="BD1246" t="s">
        <v>6186</v>
      </c>
    </row>
    <row r="1247" spans="1:56">
      <c r="A1247" t="s">
        <v>6189</v>
      </c>
      <c r="B1247">
        <v>4000</v>
      </c>
      <c r="C1247">
        <v>1992</v>
      </c>
      <c r="D1247">
        <v>332</v>
      </c>
      <c r="E1247">
        <v>2.7276999999999999E-2</v>
      </c>
      <c r="F1247">
        <v>20.42408</v>
      </c>
      <c r="H1247">
        <v>17.071010000000001</v>
      </c>
      <c r="I1247">
        <f t="shared" si="23"/>
        <v>0.46564593977000002</v>
      </c>
      <c r="K1247">
        <v>15.1027</v>
      </c>
      <c r="L1247">
        <v>19.708760000000002</v>
      </c>
      <c r="M1247">
        <v>520.59019000000001</v>
      </c>
      <c r="N1247">
        <v>588.43795999999998</v>
      </c>
      <c r="O1247">
        <v>450.91620999999998</v>
      </c>
      <c r="P1247" t="s">
        <v>6186</v>
      </c>
      <c r="Q1247">
        <v>250.10310000000001</v>
      </c>
      <c r="R1247">
        <v>154.33779999999999</v>
      </c>
      <c r="S1247">
        <v>11.148400000000001</v>
      </c>
      <c r="T1247">
        <v>0.62813099999999999</v>
      </c>
      <c r="U1247">
        <v>3.8584E-2</v>
      </c>
      <c r="V1247">
        <v>34.318179999999998</v>
      </c>
      <c r="W1247" t="s">
        <v>6186</v>
      </c>
      <c r="X1247">
        <v>0.32</v>
      </c>
      <c r="Y1247">
        <v>0.68</v>
      </c>
      <c r="Z1247">
        <v>0.373</v>
      </c>
      <c r="AA1247" t="s">
        <v>6186</v>
      </c>
      <c r="AB1247">
        <v>0.627</v>
      </c>
      <c r="AC1247" t="s">
        <v>6186</v>
      </c>
      <c r="AD1247" t="s">
        <v>6186</v>
      </c>
      <c r="AE1247" t="s">
        <v>6186</v>
      </c>
      <c r="AF1247" t="s">
        <v>6186</v>
      </c>
      <c r="AG1247">
        <v>0.54400000000000004</v>
      </c>
      <c r="AH1247">
        <v>0.45600000000000002</v>
      </c>
      <c r="AI1247" t="s">
        <v>6186</v>
      </c>
      <c r="AJ1247" t="s">
        <v>6186</v>
      </c>
      <c r="AK1247" t="s">
        <v>6186</v>
      </c>
      <c r="AL1247" t="s">
        <v>6186</v>
      </c>
      <c r="AM1247" t="s">
        <v>6186</v>
      </c>
      <c r="AN1247" t="s">
        <v>6186</v>
      </c>
      <c r="AO1247" t="s">
        <v>6186</v>
      </c>
      <c r="AP1247">
        <v>1</v>
      </c>
      <c r="AQ1247" t="s">
        <v>6186</v>
      </c>
      <c r="AR1247" t="s">
        <v>6186</v>
      </c>
      <c r="AS1247" t="s">
        <v>6186</v>
      </c>
      <c r="AT1247" t="s">
        <v>6186</v>
      </c>
      <c r="AU1247" t="s">
        <v>6186</v>
      </c>
      <c r="AV1247">
        <v>4.3</v>
      </c>
      <c r="AW1247" t="s">
        <v>6186</v>
      </c>
      <c r="AX1247">
        <v>6.2</v>
      </c>
      <c r="AY1247">
        <v>0.66200000000000003</v>
      </c>
      <c r="AZ1247">
        <v>0.33800000000000002</v>
      </c>
      <c r="BA1247" t="s">
        <v>6186</v>
      </c>
      <c r="BB1247" t="s">
        <v>6186</v>
      </c>
      <c r="BC1247" t="s">
        <v>6186</v>
      </c>
      <c r="BD1247" t="s">
        <v>6186</v>
      </c>
    </row>
    <row r="1248" spans="1:56">
      <c r="A1248" t="s">
        <v>6189</v>
      </c>
      <c r="B1248">
        <v>4000</v>
      </c>
      <c r="C1248">
        <v>1993</v>
      </c>
      <c r="D1248">
        <v>313</v>
      </c>
      <c r="E1248">
        <v>2.3727000000000002E-2</v>
      </c>
      <c r="F1248">
        <v>20.531310000000001</v>
      </c>
      <c r="H1248">
        <v>17.083010000000002</v>
      </c>
      <c r="I1248">
        <f t="shared" si="23"/>
        <v>0.40532857827000007</v>
      </c>
      <c r="K1248">
        <v>15.204359999999999</v>
      </c>
      <c r="L1248">
        <v>19.494869999999999</v>
      </c>
      <c r="M1248">
        <v>520.22461999999996</v>
      </c>
      <c r="N1248">
        <v>584.50343999999996</v>
      </c>
      <c r="O1248">
        <v>455.86358000000001</v>
      </c>
      <c r="P1248" t="s">
        <v>6186</v>
      </c>
      <c r="Q1248">
        <v>236.46029999999999</v>
      </c>
      <c r="R1248">
        <v>155.20599999999999</v>
      </c>
      <c r="S1248">
        <v>10.429399999999999</v>
      </c>
      <c r="T1248">
        <v>0.66866199999999998</v>
      </c>
      <c r="U1248">
        <v>3.8802000000000003E-2</v>
      </c>
      <c r="V1248">
        <v>34.347900000000003</v>
      </c>
      <c r="W1248" t="s">
        <v>6186</v>
      </c>
      <c r="X1248">
        <v>0.42299999999999999</v>
      </c>
      <c r="Y1248">
        <v>0.57699999999999996</v>
      </c>
      <c r="Z1248">
        <v>0.38</v>
      </c>
      <c r="AA1248" t="s">
        <v>6186</v>
      </c>
      <c r="AB1248">
        <v>0.62</v>
      </c>
      <c r="AC1248" t="s">
        <v>6186</v>
      </c>
      <c r="AD1248" t="s">
        <v>6186</v>
      </c>
      <c r="AE1248" t="s">
        <v>6186</v>
      </c>
      <c r="AF1248" t="s">
        <v>6186</v>
      </c>
      <c r="AG1248">
        <v>0.68799999999999994</v>
      </c>
      <c r="AH1248">
        <v>0.312</v>
      </c>
      <c r="AI1248" t="s">
        <v>6186</v>
      </c>
      <c r="AJ1248" t="s">
        <v>6186</v>
      </c>
      <c r="AK1248" t="s">
        <v>6186</v>
      </c>
      <c r="AL1248" t="s">
        <v>6186</v>
      </c>
      <c r="AM1248" t="s">
        <v>6186</v>
      </c>
      <c r="AN1248" t="s">
        <v>6186</v>
      </c>
      <c r="AO1248" t="s">
        <v>6186</v>
      </c>
      <c r="AP1248">
        <v>1</v>
      </c>
      <c r="AQ1248" t="s">
        <v>6186</v>
      </c>
      <c r="AR1248" t="s">
        <v>6186</v>
      </c>
      <c r="AS1248" t="s">
        <v>6186</v>
      </c>
      <c r="AT1248" t="s">
        <v>6186</v>
      </c>
      <c r="AU1248" t="s">
        <v>6186</v>
      </c>
      <c r="AV1248">
        <v>4.4000000000000004</v>
      </c>
      <c r="AW1248" t="s">
        <v>6186</v>
      </c>
      <c r="AX1248">
        <v>6.1</v>
      </c>
      <c r="AY1248">
        <v>0.623</v>
      </c>
      <c r="AZ1248">
        <v>0.377</v>
      </c>
      <c r="BA1248" t="s">
        <v>6186</v>
      </c>
      <c r="BB1248" t="s">
        <v>6186</v>
      </c>
      <c r="BC1248" t="s">
        <v>6186</v>
      </c>
      <c r="BD1248" t="s">
        <v>6186</v>
      </c>
    </row>
    <row r="1249" spans="1:56">
      <c r="A1249" t="s">
        <v>6189</v>
      </c>
      <c r="B1249">
        <v>4000</v>
      </c>
      <c r="C1249">
        <v>1994</v>
      </c>
      <c r="D1249">
        <v>536</v>
      </c>
      <c r="E1249">
        <v>3.7921999999999997E-2</v>
      </c>
      <c r="F1249">
        <v>20.919139999999999</v>
      </c>
      <c r="H1249">
        <v>17.343640000000001</v>
      </c>
      <c r="I1249">
        <f t="shared" si="23"/>
        <v>0.65770551607999994</v>
      </c>
      <c r="K1249">
        <v>15.40931</v>
      </c>
      <c r="L1249">
        <v>19.76859</v>
      </c>
      <c r="M1249">
        <v>512.40675999999996</v>
      </c>
      <c r="N1249">
        <v>576.72937999999999</v>
      </c>
      <c r="O1249">
        <v>449.55155999999999</v>
      </c>
      <c r="P1249" t="s">
        <v>6186</v>
      </c>
      <c r="Q1249">
        <v>241.0933</v>
      </c>
      <c r="R1249">
        <v>169.07759999999999</v>
      </c>
      <c r="S1249">
        <v>9.8957999999999995</v>
      </c>
      <c r="T1249">
        <v>0.71524699999999997</v>
      </c>
      <c r="U1249">
        <v>4.2269000000000001E-2</v>
      </c>
      <c r="V1249">
        <v>34.858170000000001</v>
      </c>
      <c r="W1249" t="s">
        <v>6186</v>
      </c>
      <c r="X1249">
        <v>0.437</v>
      </c>
      <c r="Y1249">
        <v>0.56299999999999994</v>
      </c>
      <c r="Z1249">
        <v>0.38400000000000001</v>
      </c>
      <c r="AA1249" t="s">
        <v>6186</v>
      </c>
      <c r="AB1249">
        <v>0.61599999999999999</v>
      </c>
      <c r="AC1249" t="s">
        <v>6186</v>
      </c>
      <c r="AD1249" t="s">
        <v>6186</v>
      </c>
      <c r="AE1249" t="s">
        <v>6186</v>
      </c>
      <c r="AF1249" t="s">
        <v>6186</v>
      </c>
      <c r="AG1249">
        <v>0.66</v>
      </c>
      <c r="AH1249">
        <v>0.34</v>
      </c>
      <c r="AI1249" t="s">
        <v>6186</v>
      </c>
      <c r="AJ1249" t="s">
        <v>6186</v>
      </c>
      <c r="AK1249" t="s">
        <v>6186</v>
      </c>
      <c r="AL1249" t="s">
        <v>6186</v>
      </c>
      <c r="AM1249" t="s">
        <v>6186</v>
      </c>
      <c r="AN1249" t="s">
        <v>6186</v>
      </c>
      <c r="AO1249" t="s">
        <v>6186</v>
      </c>
      <c r="AP1249">
        <v>1</v>
      </c>
      <c r="AQ1249" t="s">
        <v>6186</v>
      </c>
      <c r="AR1249" t="s">
        <v>6186</v>
      </c>
      <c r="AS1249" t="s">
        <v>6186</v>
      </c>
      <c r="AT1249">
        <v>8.4000000000000005E-2</v>
      </c>
      <c r="AU1249" t="s">
        <v>6186</v>
      </c>
      <c r="AV1249">
        <v>4.4000000000000004</v>
      </c>
      <c r="AW1249" t="s">
        <v>6186</v>
      </c>
      <c r="AX1249">
        <v>6.1</v>
      </c>
      <c r="AY1249">
        <v>0.61599999999999999</v>
      </c>
      <c r="AZ1249">
        <v>0.38400000000000001</v>
      </c>
      <c r="BA1249" t="s">
        <v>6186</v>
      </c>
      <c r="BB1249" t="s">
        <v>6186</v>
      </c>
      <c r="BC1249" t="s">
        <v>6186</v>
      </c>
      <c r="BD1249" t="s">
        <v>6186</v>
      </c>
    </row>
    <row r="1250" spans="1:56">
      <c r="A1250" t="s">
        <v>6189</v>
      </c>
      <c r="B1250">
        <v>4000</v>
      </c>
      <c r="C1250">
        <v>1995</v>
      </c>
      <c r="D1250">
        <v>292</v>
      </c>
      <c r="E1250">
        <v>1.9261E-2</v>
      </c>
      <c r="F1250">
        <v>20.939039999999999</v>
      </c>
      <c r="H1250">
        <v>17.282129999999999</v>
      </c>
      <c r="I1250">
        <f t="shared" si="23"/>
        <v>0.33287110592999997</v>
      </c>
      <c r="K1250">
        <v>15.4224</v>
      </c>
      <c r="L1250">
        <v>19.52589</v>
      </c>
      <c r="M1250">
        <v>514.23062000000004</v>
      </c>
      <c r="N1250">
        <v>576.23960999999997</v>
      </c>
      <c r="O1250">
        <v>455.13920000000002</v>
      </c>
      <c r="P1250" t="s">
        <v>6186</v>
      </c>
      <c r="Q1250">
        <v>229.98670000000001</v>
      </c>
      <c r="R1250">
        <v>164.38919999999999</v>
      </c>
      <c r="S1250">
        <v>10.301</v>
      </c>
      <c r="T1250">
        <v>0.72692599999999996</v>
      </c>
      <c r="U1250">
        <v>4.1097000000000002E-2</v>
      </c>
      <c r="V1250">
        <v>34.684190000000001</v>
      </c>
      <c r="W1250" t="s">
        <v>6186</v>
      </c>
      <c r="X1250">
        <v>0.53800000000000003</v>
      </c>
      <c r="Y1250">
        <v>0.46200000000000002</v>
      </c>
      <c r="Z1250">
        <v>0.38400000000000001</v>
      </c>
      <c r="AA1250" t="s">
        <v>6186</v>
      </c>
      <c r="AB1250">
        <v>0.61599999999999999</v>
      </c>
      <c r="AC1250" t="s">
        <v>6186</v>
      </c>
      <c r="AD1250" t="s">
        <v>6186</v>
      </c>
      <c r="AE1250" t="s">
        <v>6186</v>
      </c>
      <c r="AF1250" t="s">
        <v>6186</v>
      </c>
      <c r="AG1250">
        <v>0.77200000000000002</v>
      </c>
      <c r="AH1250">
        <v>0.22800000000000001</v>
      </c>
      <c r="AI1250" t="s">
        <v>6186</v>
      </c>
      <c r="AJ1250" t="s">
        <v>6186</v>
      </c>
      <c r="AK1250" t="s">
        <v>6186</v>
      </c>
      <c r="AL1250" t="s">
        <v>6186</v>
      </c>
      <c r="AM1250" t="s">
        <v>6186</v>
      </c>
      <c r="AN1250" t="s">
        <v>6186</v>
      </c>
      <c r="AO1250" t="s">
        <v>6186</v>
      </c>
      <c r="AP1250">
        <v>1</v>
      </c>
      <c r="AQ1250" t="s">
        <v>6186</v>
      </c>
      <c r="AR1250" t="s">
        <v>6186</v>
      </c>
      <c r="AS1250" t="s">
        <v>6186</v>
      </c>
      <c r="AT1250">
        <v>0.17</v>
      </c>
      <c r="AU1250" t="s">
        <v>6186</v>
      </c>
      <c r="AV1250">
        <v>4.4000000000000004</v>
      </c>
      <c r="AW1250" t="s">
        <v>6186</v>
      </c>
      <c r="AX1250">
        <v>5.7</v>
      </c>
      <c r="AY1250">
        <v>0.61599999999999999</v>
      </c>
      <c r="AZ1250">
        <v>0.38400000000000001</v>
      </c>
      <c r="BA1250" t="s">
        <v>6186</v>
      </c>
      <c r="BB1250" t="s">
        <v>6186</v>
      </c>
      <c r="BC1250" t="s">
        <v>6186</v>
      </c>
      <c r="BD1250" t="s">
        <v>6186</v>
      </c>
    </row>
    <row r="1251" spans="1:56">
      <c r="A1251" t="s">
        <v>6189</v>
      </c>
      <c r="B1251">
        <v>4000</v>
      </c>
      <c r="C1251">
        <v>1996</v>
      </c>
      <c r="D1251">
        <v>286</v>
      </c>
      <c r="E1251">
        <v>2.1783E-2</v>
      </c>
      <c r="F1251">
        <v>21.596340000000001</v>
      </c>
      <c r="H1251">
        <v>17.789259999999999</v>
      </c>
      <c r="I1251">
        <f t="shared" si="23"/>
        <v>0.38750345057999996</v>
      </c>
      <c r="K1251">
        <v>15.6957</v>
      </c>
      <c r="L1251">
        <v>20.313099999999999</v>
      </c>
      <c r="M1251">
        <v>499.57121000000001</v>
      </c>
      <c r="N1251">
        <v>566.20595000000003</v>
      </c>
      <c r="O1251">
        <v>437.50094000000001</v>
      </c>
      <c r="P1251" t="s">
        <v>6186</v>
      </c>
      <c r="Q1251">
        <v>239.20150000000001</v>
      </c>
      <c r="R1251">
        <v>172.70869999999999</v>
      </c>
      <c r="S1251">
        <v>10.3188</v>
      </c>
      <c r="T1251">
        <v>0.73380699999999999</v>
      </c>
      <c r="U1251">
        <v>4.3177E-2</v>
      </c>
      <c r="V1251">
        <v>35.684930000000001</v>
      </c>
      <c r="W1251" t="s">
        <v>6186</v>
      </c>
      <c r="X1251">
        <v>0.44</v>
      </c>
      <c r="Y1251">
        <v>0.56000000000000005</v>
      </c>
      <c r="Z1251">
        <v>0.317</v>
      </c>
      <c r="AA1251" t="s">
        <v>6186</v>
      </c>
      <c r="AB1251">
        <v>0.68300000000000005</v>
      </c>
      <c r="AC1251" t="s">
        <v>6186</v>
      </c>
      <c r="AD1251" t="s">
        <v>6186</v>
      </c>
      <c r="AE1251" t="s">
        <v>6186</v>
      </c>
      <c r="AF1251" t="s">
        <v>6186</v>
      </c>
      <c r="AG1251">
        <v>1</v>
      </c>
      <c r="AH1251" t="s">
        <v>6186</v>
      </c>
      <c r="AI1251" t="s">
        <v>6186</v>
      </c>
      <c r="AJ1251" t="s">
        <v>6186</v>
      </c>
      <c r="AK1251" t="s">
        <v>6186</v>
      </c>
      <c r="AL1251" t="s">
        <v>6186</v>
      </c>
      <c r="AM1251" t="s">
        <v>6186</v>
      </c>
      <c r="AN1251" t="s">
        <v>6186</v>
      </c>
      <c r="AO1251" t="s">
        <v>6186</v>
      </c>
      <c r="AP1251">
        <v>1</v>
      </c>
      <c r="AQ1251" t="s">
        <v>6186</v>
      </c>
      <c r="AR1251" t="s">
        <v>6186</v>
      </c>
      <c r="AS1251" t="s">
        <v>6186</v>
      </c>
      <c r="AT1251">
        <v>0.224</v>
      </c>
      <c r="AU1251" t="s">
        <v>6186</v>
      </c>
      <c r="AV1251">
        <v>4.3</v>
      </c>
      <c r="AW1251" t="s">
        <v>6186</v>
      </c>
      <c r="AX1251">
        <v>6</v>
      </c>
      <c r="AY1251">
        <v>0.68300000000000005</v>
      </c>
      <c r="AZ1251">
        <v>0.317</v>
      </c>
      <c r="BA1251" t="s">
        <v>6186</v>
      </c>
      <c r="BB1251" t="s">
        <v>6186</v>
      </c>
      <c r="BC1251" t="s">
        <v>6186</v>
      </c>
      <c r="BD1251" t="s">
        <v>6186</v>
      </c>
    </row>
    <row r="1252" spans="1:56">
      <c r="A1252" t="s">
        <v>6189</v>
      </c>
      <c r="B1252">
        <v>4000</v>
      </c>
      <c r="C1252">
        <v>1997</v>
      </c>
      <c r="D1252">
        <v>425</v>
      </c>
      <c r="E1252">
        <v>2.9389999999999999E-2</v>
      </c>
      <c r="F1252">
        <v>21.45505</v>
      </c>
      <c r="H1252">
        <v>17.625209999999999</v>
      </c>
      <c r="I1252">
        <f t="shared" si="23"/>
        <v>0.51800492189999991</v>
      </c>
      <c r="K1252">
        <v>15.48756</v>
      </c>
      <c r="L1252">
        <v>20.15643</v>
      </c>
      <c r="M1252">
        <v>504.22091</v>
      </c>
      <c r="N1252">
        <v>573.81542000000002</v>
      </c>
      <c r="O1252">
        <v>440.90154999999999</v>
      </c>
      <c r="P1252" t="s">
        <v>6186</v>
      </c>
      <c r="Q1252">
        <v>246.01509999999999</v>
      </c>
      <c r="R1252">
        <v>184.57429999999999</v>
      </c>
      <c r="S1252">
        <v>9.8032000000000004</v>
      </c>
      <c r="T1252">
        <v>0.75646500000000005</v>
      </c>
      <c r="U1252">
        <v>4.6143999999999998E-2</v>
      </c>
      <c r="V1252">
        <v>35.332590000000003</v>
      </c>
      <c r="W1252" t="s">
        <v>6186</v>
      </c>
      <c r="X1252">
        <v>0.26</v>
      </c>
      <c r="Y1252">
        <v>0.74</v>
      </c>
      <c r="Z1252">
        <v>0.313</v>
      </c>
      <c r="AA1252" t="s">
        <v>6186</v>
      </c>
      <c r="AB1252">
        <v>0.68700000000000006</v>
      </c>
      <c r="AC1252" t="s">
        <v>6186</v>
      </c>
      <c r="AD1252" t="s">
        <v>6186</v>
      </c>
      <c r="AE1252" t="s">
        <v>6186</v>
      </c>
      <c r="AF1252" t="s">
        <v>6186</v>
      </c>
      <c r="AG1252">
        <v>1</v>
      </c>
      <c r="AH1252" t="s">
        <v>6186</v>
      </c>
      <c r="AI1252" t="s">
        <v>6186</v>
      </c>
      <c r="AJ1252" t="s">
        <v>6186</v>
      </c>
      <c r="AK1252" t="s">
        <v>6186</v>
      </c>
      <c r="AL1252" t="s">
        <v>6186</v>
      </c>
      <c r="AM1252" t="s">
        <v>6186</v>
      </c>
      <c r="AN1252" t="s">
        <v>6186</v>
      </c>
      <c r="AO1252" t="s">
        <v>6186</v>
      </c>
      <c r="AP1252">
        <v>1</v>
      </c>
      <c r="AQ1252" t="s">
        <v>6186</v>
      </c>
      <c r="AR1252" t="s">
        <v>6186</v>
      </c>
      <c r="AS1252" t="s">
        <v>6186</v>
      </c>
      <c r="AT1252">
        <v>0.109</v>
      </c>
      <c r="AU1252" t="s">
        <v>6186</v>
      </c>
      <c r="AV1252">
        <v>4.4000000000000004</v>
      </c>
      <c r="AW1252" t="s">
        <v>6186</v>
      </c>
      <c r="AX1252">
        <v>6</v>
      </c>
      <c r="AY1252">
        <v>0.57299999999999995</v>
      </c>
      <c r="AZ1252">
        <v>0.42699999999999999</v>
      </c>
      <c r="BA1252" t="s">
        <v>6186</v>
      </c>
      <c r="BB1252" t="s">
        <v>6186</v>
      </c>
      <c r="BC1252" t="s">
        <v>6186</v>
      </c>
      <c r="BD1252" t="s">
        <v>6186</v>
      </c>
    </row>
    <row r="1253" spans="1:56">
      <c r="A1253" t="s">
        <v>6189</v>
      </c>
      <c r="B1253">
        <v>4000</v>
      </c>
      <c r="C1253">
        <v>1998</v>
      </c>
      <c r="D1253">
        <v>437</v>
      </c>
      <c r="E1253">
        <v>3.0209E-2</v>
      </c>
      <c r="F1253">
        <v>21.288060000000002</v>
      </c>
      <c r="H1253">
        <v>17.42465</v>
      </c>
      <c r="I1253">
        <f t="shared" si="23"/>
        <v>0.52638125184999995</v>
      </c>
      <c r="K1253">
        <v>15.315989999999999</v>
      </c>
      <c r="L1253">
        <v>19.852450000000001</v>
      </c>
      <c r="M1253">
        <v>510.02454</v>
      </c>
      <c r="N1253">
        <v>580.24336000000005</v>
      </c>
      <c r="O1253">
        <v>447.65264999999999</v>
      </c>
      <c r="P1253" t="s">
        <v>6186</v>
      </c>
      <c r="Q1253">
        <v>235.7713</v>
      </c>
      <c r="R1253">
        <v>178.39660000000001</v>
      </c>
      <c r="S1253">
        <v>10.367100000000001</v>
      </c>
      <c r="T1253">
        <v>0.76638899999999999</v>
      </c>
      <c r="U1253">
        <v>4.4599E-2</v>
      </c>
      <c r="V1253">
        <v>34.943489999999997</v>
      </c>
      <c r="W1253" t="s">
        <v>6186</v>
      </c>
      <c r="X1253">
        <v>0.42099999999999999</v>
      </c>
      <c r="Y1253">
        <v>0.57899999999999996</v>
      </c>
      <c r="Z1253">
        <v>0.35499999999999998</v>
      </c>
      <c r="AA1253" t="s">
        <v>6186</v>
      </c>
      <c r="AB1253">
        <v>0.64500000000000002</v>
      </c>
      <c r="AC1253" t="s">
        <v>6186</v>
      </c>
      <c r="AD1253" t="s">
        <v>6186</v>
      </c>
      <c r="AE1253" t="s">
        <v>6186</v>
      </c>
      <c r="AF1253" t="s">
        <v>6186</v>
      </c>
      <c r="AG1253">
        <v>1</v>
      </c>
      <c r="AH1253" t="s">
        <v>6186</v>
      </c>
      <c r="AI1253" t="s">
        <v>6186</v>
      </c>
      <c r="AJ1253" t="s">
        <v>6186</v>
      </c>
      <c r="AK1253" t="s">
        <v>6186</v>
      </c>
      <c r="AL1253" t="s">
        <v>6186</v>
      </c>
      <c r="AM1253" t="s">
        <v>6186</v>
      </c>
      <c r="AN1253" t="s">
        <v>6186</v>
      </c>
      <c r="AO1253" t="s">
        <v>6186</v>
      </c>
      <c r="AP1253">
        <v>1</v>
      </c>
      <c r="AQ1253" t="s">
        <v>6186</v>
      </c>
      <c r="AR1253" t="s">
        <v>6186</v>
      </c>
      <c r="AS1253" t="s">
        <v>6186</v>
      </c>
      <c r="AT1253">
        <v>0.155</v>
      </c>
      <c r="AU1253" t="s">
        <v>6186</v>
      </c>
      <c r="AV1253">
        <v>4.4000000000000004</v>
      </c>
      <c r="AW1253" t="s">
        <v>6186</v>
      </c>
      <c r="AX1253">
        <v>5.9</v>
      </c>
      <c r="AY1253">
        <v>0.55400000000000005</v>
      </c>
      <c r="AZ1253">
        <v>0.44600000000000001</v>
      </c>
      <c r="BA1253" t="s">
        <v>6186</v>
      </c>
      <c r="BB1253" t="s">
        <v>6186</v>
      </c>
      <c r="BC1253" t="s">
        <v>6186</v>
      </c>
      <c r="BD1253" t="s">
        <v>6186</v>
      </c>
    </row>
    <row r="1254" spans="1:56">
      <c r="A1254" t="s">
        <v>6189</v>
      </c>
      <c r="B1254">
        <v>4000</v>
      </c>
      <c r="C1254">
        <v>1999</v>
      </c>
      <c r="D1254">
        <v>420</v>
      </c>
      <c r="E1254">
        <v>2.7622000000000001E-2</v>
      </c>
      <c r="F1254">
        <v>20.687049999999999</v>
      </c>
      <c r="H1254">
        <v>16.869039999999998</v>
      </c>
      <c r="I1254">
        <f t="shared" si="23"/>
        <v>0.46595662287999995</v>
      </c>
      <c r="K1254">
        <v>14.87148</v>
      </c>
      <c r="L1254">
        <v>19.092790000000001</v>
      </c>
      <c r="M1254">
        <v>526.82294999999999</v>
      </c>
      <c r="N1254">
        <v>597.58672999999999</v>
      </c>
      <c r="O1254">
        <v>465.46375</v>
      </c>
      <c r="P1254" t="s">
        <v>6186</v>
      </c>
      <c r="Q1254">
        <v>231.27449999999999</v>
      </c>
      <c r="R1254">
        <v>172.50550000000001</v>
      </c>
      <c r="S1254">
        <v>10.651199999999999</v>
      </c>
      <c r="T1254">
        <v>0.75502100000000005</v>
      </c>
      <c r="U1254">
        <v>4.3125999999999998E-2</v>
      </c>
      <c r="V1254">
        <v>33.826560000000001</v>
      </c>
      <c r="W1254" t="s">
        <v>6186</v>
      </c>
      <c r="X1254">
        <v>0.52400000000000002</v>
      </c>
      <c r="Y1254">
        <v>0.47599999999999998</v>
      </c>
      <c r="Z1254">
        <v>0.26100000000000001</v>
      </c>
      <c r="AA1254" t="s">
        <v>6186</v>
      </c>
      <c r="AB1254">
        <v>0.73899999999999999</v>
      </c>
      <c r="AC1254" t="s">
        <v>6186</v>
      </c>
      <c r="AD1254" t="s">
        <v>6186</v>
      </c>
      <c r="AE1254" t="s">
        <v>6186</v>
      </c>
      <c r="AF1254" t="s">
        <v>6186</v>
      </c>
      <c r="AG1254">
        <v>1</v>
      </c>
      <c r="AH1254" t="s">
        <v>6186</v>
      </c>
      <c r="AI1254" t="s">
        <v>6186</v>
      </c>
      <c r="AJ1254" t="s">
        <v>6186</v>
      </c>
      <c r="AK1254" t="s">
        <v>6186</v>
      </c>
      <c r="AL1254" t="s">
        <v>6186</v>
      </c>
      <c r="AM1254" t="s">
        <v>6186</v>
      </c>
      <c r="AN1254" t="s">
        <v>6186</v>
      </c>
      <c r="AO1254" t="s">
        <v>6186</v>
      </c>
      <c r="AP1254">
        <v>1</v>
      </c>
      <c r="AQ1254" t="s">
        <v>6186</v>
      </c>
      <c r="AR1254" t="s">
        <v>6186</v>
      </c>
      <c r="AS1254" t="s">
        <v>6186</v>
      </c>
      <c r="AT1254">
        <v>0.16</v>
      </c>
      <c r="AU1254" t="s">
        <v>6186</v>
      </c>
      <c r="AV1254">
        <v>4.4000000000000004</v>
      </c>
      <c r="AW1254" t="s">
        <v>6186</v>
      </c>
      <c r="AX1254">
        <v>6</v>
      </c>
      <c r="AY1254">
        <v>0.59699999999999998</v>
      </c>
      <c r="AZ1254">
        <v>0.40300000000000002</v>
      </c>
      <c r="BA1254" t="s">
        <v>6186</v>
      </c>
      <c r="BB1254" t="s">
        <v>6186</v>
      </c>
      <c r="BC1254" t="s">
        <v>6186</v>
      </c>
      <c r="BD1254" t="s">
        <v>6186</v>
      </c>
    </row>
    <row r="1255" spans="1:56">
      <c r="A1255" t="s">
        <v>6189</v>
      </c>
      <c r="B1255">
        <v>4000</v>
      </c>
      <c r="C1255">
        <v>2000</v>
      </c>
      <c r="D1255">
        <v>481</v>
      </c>
      <c r="E1255">
        <v>2.9049999999999999E-2</v>
      </c>
      <c r="F1255">
        <v>20.821680000000001</v>
      </c>
      <c r="H1255">
        <v>16.910599999999999</v>
      </c>
      <c r="I1255">
        <f t="shared" si="23"/>
        <v>0.49125292999999998</v>
      </c>
      <c r="K1255">
        <v>14.910119999999999</v>
      </c>
      <c r="L1255">
        <v>19.078130000000002</v>
      </c>
      <c r="M1255">
        <v>525.52824999999996</v>
      </c>
      <c r="N1255">
        <v>596.03812000000005</v>
      </c>
      <c r="O1255">
        <v>465.82137999999998</v>
      </c>
      <c r="P1255" t="s">
        <v>6186</v>
      </c>
      <c r="Q1255">
        <v>222.11660000000001</v>
      </c>
      <c r="R1255">
        <v>171.43100000000001</v>
      </c>
      <c r="S1255">
        <v>10.3041</v>
      </c>
      <c r="T1255">
        <v>0.77861999999999998</v>
      </c>
      <c r="U1255">
        <v>4.2858E-2</v>
      </c>
      <c r="V1255">
        <v>33.8932</v>
      </c>
      <c r="W1255" t="s">
        <v>6186</v>
      </c>
      <c r="X1255">
        <v>0.45</v>
      </c>
      <c r="Y1255">
        <v>0.55000000000000004</v>
      </c>
      <c r="Z1255">
        <v>0.21</v>
      </c>
      <c r="AA1255" t="s">
        <v>6186</v>
      </c>
      <c r="AB1255">
        <v>0.79</v>
      </c>
      <c r="AC1255" t="s">
        <v>6186</v>
      </c>
      <c r="AD1255" t="s">
        <v>6186</v>
      </c>
      <c r="AE1255" t="s">
        <v>6186</v>
      </c>
      <c r="AF1255" t="s">
        <v>6186</v>
      </c>
      <c r="AG1255">
        <v>1</v>
      </c>
      <c r="AH1255" t="s">
        <v>6186</v>
      </c>
      <c r="AI1255" t="s">
        <v>6186</v>
      </c>
      <c r="AJ1255" t="s">
        <v>6186</v>
      </c>
      <c r="AK1255" t="s">
        <v>6186</v>
      </c>
      <c r="AL1255" t="s">
        <v>6186</v>
      </c>
      <c r="AM1255" t="s">
        <v>6186</v>
      </c>
      <c r="AN1255" t="s">
        <v>6186</v>
      </c>
      <c r="AO1255" t="s">
        <v>6186</v>
      </c>
      <c r="AP1255">
        <v>1</v>
      </c>
      <c r="AQ1255" t="s">
        <v>6186</v>
      </c>
      <c r="AR1255" t="s">
        <v>6186</v>
      </c>
      <c r="AS1255" t="s">
        <v>6186</v>
      </c>
      <c r="AT1255">
        <v>0.13600000000000001</v>
      </c>
      <c r="AU1255" t="s">
        <v>6186</v>
      </c>
      <c r="AV1255">
        <v>4.3</v>
      </c>
      <c r="AW1255" t="s">
        <v>6186</v>
      </c>
      <c r="AX1255">
        <v>6</v>
      </c>
      <c r="AY1255">
        <v>0.67900000000000005</v>
      </c>
      <c r="AZ1255">
        <v>0.32100000000000001</v>
      </c>
      <c r="BA1255" t="s">
        <v>6186</v>
      </c>
      <c r="BB1255" t="s">
        <v>6186</v>
      </c>
      <c r="BC1255" t="s">
        <v>6186</v>
      </c>
      <c r="BD1255" t="s">
        <v>6186</v>
      </c>
    </row>
    <row r="1256" spans="1:56">
      <c r="A1256" t="s">
        <v>6189</v>
      </c>
      <c r="B1256">
        <v>4000</v>
      </c>
      <c r="C1256">
        <v>2001</v>
      </c>
      <c r="D1256">
        <v>437</v>
      </c>
      <c r="E1256">
        <v>2.7976000000000001E-2</v>
      </c>
      <c r="F1256">
        <v>20.690059999999999</v>
      </c>
      <c r="H1256">
        <v>16.735520000000001</v>
      </c>
      <c r="I1256">
        <f t="shared" si="23"/>
        <v>0.46819290752000003</v>
      </c>
      <c r="K1256">
        <v>14.776149999999999</v>
      </c>
      <c r="L1256">
        <v>18.79682</v>
      </c>
      <c r="M1256">
        <v>531.02634999999998</v>
      </c>
      <c r="N1256">
        <v>601.44235000000003</v>
      </c>
      <c r="O1256">
        <v>472.79268999999999</v>
      </c>
      <c r="P1256" t="s">
        <v>6186</v>
      </c>
      <c r="Q1256">
        <v>226.39099999999999</v>
      </c>
      <c r="R1256">
        <v>184.02260000000001</v>
      </c>
      <c r="S1256">
        <v>9.6479999999999997</v>
      </c>
      <c r="T1256">
        <v>0.81910300000000003</v>
      </c>
      <c r="U1256">
        <v>4.6005999999999998E-2</v>
      </c>
      <c r="V1256">
        <v>33.56711</v>
      </c>
      <c r="W1256" t="s">
        <v>6186</v>
      </c>
      <c r="X1256">
        <v>0.43099999999999999</v>
      </c>
      <c r="Y1256">
        <v>0.56899999999999995</v>
      </c>
      <c r="Z1256">
        <v>0.16700000000000001</v>
      </c>
      <c r="AA1256" t="s">
        <v>6186</v>
      </c>
      <c r="AB1256">
        <v>0.83299999999999996</v>
      </c>
      <c r="AC1256" t="s">
        <v>6186</v>
      </c>
      <c r="AD1256" t="s">
        <v>6186</v>
      </c>
      <c r="AE1256" t="s">
        <v>6186</v>
      </c>
      <c r="AF1256" t="s">
        <v>6186</v>
      </c>
      <c r="AG1256">
        <v>1</v>
      </c>
      <c r="AH1256" t="s">
        <v>6186</v>
      </c>
      <c r="AI1256" t="s">
        <v>6186</v>
      </c>
      <c r="AJ1256" t="s">
        <v>6186</v>
      </c>
      <c r="AK1256" t="s">
        <v>6186</v>
      </c>
      <c r="AL1256" t="s">
        <v>6186</v>
      </c>
      <c r="AM1256" t="s">
        <v>6186</v>
      </c>
      <c r="AN1256" t="s">
        <v>6186</v>
      </c>
      <c r="AO1256" t="s">
        <v>6186</v>
      </c>
      <c r="AP1256">
        <v>1</v>
      </c>
      <c r="AQ1256" t="s">
        <v>6186</v>
      </c>
      <c r="AR1256" t="s">
        <v>6186</v>
      </c>
      <c r="AS1256" t="s">
        <v>6186</v>
      </c>
      <c r="AT1256">
        <v>0.215</v>
      </c>
      <c r="AU1256" t="s">
        <v>6186</v>
      </c>
      <c r="AV1256">
        <v>4.5</v>
      </c>
      <c r="AW1256" t="s">
        <v>6186</v>
      </c>
      <c r="AX1256">
        <v>5.9</v>
      </c>
      <c r="AY1256">
        <v>0.51200000000000001</v>
      </c>
      <c r="AZ1256">
        <v>0.48799999999999999</v>
      </c>
      <c r="BA1256" t="s">
        <v>6186</v>
      </c>
      <c r="BB1256" t="s">
        <v>6186</v>
      </c>
      <c r="BC1256" t="s">
        <v>6186</v>
      </c>
      <c r="BD1256" t="s">
        <v>6186</v>
      </c>
    </row>
    <row r="1257" spans="1:56">
      <c r="A1257" t="s">
        <v>6189</v>
      </c>
      <c r="B1257">
        <v>4000</v>
      </c>
      <c r="C1257">
        <v>2002</v>
      </c>
      <c r="D1257">
        <v>386</v>
      </c>
      <c r="E1257">
        <v>2.3928000000000001E-2</v>
      </c>
      <c r="F1257">
        <v>20.89621</v>
      </c>
      <c r="H1257">
        <v>16.78895</v>
      </c>
      <c r="I1257">
        <f t="shared" si="23"/>
        <v>0.4017259956</v>
      </c>
      <c r="K1257">
        <v>14.960190000000001</v>
      </c>
      <c r="L1257">
        <v>18.627079999999999</v>
      </c>
      <c r="M1257">
        <v>529.33628999999996</v>
      </c>
      <c r="N1257">
        <v>594.04328999999996</v>
      </c>
      <c r="O1257">
        <v>477.10109999999997</v>
      </c>
      <c r="P1257" t="s">
        <v>6186</v>
      </c>
      <c r="Q1257">
        <v>219.7535</v>
      </c>
      <c r="R1257">
        <v>182.61189999999999</v>
      </c>
      <c r="S1257">
        <v>9.8451000000000004</v>
      </c>
      <c r="T1257">
        <v>0.83566499999999999</v>
      </c>
      <c r="U1257">
        <v>4.5652999999999999E-2</v>
      </c>
      <c r="V1257">
        <v>33.682830000000003</v>
      </c>
      <c r="W1257" t="s">
        <v>6186</v>
      </c>
      <c r="X1257">
        <v>0.38100000000000001</v>
      </c>
      <c r="Y1257">
        <v>0.61899999999999999</v>
      </c>
      <c r="Z1257">
        <v>0.19700000000000001</v>
      </c>
      <c r="AA1257" t="s">
        <v>6186</v>
      </c>
      <c r="AB1257">
        <v>0.80300000000000005</v>
      </c>
      <c r="AC1257" t="s">
        <v>6186</v>
      </c>
      <c r="AD1257" t="s">
        <v>6186</v>
      </c>
      <c r="AE1257" t="s">
        <v>6186</v>
      </c>
      <c r="AF1257" t="s">
        <v>6186</v>
      </c>
      <c r="AG1257">
        <v>1</v>
      </c>
      <c r="AH1257" t="s">
        <v>6186</v>
      </c>
      <c r="AI1257" t="s">
        <v>6186</v>
      </c>
      <c r="AJ1257" t="s">
        <v>6186</v>
      </c>
      <c r="AK1257" t="s">
        <v>6186</v>
      </c>
      <c r="AL1257" t="s">
        <v>6186</v>
      </c>
      <c r="AM1257" t="s">
        <v>6186</v>
      </c>
      <c r="AN1257" t="s">
        <v>6186</v>
      </c>
      <c r="AO1257" t="s">
        <v>6186</v>
      </c>
      <c r="AP1257">
        <v>1</v>
      </c>
      <c r="AQ1257" t="s">
        <v>6186</v>
      </c>
      <c r="AR1257" t="s">
        <v>6186</v>
      </c>
      <c r="AS1257" t="s">
        <v>6186</v>
      </c>
      <c r="AT1257">
        <v>0.4</v>
      </c>
      <c r="AU1257" t="s">
        <v>6186</v>
      </c>
      <c r="AV1257">
        <v>4.5</v>
      </c>
      <c r="AW1257" t="s">
        <v>6186</v>
      </c>
      <c r="AX1257">
        <v>5.9</v>
      </c>
      <c r="AY1257">
        <v>0.50600000000000001</v>
      </c>
      <c r="AZ1257">
        <v>0.49399999999999999</v>
      </c>
      <c r="BA1257" t="s">
        <v>6186</v>
      </c>
      <c r="BB1257" t="s">
        <v>6186</v>
      </c>
      <c r="BC1257" t="s">
        <v>6186</v>
      </c>
      <c r="BD1257" t="s">
        <v>6186</v>
      </c>
    </row>
    <row r="1258" spans="1:56">
      <c r="A1258" t="s">
        <v>6189</v>
      </c>
      <c r="B1258">
        <v>4000</v>
      </c>
      <c r="C1258">
        <v>2003</v>
      </c>
      <c r="D1258">
        <v>396</v>
      </c>
      <c r="E1258">
        <v>2.5106E-2</v>
      </c>
      <c r="F1258">
        <v>21.423999999999999</v>
      </c>
      <c r="H1258">
        <v>17.165569999999999</v>
      </c>
      <c r="I1258">
        <f t="shared" si="23"/>
        <v>0.43095880041999995</v>
      </c>
      <c r="K1258">
        <v>15.170070000000001</v>
      </c>
      <c r="L1258">
        <v>19.15455</v>
      </c>
      <c r="M1258">
        <v>517.72236999999996</v>
      </c>
      <c r="N1258">
        <v>585.82470999999998</v>
      </c>
      <c r="O1258">
        <v>463.96292</v>
      </c>
      <c r="P1258" t="s">
        <v>6186</v>
      </c>
      <c r="Q1258">
        <v>212.6439</v>
      </c>
      <c r="R1258">
        <v>177.9804</v>
      </c>
      <c r="S1258">
        <v>9.9674999999999994</v>
      </c>
      <c r="T1258">
        <v>0.84375299999999998</v>
      </c>
      <c r="U1258">
        <v>4.4495E-2</v>
      </c>
      <c r="V1258">
        <v>34.468600000000002</v>
      </c>
      <c r="W1258" t="s">
        <v>6186</v>
      </c>
      <c r="X1258">
        <v>0.36299999999999999</v>
      </c>
      <c r="Y1258">
        <v>0.63700000000000001</v>
      </c>
      <c r="Z1258">
        <v>0.154</v>
      </c>
      <c r="AA1258" t="s">
        <v>6186</v>
      </c>
      <c r="AB1258">
        <v>0.84599999999999997</v>
      </c>
      <c r="AC1258" t="s">
        <v>6186</v>
      </c>
      <c r="AD1258" t="s">
        <v>6186</v>
      </c>
      <c r="AE1258" t="s">
        <v>6186</v>
      </c>
      <c r="AF1258" t="s">
        <v>6186</v>
      </c>
      <c r="AG1258">
        <v>1</v>
      </c>
      <c r="AH1258" t="s">
        <v>6186</v>
      </c>
      <c r="AI1258" t="s">
        <v>6186</v>
      </c>
      <c r="AJ1258" t="s">
        <v>6186</v>
      </c>
      <c r="AK1258" t="s">
        <v>6186</v>
      </c>
      <c r="AL1258" t="s">
        <v>6186</v>
      </c>
      <c r="AM1258" t="s">
        <v>6186</v>
      </c>
      <c r="AN1258" t="s">
        <v>6186</v>
      </c>
      <c r="AO1258" t="s">
        <v>6186</v>
      </c>
      <c r="AP1258">
        <v>1</v>
      </c>
      <c r="AQ1258" t="s">
        <v>6186</v>
      </c>
      <c r="AR1258" t="s">
        <v>6186</v>
      </c>
      <c r="AS1258" t="s">
        <v>6186</v>
      </c>
      <c r="AT1258">
        <v>0.34499999999999997</v>
      </c>
      <c r="AU1258" t="s">
        <v>6186</v>
      </c>
      <c r="AV1258">
        <v>4.5</v>
      </c>
      <c r="AW1258" t="s">
        <v>6186</v>
      </c>
      <c r="AX1258">
        <v>5.8</v>
      </c>
      <c r="AY1258">
        <v>0.50900000000000001</v>
      </c>
      <c r="AZ1258">
        <v>0.49099999999999999</v>
      </c>
      <c r="BA1258" t="s">
        <v>6186</v>
      </c>
      <c r="BB1258" t="s">
        <v>6186</v>
      </c>
      <c r="BC1258" t="s">
        <v>6186</v>
      </c>
      <c r="BD1258" t="s">
        <v>6186</v>
      </c>
    </row>
    <row r="1259" spans="1:56">
      <c r="A1259" t="s">
        <v>6189</v>
      </c>
      <c r="B1259">
        <v>4000</v>
      </c>
      <c r="C1259">
        <v>2004</v>
      </c>
      <c r="D1259">
        <v>380</v>
      </c>
      <c r="E1259">
        <v>2.4191000000000001E-2</v>
      </c>
      <c r="F1259">
        <v>21.78472</v>
      </c>
      <c r="H1259">
        <v>17.424009999999999</v>
      </c>
      <c r="I1259">
        <f t="shared" si="23"/>
        <v>0.42150422590999997</v>
      </c>
      <c r="K1259">
        <v>15.233700000000001</v>
      </c>
      <c r="L1259">
        <v>19.59901</v>
      </c>
      <c r="M1259">
        <v>510.04329000000001</v>
      </c>
      <c r="N1259">
        <v>583.37779999999998</v>
      </c>
      <c r="O1259">
        <v>453.44128000000001</v>
      </c>
      <c r="P1259" t="s">
        <v>6186</v>
      </c>
      <c r="Q1259">
        <v>207.8092</v>
      </c>
      <c r="R1259">
        <v>189.0352</v>
      </c>
      <c r="S1259">
        <v>9.6472999999999995</v>
      </c>
      <c r="T1259">
        <v>0.91033600000000003</v>
      </c>
      <c r="U1259">
        <v>4.7259000000000002E-2</v>
      </c>
      <c r="V1259">
        <v>35.039409999999997</v>
      </c>
      <c r="W1259" t="s">
        <v>6186</v>
      </c>
      <c r="X1259">
        <v>0.41299999999999998</v>
      </c>
      <c r="Y1259">
        <v>0.58699999999999997</v>
      </c>
      <c r="Z1259">
        <v>0.16300000000000001</v>
      </c>
      <c r="AA1259" t="s">
        <v>6186</v>
      </c>
      <c r="AB1259">
        <v>0.83699999999999997</v>
      </c>
      <c r="AC1259" t="s">
        <v>6186</v>
      </c>
      <c r="AD1259" t="s">
        <v>6186</v>
      </c>
      <c r="AE1259" t="s">
        <v>6186</v>
      </c>
      <c r="AF1259" t="s">
        <v>6186</v>
      </c>
      <c r="AG1259">
        <v>1</v>
      </c>
      <c r="AH1259" t="s">
        <v>6186</v>
      </c>
      <c r="AI1259" t="s">
        <v>6186</v>
      </c>
      <c r="AJ1259" t="s">
        <v>6186</v>
      </c>
      <c r="AK1259" t="s">
        <v>6186</v>
      </c>
      <c r="AL1259" t="s">
        <v>6186</v>
      </c>
      <c r="AM1259" t="s">
        <v>6186</v>
      </c>
      <c r="AN1259" t="s">
        <v>6186</v>
      </c>
      <c r="AO1259" t="s">
        <v>6186</v>
      </c>
      <c r="AP1259">
        <v>1</v>
      </c>
      <c r="AQ1259" t="s">
        <v>6186</v>
      </c>
      <c r="AR1259" t="s">
        <v>6186</v>
      </c>
      <c r="AS1259" t="s">
        <v>6186</v>
      </c>
      <c r="AT1259">
        <v>0.53400000000000003</v>
      </c>
      <c r="AU1259">
        <v>0.20300000000000001</v>
      </c>
      <c r="AV1259">
        <v>4.4000000000000004</v>
      </c>
      <c r="AW1259" t="s">
        <v>6186</v>
      </c>
      <c r="AX1259">
        <v>5.6</v>
      </c>
      <c r="AY1259">
        <v>0.57299999999999995</v>
      </c>
      <c r="AZ1259">
        <v>0.42699999999999999</v>
      </c>
      <c r="BA1259" t="s">
        <v>6186</v>
      </c>
      <c r="BB1259" t="s">
        <v>6186</v>
      </c>
      <c r="BC1259" t="s">
        <v>6186</v>
      </c>
      <c r="BD1259" t="s">
        <v>6186</v>
      </c>
    </row>
    <row r="1260" spans="1:56">
      <c r="A1260" t="s">
        <v>6189</v>
      </c>
      <c r="B1260">
        <v>4000</v>
      </c>
      <c r="C1260">
        <v>2005</v>
      </c>
      <c r="D1260">
        <v>293</v>
      </c>
      <c r="E1260">
        <v>1.8453000000000001E-2</v>
      </c>
      <c r="F1260">
        <v>23.117239999999999</v>
      </c>
      <c r="H1260">
        <v>18.428039999999999</v>
      </c>
      <c r="I1260">
        <f t="shared" si="23"/>
        <v>0.34005262211999998</v>
      </c>
      <c r="K1260">
        <v>15.929259999999999</v>
      </c>
      <c r="L1260">
        <v>20.901489999999999</v>
      </c>
      <c r="M1260">
        <v>482.25430999999998</v>
      </c>
      <c r="N1260">
        <v>557.90423999999996</v>
      </c>
      <c r="O1260">
        <v>425.18507</v>
      </c>
      <c r="P1260" t="s">
        <v>6186</v>
      </c>
      <c r="Q1260">
        <v>211.40969999999999</v>
      </c>
      <c r="R1260">
        <v>206.33930000000001</v>
      </c>
      <c r="S1260">
        <v>9.0472000000000001</v>
      </c>
      <c r="T1260">
        <v>0.97763999999999995</v>
      </c>
      <c r="U1260">
        <v>5.1584999999999999E-2</v>
      </c>
      <c r="V1260">
        <v>37.079099999999997</v>
      </c>
      <c r="W1260" t="s">
        <v>6186</v>
      </c>
      <c r="X1260">
        <v>0.35199999999999998</v>
      </c>
      <c r="Y1260">
        <v>0.64800000000000002</v>
      </c>
      <c r="Z1260">
        <v>0.17100000000000001</v>
      </c>
      <c r="AA1260" t="s">
        <v>6186</v>
      </c>
      <c r="AB1260">
        <v>0.82899999999999996</v>
      </c>
      <c r="AC1260" t="s">
        <v>6186</v>
      </c>
      <c r="AD1260" t="s">
        <v>6186</v>
      </c>
      <c r="AE1260" t="s">
        <v>6186</v>
      </c>
      <c r="AF1260" t="s">
        <v>6186</v>
      </c>
      <c r="AG1260">
        <v>1</v>
      </c>
      <c r="AH1260" t="s">
        <v>6186</v>
      </c>
      <c r="AI1260" t="s">
        <v>6186</v>
      </c>
      <c r="AJ1260" t="s">
        <v>6186</v>
      </c>
      <c r="AK1260" t="s">
        <v>6186</v>
      </c>
      <c r="AL1260" t="s">
        <v>6186</v>
      </c>
      <c r="AM1260" t="s">
        <v>6186</v>
      </c>
      <c r="AN1260" t="s">
        <v>6186</v>
      </c>
      <c r="AO1260" t="s">
        <v>6186</v>
      </c>
      <c r="AP1260">
        <v>1</v>
      </c>
      <c r="AQ1260" t="s">
        <v>6186</v>
      </c>
      <c r="AR1260" t="s">
        <v>6186</v>
      </c>
      <c r="AS1260" t="s">
        <v>6186</v>
      </c>
      <c r="AT1260">
        <v>0.77900000000000003</v>
      </c>
      <c r="AU1260">
        <v>0.72499999999999998</v>
      </c>
      <c r="AV1260">
        <v>4.7</v>
      </c>
      <c r="AW1260" t="s">
        <v>6186</v>
      </c>
      <c r="AX1260">
        <v>5.3</v>
      </c>
      <c r="AY1260">
        <v>0.375</v>
      </c>
      <c r="AZ1260">
        <v>0.57599999999999996</v>
      </c>
      <c r="BA1260">
        <v>4.9000000000000002E-2</v>
      </c>
      <c r="BB1260" t="s">
        <v>6186</v>
      </c>
      <c r="BC1260" t="s">
        <v>6186</v>
      </c>
      <c r="BD1260" t="s">
        <v>6186</v>
      </c>
    </row>
    <row r="1261" spans="1:56">
      <c r="A1261" t="s">
        <v>6189</v>
      </c>
      <c r="B1261">
        <v>4000</v>
      </c>
      <c r="C1261">
        <v>2006</v>
      </c>
      <c r="D1261">
        <v>282</v>
      </c>
      <c r="E1261">
        <v>1.8647E-2</v>
      </c>
      <c r="F1261">
        <v>23.425070000000002</v>
      </c>
      <c r="H1261">
        <v>18.659130000000001</v>
      </c>
      <c r="I1261">
        <f t="shared" si="23"/>
        <v>0.34793679711000003</v>
      </c>
      <c r="K1261">
        <v>16.139600000000002</v>
      </c>
      <c r="L1261">
        <v>21.149850000000001</v>
      </c>
      <c r="M1261">
        <v>476.28169000000003</v>
      </c>
      <c r="N1261">
        <v>550.63306999999998</v>
      </c>
      <c r="O1261">
        <v>420.19206000000003</v>
      </c>
      <c r="P1261" t="s">
        <v>6186</v>
      </c>
      <c r="Q1261">
        <v>208.9025</v>
      </c>
      <c r="R1261">
        <v>202.059</v>
      </c>
      <c r="S1261">
        <v>9.2302999999999997</v>
      </c>
      <c r="T1261">
        <v>0.969912</v>
      </c>
      <c r="U1261">
        <v>5.0514999999999997E-2</v>
      </c>
      <c r="V1261">
        <v>37.532820000000001</v>
      </c>
      <c r="W1261" t="s">
        <v>6186</v>
      </c>
      <c r="X1261">
        <v>0.29799999999999999</v>
      </c>
      <c r="Y1261">
        <v>0.70199999999999996</v>
      </c>
      <c r="Z1261">
        <v>0.17100000000000001</v>
      </c>
      <c r="AA1261" t="s">
        <v>6186</v>
      </c>
      <c r="AB1261">
        <v>0.82899999999999996</v>
      </c>
      <c r="AC1261" t="s">
        <v>6186</v>
      </c>
      <c r="AD1261" t="s">
        <v>6186</v>
      </c>
      <c r="AE1261" t="s">
        <v>6186</v>
      </c>
      <c r="AF1261" t="s">
        <v>6186</v>
      </c>
      <c r="AG1261">
        <v>1</v>
      </c>
      <c r="AH1261" t="s">
        <v>6186</v>
      </c>
      <c r="AI1261" t="s">
        <v>6186</v>
      </c>
      <c r="AJ1261" t="s">
        <v>6186</v>
      </c>
      <c r="AK1261" t="s">
        <v>6186</v>
      </c>
      <c r="AL1261" t="s">
        <v>6186</v>
      </c>
      <c r="AM1261" t="s">
        <v>6186</v>
      </c>
      <c r="AN1261" t="s">
        <v>6186</v>
      </c>
      <c r="AO1261" t="s">
        <v>6186</v>
      </c>
      <c r="AP1261">
        <v>1</v>
      </c>
      <c r="AQ1261">
        <v>7.0000000000000001E-3</v>
      </c>
      <c r="AR1261" t="s">
        <v>6186</v>
      </c>
      <c r="AS1261" t="s">
        <v>6186</v>
      </c>
      <c r="AT1261">
        <v>0.82699999999999996</v>
      </c>
      <c r="AU1261">
        <v>0.80500000000000005</v>
      </c>
      <c r="AV1261">
        <v>4.7</v>
      </c>
      <c r="AW1261" t="s">
        <v>6186</v>
      </c>
      <c r="AX1261">
        <v>5.3</v>
      </c>
      <c r="AY1261">
        <v>0.30299999999999999</v>
      </c>
      <c r="AZ1261">
        <v>0.65400000000000003</v>
      </c>
      <c r="BA1261">
        <v>4.3999999999999997E-2</v>
      </c>
      <c r="BB1261" t="s">
        <v>6186</v>
      </c>
      <c r="BC1261" t="s">
        <v>6186</v>
      </c>
      <c r="BD1261" t="s">
        <v>6186</v>
      </c>
    </row>
    <row r="1262" spans="1:56">
      <c r="A1262" t="s">
        <v>6189</v>
      </c>
      <c r="B1262">
        <v>4000</v>
      </c>
      <c r="C1262">
        <v>2007</v>
      </c>
      <c r="D1262">
        <v>209</v>
      </c>
      <c r="E1262">
        <v>1.3697000000000001E-2</v>
      </c>
      <c r="F1262">
        <v>22.807269999999999</v>
      </c>
      <c r="H1262">
        <v>18.181529999999999</v>
      </c>
      <c r="I1262">
        <f t="shared" si="23"/>
        <v>0.24903241640999998</v>
      </c>
      <c r="K1262">
        <v>15.746130000000001</v>
      </c>
      <c r="L1262">
        <v>20.583130000000001</v>
      </c>
      <c r="M1262">
        <v>488.79286000000002</v>
      </c>
      <c r="N1262">
        <v>564.39279999999997</v>
      </c>
      <c r="O1262">
        <v>431.76132000000001</v>
      </c>
      <c r="P1262" t="s">
        <v>6186</v>
      </c>
      <c r="Q1262">
        <v>212.25790000000001</v>
      </c>
      <c r="R1262">
        <v>199.35669999999999</v>
      </c>
      <c r="S1262">
        <v>9.3895</v>
      </c>
      <c r="T1262">
        <v>0.94149799999999995</v>
      </c>
      <c r="U1262">
        <v>4.9839000000000001E-2</v>
      </c>
      <c r="V1262">
        <v>36.584440000000001</v>
      </c>
      <c r="W1262" t="s">
        <v>6186</v>
      </c>
      <c r="X1262">
        <v>0.27600000000000002</v>
      </c>
      <c r="Y1262">
        <v>0.72399999999999998</v>
      </c>
      <c r="Z1262">
        <v>0.14199999999999999</v>
      </c>
      <c r="AA1262" t="s">
        <v>6186</v>
      </c>
      <c r="AB1262">
        <v>0.85799999999999998</v>
      </c>
      <c r="AC1262" t="s">
        <v>6186</v>
      </c>
      <c r="AD1262" t="s">
        <v>6186</v>
      </c>
      <c r="AE1262" t="s">
        <v>6186</v>
      </c>
      <c r="AF1262" t="s">
        <v>6186</v>
      </c>
      <c r="AG1262">
        <v>1</v>
      </c>
      <c r="AH1262" t="s">
        <v>6186</v>
      </c>
      <c r="AI1262" t="s">
        <v>6186</v>
      </c>
      <c r="AJ1262" t="s">
        <v>6186</v>
      </c>
      <c r="AK1262" t="s">
        <v>6186</v>
      </c>
      <c r="AL1262" t="s">
        <v>6186</v>
      </c>
      <c r="AM1262" t="s">
        <v>6186</v>
      </c>
      <c r="AN1262" t="s">
        <v>6186</v>
      </c>
      <c r="AO1262" t="s">
        <v>6186</v>
      </c>
      <c r="AP1262">
        <v>1</v>
      </c>
      <c r="AQ1262" t="s">
        <v>6186</v>
      </c>
      <c r="AR1262" t="s">
        <v>6186</v>
      </c>
      <c r="AS1262" t="s">
        <v>6186</v>
      </c>
      <c r="AT1262">
        <v>0.65900000000000003</v>
      </c>
      <c r="AU1262">
        <v>0.53600000000000003</v>
      </c>
      <c r="AV1262">
        <v>4.7</v>
      </c>
      <c r="AW1262" t="s">
        <v>6186</v>
      </c>
      <c r="AX1262">
        <v>5.3</v>
      </c>
      <c r="AY1262">
        <v>0.312</v>
      </c>
      <c r="AZ1262">
        <v>0.65</v>
      </c>
      <c r="BA1262">
        <v>3.7999999999999999E-2</v>
      </c>
      <c r="BB1262" t="s">
        <v>6186</v>
      </c>
      <c r="BC1262" t="s">
        <v>6186</v>
      </c>
      <c r="BD1262" t="s">
        <v>6186</v>
      </c>
    </row>
    <row r="1263" spans="1:56">
      <c r="A1263" t="s">
        <v>6189</v>
      </c>
      <c r="B1263">
        <v>4000</v>
      </c>
      <c r="C1263">
        <v>2008</v>
      </c>
      <c r="D1263">
        <v>186</v>
      </c>
      <c r="E1263">
        <v>1.3367E-2</v>
      </c>
      <c r="F1263">
        <v>23.18187</v>
      </c>
      <c r="H1263">
        <v>18.452110000000001</v>
      </c>
      <c r="I1263">
        <f t="shared" si="23"/>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6186</v>
      </c>
      <c r="X1263">
        <v>0.313</v>
      </c>
      <c r="Y1263">
        <v>0.68700000000000006</v>
      </c>
      <c r="Z1263">
        <v>0.13900000000000001</v>
      </c>
      <c r="AA1263" t="s">
        <v>6186</v>
      </c>
      <c r="AB1263">
        <v>0.86099999999999999</v>
      </c>
      <c r="AC1263" t="s">
        <v>6186</v>
      </c>
      <c r="AD1263" t="s">
        <v>6186</v>
      </c>
      <c r="AE1263" t="s">
        <v>6186</v>
      </c>
      <c r="AF1263" t="s">
        <v>6186</v>
      </c>
      <c r="AG1263">
        <v>1</v>
      </c>
      <c r="AH1263" t="s">
        <v>6186</v>
      </c>
      <c r="AI1263" t="s">
        <v>6186</v>
      </c>
      <c r="AJ1263" t="s">
        <v>6186</v>
      </c>
      <c r="AK1263" t="s">
        <v>6186</v>
      </c>
      <c r="AL1263" t="s">
        <v>6186</v>
      </c>
      <c r="AM1263" t="s">
        <v>6186</v>
      </c>
      <c r="AN1263" t="s">
        <v>6186</v>
      </c>
      <c r="AO1263" t="s">
        <v>6186</v>
      </c>
      <c r="AP1263">
        <v>1</v>
      </c>
      <c r="AQ1263" t="s">
        <v>6186</v>
      </c>
      <c r="AR1263" t="s">
        <v>6186</v>
      </c>
      <c r="AS1263" t="s">
        <v>6186</v>
      </c>
      <c r="AT1263">
        <v>0.63500000000000001</v>
      </c>
      <c r="AU1263">
        <v>0.44</v>
      </c>
      <c r="AV1263">
        <v>4.7</v>
      </c>
      <c r="AW1263" t="s">
        <v>6186</v>
      </c>
      <c r="AX1263">
        <v>5.3</v>
      </c>
      <c r="AY1263">
        <v>0.33400000000000002</v>
      </c>
      <c r="AZ1263">
        <v>0.63100000000000001</v>
      </c>
      <c r="BA1263">
        <v>3.5000000000000003E-2</v>
      </c>
      <c r="BB1263" t="s">
        <v>6186</v>
      </c>
      <c r="BC1263" t="s">
        <v>6186</v>
      </c>
      <c r="BD1263" t="s">
        <v>6186</v>
      </c>
    </row>
    <row r="1264" spans="1:56">
      <c r="A1264" t="s">
        <v>6189</v>
      </c>
      <c r="B1264">
        <v>4000</v>
      </c>
      <c r="C1264">
        <v>2009</v>
      </c>
      <c r="D1264">
        <v>97</v>
      </c>
      <c r="E1264">
        <v>1.0383E-2</v>
      </c>
      <c r="F1264">
        <v>24.191230000000001</v>
      </c>
      <c r="H1264">
        <v>19.193709999999999</v>
      </c>
      <c r="I1264">
        <f t="shared" si="23"/>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6186</v>
      </c>
      <c r="X1264">
        <v>0.255</v>
      </c>
      <c r="Y1264">
        <v>0.745</v>
      </c>
      <c r="Z1264">
        <v>0.221</v>
      </c>
      <c r="AA1264" t="s">
        <v>6186</v>
      </c>
      <c r="AB1264">
        <v>0.77900000000000003</v>
      </c>
      <c r="AC1264" t="s">
        <v>6186</v>
      </c>
      <c r="AD1264" t="s">
        <v>6186</v>
      </c>
      <c r="AE1264" t="s">
        <v>6186</v>
      </c>
      <c r="AF1264" t="s">
        <v>6186</v>
      </c>
      <c r="AG1264">
        <v>1</v>
      </c>
      <c r="AH1264" t="s">
        <v>6186</v>
      </c>
      <c r="AI1264" t="s">
        <v>6186</v>
      </c>
      <c r="AJ1264" t="s">
        <v>6186</v>
      </c>
      <c r="AK1264" t="s">
        <v>6186</v>
      </c>
      <c r="AL1264" t="s">
        <v>6186</v>
      </c>
      <c r="AM1264" t="s">
        <v>6186</v>
      </c>
      <c r="AN1264" t="s">
        <v>6186</v>
      </c>
      <c r="AO1264" t="s">
        <v>6186</v>
      </c>
      <c r="AP1264">
        <v>1</v>
      </c>
      <c r="AQ1264" t="s">
        <v>6186</v>
      </c>
      <c r="AR1264" t="s">
        <v>6186</v>
      </c>
      <c r="AS1264" t="s">
        <v>6186</v>
      </c>
      <c r="AT1264">
        <v>0.81299999999999994</v>
      </c>
      <c r="AU1264">
        <v>0.52700000000000002</v>
      </c>
      <c r="AV1264">
        <v>4.7</v>
      </c>
      <c r="AW1264" t="s">
        <v>6186</v>
      </c>
      <c r="AX1264">
        <v>5.0999999999999996</v>
      </c>
      <c r="AY1264">
        <v>0.30299999999999999</v>
      </c>
      <c r="AZ1264">
        <v>0.68899999999999995</v>
      </c>
      <c r="BA1264">
        <v>8.0000000000000002E-3</v>
      </c>
      <c r="BB1264" t="s">
        <v>6186</v>
      </c>
      <c r="BC1264" t="s">
        <v>6186</v>
      </c>
      <c r="BD1264" t="s">
        <v>6186</v>
      </c>
    </row>
    <row r="1265" spans="1:56">
      <c r="A1265" t="s">
        <v>6189</v>
      </c>
      <c r="B1265">
        <v>4000</v>
      </c>
      <c r="C1265">
        <v>2010</v>
      </c>
      <c r="D1265">
        <v>97</v>
      </c>
      <c r="E1265">
        <v>8.7019999999999997E-3</v>
      </c>
      <c r="F1265">
        <v>23.9345</v>
      </c>
      <c r="H1265">
        <v>18.992509999999999</v>
      </c>
      <c r="I1265">
        <f t="shared" si="23"/>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6186</v>
      </c>
      <c r="X1265">
        <v>0.24099999999999999</v>
      </c>
      <c r="Y1265">
        <v>0.75900000000000001</v>
      </c>
      <c r="Z1265">
        <v>0.16200000000000001</v>
      </c>
      <c r="AA1265" t="s">
        <v>6186</v>
      </c>
      <c r="AB1265">
        <v>0.83799999999999997</v>
      </c>
      <c r="AC1265" t="s">
        <v>6186</v>
      </c>
      <c r="AD1265" t="s">
        <v>6186</v>
      </c>
      <c r="AE1265" t="s">
        <v>6186</v>
      </c>
      <c r="AF1265" t="s">
        <v>6186</v>
      </c>
      <c r="AG1265">
        <v>1</v>
      </c>
      <c r="AH1265" t="s">
        <v>6186</v>
      </c>
      <c r="AI1265" t="s">
        <v>6186</v>
      </c>
      <c r="AJ1265" t="s">
        <v>6186</v>
      </c>
      <c r="AK1265" t="s">
        <v>6186</v>
      </c>
      <c r="AL1265" t="s">
        <v>6186</v>
      </c>
      <c r="AM1265" t="s">
        <v>6186</v>
      </c>
      <c r="AN1265" t="s">
        <v>6186</v>
      </c>
      <c r="AO1265" t="s">
        <v>6186</v>
      </c>
      <c r="AP1265">
        <v>1</v>
      </c>
      <c r="AQ1265" t="s">
        <v>6186</v>
      </c>
      <c r="AR1265" t="s">
        <v>6186</v>
      </c>
      <c r="AS1265" t="s">
        <v>6186</v>
      </c>
      <c r="AT1265">
        <v>0.75700000000000001</v>
      </c>
      <c r="AU1265">
        <v>0.76300000000000001</v>
      </c>
      <c r="AV1265">
        <v>4.8</v>
      </c>
      <c r="AW1265" t="s">
        <v>6186</v>
      </c>
      <c r="AX1265">
        <v>5.2</v>
      </c>
      <c r="AY1265">
        <v>0.24399999999999999</v>
      </c>
      <c r="AZ1265">
        <v>0.752</v>
      </c>
      <c r="BA1265">
        <v>4.0000000000000001E-3</v>
      </c>
      <c r="BB1265" t="s">
        <v>6186</v>
      </c>
      <c r="BC1265" t="s">
        <v>6186</v>
      </c>
      <c r="BD1265" t="s">
        <v>6186</v>
      </c>
    </row>
    <row r="1266" spans="1:56">
      <c r="A1266" t="s">
        <v>6189</v>
      </c>
      <c r="B1266">
        <v>4000</v>
      </c>
      <c r="C1266">
        <v>2011</v>
      </c>
      <c r="D1266">
        <v>128</v>
      </c>
      <c r="E1266">
        <v>1.0624E-2</v>
      </c>
      <c r="F1266">
        <v>23.502649999999999</v>
      </c>
      <c r="H1266">
        <v>18.67689</v>
      </c>
      <c r="I1266">
        <f t="shared" si="23"/>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6186</v>
      </c>
      <c r="X1266">
        <v>0.35699999999999998</v>
      </c>
      <c r="Y1266">
        <v>0.64300000000000002</v>
      </c>
      <c r="Z1266">
        <v>0.112</v>
      </c>
      <c r="AA1266" t="s">
        <v>6186</v>
      </c>
      <c r="AB1266">
        <v>0.88800000000000001</v>
      </c>
      <c r="AC1266" t="s">
        <v>6186</v>
      </c>
      <c r="AD1266" t="s">
        <v>6186</v>
      </c>
      <c r="AE1266" t="s">
        <v>6186</v>
      </c>
      <c r="AF1266" t="s">
        <v>6186</v>
      </c>
      <c r="AG1266">
        <v>1</v>
      </c>
      <c r="AH1266" t="s">
        <v>6186</v>
      </c>
      <c r="AI1266" t="s">
        <v>6186</v>
      </c>
      <c r="AJ1266" t="s">
        <v>6186</v>
      </c>
      <c r="AK1266" t="s">
        <v>6186</v>
      </c>
      <c r="AL1266" t="s">
        <v>6186</v>
      </c>
      <c r="AM1266" t="s">
        <v>6186</v>
      </c>
      <c r="AN1266" t="s">
        <v>6186</v>
      </c>
      <c r="AO1266" t="s">
        <v>6186</v>
      </c>
      <c r="AP1266">
        <v>1</v>
      </c>
      <c r="AQ1266" t="s">
        <v>6186</v>
      </c>
      <c r="AR1266" t="s">
        <v>6186</v>
      </c>
      <c r="AS1266" t="s">
        <v>6186</v>
      </c>
      <c r="AT1266">
        <v>0.59799999999999998</v>
      </c>
      <c r="AU1266">
        <v>0.60199999999999998</v>
      </c>
      <c r="AV1266">
        <v>4.7</v>
      </c>
      <c r="AW1266" t="s">
        <v>6186</v>
      </c>
      <c r="AX1266">
        <v>5.3</v>
      </c>
      <c r="AY1266">
        <v>0.26100000000000001</v>
      </c>
      <c r="AZ1266">
        <v>0.73699999999999999</v>
      </c>
      <c r="BA1266">
        <v>2E-3</v>
      </c>
      <c r="BB1266" t="s">
        <v>6186</v>
      </c>
      <c r="BC1266" t="s">
        <v>6186</v>
      </c>
      <c r="BD1266" t="s">
        <v>6186</v>
      </c>
    </row>
    <row r="1267" spans="1:56">
      <c r="A1267" t="s">
        <v>6189</v>
      </c>
      <c r="B1267">
        <v>4000</v>
      </c>
      <c r="C1267">
        <v>2012</v>
      </c>
      <c r="D1267">
        <v>92</v>
      </c>
      <c r="E1267">
        <v>6.8490000000000001E-3</v>
      </c>
      <c r="F1267">
        <v>25.768190000000001</v>
      </c>
      <c r="H1267">
        <v>20.17859</v>
      </c>
      <c r="I1267">
        <f t="shared" si="23"/>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6186</v>
      </c>
      <c r="X1267">
        <v>0.187</v>
      </c>
      <c r="Y1267">
        <v>0.81299999999999994</v>
      </c>
      <c r="Z1267">
        <v>0.10199999999999999</v>
      </c>
      <c r="AA1267" t="s">
        <v>6186</v>
      </c>
      <c r="AB1267">
        <v>0.89800000000000002</v>
      </c>
      <c r="AC1267" t="s">
        <v>6186</v>
      </c>
      <c r="AD1267" t="s">
        <v>6186</v>
      </c>
      <c r="AE1267" t="s">
        <v>6186</v>
      </c>
      <c r="AF1267" t="s">
        <v>6186</v>
      </c>
      <c r="AG1267">
        <v>1</v>
      </c>
      <c r="AH1267" t="s">
        <v>6186</v>
      </c>
      <c r="AI1267" t="s">
        <v>6186</v>
      </c>
      <c r="AJ1267" t="s">
        <v>6186</v>
      </c>
      <c r="AK1267" t="s">
        <v>6186</v>
      </c>
      <c r="AL1267" t="s">
        <v>6186</v>
      </c>
      <c r="AM1267" t="s">
        <v>6186</v>
      </c>
      <c r="AN1267" t="s">
        <v>6186</v>
      </c>
      <c r="AO1267" t="s">
        <v>6186</v>
      </c>
      <c r="AP1267">
        <v>1</v>
      </c>
      <c r="AQ1267" t="s">
        <v>6186</v>
      </c>
      <c r="AR1267" t="s">
        <v>6186</v>
      </c>
      <c r="AS1267" t="s">
        <v>6186</v>
      </c>
      <c r="AT1267">
        <v>0.996</v>
      </c>
      <c r="AU1267">
        <v>1</v>
      </c>
      <c r="AV1267">
        <v>4.4000000000000004</v>
      </c>
      <c r="AW1267" t="s">
        <v>6186</v>
      </c>
      <c r="AX1267">
        <v>4.7</v>
      </c>
      <c r="AY1267">
        <v>0.57999999999999996</v>
      </c>
      <c r="AZ1267">
        <v>0.41699999999999998</v>
      </c>
      <c r="BA1267">
        <v>3.0000000000000001E-3</v>
      </c>
      <c r="BB1267" t="s">
        <v>6186</v>
      </c>
      <c r="BC1267" t="s">
        <v>6186</v>
      </c>
      <c r="BD1267" t="s">
        <v>6186</v>
      </c>
    </row>
    <row r="1268" spans="1:56">
      <c r="A1268" t="s">
        <v>6189</v>
      </c>
      <c r="B1268">
        <v>4000</v>
      </c>
      <c r="C1268">
        <v>2013</v>
      </c>
      <c r="D1268">
        <v>89</v>
      </c>
      <c r="E1268">
        <v>5.8320000000000004E-3</v>
      </c>
      <c r="F1268">
        <v>25.903359999999999</v>
      </c>
      <c r="H1268">
        <v>20.151710000000001</v>
      </c>
      <c r="I1268">
        <f t="shared" si="23"/>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6186</v>
      </c>
      <c r="X1268">
        <v>0.14499999999999999</v>
      </c>
      <c r="Y1268">
        <v>0.85499999999999998</v>
      </c>
      <c r="Z1268">
        <v>0.10100000000000001</v>
      </c>
      <c r="AA1268" t="s">
        <v>6186</v>
      </c>
      <c r="AB1268">
        <v>0.89900000000000002</v>
      </c>
      <c r="AC1268" t="s">
        <v>6186</v>
      </c>
      <c r="AD1268" t="s">
        <v>6186</v>
      </c>
      <c r="AE1268" t="s">
        <v>6186</v>
      </c>
      <c r="AF1268" t="s">
        <v>6186</v>
      </c>
      <c r="AG1268">
        <v>1</v>
      </c>
      <c r="AH1268" t="s">
        <v>6186</v>
      </c>
      <c r="AI1268" t="s">
        <v>6186</v>
      </c>
      <c r="AJ1268" t="s">
        <v>6186</v>
      </c>
      <c r="AK1268" t="s">
        <v>6186</v>
      </c>
      <c r="AL1268" t="s">
        <v>6186</v>
      </c>
      <c r="AM1268" t="s">
        <v>6186</v>
      </c>
      <c r="AN1268" t="s">
        <v>6186</v>
      </c>
      <c r="AO1268" t="s">
        <v>6186</v>
      </c>
      <c r="AP1268">
        <v>1</v>
      </c>
      <c r="AQ1268" t="s">
        <v>6186</v>
      </c>
      <c r="AR1268" t="s">
        <v>6186</v>
      </c>
      <c r="AS1268" t="s">
        <v>6186</v>
      </c>
      <c r="AT1268">
        <v>1</v>
      </c>
      <c r="AU1268">
        <v>1</v>
      </c>
      <c r="AV1268">
        <v>4.5999999999999996</v>
      </c>
      <c r="AW1268" t="s">
        <v>6186</v>
      </c>
      <c r="AX1268">
        <v>4.8</v>
      </c>
      <c r="AY1268">
        <v>0.375</v>
      </c>
      <c r="AZ1268">
        <v>0.621</v>
      </c>
      <c r="BA1268">
        <v>3.0000000000000001E-3</v>
      </c>
      <c r="BB1268" t="s">
        <v>6186</v>
      </c>
      <c r="BC1268" t="s">
        <v>6186</v>
      </c>
      <c r="BD1268" t="s">
        <v>6186</v>
      </c>
    </row>
    <row r="1269" spans="1:56">
      <c r="A1269" t="s">
        <v>6189</v>
      </c>
      <c r="B1269">
        <v>4000</v>
      </c>
      <c r="C1269">
        <v>2014</v>
      </c>
      <c r="D1269">
        <v>72</v>
      </c>
      <c r="E1269">
        <v>4.6740000000000002E-3</v>
      </c>
      <c r="F1269">
        <v>25.89959</v>
      </c>
      <c r="H1269">
        <v>20.156379999999999</v>
      </c>
      <c r="I1269">
        <f t="shared" si="23"/>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6186</v>
      </c>
      <c r="X1269">
        <v>0.14499999999999999</v>
      </c>
      <c r="Y1269">
        <v>0.85499999999999998</v>
      </c>
      <c r="Z1269">
        <v>9.2999999999999999E-2</v>
      </c>
      <c r="AA1269" t="s">
        <v>6186</v>
      </c>
      <c r="AB1269">
        <v>0.90700000000000003</v>
      </c>
      <c r="AC1269" t="s">
        <v>6186</v>
      </c>
      <c r="AD1269" t="s">
        <v>6186</v>
      </c>
      <c r="AE1269" t="s">
        <v>6186</v>
      </c>
      <c r="AF1269" t="s">
        <v>6186</v>
      </c>
      <c r="AG1269">
        <v>1</v>
      </c>
      <c r="AH1269" t="s">
        <v>6186</v>
      </c>
      <c r="AI1269" t="s">
        <v>6186</v>
      </c>
      <c r="AJ1269" t="s">
        <v>6186</v>
      </c>
      <c r="AK1269" t="s">
        <v>6186</v>
      </c>
      <c r="AL1269" t="s">
        <v>6186</v>
      </c>
      <c r="AM1269" t="s">
        <v>6186</v>
      </c>
      <c r="AN1269" t="s">
        <v>6186</v>
      </c>
      <c r="AO1269" t="s">
        <v>6186</v>
      </c>
      <c r="AP1269">
        <v>1</v>
      </c>
      <c r="AQ1269" t="s">
        <v>6186</v>
      </c>
      <c r="AR1269" t="s">
        <v>6186</v>
      </c>
      <c r="AS1269" t="s">
        <v>6186</v>
      </c>
      <c r="AT1269">
        <v>1</v>
      </c>
      <c r="AU1269">
        <v>1</v>
      </c>
      <c r="AV1269">
        <v>4.5999999999999996</v>
      </c>
      <c r="AW1269" t="s">
        <v>6186</v>
      </c>
      <c r="AX1269">
        <v>4.8</v>
      </c>
      <c r="AY1269">
        <v>0.36399999999999999</v>
      </c>
      <c r="AZ1269">
        <v>0.63500000000000001</v>
      </c>
      <c r="BA1269">
        <v>1E-3</v>
      </c>
      <c r="BB1269" t="s">
        <v>6186</v>
      </c>
      <c r="BC1269" t="s">
        <v>6186</v>
      </c>
      <c r="BD1269" t="s">
        <v>6186</v>
      </c>
    </row>
    <row r="1270" spans="1:56">
      <c r="A1270" t="s">
        <v>6189</v>
      </c>
      <c r="B1270">
        <v>4000</v>
      </c>
      <c r="C1270">
        <v>2015</v>
      </c>
      <c r="D1270">
        <v>123</v>
      </c>
      <c r="E1270">
        <v>7.3359999999999996E-3</v>
      </c>
      <c r="F1270">
        <v>26.38775</v>
      </c>
      <c r="H1270">
        <v>20.57985</v>
      </c>
      <c r="I1270">
        <f t="shared" si="23"/>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6186</v>
      </c>
      <c r="X1270">
        <v>7.5999999999999998E-2</v>
      </c>
      <c r="Y1270">
        <v>0.92400000000000004</v>
      </c>
      <c r="Z1270">
        <v>7.0999999999999994E-2</v>
      </c>
      <c r="AA1270" t="s">
        <v>6186</v>
      </c>
      <c r="AB1270">
        <v>0.92900000000000005</v>
      </c>
      <c r="AC1270" t="s">
        <v>6186</v>
      </c>
      <c r="AD1270" t="s">
        <v>6186</v>
      </c>
      <c r="AE1270" t="s">
        <v>6186</v>
      </c>
      <c r="AF1270">
        <v>0.14399999999999999</v>
      </c>
      <c r="AG1270">
        <v>0.85599999999999998</v>
      </c>
      <c r="AH1270" t="s">
        <v>6186</v>
      </c>
      <c r="AI1270" t="s">
        <v>6186</v>
      </c>
      <c r="AJ1270" t="s">
        <v>6186</v>
      </c>
      <c r="AK1270" t="s">
        <v>6186</v>
      </c>
      <c r="AL1270" t="s">
        <v>6186</v>
      </c>
      <c r="AM1270" t="s">
        <v>6186</v>
      </c>
      <c r="AN1270" t="s">
        <v>6186</v>
      </c>
      <c r="AO1270" t="s">
        <v>6186</v>
      </c>
      <c r="AP1270">
        <v>1</v>
      </c>
      <c r="AQ1270" t="s">
        <v>6186</v>
      </c>
      <c r="AR1270" t="s">
        <v>6186</v>
      </c>
      <c r="AS1270" t="s">
        <v>6186</v>
      </c>
      <c r="AT1270">
        <v>1</v>
      </c>
      <c r="AU1270">
        <v>1</v>
      </c>
      <c r="AV1270">
        <v>4.9000000000000004</v>
      </c>
      <c r="AW1270" t="s">
        <v>6186</v>
      </c>
      <c r="AX1270">
        <v>4.8</v>
      </c>
      <c r="AY1270">
        <v>0.313</v>
      </c>
      <c r="AZ1270">
        <v>0.52</v>
      </c>
      <c r="BA1270">
        <v>0.16700000000000001</v>
      </c>
      <c r="BB1270" t="s">
        <v>6186</v>
      </c>
      <c r="BC1270" t="s">
        <v>6186</v>
      </c>
      <c r="BD1270" t="s">
        <v>6186</v>
      </c>
    </row>
    <row r="1271" spans="1:56">
      <c r="A1271" t="s">
        <v>6189</v>
      </c>
      <c r="B1271">
        <v>4000</v>
      </c>
      <c r="C1271">
        <v>2016</v>
      </c>
      <c r="D1271">
        <v>76</v>
      </c>
      <c r="E1271">
        <v>4.6649999999999999E-3</v>
      </c>
      <c r="F1271">
        <v>27.5336</v>
      </c>
      <c r="H1271">
        <v>21.662520000000001</v>
      </c>
      <c r="I1271">
        <f t="shared" si="23"/>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6186</v>
      </c>
      <c r="X1271" t="s">
        <v>6186</v>
      </c>
      <c r="Y1271">
        <v>1</v>
      </c>
      <c r="Z1271">
        <v>0.06</v>
      </c>
      <c r="AA1271" t="s">
        <v>6186</v>
      </c>
      <c r="AB1271">
        <v>0.94</v>
      </c>
      <c r="AC1271" t="s">
        <v>6186</v>
      </c>
      <c r="AD1271" t="s">
        <v>6186</v>
      </c>
      <c r="AE1271" t="s">
        <v>6186</v>
      </c>
      <c r="AF1271">
        <v>0.441</v>
      </c>
      <c r="AG1271">
        <v>0.55900000000000005</v>
      </c>
      <c r="AH1271" t="s">
        <v>6186</v>
      </c>
      <c r="AI1271" t="s">
        <v>6186</v>
      </c>
      <c r="AJ1271" t="s">
        <v>6186</v>
      </c>
      <c r="AK1271" t="s">
        <v>6186</v>
      </c>
      <c r="AL1271" t="s">
        <v>6186</v>
      </c>
      <c r="AM1271" t="s">
        <v>6186</v>
      </c>
      <c r="AN1271" t="s">
        <v>6186</v>
      </c>
      <c r="AO1271" t="s">
        <v>6186</v>
      </c>
      <c r="AP1271">
        <v>1</v>
      </c>
      <c r="AQ1271" t="s">
        <v>6186</v>
      </c>
      <c r="AR1271" t="s">
        <v>6186</v>
      </c>
      <c r="AS1271" t="s">
        <v>6186</v>
      </c>
      <c r="AT1271">
        <v>1</v>
      </c>
      <c r="AU1271">
        <v>1</v>
      </c>
      <c r="AV1271">
        <v>5.8</v>
      </c>
      <c r="AW1271" t="s">
        <v>6186</v>
      </c>
      <c r="AX1271">
        <v>4.3</v>
      </c>
      <c r="AY1271" t="s">
        <v>6186</v>
      </c>
      <c r="AZ1271">
        <v>0.23799999999999999</v>
      </c>
      <c r="BA1271">
        <v>0.76200000000000001</v>
      </c>
      <c r="BB1271" t="s">
        <v>6186</v>
      </c>
      <c r="BC1271" t="s">
        <v>6186</v>
      </c>
      <c r="BD1271" t="s">
        <v>6186</v>
      </c>
    </row>
    <row r="1272" spans="1:56">
      <c r="A1272" t="s">
        <v>6189</v>
      </c>
      <c r="B1272">
        <v>4000</v>
      </c>
      <c r="C1272">
        <v>2017</v>
      </c>
      <c r="D1272">
        <v>63</v>
      </c>
      <c r="E1272">
        <v>3.6930000000000001E-3</v>
      </c>
      <c r="F1272">
        <v>27.007560000000002</v>
      </c>
      <c r="H1272">
        <v>21.27309</v>
      </c>
      <c r="I1272">
        <f t="shared" si="23"/>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6186</v>
      </c>
      <c r="X1272" t="s">
        <v>6186</v>
      </c>
      <c r="Y1272">
        <v>1</v>
      </c>
      <c r="Z1272">
        <v>4.2999999999999997E-2</v>
      </c>
      <c r="AA1272" t="s">
        <v>6186</v>
      </c>
      <c r="AB1272">
        <v>0.95699999999999996</v>
      </c>
      <c r="AC1272" t="s">
        <v>6186</v>
      </c>
      <c r="AD1272" t="s">
        <v>6186</v>
      </c>
      <c r="AE1272" t="s">
        <v>6186</v>
      </c>
      <c r="AF1272">
        <v>0.28999999999999998</v>
      </c>
      <c r="AG1272">
        <v>0.71</v>
      </c>
      <c r="AH1272" t="s">
        <v>6186</v>
      </c>
      <c r="AI1272" t="s">
        <v>6186</v>
      </c>
      <c r="AJ1272" t="s">
        <v>6186</v>
      </c>
      <c r="AK1272" t="s">
        <v>6186</v>
      </c>
      <c r="AL1272" t="s">
        <v>6186</v>
      </c>
      <c r="AM1272" t="s">
        <v>6186</v>
      </c>
      <c r="AN1272" t="s">
        <v>6186</v>
      </c>
      <c r="AO1272" t="s">
        <v>6186</v>
      </c>
      <c r="AP1272">
        <v>1</v>
      </c>
      <c r="AQ1272" t="s">
        <v>6186</v>
      </c>
      <c r="AR1272" t="s">
        <v>6186</v>
      </c>
      <c r="AS1272" t="s">
        <v>6186</v>
      </c>
      <c r="AT1272">
        <v>1</v>
      </c>
      <c r="AU1272">
        <v>1</v>
      </c>
      <c r="AV1272">
        <v>5.7</v>
      </c>
      <c r="AW1272" t="s">
        <v>6186</v>
      </c>
      <c r="AX1272">
        <v>4.2</v>
      </c>
      <c r="AY1272" t="s">
        <v>6186</v>
      </c>
      <c r="AZ1272">
        <v>0.307</v>
      </c>
      <c r="BA1272">
        <v>0.69299999999999995</v>
      </c>
      <c r="BB1272" t="s">
        <v>6186</v>
      </c>
      <c r="BC1272" t="s">
        <v>6186</v>
      </c>
      <c r="BD1272" t="s">
        <v>6186</v>
      </c>
    </row>
    <row r="1273" spans="1:56">
      <c r="A1273" t="s">
        <v>6189</v>
      </c>
      <c r="B1273">
        <v>4000</v>
      </c>
      <c r="C1273">
        <v>2018</v>
      </c>
      <c r="D1273">
        <v>76</v>
      </c>
      <c r="E1273">
        <v>4.7000000000000002E-3</v>
      </c>
      <c r="F1273">
        <v>27.503129999999999</v>
      </c>
      <c r="H1273">
        <v>21.62398</v>
      </c>
      <c r="I1273">
        <f t="shared" si="23"/>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6186</v>
      </c>
      <c r="X1273" t="s">
        <v>6186</v>
      </c>
      <c r="Y1273">
        <v>1</v>
      </c>
      <c r="Z1273">
        <v>4.2999999999999997E-2</v>
      </c>
      <c r="AA1273" t="s">
        <v>6186</v>
      </c>
      <c r="AB1273">
        <v>0.95699999999999996</v>
      </c>
      <c r="AC1273" t="s">
        <v>6186</v>
      </c>
      <c r="AD1273" t="s">
        <v>6186</v>
      </c>
      <c r="AE1273" t="s">
        <v>6186</v>
      </c>
      <c r="AF1273">
        <v>0.317</v>
      </c>
      <c r="AG1273">
        <v>0.68300000000000005</v>
      </c>
      <c r="AH1273" t="s">
        <v>6186</v>
      </c>
      <c r="AI1273" t="s">
        <v>6186</v>
      </c>
      <c r="AJ1273" t="s">
        <v>6186</v>
      </c>
      <c r="AK1273" t="s">
        <v>6186</v>
      </c>
      <c r="AL1273" t="s">
        <v>6186</v>
      </c>
      <c r="AM1273" t="s">
        <v>6186</v>
      </c>
      <c r="AN1273" t="s">
        <v>6186</v>
      </c>
      <c r="AO1273" t="s">
        <v>6186</v>
      </c>
      <c r="AP1273">
        <v>1</v>
      </c>
      <c r="AQ1273" t="s">
        <v>6186</v>
      </c>
      <c r="AR1273">
        <v>0.11899999999999999</v>
      </c>
      <c r="AS1273" t="s">
        <v>6186</v>
      </c>
      <c r="AT1273">
        <v>1</v>
      </c>
      <c r="AU1273">
        <v>1</v>
      </c>
      <c r="AV1273">
        <v>5.8</v>
      </c>
      <c r="AW1273" t="s">
        <v>6186</v>
      </c>
      <c r="AX1273">
        <v>4.2</v>
      </c>
      <c r="AY1273" t="s">
        <v>6186</v>
      </c>
      <c r="AZ1273">
        <v>0.192</v>
      </c>
      <c r="BA1273">
        <v>0.80800000000000005</v>
      </c>
      <c r="BB1273" t="s">
        <v>6186</v>
      </c>
      <c r="BC1273" t="s">
        <v>6186</v>
      </c>
      <c r="BD1273" t="s">
        <v>6186</v>
      </c>
    </row>
    <row r="1274" spans="1:56">
      <c r="A1274" t="s">
        <v>6189</v>
      </c>
      <c r="B1274">
        <v>4000</v>
      </c>
      <c r="C1274">
        <v>2019</v>
      </c>
      <c r="D1274">
        <v>80</v>
      </c>
      <c r="E1274">
        <v>4.9449999999999997E-3</v>
      </c>
      <c r="F1274">
        <v>27.452919999999999</v>
      </c>
      <c r="H1274">
        <v>21.57687</v>
      </c>
      <c r="I1274">
        <f t="shared" si="23"/>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6186</v>
      </c>
      <c r="X1274" t="s">
        <v>6186</v>
      </c>
      <c r="Y1274">
        <v>1</v>
      </c>
      <c r="Z1274">
        <v>3.4000000000000002E-2</v>
      </c>
      <c r="AA1274" t="s">
        <v>6186</v>
      </c>
      <c r="AB1274">
        <v>0.96599999999999997</v>
      </c>
      <c r="AC1274" t="s">
        <v>6186</v>
      </c>
      <c r="AD1274" t="s">
        <v>6186</v>
      </c>
      <c r="AE1274" t="s">
        <v>6186</v>
      </c>
      <c r="AF1274">
        <v>0.32300000000000001</v>
      </c>
      <c r="AG1274">
        <v>0.67700000000000005</v>
      </c>
      <c r="AH1274" t="s">
        <v>6186</v>
      </c>
      <c r="AI1274" t="s">
        <v>6186</v>
      </c>
      <c r="AJ1274" t="s">
        <v>6186</v>
      </c>
      <c r="AK1274" t="s">
        <v>6186</v>
      </c>
      <c r="AL1274" t="s">
        <v>6186</v>
      </c>
      <c r="AM1274" t="s">
        <v>6186</v>
      </c>
      <c r="AN1274" t="s">
        <v>6186</v>
      </c>
      <c r="AO1274" t="s">
        <v>6186</v>
      </c>
      <c r="AP1274">
        <v>1</v>
      </c>
      <c r="AQ1274" t="s">
        <v>6186</v>
      </c>
      <c r="AR1274">
        <v>7.3999999999999996E-2</v>
      </c>
      <c r="AS1274" t="s">
        <v>6186</v>
      </c>
      <c r="AT1274">
        <v>1</v>
      </c>
      <c r="AU1274">
        <v>1</v>
      </c>
      <c r="AV1274">
        <v>5.8</v>
      </c>
      <c r="AW1274" t="s">
        <v>6186</v>
      </c>
      <c r="AX1274">
        <v>4.0999999999999996</v>
      </c>
      <c r="AY1274" t="s">
        <v>6186</v>
      </c>
      <c r="AZ1274">
        <v>0.191</v>
      </c>
      <c r="BA1274">
        <v>0.80900000000000005</v>
      </c>
      <c r="BB1274" t="s">
        <v>6186</v>
      </c>
      <c r="BC1274" t="s">
        <v>6186</v>
      </c>
      <c r="BD1274" t="s">
        <v>6186</v>
      </c>
    </row>
    <row r="1275" spans="1:56">
      <c r="A1275" t="s">
        <v>6189</v>
      </c>
      <c r="B1275">
        <v>4000</v>
      </c>
      <c r="C1275">
        <v>2020</v>
      </c>
      <c r="D1275">
        <v>46</v>
      </c>
      <c r="E1275">
        <v>3.3180000000000002E-3</v>
      </c>
      <c r="F1275">
        <v>28.051600000000001</v>
      </c>
      <c r="H1275">
        <v>21.982569999999999</v>
      </c>
      <c r="I1275">
        <f t="shared" si="23"/>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6186</v>
      </c>
      <c r="X1275" t="s">
        <v>6186</v>
      </c>
      <c r="Y1275">
        <v>1</v>
      </c>
      <c r="Z1275" t="s">
        <v>6186</v>
      </c>
      <c r="AA1275" t="s">
        <v>6186</v>
      </c>
      <c r="AB1275">
        <v>1</v>
      </c>
      <c r="AC1275" t="s">
        <v>6186</v>
      </c>
      <c r="AD1275" t="s">
        <v>6186</v>
      </c>
      <c r="AE1275" t="s">
        <v>6186</v>
      </c>
      <c r="AF1275">
        <v>0.36299999999999999</v>
      </c>
      <c r="AG1275">
        <v>0.63700000000000001</v>
      </c>
      <c r="AH1275" t="s">
        <v>6186</v>
      </c>
      <c r="AI1275" t="s">
        <v>6186</v>
      </c>
      <c r="AJ1275" t="s">
        <v>6186</v>
      </c>
      <c r="AK1275" t="s">
        <v>6186</v>
      </c>
      <c r="AL1275" t="s">
        <v>6186</v>
      </c>
      <c r="AM1275" t="s">
        <v>6186</v>
      </c>
      <c r="AN1275" t="s">
        <v>6186</v>
      </c>
      <c r="AO1275" t="s">
        <v>6186</v>
      </c>
      <c r="AP1275">
        <v>1</v>
      </c>
      <c r="AQ1275" t="s">
        <v>6186</v>
      </c>
      <c r="AR1275" t="s">
        <v>6186</v>
      </c>
      <c r="AS1275" t="s">
        <v>6186</v>
      </c>
      <c r="AT1275">
        <v>1</v>
      </c>
      <c r="AU1275">
        <v>1</v>
      </c>
      <c r="AV1275">
        <v>6</v>
      </c>
      <c r="AW1275" t="s">
        <v>6186</v>
      </c>
      <c r="AX1275">
        <v>4</v>
      </c>
      <c r="AY1275" t="s">
        <v>6186</v>
      </c>
      <c r="AZ1275" t="s">
        <v>6186</v>
      </c>
      <c r="BA1275">
        <v>1</v>
      </c>
      <c r="BB1275" t="s">
        <v>6186</v>
      </c>
      <c r="BC1275" t="s">
        <v>6186</v>
      </c>
      <c r="BD1275" t="s">
        <v>6186</v>
      </c>
    </row>
    <row r="1276" spans="1:56">
      <c r="A1276" t="s">
        <v>6189</v>
      </c>
      <c r="B1276">
        <v>4000</v>
      </c>
      <c r="C1276">
        <v>2021</v>
      </c>
      <c r="D1276">
        <v>57</v>
      </c>
      <c r="E1276">
        <v>4.1479999999999998E-3</v>
      </c>
      <c r="F1276">
        <v>27.91741</v>
      </c>
      <c r="G1276">
        <f>IFERROR(F1276*E1276,"")</f>
        <v>0.11580141667999999</v>
      </c>
      <c r="H1276">
        <v>21.868829999999999</v>
      </c>
      <c r="I1276">
        <f t="shared" si="23"/>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6186</v>
      </c>
      <c r="X1276" t="s">
        <v>6186</v>
      </c>
      <c r="Y1276">
        <v>1</v>
      </c>
      <c r="Z1276" t="s">
        <v>6186</v>
      </c>
      <c r="AA1276" t="s">
        <v>6186</v>
      </c>
      <c r="AB1276">
        <v>1</v>
      </c>
      <c r="AC1276" t="s">
        <v>6186</v>
      </c>
      <c r="AD1276" t="s">
        <v>6186</v>
      </c>
      <c r="AE1276" t="s">
        <v>6186</v>
      </c>
      <c r="AF1276">
        <v>0.378</v>
      </c>
      <c r="AG1276">
        <v>0.622</v>
      </c>
      <c r="AH1276" t="s">
        <v>6186</v>
      </c>
      <c r="AI1276" t="s">
        <v>6186</v>
      </c>
      <c r="AJ1276" t="s">
        <v>6186</v>
      </c>
      <c r="AK1276" t="s">
        <v>6186</v>
      </c>
      <c r="AL1276" t="s">
        <v>6186</v>
      </c>
      <c r="AM1276" t="s">
        <v>6186</v>
      </c>
      <c r="AN1276" t="s">
        <v>6186</v>
      </c>
      <c r="AO1276" t="s">
        <v>6186</v>
      </c>
      <c r="AP1276">
        <v>1</v>
      </c>
      <c r="AQ1276" t="s">
        <v>6186</v>
      </c>
      <c r="AR1276">
        <v>1.9E-2</v>
      </c>
      <c r="AS1276" t="s">
        <v>6186</v>
      </c>
      <c r="AT1276">
        <v>1</v>
      </c>
      <c r="AU1276">
        <v>1</v>
      </c>
      <c r="AV1276">
        <v>6.1</v>
      </c>
      <c r="AW1276" t="s">
        <v>6186</v>
      </c>
      <c r="AX1276">
        <v>4</v>
      </c>
      <c r="AY1276" t="s">
        <v>6186</v>
      </c>
      <c r="AZ1276" t="s">
        <v>6186</v>
      </c>
      <c r="BA1276">
        <v>0.98099999999999998</v>
      </c>
      <c r="BB1276" t="s">
        <v>6186</v>
      </c>
      <c r="BC1276" t="s">
        <v>6186</v>
      </c>
      <c r="BD1276">
        <v>1.9E-2</v>
      </c>
    </row>
    <row r="1277" spans="1:56">
      <c r="A1277" t="s">
        <v>6189</v>
      </c>
      <c r="B1277">
        <v>4000</v>
      </c>
      <c r="C1277" t="s">
        <v>6187</v>
      </c>
      <c r="D1277" t="s">
        <v>6186</v>
      </c>
      <c r="E1277">
        <v>1.0359999999999999E-2</v>
      </c>
      <c r="F1277">
        <v>34.398620000000001</v>
      </c>
      <c r="H1277">
        <v>25.968330000000002</v>
      </c>
      <c r="I1277">
        <f t="shared" si="23"/>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6186</v>
      </c>
      <c r="AA1277" t="s">
        <v>6186</v>
      </c>
      <c r="AB1277">
        <v>0.749</v>
      </c>
      <c r="AC1277">
        <v>0.251</v>
      </c>
      <c r="AD1277" t="s">
        <v>6186</v>
      </c>
      <c r="AE1277" t="s">
        <v>6186</v>
      </c>
      <c r="AF1277">
        <v>0.58399999999999996</v>
      </c>
      <c r="AG1277">
        <v>0.41599999999999998</v>
      </c>
      <c r="AH1277" t="s">
        <v>6186</v>
      </c>
      <c r="AI1277" t="s">
        <v>6186</v>
      </c>
      <c r="AJ1277" t="s">
        <v>6186</v>
      </c>
      <c r="AK1277" t="s">
        <v>6186</v>
      </c>
      <c r="AL1277" t="s">
        <v>6186</v>
      </c>
      <c r="AM1277" t="s">
        <v>6186</v>
      </c>
      <c r="AN1277" t="s">
        <v>6186</v>
      </c>
      <c r="AO1277">
        <v>0.251</v>
      </c>
      <c r="AP1277">
        <v>0.749</v>
      </c>
      <c r="AQ1277">
        <v>0.38100000000000001</v>
      </c>
      <c r="AR1277">
        <v>0.38100000000000001</v>
      </c>
      <c r="AS1277" t="s">
        <v>6186</v>
      </c>
      <c r="AT1277">
        <v>1</v>
      </c>
      <c r="AU1277">
        <v>1</v>
      </c>
      <c r="AV1277">
        <v>7</v>
      </c>
      <c r="AW1277" t="s">
        <v>6186</v>
      </c>
      <c r="AX1277">
        <v>4</v>
      </c>
      <c r="AY1277" t="s">
        <v>6186</v>
      </c>
      <c r="AZ1277" t="s">
        <v>6186</v>
      </c>
      <c r="BA1277">
        <v>0.36799999999999999</v>
      </c>
      <c r="BB1277" t="s">
        <v>6186</v>
      </c>
      <c r="BC1277">
        <v>0.38100000000000001</v>
      </c>
      <c r="BD1277" t="s">
        <v>6186</v>
      </c>
    </row>
    <row r="1278" spans="1:56">
      <c r="A1278" t="s">
        <v>6185</v>
      </c>
      <c r="B1278">
        <v>4500</v>
      </c>
      <c r="C1278">
        <v>1975</v>
      </c>
      <c r="D1278" s="7">
        <v>1791</v>
      </c>
      <c r="E1278">
        <v>0.17521500000000001</v>
      </c>
      <c r="F1278">
        <v>14.267049999999999</v>
      </c>
      <c r="H1278">
        <v>12.15616</v>
      </c>
      <c r="I1278">
        <f t="shared" si="23"/>
        <v>2.1299415744000001</v>
      </c>
      <c r="K1278">
        <v>11.131550000000001</v>
      </c>
      <c r="L1278">
        <v>13.69708</v>
      </c>
      <c r="M1278">
        <v>731.06979999999999</v>
      </c>
      <c r="N1278">
        <v>798.36131999999998</v>
      </c>
      <c r="O1278">
        <v>648.82461000000001</v>
      </c>
      <c r="P1278" t="s">
        <v>6186</v>
      </c>
      <c r="Q1278">
        <v>346.642</v>
      </c>
      <c r="R1278">
        <v>157.8844</v>
      </c>
      <c r="S1278" t="s">
        <v>6186</v>
      </c>
      <c r="T1278">
        <v>0.45508100000000001</v>
      </c>
      <c r="U1278">
        <v>3.5084999999999998E-2</v>
      </c>
      <c r="V1278">
        <v>27.6967</v>
      </c>
      <c r="W1278">
        <v>8.9999999999999993E-3</v>
      </c>
      <c r="X1278" t="s">
        <v>6186</v>
      </c>
      <c r="Y1278">
        <v>0.99099999999999999</v>
      </c>
      <c r="Z1278">
        <v>6.0000000000000001E-3</v>
      </c>
      <c r="AA1278">
        <v>0.99399999999999999</v>
      </c>
      <c r="AB1278" t="s">
        <v>6186</v>
      </c>
      <c r="AC1278" t="s">
        <v>6186</v>
      </c>
      <c r="AD1278" t="s">
        <v>6186</v>
      </c>
      <c r="AE1278">
        <v>0.98399999999999999</v>
      </c>
      <c r="AF1278" t="s">
        <v>6186</v>
      </c>
      <c r="AG1278">
        <v>1.6E-2</v>
      </c>
      <c r="AH1278" t="s">
        <v>6186</v>
      </c>
      <c r="AI1278" t="s">
        <v>6186</v>
      </c>
      <c r="AJ1278" t="s">
        <v>6186</v>
      </c>
      <c r="AK1278" t="s">
        <v>6186</v>
      </c>
      <c r="AL1278" t="s">
        <v>6186</v>
      </c>
      <c r="AM1278" t="s">
        <v>6186</v>
      </c>
      <c r="AN1278" t="s">
        <v>6186</v>
      </c>
      <c r="AO1278" t="s">
        <v>6186</v>
      </c>
      <c r="AP1278">
        <v>1</v>
      </c>
      <c r="AQ1278" t="s">
        <v>6186</v>
      </c>
      <c r="AR1278" t="s">
        <v>6186</v>
      </c>
      <c r="AS1278" t="s">
        <v>6186</v>
      </c>
      <c r="AT1278" t="s">
        <v>6186</v>
      </c>
      <c r="AU1278" t="s">
        <v>6186</v>
      </c>
      <c r="AV1278" t="s">
        <v>6186</v>
      </c>
      <c r="AW1278" t="s">
        <v>6186</v>
      </c>
      <c r="AX1278">
        <v>7.9</v>
      </c>
      <c r="AY1278">
        <v>6.0000000000000001E-3</v>
      </c>
      <c r="AZ1278" t="s">
        <v>6186</v>
      </c>
      <c r="BA1278" t="s">
        <v>6186</v>
      </c>
      <c r="BB1278" t="s">
        <v>6186</v>
      </c>
      <c r="BC1278" t="s">
        <v>6186</v>
      </c>
      <c r="BD1278" t="s">
        <v>6186</v>
      </c>
    </row>
    <row r="1279" spans="1:56">
      <c r="A1279" t="s">
        <v>6185</v>
      </c>
      <c r="B1279">
        <v>4500</v>
      </c>
      <c r="C1279">
        <v>1976</v>
      </c>
      <c r="D1279" s="7">
        <v>2223</v>
      </c>
      <c r="E1279">
        <v>0.18024499999999999</v>
      </c>
      <c r="F1279">
        <v>15.724399999999999</v>
      </c>
      <c r="H1279">
        <v>13.398009999999999</v>
      </c>
      <c r="I1279">
        <f t="shared" si="23"/>
        <v>2.4149243124499997</v>
      </c>
      <c r="K1279">
        <v>12.2796</v>
      </c>
      <c r="L1279">
        <v>15.07629</v>
      </c>
      <c r="M1279">
        <v>663.30727999999999</v>
      </c>
      <c r="N1279">
        <v>723.72082999999998</v>
      </c>
      <c r="O1279">
        <v>589.46848999999997</v>
      </c>
      <c r="P1279" t="s">
        <v>6186</v>
      </c>
      <c r="Q1279">
        <v>346.15809999999999</v>
      </c>
      <c r="R1279">
        <v>157.1703</v>
      </c>
      <c r="S1279" t="s">
        <v>6186</v>
      </c>
      <c r="T1279">
        <v>0.453681</v>
      </c>
      <c r="U1279">
        <v>3.4927E-2</v>
      </c>
      <c r="V1279">
        <v>30.361090000000001</v>
      </c>
      <c r="W1279">
        <v>0.02</v>
      </c>
      <c r="X1279" t="s">
        <v>6186</v>
      </c>
      <c r="Y1279">
        <v>0.98</v>
      </c>
      <c r="Z1279">
        <v>1E-3</v>
      </c>
      <c r="AA1279">
        <v>0.999</v>
      </c>
      <c r="AB1279" t="s">
        <v>6186</v>
      </c>
      <c r="AC1279" t="s">
        <v>6186</v>
      </c>
      <c r="AD1279" t="s">
        <v>6186</v>
      </c>
      <c r="AE1279">
        <v>0.97699999999999998</v>
      </c>
      <c r="AF1279" t="s">
        <v>6186</v>
      </c>
      <c r="AG1279">
        <v>2.3E-2</v>
      </c>
      <c r="AH1279" t="s">
        <v>6186</v>
      </c>
      <c r="AI1279" t="s">
        <v>6186</v>
      </c>
      <c r="AJ1279" t="s">
        <v>6186</v>
      </c>
      <c r="AK1279" t="s">
        <v>6186</v>
      </c>
      <c r="AL1279" t="s">
        <v>6186</v>
      </c>
      <c r="AM1279" t="s">
        <v>6186</v>
      </c>
      <c r="AN1279" t="s">
        <v>6186</v>
      </c>
      <c r="AO1279" t="s">
        <v>6186</v>
      </c>
      <c r="AP1279">
        <v>1</v>
      </c>
      <c r="AQ1279" t="s">
        <v>6186</v>
      </c>
      <c r="AR1279" t="s">
        <v>6186</v>
      </c>
      <c r="AS1279" t="s">
        <v>6186</v>
      </c>
      <c r="AT1279" t="s">
        <v>6186</v>
      </c>
      <c r="AU1279" t="s">
        <v>6186</v>
      </c>
      <c r="AV1279">
        <v>3</v>
      </c>
      <c r="AW1279" t="s">
        <v>6186</v>
      </c>
      <c r="AX1279">
        <v>8</v>
      </c>
      <c r="AY1279">
        <v>1</v>
      </c>
      <c r="AZ1279" t="s">
        <v>6186</v>
      </c>
      <c r="BA1279" t="s">
        <v>6186</v>
      </c>
      <c r="BB1279" t="s">
        <v>6186</v>
      </c>
      <c r="BC1279" t="s">
        <v>6186</v>
      </c>
      <c r="BD1279" t="s">
        <v>6186</v>
      </c>
    </row>
    <row r="1280" spans="1:56">
      <c r="A1280" t="s">
        <v>6185</v>
      </c>
      <c r="B1280">
        <v>4500</v>
      </c>
      <c r="C1280">
        <v>1977</v>
      </c>
      <c r="D1280" s="7">
        <v>3496</v>
      </c>
      <c r="E1280">
        <v>0.24756400000000001</v>
      </c>
      <c r="F1280">
        <v>16.531880000000001</v>
      </c>
      <c r="H1280">
        <v>14.074590000000001</v>
      </c>
      <c r="I1280">
        <f t="shared" si="23"/>
        <v>3.4843617987600002</v>
      </c>
      <c r="K1280">
        <v>13.01437</v>
      </c>
      <c r="L1280">
        <v>15.63095</v>
      </c>
      <c r="M1280">
        <v>631.42148999999995</v>
      </c>
      <c r="N1280">
        <v>682.86067000000003</v>
      </c>
      <c r="O1280">
        <v>568.55137999999999</v>
      </c>
      <c r="P1280" t="s">
        <v>6186</v>
      </c>
      <c r="Q1280">
        <v>345.65429999999998</v>
      </c>
      <c r="R1280">
        <v>156.85169999999999</v>
      </c>
      <c r="S1280" t="s">
        <v>6186</v>
      </c>
      <c r="T1280">
        <v>0.45396500000000001</v>
      </c>
      <c r="U1280">
        <v>3.4855999999999998E-2</v>
      </c>
      <c r="V1280">
        <v>31.8581</v>
      </c>
      <c r="W1280">
        <v>1.2999999999999999E-2</v>
      </c>
      <c r="X1280" t="s">
        <v>6186</v>
      </c>
      <c r="Y1280">
        <v>0.98699999999999999</v>
      </c>
      <c r="Z1280">
        <v>1E-3</v>
      </c>
      <c r="AA1280">
        <v>0.999</v>
      </c>
      <c r="AB1280" t="s">
        <v>6186</v>
      </c>
      <c r="AC1280" t="s">
        <v>6186</v>
      </c>
      <c r="AD1280" t="s">
        <v>6186</v>
      </c>
      <c r="AE1280">
        <v>0.98399999999999999</v>
      </c>
      <c r="AF1280" t="s">
        <v>6186</v>
      </c>
      <c r="AG1280">
        <v>1.6E-2</v>
      </c>
      <c r="AH1280" t="s">
        <v>6186</v>
      </c>
      <c r="AI1280" t="s">
        <v>6186</v>
      </c>
      <c r="AJ1280" t="s">
        <v>6186</v>
      </c>
      <c r="AK1280" t="s">
        <v>6186</v>
      </c>
      <c r="AL1280" t="s">
        <v>6186</v>
      </c>
      <c r="AM1280" t="s">
        <v>6186</v>
      </c>
      <c r="AN1280" t="s">
        <v>6186</v>
      </c>
      <c r="AO1280" t="s">
        <v>6186</v>
      </c>
      <c r="AP1280">
        <v>1</v>
      </c>
      <c r="AQ1280" t="s">
        <v>6186</v>
      </c>
      <c r="AR1280" t="s">
        <v>6186</v>
      </c>
      <c r="AS1280" t="s">
        <v>6186</v>
      </c>
      <c r="AT1280" t="s">
        <v>6186</v>
      </c>
      <c r="AU1280" t="s">
        <v>6186</v>
      </c>
      <c r="AV1280" t="s">
        <v>6186</v>
      </c>
      <c r="AW1280" t="s">
        <v>6186</v>
      </c>
      <c r="AX1280">
        <v>8</v>
      </c>
      <c r="AY1280" t="s">
        <v>6186</v>
      </c>
      <c r="AZ1280" t="s">
        <v>6186</v>
      </c>
      <c r="BA1280" t="s">
        <v>6186</v>
      </c>
      <c r="BB1280" t="s">
        <v>6186</v>
      </c>
      <c r="BC1280" t="s">
        <v>6186</v>
      </c>
      <c r="BD1280" t="s">
        <v>6186</v>
      </c>
    </row>
    <row r="1281" spans="1:56">
      <c r="A1281" t="s">
        <v>6185</v>
      </c>
      <c r="B1281">
        <v>4500</v>
      </c>
      <c r="C1281">
        <v>1978</v>
      </c>
      <c r="D1281" s="7">
        <v>1997</v>
      </c>
      <c r="E1281">
        <v>0.13824500000000001</v>
      </c>
      <c r="F1281">
        <v>16.330839999999998</v>
      </c>
      <c r="H1281">
        <v>13.932740000000001</v>
      </c>
      <c r="I1281">
        <f t="shared" si="23"/>
        <v>1.9261316413000003</v>
      </c>
      <c r="K1281">
        <v>12.574630000000001</v>
      </c>
      <c r="L1281">
        <v>16.051639999999999</v>
      </c>
      <c r="M1281">
        <v>638.83367999999996</v>
      </c>
      <c r="N1281">
        <v>707.81664000000001</v>
      </c>
      <c r="O1281">
        <v>554.52116999999998</v>
      </c>
      <c r="P1281" t="s">
        <v>6186</v>
      </c>
      <c r="Q1281">
        <v>356.32659999999998</v>
      </c>
      <c r="R1281">
        <v>161.26220000000001</v>
      </c>
      <c r="S1281">
        <v>13.121499999999999</v>
      </c>
      <c r="T1281">
        <v>0.453324</v>
      </c>
      <c r="U1281">
        <v>3.5836E-2</v>
      </c>
      <c r="V1281">
        <v>31.58699</v>
      </c>
      <c r="W1281">
        <v>2.7E-2</v>
      </c>
      <c r="X1281" t="s">
        <v>6186</v>
      </c>
      <c r="Y1281">
        <v>0.97299999999999998</v>
      </c>
      <c r="Z1281" t="s">
        <v>6186</v>
      </c>
      <c r="AA1281">
        <v>0.871</v>
      </c>
      <c r="AB1281">
        <v>0.129</v>
      </c>
      <c r="AC1281" t="s">
        <v>6186</v>
      </c>
      <c r="AD1281" t="s">
        <v>6186</v>
      </c>
      <c r="AE1281">
        <v>0.95299999999999996</v>
      </c>
      <c r="AF1281" t="s">
        <v>6186</v>
      </c>
      <c r="AG1281">
        <v>3.1E-2</v>
      </c>
      <c r="AH1281" t="s">
        <v>6186</v>
      </c>
      <c r="AI1281">
        <v>1.4999999999999999E-2</v>
      </c>
      <c r="AJ1281">
        <v>1.4999999999999999E-2</v>
      </c>
      <c r="AK1281" t="s">
        <v>6186</v>
      </c>
      <c r="AL1281" t="s">
        <v>6186</v>
      </c>
      <c r="AM1281" t="s">
        <v>6186</v>
      </c>
      <c r="AN1281" t="s">
        <v>6186</v>
      </c>
      <c r="AO1281" t="s">
        <v>6186</v>
      </c>
      <c r="AP1281">
        <v>0.98499999999999999</v>
      </c>
      <c r="AQ1281" t="s">
        <v>6186</v>
      </c>
      <c r="AR1281" t="s">
        <v>6186</v>
      </c>
      <c r="AS1281" t="s">
        <v>6186</v>
      </c>
      <c r="AT1281" t="s">
        <v>6186</v>
      </c>
      <c r="AU1281" t="s">
        <v>6186</v>
      </c>
      <c r="AV1281">
        <v>3</v>
      </c>
      <c r="AW1281" t="s">
        <v>6186</v>
      </c>
      <c r="AX1281">
        <v>8</v>
      </c>
      <c r="AY1281">
        <v>1</v>
      </c>
      <c r="AZ1281" t="s">
        <v>6186</v>
      </c>
      <c r="BA1281" t="s">
        <v>6186</v>
      </c>
      <c r="BB1281" t="s">
        <v>6186</v>
      </c>
      <c r="BC1281" t="s">
        <v>6186</v>
      </c>
      <c r="BD1281" t="s">
        <v>6186</v>
      </c>
    </row>
    <row r="1282" spans="1:56">
      <c r="A1282" t="s">
        <v>6185</v>
      </c>
      <c r="B1282">
        <v>4500</v>
      </c>
      <c r="C1282">
        <v>1979</v>
      </c>
      <c r="D1282" s="7">
        <v>1528</v>
      </c>
      <c r="E1282">
        <v>0.110039</v>
      </c>
      <c r="F1282">
        <v>16.478069999999999</v>
      </c>
      <c r="H1282">
        <v>14.04222</v>
      </c>
      <c r="I1282">
        <f t="shared" si="23"/>
        <v>1.5451918465800001</v>
      </c>
      <c r="K1282">
        <v>12.836130000000001</v>
      </c>
      <c r="L1282">
        <v>15.86407</v>
      </c>
      <c r="M1282">
        <v>636.41382999999996</v>
      </c>
      <c r="N1282">
        <v>696.14970000000005</v>
      </c>
      <c r="O1282">
        <v>563.40332000000001</v>
      </c>
      <c r="P1282" t="s">
        <v>6186</v>
      </c>
      <c r="Q1282">
        <v>353.41370000000001</v>
      </c>
      <c r="R1282">
        <v>156.9529</v>
      </c>
      <c r="S1282">
        <v>13.4923</v>
      </c>
      <c r="T1282">
        <v>0.44517499999999999</v>
      </c>
      <c r="U1282">
        <v>3.4877999999999999E-2</v>
      </c>
      <c r="V1282">
        <v>31.908470000000001</v>
      </c>
      <c r="W1282">
        <v>4.3999999999999997E-2</v>
      </c>
      <c r="X1282" t="s">
        <v>6186</v>
      </c>
      <c r="Y1282">
        <v>0.95599999999999996</v>
      </c>
      <c r="Z1282">
        <v>0</v>
      </c>
      <c r="AA1282">
        <v>0.90700000000000003</v>
      </c>
      <c r="AB1282">
        <v>9.2999999999999999E-2</v>
      </c>
      <c r="AC1282" t="s">
        <v>6186</v>
      </c>
      <c r="AD1282" t="s">
        <v>6186</v>
      </c>
      <c r="AE1282">
        <v>0.91100000000000003</v>
      </c>
      <c r="AF1282" t="s">
        <v>6186</v>
      </c>
      <c r="AG1282">
        <v>3.4000000000000002E-2</v>
      </c>
      <c r="AH1282" t="s">
        <v>6186</v>
      </c>
      <c r="AI1282">
        <v>5.5E-2</v>
      </c>
      <c r="AJ1282">
        <v>5.5E-2</v>
      </c>
      <c r="AK1282" t="s">
        <v>6186</v>
      </c>
      <c r="AL1282" t="s">
        <v>6186</v>
      </c>
      <c r="AM1282" t="s">
        <v>6186</v>
      </c>
      <c r="AN1282" t="s">
        <v>6186</v>
      </c>
      <c r="AO1282" t="s">
        <v>6186</v>
      </c>
      <c r="AP1282">
        <v>0.94499999999999995</v>
      </c>
      <c r="AQ1282" t="s">
        <v>6186</v>
      </c>
      <c r="AR1282" t="s">
        <v>6186</v>
      </c>
      <c r="AS1282" t="s">
        <v>6186</v>
      </c>
      <c r="AT1282" t="s">
        <v>6186</v>
      </c>
      <c r="AU1282" t="s">
        <v>6186</v>
      </c>
      <c r="AV1282">
        <v>3</v>
      </c>
      <c r="AW1282" t="s">
        <v>6186</v>
      </c>
      <c r="AX1282">
        <v>8</v>
      </c>
      <c r="AY1282">
        <v>1</v>
      </c>
      <c r="AZ1282">
        <v>0</v>
      </c>
      <c r="BA1282" t="s">
        <v>6186</v>
      </c>
      <c r="BB1282" t="s">
        <v>6186</v>
      </c>
      <c r="BC1282" t="s">
        <v>6186</v>
      </c>
      <c r="BD1282" t="s">
        <v>6186</v>
      </c>
    </row>
    <row r="1283" spans="1:56">
      <c r="A1283" t="s">
        <v>6185</v>
      </c>
      <c r="B1283">
        <v>4500</v>
      </c>
      <c r="C1283">
        <v>1980</v>
      </c>
      <c r="D1283">
        <v>363</v>
      </c>
      <c r="E1283">
        <v>3.2136999999999999E-2</v>
      </c>
      <c r="F1283">
        <v>18.96405</v>
      </c>
      <c r="H1283">
        <v>16.197289999999999</v>
      </c>
      <c r="I1283">
        <f t="shared" si="23"/>
        <v>0.52053230872999989</v>
      </c>
      <c r="K1283">
        <v>14.435320000000001</v>
      </c>
      <c r="L1283">
        <v>19.03735</v>
      </c>
      <c r="M1283">
        <v>566.50014999999996</v>
      </c>
      <c r="N1283">
        <v>635.62239</v>
      </c>
      <c r="O1283">
        <v>482.01740999999998</v>
      </c>
      <c r="P1283" t="s">
        <v>6186</v>
      </c>
      <c r="Q1283">
        <v>349.60739999999998</v>
      </c>
      <c r="R1283">
        <v>137.20959999999999</v>
      </c>
      <c r="S1283">
        <v>15.0823</v>
      </c>
      <c r="T1283">
        <v>0.39364100000000002</v>
      </c>
      <c r="U1283">
        <v>3.0491000000000001E-2</v>
      </c>
      <c r="V1283">
        <v>37.323860000000003</v>
      </c>
      <c r="W1283">
        <v>7.4999999999999997E-2</v>
      </c>
      <c r="X1283" t="s">
        <v>6186</v>
      </c>
      <c r="Y1283">
        <v>0.92500000000000004</v>
      </c>
      <c r="Z1283">
        <v>0</v>
      </c>
      <c r="AA1283">
        <v>0.45800000000000002</v>
      </c>
      <c r="AB1283">
        <v>0.54200000000000004</v>
      </c>
      <c r="AC1283" t="s">
        <v>6186</v>
      </c>
      <c r="AD1283" t="s">
        <v>6186</v>
      </c>
      <c r="AE1283">
        <v>0.71299999999999997</v>
      </c>
      <c r="AF1283" t="s">
        <v>6186</v>
      </c>
      <c r="AG1283">
        <v>0</v>
      </c>
      <c r="AH1283" t="s">
        <v>6186</v>
      </c>
      <c r="AI1283">
        <v>0.28699999999999998</v>
      </c>
      <c r="AJ1283">
        <v>0.28699999999999998</v>
      </c>
      <c r="AK1283" t="s">
        <v>6186</v>
      </c>
      <c r="AL1283" t="s">
        <v>6186</v>
      </c>
      <c r="AM1283" t="s">
        <v>6186</v>
      </c>
      <c r="AN1283" t="s">
        <v>6186</v>
      </c>
      <c r="AO1283" t="s">
        <v>6186</v>
      </c>
      <c r="AP1283">
        <v>0.71299999999999997</v>
      </c>
      <c r="AQ1283" t="s">
        <v>6186</v>
      </c>
      <c r="AR1283" t="s">
        <v>6186</v>
      </c>
      <c r="AS1283" t="s">
        <v>6186</v>
      </c>
      <c r="AT1283" t="s">
        <v>6186</v>
      </c>
      <c r="AU1283" t="s">
        <v>6186</v>
      </c>
      <c r="AV1283">
        <v>3.2</v>
      </c>
      <c r="AW1283" t="s">
        <v>6186</v>
      </c>
      <c r="AX1283">
        <v>8</v>
      </c>
      <c r="AY1283">
        <v>1</v>
      </c>
      <c r="AZ1283">
        <v>0</v>
      </c>
      <c r="BA1283" t="s">
        <v>6186</v>
      </c>
      <c r="BB1283" t="s">
        <v>6186</v>
      </c>
      <c r="BC1283" t="s">
        <v>6186</v>
      </c>
      <c r="BD1283" t="s">
        <v>6186</v>
      </c>
    </row>
    <row r="1284" spans="1:56">
      <c r="A1284" t="s">
        <v>6185</v>
      </c>
      <c r="B1284">
        <v>4500</v>
      </c>
      <c r="C1284">
        <v>1981</v>
      </c>
      <c r="D1284">
        <v>318</v>
      </c>
      <c r="E1284">
        <v>3.0155999999999999E-2</v>
      </c>
      <c r="F1284">
        <v>20.42127</v>
      </c>
      <c r="H1284">
        <v>17.458870000000001</v>
      </c>
      <c r="I1284">
        <f t="shared" si="23"/>
        <v>0.52648968372000005</v>
      </c>
      <c r="K1284">
        <v>15.374470000000001</v>
      </c>
      <c r="L1284">
        <v>20.926449999999999</v>
      </c>
      <c r="M1284">
        <v>535.95816000000002</v>
      </c>
      <c r="N1284">
        <v>608.39544000000001</v>
      </c>
      <c r="O1284">
        <v>447.42372</v>
      </c>
      <c r="P1284" t="s">
        <v>6186</v>
      </c>
      <c r="Q1284">
        <v>342.66340000000002</v>
      </c>
      <c r="R1284">
        <v>127.0232</v>
      </c>
      <c r="S1284">
        <v>15.8249</v>
      </c>
      <c r="T1284">
        <v>0.374168</v>
      </c>
      <c r="U1284">
        <v>2.8226999999999999E-2</v>
      </c>
      <c r="V1284">
        <v>40.423690000000001</v>
      </c>
      <c r="W1284">
        <v>8.5999999999999993E-2</v>
      </c>
      <c r="X1284" t="s">
        <v>6186</v>
      </c>
      <c r="Y1284">
        <v>0.91400000000000003</v>
      </c>
      <c r="Z1284" t="s">
        <v>6186</v>
      </c>
      <c r="AA1284">
        <v>0.38300000000000001</v>
      </c>
      <c r="AB1284">
        <v>0.61699999999999999</v>
      </c>
      <c r="AC1284" t="s">
        <v>6186</v>
      </c>
      <c r="AD1284" t="s">
        <v>6186</v>
      </c>
      <c r="AE1284">
        <v>0.26100000000000001</v>
      </c>
      <c r="AF1284" t="s">
        <v>6186</v>
      </c>
      <c r="AG1284" t="s">
        <v>6186</v>
      </c>
      <c r="AH1284">
        <v>0.29699999999999999</v>
      </c>
      <c r="AI1284">
        <v>0.442</v>
      </c>
      <c r="AJ1284">
        <v>0.442</v>
      </c>
      <c r="AK1284" t="s">
        <v>6186</v>
      </c>
      <c r="AL1284" t="s">
        <v>6186</v>
      </c>
      <c r="AM1284" t="s">
        <v>6186</v>
      </c>
      <c r="AN1284" t="s">
        <v>6186</v>
      </c>
      <c r="AO1284" t="s">
        <v>6186</v>
      </c>
      <c r="AP1284">
        <v>0.55800000000000005</v>
      </c>
      <c r="AQ1284" t="s">
        <v>6186</v>
      </c>
      <c r="AR1284" t="s">
        <v>6186</v>
      </c>
      <c r="AS1284" t="s">
        <v>6186</v>
      </c>
      <c r="AT1284" t="s">
        <v>6186</v>
      </c>
      <c r="AU1284" t="s">
        <v>6186</v>
      </c>
      <c r="AV1284">
        <v>3.2</v>
      </c>
      <c r="AW1284" t="s">
        <v>6186</v>
      </c>
      <c r="AX1284">
        <v>8</v>
      </c>
      <c r="AY1284">
        <v>1</v>
      </c>
      <c r="AZ1284" t="s">
        <v>6186</v>
      </c>
      <c r="BA1284" t="s">
        <v>6186</v>
      </c>
      <c r="BB1284" t="s">
        <v>6186</v>
      </c>
      <c r="BC1284" t="s">
        <v>6186</v>
      </c>
      <c r="BD1284" t="s">
        <v>6186</v>
      </c>
    </row>
    <row r="1285" spans="1:56">
      <c r="A1285" t="s">
        <v>6185</v>
      </c>
      <c r="B1285">
        <v>4500</v>
      </c>
      <c r="C1285">
        <v>1982</v>
      </c>
      <c r="D1285">
        <v>183</v>
      </c>
      <c r="E1285">
        <v>1.8790999999999999E-2</v>
      </c>
      <c r="F1285">
        <v>20.968910000000001</v>
      </c>
      <c r="H1285">
        <v>17.931419999999999</v>
      </c>
      <c r="I1285">
        <f t="shared" si="23"/>
        <v>0.33694931321999994</v>
      </c>
      <c r="K1285">
        <v>15.751519999999999</v>
      </c>
      <c r="L1285">
        <v>21.581959999999999</v>
      </c>
      <c r="M1285">
        <v>522.39958000000001</v>
      </c>
      <c r="N1285">
        <v>594.47942</v>
      </c>
      <c r="O1285">
        <v>434.30200000000002</v>
      </c>
      <c r="P1285" t="s">
        <v>6186</v>
      </c>
      <c r="Q1285">
        <v>322.71780000000001</v>
      </c>
      <c r="R1285">
        <v>127.1846</v>
      </c>
      <c r="S1285">
        <v>16.7014</v>
      </c>
      <c r="T1285">
        <v>0.40071699999999999</v>
      </c>
      <c r="U1285">
        <v>2.8263E-2</v>
      </c>
      <c r="V1285">
        <v>41.513509999999997</v>
      </c>
      <c r="W1285">
        <v>6.3E-2</v>
      </c>
      <c r="X1285" t="s">
        <v>6186</v>
      </c>
      <c r="Y1285">
        <v>0.93700000000000006</v>
      </c>
      <c r="Z1285">
        <v>0</v>
      </c>
      <c r="AA1285">
        <v>1E-3</v>
      </c>
      <c r="AB1285">
        <v>0.998</v>
      </c>
      <c r="AC1285" t="s">
        <v>6186</v>
      </c>
      <c r="AD1285" t="s">
        <v>6186</v>
      </c>
      <c r="AE1285">
        <v>0.54700000000000004</v>
      </c>
      <c r="AF1285" t="s">
        <v>6186</v>
      </c>
      <c r="AG1285" t="s">
        <v>6186</v>
      </c>
      <c r="AH1285" t="s">
        <v>6186</v>
      </c>
      <c r="AI1285">
        <v>0.45300000000000001</v>
      </c>
      <c r="AJ1285">
        <v>0.45300000000000001</v>
      </c>
      <c r="AK1285" t="s">
        <v>6186</v>
      </c>
      <c r="AL1285" t="s">
        <v>6186</v>
      </c>
      <c r="AM1285" t="s">
        <v>6186</v>
      </c>
      <c r="AN1285" t="s">
        <v>6186</v>
      </c>
      <c r="AO1285" t="s">
        <v>6186</v>
      </c>
      <c r="AP1285">
        <v>0.54700000000000004</v>
      </c>
      <c r="AQ1285" t="s">
        <v>6186</v>
      </c>
      <c r="AR1285" t="s">
        <v>6186</v>
      </c>
      <c r="AS1285" t="s">
        <v>6186</v>
      </c>
      <c r="AT1285" t="s">
        <v>6186</v>
      </c>
      <c r="AU1285" t="s">
        <v>6186</v>
      </c>
      <c r="AV1285">
        <v>3.7</v>
      </c>
      <c r="AW1285" t="s">
        <v>6186</v>
      </c>
      <c r="AX1285">
        <v>8</v>
      </c>
      <c r="AY1285">
        <v>1</v>
      </c>
      <c r="AZ1285">
        <v>0</v>
      </c>
      <c r="BA1285" t="s">
        <v>6186</v>
      </c>
      <c r="BB1285" t="s">
        <v>6186</v>
      </c>
      <c r="BC1285" t="s">
        <v>6186</v>
      </c>
      <c r="BD1285" t="s">
        <v>6186</v>
      </c>
    </row>
    <row r="1286" spans="1:56">
      <c r="A1286" t="s">
        <v>6185</v>
      </c>
      <c r="B1286">
        <v>4500</v>
      </c>
      <c r="C1286">
        <v>1983</v>
      </c>
      <c r="D1286">
        <v>188</v>
      </c>
      <c r="E1286">
        <v>1.822E-2</v>
      </c>
      <c r="F1286">
        <v>19.86393</v>
      </c>
      <c r="H1286">
        <v>17.001370000000001</v>
      </c>
      <c r="I1286">
        <f t="shared" si="23"/>
        <v>0.30976496140000004</v>
      </c>
      <c r="K1286">
        <v>14.7812</v>
      </c>
      <c r="L1286">
        <v>20.824310000000001</v>
      </c>
      <c r="M1286">
        <v>529.78545999999994</v>
      </c>
      <c r="N1286">
        <v>609.44519000000003</v>
      </c>
      <c r="O1286">
        <v>432.42356000000001</v>
      </c>
      <c r="P1286" t="s">
        <v>6186</v>
      </c>
      <c r="Q1286">
        <v>311.2869</v>
      </c>
      <c r="R1286">
        <v>143.2063</v>
      </c>
      <c r="S1286">
        <v>13.926399999999999</v>
      </c>
      <c r="T1286">
        <v>0.46295599999999998</v>
      </c>
      <c r="U1286">
        <v>3.1823999999999998E-2</v>
      </c>
      <c r="V1286">
        <v>38.659970000000001</v>
      </c>
      <c r="W1286">
        <v>1.4E-2</v>
      </c>
      <c r="X1286" t="s">
        <v>6186</v>
      </c>
      <c r="Y1286">
        <v>0.98599999999999999</v>
      </c>
      <c r="Z1286">
        <v>0</v>
      </c>
      <c r="AA1286" t="s">
        <v>6186</v>
      </c>
      <c r="AB1286">
        <v>1</v>
      </c>
      <c r="AC1286" t="s">
        <v>6186</v>
      </c>
      <c r="AD1286" t="s">
        <v>6186</v>
      </c>
      <c r="AE1286">
        <v>0.877</v>
      </c>
      <c r="AF1286" t="s">
        <v>6186</v>
      </c>
      <c r="AG1286" t="s">
        <v>6186</v>
      </c>
      <c r="AH1286" t="s">
        <v>6186</v>
      </c>
      <c r="AI1286">
        <v>0.123</v>
      </c>
      <c r="AJ1286">
        <v>0.123</v>
      </c>
      <c r="AK1286" t="s">
        <v>6186</v>
      </c>
      <c r="AL1286" t="s">
        <v>6186</v>
      </c>
      <c r="AM1286" t="s">
        <v>6186</v>
      </c>
      <c r="AN1286" t="s">
        <v>6186</v>
      </c>
      <c r="AO1286" t="s">
        <v>6186</v>
      </c>
      <c r="AP1286">
        <v>0.877</v>
      </c>
      <c r="AQ1286" t="s">
        <v>6186</v>
      </c>
      <c r="AR1286" t="s">
        <v>6186</v>
      </c>
      <c r="AS1286" t="s">
        <v>6186</v>
      </c>
      <c r="AT1286" t="s">
        <v>6186</v>
      </c>
      <c r="AU1286" t="s">
        <v>6186</v>
      </c>
      <c r="AV1286">
        <v>4</v>
      </c>
      <c r="AW1286" t="s">
        <v>6186</v>
      </c>
      <c r="AX1286">
        <v>8</v>
      </c>
      <c r="AY1286">
        <v>1</v>
      </c>
      <c r="AZ1286">
        <v>0</v>
      </c>
      <c r="BA1286" t="s">
        <v>6186</v>
      </c>
      <c r="BB1286" t="s">
        <v>6186</v>
      </c>
      <c r="BC1286" t="s">
        <v>6186</v>
      </c>
      <c r="BD1286" t="s">
        <v>6186</v>
      </c>
    </row>
    <row r="1287" spans="1:56">
      <c r="A1287" t="s">
        <v>6185</v>
      </c>
      <c r="B1287">
        <v>4500</v>
      </c>
      <c r="C1287">
        <v>1984</v>
      </c>
      <c r="D1287">
        <v>185</v>
      </c>
      <c r="E1287">
        <v>1.3218000000000001E-2</v>
      </c>
      <c r="F1287">
        <v>20.168410000000002</v>
      </c>
      <c r="H1287">
        <v>17.25497</v>
      </c>
      <c r="I1287">
        <f t="shared" si="23"/>
        <v>0.22807619346000002</v>
      </c>
      <c r="K1287">
        <v>15.07145</v>
      </c>
      <c r="L1287">
        <v>20.96781</v>
      </c>
      <c r="M1287">
        <v>517.34348999999997</v>
      </c>
      <c r="N1287">
        <v>592.29286999999999</v>
      </c>
      <c r="O1287">
        <v>425.73869999999999</v>
      </c>
      <c r="P1287" t="s">
        <v>6186</v>
      </c>
      <c r="Q1287">
        <v>307.93880000000001</v>
      </c>
      <c r="R1287">
        <v>148.1208</v>
      </c>
      <c r="S1287">
        <v>13.4719</v>
      </c>
      <c r="T1287">
        <v>0.48209999999999997</v>
      </c>
      <c r="U1287">
        <v>3.2916000000000001E-2</v>
      </c>
      <c r="V1287">
        <v>39.006189999999997</v>
      </c>
      <c r="W1287">
        <v>6.0000000000000001E-3</v>
      </c>
      <c r="X1287" t="s">
        <v>6186</v>
      </c>
      <c r="Y1287">
        <v>0.99399999999999999</v>
      </c>
      <c r="Z1287">
        <v>0</v>
      </c>
      <c r="AA1287" t="s">
        <v>6186</v>
      </c>
      <c r="AB1287">
        <v>1</v>
      </c>
      <c r="AC1287" t="s">
        <v>6186</v>
      </c>
      <c r="AD1287" t="s">
        <v>6186</v>
      </c>
      <c r="AE1287">
        <v>0.95799999999999996</v>
      </c>
      <c r="AF1287" t="s">
        <v>6186</v>
      </c>
      <c r="AG1287" t="s">
        <v>6186</v>
      </c>
      <c r="AH1287" t="s">
        <v>6186</v>
      </c>
      <c r="AI1287">
        <v>4.2000000000000003E-2</v>
      </c>
      <c r="AJ1287">
        <v>4.2000000000000003E-2</v>
      </c>
      <c r="AK1287" t="s">
        <v>6186</v>
      </c>
      <c r="AL1287" t="s">
        <v>6186</v>
      </c>
      <c r="AM1287" t="s">
        <v>6186</v>
      </c>
      <c r="AN1287" t="s">
        <v>6186</v>
      </c>
      <c r="AO1287" t="s">
        <v>6186</v>
      </c>
      <c r="AP1287">
        <v>0.95799999999999996</v>
      </c>
      <c r="AQ1287" t="s">
        <v>6186</v>
      </c>
      <c r="AR1287" t="s">
        <v>6186</v>
      </c>
      <c r="AS1287" t="s">
        <v>6186</v>
      </c>
      <c r="AT1287" t="s">
        <v>6186</v>
      </c>
      <c r="AU1287" t="s">
        <v>6186</v>
      </c>
      <c r="AV1287">
        <v>4</v>
      </c>
      <c r="AW1287" t="s">
        <v>6186</v>
      </c>
      <c r="AX1287">
        <v>8</v>
      </c>
      <c r="AY1287">
        <v>1</v>
      </c>
      <c r="AZ1287">
        <v>0</v>
      </c>
      <c r="BA1287" t="s">
        <v>6186</v>
      </c>
      <c r="BB1287" t="s">
        <v>6186</v>
      </c>
      <c r="BC1287" t="s">
        <v>6186</v>
      </c>
      <c r="BD1287" t="s">
        <v>6186</v>
      </c>
    </row>
    <row r="1288" spans="1:56">
      <c r="A1288" t="s">
        <v>6185</v>
      </c>
      <c r="B1288">
        <v>4500</v>
      </c>
      <c r="C1288">
        <v>1985</v>
      </c>
      <c r="D1288">
        <v>104</v>
      </c>
      <c r="E1288">
        <v>7.1679999999999999E-3</v>
      </c>
      <c r="F1288">
        <v>21.003779999999999</v>
      </c>
      <c r="H1288">
        <v>17.985019999999999</v>
      </c>
      <c r="I1288">
        <f t="shared" si="23"/>
        <v>0.12891662335999998</v>
      </c>
      <c r="K1288">
        <v>15.59224</v>
      </c>
      <c r="L1288">
        <v>22.137080000000001</v>
      </c>
      <c r="M1288">
        <v>494.74130000000002</v>
      </c>
      <c r="N1288">
        <v>570.66372000000001</v>
      </c>
      <c r="O1288">
        <v>401.94722999999999</v>
      </c>
      <c r="P1288" t="s">
        <v>6186</v>
      </c>
      <c r="Q1288">
        <v>306.13920000000002</v>
      </c>
      <c r="R1288">
        <v>149.75399999999999</v>
      </c>
      <c r="S1288">
        <v>13.200100000000001</v>
      </c>
      <c r="T1288">
        <v>0.489533</v>
      </c>
      <c r="U1288">
        <v>3.3279000000000003E-2</v>
      </c>
      <c r="V1288">
        <v>40.518380000000001</v>
      </c>
      <c r="W1288">
        <v>1E-3</v>
      </c>
      <c r="X1288" t="s">
        <v>6186</v>
      </c>
      <c r="Y1288">
        <v>0.999</v>
      </c>
      <c r="Z1288">
        <v>0</v>
      </c>
      <c r="AA1288" t="s">
        <v>6186</v>
      </c>
      <c r="AB1288">
        <v>1</v>
      </c>
      <c r="AC1288" t="s">
        <v>6186</v>
      </c>
      <c r="AD1288" t="s">
        <v>6186</v>
      </c>
      <c r="AE1288">
        <v>0.98899999999999999</v>
      </c>
      <c r="AF1288" t="s">
        <v>6186</v>
      </c>
      <c r="AG1288" t="s">
        <v>6186</v>
      </c>
      <c r="AH1288">
        <v>0</v>
      </c>
      <c r="AI1288">
        <v>1.0999999999999999E-2</v>
      </c>
      <c r="AJ1288">
        <v>1.0999999999999999E-2</v>
      </c>
      <c r="AK1288" t="s">
        <v>6186</v>
      </c>
      <c r="AL1288" t="s">
        <v>6186</v>
      </c>
      <c r="AM1288" t="s">
        <v>6186</v>
      </c>
      <c r="AN1288" t="s">
        <v>6186</v>
      </c>
      <c r="AO1288" t="s">
        <v>6186</v>
      </c>
      <c r="AP1288">
        <v>0.98899999999999999</v>
      </c>
      <c r="AQ1288" t="s">
        <v>6186</v>
      </c>
      <c r="AR1288" t="s">
        <v>6186</v>
      </c>
      <c r="AS1288" t="s">
        <v>6186</v>
      </c>
      <c r="AT1288" t="s">
        <v>6186</v>
      </c>
      <c r="AU1288" t="s">
        <v>6186</v>
      </c>
      <c r="AV1288">
        <v>4</v>
      </c>
      <c r="AW1288" t="s">
        <v>6186</v>
      </c>
      <c r="AX1288">
        <v>8</v>
      </c>
      <c r="AY1288">
        <v>1</v>
      </c>
      <c r="AZ1288">
        <v>0</v>
      </c>
      <c r="BA1288" t="s">
        <v>6186</v>
      </c>
      <c r="BB1288" t="s">
        <v>6186</v>
      </c>
      <c r="BC1288" t="s">
        <v>6186</v>
      </c>
      <c r="BD1288" t="s">
        <v>6186</v>
      </c>
    </row>
    <row r="1289" spans="1:56">
      <c r="A1289" t="s">
        <v>6185</v>
      </c>
      <c r="B1289">
        <v>4500</v>
      </c>
      <c r="C1289">
        <v>1986</v>
      </c>
      <c r="D1289">
        <v>101</v>
      </c>
      <c r="E1289">
        <v>6.5550000000000001E-3</v>
      </c>
      <c r="F1289">
        <v>21.450790000000001</v>
      </c>
      <c r="H1289">
        <v>18.31804</v>
      </c>
      <c r="I1289">
        <f t="shared" si="23"/>
        <v>0.1200747522</v>
      </c>
      <c r="K1289">
        <v>15.862259999999999</v>
      </c>
      <c r="L1289">
        <v>22.465</v>
      </c>
      <c r="M1289">
        <v>485.15021999999999</v>
      </c>
      <c r="N1289">
        <v>560.26063999999997</v>
      </c>
      <c r="O1289">
        <v>395.59307000000001</v>
      </c>
      <c r="P1289" t="s">
        <v>6186</v>
      </c>
      <c r="Q1289">
        <v>307.8929</v>
      </c>
      <c r="R1289">
        <v>149.82919999999999</v>
      </c>
      <c r="S1289">
        <v>12.757099999999999</v>
      </c>
      <c r="T1289">
        <v>0.48456700000000003</v>
      </c>
      <c r="U1289">
        <v>3.3294999999999998E-2</v>
      </c>
      <c r="V1289">
        <v>41.508400000000002</v>
      </c>
      <c r="W1289" t="s">
        <v>6186</v>
      </c>
      <c r="X1289" t="s">
        <v>6186</v>
      </c>
      <c r="Y1289">
        <v>1</v>
      </c>
      <c r="Z1289">
        <v>0</v>
      </c>
      <c r="AA1289">
        <v>8.6999999999999994E-2</v>
      </c>
      <c r="AB1289">
        <v>0.91200000000000003</v>
      </c>
      <c r="AC1289" t="s">
        <v>6186</v>
      </c>
      <c r="AD1289" t="s">
        <v>6186</v>
      </c>
      <c r="AE1289">
        <v>0.91300000000000003</v>
      </c>
      <c r="AF1289" t="s">
        <v>6186</v>
      </c>
      <c r="AG1289">
        <v>8.6999999999999994E-2</v>
      </c>
      <c r="AH1289" t="s">
        <v>6186</v>
      </c>
      <c r="AI1289" t="s">
        <v>6186</v>
      </c>
      <c r="AJ1289" t="s">
        <v>6186</v>
      </c>
      <c r="AK1289" t="s">
        <v>6186</v>
      </c>
      <c r="AL1289" t="s">
        <v>6186</v>
      </c>
      <c r="AM1289" t="s">
        <v>6186</v>
      </c>
      <c r="AN1289" t="s">
        <v>6186</v>
      </c>
      <c r="AO1289" t="s">
        <v>6186</v>
      </c>
      <c r="AP1289">
        <v>1</v>
      </c>
      <c r="AQ1289" t="s">
        <v>6186</v>
      </c>
      <c r="AR1289" t="s">
        <v>6186</v>
      </c>
      <c r="AS1289" t="s">
        <v>6186</v>
      </c>
      <c r="AT1289" t="s">
        <v>6186</v>
      </c>
      <c r="AU1289" t="s">
        <v>6186</v>
      </c>
      <c r="AV1289">
        <v>4</v>
      </c>
      <c r="AW1289" t="s">
        <v>6186</v>
      </c>
      <c r="AX1289">
        <v>8</v>
      </c>
      <c r="AY1289">
        <v>1</v>
      </c>
      <c r="AZ1289">
        <v>0</v>
      </c>
      <c r="BA1289" t="s">
        <v>6186</v>
      </c>
      <c r="BB1289" t="s">
        <v>6186</v>
      </c>
      <c r="BC1289" t="s">
        <v>6186</v>
      </c>
      <c r="BD1289" t="s">
        <v>6186</v>
      </c>
    </row>
    <row r="1290" spans="1:56">
      <c r="A1290" t="s">
        <v>6185</v>
      </c>
      <c r="B1290">
        <v>4500</v>
      </c>
      <c r="C1290">
        <v>1987</v>
      </c>
      <c r="D1290">
        <v>78</v>
      </c>
      <c r="E1290">
        <v>5.2719999999999998E-3</v>
      </c>
      <c r="F1290">
        <v>22.27552</v>
      </c>
      <c r="H1290">
        <v>18.9849</v>
      </c>
      <c r="I1290">
        <f t="shared" si="23"/>
        <v>0.1000883928</v>
      </c>
      <c r="K1290">
        <v>16.288830000000001</v>
      </c>
      <c r="L1290">
        <v>23.512920000000001</v>
      </c>
      <c r="M1290">
        <v>468.10892000000001</v>
      </c>
      <c r="N1290">
        <v>545.58866999999998</v>
      </c>
      <c r="O1290">
        <v>377.9624</v>
      </c>
      <c r="P1290" t="s">
        <v>6186</v>
      </c>
      <c r="Q1290">
        <v>305.74709999999999</v>
      </c>
      <c r="R1290">
        <v>140.0625</v>
      </c>
      <c r="S1290">
        <v>13.357799999999999</v>
      </c>
      <c r="T1290">
        <v>0.458092</v>
      </c>
      <c r="U1290">
        <v>3.1125E-2</v>
      </c>
      <c r="V1290">
        <v>42.73028</v>
      </c>
      <c r="W1290" t="s">
        <v>6186</v>
      </c>
      <c r="X1290" t="s">
        <v>6186</v>
      </c>
      <c r="Y1290">
        <v>1</v>
      </c>
      <c r="Z1290">
        <v>0</v>
      </c>
      <c r="AA1290" t="s">
        <v>6186</v>
      </c>
      <c r="AB1290">
        <v>1</v>
      </c>
      <c r="AC1290" t="s">
        <v>6186</v>
      </c>
      <c r="AD1290" t="s">
        <v>6186</v>
      </c>
      <c r="AE1290">
        <v>0.999</v>
      </c>
      <c r="AF1290" t="s">
        <v>6186</v>
      </c>
      <c r="AG1290">
        <v>1E-3</v>
      </c>
      <c r="AH1290" t="s">
        <v>6186</v>
      </c>
      <c r="AI1290" t="s">
        <v>6186</v>
      </c>
      <c r="AJ1290" t="s">
        <v>6186</v>
      </c>
      <c r="AK1290" t="s">
        <v>6186</v>
      </c>
      <c r="AL1290" t="s">
        <v>6186</v>
      </c>
      <c r="AM1290" t="s">
        <v>6186</v>
      </c>
      <c r="AN1290" t="s">
        <v>6186</v>
      </c>
      <c r="AO1290" t="s">
        <v>6186</v>
      </c>
      <c r="AP1290">
        <v>1</v>
      </c>
      <c r="AQ1290" t="s">
        <v>6186</v>
      </c>
      <c r="AR1290" t="s">
        <v>6186</v>
      </c>
      <c r="AS1290" t="s">
        <v>6186</v>
      </c>
      <c r="AT1290" t="s">
        <v>6186</v>
      </c>
      <c r="AU1290" t="s">
        <v>6186</v>
      </c>
      <c r="AV1290">
        <v>4</v>
      </c>
      <c r="AW1290" t="s">
        <v>6186</v>
      </c>
      <c r="AX1290">
        <v>8</v>
      </c>
      <c r="AY1290">
        <v>1</v>
      </c>
      <c r="AZ1290">
        <v>0</v>
      </c>
      <c r="BA1290" t="s">
        <v>6186</v>
      </c>
      <c r="BB1290" t="s">
        <v>6186</v>
      </c>
      <c r="BC1290" t="s">
        <v>6186</v>
      </c>
      <c r="BD1290" t="s">
        <v>6186</v>
      </c>
    </row>
    <row r="1291" spans="1:56">
      <c r="A1291" t="s">
        <v>6185</v>
      </c>
      <c r="B1291">
        <v>4500</v>
      </c>
      <c r="C1291">
        <v>1988</v>
      </c>
      <c r="D1291">
        <v>105</v>
      </c>
      <c r="E1291">
        <v>6.8440000000000003E-3</v>
      </c>
      <c r="F1291">
        <v>22.641690000000001</v>
      </c>
      <c r="H1291">
        <v>19.2135</v>
      </c>
      <c r="I1291">
        <f t="shared" ref="I1291:I1354" si="24">IFERROR(H1291*E1291,"")</f>
        <v>0.13149719400000001</v>
      </c>
      <c r="K1291">
        <v>16.629960000000001</v>
      </c>
      <c r="L1291">
        <v>23.326270000000001</v>
      </c>
      <c r="M1291">
        <v>462.53928999999999</v>
      </c>
      <c r="N1291">
        <v>534.39706999999999</v>
      </c>
      <c r="O1291">
        <v>380.98667</v>
      </c>
      <c r="P1291" t="s">
        <v>6186</v>
      </c>
      <c r="Q1291">
        <v>304.97500000000002</v>
      </c>
      <c r="R1291">
        <v>144.4213</v>
      </c>
      <c r="S1291">
        <v>13.3881</v>
      </c>
      <c r="T1291">
        <v>0.47359499999999999</v>
      </c>
      <c r="U1291">
        <v>3.2093999999999998E-2</v>
      </c>
      <c r="V1291">
        <v>43.375169999999997</v>
      </c>
      <c r="W1291" t="s">
        <v>6186</v>
      </c>
      <c r="X1291" t="s">
        <v>6186</v>
      </c>
      <c r="Y1291">
        <v>1</v>
      </c>
      <c r="Z1291">
        <v>0</v>
      </c>
      <c r="AA1291" t="s">
        <v>6186</v>
      </c>
      <c r="AB1291">
        <v>1</v>
      </c>
      <c r="AC1291" t="s">
        <v>6186</v>
      </c>
      <c r="AD1291" t="s">
        <v>6186</v>
      </c>
      <c r="AE1291">
        <v>0.97099999999999997</v>
      </c>
      <c r="AF1291" t="s">
        <v>6186</v>
      </c>
      <c r="AG1291">
        <v>2.9000000000000001E-2</v>
      </c>
      <c r="AH1291" t="s">
        <v>6186</v>
      </c>
      <c r="AI1291" t="s">
        <v>6186</v>
      </c>
      <c r="AJ1291" t="s">
        <v>6186</v>
      </c>
      <c r="AK1291" t="s">
        <v>6186</v>
      </c>
      <c r="AL1291" t="s">
        <v>6186</v>
      </c>
      <c r="AM1291" t="s">
        <v>6186</v>
      </c>
      <c r="AN1291" t="s">
        <v>6186</v>
      </c>
      <c r="AO1291" t="s">
        <v>6186</v>
      </c>
      <c r="AP1291">
        <v>1</v>
      </c>
      <c r="AQ1291" t="s">
        <v>6186</v>
      </c>
      <c r="AR1291" t="s">
        <v>6186</v>
      </c>
      <c r="AS1291" t="s">
        <v>6186</v>
      </c>
      <c r="AT1291" t="s">
        <v>6186</v>
      </c>
      <c r="AU1291" t="s">
        <v>6186</v>
      </c>
      <c r="AV1291">
        <v>4</v>
      </c>
      <c r="AW1291" t="s">
        <v>6186</v>
      </c>
      <c r="AX1291">
        <v>8.1</v>
      </c>
      <c r="AY1291">
        <v>1</v>
      </c>
      <c r="AZ1291">
        <v>0</v>
      </c>
      <c r="BA1291" t="s">
        <v>6186</v>
      </c>
      <c r="BB1291" t="s">
        <v>6186</v>
      </c>
      <c r="BC1291" t="s">
        <v>6186</v>
      </c>
      <c r="BD1291" t="s">
        <v>6186</v>
      </c>
    </row>
    <row r="1292" spans="1:56">
      <c r="A1292" t="s">
        <v>6185</v>
      </c>
      <c r="B1292">
        <v>4500</v>
      </c>
      <c r="C1292">
        <v>1989</v>
      </c>
      <c r="D1292">
        <v>87</v>
      </c>
      <c r="E1292">
        <v>6.0429999999999998E-3</v>
      </c>
      <c r="F1292">
        <v>21.765339999999998</v>
      </c>
      <c r="H1292">
        <v>18.416239999999998</v>
      </c>
      <c r="I1292">
        <f t="shared" si="24"/>
        <v>0.11128933831999999</v>
      </c>
      <c r="K1292">
        <v>15.962630000000001</v>
      </c>
      <c r="L1292">
        <v>22.1935</v>
      </c>
      <c r="M1292">
        <v>482.56317000000001</v>
      </c>
      <c r="N1292">
        <v>556.73767999999995</v>
      </c>
      <c r="O1292">
        <v>400.43248</v>
      </c>
      <c r="P1292" t="s">
        <v>6186</v>
      </c>
      <c r="Q1292">
        <v>305.75200000000001</v>
      </c>
      <c r="R1292">
        <v>151.1885</v>
      </c>
      <c r="S1292">
        <v>12.683999999999999</v>
      </c>
      <c r="T1292">
        <v>0.49373899999999998</v>
      </c>
      <c r="U1292">
        <v>3.3597000000000002E-2</v>
      </c>
      <c r="V1292">
        <v>41.72354</v>
      </c>
      <c r="W1292" t="s">
        <v>6186</v>
      </c>
      <c r="X1292" t="s">
        <v>6186</v>
      </c>
      <c r="Y1292">
        <v>1</v>
      </c>
      <c r="Z1292">
        <v>0</v>
      </c>
      <c r="AA1292">
        <v>3.7999999999999999E-2</v>
      </c>
      <c r="AB1292">
        <v>0.96199999999999997</v>
      </c>
      <c r="AC1292" t="s">
        <v>6186</v>
      </c>
      <c r="AD1292" t="s">
        <v>6186</v>
      </c>
      <c r="AE1292">
        <v>0.92</v>
      </c>
      <c r="AF1292" t="s">
        <v>6186</v>
      </c>
      <c r="AG1292">
        <v>0.08</v>
      </c>
      <c r="AH1292" t="s">
        <v>6186</v>
      </c>
      <c r="AI1292" t="s">
        <v>6186</v>
      </c>
      <c r="AJ1292" t="s">
        <v>6186</v>
      </c>
      <c r="AK1292" t="s">
        <v>6186</v>
      </c>
      <c r="AL1292" t="s">
        <v>6186</v>
      </c>
      <c r="AM1292" t="s">
        <v>6186</v>
      </c>
      <c r="AN1292" t="s">
        <v>6186</v>
      </c>
      <c r="AO1292" t="s">
        <v>6186</v>
      </c>
      <c r="AP1292">
        <v>1</v>
      </c>
      <c r="AQ1292" t="s">
        <v>6186</v>
      </c>
      <c r="AR1292" t="s">
        <v>6186</v>
      </c>
      <c r="AS1292" t="s">
        <v>6186</v>
      </c>
      <c r="AT1292" t="s">
        <v>6186</v>
      </c>
      <c r="AU1292" t="s">
        <v>6186</v>
      </c>
      <c r="AV1292">
        <v>4</v>
      </c>
      <c r="AW1292" t="s">
        <v>6186</v>
      </c>
      <c r="AX1292">
        <v>8.3000000000000007</v>
      </c>
      <c r="AY1292">
        <v>1</v>
      </c>
      <c r="AZ1292">
        <v>0</v>
      </c>
      <c r="BA1292" t="s">
        <v>6186</v>
      </c>
      <c r="BB1292" t="s">
        <v>6186</v>
      </c>
      <c r="BC1292" t="s">
        <v>6186</v>
      </c>
      <c r="BD1292" t="s">
        <v>6186</v>
      </c>
    </row>
    <row r="1293" spans="1:56">
      <c r="A1293" t="s">
        <v>6185</v>
      </c>
      <c r="B1293">
        <v>4500</v>
      </c>
      <c r="C1293">
        <v>1990</v>
      </c>
      <c r="D1293">
        <v>67</v>
      </c>
      <c r="E1293">
        <v>5.2979999999999998E-3</v>
      </c>
      <c r="F1293">
        <v>20.336510000000001</v>
      </c>
      <c r="H1293">
        <v>17.18778</v>
      </c>
      <c r="I1293">
        <f t="shared" si="24"/>
        <v>9.1060858439999989E-2</v>
      </c>
      <c r="K1293">
        <v>14.754630000000001</v>
      </c>
      <c r="L1293">
        <v>20.916029999999999</v>
      </c>
      <c r="M1293">
        <v>517.05337999999995</v>
      </c>
      <c r="N1293">
        <v>602.31955000000005</v>
      </c>
      <c r="O1293">
        <v>424.88943999999998</v>
      </c>
      <c r="P1293" t="s">
        <v>6186</v>
      </c>
      <c r="Q1293">
        <v>321.76159999999999</v>
      </c>
      <c r="R1293">
        <v>178.5025</v>
      </c>
      <c r="S1293">
        <v>10.849399999999999</v>
      </c>
      <c r="T1293">
        <v>0.55547800000000003</v>
      </c>
      <c r="U1293">
        <v>3.9667000000000001E-2</v>
      </c>
      <c r="V1293">
        <v>39.158299999999997</v>
      </c>
      <c r="W1293" t="s">
        <v>6186</v>
      </c>
      <c r="X1293" t="s">
        <v>6186</v>
      </c>
      <c r="Y1293">
        <v>1</v>
      </c>
      <c r="Z1293" t="s">
        <v>6186</v>
      </c>
      <c r="AA1293">
        <v>0.156</v>
      </c>
      <c r="AB1293">
        <v>0.84399999999999997</v>
      </c>
      <c r="AC1293" t="s">
        <v>6186</v>
      </c>
      <c r="AD1293" t="s">
        <v>6186</v>
      </c>
      <c r="AE1293">
        <v>0.48899999999999999</v>
      </c>
      <c r="AF1293" t="s">
        <v>6186</v>
      </c>
      <c r="AG1293">
        <v>0.20499999999999999</v>
      </c>
      <c r="AH1293">
        <v>0.30499999999999999</v>
      </c>
      <c r="AI1293" t="s">
        <v>6186</v>
      </c>
      <c r="AJ1293" t="s">
        <v>6186</v>
      </c>
      <c r="AK1293" t="s">
        <v>6186</v>
      </c>
      <c r="AL1293" t="s">
        <v>6186</v>
      </c>
      <c r="AM1293" t="s">
        <v>6186</v>
      </c>
      <c r="AN1293" t="s">
        <v>6186</v>
      </c>
      <c r="AO1293" t="s">
        <v>6186</v>
      </c>
      <c r="AP1293">
        <v>1</v>
      </c>
      <c r="AQ1293" t="s">
        <v>6186</v>
      </c>
      <c r="AR1293" t="s">
        <v>6186</v>
      </c>
      <c r="AS1293" t="s">
        <v>6186</v>
      </c>
      <c r="AT1293">
        <v>4.2000000000000003E-2</v>
      </c>
      <c r="AU1293" t="s">
        <v>6186</v>
      </c>
      <c r="AV1293">
        <v>3.9</v>
      </c>
      <c r="AW1293" t="s">
        <v>6186</v>
      </c>
      <c r="AX1293">
        <v>8.4</v>
      </c>
      <c r="AY1293">
        <v>1</v>
      </c>
      <c r="AZ1293" t="s">
        <v>6186</v>
      </c>
      <c r="BA1293" t="s">
        <v>6186</v>
      </c>
      <c r="BB1293" t="s">
        <v>6186</v>
      </c>
      <c r="BC1293" t="s">
        <v>6186</v>
      </c>
      <c r="BD1293" t="s">
        <v>6186</v>
      </c>
    </row>
    <row r="1294" spans="1:56">
      <c r="A1294" t="s">
        <v>6185</v>
      </c>
      <c r="B1294">
        <v>4500</v>
      </c>
      <c r="C1294">
        <v>1991</v>
      </c>
      <c r="D1294">
        <v>73</v>
      </c>
      <c r="E1294">
        <v>5.7689999999999998E-3</v>
      </c>
      <c r="F1294">
        <v>20.909199999999998</v>
      </c>
      <c r="H1294">
        <v>17.650010000000002</v>
      </c>
      <c r="I1294">
        <f t="shared" si="24"/>
        <v>0.10182290769000001</v>
      </c>
      <c r="K1294">
        <v>14.976900000000001</v>
      </c>
      <c r="L1294">
        <v>21.746500000000001</v>
      </c>
      <c r="M1294">
        <v>503.51254999999998</v>
      </c>
      <c r="N1294">
        <v>593.38040000000001</v>
      </c>
      <c r="O1294">
        <v>408.66356000000002</v>
      </c>
      <c r="P1294" t="s">
        <v>6186</v>
      </c>
      <c r="Q1294">
        <v>312.36739999999998</v>
      </c>
      <c r="R1294">
        <v>201.48929999999999</v>
      </c>
      <c r="S1294">
        <v>10.068899999999999</v>
      </c>
      <c r="T1294">
        <v>0.64832400000000001</v>
      </c>
      <c r="U1294">
        <v>4.4775000000000002E-2</v>
      </c>
      <c r="V1294">
        <v>40.232930000000003</v>
      </c>
      <c r="W1294" t="s">
        <v>6186</v>
      </c>
      <c r="X1294" t="s">
        <v>6186</v>
      </c>
      <c r="Y1294">
        <v>1</v>
      </c>
      <c r="Z1294">
        <v>7.0000000000000001E-3</v>
      </c>
      <c r="AA1294">
        <v>0.17199999999999999</v>
      </c>
      <c r="AB1294">
        <v>0.82099999999999995</v>
      </c>
      <c r="AC1294" t="s">
        <v>6186</v>
      </c>
      <c r="AD1294" t="s">
        <v>6186</v>
      </c>
      <c r="AE1294" t="s">
        <v>6186</v>
      </c>
      <c r="AF1294" t="s">
        <v>6186</v>
      </c>
      <c r="AG1294">
        <v>0.26200000000000001</v>
      </c>
      <c r="AH1294">
        <v>0.73799999999999999</v>
      </c>
      <c r="AI1294" t="s">
        <v>6186</v>
      </c>
      <c r="AJ1294" t="s">
        <v>6186</v>
      </c>
      <c r="AK1294" t="s">
        <v>6186</v>
      </c>
      <c r="AL1294" t="s">
        <v>6186</v>
      </c>
      <c r="AM1294" t="s">
        <v>6186</v>
      </c>
      <c r="AN1294" t="s">
        <v>6186</v>
      </c>
      <c r="AO1294" t="s">
        <v>6186</v>
      </c>
      <c r="AP1294">
        <v>1</v>
      </c>
      <c r="AQ1294" t="s">
        <v>6186</v>
      </c>
      <c r="AR1294" t="s">
        <v>6186</v>
      </c>
      <c r="AS1294" t="s">
        <v>6186</v>
      </c>
      <c r="AT1294">
        <v>0.11600000000000001</v>
      </c>
      <c r="AU1294" t="s">
        <v>6186</v>
      </c>
      <c r="AV1294">
        <v>4</v>
      </c>
      <c r="AW1294" t="s">
        <v>6186</v>
      </c>
      <c r="AX1294">
        <v>8.3000000000000007</v>
      </c>
      <c r="AY1294">
        <v>0.99299999999999999</v>
      </c>
      <c r="AZ1294">
        <v>0</v>
      </c>
      <c r="BA1294">
        <v>7.0000000000000001E-3</v>
      </c>
      <c r="BB1294" t="s">
        <v>6186</v>
      </c>
      <c r="BC1294" t="s">
        <v>6186</v>
      </c>
      <c r="BD1294" t="s">
        <v>6186</v>
      </c>
    </row>
    <row r="1295" spans="1:56">
      <c r="A1295" t="s">
        <v>6185</v>
      </c>
      <c r="B1295">
        <v>4500</v>
      </c>
      <c r="C1295">
        <v>1992</v>
      </c>
      <c r="D1295">
        <v>113</v>
      </c>
      <c r="E1295">
        <v>9.2519999999999998E-3</v>
      </c>
      <c r="F1295">
        <v>22.054210000000001</v>
      </c>
      <c r="H1295">
        <v>18.596789999999999</v>
      </c>
      <c r="I1295">
        <f t="shared" si="24"/>
        <v>0.17205750107999998</v>
      </c>
      <c r="K1295">
        <v>15.539</v>
      </c>
      <c r="L1295">
        <v>23.328530000000001</v>
      </c>
      <c r="M1295">
        <v>477.87813</v>
      </c>
      <c r="N1295">
        <v>571.91597999999999</v>
      </c>
      <c r="O1295">
        <v>380.94986999999998</v>
      </c>
      <c r="P1295" t="s">
        <v>6186</v>
      </c>
      <c r="Q1295">
        <v>334.05029999999999</v>
      </c>
      <c r="R1295">
        <v>190.69290000000001</v>
      </c>
      <c r="S1295">
        <v>9.9695999999999998</v>
      </c>
      <c r="T1295">
        <v>0.58656600000000003</v>
      </c>
      <c r="U1295">
        <v>4.2375999999999997E-2</v>
      </c>
      <c r="V1295">
        <v>42.061959999999999</v>
      </c>
      <c r="W1295" t="s">
        <v>6186</v>
      </c>
      <c r="X1295" t="s">
        <v>6186</v>
      </c>
      <c r="Y1295">
        <v>1</v>
      </c>
      <c r="Z1295">
        <v>2E-3</v>
      </c>
      <c r="AA1295">
        <v>0.10199999999999999</v>
      </c>
      <c r="AB1295">
        <v>0.89600000000000002</v>
      </c>
      <c r="AC1295" t="s">
        <v>6186</v>
      </c>
      <c r="AD1295" t="s">
        <v>6186</v>
      </c>
      <c r="AE1295" t="s">
        <v>6186</v>
      </c>
      <c r="AF1295" t="s">
        <v>6186</v>
      </c>
      <c r="AG1295">
        <v>0.122</v>
      </c>
      <c r="AH1295">
        <v>0.878</v>
      </c>
      <c r="AI1295" t="s">
        <v>6186</v>
      </c>
      <c r="AJ1295" t="s">
        <v>6186</v>
      </c>
      <c r="AK1295" t="s">
        <v>6186</v>
      </c>
      <c r="AL1295" t="s">
        <v>6186</v>
      </c>
      <c r="AM1295" t="s">
        <v>6186</v>
      </c>
      <c r="AN1295" t="s">
        <v>6186</v>
      </c>
      <c r="AO1295" t="s">
        <v>6186</v>
      </c>
      <c r="AP1295">
        <v>1</v>
      </c>
      <c r="AQ1295" t="s">
        <v>6186</v>
      </c>
      <c r="AR1295" t="s">
        <v>6186</v>
      </c>
      <c r="AS1295" t="s">
        <v>6186</v>
      </c>
      <c r="AT1295">
        <v>0.05</v>
      </c>
      <c r="AU1295" t="s">
        <v>6186</v>
      </c>
      <c r="AV1295">
        <v>4</v>
      </c>
      <c r="AW1295" t="s">
        <v>6186</v>
      </c>
      <c r="AX1295">
        <v>8</v>
      </c>
      <c r="AY1295">
        <v>0.95599999999999996</v>
      </c>
      <c r="AZ1295">
        <v>4.2000000000000003E-2</v>
      </c>
      <c r="BA1295">
        <v>2E-3</v>
      </c>
      <c r="BB1295" t="s">
        <v>6186</v>
      </c>
      <c r="BC1295" t="s">
        <v>6186</v>
      </c>
      <c r="BD1295" t="s">
        <v>6186</v>
      </c>
    </row>
    <row r="1296" spans="1:56">
      <c r="A1296" t="s">
        <v>6185</v>
      </c>
      <c r="B1296">
        <v>4500</v>
      </c>
      <c r="C1296">
        <v>1993</v>
      </c>
      <c r="D1296">
        <v>85</v>
      </c>
      <c r="E1296">
        <v>6.3969999999999999E-3</v>
      </c>
      <c r="F1296">
        <v>22.128309999999999</v>
      </c>
      <c r="H1296">
        <v>18.65361</v>
      </c>
      <c r="I1296">
        <f t="shared" si="24"/>
        <v>0.11932714317</v>
      </c>
      <c r="K1296">
        <v>15.36332</v>
      </c>
      <c r="L1296">
        <v>23.779910000000001</v>
      </c>
      <c r="M1296">
        <v>476.42263000000003</v>
      </c>
      <c r="N1296">
        <v>578.45579999999995</v>
      </c>
      <c r="O1296">
        <v>373.71877999999998</v>
      </c>
      <c r="P1296" t="s">
        <v>6186</v>
      </c>
      <c r="Q1296">
        <v>338.96460000000002</v>
      </c>
      <c r="R1296">
        <v>187.2114</v>
      </c>
      <c r="S1296">
        <v>9.4507999999999992</v>
      </c>
      <c r="T1296">
        <v>0.56720899999999996</v>
      </c>
      <c r="U1296">
        <v>4.1603000000000001E-2</v>
      </c>
      <c r="V1296">
        <v>42.077680000000001</v>
      </c>
      <c r="W1296" t="s">
        <v>6186</v>
      </c>
      <c r="X1296" t="s">
        <v>6186</v>
      </c>
      <c r="Y1296">
        <v>1</v>
      </c>
      <c r="Z1296">
        <v>2E-3</v>
      </c>
      <c r="AA1296">
        <v>3.7999999999999999E-2</v>
      </c>
      <c r="AB1296">
        <v>0.96</v>
      </c>
      <c r="AC1296" t="s">
        <v>6186</v>
      </c>
      <c r="AD1296" t="s">
        <v>6186</v>
      </c>
      <c r="AE1296" t="s">
        <v>6186</v>
      </c>
      <c r="AF1296" t="s">
        <v>6186</v>
      </c>
      <c r="AG1296">
        <v>0.106</v>
      </c>
      <c r="AH1296">
        <v>0.89400000000000002</v>
      </c>
      <c r="AI1296" t="s">
        <v>6186</v>
      </c>
      <c r="AJ1296" t="s">
        <v>6186</v>
      </c>
      <c r="AK1296" t="s">
        <v>6186</v>
      </c>
      <c r="AL1296" t="s">
        <v>6186</v>
      </c>
      <c r="AM1296" t="s">
        <v>6186</v>
      </c>
      <c r="AN1296" t="s">
        <v>6186</v>
      </c>
      <c r="AO1296" t="s">
        <v>6186</v>
      </c>
      <c r="AP1296">
        <v>1</v>
      </c>
      <c r="AQ1296" t="s">
        <v>6186</v>
      </c>
      <c r="AR1296" t="s">
        <v>6186</v>
      </c>
      <c r="AS1296" t="s">
        <v>6186</v>
      </c>
      <c r="AT1296">
        <v>9.2999999999999999E-2</v>
      </c>
      <c r="AU1296" t="s">
        <v>6186</v>
      </c>
      <c r="AV1296">
        <v>4.0999999999999996</v>
      </c>
      <c r="AW1296" t="s">
        <v>6186</v>
      </c>
      <c r="AX1296">
        <v>8.1</v>
      </c>
      <c r="AY1296">
        <v>0.93600000000000005</v>
      </c>
      <c r="AZ1296">
        <v>6.2E-2</v>
      </c>
      <c r="BA1296">
        <v>1E-3</v>
      </c>
      <c r="BB1296" t="s">
        <v>6186</v>
      </c>
      <c r="BC1296" t="s">
        <v>6186</v>
      </c>
      <c r="BD1296" t="s">
        <v>6186</v>
      </c>
    </row>
    <row r="1297" spans="1:56">
      <c r="A1297" t="s">
        <v>6185</v>
      </c>
      <c r="B1297">
        <v>4500</v>
      </c>
      <c r="C1297">
        <v>1994</v>
      </c>
      <c r="D1297">
        <v>88</v>
      </c>
      <c r="E1297">
        <v>6.2399999999999999E-3</v>
      </c>
      <c r="F1297">
        <v>22.382999999999999</v>
      </c>
      <c r="H1297">
        <v>18.76905</v>
      </c>
      <c r="I1297">
        <f t="shared" si="24"/>
        <v>0.117118872</v>
      </c>
      <c r="K1297">
        <v>15.6409</v>
      </c>
      <c r="L1297">
        <v>23.356940000000002</v>
      </c>
      <c r="M1297">
        <v>473.49234000000001</v>
      </c>
      <c r="N1297">
        <v>568.18993999999998</v>
      </c>
      <c r="O1297">
        <v>380.48642999999998</v>
      </c>
      <c r="P1297" t="s">
        <v>6186</v>
      </c>
      <c r="Q1297">
        <v>344.21530000000001</v>
      </c>
      <c r="R1297">
        <v>255.095</v>
      </c>
      <c r="S1297">
        <v>7.6340000000000003</v>
      </c>
      <c r="T1297">
        <v>0.74687099999999995</v>
      </c>
      <c r="U1297">
        <v>5.6688000000000002E-2</v>
      </c>
      <c r="V1297">
        <v>42.45346</v>
      </c>
      <c r="W1297" t="s">
        <v>6186</v>
      </c>
      <c r="X1297" t="s">
        <v>6186</v>
      </c>
      <c r="Y1297">
        <v>1</v>
      </c>
      <c r="Z1297">
        <v>2E-3</v>
      </c>
      <c r="AA1297">
        <v>6.3E-2</v>
      </c>
      <c r="AB1297">
        <v>0.93600000000000005</v>
      </c>
      <c r="AC1297" t="s">
        <v>6186</v>
      </c>
      <c r="AD1297" t="s">
        <v>6186</v>
      </c>
      <c r="AE1297" t="s">
        <v>6186</v>
      </c>
      <c r="AF1297" t="s">
        <v>6186</v>
      </c>
      <c r="AG1297">
        <v>1</v>
      </c>
      <c r="AH1297" t="s">
        <v>6186</v>
      </c>
      <c r="AI1297" t="s">
        <v>6186</v>
      </c>
      <c r="AJ1297" t="s">
        <v>6186</v>
      </c>
      <c r="AK1297" t="s">
        <v>6186</v>
      </c>
      <c r="AL1297" t="s">
        <v>6186</v>
      </c>
      <c r="AM1297" t="s">
        <v>6186</v>
      </c>
      <c r="AN1297" t="s">
        <v>6186</v>
      </c>
      <c r="AO1297" t="s">
        <v>6186</v>
      </c>
      <c r="AP1297">
        <v>1</v>
      </c>
      <c r="AQ1297" t="s">
        <v>6186</v>
      </c>
      <c r="AR1297" t="s">
        <v>6186</v>
      </c>
      <c r="AS1297" t="s">
        <v>6186</v>
      </c>
      <c r="AT1297">
        <v>8.8999999999999996E-2</v>
      </c>
      <c r="AU1297" t="s">
        <v>6186</v>
      </c>
      <c r="AV1297">
        <v>4</v>
      </c>
      <c r="AW1297" t="s">
        <v>6186</v>
      </c>
      <c r="AX1297">
        <v>8.1</v>
      </c>
      <c r="AY1297">
        <v>0.97699999999999998</v>
      </c>
      <c r="AZ1297">
        <v>2.1000000000000001E-2</v>
      </c>
      <c r="BA1297">
        <v>2E-3</v>
      </c>
      <c r="BB1297" t="s">
        <v>6186</v>
      </c>
      <c r="BC1297" t="s">
        <v>6186</v>
      </c>
      <c r="BD1297" t="s">
        <v>6186</v>
      </c>
    </row>
    <row r="1298" spans="1:56">
      <c r="A1298" t="s">
        <v>6185</v>
      </c>
      <c r="B1298">
        <v>4500</v>
      </c>
      <c r="C1298">
        <v>1995</v>
      </c>
      <c r="D1298">
        <v>111</v>
      </c>
      <c r="E1298">
        <v>7.3010000000000002E-3</v>
      </c>
      <c r="F1298">
        <v>22.426729999999999</v>
      </c>
      <c r="H1298">
        <v>18.744800000000001</v>
      </c>
      <c r="I1298">
        <f t="shared" si="24"/>
        <v>0.13685578480000002</v>
      </c>
      <c r="K1298">
        <v>15.628489999999999</v>
      </c>
      <c r="L1298">
        <v>23.174759999999999</v>
      </c>
      <c r="M1298">
        <v>474.10471999999999</v>
      </c>
      <c r="N1298">
        <v>568.64103999999998</v>
      </c>
      <c r="O1298">
        <v>383.47753999999998</v>
      </c>
      <c r="P1298" t="s">
        <v>6186</v>
      </c>
      <c r="Q1298">
        <v>309.79829999999998</v>
      </c>
      <c r="R1298">
        <v>257.23989999999998</v>
      </c>
      <c r="S1298">
        <v>7.8244999999999996</v>
      </c>
      <c r="T1298">
        <v>0.86676799999999998</v>
      </c>
      <c r="U1298">
        <v>5.7164E-2</v>
      </c>
      <c r="V1298">
        <v>42.29</v>
      </c>
      <c r="W1298" t="s">
        <v>6186</v>
      </c>
      <c r="X1298">
        <v>5.0000000000000001E-3</v>
      </c>
      <c r="Y1298">
        <v>0.995</v>
      </c>
      <c r="Z1298">
        <v>5.0000000000000001E-3</v>
      </c>
      <c r="AA1298">
        <v>0.17100000000000001</v>
      </c>
      <c r="AB1298">
        <v>0.82399999999999995</v>
      </c>
      <c r="AC1298" t="s">
        <v>6186</v>
      </c>
      <c r="AD1298" t="s">
        <v>6186</v>
      </c>
      <c r="AE1298" t="s">
        <v>6186</v>
      </c>
      <c r="AF1298" t="s">
        <v>6186</v>
      </c>
      <c r="AG1298">
        <v>1</v>
      </c>
      <c r="AH1298" t="s">
        <v>6186</v>
      </c>
      <c r="AI1298" t="s">
        <v>6186</v>
      </c>
      <c r="AJ1298" t="s">
        <v>6186</v>
      </c>
      <c r="AK1298" t="s">
        <v>6186</v>
      </c>
      <c r="AL1298" t="s">
        <v>6186</v>
      </c>
      <c r="AM1298" t="s">
        <v>6186</v>
      </c>
      <c r="AN1298" t="s">
        <v>6186</v>
      </c>
      <c r="AO1298" t="s">
        <v>6186</v>
      </c>
      <c r="AP1298">
        <v>1</v>
      </c>
      <c r="AQ1298" t="s">
        <v>6186</v>
      </c>
      <c r="AR1298" t="s">
        <v>6186</v>
      </c>
      <c r="AS1298" t="s">
        <v>6186</v>
      </c>
      <c r="AT1298">
        <v>0.35299999999999998</v>
      </c>
      <c r="AU1298" t="s">
        <v>6186</v>
      </c>
      <c r="AV1298">
        <v>4.3</v>
      </c>
      <c r="AW1298" t="s">
        <v>6186</v>
      </c>
      <c r="AX1298">
        <v>7.8</v>
      </c>
      <c r="AY1298">
        <v>0.70199999999999996</v>
      </c>
      <c r="AZ1298">
        <v>0.29299999999999998</v>
      </c>
      <c r="BA1298">
        <v>5.0000000000000001E-3</v>
      </c>
      <c r="BB1298" t="s">
        <v>6186</v>
      </c>
      <c r="BC1298" t="s">
        <v>6186</v>
      </c>
      <c r="BD1298" t="s">
        <v>6186</v>
      </c>
    </row>
    <row r="1299" spans="1:56">
      <c r="A1299" t="s">
        <v>6185</v>
      </c>
      <c r="B1299">
        <v>4500</v>
      </c>
      <c r="C1299">
        <v>1996</v>
      </c>
      <c r="D1299">
        <v>96</v>
      </c>
      <c r="E1299">
        <v>7.2740000000000001E-3</v>
      </c>
      <c r="F1299">
        <v>22.88897</v>
      </c>
      <c r="H1299">
        <v>19.1036</v>
      </c>
      <c r="I1299">
        <f t="shared" si="24"/>
        <v>0.1389595864</v>
      </c>
      <c r="K1299">
        <v>15.764939999999999</v>
      </c>
      <c r="L1299">
        <v>23.82779</v>
      </c>
      <c r="M1299">
        <v>465.20022999999998</v>
      </c>
      <c r="N1299">
        <v>563.71942000000001</v>
      </c>
      <c r="O1299">
        <v>372.96789999999999</v>
      </c>
      <c r="P1299" t="s">
        <v>6186</v>
      </c>
      <c r="Q1299">
        <v>323.70609999999999</v>
      </c>
      <c r="R1299">
        <v>260.41410000000002</v>
      </c>
      <c r="S1299">
        <v>8.0755999999999997</v>
      </c>
      <c r="T1299">
        <v>0.82647400000000004</v>
      </c>
      <c r="U1299">
        <v>5.7869999999999998E-2</v>
      </c>
      <c r="V1299">
        <v>43.07206</v>
      </c>
      <c r="W1299" t="s">
        <v>6186</v>
      </c>
      <c r="X1299">
        <v>4.0000000000000001E-3</v>
      </c>
      <c r="Y1299">
        <v>0.996</v>
      </c>
      <c r="Z1299">
        <v>4.0000000000000001E-3</v>
      </c>
      <c r="AA1299">
        <v>0.09</v>
      </c>
      <c r="AB1299">
        <v>0.90600000000000003</v>
      </c>
      <c r="AC1299" t="s">
        <v>6186</v>
      </c>
      <c r="AD1299" t="s">
        <v>6186</v>
      </c>
      <c r="AE1299" t="s">
        <v>6186</v>
      </c>
      <c r="AF1299" t="s">
        <v>6186</v>
      </c>
      <c r="AG1299">
        <v>1</v>
      </c>
      <c r="AH1299" t="s">
        <v>6186</v>
      </c>
      <c r="AI1299" t="s">
        <v>6186</v>
      </c>
      <c r="AJ1299" t="s">
        <v>6186</v>
      </c>
      <c r="AK1299" t="s">
        <v>6186</v>
      </c>
      <c r="AL1299" t="s">
        <v>6186</v>
      </c>
      <c r="AM1299" t="s">
        <v>6186</v>
      </c>
      <c r="AN1299" t="s">
        <v>6186</v>
      </c>
      <c r="AO1299" t="s">
        <v>6186</v>
      </c>
      <c r="AP1299">
        <v>1</v>
      </c>
      <c r="AQ1299" t="s">
        <v>6186</v>
      </c>
      <c r="AR1299" t="s">
        <v>6186</v>
      </c>
      <c r="AS1299" t="s">
        <v>6186</v>
      </c>
      <c r="AT1299">
        <v>0.23599999999999999</v>
      </c>
      <c r="AU1299" t="s">
        <v>6186</v>
      </c>
      <c r="AV1299">
        <v>4.2</v>
      </c>
      <c r="AW1299" t="s">
        <v>6186</v>
      </c>
      <c r="AX1299">
        <v>7.8</v>
      </c>
      <c r="AY1299">
        <v>0.80600000000000005</v>
      </c>
      <c r="AZ1299">
        <v>0.191</v>
      </c>
      <c r="BA1299">
        <v>4.0000000000000001E-3</v>
      </c>
      <c r="BB1299" t="s">
        <v>6186</v>
      </c>
      <c r="BC1299" t="s">
        <v>6186</v>
      </c>
      <c r="BD1299" t="s">
        <v>6186</v>
      </c>
    </row>
    <row r="1300" spans="1:56">
      <c r="A1300" t="s">
        <v>6185</v>
      </c>
      <c r="B1300">
        <v>4500</v>
      </c>
      <c r="C1300">
        <v>1997</v>
      </c>
      <c r="D1300">
        <v>37</v>
      </c>
      <c r="E1300">
        <v>2.575E-3</v>
      </c>
      <c r="F1300">
        <v>22.192</v>
      </c>
      <c r="H1300">
        <v>18.37932</v>
      </c>
      <c r="I1300">
        <f t="shared" si="24"/>
        <v>4.7326749000000001E-2</v>
      </c>
      <c r="K1300">
        <v>15.51938</v>
      </c>
      <c r="L1300">
        <v>22.096409999999999</v>
      </c>
      <c r="M1300">
        <v>483.53253999999998</v>
      </c>
      <c r="N1300">
        <v>572.63890000000004</v>
      </c>
      <c r="O1300">
        <v>402.19198999999998</v>
      </c>
      <c r="P1300" t="s">
        <v>6186</v>
      </c>
      <c r="Q1300">
        <v>257.24340000000001</v>
      </c>
      <c r="R1300">
        <v>271.95699999999999</v>
      </c>
      <c r="S1300">
        <v>7.8776999999999999</v>
      </c>
      <c r="T1300">
        <v>1.060746</v>
      </c>
      <c r="U1300">
        <v>6.0435000000000003E-2</v>
      </c>
      <c r="V1300">
        <v>41.484630000000003</v>
      </c>
      <c r="W1300" t="s">
        <v>6186</v>
      </c>
      <c r="X1300" t="s">
        <v>6186</v>
      </c>
      <c r="Y1300">
        <v>1</v>
      </c>
      <c r="Z1300">
        <v>1E-3</v>
      </c>
      <c r="AA1300" t="s">
        <v>6186</v>
      </c>
      <c r="AB1300">
        <v>0.999</v>
      </c>
      <c r="AC1300" t="s">
        <v>6186</v>
      </c>
      <c r="AD1300" t="s">
        <v>6186</v>
      </c>
      <c r="AE1300" t="s">
        <v>6186</v>
      </c>
      <c r="AF1300" t="s">
        <v>6186</v>
      </c>
      <c r="AG1300">
        <v>1</v>
      </c>
      <c r="AH1300" t="s">
        <v>6186</v>
      </c>
      <c r="AI1300" t="s">
        <v>6186</v>
      </c>
      <c r="AJ1300" t="s">
        <v>6186</v>
      </c>
      <c r="AK1300" t="s">
        <v>6186</v>
      </c>
      <c r="AL1300" t="s">
        <v>6186</v>
      </c>
      <c r="AM1300" t="s">
        <v>6186</v>
      </c>
      <c r="AN1300" t="s">
        <v>6186</v>
      </c>
      <c r="AO1300" t="s">
        <v>6186</v>
      </c>
      <c r="AP1300">
        <v>1</v>
      </c>
      <c r="AQ1300" t="s">
        <v>6186</v>
      </c>
      <c r="AR1300" t="s">
        <v>6186</v>
      </c>
      <c r="AS1300" t="s">
        <v>6186</v>
      </c>
      <c r="AT1300">
        <v>0.97699999999999998</v>
      </c>
      <c r="AU1300" t="s">
        <v>6186</v>
      </c>
      <c r="AV1300">
        <v>4.8</v>
      </c>
      <c r="AW1300" t="s">
        <v>6186</v>
      </c>
      <c r="AX1300">
        <v>7.4</v>
      </c>
      <c r="AY1300">
        <v>0.18099999999999999</v>
      </c>
      <c r="AZ1300">
        <v>0.81899999999999995</v>
      </c>
      <c r="BA1300">
        <v>0</v>
      </c>
      <c r="BB1300" t="s">
        <v>6186</v>
      </c>
      <c r="BC1300" t="s">
        <v>6186</v>
      </c>
      <c r="BD1300" t="s">
        <v>6186</v>
      </c>
    </row>
    <row r="1301" spans="1:56">
      <c r="A1301" t="s">
        <v>6185</v>
      </c>
      <c r="B1301">
        <v>4500</v>
      </c>
      <c r="C1301">
        <v>1998</v>
      </c>
      <c r="D1301">
        <v>30</v>
      </c>
      <c r="E1301">
        <v>2.0990000000000002E-3</v>
      </c>
      <c r="F1301">
        <v>22.033049999999999</v>
      </c>
      <c r="H1301">
        <v>18.213460000000001</v>
      </c>
      <c r="I1301">
        <f t="shared" si="24"/>
        <v>3.8230052540000004E-2</v>
      </c>
      <c r="K1301">
        <v>15.290749999999999</v>
      </c>
      <c r="L1301">
        <v>21.954260000000001</v>
      </c>
      <c r="M1301">
        <v>487.93585000000002</v>
      </c>
      <c r="N1301">
        <v>581.20114999999998</v>
      </c>
      <c r="O1301">
        <v>404.79615999999999</v>
      </c>
      <c r="P1301" t="s">
        <v>6186</v>
      </c>
      <c r="Q1301">
        <v>272.10300000000001</v>
      </c>
      <c r="R1301">
        <v>288.29140000000001</v>
      </c>
      <c r="S1301">
        <v>7.7187999999999999</v>
      </c>
      <c r="T1301">
        <v>1.0654129999999999</v>
      </c>
      <c r="U1301">
        <v>6.4064999999999997E-2</v>
      </c>
      <c r="V1301">
        <v>41.078679999999999</v>
      </c>
      <c r="W1301" t="s">
        <v>6186</v>
      </c>
      <c r="X1301">
        <v>0</v>
      </c>
      <c r="Y1301">
        <v>1</v>
      </c>
      <c r="Z1301">
        <v>2E-3</v>
      </c>
      <c r="AA1301" t="s">
        <v>6186</v>
      </c>
      <c r="AB1301">
        <v>0.998</v>
      </c>
      <c r="AC1301" t="s">
        <v>6186</v>
      </c>
      <c r="AD1301" t="s">
        <v>6186</v>
      </c>
      <c r="AE1301" t="s">
        <v>6186</v>
      </c>
      <c r="AF1301" t="s">
        <v>6186</v>
      </c>
      <c r="AG1301">
        <v>1</v>
      </c>
      <c r="AH1301" t="s">
        <v>6186</v>
      </c>
      <c r="AI1301" t="s">
        <v>6186</v>
      </c>
      <c r="AJ1301" t="s">
        <v>6186</v>
      </c>
      <c r="AK1301" t="s">
        <v>6186</v>
      </c>
      <c r="AL1301" t="s">
        <v>6186</v>
      </c>
      <c r="AM1301" t="s">
        <v>6186</v>
      </c>
      <c r="AN1301" t="s">
        <v>6186</v>
      </c>
      <c r="AO1301" t="s">
        <v>6186</v>
      </c>
      <c r="AP1301">
        <v>1</v>
      </c>
      <c r="AQ1301">
        <v>0</v>
      </c>
      <c r="AR1301" t="s">
        <v>6186</v>
      </c>
      <c r="AS1301" t="s">
        <v>6186</v>
      </c>
      <c r="AT1301">
        <v>0.95699999999999996</v>
      </c>
      <c r="AU1301" t="s">
        <v>6186</v>
      </c>
      <c r="AV1301">
        <v>5</v>
      </c>
      <c r="AW1301" t="s">
        <v>6186</v>
      </c>
      <c r="AX1301">
        <v>8</v>
      </c>
      <c r="AY1301">
        <v>6.0000000000000001E-3</v>
      </c>
      <c r="AZ1301">
        <v>0.99399999999999999</v>
      </c>
      <c r="BA1301">
        <v>0</v>
      </c>
      <c r="BB1301" t="s">
        <v>6186</v>
      </c>
      <c r="BC1301" t="s">
        <v>6186</v>
      </c>
      <c r="BD1301" t="s">
        <v>6186</v>
      </c>
    </row>
    <row r="1302" spans="1:56">
      <c r="A1302" t="s">
        <v>6185</v>
      </c>
      <c r="B1302">
        <v>4500</v>
      </c>
      <c r="C1302">
        <v>1999</v>
      </c>
      <c r="D1302">
        <v>24</v>
      </c>
      <c r="E1302">
        <v>1.601E-3</v>
      </c>
      <c r="F1302">
        <v>22.163119999999999</v>
      </c>
      <c r="H1302">
        <v>18.254809999999999</v>
      </c>
      <c r="I1302">
        <f t="shared" si="24"/>
        <v>2.9225950809999998E-2</v>
      </c>
      <c r="K1302">
        <v>15.3262</v>
      </c>
      <c r="L1302">
        <v>21.89603</v>
      </c>
      <c r="M1302">
        <v>486.83066000000002</v>
      </c>
      <c r="N1302">
        <v>579.85667000000001</v>
      </c>
      <c r="O1302">
        <v>405.87274000000002</v>
      </c>
      <c r="P1302" t="s">
        <v>6186</v>
      </c>
      <c r="Q1302">
        <v>263.71969999999999</v>
      </c>
      <c r="R1302">
        <v>278.33519999999999</v>
      </c>
      <c r="S1302">
        <v>7.9024999999999999</v>
      </c>
      <c r="T1302">
        <v>1.066433</v>
      </c>
      <c r="U1302">
        <v>6.1851999999999997E-2</v>
      </c>
      <c r="V1302">
        <v>41.186799999999998</v>
      </c>
      <c r="W1302" t="s">
        <v>6186</v>
      </c>
      <c r="X1302" t="s">
        <v>6186</v>
      </c>
      <c r="Y1302">
        <v>1</v>
      </c>
      <c r="Z1302">
        <v>1E-3</v>
      </c>
      <c r="AA1302" t="s">
        <v>6186</v>
      </c>
      <c r="AB1302">
        <v>0.999</v>
      </c>
      <c r="AC1302" t="s">
        <v>6186</v>
      </c>
      <c r="AD1302" t="s">
        <v>6186</v>
      </c>
      <c r="AE1302" t="s">
        <v>6186</v>
      </c>
      <c r="AF1302" t="s">
        <v>6186</v>
      </c>
      <c r="AG1302">
        <v>1</v>
      </c>
      <c r="AH1302" t="s">
        <v>6186</v>
      </c>
      <c r="AI1302" t="s">
        <v>6186</v>
      </c>
      <c r="AJ1302" t="s">
        <v>6186</v>
      </c>
      <c r="AK1302" t="s">
        <v>6186</v>
      </c>
      <c r="AL1302" t="s">
        <v>6186</v>
      </c>
      <c r="AM1302" t="s">
        <v>6186</v>
      </c>
      <c r="AN1302" t="s">
        <v>6186</v>
      </c>
      <c r="AO1302" t="s">
        <v>6186</v>
      </c>
      <c r="AP1302">
        <v>1</v>
      </c>
      <c r="AQ1302" t="s">
        <v>6186</v>
      </c>
      <c r="AR1302" t="s">
        <v>6186</v>
      </c>
      <c r="AS1302" t="s">
        <v>6186</v>
      </c>
      <c r="AT1302">
        <v>1</v>
      </c>
      <c r="AU1302" t="s">
        <v>6186</v>
      </c>
      <c r="AV1302">
        <v>5</v>
      </c>
      <c r="AW1302" t="s">
        <v>6186</v>
      </c>
      <c r="AX1302">
        <v>7.6</v>
      </c>
      <c r="AY1302">
        <v>4.0000000000000001E-3</v>
      </c>
      <c r="AZ1302">
        <v>0.995</v>
      </c>
      <c r="BA1302">
        <v>1E-3</v>
      </c>
      <c r="BB1302" t="s">
        <v>6186</v>
      </c>
      <c r="BC1302" t="s">
        <v>6186</v>
      </c>
      <c r="BD1302" t="s">
        <v>6186</v>
      </c>
    </row>
    <row r="1303" spans="1:56">
      <c r="A1303" t="s">
        <v>6185</v>
      </c>
      <c r="B1303">
        <v>4500</v>
      </c>
      <c r="C1303">
        <v>2000</v>
      </c>
      <c r="D1303">
        <v>67</v>
      </c>
      <c r="E1303">
        <v>4.0439999999999999E-3</v>
      </c>
      <c r="F1303">
        <v>21.933810000000001</v>
      </c>
      <c r="H1303">
        <v>18.013549999999999</v>
      </c>
      <c r="I1303">
        <f t="shared" si="24"/>
        <v>7.2846796199999994E-2</v>
      </c>
      <c r="K1303">
        <v>15.10609</v>
      </c>
      <c r="L1303">
        <v>21.535499999999999</v>
      </c>
      <c r="M1303">
        <v>493.35082</v>
      </c>
      <c r="N1303">
        <v>588.30579999999998</v>
      </c>
      <c r="O1303">
        <v>412.66744</v>
      </c>
      <c r="P1303" t="s">
        <v>6186</v>
      </c>
      <c r="Q1303">
        <v>281.1884</v>
      </c>
      <c r="R1303">
        <v>287.85329999999999</v>
      </c>
      <c r="S1303">
        <v>7.3239000000000001</v>
      </c>
      <c r="T1303">
        <v>1.0255460000000001</v>
      </c>
      <c r="U1303">
        <v>6.3966999999999996E-2</v>
      </c>
      <c r="V1303">
        <v>40.636020000000002</v>
      </c>
      <c r="W1303" t="s">
        <v>6186</v>
      </c>
      <c r="X1303">
        <v>0.01</v>
      </c>
      <c r="Y1303">
        <v>0.99</v>
      </c>
      <c r="Z1303">
        <v>3.0000000000000001E-3</v>
      </c>
      <c r="AA1303" t="s">
        <v>6186</v>
      </c>
      <c r="AB1303">
        <v>0.997</v>
      </c>
      <c r="AC1303" t="s">
        <v>6186</v>
      </c>
      <c r="AD1303" t="s">
        <v>6186</v>
      </c>
      <c r="AE1303" t="s">
        <v>6186</v>
      </c>
      <c r="AF1303" t="s">
        <v>6186</v>
      </c>
      <c r="AG1303">
        <v>1</v>
      </c>
      <c r="AH1303" t="s">
        <v>6186</v>
      </c>
      <c r="AI1303" t="s">
        <v>6186</v>
      </c>
      <c r="AJ1303" t="s">
        <v>6186</v>
      </c>
      <c r="AK1303" t="s">
        <v>6186</v>
      </c>
      <c r="AL1303" t="s">
        <v>6186</v>
      </c>
      <c r="AM1303" t="s">
        <v>6186</v>
      </c>
      <c r="AN1303" t="s">
        <v>6186</v>
      </c>
      <c r="AO1303" t="s">
        <v>6186</v>
      </c>
      <c r="AP1303">
        <v>1</v>
      </c>
      <c r="AQ1303" t="s">
        <v>6186</v>
      </c>
      <c r="AR1303" t="s">
        <v>6186</v>
      </c>
      <c r="AS1303" t="s">
        <v>6186</v>
      </c>
      <c r="AT1303">
        <v>0.96599999999999997</v>
      </c>
      <c r="AU1303">
        <v>0.26100000000000001</v>
      </c>
      <c r="AV1303">
        <v>5</v>
      </c>
      <c r="AW1303" t="s">
        <v>6186</v>
      </c>
      <c r="AX1303">
        <v>8.1</v>
      </c>
      <c r="AY1303">
        <v>3.5000000000000003E-2</v>
      </c>
      <c r="AZ1303">
        <v>0.96199999999999997</v>
      </c>
      <c r="BA1303">
        <v>3.0000000000000001E-3</v>
      </c>
      <c r="BB1303" t="s">
        <v>6186</v>
      </c>
      <c r="BC1303" t="s">
        <v>6186</v>
      </c>
      <c r="BD1303" t="s">
        <v>6186</v>
      </c>
    </row>
    <row r="1304" spans="1:56">
      <c r="A1304" t="s">
        <v>6185</v>
      </c>
      <c r="B1304">
        <v>4500</v>
      </c>
      <c r="C1304">
        <v>2001</v>
      </c>
      <c r="D1304">
        <v>78</v>
      </c>
      <c r="E1304">
        <v>4.973E-3</v>
      </c>
      <c r="F1304">
        <v>21.992439999999998</v>
      </c>
      <c r="H1304">
        <v>18.019739999999999</v>
      </c>
      <c r="I1304">
        <f t="shared" si="24"/>
        <v>8.9612167019999994E-2</v>
      </c>
      <c r="K1304">
        <v>15.03722</v>
      </c>
      <c r="L1304">
        <v>21.56963</v>
      </c>
      <c r="M1304">
        <v>493.18142</v>
      </c>
      <c r="N1304">
        <v>591.00032999999996</v>
      </c>
      <c r="O1304">
        <v>412.0145</v>
      </c>
      <c r="P1304" t="s">
        <v>6186</v>
      </c>
      <c r="Q1304">
        <v>270.4323</v>
      </c>
      <c r="R1304">
        <v>284.05889999999999</v>
      </c>
      <c r="S1304">
        <v>7.2960000000000003</v>
      </c>
      <c r="T1304">
        <v>1.0701179999999999</v>
      </c>
      <c r="U1304">
        <v>6.3124E-2</v>
      </c>
      <c r="V1304">
        <v>40.659509999999997</v>
      </c>
      <c r="W1304" t="s">
        <v>6186</v>
      </c>
      <c r="X1304">
        <v>0.114</v>
      </c>
      <c r="Y1304">
        <v>0.88600000000000001</v>
      </c>
      <c r="Z1304">
        <v>1.0999999999999999E-2</v>
      </c>
      <c r="AA1304" t="s">
        <v>6186</v>
      </c>
      <c r="AB1304">
        <v>0.98899999999999999</v>
      </c>
      <c r="AC1304" t="s">
        <v>6186</v>
      </c>
      <c r="AD1304" t="s">
        <v>6186</v>
      </c>
      <c r="AE1304" t="s">
        <v>6186</v>
      </c>
      <c r="AF1304" t="s">
        <v>6186</v>
      </c>
      <c r="AG1304">
        <v>1</v>
      </c>
      <c r="AH1304" t="s">
        <v>6186</v>
      </c>
      <c r="AI1304" t="s">
        <v>6186</v>
      </c>
      <c r="AJ1304" t="s">
        <v>6186</v>
      </c>
      <c r="AK1304" t="s">
        <v>6186</v>
      </c>
      <c r="AL1304" t="s">
        <v>6186</v>
      </c>
      <c r="AM1304" t="s">
        <v>6186</v>
      </c>
      <c r="AN1304" t="s">
        <v>6186</v>
      </c>
      <c r="AO1304" t="s">
        <v>6186</v>
      </c>
      <c r="AP1304">
        <v>1</v>
      </c>
      <c r="AQ1304">
        <v>8.7999999999999995E-2</v>
      </c>
      <c r="AR1304" t="s">
        <v>6186</v>
      </c>
      <c r="AS1304" t="s">
        <v>6186</v>
      </c>
      <c r="AT1304">
        <v>0.94599999999999995</v>
      </c>
      <c r="AU1304">
        <v>0.34799999999999998</v>
      </c>
      <c r="AV1304">
        <v>5</v>
      </c>
      <c r="AW1304" t="s">
        <v>6186</v>
      </c>
      <c r="AX1304">
        <v>8</v>
      </c>
      <c r="AY1304">
        <v>5.5E-2</v>
      </c>
      <c r="AZ1304">
        <v>0.93400000000000005</v>
      </c>
      <c r="BA1304">
        <v>1.0999999999999999E-2</v>
      </c>
      <c r="BB1304" t="s">
        <v>6186</v>
      </c>
      <c r="BC1304" t="s">
        <v>6186</v>
      </c>
      <c r="BD1304" t="s">
        <v>6186</v>
      </c>
    </row>
    <row r="1305" spans="1:56">
      <c r="A1305" t="s">
        <v>6185</v>
      </c>
      <c r="B1305">
        <v>4500</v>
      </c>
      <c r="C1305">
        <v>2002</v>
      </c>
      <c r="D1305">
        <v>95</v>
      </c>
      <c r="E1305">
        <v>5.9189999999999998E-3</v>
      </c>
      <c r="F1305">
        <v>22.292400000000001</v>
      </c>
      <c r="H1305">
        <v>18.183669999999999</v>
      </c>
      <c r="I1305">
        <f t="shared" si="24"/>
        <v>0.10762914272999999</v>
      </c>
      <c r="K1305">
        <v>15.197609999999999</v>
      </c>
      <c r="L1305">
        <v>21.625889999999998</v>
      </c>
      <c r="M1305">
        <v>488.73525000000001</v>
      </c>
      <c r="N1305">
        <v>584.76288999999997</v>
      </c>
      <c r="O1305">
        <v>410.94270999999998</v>
      </c>
      <c r="P1305" t="s">
        <v>6186</v>
      </c>
      <c r="Q1305">
        <v>274.02710000000002</v>
      </c>
      <c r="R1305">
        <v>267.0994</v>
      </c>
      <c r="S1305">
        <v>7.8467000000000002</v>
      </c>
      <c r="T1305">
        <v>0.99038599999999999</v>
      </c>
      <c r="U1305">
        <v>5.9354999999999998E-2</v>
      </c>
      <c r="V1305">
        <v>41.0107</v>
      </c>
      <c r="W1305" t="s">
        <v>6186</v>
      </c>
      <c r="X1305">
        <v>6.9000000000000006E-2</v>
      </c>
      <c r="Y1305">
        <v>0.93100000000000005</v>
      </c>
      <c r="Z1305">
        <v>7.0000000000000001E-3</v>
      </c>
      <c r="AA1305" t="s">
        <v>6186</v>
      </c>
      <c r="AB1305">
        <v>0.99299999999999999</v>
      </c>
      <c r="AC1305" t="s">
        <v>6186</v>
      </c>
      <c r="AD1305" t="s">
        <v>6186</v>
      </c>
      <c r="AE1305" t="s">
        <v>6186</v>
      </c>
      <c r="AF1305" t="s">
        <v>6186</v>
      </c>
      <c r="AG1305">
        <v>1</v>
      </c>
      <c r="AH1305" t="s">
        <v>6186</v>
      </c>
      <c r="AI1305" t="s">
        <v>6186</v>
      </c>
      <c r="AJ1305" t="s">
        <v>6186</v>
      </c>
      <c r="AK1305" t="s">
        <v>6186</v>
      </c>
      <c r="AL1305" t="s">
        <v>6186</v>
      </c>
      <c r="AM1305" t="s">
        <v>6186</v>
      </c>
      <c r="AN1305" t="s">
        <v>6186</v>
      </c>
      <c r="AO1305" t="s">
        <v>6186</v>
      </c>
      <c r="AP1305">
        <v>1</v>
      </c>
      <c r="AQ1305">
        <v>5.2999999999999999E-2</v>
      </c>
      <c r="AR1305" t="s">
        <v>6186</v>
      </c>
      <c r="AS1305" t="s">
        <v>6186</v>
      </c>
      <c r="AT1305">
        <v>0.61599999999999999</v>
      </c>
      <c r="AU1305">
        <v>0.20799999999999999</v>
      </c>
      <c r="AV1305">
        <v>4.8</v>
      </c>
      <c r="AW1305" t="s">
        <v>6186</v>
      </c>
      <c r="AX1305">
        <v>8</v>
      </c>
      <c r="AY1305">
        <v>0.38400000000000001</v>
      </c>
      <c r="AZ1305">
        <v>0.41799999999999998</v>
      </c>
      <c r="BA1305">
        <v>0.19800000000000001</v>
      </c>
      <c r="BB1305" t="s">
        <v>6186</v>
      </c>
      <c r="BC1305" t="s">
        <v>6186</v>
      </c>
      <c r="BD1305" t="s">
        <v>6186</v>
      </c>
    </row>
    <row r="1306" spans="1:56">
      <c r="A1306" t="s">
        <v>6185</v>
      </c>
      <c r="B1306">
        <v>4500</v>
      </c>
      <c r="C1306">
        <v>2003</v>
      </c>
      <c r="D1306">
        <v>278</v>
      </c>
      <c r="E1306">
        <v>1.7617000000000001E-2</v>
      </c>
      <c r="F1306">
        <v>23.168620000000001</v>
      </c>
      <c r="H1306">
        <v>18.91283</v>
      </c>
      <c r="I1306">
        <f t="shared" si="24"/>
        <v>0.33318732611000001</v>
      </c>
      <c r="K1306">
        <v>15.48488</v>
      </c>
      <c r="L1306">
        <v>22.929829999999999</v>
      </c>
      <c r="M1306">
        <v>469.89267999999998</v>
      </c>
      <c r="N1306">
        <v>573.91463999999996</v>
      </c>
      <c r="O1306">
        <v>387.57369</v>
      </c>
      <c r="P1306" t="s">
        <v>6186</v>
      </c>
      <c r="Q1306">
        <v>278.98630000000003</v>
      </c>
      <c r="R1306">
        <v>255.18440000000001</v>
      </c>
      <c r="S1306">
        <v>8.0701000000000001</v>
      </c>
      <c r="T1306">
        <v>0.918601</v>
      </c>
      <c r="U1306">
        <v>5.6708000000000001E-2</v>
      </c>
      <c r="V1306">
        <v>42.640059999999998</v>
      </c>
      <c r="W1306" t="s">
        <v>6186</v>
      </c>
      <c r="X1306">
        <v>3.5999999999999997E-2</v>
      </c>
      <c r="Y1306">
        <v>0.96399999999999997</v>
      </c>
      <c r="Z1306">
        <v>2E-3</v>
      </c>
      <c r="AA1306" t="s">
        <v>6186</v>
      </c>
      <c r="AB1306">
        <v>0.998</v>
      </c>
      <c r="AC1306" t="s">
        <v>6186</v>
      </c>
      <c r="AD1306" t="s">
        <v>6186</v>
      </c>
      <c r="AE1306" t="s">
        <v>6186</v>
      </c>
      <c r="AF1306" t="s">
        <v>6186</v>
      </c>
      <c r="AG1306">
        <v>1</v>
      </c>
      <c r="AH1306" t="s">
        <v>6186</v>
      </c>
      <c r="AI1306" t="s">
        <v>6186</v>
      </c>
      <c r="AJ1306" t="s">
        <v>6186</v>
      </c>
      <c r="AK1306" t="s">
        <v>6186</v>
      </c>
      <c r="AL1306" t="s">
        <v>6186</v>
      </c>
      <c r="AM1306" t="s">
        <v>6186</v>
      </c>
      <c r="AN1306" t="s">
        <v>6186</v>
      </c>
      <c r="AO1306" t="s">
        <v>6186</v>
      </c>
      <c r="AP1306">
        <v>1</v>
      </c>
      <c r="AQ1306">
        <v>2.7E-2</v>
      </c>
      <c r="AR1306" t="s">
        <v>6186</v>
      </c>
      <c r="AS1306" t="s">
        <v>6186</v>
      </c>
      <c r="AT1306">
        <v>0.22600000000000001</v>
      </c>
      <c r="AU1306">
        <v>8.3000000000000004E-2</v>
      </c>
      <c r="AV1306">
        <v>4.3</v>
      </c>
      <c r="AW1306" t="s">
        <v>6186</v>
      </c>
      <c r="AX1306">
        <v>8</v>
      </c>
      <c r="AY1306">
        <v>0.80100000000000005</v>
      </c>
      <c r="AZ1306">
        <v>0.123</v>
      </c>
      <c r="BA1306">
        <v>7.6999999999999999E-2</v>
      </c>
      <c r="BB1306" t="s">
        <v>6186</v>
      </c>
      <c r="BC1306" t="s">
        <v>6186</v>
      </c>
      <c r="BD1306" t="s">
        <v>6186</v>
      </c>
    </row>
    <row r="1307" spans="1:56">
      <c r="A1307" t="s">
        <v>6185</v>
      </c>
      <c r="B1307">
        <v>4500</v>
      </c>
      <c r="C1307">
        <v>2004</v>
      </c>
      <c r="D1307">
        <v>317</v>
      </c>
      <c r="E1307">
        <v>2.0208E-2</v>
      </c>
      <c r="F1307">
        <v>22.874749999999999</v>
      </c>
      <c r="H1307">
        <v>18.659300000000002</v>
      </c>
      <c r="I1307">
        <f t="shared" si="24"/>
        <v>0.37706713440000006</v>
      </c>
      <c r="K1307">
        <v>15.154730000000001</v>
      </c>
      <c r="L1307">
        <v>22.718859999999999</v>
      </c>
      <c r="M1307">
        <v>476.27712000000002</v>
      </c>
      <c r="N1307">
        <v>586.41774999999996</v>
      </c>
      <c r="O1307">
        <v>391.17271</v>
      </c>
      <c r="P1307" t="s">
        <v>6186</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6186</v>
      </c>
      <c r="AB1307">
        <v>0.996</v>
      </c>
      <c r="AC1307" t="s">
        <v>6186</v>
      </c>
      <c r="AD1307" t="s">
        <v>6186</v>
      </c>
      <c r="AE1307" t="s">
        <v>6186</v>
      </c>
      <c r="AF1307" t="s">
        <v>6186</v>
      </c>
      <c r="AG1307">
        <v>1</v>
      </c>
      <c r="AH1307" t="s">
        <v>6186</v>
      </c>
      <c r="AI1307" t="s">
        <v>6186</v>
      </c>
      <c r="AJ1307" t="s">
        <v>6186</v>
      </c>
      <c r="AK1307" t="s">
        <v>6186</v>
      </c>
      <c r="AL1307" t="s">
        <v>6186</v>
      </c>
      <c r="AM1307" t="s">
        <v>6186</v>
      </c>
      <c r="AN1307" t="s">
        <v>6186</v>
      </c>
      <c r="AO1307" t="s">
        <v>6186</v>
      </c>
      <c r="AP1307">
        <v>1</v>
      </c>
      <c r="AQ1307">
        <v>1.9E-2</v>
      </c>
      <c r="AR1307" t="s">
        <v>6186</v>
      </c>
      <c r="AS1307" t="s">
        <v>6186</v>
      </c>
      <c r="AT1307">
        <v>0.442</v>
      </c>
      <c r="AU1307">
        <v>0.189</v>
      </c>
      <c r="AV1307">
        <v>4.5</v>
      </c>
      <c r="AW1307" t="s">
        <v>6186</v>
      </c>
      <c r="AX1307">
        <v>7.7</v>
      </c>
      <c r="AY1307">
        <v>0.71099999999999997</v>
      </c>
      <c r="AZ1307">
        <v>6.5000000000000002E-2</v>
      </c>
      <c r="BA1307">
        <v>0.188</v>
      </c>
      <c r="BB1307">
        <v>3.5000000000000003E-2</v>
      </c>
      <c r="BC1307" t="s">
        <v>6186</v>
      </c>
      <c r="BD1307" t="s">
        <v>6186</v>
      </c>
    </row>
    <row r="1308" spans="1:56">
      <c r="A1308" t="s">
        <v>6185</v>
      </c>
      <c r="B1308">
        <v>4500</v>
      </c>
      <c r="C1308">
        <v>2005</v>
      </c>
      <c r="D1308">
        <v>355</v>
      </c>
      <c r="E1308">
        <v>2.2367000000000001E-2</v>
      </c>
      <c r="F1308">
        <v>23.12688</v>
      </c>
      <c r="H1308">
        <v>18.724329999999998</v>
      </c>
      <c r="I1308">
        <f t="shared" si="24"/>
        <v>0.41880708910999997</v>
      </c>
      <c r="K1308">
        <v>15.37384</v>
      </c>
      <c r="L1308">
        <v>22.40842</v>
      </c>
      <c r="M1308">
        <v>474.62317000000002</v>
      </c>
      <c r="N1308">
        <v>578.05993000000001</v>
      </c>
      <c r="O1308">
        <v>396.59192999999999</v>
      </c>
      <c r="P1308" t="s">
        <v>6186</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6186</v>
      </c>
      <c r="AD1308" t="s">
        <v>6186</v>
      </c>
      <c r="AE1308" t="s">
        <v>6186</v>
      </c>
      <c r="AF1308" t="s">
        <v>6186</v>
      </c>
      <c r="AG1308">
        <v>1</v>
      </c>
      <c r="AH1308" t="s">
        <v>6186</v>
      </c>
      <c r="AI1308" t="s">
        <v>6186</v>
      </c>
      <c r="AJ1308" t="s">
        <v>6186</v>
      </c>
      <c r="AK1308" t="s">
        <v>6186</v>
      </c>
      <c r="AL1308" t="s">
        <v>6186</v>
      </c>
      <c r="AM1308" t="s">
        <v>6186</v>
      </c>
      <c r="AN1308" t="s">
        <v>6186</v>
      </c>
      <c r="AO1308" t="s">
        <v>6186</v>
      </c>
      <c r="AP1308">
        <v>1</v>
      </c>
      <c r="AQ1308">
        <v>8.0000000000000002E-3</v>
      </c>
      <c r="AR1308" t="s">
        <v>6186</v>
      </c>
      <c r="AS1308">
        <v>0.23799999999999999</v>
      </c>
      <c r="AT1308">
        <v>0.33200000000000002</v>
      </c>
      <c r="AU1308">
        <v>0.16600000000000001</v>
      </c>
      <c r="AV1308">
        <v>4.7</v>
      </c>
      <c r="AW1308" t="s">
        <v>6186</v>
      </c>
      <c r="AX1308">
        <v>7.7</v>
      </c>
      <c r="AY1308">
        <v>0.52</v>
      </c>
      <c r="AZ1308">
        <v>0.31</v>
      </c>
      <c r="BA1308">
        <v>0.152</v>
      </c>
      <c r="BB1308">
        <v>1.7999999999999999E-2</v>
      </c>
      <c r="BC1308" t="s">
        <v>6186</v>
      </c>
      <c r="BD1308" t="s">
        <v>6186</v>
      </c>
    </row>
    <row r="1309" spans="1:56">
      <c r="A1309" t="s">
        <v>6185</v>
      </c>
      <c r="B1309">
        <v>4500</v>
      </c>
      <c r="C1309">
        <v>2006</v>
      </c>
      <c r="D1309">
        <v>371</v>
      </c>
      <c r="E1309">
        <v>2.4577999999999999E-2</v>
      </c>
      <c r="F1309">
        <v>22.623169999999998</v>
      </c>
      <c r="H1309">
        <v>18.393059999999998</v>
      </c>
      <c r="I1309">
        <f t="shared" si="24"/>
        <v>0.45206462867999997</v>
      </c>
      <c r="K1309">
        <v>14.94525</v>
      </c>
      <c r="L1309">
        <v>22.268560000000001</v>
      </c>
      <c r="M1309">
        <v>483.17126000000002</v>
      </c>
      <c r="N1309">
        <v>594.63720000000001</v>
      </c>
      <c r="O1309">
        <v>399.08292</v>
      </c>
      <c r="P1309" t="s">
        <v>6186</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6186</v>
      </c>
      <c r="AD1309" t="s">
        <v>6186</v>
      </c>
      <c r="AE1309" t="s">
        <v>6186</v>
      </c>
      <c r="AF1309" t="s">
        <v>6186</v>
      </c>
      <c r="AG1309">
        <v>1</v>
      </c>
      <c r="AH1309" t="s">
        <v>6186</v>
      </c>
      <c r="AI1309" t="s">
        <v>6186</v>
      </c>
      <c r="AJ1309" t="s">
        <v>6186</v>
      </c>
      <c r="AK1309" t="s">
        <v>6186</v>
      </c>
      <c r="AL1309" t="s">
        <v>6186</v>
      </c>
      <c r="AM1309" t="s">
        <v>6186</v>
      </c>
      <c r="AN1309" t="s">
        <v>6186</v>
      </c>
      <c r="AO1309" t="s">
        <v>6186</v>
      </c>
      <c r="AP1309">
        <v>1</v>
      </c>
      <c r="AQ1309">
        <v>0</v>
      </c>
      <c r="AR1309" t="s">
        <v>6186</v>
      </c>
      <c r="AS1309">
        <v>0.26400000000000001</v>
      </c>
      <c r="AT1309">
        <v>0.41899999999999998</v>
      </c>
      <c r="AU1309">
        <v>0.19900000000000001</v>
      </c>
      <c r="AV1309">
        <v>4.8</v>
      </c>
      <c r="AW1309" t="s">
        <v>6186</v>
      </c>
      <c r="AX1309">
        <v>7.6</v>
      </c>
      <c r="AY1309">
        <v>0.43</v>
      </c>
      <c r="AZ1309">
        <v>0.36599999999999999</v>
      </c>
      <c r="BA1309">
        <v>0.17299999999999999</v>
      </c>
      <c r="BB1309">
        <v>3.1E-2</v>
      </c>
      <c r="BC1309" t="s">
        <v>6186</v>
      </c>
      <c r="BD1309" t="s">
        <v>6186</v>
      </c>
    </row>
    <row r="1310" spans="1:56">
      <c r="A1310" t="s">
        <v>6185</v>
      </c>
      <c r="B1310">
        <v>4500</v>
      </c>
      <c r="C1310">
        <v>2007</v>
      </c>
      <c r="D1310">
        <v>328</v>
      </c>
      <c r="E1310">
        <v>2.1503999999999999E-2</v>
      </c>
      <c r="F1310">
        <v>22.505859999999998</v>
      </c>
      <c r="H1310">
        <v>18.32996</v>
      </c>
      <c r="I1310">
        <f t="shared" si="24"/>
        <v>0.39416745983999996</v>
      </c>
      <c r="K1310">
        <v>14.8202</v>
      </c>
      <c r="L1310">
        <v>22.317019999999999</v>
      </c>
      <c r="M1310">
        <v>484.83465999999999</v>
      </c>
      <c r="N1310">
        <v>599.65440000000001</v>
      </c>
      <c r="O1310">
        <v>398.21625</v>
      </c>
      <c r="P1310" t="s">
        <v>6186</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6186</v>
      </c>
      <c r="AD1310" t="s">
        <v>6186</v>
      </c>
      <c r="AE1310" t="s">
        <v>6186</v>
      </c>
      <c r="AF1310" t="s">
        <v>6186</v>
      </c>
      <c r="AG1310">
        <v>1</v>
      </c>
      <c r="AH1310" t="s">
        <v>6186</v>
      </c>
      <c r="AI1310" t="s">
        <v>6186</v>
      </c>
      <c r="AJ1310" t="s">
        <v>6186</v>
      </c>
      <c r="AK1310" t="s">
        <v>6186</v>
      </c>
      <c r="AL1310" t="s">
        <v>6186</v>
      </c>
      <c r="AM1310" t="s">
        <v>6186</v>
      </c>
      <c r="AN1310" t="s">
        <v>6186</v>
      </c>
      <c r="AO1310">
        <v>0.01</v>
      </c>
      <c r="AP1310">
        <v>0.99</v>
      </c>
      <c r="AQ1310">
        <v>1E-3</v>
      </c>
      <c r="AR1310" t="s">
        <v>6186</v>
      </c>
      <c r="AS1310">
        <v>0.17299999999999999</v>
      </c>
      <c r="AT1310">
        <v>0.52300000000000002</v>
      </c>
      <c r="AU1310">
        <v>0.218</v>
      </c>
      <c r="AV1310">
        <v>5.6</v>
      </c>
      <c r="AW1310" t="s">
        <v>6186</v>
      </c>
      <c r="AX1310">
        <v>7.7</v>
      </c>
      <c r="AY1310">
        <v>0.27800000000000002</v>
      </c>
      <c r="AZ1310">
        <v>0.23699999999999999</v>
      </c>
      <c r="BA1310">
        <v>0.22</v>
      </c>
      <c r="BB1310">
        <v>0.158</v>
      </c>
      <c r="BC1310">
        <v>0.107</v>
      </c>
      <c r="BD1310" t="s">
        <v>6186</v>
      </c>
    </row>
    <row r="1311" spans="1:56">
      <c r="A1311" t="s">
        <v>6185</v>
      </c>
      <c r="B1311">
        <v>4500</v>
      </c>
      <c r="C1311">
        <v>2008</v>
      </c>
      <c r="D1311">
        <v>297</v>
      </c>
      <c r="E1311">
        <v>2.1371000000000001E-2</v>
      </c>
      <c r="F1311">
        <v>22.365960000000001</v>
      </c>
      <c r="H1311">
        <v>18.224360000000001</v>
      </c>
      <c r="I1311">
        <f t="shared" si="24"/>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6186</v>
      </c>
      <c r="AD1311" t="s">
        <v>6186</v>
      </c>
      <c r="AE1311" t="s">
        <v>6186</v>
      </c>
      <c r="AF1311">
        <v>0.06</v>
      </c>
      <c r="AG1311">
        <v>0.94</v>
      </c>
      <c r="AH1311" t="s">
        <v>6186</v>
      </c>
      <c r="AI1311" t="s">
        <v>6186</v>
      </c>
      <c r="AJ1311" t="s">
        <v>6186</v>
      </c>
      <c r="AK1311" t="s">
        <v>6186</v>
      </c>
      <c r="AL1311" t="s">
        <v>6186</v>
      </c>
      <c r="AM1311" t="s">
        <v>6186</v>
      </c>
      <c r="AN1311" t="s">
        <v>6186</v>
      </c>
      <c r="AO1311">
        <v>3.0000000000000001E-3</v>
      </c>
      <c r="AP1311">
        <v>0.997</v>
      </c>
      <c r="AQ1311">
        <v>8.9999999999999993E-3</v>
      </c>
      <c r="AR1311" t="s">
        <v>6186</v>
      </c>
      <c r="AS1311">
        <v>0.122</v>
      </c>
      <c r="AT1311">
        <v>0.51600000000000001</v>
      </c>
      <c r="AU1311">
        <v>0.34300000000000003</v>
      </c>
      <c r="AV1311">
        <v>5.3</v>
      </c>
      <c r="AW1311" t="s">
        <v>6186</v>
      </c>
      <c r="AX1311">
        <v>7.6</v>
      </c>
      <c r="AY1311">
        <v>0.378</v>
      </c>
      <c r="AZ1311">
        <v>0.17</v>
      </c>
      <c r="BA1311">
        <v>0.27200000000000002</v>
      </c>
      <c r="BB1311">
        <v>9.0999999999999998E-2</v>
      </c>
      <c r="BC1311">
        <v>0.09</v>
      </c>
      <c r="BD1311" t="s">
        <v>6186</v>
      </c>
    </row>
    <row r="1312" spans="1:56">
      <c r="A1312" t="s">
        <v>6185</v>
      </c>
      <c r="B1312">
        <v>4500</v>
      </c>
      <c r="C1312">
        <v>2009</v>
      </c>
      <c r="D1312">
        <v>183</v>
      </c>
      <c r="E1312">
        <v>1.9687E-2</v>
      </c>
      <c r="F1312">
        <v>23.2819</v>
      </c>
      <c r="H1312">
        <v>18.910250000000001</v>
      </c>
      <c r="I1312">
        <f t="shared" si="24"/>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6186</v>
      </c>
      <c r="AD1312" t="s">
        <v>6186</v>
      </c>
      <c r="AE1312" t="s">
        <v>6186</v>
      </c>
      <c r="AF1312">
        <v>0.122</v>
      </c>
      <c r="AG1312">
        <v>0.878</v>
      </c>
      <c r="AH1312" t="s">
        <v>6186</v>
      </c>
      <c r="AI1312" t="s">
        <v>6186</v>
      </c>
      <c r="AJ1312" t="s">
        <v>6186</v>
      </c>
      <c r="AK1312" t="s">
        <v>6186</v>
      </c>
      <c r="AL1312" t="s">
        <v>6186</v>
      </c>
      <c r="AM1312" t="s">
        <v>6186</v>
      </c>
      <c r="AN1312" t="s">
        <v>6186</v>
      </c>
      <c r="AO1312">
        <v>3.0000000000000001E-3</v>
      </c>
      <c r="AP1312">
        <v>0.997</v>
      </c>
      <c r="AQ1312">
        <v>2.5000000000000001E-2</v>
      </c>
      <c r="AR1312" t="s">
        <v>6186</v>
      </c>
      <c r="AS1312">
        <v>0.14199999999999999</v>
      </c>
      <c r="AT1312">
        <v>0.59299999999999997</v>
      </c>
      <c r="AU1312">
        <v>0.68700000000000006</v>
      </c>
      <c r="AV1312">
        <v>5.6</v>
      </c>
      <c r="AW1312" t="s">
        <v>6186</v>
      </c>
      <c r="AX1312">
        <v>7.3</v>
      </c>
      <c r="AY1312">
        <v>0.189</v>
      </c>
      <c r="AZ1312">
        <v>0.20899999999999999</v>
      </c>
      <c r="BA1312">
        <v>0.46100000000000002</v>
      </c>
      <c r="BB1312">
        <v>0.113</v>
      </c>
      <c r="BC1312">
        <v>2.8000000000000001E-2</v>
      </c>
      <c r="BD1312" t="s">
        <v>6186</v>
      </c>
    </row>
    <row r="1313" spans="1:56">
      <c r="A1313" t="s">
        <v>6185</v>
      </c>
      <c r="B1313">
        <v>4500</v>
      </c>
      <c r="C1313">
        <v>2010</v>
      </c>
      <c r="D1313">
        <v>221</v>
      </c>
      <c r="E1313">
        <v>1.9918000000000002E-2</v>
      </c>
      <c r="F1313">
        <v>24.118210000000001</v>
      </c>
      <c r="H1313">
        <v>19.56213</v>
      </c>
      <c r="I1313">
        <f t="shared" si="24"/>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6186</v>
      </c>
      <c r="AE1313" t="s">
        <v>6186</v>
      </c>
      <c r="AF1313">
        <v>0.24299999999999999</v>
      </c>
      <c r="AG1313">
        <v>0.75700000000000001</v>
      </c>
      <c r="AH1313" t="s">
        <v>6186</v>
      </c>
      <c r="AI1313" t="s">
        <v>6186</v>
      </c>
      <c r="AJ1313" t="s">
        <v>6186</v>
      </c>
      <c r="AK1313" t="s">
        <v>6186</v>
      </c>
      <c r="AL1313" t="s">
        <v>6186</v>
      </c>
      <c r="AM1313" t="s">
        <v>6186</v>
      </c>
      <c r="AN1313" t="s">
        <v>6186</v>
      </c>
      <c r="AO1313">
        <v>1E-3</v>
      </c>
      <c r="AP1313">
        <v>0.999</v>
      </c>
      <c r="AQ1313">
        <v>8.1000000000000003E-2</v>
      </c>
      <c r="AR1313" t="s">
        <v>6186</v>
      </c>
      <c r="AS1313">
        <v>0.14499999999999999</v>
      </c>
      <c r="AT1313">
        <v>0.629</v>
      </c>
      <c r="AU1313">
        <v>0.752</v>
      </c>
      <c r="AV1313">
        <v>5.8</v>
      </c>
      <c r="AW1313" t="s">
        <v>6186</v>
      </c>
      <c r="AX1313">
        <v>7.1</v>
      </c>
      <c r="AY1313">
        <v>0.17899999999999999</v>
      </c>
      <c r="AZ1313">
        <v>0.17799999999999999</v>
      </c>
      <c r="BA1313">
        <v>0.38200000000000001</v>
      </c>
      <c r="BB1313">
        <v>0.218</v>
      </c>
      <c r="BC1313">
        <v>4.2000000000000003E-2</v>
      </c>
      <c r="BD1313" t="s">
        <v>6186</v>
      </c>
    </row>
    <row r="1314" spans="1:56">
      <c r="A1314" t="s">
        <v>6185</v>
      </c>
      <c r="B1314">
        <v>4500</v>
      </c>
      <c r="C1314">
        <v>2011</v>
      </c>
      <c r="D1314">
        <v>326</v>
      </c>
      <c r="E1314">
        <v>2.7118E-2</v>
      </c>
      <c r="F1314">
        <v>24.843170000000001</v>
      </c>
      <c r="H1314">
        <v>20.134599999999999</v>
      </c>
      <c r="I1314">
        <f t="shared" si="24"/>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6186</v>
      </c>
      <c r="AE1314" t="s">
        <v>6186</v>
      </c>
      <c r="AF1314">
        <v>0.42599999999999999</v>
      </c>
      <c r="AG1314">
        <v>0.56399999999999995</v>
      </c>
      <c r="AH1314" t="s">
        <v>6186</v>
      </c>
      <c r="AI1314">
        <v>0.01</v>
      </c>
      <c r="AJ1314">
        <v>0.01</v>
      </c>
      <c r="AK1314" t="s">
        <v>6186</v>
      </c>
      <c r="AL1314" t="s">
        <v>6186</v>
      </c>
      <c r="AM1314" t="s">
        <v>6186</v>
      </c>
      <c r="AN1314" t="s">
        <v>6186</v>
      </c>
      <c r="AO1314">
        <v>1E-3</v>
      </c>
      <c r="AP1314">
        <v>0.98799999999999999</v>
      </c>
      <c r="AQ1314">
        <v>0.188</v>
      </c>
      <c r="AR1314" t="s">
        <v>6186</v>
      </c>
      <c r="AS1314">
        <v>9.8000000000000004E-2</v>
      </c>
      <c r="AT1314">
        <v>0.70699999999999996</v>
      </c>
      <c r="AU1314">
        <v>0.81599999999999995</v>
      </c>
      <c r="AV1314">
        <v>6.2</v>
      </c>
      <c r="AW1314" t="s">
        <v>6186</v>
      </c>
      <c r="AX1314">
        <v>7</v>
      </c>
      <c r="AY1314">
        <v>0.13100000000000001</v>
      </c>
      <c r="AZ1314">
        <v>9.8000000000000004E-2</v>
      </c>
      <c r="BA1314">
        <v>0.39600000000000002</v>
      </c>
      <c r="BB1314">
        <v>0.20899999999999999</v>
      </c>
      <c r="BC1314">
        <v>0.16500000000000001</v>
      </c>
      <c r="BD1314" t="s">
        <v>6186</v>
      </c>
    </row>
    <row r="1315" spans="1:56">
      <c r="A1315" t="s">
        <v>6185</v>
      </c>
      <c r="B1315">
        <v>4500</v>
      </c>
      <c r="C1315">
        <v>2012</v>
      </c>
      <c r="D1315">
        <v>246</v>
      </c>
      <c r="E1315">
        <v>1.8263999999999999E-2</v>
      </c>
      <c r="F1315">
        <v>25.736709999999999</v>
      </c>
      <c r="H1315">
        <v>20.80686</v>
      </c>
      <c r="I1315">
        <f t="shared" si="24"/>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6186</v>
      </c>
      <c r="AD1315" t="s">
        <v>6186</v>
      </c>
      <c r="AE1315" t="s">
        <v>6186</v>
      </c>
      <c r="AF1315">
        <v>0.58199999999999996</v>
      </c>
      <c r="AG1315">
        <v>0.39700000000000002</v>
      </c>
      <c r="AH1315" t="s">
        <v>6186</v>
      </c>
      <c r="AI1315">
        <v>2.1000000000000001E-2</v>
      </c>
      <c r="AJ1315">
        <v>8.9999999999999993E-3</v>
      </c>
      <c r="AK1315">
        <v>1.2E-2</v>
      </c>
      <c r="AL1315" t="s">
        <v>6186</v>
      </c>
      <c r="AM1315" t="s">
        <v>6186</v>
      </c>
      <c r="AN1315" t="s">
        <v>6186</v>
      </c>
      <c r="AO1315">
        <v>6.0000000000000001E-3</v>
      </c>
      <c r="AP1315">
        <v>0.97199999999999998</v>
      </c>
      <c r="AQ1315">
        <v>0.20799999999999999</v>
      </c>
      <c r="AR1315">
        <v>0.10199999999999999</v>
      </c>
      <c r="AS1315">
        <v>0.183</v>
      </c>
      <c r="AT1315">
        <v>0.74299999999999999</v>
      </c>
      <c r="AU1315">
        <v>0.90200000000000002</v>
      </c>
      <c r="AV1315">
        <v>6.6</v>
      </c>
      <c r="AW1315" t="s">
        <v>6186</v>
      </c>
      <c r="AX1315">
        <v>7</v>
      </c>
      <c r="AY1315">
        <v>1.2E-2</v>
      </c>
      <c r="AZ1315">
        <v>0.16200000000000001</v>
      </c>
      <c r="BA1315">
        <v>0.29399999999999998</v>
      </c>
      <c r="BB1315">
        <v>0.27600000000000002</v>
      </c>
      <c r="BC1315">
        <v>0.25600000000000001</v>
      </c>
      <c r="BD1315" t="s">
        <v>6186</v>
      </c>
    </row>
    <row r="1316" spans="1:56">
      <c r="A1316" t="s">
        <v>6185</v>
      </c>
      <c r="B1316">
        <v>4500</v>
      </c>
      <c r="C1316">
        <v>2013</v>
      </c>
      <c r="D1316">
        <v>308</v>
      </c>
      <c r="E1316">
        <v>2.0278999999999998E-2</v>
      </c>
      <c r="F1316">
        <v>26.911670000000001</v>
      </c>
      <c r="H1316">
        <v>21.757470000000001</v>
      </c>
      <c r="I1316">
        <f t="shared" si="24"/>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6186</v>
      </c>
      <c r="AE1316" t="s">
        <v>6186</v>
      </c>
      <c r="AF1316">
        <v>0.53100000000000003</v>
      </c>
      <c r="AG1316">
        <v>0.40699999999999997</v>
      </c>
      <c r="AH1316" t="s">
        <v>6186</v>
      </c>
      <c r="AI1316">
        <v>6.2E-2</v>
      </c>
      <c r="AJ1316">
        <v>4.0000000000000001E-3</v>
      </c>
      <c r="AK1316">
        <v>5.8000000000000003E-2</v>
      </c>
      <c r="AL1316" t="s">
        <v>6186</v>
      </c>
      <c r="AM1316" t="s">
        <v>6186</v>
      </c>
      <c r="AN1316" t="s">
        <v>6186</v>
      </c>
      <c r="AO1316">
        <v>8.9999999999999993E-3</v>
      </c>
      <c r="AP1316">
        <v>0.92900000000000005</v>
      </c>
      <c r="AQ1316">
        <v>0.22600000000000001</v>
      </c>
      <c r="AR1316">
        <v>0.20699999999999999</v>
      </c>
      <c r="AS1316">
        <v>0.186</v>
      </c>
      <c r="AT1316">
        <v>0.71</v>
      </c>
      <c r="AU1316">
        <v>0.89</v>
      </c>
      <c r="AV1316">
        <v>6.3</v>
      </c>
      <c r="AW1316" t="s">
        <v>6186</v>
      </c>
      <c r="AX1316">
        <v>6.8</v>
      </c>
      <c r="AY1316">
        <v>5.8000000000000003E-2</v>
      </c>
      <c r="AZ1316">
        <v>0.16600000000000001</v>
      </c>
      <c r="BA1316">
        <v>0.27200000000000002</v>
      </c>
      <c r="BB1316">
        <v>0.223</v>
      </c>
      <c r="BC1316">
        <v>0.27800000000000002</v>
      </c>
      <c r="BD1316" t="s">
        <v>6186</v>
      </c>
    </row>
    <row r="1317" spans="1:56">
      <c r="A1317" t="s">
        <v>6185</v>
      </c>
      <c r="B1317">
        <v>4500</v>
      </c>
      <c r="C1317">
        <v>2014</v>
      </c>
      <c r="D1317">
        <v>360</v>
      </c>
      <c r="E1317">
        <v>2.3229E-2</v>
      </c>
      <c r="F1317">
        <v>27.72814</v>
      </c>
      <c r="H1317">
        <v>22.331240000000001</v>
      </c>
      <c r="I1317">
        <f t="shared" si="24"/>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6186</v>
      </c>
      <c r="AE1317" t="s">
        <v>6186</v>
      </c>
      <c r="AF1317">
        <v>0.57999999999999996</v>
      </c>
      <c r="AG1317">
        <v>0.34</v>
      </c>
      <c r="AH1317" t="s">
        <v>6186</v>
      </c>
      <c r="AI1317">
        <v>0.08</v>
      </c>
      <c r="AJ1317">
        <v>3.6999999999999998E-2</v>
      </c>
      <c r="AK1317">
        <v>4.2999999999999997E-2</v>
      </c>
      <c r="AL1317" t="s">
        <v>6186</v>
      </c>
      <c r="AM1317" t="s">
        <v>6186</v>
      </c>
      <c r="AN1317" t="s">
        <v>6186</v>
      </c>
      <c r="AO1317">
        <v>0.01</v>
      </c>
      <c r="AP1317">
        <v>0.91</v>
      </c>
      <c r="AQ1317">
        <v>0.26600000000000001</v>
      </c>
      <c r="AR1317">
        <v>0.46899999999999997</v>
      </c>
      <c r="AS1317">
        <v>0.16400000000000001</v>
      </c>
      <c r="AT1317">
        <v>0.77</v>
      </c>
      <c r="AU1317">
        <v>0.90800000000000003</v>
      </c>
      <c r="AV1317">
        <v>6.6</v>
      </c>
      <c r="AW1317" t="s">
        <v>6186</v>
      </c>
      <c r="AX1317">
        <v>6.7</v>
      </c>
      <c r="AY1317">
        <v>4.2999999999999997E-2</v>
      </c>
      <c r="AZ1317">
        <v>0.14499999999999999</v>
      </c>
      <c r="BA1317">
        <v>0.16</v>
      </c>
      <c r="BB1317">
        <v>0.35</v>
      </c>
      <c r="BC1317">
        <v>0.30099999999999999</v>
      </c>
      <c r="BD1317" t="s">
        <v>6186</v>
      </c>
    </row>
    <row r="1318" spans="1:56">
      <c r="A1318" t="s">
        <v>6185</v>
      </c>
      <c r="B1318">
        <v>4500</v>
      </c>
      <c r="C1318">
        <v>2015</v>
      </c>
      <c r="D1318">
        <v>275</v>
      </c>
      <c r="E1318">
        <v>1.6438000000000001E-2</v>
      </c>
      <c r="F1318">
        <v>26.365410000000001</v>
      </c>
      <c r="H1318">
        <v>21.32882</v>
      </c>
      <c r="I1318">
        <f t="shared" si="24"/>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6186</v>
      </c>
      <c r="AE1318" t="s">
        <v>6186</v>
      </c>
      <c r="AF1318">
        <v>0.58399999999999996</v>
      </c>
      <c r="AG1318">
        <v>0.38500000000000001</v>
      </c>
      <c r="AH1318" t="s">
        <v>6186</v>
      </c>
      <c r="AI1318">
        <v>3.1E-2</v>
      </c>
      <c r="AJ1318">
        <v>1.4E-2</v>
      </c>
      <c r="AK1318">
        <v>1.7000000000000001E-2</v>
      </c>
      <c r="AL1318" t="s">
        <v>6186</v>
      </c>
      <c r="AM1318" t="s">
        <v>6186</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6186</v>
      </c>
      <c r="AX1318">
        <v>6.7</v>
      </c>
      <c r="AY1318">
        <v>1.7000000000000001E-2</v>
      </c>
      <c r="AZ1318" t="s">
        <v>6186</v>
      </c>
      <c r="BA1318">
        <v>0.189</v>
      </c>
      <c r="BB1318">
        <v>0.126</v>
      </c>
      <c r="BC1318">
        <v>0.66500000000000004</v>
      </c>
      <c r="BD1318">
        <v>2E-3</v>
      </c>
    </row>
    <row r="1319" spans="1:56">
      <c r="A1319" t="s">
        <v>6185</v>
      </c>
      <c r="B1319">
        <v>4500</v>
      </c>
      <c r="C1319">
        <v>2016</v>
      </c>
      <c r="D1319">
        <v>287</v>
      </c>
      <c r="E1319">
        <v>1.7604000000000002E-2</v>
      </c>
      <c r="F1319">
        <v>26.773250000000001</v>
      </c>
      <c r="H1319">
        <v>21.613859999999999</v>
      </c>
      <c r="I1319">
        <f t="shared" si="24"/>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6186</v>
      </c>
      <c r="AE1319" t="s">
        <v>6186</v>
      </c>
      <c r="AF1319">
        <v>0.56599999999999995</v>
      </c>
      <c r="AG1319">
        <v>0.41099999999999998</v>
      </c>
      <c r="AH1319" t="s">
        <v>6186</v>
      </c>
      <c r="AI1319">
        <v>2.3E-2</v>
      </c>
      <c r="AJ1319">
        <v>1.4E-2</v>
      </c>
      <c r="AK1319">
        <v>8.0000000000000002E-3</v>
      </c>
      <c r="AL1319">
        <v>2E-3</v>
      </c>
      <c r="AM1319" t="s">
        <v>6186</v>
      </c>
      <c r="AN1319">
        <v>0</v>
      </c>
      <c r="AO1319">
        <v>4.0000000000000001E-3</v>
      </c>
      <c r="AP1319">
        <v>0.97199999999999998</v>
      </c>
      <c r="AQ1319">
        <v>0.28799999999999998</v>
      </c>
      <c r="AR1319">
        <v>0.377</v>
      </c>
      <c r="AS1319">
        <v>0.21</v>
      </c>
      <c r="AT1319">
        <v>0.73399999999999999</v>
      </c>
      <c r="AU1319">
        <v>0.97699999999999998</v>
      </c>
      <c r="AV1319">
        <v>7.5</v>
      </c>
      <c r="AW1319" t="s">
        <v>6186</v>
      </c>
      <c r="AX1319">
        <v>6.7</v>
      </c>
      <c r="AY1319">
        <v>8.0000000000000002E-3</v>
      </c>
      <c r="AZ1319" t="s">
        <v>6186</v>
      </c>
      <c r="BA1319">
        <v>0.114</v>
      </c>
      <c r="BB1319">
        <v>0.17399999999999999</v>
      </c>
      <c r="BC1319">
        <v>0.69799999999999995</v>
      </c>
      <c r="BD1319">
        <v>4.0000000000000001E-3</v>
      </c>
    </row>
    <row r="1320" spans="1:56">
      <c r="A1320" t="s">
        <v>6185</v>
      </c>
      <c r="B1320">
        <v>4500</v>
      </c>
      <c r="C1320">
        <v>2017</v>
      </c>
      <c r="D1320">
        <v>201</v>
      </c>
      <c r="E1320">
        <v>1.1821999999999999E-2</v>
      </c>
      <c r="F1320">
        <v>26.474260000000001</v>
      </c>
      <c r="H1320">
        <v>21.40962</v>
      </c>
      <c r="I1320">
        <f t="shared" si="24"/>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6186</v>
      </c>
      <c r="AE1320" t="s">
        <v>6186</v>
      </c>
      <c r="AF1320">
        <v>0.59499999999999997</v>
      </c>
      <c r="AG1320">
        <v>0.40100000000000002</v>
      </c>
      <c r="AH1320" t="s">
        <v>6186</v>
      </c>
      <c r="AI1320">
        <v>5.0000000000000001E-3</v>
      </c>
      <c r="AJ1320" t="s">
        <v>6186</v>
      </c>
      <c r="AK1320" t="s">
        <v>6186</v>
      </c>
      <c r="AL1320">
        <v>4.0000000000000001E-3</v>
      </c>
      <c r="AM1320">
        <v>5.0000000000000001E-3</v>
      </c>
      <c r="AN1320" t="s">
        <v>6186</v>
      </c>
      <c r="AO1320">
        <v>2E-3</v>
      </c>
      <c r="AP1320">
        <v>0.99</v>
      </c>
      <c r="AQ1320">
        <v>0.316</v>
      </c>
      <c r="AR1320">
        <v>0.3</v>
      </c>
      <c r="AS1320">
        <v>0.26700000000000002</v>
      </c>
      <c r="AT1320">
        <v>0.76</v>
      </c>
      <c r="AU1320">
        <v>0.91900000000000004</v>
      </c>
      <c r="AV1320">
        <v>7.6</v>
      </c>
      <c r="AW1320">
        <v>2E-3</v>
      </c>
      <c r="AX1320">
        <v>6.6</v>
      </c>
      <c r="AY1320">
        <v>5.0000000000000001E-3</v>
      </c>
      <c r="AZ1320" t="s">
        <v>6186</v>
      </c>
      <c r="BA1320">
        <v>0.185</v>
      </c>
      <c r="BB1320">
        <v>7.1999999999999995E-2</v>
      </c>
      <c r="BC1320">
        <v>0.70499999999999996</v>
      </c>
      <c r="BD1320">
        <v>3.2000000000000001E-2</v>
      </c>
    </row>
    <row r="1321" spans="1:56">
      <c r="A1321" t="s">
        <v>6185</v>
      </c>
      <c r="B1321">
        <v>4500</v>
      </c>
      <c r="C1321">
        <v>2018</v>
      </c>
      <c r="D1321">
        <v>315</v>
      </c>
      <c r="E1321">
        <v>1.9366000000000001E-2</v>
      </c>
      <c r="F1321">
        <v>32.419040000000003</v>
      </c>
      <c r="H1321">
        <v>25.971730000000001</v>
      </c>
      <c r="I1321">
        <f t="shared" si="24"/>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6186</v>
      </c>
      <c r="AE1321" t="s">
        <v>6186</v>
      </c>
      <c r="AF1321">
        <v>0.44500000000000001</v>
      </c>
      <c r="AG1321">
        <v>0.35099999999999998</v>
      </c>
      <c r="AH1321" t="s">
        <v>6186</v>
      </c>
      <c r="AI1321">
        <v>0.20399999999999999</v>
      </c>
      <c r="AJ1321">
        <v>1E-3</v>
      </c>
      <c r="AK1321">
        <v>0.20200000000000001</v>
      </c>
      <c r="AL1321">
        <v>3.6999999999999998E-2</v>
      </c>
      <c r="AM1321">
        <v>1E-3</v>
      </c>
      <c r="AN1321" t="s">
        <v>6186</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6186</v>
      </c>
      <c r="BA1321">
        <v>7.6999999999999999E-2</v>
      </c>
      <c r="BB1321">
        <v>2.9000000000000001E-2</v>
      </c>
      <c r="BC1321">
        <v>0.60799999999999998</v>
      </c>
      <c r="BD1321">
        <v>8.2000000000000003E-2</v>
      </c>
    </row>
    <row r="1322" spans="1:56">
      <c r="A1322" t="s">
        <v>6185</v>
      </c>
      <c r="B1322">
        <v>4500</v>
      </c>
      <c r="C1322">
        <v>2019</v>
      </c>
      <c r="D1322">
        <v>295</v>
      </c>
      <c r="E1322">
        <v>1.8277999999999999E-2</v>
      </c>
      <c r="F1322">
        <v>31.507739999999998</v>
      </c>
      <c r="H1322">
        <v>25.26454</v>
      </c>
      <c r="I1322">
        <f t="shared" si="24"/>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6186</v>
      </c>
      <c r="AE1322" t="s">
        <v>6186</v>
      </c>
      <c r="AF1322">
        <v>0.39600000000000002</v>
      </c>
      <c r="AG1322">
        <v>0.44</v>
      </c>
      <c r="AH1322" t="s">
        <v>6186</v>
      </c>
      <c r="AI1322">
        <v>0.16400000000000001</v>
      </c>
      <c r="AJ1322" t="s">
        <v>6186</v>
      </c>
      <c r="AK1322">
        <v>0.16300000000000001</v>
      </c>
      <c r="AL1322">
        <v>0.03</v>
      </c>
      <c r="AM1322">
        <v>1E-3</v>
      </c>
      <c r="AN1322" t="s">
        <v>6186</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6186</v>
      </c>
      <c r="BA1322">
        <v>5.3999999999999999E-2</v>
      </c>
      <c r="BB1322">
        <v>9.2999999999999999E-2</v>
      </c>
      <c r="BC1322">
        <v>0.499</v>
      </c>
      <c r="BD1322">
        <v>0.108</v>
      </c>
    </row>
    <row r="1323" spans="1:56">
      <c r="A1323" t="s">
        <v>6185</v>
      </c>
      <c r="B1323">
        <v>4500</v>
      </c>
      <c r="C1323">
        <v>2020</v>
      </c>
      <c r="D1323">
        <v>164</v>
      </c>
      <c r="E1323">
        <v>1.1957000000000001E-2</v>
      </c>
      <c r="F1323">
        <v>26.55189</v>
      </c>
      <c r="H1323">
        <v>21.454789999999999</v>
      </c>
      <c r="I1323">
        <f t="shared" si="24"/>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6186</v>
      </c>
      <c r="AE1323" t="s">
        <v>6186</v>
      </c>
      <c r="AF1323">
        <v>0.378</v>
      </c>
      <c r="AG1323">
        <v>0.61299999999999999</v>
      </c>
      <c r="AH1323" t="s">
        <v>6186</v>
      </c>
      <c r="AI1323">
        <v>8.9999999999999993E-3</v>
      </c>
      <c r="AJ1323" t="s">
        <v>6186</v>
      </c>
      <c r="AK1323">
        <v>7.0000000000000001E-3</v>
      </c>
      <c r="AL1323">
        <v>1.4E-2</v>
      </c>
      <c r="AM1323">
        <v>2E-3</v>
      </c>
      <c r="AN1323" t="s">
        <v>6186</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6186</v>
      </c>
      <c r="BA1323">
        <v>4.9000000000000002E-2</v>
      </c>
      <c r="BB1323">
        <v>8.5999999999999993E-2</v>
      </c>
      <c r="BC1323">
        <v>0.56499999999999995</v>
      </c>
      <c r="BD1323">
        <v>0.113</v>
      </c>
    </row>
    <row r="1324" spans="1:56">
      <c r="A1324" t="s">
        <v>6185</v>
      </c>
      <c r="B1324">
        <v>4500</v>
      </c>
      <c r="C1324">
        <v>2021</v>
      </c>
      <c r="D1324">
        <v>184</v>
      </c>
      <c r="E1324">
        <v>1.3349E-2</v>
      </c>
      <c r="F1324">
        <v>29.586510000000001</v>
      </c>
      <c r="G1324">
        <f>IFERROR(F1324*E1324,"")</f>
        <v>0.39495032199000002</v>
      </c>
      <c r="H1324">
        <v>23.795870000000001</v>
      </c>
      <c r="I1324">
        <f t="shared" si="24"/>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6186</v>
      </c>
      <c r="AE1324" t="s">
        <v>6186</v>
      </c>
      <c r="AF1324">
        <v>0.27500000000000002</v>
      </c>
      <c r="AG1324">
        <v>0.59199999999999997</v>
      </c>
      <c r="AH1324" t="s">
        <v>6186</v>
      </c>
      <c r="AI1324">
        <v>0.13400000000000001</v>
      </c>
      <c r="AJ1324" t="s">
        <v>6186</v>
      </c>
      <c r="AK1324">
        <v>0.11799999999999999</v>
      </c>
      <c r="AL1324">
        <v>2.8000000000000001E-2</v>
      </c>
      <c r="AM1324">
        <v>1.6E-2</v>
      </c>
      <c r="AN1324" t="s">
        <v>6186</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6186</v>
      </c>
      <c r="BA1324">
        <v>2.9000000000000001E-2</v>
      </c>
      <c r="BB1324">
        <v>8.5000000000000006E-2</v>
      </c>
      <c r="BC1324">
        <v>0.55900000000000005</v>
      </c>
      <c r="BD1324">
        <v>9.2999999999999999E-2</v>
      </c>
    </row>
    <row r="1325" spans="1:56">
      <c r="A1325" t="s">
        <v>6185</v>
      </c>
      <c r="B1325">
        <v>4500</v>
      </c>
      <c r="C1325" t="s">
        <v>6187</v>
      </c>
      <c r="D1325" t="s">
        <v>6186</v>
      </c>
      <c r="E1325">
        <v>1.5900999999999998E-2</v>
      </c>
      <c r="F1325">
        <v>36.095030000000001</v>
      </c>
      <c r="H1325">
        <v>28.60059</v>
      </c>
      <c r="I1325">
        <f t="shared" si="24"/>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6186</v>
      </c>
      <c r="AE1325" t="s">
        <v>6186</v>
      </c>
      <c r="AF1325">
        <v>0.38</v>
      </c>
      <c r="AG1325">
        <v>0.34100000000000003</v>
      </c>
      <c r="AH1325" t="s">
        <v>6186</v>
      </c>
      <c r="AI1325">
        <v>0.27900000000000003</v>
      </c>
      <c r="AJ1325" t="s">
        <v>6186</v>
      </c>
      <c r="AK1325">
        <v>0.26200000000000001</v>
      </c>
      <c r="AL1325">
        <v>0.03</v>
      </c>
      <c r="AM1325">
        <v>1.7000000000000001E-2</v>
      </c>
      <c r="AN1325" t="s">
        <v>6186</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6186</v>
      </c>
      <c r="BA1325">
        <v>1.4999999999999999E-2</v>
      </c>
      <c r="BB1325">
        <v>0.15</v>
      </c>
      <c r="BC1325">
        <v>0.41399999999999998</v>
      </c>
      <c r="BD1325">
        <v>0.08</v>
      </c>
    </row>
    <row r="1326" spans="1:56">
      <c r="A1326" t="s">
        <v>6191</v>
      </c>
      <c r="B1326">
        <v>4500</v>
      </c>
      <c r="C1326">
        <v>1975</v>
      </c>
      <c r="D1326" t="s">
        <v>6186</v>
      </c>
      <c r="E1326" t="s">
        <v>6186</v>
      </c>
      <c r="F1326" t="s">
        <v>6186</v>
      </c>
      <c r="H1326" t="s">
        <v>6186</v>
      </c>
      <c r="I1326" t="str">
        <f t="shared" si="24"/>
        <v/>
      </c>
      <c r="K1326" t="s">
        <v>6186</v>
      </c>
      <c r="L1326" t="s">
        <v>6186</v>
      </c>
      <c r="M1326" t="s">
        <v>6186</v>
      </c>
      <c r="N1326" t="s">
        <v>6186</v>
      </c>
      <c r="O1326" t="s">
        <v>6186</v>
      </c>
      <c r="P1326" t="s">
        <v>6186</v>
      </c>
      <c r="Q1326" t="s">
        <v>6186</v>
      </c>
      <c r="R1326" t="s">
        <v>6186</v>
      </c>
      <c r="S1326" t="s">
        <v>6186</v>
      </c>
      <c r="T1326" t="s">
        <v>6186</v>
      </c>
      <c r="U1326" t="s">
        <v>6186</v>
      </c>
      <c r="V1326" t="s">
        <v>6186</v>
      </c>
      <c r="W1326" t="s">
        <v>6186</v>
      </c>
      <c r="X1326" t="s">
        <v>6186</v>
      </c>
      <c r="Y1326" t="s">
        <v>6186</v>
      </c>
      <c r="Z1326" t="s">
        <v>6186</v>
      </c>
      <c r="AA1326" t="s">
        <v>6186</v>
      </c>
      <c r="AB1326" t="s">
        <v>6186</v>
      </c>
      <c r="AC1326" t="s">
        <v>6186</v>
      </c>
      <c r="AD1326" t="s">
        <v>6186</v>
      </c>
      <c r="AE1326" t="s">
        <v>6186</v>
      </c>
      <c r="AF1326" t="s">
        <v>6186</v>
      </c>
      <c r="AG1326" t="s">
        <v>6186</v>
      </c>
      <c r="AH1326" t="s">
        <v>6186</v>
      </c>
      <c r="AI1326" t="s">
        <v>6186</v>
      </c>
      <c r="AJ1326" t="s">
        <v>6186</v>
      </c>
      <c r="AK1326" t="s">
        <v>6186</v>
      </c>
      <c r="AL1326" t="s">
        <v>6186</v>
      </c>
      <c r="AM1326" t="s">
        <v>6186</v>
      </c>
      <c r="AN1326" t="s">
        <v>6186</v>
      </c>
      <c r="AO1326" t="s">
        <v>6186</v>
      </c>
      <c r="AP1326" t="s">
        <v>6186</v>
      </c>
      <c r="AQ1326" t="s">
        <v>6186</v>
      </c>
      <c r="AR1326" t="s">
        <v>6186</v>
      </c>
      <c r="AS1326" t="s">
        <v>6186</v>
      </c>
      <c r="AT1326" t="s">
        <v>6186</v>
      </c>
      <c r="AU1326" t="s">
        <v>6186</v>
      </c>
      <c r="AV1326" t="s">
        <v>6186</v>
      </c>
      <c r="AW1326" t="s">
        <v>6186</v>
      </c>
      <c r="AX1326" t="s">
        <v>6186</v>
      </c>
      <c r="AY1326" t="s">
        <v>6186</v>
      </c>
      <c r="AZ1326" t="s">
        <v>6186</v>
      </c>
      <c r="BA1326" t="s">
        <v>6186</v>
      </c>
      <c r="BB1326" t="s">
        <v>6186</v>
      </c>
      <c r="BC1326" t="s">
        <v>6186</v>
      </c>
      <c r="BD1326" t="s">
        <v>6186</v>
      </c>
    </row>
    <row r="1327" spans="1:56">
      <c r="A1327" t="s">
        <v>6191</v>
      </c>
      <c r="B1327">
        <v>4500</v>
      </c>
      <c r="C1327">
        <v>1976</v>
      </c>
      <c r="D1327" t="s">
        <v>6186</v>
      </c>
      <c r="E1327" t="s">
        <v>6186</v>
      </c>
      <c r="F1327" t="s">
        <v>6186</v>
      </c>
      <c r="H1327" t="s">
        <v>6186</v>
      </c>
      <c r="I1327" t="str">
        <f t="shared" si="24"/>
        <v/>
      </c>
      <c r="K1327" t="s">
        <v>6186</v>
      </c>
      <c r="L1327" t="s">
        <v>6186</v>
      </c>
      <c r="M1327" t="s">
        <v>6186</v>
      </c>
      <c r="N1327" t="s">
        <v>6186</v>
      </c>
      <c r="O1327" t="s">
        <v>6186</v>
      </c>
      <c r="P1327" t="s">
        <v>6186</v>
      </c>
      <c r="Q1327" t="s">
        <v>6186</v>
      </c>
      <c r="R1327" t="s">
        <v>6186</v>
      </c>
      <c r="S1327" t="s">
        <v>6186</v>
      </c>
      <c r="T1327" t="s">
        <v>6186</v>
      </c>
      <c r="U1327" t="s">
        <v>6186</v>
      </c>
      <c r="V1327" t="s">
        <v>6186</v>
      </c>
      <c r="W1327" t="s">
        <v>6186</v>
      </c>
      <c r="X1327" t="s">
        <v>6186</v>
      </c>
      <c r="Y1327" t="s">
        <v>6186</v>
      </c>
      <c r="Z1327" t="s">
        <v>6186</v>
      </c>
      <c r="AA1327" t="s">
        <v>6186</v>
      </c>
      <c r="AB1327" t="s">
        <v>6186</v>
      </c>
      <c r="AC1327" t="s">
        <v>6186</v>
      </c>
      <c r="AD1327" t="s">
        <v>6186</v>
      </c>
      <c r="AE1327" t="s">
        <v>6186</v>
      </c>
      <c r="AF1327" t="s">
        <v>6186</v>
      </c>
      <c r="AG1327" t="s">
        <v>6186</v>
      </c>
      <c r="AH1327" t="s">
        <v>6186</v>
      </c>
      <c r="AI1327" t="s">
        <v>6186</v>
      </c>
      <c r="AJ1327" t="s">
        <v>6186</v>
      </c>
      <c r="AK1327" t="s">
        <v>6186</v>
      </c>
      <c r="AL1327" t="s">
        <v>6186</v>
      </c>
      <c r="AM1327" t="s">
        <v>6186</v>
      </c>
      <c r="AN1327" t="s">
        <v>6186</v>
      </c>
      <c r="AO1327" t="s">
        <v>6186</v>
      </c>
      <c r="AP1327" t="s">
        <v>6186</v>
      </c>
      <c r="AQ1327" t="s">
        <v>6186</v>
      </c>
      <c r="AR1327" t="s">
        <v>6186</v>
      </c>
      <c r="AS1327" t="s">
        <v>6186</v>
      </c>
      <c r="AT1327" t="s">
        <v>6186</v>
      </c>
      <c r="AU1327" t="s">
        <v>6186</v>
      </c>
      <c r="AV1327" t="s">
        <v>6186</v>
      </c>
      <c r="AW1327" t="s">
        <v>6186</v>
      </c>
      <c r="AX1327" t="s">
        <v>6186</v>
      </c>
      <c r="AY1327" t="s">
        <v>6186</v>
      </c>
      <c r="AZ1327" t="s">
        <v>6186</v>
      </c>
      <c r="BA1327" t="s">
        <v>6186</v>
      </c>
      <c r="BB1327" t="s">
        <v>6186</v>
      </c>
      <c r="BC1327" t="s">
        <v>6186</v>
      </c>
      <c r="BD1327" t="s">
        <v>6186</v>
      </c>
    </row>
    <row r="1328" spans="1:56">
      <c r="A1328" t="s">
        <v>6191</v>
      </c>
      <c r="B1328">
        <v>4500</v>
      </c>
      <c r="C1328">
        <v>1977</v>
      </c>
      <c r="D1328" t="s">
        <v>6186</v>
      </c>
      <c r="E1328" t="s">
        <v>6186</v>
      </c>
      <c r="F1328" t="s">
        <v>6186</v>
      </c>
      <c r="H1328" t="s">
        <v>6186</v>
      </c>
      <c r="I1328" t="str">
        <f t="shared" si="24"/>
        <v/>
      </c>
      <c r="K1328" t="s">
        <v>6186</v>
      </c>
      <c r="L1328" t="s">
        <v>6186</v>
      </c>
      <c r="M1328" t="s">
        <v>6186</v>
      </c>
      <c r="N1328" t="s">
        <v>6186</v>
      </c>
      <c r="O1328" t="s">
        <v>6186</v>
      </c>
      <c r="P1328" t="s">
        <v>6186</v>
      </c>
      <c r="Q1328" t="s">
        <v>6186</v>
      </c>
      <c r="R1328" t="s">
        <v>6186</v>
      </c>
      <c r="S1328" t="s">
        <v>6186</v>
      </c>
      <c r="T1328" t="s">
        <v>6186</v>
      </c>
      <c r="U1328" t="s">
        <v>6186</v>
      </c>
      <c r="V1328" t="s">
        <v>6186</v>
      </c>
      <c r="W1328" t="s">
        <v>6186</v>
      </c>
      <c r="X1328" t="s">
        <v>6186</v>
      </c>
      <c r="Y1328" t="s">
        <v>6186</v>
      </c>
      <c r="Z1328" t="s">
        <v>6186</v>
      </c>
      <c r="AA1328" t="s">
        <v>6186</v>
      </c>
      <c r="AB1328" t="s">
        <v>6186</v>
      </c>
      <c r="AC1328" t="s">
        <v>6186</v>
      </c>
      <c r="AD1328" t="s">
        <v>6186</v>
      </c>
      <c r="AE1328" t="s">
        <v>6186</v>
      </c>
      <c r="AF1328" t="s">
        <v>6186</v>
      </c>
      <c r="AG1328" t="s">
        <v>6186</v>
      </c>
      <c r="AH1328" t="s">
        <v>6186</v>
      </c>
      <c r="AI1328" t="s">
        <v>6186</v>
      </c>
      <c r="AJ1328" t="s">
        <v>6186</v>
      </c>
      <c r="AK1328" t="s">
        <v>6186</v>
      </c>
      <c r="AL1328" t="s">
        <v>6186</v>
      </c>
      <c r="AM1328" t="s">
        <v>6186</v>
      </c>
      <c r="AN1328" t="s">
        <v>6186</v>
      </c>
      <c r="AO1328" t="s">
        <v>6186</v>
      </c>
      <c r="AP1328" t="s">
        <v>6186</v>
      </c>
      <c r="AQ1328" t="s">
        <v>6186</v>
      </c>
      <c r="AR1328" t="s">
        <v>6186</v>
      </c>
      <c r="AS1328" t="s">
        <v>6186</v>
      </c>
      <c r="AT1328" t="s">
        <v>6186</v>
      </c>
      <c r="AU1328" t="s">
        <v>6186</v>
      </c>
      <c r="AV1328" t="s">
        <v>6186</v>
      </c>
      <c r="AW1328" t="s">
        <v>6186</v>
      </c>
      <c r="AX1328" t="s">
        <v>6186</v>
      </c>
      <c r="AY1328" t="s">
        <v>6186</v>
      </c>
      <c r="AZ1328" t="s">
        <v>6186</v>
      </c>
      <c r="BA1328" t="s">
        <v>6186</v>
      </c>
      <c r="BB1328" t="s">
        <v>6186</v>
      </c>
      <c r="BC1328" t="s">
        <v>6186</v>
      </c>
      <c r="BD1328" t="s">
        <v>6186</v>
      </c>
    </row>
    <row r="1329" spans="1:56">
      <c r="A1329" t="s">
        <v>6191</v>
      </c>
      <c r="B1329">
        <v>4500</v>
      </c>
      <c r="C1329">
        <v>1978</v>
      </c>
      <c r="D1329" t="s">
        <v>6186</v>
      </c>
      <c r="E1329" t="s">
        <v>6186</v>
      </c>
      <c r="F1329" t="s">
        <v>6186</v>
      </c>
      <c r="H1329" t="s">
        <v>6186</v>
      </c>
      <c r="I1329" t="str">
        <f t="shared" si="24"/>
        <v/>
      </c>
      <c r="K1329" t="s">
        <v>6186</v>
      </c>
      <c r="L1329" t="s">
        <v>6186</v>
      </c>
      <c r="M1329" t="s">
        <v>6186</v>
      </c>
      <c r="N1329" t="s">
        <v>6186</v>
      </c>
      <c r="O1329" t="s">
        <v>6186</v>
      </c>
      <c r="P1329" t="s">
        <v>6186</v>
      </c>
      <c r="Q1329" t="s">
        <v>6186</v>
      </c>
      <c r="R1329" t="s">
        <v>6186</v>
      </c>
      <c r="S1329" t="s">
        <v>6186</v>
      </c>
      <c r="T1329" t="s">
        <v>6186</v>
      </c>
      <c r="U1329" t="s">
        <v>6186</v>
      </c>
      <c r="V1329" t="s">
        <v>6186</v>
      </c>
      <c r="W1329" t="s">
        <v>6186</v>
      </c>
      <c r="X1329" t="s">
        <v>6186</v>
      </c>
      <c r="Y1329" t="s">
        <v>6186</v>
      </c>
      <c r="Z1329" t="s">
        <v>6186</v>
      </c>
      <c r="AA1329" t="s">
        <v>6186</v>
      </c>
      <c r="AB1329" t="s">
        <v>6186</v>
      </c>
      <c r="AC1329" t="s">
        <v>6186</v>
      </c>
      <c r="AD1329" t="s">
        <v>6186</v>
      </c>
      <c r="AE1329" t="s">
        <v>6186</v>
      </c>
      <c r="AF1329" t="s">
        <v>6186</v>
      </c>
      <c r="AG1329" t="s">
        <v>6186</v>
      </c>
      <c r="AH1329" t="s">
        <v>6186</v>
      </c>
      <c r="AI1329" t="s">
        <v>6186</v>
      </c>
      <c r="AJ1329" t="s">
        <v>6186</v>
      </c>
      <c r="AK1329" t="s">
        <v>6186</v>
      </c>
      <c r="AL1329" t="s">
        <v>6186</v>
      </c>
      <c r="AM1329" t="s">
        <v>6186</v>
      </c>
      <c r="AN1329" t="s">
        <v>6186</v>
      </c>
      <c r="AO1329" t="s">
        <v>6186</v>
      </c>
      <c r="AP1329" t="s">
        <v>6186</v>
      </c>
      <c r="AQ1329" t="s">
        <v>6186</v>
      </c>
      <c r="AR1329" t="s">
        <v>6186</v>
      </c>
      <c r="AS1329" t="s">
        <v>6186</v>
      </c>
      <c r="AT1329" t="s">
        <v>6186</v>
      </c>
      <c r="AU1329" t="s">
        <v>6186</v>
      </c>
      <c r="AV1329" t="s">
        <v>6186</v>
      </c>
      <c r="AW1329" t="s">
        <v>6186</v>
      </c>
      <c r="AX1329" t="s">
        <v>6186</v>
      </c>
      <c r="AY1329" t="s">
        <v>6186</v>
      </c>
      <c r="AZ1329" t="s">
        <v>6186</v>
      </c>
      <c r="BA1329" t="s">
        <v>6186</v>
      </c>
      <c r="BB1329" t="s">
        <v>6186</v>
      </c>
      <c r="BC1329" t="s">
        <v>6186</v>
      </c>
      <c r="BD1329" t="s">
        <v>6186</v>
      </c>
    </row>
    <row r="1330" spans="1:56">
      <c r="A1330" t="s">
        <v>6191</v>
      </c>
      <c r="B1330">
        <v>4500</v>
      </c>
      <c r="C1330">
        <v>1979</v>
      </c>
      <c r="D1330" t="s">
        <v>6186</v>
      </c>
      <c r="E1330" t="s">
        <v>6186</v>
      </c>
      <c r="F1330" t="s">
        <v>6186</v>
      </c>
      <c r="H1330" t="s">
        <v>6186</v>
      </c>
      <c r="I1330" t="str">
        <f t="shared" si="24"/>
        <v/>
      </c>
      <c r="K1330" t="s">
        <v>6186</v>
      </c>
      <c r="L1330" t="s">
        <v>6186</v>
      </c>
      <c r="M1330" t="s">
        <v>6186</v>
      </c>
      <c r="N1330" t="s">
        <v>6186</v>
      </c>
      <c r="O1330" t="s">
        <v>6186</v>
      </c>
      <c r="P1330" t="s">
        <v>6186</v>
      </c>
      <c r="Q1330" t="s">
        <v>6186</v>
      </c>
      <c r="R1330" t="s">
        <v>6186</v>
      </c>
      <c r="S1330" t="s">
        <v>6186</v>
      </c>
      <c r="T1330" t="s">
        <v>6186</v>
      </c>
      <c r="U1330" t="s">
        <v>6186</v>
      </c>
      <c r="V1330" t="s">
        <v>6186</v>
      </c>
      <c r="W1330" t="s">
        <v>6186</v>
      </c>
      <c r="X1330" t="s">
        <v>6186</v>
      </c>
      <c r="Y1330" t="s">
        <v>6186</v>
      </c>
      <c r="Z1330" t="s">
        <v>6186</v>
      </c>
      <c r="AA1330" t="s">
        <v>6186</v>
      </c>
      <c r="AB1330" t="s">
        <v>6186</v>
      </c>
      <c r="AC1330" t="s">
        <v>6186</v>
      </c>
      <c r="AD1330" t="s">
        <v>6186</v>
      </c>
      <c r="AE1330" t="s">
        <v>6186</v>
      </c>
      <c r="AF1330" t="s">
        <v>6186</v>
      </c>
      <c r="AG1330" t="s">
        <v>6186</v>
      </c>
      <c r="AH1330" t="s">
        <v>6186</v>
      </c>
      <c r="AI1330" t="s">
        <v>6186</v>
      </c>
      <c r="AJ1330" t="s">
        <v>6186</v>
      </c>
      <c r="AK1330" t="s">
        <v>6186</v>
      </c>
      <c r="AL1330" t="s">
        <v>6186</v>
      </c>
      <c r="AM1330" t="s">
        <v>6186</v>
      </c>
      <c r="AN1330" t="s">
        <v>6186</v>
      </c>
      <c r="AO1330" t="s">
        <v>6186</v>
      </c>
      <c r="AP1330" t="s">
        <v>6186</v>
      </c>
      <c r="AQ1330" t="s">
        <v>6186</v>
      </c>
      <c r="AR1330" t="s">
        <v>6186</v>
      </c>
      <c r="AS1330" t="s">
        <v>6186</v>
      </c>
      <c r="AT1330" t="s">
        <v>6186</v>
      </c>
      <c r="AU1330" t="s">
        <v>6186</v>
      </c>
      <c r="AV1330" t="s">
        <v>6186</v>
      </c>
      <c r="AW1330" t="s">
        <v>6186</v>
      </c>
      <c r="AX1330" t="s">
        <v>6186</v>
      </c>
      <c r="AY1330" t="s">
        <v>6186</v>
      </c>
      <c r="AZ1330" t="s">
        <v>6186</v>
      </c>
      <c r="BA1330" t="s">
        <v>6186</v>
      </c>
      <c r="BB1330" t="s">
        <v>6186</v>
      </c>
      <c r="BC1330" t="s">
        <v>6186</v>
      </c>
      <c r="BD1330" t="s">
        <v>6186</v>
      </c>
    </row>
    <row r="1331" spans="1:56">
      <c r="A1331" t="s">
        <v>6191</v>
      </c>
      <c r="B1331">
        <v>4500</v>
      </c>
      <c r="C1331">
        <v>1980</v>
      </c>
      <c r="D1331" t="s">
        <v>6186</v>
      </c>
      <c r="E1331" t="s">
        <v>6186</v>
      </c>
      <c r="F1331" t="s">
        <v>6186</v>
      </c>
      <c r="H1331" t="s">
        <v>6186</v>
      </c>
      <c r="I1331" t="str">
        <f t="shared" si="24"/>
        <v/>
      </c>
      <c r="K1331" t="s">
        <v>6186</v>
      </c>
      <c r="L1331" t="s">
        <v>6186</v>
      </c>
      <c r="M1331" t="s">
        <v>6186</v>
      </c>
      <c r="N1331" t="s">
        <v>6186</v>
      </c>
      <c r="O1331" t="s">
        <v>6186</v>
      </c>
      <c r="P1331" t="s">
        <v>6186</v>
      </c>
      <c r="Q1331" t="s">
        <v>6186</v>
      </c>
      <c r="R1331" t="s">
        <v>6186</v>
      </c>
      <c r="S1331" t="s">
        <v>6186</v>
      </c>
      <c r="T1331" t="s">
        <v>6186</v>
      </c>
      <c r="U1331" t="s">
        <v>6186</v>
      </c>
      <c r="V1331" t="s">
        <v>6186</v>
      </c>
      <c r="W1331" t="s">
        <v>6186</v>
      </c>
      <c r="X1331" t="s">
        <v>6186</v>
      </c>
      <c r="Y1331" t="s">
        <v>6186</v>
      </c>
      <c r="Z1331" t="s">
        <v>6186</v>
      </c>
      <c r="AA1331" t="s">
        <v>6186</v>
      </c>
      <c r="AB1331" t="s">
        <v>6186</v>
      </c>
      <c r="AC1331" t="s">
        <v>6186</v>
      </c>
      <c r="AD1331" t="s">
        <v>6186</v>
      </c>
      <c r="AE1331" t="s">
        <v>6186</v>
      </c>
      <c r="AF1331" t="s">
        <v>6186</v>
      </c>
      <c r="AG1331" t="s">
        <v>6186</v>
      </c>
      <c r="AH1331" t="s">
        <v>6186</v>
      </c>
      <c r="AI1331" t="s">
        <v>6186</v>
      </c>
      <c r="AJ1331" t="s">
        <v>6186</v>
      </c>
      <c r="AK1331" t="s">
        <v>6186</v>
      </c>
      <c r="AL1331" t="s">
        <v>6186</v>
      </c>
      <c r="AM1331" t="s">
        <v>6186</v>
      </c>
      <c r="AN1331" t="s">
        <v>6186</v>
      </c>
      <c r="AO1331" t="s">
        <v>6186</v>
      </c>
      <c r="AP1331" t="s">
        <v>6186</v>
      </c>
      <c r="AQ1331" t="s">
        <v>6186</v>
      </c>
      <c r="AR1331" t="s">
        <v>6186</v>
      </c>
      <c r="AS1331" t="s">
        <v>6186</v>
      </c>
      <c r="AT1331" t="s">
        <v>6186</v>
      </c>
      <c r="AU1331" t="s">
        <v>6186</v>
      </c>
      <c r="AV1331" t="s">
        <v>6186</v>
      </c>
      <c r="AW1331" t="s">
        <v>6186</v>
      </c>
      <c r="AX1331" t="s">
        <v>6186</v>
      </c>
      <c r="AY1331" t="s">
        <v>6186</v>
      </c>
      <c r="AZ1331" t="s">
        <v>6186</v>
      </c>
      <c r="BA1331" t="s">
        <v>6186</v>
      </c>
      <c r="BB1331" t="s">
        <v>6186</v>
      </c>
      <c r="BC1331" t="s">
        <v>6186</v>
      </c>
      <c r="BD1331" t="s">
        <v>6186</v>
      </c>
    </row>
    <row r="1332" spans="1:56">
      <c r="A1332" t="s">
        <v>6191</v>
      </c>
      <c r="B1332">
        <v>4500</v>
      </c>
      <c r="C1332">
        <v>1981</v>
      </c>
      <c r="D1332" t="s">
        <v>6186</v>
      </c>
      <c r="E1332" t="s">
        <v>6186</v>
      </c>
      <c r="F1332" t="s">
        <v>6186</v>
      </c>
      <c r="H1332" t="s">
        <v>6186</v>
      </c>
      <c r="I1332" t="str">
        <f t="shared" si="24"/>
        <v/>
      </c>
      <c r="K1332" t="s">
        <v>6186</v>
      </c>
      <c r="L1332" t="s">
        <v>6186</v>
      </c>
      <c r="M1332" t="s">
        <v>6186</v>
      </c>
      <c r="N1332" t="s">
        <v>6186</v>
      </c>
      <c r="O1332" t="s">
        <v>6186</v>
      </c>
      <c r="P1332" t="s">
        <v>6186</v>
      </c>
      <c r="Q1332" t="s">
        <v>6186</v>
      </c>
      <c r="R1332" t="s">
        <v>6186</v>
      </c>
      <c r="S1332" t="s">
        <v>6186</v>
      </c>
      <c r="T1332" t="s">
        <v>6186</v>
      </c>
      <c r="U1332" t="s">
        <v>6186</v>
      </c>
      <c r="V1332" t="s">
        <v>6186</v>
      </c>
      <c r="W1332" t="s">
        <v>6186</v>
      </c>
      <c r="X1332" t="s">
        <v>6186</v>
      </c>
      <c r="Y1332" t="s">
        <v>6186</v>
      </c>
      <c r="Z1332" t="s">
        <v>6186</v>
      </c>
      <c r="AA1332" t="s">
        <v>6186</v>
      </c>
      <c r="AB1332" t="s">
        <v>6186</v>
      </c>
      <c r="AC1332" t="s">
        <v>6186</v>
      </c>
      <c r="AD1332" t="s">
        <v>6186</v>
      </c>
      <c r="AE1332" t="s">
        <v>6186</v>
      </c>
      <c r="AF1332" t="s">
        <v>6186</v>
      </c>
      <c r="AG1332" t="s">
        <v>6186</v>
      </c>
      <c r="AH1332" t="s">
        <v>6186</v>
      </c>
      <c r="AI1332" t="s">
        <v>6186</v>
      </c>
      <c r="AJ1332" t="s">
        <v>6186</v>
      </c>
      <c r="AK1332" t="s">
        <v>6186</v>
      </c>
      <c r="AL1332" t="s">
        <v>6186</v>
      </c>
      <c r="AM1332" t="s">
        <v>6186</v>
      </c>
      <c r="AN1332" t="s">
        <v>6186</v>
      </c>
      <c r="AO1332" t="s">
        <v>6186</v>
      </c>
      <c r="AP1332" t="s">
        <v>6186</v>
      </c>
      <c r="AQ1332" t="s">
        <v>6186</v>
      </c>
      <c r="AR1332" t="s">
        <v>6186</v>
      </c>
      <c r="AS1332" t="s">
        <v>6186</v>
      </c>
      <c r="AT1332" t="s">
        <v>6186</v>
      </c>
      <c r="AU1332" t="s">
        <v>6186</v>
      </c>
      <c r="AV1332" t="s">
        <v>6186</v>
      </c>
      <c r="AW1332" t="s">
        <v>6186</v>
      </c>
      <c r="AX1332" t="s">
        <v>6186</v>
      </c>
      <c r="AY1332" t="s">
        <v>6186</v>
      </c>
      <c r="AZ1332" t="s">
        <v>6186</v>
      </c>
      <c r="BA1332" t="s">
        <v>6186</v>
      </c>
      <c r="BB1332" t="s">
        <v>6186</v>
      </c>
      <c r="BC1332" t="s">
        <v>6186</v>
      </c>
      <c r="BD1332" t="s">
        <v>6186</v>
      </c>
    </row>
    <row r="1333" spans="1:56">
      <c r="A1333" t="s">
        <v>6191</v>
      </c>
      <c r="B1333">
        <v>4500</v>
      </c>
      <c r="C1333">
        <v>1982</v>
      </c>
      <c r="D1333" t="s">
        <v>6186</v>
      </c>
      <c r="E1333" t="s">
        <v>6186</v>
      </c>
      <c r="F1333" t="s">
        <v>6186</v>
      </c>
      <c r="H1333" t="s">
        <v>6186</v>
      </c>
      <c r="I1333" t="str">
        <f t="shared" si="24"/>
        <v/>
      </c>
      <c r="K1333" t="s">
        <v>6186</v>
      </c>
      <c r="L1333" t="s">
        <v>6186</v>
      </c>
      <c r="M1333" t="s">
        <v>6186</v>
      </c>
      <c r="N1333" t="s">
        <v>6186</v>
      </c>
      <c r="O1333" t="s">
        <v>6186</v>
      </c>
      <c r="P1333" t="s">
        <v>6186</v>
      </c>
      <c r="Q1333" t="s">
        <v>6186</v>
      </c>
      <c r="R1333" t="s">
        <v>6186</v>
      </c>
      <c r="S1333" t="s">
        <v>6186</v>
      </c>
      <c r="T1333" t="s">
        <v>6186</v>
      </c>
      <c r="U1333" t="s">
        <v>6186</v>
      </c>
      <c r="V1333" t="s">
        <v>6186</v>
      </c>
      <c r="W1333" t="s">
        <v>6186</v>
      </c>
      <c r="X1333" t="s">
        <v>6186</v>
      </c>
      <c r="Y1333" t="s">
        <v>6186</v>
      </c>
      <c r="Z1333" t="s">
        <v>6186</v>
      </c>
      <c r="AA1333" t="s">
        <v>6186</v>
      </c>
      <c r="AB1333" t="s">
        <v>6186</v>
      </c>
      <c r="AC1333" t="s">
        <v>6186</v>
      </c>
      <c r="AD1333" t="s">
        <v>6186</v>
      </c>
      <c r="AE1333" t="s">
        <v>6186</v>
      </c>
      <c r="AF1333" t="s">
        <v>6186</v>
      </c>
      <c r="AG1333" t="s">
        <v>6186</v>
      </c>
      <c r="AH1333" t="s">
        <v>6186</v>
      </c>
      <c r="AI1333" t="s">
        <v>6186</v>
      </c>
      <c r="AJ1333" t="s">
        <v>6186</v>
      </c>
      <c r="AK1333" t="s">
        <v>6186</v>
      </c>
      <c r="AL1333" t="s">
        <v>6186</v>
      </c>
      <c r="AM1333" t="s">
        <v>6186</v>
      </c>
      <c r="AN1333" t="s">
        <v>6186</v>
      </c>
      <c r="AO1333" t="s">
        <v>6186</v>
      </c>
      <c r="AP1333" t="s">
        <v>6186</v>
      </c>
      <c r="AQ1333" t="s">
        <v>6186</v>
      </c>
      <c r="AR1333" t="s">
        <v>6186</v>
      </c>
      <c r="AS1333" t="s">
        <v>6186</v>
      </c>
      <c r="AT1333" t="s">
        <v>6186</v>
      </c>
      <c r="AU1333" t="s">
        <v>6186</v>
      </c>
      <c r="AV1333" t="s">
        <v>6186</v>
      </c>
      <c r="AW1333" t="s">
        <v>6186</v>
      </c>
      <c r="AX1333" t="s">
        <v>6186</v>
      </c>
      <c r="AY1333" t="s">
        <v>6186</v>
      </c>
      <c r="AZ1333" t="s">
        <v>6186</v>
      </c>
      <c r="BA1333" t="s">
        <v>6186</v>
      </c>
      <c r="BB1333" t="s">
        <v>6186</v>
      </c>
      <c r="BC1333" t="s">
        <v>6186</v>
      </c>
      <c r="BD1333" t="s">
        <v>6186</v>
      </c>
    </row>
    <row r="1334" spans="1:56">
      <c r="A1334" t="s">
        <v>6191</v>
      </c>
      <c r="B1334">
        <v>4500</v>
      </c>
      <c r="C1334">
        <v>1983</v>
      </c>
      <c r="D1334" t="s">
        <v>6186</v>
      </c>
      <c r="E1334" t="s">
        <v>6186</v>
      </c>
      <c r="F1334" t="s">
        <v>6186</v>
      </c>
      <c r="H1334" t="s">
        <v>6186</v>
      </c>
      <c r="I1334" t="str">
        <f t="shared" si="24"/>
        <v/>
      </c>
      <c r="K1334" t="s">
        <v>6186</v>
      </c>
      <c r="L1334" t="s">
        <v>6186</v>
      </c>
      <c r="M1334" t="s">
        <v>6186</v>
      </c>
      <c r="N1334" t="s">
        <v>6186</v>
      </c>
      <c r="O1334" t="s">
        <v>6186</v>
      </c>
      <c r="P1334" t="s">
        <v>6186</v>
      </c>
      <c r="Q1334" t="s">
        <v>6186</v>
      </c>
      <c r="R1334" t="s">
        <v>6186</v>
      </c>
      <c r="S1334" t="s">
        <v>6186</v>
      </c>
      <c r="T1334" t="s">
        <v>6186</v>
      </c>
      <c r="U1334" t="s">
        <v>6186</v>
      </c>
      <c r="V1334" t="s">
        <v>6186</v>
      </c>
      <c r="W1334" t="s">
        <v>6186</v>
      </c>
      <c r="X1334" t="s">
        <v>6186</v>
      </c>
      <c r="Y1334" t="s">
        <v>6186</v>
      </c>
      <c r="Z1334" t="s">
        <v>6186</v>
      </c>
      <c r="AA1334" t="s">
        <v>6186</v>
      </c>
      <c r="AB1334" t="s">
        <v>6186</v>
      </c>
      <c r="AC1334" t="s">
        <v>6186</v>
      </c>
      <c r="AD1334" t="s">
        <v>6186</v>
      </c>
      <c r="AE1334" t="s">
        <v>6186</v>
      </c>
      <c r="AF1334" t="s">
        <v>6186</v>
      </c>
      <c r="AG1334" t="s">
        <v>6186</v>
      </c>
      <c r="AH1334" t="s">
        <v>6186</v>
      </c>
      <c r="AI1334" t="s">
        <v>6186</v>
      </c>
      <c r="AJ1334" t="s">
        <v>6186</v>
      </c>
      <c r="AK1334" t="s">
        <v>6186</v>
      </c>
      <c r="AL1334" t="s">
        <v>6186</v>
      </c>
      <c r="AM1334" t="s">
        <v>6186</v>
      </c>
      <c r="AN1334" t="s">
        <v>6186</v>
      </c>
      <c r="AO1334" t="s">
        <v>6186</v>
      </c>
      <c r="AP1334" t="s">
        <v>6186</v>
      </c>
      <c r="AQ1334" t="s">
        <v>6186</v>
      </c>
      <c r="AR1334" t="s">
        <v>6186</v>
      </c>
      <c r="AS1334" t="s">
        <v>6186</v>
      </c>
      <c r="AT1334" t="s">
        <v>6186</v>
      </c>
      <c r="AU1334" t="s">
        <v>6186</v>
      </c>
      <c r="AV1334" t="s">
        <v>6186</v>
      </c>
      <c r="AW1334" t="s">
        <v>6186</v>
      </c>
      <c r="AX1334" t="s">
        <v>6186</v>
      </c>
      <c r="AY1334" t="s">
        <v>6186</v>
      </c>
      <c r="AZ1334" t="s">
        <v>6186</v>
      </c>
      <c r="BA1334" t="s">
        <v>6186</v>
      </c>
      <c r="BB1334" t="s">
        <v>6186</v>
      </c>
      <c r="BC1334" t="s">
        <v>6186</v>
      </c>
      <c r="BD1334" t="s">
        <v>6186</v>
      </c>
    </row>
    <row r="1335" spans="1:56">
      <c r="A1335" t="s">
        <v>6191</v>
      </c>
      <c r="B1335">
        <v>4500</v>
      </c>
      <c r="C1335">
        <v>1984</v>
      </c>
      <c r="D1335" t="s">
        <v>6186</v>
      </c>
      <c r="E1335" t="s">
        <v>6186</v>
      </c>
      <c r="F1335" t="s">
        <v>6186</v>
      </c>
      <c r="H1335" t="s">
        <v>6186</v>
      </c>
      <c r="I1335" t="str">
        <f t="shared" si="24"/>
        <v/>
      </c>
      <c r="K1335" t="s">
        <v>6186</v>
      </c>
      <c r="L1335" t="s">
        <v>6186</v>
      </c>
      <c r="M1335" t="s">
        <v>6186</v>
      </c>
      <c r="N1335" t="s">
        <v>6186</v>
      </c>
      <c r="O1335" t="s">
        <v>6186</v>
      </c>
      <c r="P1335" t="s">
        <v>6186</v>
      </c>
      <c r="Q1335" t="s">
        <v>6186</v>
      </c>
      <c r="R1335" t="s">
        <v>6186</v>
      </c>
      <c r="S1335" t="s">
        <v>6186</v>
      </c>
      <c r="T1335" t="s">
        <v>6186</v>
      </c>
      <c r="U1335" t="s">
        <v>6186</v>
      </c>
      <c r="V1335" t="s">
        <v>6186</v>
      </c>
      <c r="W1335" t="s">
        <v>6186</v>
      </c>
      <c r="X1335" t="s">
        <v>6186</v>
      </c>
      <c r="Y1335" t="s">
        <v>6186</v>
      </c>
      <c r="Z1335" t="s">
        <v>6186</v>
      </c>
      <c r="AA1335" t="s">
        <v>6186</v>
      </c>
      <c r="AB1335" t="s">
        <v>6186</v>
      </c>
      <c r="AC1335" t="s">
        <v>6186</v>
      </c>
      <c r="AD1335" t="s">
        <v>6186</v>
      </c>
      <c r="AE1335" t="s">
        <v>6186</v>
      </c>
      <c r="AF1335" t="s">
        <v>6186</v>
      </c>
      <c r="AG1335" t="s">
        <v>6186</v>
      </c>
      <c r="AH1335" t="s">
        <v>6186</v>
      </c>
      <c r="AI1335" t="s">
        <v>6186</v>
      </c>
      <c r="AJ1335" t="s">
        <v>6186</v>
      </c>
      <c r="AK1335" t="s">
        <v>6186</v>
      </c>
      <c r="AL1335" t="s">
        <v>6186</v>
      </c>
      <c r="AM1335" t="s">
        <v>6186</v>
      </c>
      <c r="AN1335" t="s">
        <v>6186</v>
      </c>
      <c r="AO1335" t="s">
        <v>6186</v>
      </c>
      <c r="AP1335" t="s">
        <v>6186</v>
      </c>
      <c r="AQ1335" t="s">
        <v>6186</v>
      </c>
      <c r="AR1335" t="s">
        <v>6186</v>
      </c>
      <c r="AS1335" t="s">
        <v>6186</v>
      </c>
      <c r="AT1335" t="s">
        <v>6186</v>
      </c>
      <c r="AU1335" t="s">
        <v>6186</v>
      </c>
      <c r="AV1335" t="s">
        <v>6186</v>
      </c>
      <c r="AW1335" t="s">
        <v>6186</v>
      </c>
      <c r="AX1335" t="s">
        <v>6186</v>
      </c>
      <c r="AY1335" t="s">
        <v>6186</v>
      </c>
      <c r="AZ1335" t="s">
        <v>6186</v>
      </c>
      <c r="BA1335" t="s">
        <v>6186</v>
      </c>
      <c r="BB1335" t="s">
        <v>6186</v>
      </c>
      <c r="BC1335" t="s">
        <v>6186</v>
      </c>
      <c r="BD1335" t="s">
        <v>6186</v>
      </c>
    </row>
    <row r="1336" spans="1:56">
      <c r="A1336" t="s">
        <v>6191</v>
      </c>
      <c r="B1336">
        <v>4500</v>
      </c>
      <c r="C1336">
        <v>1985</v>
      </c>
      <c r="D1336" t="s">
        <v>6186</v>
      </c>
      <c r="E1336" t="s">
        <v>6186</v>
      </c>
      <c r="F1336" t="s">
        <v>6186</v>
      </c>
      <c r="H1336" t="s">
        <v>6186</v>
      </c>
      <c r="I1336" t="str">
        <f t="shared" si="24"/>
        <v/>
      </c>
      <c r="K1336" t="s">
        <v>6186</v>
      </c>
      <c r="L1336" t="s">
        <v>6186</v>
      </c>
      <c r="M1336" t="s">
        <v>6186</v>
      </c>
      <c r="N1336" t="s">
        <v>6186</v>
      </c>
      <c r="O1336" t="s">
        <v>6186</v>
      </c>
      <c r="P1336" t="s">
        <v>6186</v>
      </c>
      <c r="Q1336" t="s">
        <v>6186</v>
      </c>
      <c r="R1336" t="s">
        <v>6186</v>
      </c>
      <c r="S1336" t="s">
        <v>6186</v>
      </c>
      <c r="T1336" t="s">
        <v>6186</v>
      </c>
      <c r="U1336" t="s">
        <v>6186</v>
      </c>
      <c r="V1336" t="s">
        <v>6186</v>
      </c>
      <c r="W1336" t="s">
        <v>6186</v>
      </c>
      <c r="X1336" t="s">
        <v>6186</v>
      </c>
      <c r="Y1336" t="s">
        <v>6186</v>
      </c>
      <c r="Z1336" t="s">
        <v>6186</v>
      </c>
      <c r="AA1336" t="s">
        <v>6186</v>
      </c>
      <c r="AB1336" t="s">
        <v>6186</v>
      </c>
      <c r="AC1336" t="s">
        <v>6186</v>
      </c>
      <c r="AD1336" t="s">
        <v>6186</v>
      </c>
      <c r="AE1336" t="s">
        <v>6186</v>
      </c>
      <c r="AF1336" t="s">
        <v>6186</v>
      </c>
      <c r="AG1336" t="s">
        <v>6186</v>
      </c>
      <c r="AH1336" t="s">
        <v>6186</v>
      </c>
      <c r="AI1336" t="s">
        <v>6186</v>
      </c>
      <c r="AJ1336" t="s">
        <v>6186</v>
      </c>
      <c r="AK1336" t="s">
        <v>6186</v>
      </c>
      <c r="AL1336" t="s">
        <v>6186</v>
      </c>
      <c r="AM1336" t="s">
        <v>6186</v>
      </c>
      <c r="AN1336" t="s">
        <v>6186</v>
      </c>
      <c r="AO1336" t="s">
        <v>6186</v>
      </c>
      <c r="AP1336" t="s">
        <v>6186</v>
      </c>
      <c r="AQ1336" t="s">
        <v>6186</v>
      </c>
      <c r="AR1336" t="s">
        <v>6186</v>
      </c>
      <c r="AS1336" t="s">
        <v>6186</v>
      </c>
      <c r="AT1336" t="s">
        <v>6186</v>
      </c>
      <c r="AU1336" t="s">
        <v>6186</v>
      </c>
      <c r="AV1336" t="s">
        <v>6186</v>
      </c>
      <c r="AW1336" t="s">
        <v>6186</v>
      </c>
      <c r="AX1336" t="s">
        <v>6186</v>
      </c>
      <c r="AY1336" t="s">
        <v>6186</v>
      </c>
      <c r="AZ1336" t="s">
        <v>6186</v>
      </c>
      <c r="BA1336" t="s">
        <v>6186</v>
      </c>
      <c r="BB1336" t="s">
        <v>6186</v>
      </c>
      <c r="BC1336" t="s">
        <v>6186</v>
      </c>
      <c r="BD1336" t="s">
        <v>6186</v>
      </c>
    </row>
    <row r="1337" spans="1:56">
      <c r="A1337" t="s">
        <v>6191</v>
      </c>
      <c r="B1337">
        <v>4500</v>
      </c>
      <c r="C1337">
        <v>1986</v>
      </c>
      <c r="D1337" t="s">
        <v>6186</v>
      </c>
      <c r="E1337" t="s">
        <v>6186</v>
      </c>
      <c r="F1337" t="s">
        <v>6186</v>
      </c>
      <c r="H1337" t="s">
        <v>6186</v>
      </c>
      <c r="I1337" t="str">
        <f t="shared" si="24"/>
        <v/>
      </c>
      <c r="K1337" t="s">
        <v>6186</v>
      </c>
      <c r="L1337" t="s">
        <v>6186</v>
      </c>
      <c r="M1337" t="s">
        <v>6186</v>
      </c>
      <c r="N1337" t="s">
        <v>6186</v>
      </c>
      <c r="O1337" t="s">
        <v>6186</v>
      </c>
      <c r="P1337" t="s">
        <v>6186</v>
      </c>
      <c r="Q1337" t="s">
        <v>6186</v>
      </c>
      <c r="R1337" t="s">
        <v>6186</v>
      </c>
      <c r="S1337" t="s">
        <v>6186</v>
      </c>
      <c r="T1337" t="s">
        <v>6186</v>
      </c>
      <c r="U1337" t="s">
        <v>6186</v>
      </c>
      <c r="V1337" t="s">
        <v>6186</v>
      </c>
      <c r="W1337" t="s">
        <v>6186</v>
      </c>
      <c r="X1337" t="s">
        <v>6186</v>
      </c>
      <c r="Y1337" t="s">
        <v>6186</v>
      </c>
      <c r="Z1337" t="s">
        <v>6186</v>
      </c>
      <c r="AA1337" t="s">
        <v>6186</v>
      </c>
      <c r="AB1337" t="s">
        <v>6186</v>
      </c>
      <c r="AC1337" t="s">
        <v>6186</v>
      </c>
      <c r="AD1337" t="s">
        <v>6186</v>
      </c>
      <c r="AE1337" t="s">
        <v>6186</v>
      </c>
      <c r="AF1337" t="s">
        <v>6186</v>
      </c>
      <c r="AG1337" t="s">
        <v>6186</v>
      </c>
      <c r="AH1337" t="s">
        <v>6186</v>
      </c>
      <c r="AI1337" t="s">
        <v>6186</v>
      </c>
      <c r="AJ1337" t="s">
        <v>6186</v>
      </c>
      <c r="AK1337" t="s">
        <v>6186</v>
      </c>
      <c r="AL1337" t="s">
        <v>6186</v>
      </c>
      <c r="AM1337" t="s">
        <v>6186</v>
      </c>
      <c r="AN1337" t="s">
        <v>6186</v>
      </c>
      <c r="AO1337" t="s">
        <v>6186</v>
      </c>
      <c r="AP1337" t="s">
        <v>6186</v>
      </c>
      <c r="AQ1337" t="s">
        <v>6186</v>
      </c>
      <c r="AR1337" t="s">
        <v>6186</v>
      </c>
      <c r="AS1337" t="s">
        <v>6186</v>
      </c>
      <c r="AT1337" t="s">
        <v>6186</v>
      </c>
      <c r="AU1337" t="s">
        <v>6186</v>
      </c>
      <c r="AV1337" t="s">
        <v>6186</v>
      </c>
      <c r="AW1337" t="s">
        <v>6186</v>
      </c>
      <c r="AX1337" t="s">
        <v>6186</v>
      </c>
      <c r="AY1337" t="s">
        <v>6186</v>
      </c>
      <c r="AZ1337" t="s">
        <v>6186</v>
      </c>
      <c r="BA1337" t="s">
        <v>6186</v>
      </c>
      <c r="BB1337" t="s">
        <v>6186</v>
      </c>
      <c r="BC1337" t="s">
        <v>6186</v>
      </c>
      <c r="BD1337" t="s">
        <v>6186</v>
      </c>
    </row>
    <row r="1338" spans="1:56">
      <c r="A1338" t="s">
        <v>6191</v>
      </c>
      <c r="B1338">
        <v>4500</v>
      </c>
      <c r="C1338">
        <v>1987</v>
      </c>
      <c r="D1338" t="s">
        <v>6186</v>
      </c>
      <c r="E1338" t="s">
        <v>6186</v>
      </c>
      <c r="F1338" t="s">
        <v>6186</v>
      </c>
      <c r="H1338" t="s">
        <v>6186</v>
      </c>
      <c r="I1338" t="str">
        <f t="shared" si="24"/>
        <v/>
      </c>
      <c r="K1338" t="s">
        <v>6186</v>
      </c>
      <c r="L1338" t="s">
        <v>6186</v>
      </c>
      <c r="M1338" t="s">
        <v>6186</v>
      </c>
      <c r="N1338" t="s">
        <v>6186</v>
      </c>
      <c r="O1338" t="s">
        <v>6186</v>
      </c>
      <c r="P1338" t="s">
        <v>6186</v>
      </c>
      <c r="Q1338" t="s">
        <v>6186</v>
      </c>
      <c r="R1338" t="s">
        <v>6186</v>
      </c>
      <c r="S1338" t="s">
        <v>6186</v>
      </c>
      <c r="T1338" t="s">
        <v>6186</v>
      </c>
      <c r="U1338" t="s">
        <v>6186</v>
      </c>
      <c r="V1338" t="s">
        <v>6186</v>
      </c>
      <c r="W1338" t="s">
        <v>6186</v>
      </c>
      <c r="X1338" t="s">
        <v>6186</v>
      </c>
      <c r="Y1338" t="s">
        <v>6186</v>
      </c>
      <c r="Z1338" t="s">
        <v>6186</v>
      </c>
      <c r="AA1338" t="s">
        <v>6186</v>
      </c>
      <c r="AB1338" t="s">
        <v>6186</v>
      </c>
      <c r="AC1338" t="s">
        <v>6186</v>
      </c>
      <c r="AD1338" t="s">
        <v>6186</v>
      </c>
      <c r="AE1338" t="s">
        <v>6186</v>
      </c>
      <c r="AF1338" t="s">
        <v>6186</v>
      </c>
      <c r="AG1338" t="s">
        <v>6186</v>
      </c>
      <c r="AH1338" t="s">
        <v>6186</v>
      </c>
      <c r="AI1338" t="s">
        <v>6186</v>
      </c>
      <c r="AJ1338" t="s">
        <v>6186</v>
      </c>
      <c r="AK1338" t="s">
        <v>6186</v>
      </c>
      <c r="AL1338" t="s">
        <v>6186</v>
      </c>
      <c r="AM1338" t="s">
        <v>6186</v>
      </c>
      <c r="AN1338" t="s">
        <v>6186</v>
      </c>
      <c r="AO1338" t="s">
        <v>6186</v>
      </c>
      <c r="AP1338" t="s">
        <v>6186</v>
      </c>
      <c r="AQ1338" t="s">
        <v>6186</v>
      </c>
      <c r="AR1338" t="s">
        <v>6186</v>
      </c>
      <c r="AS1338" t="s">
        <v>6186</v>
      </c>
      <c r="AT1338" t="s">
        <v>6186</v>
      </c>
      <c r="AU1338" t="s">
        <v>6186</v>
      </c>
      <c r="AV1338" t="s">
        <v>6186</v>
      </c>
      <c r="AW1338" t="s">
        <v>6186</v>
      </c>
      <c r="AX1338" t="s">
        <v>6186</v>
      </c>
      <c r="AY1338" t="s">
        <v>6186</v>
      </c>
      <c r="AZ1338" t="s">
        <v>6186</v>
      </c>
      <c r="BA1338" t="s">
        <v>6186</v>
      </c>
      <c r="BB1338" t="s">
        <v>6186</v>
      </c>
      <c r="BC1338" t="s">
        <v>6186</v>
      </c>
      <c r="BD1338" t="s">
        <v>6186</v>
      </c>
    </row>
    <row r="1339" spans="1:56">
      <c r="A1339" t="s">
        <v>6191</v>
      </c>
      <c r="B1339">
        <v>4500</v>
      </c>
      <c r="C1339">
        <v>1988</v>
      </c>
      <c r="D1339" t="s">
        <v>6186</v>
      </c>
      <c r="E1339" t="s">
        <v>6186</v>
      </c>
      <c r="F1339" t="s">
        <v>6186</v>
      </c>
      <c r="H1339" t="s">
        <v>6186</v>
      </c>
      <c r="I1339" t="str">
        <f t="shared" si="24"/>
        <v/>
      </c>
      <c r="K1339" t="s">
        <v>6186</v>
      </c>
      <c r="L1339" t="s">
        <v>6186</v>
      </c>
      <c r="M1339" t="s">
        <v>6186</v>
      </c>
      <c r="N1339" t="s">
        <v>6186</v>
      </c>
      <c r="O1339" t="s">
        <v>6186</v>
      </c>
      <c r="P1339" t="s">
        <v>6186</v>
      </c>
      <c r="Q1339" t="s">
        <v>6186</v>
      </c>
      <c r="R1339" t="s">
        <v>6186</v>
      </c>
      <c r="S1339" t="s">
        <v>6186</v>
      </c>
      <c r="T1339" t="s">
        <v>6186</v>
      </c>
      <c r="U1339" t="s">
        <v>6186</v>
      </c>
      <c r="V1339" t="s">
        <v>6186</v>
      </c>
      <c r="W1339" t="s">
        <v>6186</v>
      </c>
      <c r="X1339" t="s">
        <v>6186</v>
      </c>
      <c r="Y1339" t="s">
        <v>6186</v>
      </c>
      <c r="Z1339" t="s">
        <v>6186</v>
      </c>
      <c r="AA1339" t="s">
        <v>6186</v>
      </c>
      <c r="AB1339" t="s">
        <v>6186</v>
      </c>
      <c r="AC1339" t="s">
        <v>6186</v>
      </c>
      <c r="AD1339" t="s">
        <v>6186</v>
      </c>
      <c r="AE1339" t="s">
        <v>6186</v>
      </c>
      <c r="AF1339" t="s">
        <v>6186</v>
      </c>
      <c r="AG1339" t="s">
        <v>6186</v>
      </c>
      <c r="AH1339" t="s">
        <v>6186</v>
      </c>
      <c r="AI1339" t="s">
        <v>6186</v>
      </c>
      <c r="AJ1339" t="s">
        <v>6186</v>
      </c>
      <c r="AK1339" t="s">
        <v>6186</v>
      </c>
      <c r="AL1339" t="s">
        <v>6186</v>
      </c>
      <c r="AM1339" t="s">
        <v>6186</v>
      </c>
      <c r="AN1339" t="s">
        <v>6186</v>
      </c>
      <c r="AO1339" t="s">
        <v>6186</v>
      </c>
      <c r="AP1339" t="s">
        <v>6186</v>
      </c>
      <c r="AQ1339" t="s">
        <v>6186</v>
      </c>
      <c r="AR1339" t="s">
        <v>6186</v>
      </c>
      <c r="AS1339" t="s">
        <v>6186</v>
      </c>
      <c r="AT1339" t="s">
        <v>6186</v>
      </c>
      <c r="AU1339" t="s">
        <v>6186</v>
      </c>
      <c r="AV1339" t="s">
        <v>6186</v>
      </c>
      <c r="AW1339" t="s">
        <v>6186</v>
      </c>
      <c r="AX1339" t="s">
        <v>6186</v>
      </c>
      <c r="AY1339" t="s">
        <v>6186</v>
      </c>
      <c r="AZ1339" t="s">
        <v>6186</v>
      </c>
      <c r="BA1339" t="s">
        <v>6186</v>
      </c>
      <c r="BB1339" t="s">
        <v>6186</v>
      </c>
      <c r="BC1339" t="s">
        <v>6186</v>
      </c>
      <c r="BD1339" t="s">
        <v>6186</v>
      </c>
    </row>
    <row r="1340" spans="1:56">
      <c r="A1340" t="s">
        <v>6191</v>
      </c>
      <c r="B1340">
        <v>4500</v>
      </c>
      <c r="C1340">
        <v>1989</v>
      </c>
      <c r="D1340" t="s">
        <v>6186</v>
      </c>
      <c r="E1340" t="s">
        <v>6186</v>
      </c>
      <c r="F1340" t="s">
        <v>6186</v>
      </c>
      <c r="H1340" t="s">
        <v>6186</v>
      </c>
      <c r="I1340" t="str">
        <f t="shared" si="24"/>
        <v/>
      </c>
      <c r="K1340" t="s">
        <v>6186</v>
      </c>
      <c r="L1340" t="s">
        <v>6186</v>
      </c>
      <c r="M1340" t="s">
        <v>6186</v>
      </c>
      <c r="N1340" t="s">
        <v>6186</v>
      </c>
      <c r="O1340" t="s">
        <v>6186</v>
      </c>
      <c r="P1340" t="s">
        <v>6186</v>
      </c>
      <c r="Q1340" t="s">
        <v>6186</v>
      </c>
      <c r="R1340" t="s">
        <v>6186</v>
      </c>
      <c r="S1340" t="s">
        <v>6186</v>
      </c>
      <c r="T1340" t="s">
        <v>6186</v>
      </c>
      <c r="U1340" t="s">
        <v>6186</v>
      </c>
      <c r="V1340" t="s">
        <v>6186</v>
      </c>
      <c r="W1340" t="s">
        <v>6186</v>
      </c>
      <c r="X1340" t="s">
        <v>6186</v>
      </c>
      <c r="Y1340" t="s">
        <v>6186</v>
      </c>
      <c r="Z1340" t="s">
        <v>6186</v>
      </c>
      <c r="AA1340" t="s">
        <v>6186</v>
      </c>
      <c r="AB1340" t="s">
        <v>6186</v>
      </c>
      <c r="AC1340" t="s">
        <v>6186</v>
      </c>
      <c r="AD1340" t="s">
        <v>6186</v>
      </c>
      <c r="AE1340" t="s">
        <v>6186</v>
      </c>
      <c r="AF1340" t="s">
        <v>6186</v>
      </c>
      <c r="AG1340" t="s">
        <v>6186</v>
      </c>
      <c r="AH1340" t="s">
        <v>6186</v>
      </c>
      <c r="AI1340" t="s">
        <v>6186</v>
      </c>
      <c r="AJ1340" t="s">
        <v>6186</v>
      </c>
      <c r="AK1340" t="s">
        <v>6186</v>
      </c>
      <c r="AL1340" t="s">
        <v>6186</v>
      </c>
      <c r="AM1340" t="s">
        <v>6186</v>
      </c>
      <c r="AN1340" t="s">
        <v>6186</v>
      </c>
      <c r="AO1340" t="s">
        <v>6186</v>
      </c>
      <c r="AP1340" t="s">
        <v>6186</v>
      </c>
      <c r="AQ1340" t="s">
        <v>6186</v>
      </c>
      <c r="AR1340" t="s">
        <v>6186</v>
      </c>
      <c r="AS1340" t="s">
        <v>6186</v>
      </c>
      <c r="AT1340" t="s">
        <v>6186</v>
      </c>
      <c r="AU1340" t="s">
        <v>6186</v>
      </c>
      <c r="AV1340" t="s">
        <v>6186</v>
      </c>
      <c r="AW1340" t="s">
        <v>6186</v>
      </c>
      <c r="AX1340" t="s">
        <v>6186</v>
      </c>
      <c r="AY1340" t="s">
        <v>6186</v>
      </c>
      <c r="AZ1340" t="s">
        <v>6186</v>
      </c>
      <c r="BA1340" t="s">
        <v>6186</v>
      </c>
      <c r="BB1340" t="s">
        <v>6186</v>
      </c>
      <c r="BC1340" t="s">
        <v>6186</v>
      </c>
      <c r="BD1340" t="s">
        <v>6186</v>
      </c>
    </row>
    <row r="1341" spans="1:56">
      <c r="A1341" t="s">
        <v>6191</v>
      </c>
      <c r="B1341">
        <v>4500</v>
      </c>
      <c r="C1341">
        <v>1990</v>
      </c>
      <c r="D1341" t="s">
        <v>6186</v>
      </c>
      <c r="E1341" t="s">
        <v>6186</v>
      </c>
      <c r="F1341" t="s">
        <v>6186</v>
      </c>
      <c r="H1341" t="s">
        <v>6186</v>
      </c>
      <c r="I1341" t="str">
        <f t="shared" si="24"/>
        <v/>
      </c>
      <c r="K1341" t="s">
        <v>6186</v>
      </c>
      <c r="L1341" t="s">
        <v>6186</v>
      </c>
      <c r="M1341" t="s">
        <v>6186</v>
      </c>
      <c r="N1341" t="s">
        <v>6186</v>
      </c>
      <c r="O1341" t="s">
        <v>6186</v>
      </c>
      <c r="P1341" t="s">
        <v>6186</v>
      </c>
      <c r="Q1341" t="s">
        <v>6186</v>
      </c>
      <c r="R1341" t="s">
        <v>6186</v>
      </c>
      <c r="S1341" t="s">
        <v>6186</v>
      </c>
      <c r="T1341" t="s">
        <v>6186</v>
      </c>
      <c r="U1341" t="s">
        <v>6186</v>
      </c>
      <c r="V1341" t="s">
        <v>6186</v>
      </c>
      <c r="W1341" t="s">
        <v>6186</v>
      </c>
      <c r="X1341" t="s">
        <v>6186</v>
      </c>
      <c r="Y1341" t="s">
        <v>6186</v>
      </c>
      <c r="Z1341" t="s">
        <v>6186</v>
      </c>
      <c r="AA1341" t="s">
        <v>6186</v>
      </c>
      <c r="AB1341" t="s">
        <v>6186</v>
      </c>
      <c r="AC1341" t="s">
        <v>6186</v>
      </c>
      <c r="AD1341" t="s">
        <v>6186</v>
      </c>
      <c r="AE1341" t="s">
        <v>6186</v>
      </c>
      <c r="AF1341" t="s">
        <v>6186</v>
      </c>
      <c r="AG1341" t="s">
        <v>6186</v>
      </c>
      <c r="AH1341" t="s">
        <v>6186</v>
      </c>
      <c r="AI1341" t="s">
        <v>6186</v>
      </c>
      <c r="AJ1341" t="s">
        <v>6186</v>
      </c>
      <c r="AK1341" t="s">
        <v>6186</v>
      </c>
      <c r="AL1341" t="s">
        <v>6186</v>
      </c>
      <c r="AM1341" t="s">
        <v>6186</v>
      </c>
      <c r="AN1341" t="s">
        <v>6186</v>
      </c>
      <c r="AO1341" t="s">
        <v>6186</v>
      </c>
      <c r="AP1341" t="s">
        <v>6186</v>
      </c>
      <c r="AQ1341" t="s">
        <v>6186</v>
      </c>
      <c r="AR1341" t="s">
        <v>6186</v>
      </c>
      <c r="AS1341" t="s">
        <v>6186</v>
      </c>
      <c r="AT1341" t="s">
        <v>6186</v>
      </c>
      <c r="AU1341" t="s">
        <v>6186</v>
      </c>
      <c r="AV1341" t="s">
        <v>6186</v>
      </c>
      <c r="AW1341" t="s">
        <v>6186</v>
      </c>
      <c r="AX1341" t="s">
        <v>6186</v>
      </c>
      <c r="AY1341" t="s">
        <v>6186</v>
      </c>
      <c r="AZ1341" t="s">
        <v>6186</v>
      </c>
      <c r="BA1341" t="s">
        <v>6186</v>
      </c>
      <c r="BB1341" t="s">
        <v>6186</v>
      </c>
      <c r="BC1341" t="s">
        <v>6186</v>
      </c>
      <c r="BD1341" t="s">
        <v>6186</v>
      </c>
    </row>
    <row r="1342" spans="1:56">
      <c r="A1342" t="s">
        <v>6191</v>
      </c>
      <c r="B1342">
        <v>4500</v>
      </c>
      <c r="C1342">
        <v>1991</v>
      </c>
      <c r="D1342" t="s">
        <v>6186</v>
      </c>
      <c r="E1342" t="s">
        <v>6186</v>
      </c>
      <c r="F1342" t="s">
        <v>6186</v>
      </c>
      <c r="H1342" t="s">
        <v>6186</v>
      </c>
      <c r="I1342" t="str">
        <f t="shared" si="24"/>
        <v/>
      </c>
      <c r="K1342" t="s">
        <v>6186</v>
      </c>
      <c r="L1342" t="s">
        <v>6186</v>
      </c>
      <c r="M1342" t="s">
        <v>6186</v>
      </c>
      <c r="N1342" t="s">
        <v>6186</v>
      </c>
      <c r="O1342" t="s">
        <v>6186</v>
      </c>
      <c r="P1342" t="s">
        <v>6186</v>
      </c>
      <c r="Q1342" t="s">
        <v>6186</v>
      </c>
      <c r="R1342" t="s">
        <v>6186</v>
      </c>
      <c r="S1342" t="s">
        <v>6186</v>
      </c>
      <c r="T1342" t="s">
        <v>6186</v>
      </c>
      <c r="U1342" t="s">
        <v>6186</v>
      </c>
      <c r="V1342" t="s">
        <v>6186</v>
      </c>
      <c r="W1342" t="s">
        <v>6186</v>
      </c>
      <c r="X1342" t="s">
        <v>6186</v>
      </c>
      <c r="Y1342" t="s">
        <v>6186</v>
      </c>
      <c r="Z1342" t="s">
        <v>6186</v>
      </c>
      <c r="AA1342" t="s">
        <v>6186</v>
      </c>
      <c r="AB1342" t="s">
        <v>6186</v>
      </c>
      <c r="AC1342" t="s">
        <v>6186</v>
      </c>
      <c r="AD1342" t="s">
        <v>6186</v>
      </c>
      <c r="AE1342" t="s">
        <v>6186</v>
      </c>
      <c r="AF1342" t="s">
        <v>6186</v>
      </c>
      <c r="AG1342" t="s">
        <v>6186</v>
      </c>
      <c r="AH1342" t="s">
        <v>6186</v>
      </c>
      <c r="AI1342" t="s">
        <v>6186</v>
      </c>
      <c r="AJ1342" t="s">
        <v>6186</v>
      </c>
      <c r="AK1342" t="s">
        <v>6186</v>
      </c>
      <c r="AL1342" t="s">
        <v>6186</v>
      </c>
      <c r="AM1342" t="s">
        <v>6186</v>
      </c>
      <c r="AN1342" t="s">
        <v>6186</v>
      </c>
      <c r="AO1342" t="s">
        <v>6186</v>
      </c>
      <c r="AP1342" t="s">
        <v>6186</v>
      </c>
      <c r="AQ1342" t="s">
        <v>6186</v>
      </c>
      <c r="AR1342" t="s">
        <v>6186</v>
      </c>
      <c r="AS1342" t="s">
        <v>6186</v>
      </c>
      <c r="AT1342" t="s">
        <v>6186</v>
      </c>
      <c r="AU1342" t="s">
        <v>6186</v>
      </c>
      <c r="AV1342" t="s">
        <v>6186</v>
      </c>
      <c r="AW1342" t="s">
        <v>6186</v>
      </c>
      <c r="AX1342" t="s">
        <v>6186</v>
      </c>
      <c r="AY1342" t="s">
        <v>6186</v>
      </c>
      <c r="AZ1342" t="s">
        <v>6186</v>
      </c>
      <c r="BA1342" t="s">
        <v>6186</v>
      </c>
      <c r="BB1342" t="s">
        <v>6186</v>
      </c>
      <c r="BC1342" t="s">
        <v>6186</v>
      </c>
      <c r="BD1342" t="s">
        <v>6186</v>
      </c>
    </row>
    <row r="1343" spans="1:56">
      <c r="A1343" t="s">
        <v>6191</v>
      </c>
      <c r="B1343">
        <v>4500</v>
      </c>
      <c r="C1343">
        <v>1992</v>
      </c>
      <c r="D1343" t="s">
        <v>6186</v>
      </c>
      <c r="E1343" t="s">
        <v>6186</v>
      </c>
      <c r="F1343" t="s">
        <v>6186</v>
      </c>
      <c r="H1343" t="s">
        <v>6186</v>
      </c>
      <c r="I1343" t="str">
        <f t="shared" si="24"/>
        <v/>
      </c>
      <c r="K1343" t="s">
        <v>6186</v>
      </c>
      <c r="L1343" t="s">
        <v>6186</v>
      </c>
      <c r="M1343" t="s">
        <v>6186</v>
      </c>
      <c r="N1343" t="s">
        <v>6186</v>
      </c>
      <c r="O1343" t="s">
        <v>6186</v>
      </c>
      <c r="P1343" t="s">
        <v>6186</v>
      </c>
      <c r="Q1343" t="s">
        <v>6186</v>
      </c>
      <c r="R1343" t="s">
        <v>6186</v>
      </c>
      <c r="S1343" t="s">
        <v>6186</v>
      </c>
      <c r="T1343" t="s">
        <v>6186</v>
      </c>
      <c r="U1343" t="s">
        <v>6186</v>
      </c>
      <c r="V1343" t="s">
        <v>6186</v>
      </c>
      <c r="W1343" t="s">
        <v>6186</v>
      </c>
      <c r="X1343" t="s">
        <v>6186</v>
      </c>
      <c r="Y1343" t="s">
        <v>6186</v>
      </c>
      <c r="Z1343" t="s">
        <v>6186</v>
      </c>
      <c r="AA1343" t="s">
        <v>6186</v>
      </c>
      <c r="AB1343" t="s">
        <v>6186</v>
      </c>
      <c r="AC1343" t="s">
        <v>6186</v>
      </c>
      <c r="AD1343" t="s">
        <v>6186</v>
      </c>
      <c r="AE1343" t="s">
        <v>6186</v>
      </c>
      <c r="AF1343" t="s">
        <v>6186</v>
      </c>
      <c r="AG1343" t="s">
        <v>6186</v>
      </c>
      <c r="AH1343" t="s">
        <v>6186</v>
      </c>
      <c r="AI1343" t="s">
        <v>6186</v>
      </c>
      <c r="AJ1343" t="s">
        <v>6186</v>
      </c>
      <c r="AK1343" t="s">
        <v>6186</v>
      </c>
      <c r="AL1343" t="s">
        <v>6186</v>
      </c>
      <c r="AM1343" t="s">
        <v>6186</v>
      </c>
      <c r="AN1343" t="s">
        <v>6186</v>
      </c>
      <c r="AO1343" t="s">
        <v>6186</v>
      </c>
      <c r="AP1343" t="s">
        <v>6186</v>
      </c>
      <c r="AQ1343" t="s">
        <v>6186</v>
      </c>
      <c r="AR1343" t="s">
        <v>6186</v>
      </c>
      <c r="AS1343" t="s">
        <v>6186</v>
      </c>
      <c r="AT1343" t="s">
        <v>6186</v>
      </c>
      <c r="AU1343" t="s">
        <v>6186</v>
      </c>
      <c r="AV1343" t="s">
        <v>6186</v>
      </c>
      <c r="AW1343" t="s">
        <v>6186</v>
      </c>
      <c r="AX1343" t="s">
        <v>6186</v>
      </c>
      <c r="AY1343" t="s">
        <v>6186</v>
      </c>
      <c r="AZ1343" t="s">
        <v>6186</v>
      </c>
      <c r="BA1343" t="s">
        <v>6186</v>
      </c>
      <c r="BB1343" t="s">
        <v>6186</v>
      </c>
      <c r="BC1343" t="s">
        <v>6186</v>
      </c>
      <c r="BD1343" t="s">
        <v>6186</v>
      </c>
    </row>
    <row r="1344" spans="1:56">
      <c r="A1344" t="s">
        <v>6191</v>
      </c>
      <c r="B1344">
        <v>4500</v>
      </c>
      <c r="C1344">
        <v>1993</v>
      </c>
      <c r="D1344" t="s">
        <v>6186</v>
      </c>
      <c r="E1344" t="s">
        <v>6186</v>
      </c>
      <c r="F1344" t="s">
        <v>6186</v>
      </c>
      <c r="H1344" t="s">
        <v>6186</v>
      </c>
      <c r="I1344" t="str">
        <f t="shared" si="24"/>
        <v/>
      </c>
      <c r="K1344" t="s">
        <v>6186</v>
      </c>
      <c r="L1344" t="s">
        <v>6186</v>
      </c>
      <c r="M1344" t="s">
        <v>6186</v>
      </c>
      <c r="N1344" t="s">
        <v>6186</v>
      </c>
      <c r="O1344" t="s">
        <v>6186</v>
      </c>
      <c r="P1344" t="s">
        <v>6186</v>
      </c>
      <c r="Q1344" t="s">
        <v>6186</v>
      </c>
      <c r="R1344" t="s">
        <v>6186</v>
      </c>
      <c r="S1344" t="s">
        <v>6186</v>
      </c>
      <c r="T1344" t="s">
        <v>6186</v>
      </c>
      <c r="U1344" t="s">
        <v>6186</v>
      </c>
      <c r="V1344" t="s">
        <v>6186</v>
      </c>
      <c r="W1344" t="s">
        <v>6186</v>
      </c>
      <c r="X1344" t="s">
        <v>6186</v>
      </c>
      <c r="Y1344" t="s">
        <v>6186</v>
      </c>
      <c r="Z1344" t="s">
        <v>6186</v>
      </c>
      <c r="AA1344" t="s">
        <v>6186</v>
      </c>
      <c r="AB1344" t="s">
        <v>6186</v>
      </c>
      <c r="AC1344" t="s">
        <v>6186</v>
      </c>
      <c r="AD1344" t="s">
        <v>6186</v>
      </c>
      <c r="AE1344" t="s">
        <v>6186</v>
      </c>
      <c r="AF1344" t="s">
        <v>6186</v>
      </c>
      <c r="AG1344" t="s">
        <v>6186</v>
      </c>
      <c r="AH1344" t="s">
        <v>6186</v>
      </c>
      <c r="AI1344" t="s">
        <v>6186</v>
      </c>
      <c r="AJ1344" t="s">
        <v>6186</v>
      </c>
      <c r="AK1344" t="s">
        <v>6186</v>
      </c>
      <c r="AL1344" t="s">
        <v>6186</v>
      </c>
      <c r="AM1344" t="s">
        <v>6186</v>
      </c>
      <c r="AN1344" t="s">
        <v>6186</v>
      </c>
      <c r="AO1344" t="s">
        <v>6186</v>
      </c>
      <c r="AP1344" t="s">
        <v>6186</v>
      </c>
      <c r="AQ1344" t="s">
        <v>6186</v>
      </c>
      <c r="AR1344" t="s">
        <v>6186</v>
      </c>
      <c r="AS1344" t="s">
        <v>6186</v>
      </c>
      <c r="AT1344" t="s">
        <v>6186</v>
      </c>
      <c r="AU1344" t="s">
        <v>6186</v>
      </c>
      <c r="AV1344" t="s">
        <v>6186</v>
      </c>
      <c r="AW1344" t="s">
        <v>6186</v>
      </c>
      <c r="AX1344" t="s">
        <v>6186</v>
      </c>
      <c r="AY1344" t="s">
        <v>6186</v>
      </c>
      <c r="AZ1344" t="s">
        <v>6186</v>
      </c>
      <c r="BA1344" t="s">
        <v>6186</v>
      </c>
      <c r="BB1344" t="s">
        <v>6186</v>
      </c>
      <c r="BC1344" t="s">
        <v>6186</v>
      </c>
      <c r="BD1344" t="s">
        <v>6186</v>
      </c>
    </row>
    <row r="1345" spans="1:56">
      <c r="A1345" t="s">
        <v>6191</v>
      </c>
      <c r="B1345">
        <v>4500</v>
      </c>
      <c r="C1345">
        <v>1994</v>
      </c>
      <c r="D1345" t="s">
        <v>6186</v>
      </c>
      <c r="E1345" t="s">
        <v>6186</v>
      </c>
      <c r="F1345" t="s">
        <v>6186</v>
      </c>
      <c r="H1345" t="s">
        <v>6186</v>
      </c>
      <c r="I1345" t="str">
        <f t="shared" si="24"/>
        <v/>
      </c>
      <c r="K1345" t="s">
        <v>6186</v>
      </c>
      <c r="L1345" t="s">
        <v>6186</v>
      </c>
      <c r="M1345" t="s">
        <v>6186</v>
      </c>
      <c r="N1345" t="s">
        <v>6186</v>
      </c>
      <c r="O1345" t="s">
        <v>6186</v>
      </c>
      <c r="P1345" t="s">
        <v>6186</v>
      </c>
      <c r="Q1345" t="s">
        <v>6186</v>
      </c>
      <c r="R1345" t="s">
        <v>6186</v>
      </c>
      <c r="S1345" t="s">
        <v>6186</v>
      </c>
      <c r="T1345" t="s">
        <v>6186</v>
      </c>
      <c r="U1345" t="s">
        <v>6186</v>
      </c>
      <c r="V1345" t="s">
        <v>6186</v>
      </c>
      <c r="W1345" t="s">
        <v>6186</v>
      </c>
      <c r="X1345" t="s">
        <v>6186</v>
      </c>
      <c r="Y1345" t="s">
        <v>6186</v>
      </c>
      <c r="Z1345" t="s">
        <v>6186</v>
      </c>
      <c r="AA1345" t="s">
        <v>6186</v>
      </c>
      <c r="AB1345" t="s">
        <v>6186</v>
      </c>
      <c r="AC1345" t="s">
        <v>6186</v>
      </c>
      <c r="AD1345" t="s">
        <v>6186</v>
      </c>
      <c r="AE1345" t="s">
        <v>6186</v>
      </c>
      <c r="AF1345" t="s">
        <v>6186</v>
      </c>
      <c r="AG1345" t="s">
        <v>6186</v>
      </c>
      <c r="AH1345" t="s">
        <v>6186</v>
      </c>
      <c r="AI1345" t="s">
        <v>6186</v>
      </c>
      <c r="AJ1345" t="s">
        <v>6186</v>
      </c>
      <c r="AK1345" t="s">
        <v>6186</v>
      </c>
      <c r="AL1345" t="s">
        <v>6186</v>
      </c>
      <c r="AM1345" t="s">
        <v>6186</v>
      </c>
      <c r="AN1345" t="s">
        <v>6186</v>
      </c>
      <c r="AO1345" t="s">
        <v>6186</v>
      </c>
      <c r="AP1345" t="s">
        <v>6186</v>
      </c>
      <c r="AQ1345" t="s">
        <v>6186</v>
      </c>
      <c r="AR1345" t="s">
        <v>6186</v>
      </c>
      <c r="AS1345" t="s">
        <v>6186</v>
      </c>
      <c r="AT1345" t="s">
        <v>6186</v>
      </c>
      <c r="AU1345" t="s">
        <v>6186</v>
      </c>
      <c r="AV1345" t="s">
        <v>6186</v>
      </c>
      <c r="AW1345" t="s">
        <v>6186</v>
      </c>
      <c r="AX1345" t="s">
        <v>6186</v>
      </c>
      <c r="AY1345" t="s">
        <v>6186</v>
      </c>
      <c r="AZ1345" t="s">
        <v>6186</v>
      </c>
      <c r="BA1345" t="s">
        <v>6186</v>
      </c>
      <c r="BB1345" t="s">
        <v>6186</v>
      </c>
      <c r="BC1345" t="s">
        <v>6186</v>
      </c>
      <c r="BD1345" t="s">
        <v>6186</v>
      </c>
    </row>
    <row r="1346" spans="1:56">
      <c r="A1346" t="s">
        <v>6191</v>
      </c>
      <c r="B1346">
        <v>4500</v>
      </c>
      <c r="C1346">
        <v>1995</v>
      </c>
      <c r="D1346" t="s">
        <v>6186</v>
      </c>
      <c r="E1346" t="s">
        <v>6186</v>
      </c>
      <c r="F1346" t="s">
        <v>6186</v>
      </c>
      <c r="H1346" t="s">
        <v>6186</v>
      </c>
      <c r="I1346" t="str">
        <f t="shared" si="24"/>
        <v/>
      </c>
      <c r="K1346" t="s">
        <v>6186</v>
      </c>
      <c r="L1346" t="s">
        <v>6186</v>
      </c>
      <c r="M1346" t="s">
        <v>6186</v>
      </c>
      <c r="N1346" t="s">
        <v>6186</v>
      </c>
      <c r="O1346" t="s">
        <v>6186</v>
      </c>
      <c r="P1346" t="s">
        <v>6186</v>
      </c>
      <c r="Q1346" t="s">
        <v>6186</v>
      </c>
      <c r="R1346" t="s">
        <v>6186</v>
      </c>
      <c r="S1346" t="s">
        <v>6186</v>
      </c>
      <c r="T1346" t="s">
        <v>6186</v>
      </c>
      <c r="U1346" t="s">
        <v>6186</v>
      </c>
      <c r="V1346" t="s">
        <v>6186</v>
      </c>
      <c r="W1346" t="s">
        <v>6186</v>
      </c>
      <c r="X1346" t="s">
        <v>6186</v>
      </c>
      <c r="Y1346" t="s">
        <v>6186</v>
      </c>
      <c r="Z1346" t="s">
        <v>6186</v>
      </c>
      <c r="AA1346" t="s">
        <v>6186</v>
      </c>
      <c r="AB1346" t="s">
        <v>6186</v>
      </c>
      <c r="AC1346" t="s">
        <v>6186</v>
      </c>
      <c r="AD1346" t="s">
        <v>6186</v>
      </c>
      <c r="AE1346" t="s">
        <v>6186</v>
      </c>
      <c r="AF1346" t="s">
        <v>6186</v>
      </c>
      <c r="AG1346" t="s">
        <v>6186</v>
      </c>
      <c r="AH1346" t="s">
        <v>6186</v>
      </c>
      <c r="AI1346" t="s">
        <v>6186</v>
      </c>
      <c r="AJ1346" t="s">
        <v>6186</v>
      </c>
      <c r="AK1346" t="s">
        <v>6186</v>
      </c>
      <c r="AL1346" t="s">
        <v>6186</v>
      </c>
      <c r="AM1346" t="s">
        <v>6186</v>
      </c>
      <c r="AN1346" t="s">
        <v>6186</v>
      </c>
      <c r="AO1346" t="s">
        <v>6186</v>
      </c>
      <c r="AP1346" t="s">
        <v>6186</v>
      </c>
      <c r="AQ1346" t="s">
        <v>6186</v>
      </c>
      <c r="AR1346" t="s">
        <v>6186</v>
      </c>
      <c r="AS1346" t="s">
        <v>6186</v>
      </c>
      <c r="AT1346" t="s">
        <v>6186</v>
      </c>
      <c r="AU1346" t="s">
        <v>6186</v>
      </c>
      <c r="AV1346" t="s">
        <v>6186</v>
      </c>
      <c r="AW1346" t="s">
        <v>6186</v>
      </c>
      <c r="AX1346" t="s">
        <v>6186</v>
      </c>
      <c r="AY1346" t="s">
        <v>6186</v>
      </c>
      <c r="AZ1346" t="s">
        <v>6186</v>
      </c>
      <c r="BA1346" t="s">
        <v>6186</v>
      </c>
      <c r="BB1346" t="s">
        <v>6186</v>
      </c>
      <c r="BC1346" t="s">
        <v>6186</v>
      </c>
      <c r="BD1346" t="s">
        <v>6186</v>
      </c>
    </row>
    <row r="1347" spans="1:56">
      <c r="A1347" t="s">
        <v>6191</v>
      </c>
      <c r="B1347">
        <v>4500</v>
      </c>
      <c r="C1347">
        <v>1996</v>
      </c>
      <c r="D1347" t="s">
        <v>6186</v>
      </c>
      <c r="E1347" t="s">
        <v>6186</v>
      </c>
      <c r="F1347" t="s">
        <v>6186</v>
      </c>
      <c r="H1347" t="s">
        <v>6186</v>
      </c>
      <c r="I1347" t="str">
        <f t="shared" si="24"/>
        <v/>
      </c>
      <c r="K1347" t="s">
        <v>6186</v>
      </c>
      <c r="L1347" t="s">
        <v>6186</v>
      </c>
      <c r="M1347" t="s">
        <v>6186</v>
      </c>
      <c r="N1347" t="s">
        <v>6186</v>
      </c>
      <c r="O1347" t="s">
        <v>6186</v>
      </c>
      <c r="P1347" t="s">
        <v>6186</v>
      </c>
      <c r="Q1347" t="s">
        <v>6186</v>
      </c>
      <c r="R1347" t="s">
        <v>6186</v>
      </c>
      <c r="S1347" t="s">
        <v>6186</v>
      </c>
      <c r="T1347" t="s">
        <v>6186</v>
      </c>
      <c r="U1347" t="s">
        <v>6186</v>
      </c>
      <c r="V1347" t="s">
        <v>6186</v>
      </c>
      <c r="W1347" t="s">
        <v>6186</v>
      </c>
      <c r="X1347" t="s">
        <v>6186</v>
      </c>
      <c r="Y1347" t="s">
        <v>6186</v>
      </c>
      <c r="Z1347" t="s">
        <v>6186</v>
      </c>
      <c r="AA1347" t="s">
        <v>6186</v>
      </c>
      <c r="AB1347" t="s">
        <v>6186</v>
      </c>
      <c r="AC1347" t="s">
        <v>6186</v>
      </c>
      <c r="AD1347" t="s">
        <v>6186</v>
      </c>
      <c r="AE1347" t="s">
        <v>6186</v>
      </c>
      <c r="AF1347" t="s">
        <v>6186</v>
      </c>
      <c r="AG1347" t="s">
        <v>6186</v>
      </c>
      <c r="AH1347" t="s">
        <v>6186</v>
      </c>
      <c r="AI1347" t="s">
        <v>6186</v>
      </c>
      <c r="AJ1347" t="s">
        <v>6186</v>
      </c>
      <c r="AK1347" t="s">
        <v>6186</v>
      </c>
      <c r="AL1347" t="s">
        <v>6186</v>
      </c>
      <c r="AM1347" t="s">
        <v>6186</v>
      </c>
      <c r="AN1347" t="s">
        <v>6186</v>
      </c>
      <c r="AO1347" t="s">
        <v>6186</v>
      </c>
      <c r="AP1347" t="s">
        <v>6186</v>
      </c>
      <c r="AQ1347" t="s">
        <v>6186</v>
      </c>
      <c r="AR1347" t="s">
        <v>6186</v>
      </c>
      <c r="AS1347" t="s">
        <v>6186</v>
      </c>
      <c r="AT1347" t="s">
        <v>6186</v>
      </c>
      <c r="AU1347" t="s">
        <v>6186</v>
      </c>
      <c r="AV1347" t="s">
        <v>6186</v>
      </c>
      <c r="AW1347" t="s">
        <v>6186</v>
      </c>
      <c r="AX1347" t="s">
        <v>6186</v>
      </c>
      <c r="AY1347" t="s">
        <v>6186</v>
      </c>
      <c r="AZ1347" t="s">
        <v>6186</v>
      </c>
      <c r="BA1347" t="s">
        <v>6186</v>
      </c>
      <c r="BB1347" t="s">
        <v>6186</v>
      </c>
      <c r="BC1347" t="s">
        <v>6186</v>
      </c>
      <c r="BD1347" t="s">
        <v>6186</v>
      </c>
    </row>
    <row r="1348" spans="1:56">
      <c r="A1348" t="s">
        <v>6191</v>
      </c>
      <c r="B1348">
        <v>4500</v>
      </c>
      <c r="C1348">
        <v>1997</v>
      </c>
      <c r="D1348" t="s">
        <v>6186</v>
      </c>
      <c r="E1348" t="s">
        <v>6186</v>
      </c>
      <c r="F1348" t="s">
        <v>6186</v>
      </c>
      <c r="H1348" t="s">
        <v>6186</v>
      </c>
      <c r="I1348" t="str">
        <f t="shared" si="24"/>
        <v/>
      </c>
      <c r="K1348" t="s">
        <v>6186</v>
      </c>
      <c r="L1348" t="s">
        <v>6186</v>
      </c>
      <c r="M1348" t="s">
        <v>6186</v>
      </c>
      <c r="N1348" t="s">
        <v>6186</v>
      </c>
      <c r="O1348" t="s">
        <v>6186</v>
      </c>
      <c r="P1348" t="s">
        <v>6186</v>
      </c>
      <c r="Q1348" t="s">
        <v>6186</v>
      </c>
      <c r="R1348" t="s">
        <v>6186</v>
      </c>
      <c r="S1348" t="s">
        <v>6186</v>
      </c>
      <c r="T1348" t="s">
        <v>6186</v>
      </c>
      <c r="U1348" t="s">
        <v>6186</v>
      </c>
      <c r="V1348" t="s">
        <v>6186</v>
      </c>
      <c r="W1348" t="s">
        <v>6186</v>
      </c>
      <c r="X1348" t="s">
        <v>6186</v>
      </c>
      <c r="Y1348" t="s">
        <v>6186</v>
      </c>
      <c r="Z1348" t="s">
        <v>6186</v>
      </c>
      <c r="AA1348" t="s">
        <v>6186</v>
      </c>
      <c r="AB1348" t="s">
        <v>6186</v>
      </c>
      <c r="AC1348" t="s">
        <v>6186</v>
      </c>
      <c r="AD1348" t="s">
        <v>6186</v>
      </c>
      <c r="AE1348" t="s">
        <v>6186</v>
      </c>
      <c r="AF1348" t="s">
        <v>6186</v>
      </c>
      <c r="AG1348" t="s">
        <v>6186</v>
      </c>
      <c r="AH1348" t="s">
        <v>6186</v>
      </c>
      <c r="AI1348" t="s">
        <v>6186</v>
      </c>
      <c r="AJ1348" t="s">
        <v>6186</v>
      </c>
      <c r="AK1348" t="s">
        <v>6186</v>
      </c>
      <c r="AL1348" t="s">
        <v>6186</v>
      </c>
      <c r="AM1348" t="s">
        <v>6186</v>
      </c>
      <c r="AN1348" t="s">
        <v>6186</v>
      </c>
      <c r="AO1348" t="s">
        <v>6186</v>
      </c>
      <c r="AP1348" t="s">
        <v>6186</v>
      </c>
      <c r="AQ1348" t="s">
        <v>6186</v>
      </c>
      <c r="AR1348" t="s">
        <v>6186</v>
      </c>
      <c r="AS1348" t="s">
        <v>6186</v>
      </c>
      <c r="AT1348" t="s">
        <v>6186</v>
      </c>
      <c r="AU1348" t="s">
        <v>6186</v>
      </c>
      <c r="AV1348" t="s">
        <v>6186</v>
      </c>
      <c r="AW1348" t="s">
        <v>6186</v>
      </c>
      <c r="AX1348" t="s">
        <v>6186</v>
      </c>
      <c r="AY1348" t="s">
        <v>6186</v>
      </c>
      <c r="AZ1348" t="s">
        <v>6186</v>
      </c>
      <c r="BA1348" t="s">
        <v>6186</v>
      </c>
      <c r="BB1348" t="s">
        <v>6186</v>
      </c>
      <c r="BC1348" t="s">
        <v>6186</v>
      </c>
      <c r="BD1348" t="s">
        <v>6186</v>
      </c>
    </row>
    <row r="1349" spans="1:56">
      <c r="A1349" t="s">
        <v>6191</v>
      </c>
      <c r="B1349">
        <v>4500</v>
      </c>
      <c r="C1349">
        <v>1998</v>
      </c>
      <c r="D1349" t="s">
        <v>6186</v>
      </c>
      <c r="E1349" t="s">
        <v>6186</v>
      </c>
      <c r="F1349" t="s">
        <v>6186</v>
      </c>
      <c r="H1349" t="s">
        <v>6186</v>
      </c>
      <c r="I1349" t="str">
        <f t="shared" si="24"/>
        <v/>
      </c>
      <c r="K1349" t="s">
        <v>6186</v>
      </c>
      <c r="L1349" t="s">
        <v>6186</v>
      </c>
      <c r="M1349" t="s">
        <v>6186</v>
      </c>
      <c r="N1349" t="s">
        <v>6186</v>
      </c>
      <c r="O1349" t="s">
        <v>6186</v>
      </c>
      <c r="P1349" t="s">
        <v>6186</v>
      </c>
      <c r="Q1349" t="s">
        <v>6186</v>
      </c>
      <c r="R1349" t="s">
        <v>6186</v>
      </c>
      <c r="S1349" t="s">
        <v>6186</v>
      </c>
      <c r="T1349" t="s">
        <v>6186</v>
      </c>
      <c r="U1349" t="s">
        <v>6186</v>
      </c>
      <c r="V1349" t="s">
        <v>6186</v>
      </c>
      <c r="W1349" t="s">
        <v>6186</v>
      </c>
      <c r="X1349" t="s">
        <v>6186</v>
      </c>
      <c r="Y1349" t="s">
        <v>6186</v>
      </c>
      <c r="Z1349" t="s">
        <v>6186</v>
      </c>
      <c r="AA1349" t="s">
        <v>6186</v>
      </c>
      <c r="AB1349" t="s">
        <v>6186</v>
      </c>
      <c r="AC1349" t="s">
        <v>6186</v>
      </c>
      <c r="AD1349" t="s">
        <v>6186</v>
      </c>
      <c r="AE1349" t="s">
        <v>6186</v>
      </c>
      <c r="AF1349" t="s">
        <v>6186</v>
      </c>
      <c r="AG1349" t="s">
        <v>6186</v>
      </c>
      <c r="AH1349" t="s">
        <v>6186</v>
      </c>
      <c r="AI1349" t="s">
        <v>6186</v>
      </c>
      <c r="AJ1349" t="s">
        <v>6186</v>
      </c>
      <c r="AK1349" t="s">
        <v>6186</v>
      </c>
      <c r="AL1349" t="s">
        <v>6186</v>
      </c>
      <c r="AM1349" t="s">
        <v>6186</v>
      </c>
      <c r="AN1349" t="s">
        <v>6186</v>
      </c>
      <c r="AO1349" t="s">
        <v>6186</v>
      </c>
      <c r="AP1349" t="s">
        <v>6186</v>
      </c>
      <c r="AQ1349" t="s">
        <v>6186</v>
      </c>
      <c r="AR1349" t="s">
        <v>6186</v>
      </c>
      <c r="AS1349" t="s">
        <v>6186</v>
      </c>
      <c r="AT1349" t="s">
        <v>6186</v>
      </c>
      <c r="AU1349" t="s">
        <v>6186</v>
      </c>
      <c r="AV1349" t="s">
        <v>6186</v>
      </c>
      <c r="AW1349" t="s">
        <v>6186</v>
      </c>
      <c r="AX1349" t="s">
        <v>6186</v>
      </c>
      <c r="AY1349" t="s">
        <v>6186</v>
      </c>
      <c r="AZ1349" t="s">
        <v>6186</v>
      </c>
      <c r="BA1349" t="s">
        <v>6186</v>
      </c>
      <c r="BB1349" t="s">
        <v>6186</v>
      </c>
      <c r="BC1349" t="s">
        <v>6186</v>
      </c>
      <c r="BD1349" t="s">
        <v>6186</v>
      </c>
    </row>
    <row r="1350" spans="1:56">
      <c r="A1350" t="s">
        <v>6191</v>
      </c>
      <c r="B1350">
        <v>4500</v>
      </c>
      <c r="C1350">
        <v>1999</v>
      </c>
      <c r="D1350" t="s">
        <v>6186</v>
      </c>
      <c r="E1350" t="s">
        <v>6186</v>
      </c>
      <c r="F1350" t="s">
        <v>6186</v>
      </c>
      <c r="H1350" t="s">
        <v>6186</v>
      </c>
      <c r="I1350" t="str">
        <f t="shared" si="24"/>
        <v/>
      </c>
      <c r="K1350" t="s">
        <v>6186</v>
      </c>
      <c r="L1350" t="s">
        <v>6186</v>
      </c>
      <c r="M1350" t="s">
        <v>6186</v>
      </c>
      <c r="N1350" t="s">
        <v>6186</v>
      </c>
      <c r="O1350" t="s">
        <v>6186</v>
      </c>
      <c r="P1350" t="s">
        <v>6186</v>
      </c>
      <c r="Q1350" t="s">
        <v>6186</v>
      </c>
      <c r="R1350" t="s">
        <v>6186</v>
      </c>
      <c r="S1350" t="s">
        <v>6186</v>
      </c>
      <c r="T1350" t="s">
        <v>6186</v>
      </c>
      <c r="U1350" t="s">
        <v>6186</v>
      </c>
      <c r="V1350" t="s">
        <v>6186</v>
      </c>
      <c r="W1350" t="s">
        <v>6186</v>
      </c>
      <c r="X1350" t="s">
        <v>6186</v>
      </c>
      <c r="Y1350" t="s">
        <v>6186</v>
      </c>
      <c r="Z1350" t="s">
        <v>6186</v>
      </c>
      <c r="AA1350" t="s">
        <v>6186</v>
      </c>
      <c r="AB1350" t="s">
        <v>6186</v>
      </c>
      <c r="AC1350" t="s">
        <v>6186</v>
      </c>
      <c r="AD1350" t="s">
        <v>6186</v>
      </c>
      <c r="AE1350" t="s">
        <v>6186</v>
      </c>
      <c r="AF1350" t="s">
        <v>6186</v>
      </c>
      <c r="AG1350" t="s">
        <v>6186</v>
      </c>
      <c r="AH1350" t="s">
        <v>6186</v>
      </c>
      <c r="AI1350" t="s">
        <v>6186</v>
      </c>
      <c r="AJ1350" t="s">
        <v>6186</v>
      </c>
      <c r="AK1350" t="s">
        <v>6186</v>
      </c>
      <c r="AL1350" t="s">
        <v>6186</v>
      </c>
      <c r="AM1350" t="s">
        <v>6186</v>
      </c>
      <c r="AN1350" t="s">
        <v>6186</v>
      </c>
      <c r="AO1350" t="s">
        <v>6186</v>
      </c>
      <c r="AP1350" t="s">
        <v>6186</v>
      </c>
      <c r="AQ1350" t="s">
        <v>6186</v>
      </c>
      <c r="AR1350" t="s">
        <v>6186</v>
      </c>
      <c r="AS1350" t="s">
        <v>6186</v>
      </c>
      <c r="AT1350" t="s">
        <v>6186</v>
      </c>
      <c r="AU1350" t="s">
        <v>6186</v>
      </c>
      <c r="AV1350" t="s">
        <v>6186</v>
      </c>
      <c r="AW1350" t="s">
        <v>6186</v>
      </c>
      <c r="AX1350" t="s">
        <v>6186</v>
      </c>
      <c r="AY1350" t="s">
        <v>6186</v>
      </c>
      <c r="AZ1350" t="s">
        <v>6186</v>
      </c>
      <c r="BA1350" t="s">
        <v>6186</v>
      </c>
      <c r="BB1350" t="s">
        <v>6186</v>
      </c>
      <c r="BC1350" t="s">
        <v>6186</v>
      </c>
      <c r="BD1350" t="s">
        <v>6186</v>
      </c>
    </row>
    <row r="1351" spans="1:56">
      <c r="A1351" t="s">
        <v>6191</v>
      </c>
      <c r="B1351">
        <v>4500</v>
      </c>
      <c r="C1351">
        <v>2000</v>
      </c>
      <c r="D1351" t="s">
        <v>6186</v>
      </c>
      <c r="E1351" t="s">
        <v>6186</v>
      </c>
      <c r="F1351" t="s">
        <v>6186</v>
      </c>
      <c r="H1351" t="s">
        <v>6186</v>
      </c>
      <c r="I1351" t="str">
        <f t="shared" si="24"/>
        <v/>
      </c>
      <c r="K1351" t="s">
        <v>6186</v>
      </c>
      <c r="L1351" t="s">
        <v>6186</v>
      </c>
      <c r="M1351" t="s">
        <v>6186</v>
      </c>
      <c r="N1351" t="s">
        <v>6186</v>
      </c>
      <c r="O1351" t="s">
        <v>6186</v>
      </c>
      <c r="P1351" t="s">
        <v>6186</v>
      </c>
      <c r="Q1351" t="s">
        <v>6186</v>
      </c>
      <c r="R1351" t="s">
        <v>6186</v>
      </c>
      <c r="S1351" t="s">
        <v>6186</v>
      </c>
      <c r="T1351" t="s">
        <v>6186</v>
      </c>
      <c r="U1351" t="s">
        <v>6186</v>
      </c>
      <c r="V1351" t="s">
        <v>6186</v>
      </c>
      <c r="W1351" t="s">
        <v>6186</v>
      </c>
      <c r="X1351" t="s">
        <v>6186</v>
      </c>
      <c r="Y1351" t="s">
        <v>6186</v>
      </c>
      <c r="Z1351" t="s">
        <v>6186</v>
      </c>
      <c r="AA1351" t="s">
        <v>6186</v>
      </c>
      <c r="AB1351" t="s">
        <v>6186</v>
      </c>
      <c r="AC1351" t="s">
        <v>6186</v>
      </c>
      <c r="AD1351" t="s">
        <v>6186</v>
      </c>
      <c r="AE1351" t="s">
        <v>6186</v>
      </c>
      <c r="AF1351" t="s">
        <v>6186</v>
      </c>
      <c r="AG1351" t="s">
        <v>6186</v>
      </c>
      <c r="AH1351" t="s">
        <v>6186</v>
      </c>
      <c r="AI1351" t="s">
        <v>6186</v>
      </c>
      <c r="AJ1351" t="s">
        <v>6186</v>
      </c>
      <c r="AK1351" t="s">
        <v>6186</v>
      </c>
      <c r="AL1351" t="s">
        <v>6186</v>
      </c>
      <c r="AM1351" t="s">
        <v>6186</v>
      </c>
      <c r="AN1351" t="s">
        <v>6186</v>
      </c>
      <c r="AO1351" t="s">
        <v>6186</v>
      </c>
      <c r="AP1351" t="s">
        <v>6186</v>
      </c>
      <c r="AQ1351" t="s">
        <v>6186</v>
      </c>
      <c r="AR1351" t="s">
        <v>6186</v>
      </c>
      <c r="AS1351" t="s">
        <v>6186</v>
      </c>
      <c r="AT1351" t="s">
        <v>6186</v>
      </c>
      <c r="AU1351" t="s">
        <v>6186</v>
      </c>
      <c r="AV1351" t="s">
        <v>6186</v>
      </c>
      <c r="AW1351" t="s">
        <v>6186</v>
      </c>
      <c r="AX1351" t="s">
        <v>6186</v>
      </c>
      <c r="AY1351" t="s">
        <v>6186</v>
      </c>
      <c r="AZ1351" t="s">
        <v>6186</v>
      </c>
      <c r="BA1351" t="s">
        <v>6186</v>
      </c>
      <c r="BB1351" t="s">
        <v>6186</v>
      </c>
      <c r="BC1351" t="s">
        <v>6186</v>
      </c>
      <c r="BD1351" t="s">
        <v>6186</v>
      </c>
    </row>
    <row r="1352" spans="1:56">
      <c r="A1352" t="s">
        <v>6191</v>
      </c>
      <c r="B1352">
        <v>4500</v>
      </c>
      <c r="C1352">
        <v>2001</v>
      </c>
      <c r="D1352" t="s">
        <v>6186</v>
      </c>
      <c r="E1352" t="s">
        <v>6186</v>
      </c>
      <c r="F1352" t="s">
        <v>6186</v>
      </c>
      <c r="H1352" t="s">
        <v>6186</v>
      </c>
      <c r="I1352" t="str">
        <f t="shared" si="24"/>
        <v/>
      </c>
      <c r="K1352" t="s">
        <v>6186</v>
      </c>
      <c r="L1352" t="s">
        <v>6186</v>
      </c>
      <c r="M1352" t="s">
        <v>6186</v>
      </c>
      <c r="N1352" t="s">
        <v>6186</v>
      </c>
      <c r="O1352" t="s">
        <v>6186</v>
      </c>
      <c r="P1352" t="s">
        <v>6186</v>
      </c>
      <c r="Q1352" t="s">
        <v>6186</v>
      </c>
      <c r="R1352" t="s">
        <v>6186</v>
      </c>
      <c r="S1352" t="s">
        <v>6186</v>
      </c>
      <c r="T1352" t="s">
        <v>6186</v>
      </c>
      <c r="U1352" t="s">
        <v>6186</v>
      </c>
      <c r="V1352" t="s">
        <v>6186</v>
      </c>
      <c r="W1352" t="s">
        <v>6186</v>
      </c>
      <c r="X1352" t="s">
        <v>6186</v>
      </c>
      <c r="Y1352" t="s">
        <v>6186</v>
      </c>
      <c r="Z1352" t="s">
        <v>6186</v>
      </c>
      <c r="AA1352" t="s">
        <v>6186</v>
      </c>
      <c r="AB1352" t="s">
        <v>6186</v>
      </c>
      <c r="AC1352" t="s">
        <v>6186</v>
      </c>
      <c r="AD1352" t="s">
        <v>6186</v>
      </c>
      <c r="AE1352" t="s">
        <v>6186</v>
      </c>
      <c r="AF1352" t="s">
        <v>6186</v>
      </c>
      <c r="AG1352" t="s">
        <v>6186</v>
      </c>
      <c r="AH1352" t="s">
        <v>6186</v>
      </c>
      <c r="AI1352" t="s">
        <v>6186</v>
      </c>
      <c r="AJ1352" t="s">
        <v>6186</v>
      </c>
      <c r="AK1352" t="s">
        <v>6186</v>
      </c>
      <c r="AL1352" t="s">
        <v>6186</v>
      </c>
      <c r="AM1352" t="s">
        <v>6186</v>
      </c>
      <c r="AN1352" t="s">
        <v>6186</v>
      </c>
      <c r="AO1352" t="s">
        <v>6186</v>
      </c>
      <c r="AP1352" t="s">
        <v>6186</v>
      </c>
      <c r="AQ1352" t="s">
        <v>6186</v>
      </c>
      <c r="AR1352" t="s">
        <v>6186</v>
      </c>
      <c r="AS1352" t="s">
        <v>6186</v>
      </c>
      <c r="AT1352" t="s">
        <v>6186</v>
      </c>
      <c r="AU1352" t="s">
        <v>6186</v>
      </c>
      <c r="AV1352" t="s">
        <v>6186</v>
      </c>
      <c r="AW1352" t="s">
        <v>6186</v>
      </c>
      <c r="AX1352" t="s">
        <v>6186</v>
      </c>
      <c r="AY1352" t="s">
        <v>6186</v>
      </c>
      <c r="AZ1352" t="s">
        <v>6186</v>
      </c>
      <c r="BA1352" t="s">
        <v>6186</v>
      </c>
      <c r="BB1352" t="s">
        <v>6186</v>
      </c>
      <c r="BC1352" t="s">
        <v>6186</v>
      </c>
      <c r="BD1352" t="s">
        <v>6186</v>
      </c>
    </row>
    <row r="1353" spans="1:56">
      <c r="A1353" t="s">
        <v>6191</v>
      </c>
      <c r="B1353">
        <v>4500</v>
      </c>
      <c r="C1353">
        <v>2002</v>
      </c>
      <c r="D1353" t="s">
        <v>6186</v>
      </c>
      <c r="E1353" t="s">
        <v>6186</v>
      </c>
      <c r="F1353" t="s">
        <v>6186</v>
      </c>
      <c r="H1353" t="s">
        <v>6186</v>
      </c>
      <c r="I1353" t="str">
        <f t="shared" si="24"/>
        <v/>
      </c>
      <c r="K1353" t="s">
        <v>6186</v>
      </c>
      <c r="L1353" t="s">
        <v>6186</v>
      </c>
      <c r="M1353" t="s">
        <v>6186</v>
      </c>
      <c r="N1353" t="s">
        <v>6186</v>
      </c>
      <c r="O1353" t="s">
        <v>6186</v>
      </c>
      <c r="P1353" t="s">
        <v>6186</v>
      </c>
      <c r="Q1353" t="s">
        <v>6186</v>
      </c>
      <c r="R1353" t="s">
        <v>6186</v>
      </c>
      <c r="S1353" t="s">
        <v>6186</v>
      </c>
      <c r="T1353" t="s">
        <v>6186</v>
      </c>
      <c r="U1353" t="s">
        <v>6186</v>
      </c>
      <c r="V1353" t="s">
        <v>6186</v>
      </c>
      <c r="W1353" t="s">
        <v>6186</v>
      </c>
      <c r="X1353" t="s">
        <v>6186</v>
      </c>
      <c r="Y1353" t="s">
        <v>6186</v>
      </c>
      <c r="Z1353" t="s">
        <v>6186</v>
      </c>
      <c r="AA1353" t="s">
        <v>6186</v>
      </c>
      <c r="AB1353" t="s">
        <v>6186</v>
      </c>
      <c r="AC1353" t="s">
        <v>6186</v>
      </c>
      <c r="AD1353" t="s">
        <v>6186</v>
      </c>
      <c r="AE1353" t="s">
        <v>6186</v>
      </c>
      <c r="AF1353" t="s">
        <v>6186</v>
      </c>
      <c r="AG1353" t="s">
        <v>6186</v>
      </c>
      <c r="AH1353" t="s">
        <v>6186</v>
      </c>
      <c r="AI1353" t="s">
        <v>6186</v>
      </c>
      <c r="AJ1353" t="s">
        <v>6186</v>
      </c>
      <c r="AK1353" t="s">
        <v>6186</v>
      </c>
      <c r="AL1353" t="s">
        <v>6186</v>
      </c>
      <c r="AM1353" t="s">
        <v>6186</v>
      </c>
      <c r="AN1353" t="s">
        <v>6186</v>
      </c>
      <c r="AO1353" t="s">
        <v>6186</v>
      </c>
      <c r="AP1353" t="s">
        <v>6186</v>
      </c>
      <c r="AQ1353" t="s">
        <v>6186</v>
      </c>
      <c r="AR1353" t="s">
        <v>6186</v>
      </c>
      <c r="AS1353" t="s">
        <v>6186</v>
      </c>
      <c r="AT1353" t="s">
        <v>6186</v>
      </c>
      <c r="AU1353" t="s">
        <v>6186</v>
      </c>
      <c r="AV1353" t="s">
        <v>6186</v>
      </c>
      <c r="AW1353" t="s">
        <v>6186</v>
      </c>
      <c r="AX1353" t="s">
        <v>6186</v>
      </c>
      <c r="AY1353" t="s">
        <v>6186</v>
      </c>
      <c r="AZ1353" t="s">
        <v>6186</v>
      </c>
      <c r="BA1353" t="s">
        <v>6186</v>
      </c>
      <c r="BB1353" t="s">
        <v>6186</v>
      </c>
      <c r="BC1353" t="s">
        <v>6186</v>
      </c>
      <c r="BD1353" t="s">
        <v>6186</v>
      </c>
    </row>
    <row r="1354" spans="1:56">
      <c r="A1354" t="s">
        <v>6191</v>
      </c>
      <c r="B1354">
        <v>4500</v>
      </c>
      <c r="C1354">
        <v>2003</v>
      </c>
      <c r="D1354" t="s">
        <v>6186</v>
      </c>
      <c r="E1354" t="s">
        <v>6186</v>
      </c>
      <c r="F1354" t="s">
        <v>6186</v>
      </c>
      <c r="H1354" t="s">
        <v>6186</v>
      </c>
      <c r="I1354" t="str">
        <f t="shared" si="24"/>
        <v/>
      </c>
      <c r="K1354" t="s">
        <v>6186</v>
      </c>
      <c r="L1354" t="s">
        <v>6186</v>
      </c>
      <c r="M1354" t="s">
        <v>6186</v>
      </c>
      <c r="N1354" t="s">
        <v>6186</v>
      </c>
      <c r="O1354" t="s">
        <v>6186</v>
      </c>
      <c r="P1354" t="s">
        <v>6186</v>
      </c>
      <c r="Q1354" t="s">
        <v>6186</v>
      </c>
      <c r="R1354" t="s">
        <v>6186</v>
      </c>
      <c r="S1354" t="s">
        <v>6186</v>
      </c>
      <c r="T1354" t="s">
        <v>6186</v>
      </c>
      <c r="U1354" t="s">
        <v>6186</v>
      </c>
      <c r="V1354" t="s">
        <v>6186</v>
      </c>
      <c r="W1354" t="s">
        <v>6186</v>
      </c>
      <c r="X1354" t="s">
        <v>6186</v>
      </c>
      <c r="Y1354" t="s">
        <v>6186</v>
      </c>
      <c r="Z1354" t="s">
        <v>6186</v>
      </c>
      <c r="AA1354" t="s">
        <v>6186</v>
      </c>
      <c r="AB1354" t="s">
        <v>6186</v>
      </c>
      <c r="AC1354" t="s">
        <v>6186</v>
      </c>
      <c r="AD1354" t="s">
        <v>6186</v>
      </c>
      <c r="AE1354" t="s">
        <v>6186</v>
      </c>
      <c r="AF1354" t="s">
        <v>6186</v>
      </c>
      <c r="AG1354" t="s">
        <v>6186</v>
      </c>
      <c r="AH1354" t="s">
        <v>6186</v>
      </c>
      <c r="AI1354" t="s">
        <v>6186</v>
      </c>
      <c r="AJ1354" t="s">
        <v>6186</v>
      </c>
      <c r="AK1354" t="s">
        <v>6186</v>
      </c>
      <c r="AL1354" t="s">
        <v>6186</v>
      </c>
      <c r="AM1354" t="s">
        <v>6186</v>
      </c>
      <c r="AN1354" t="s">
        <v>6186</v>
      </c>
      <c r="AO1354" t="s">
        <v>6186</v>
      </c>
      <c r="AP1354" t="s">
        <v>6186</v>
      </c>
      <c r="AQ1354" t="s">
        <v>6186</v>
      </c>
      <c r="AR1354" t="s">
        <v>6186</v>
      </c>
      <c r="AS1354" t="s">
        <v>6186</v>
      </c>
      <c r="AT1354" t="s">
        <v>6186</v>
      </c>
      <c r="AU1354" t="s">
        <v>6186</v>
      </c>
      <c r="AV1354" t="s">
        <v>6186</v>
      </c>
      <c r="AW1354" t="s">
        <v>6186</v>
      </c>
      <c r="AX1354" t="s">
        <v>6186</v>
      </c>
      <c r="AY1354" t="s">
        <v>6186</v>
      </c>
      <c r="AZ1354" t="s">
        <v>6186</v>
      </c>
      <c r="BA1354" t="s">
        <v>6186</v>
      </c>
      <c r="BB1354" t="s">
        <v>6186</v>
      </c>
      <c r="BC1354" t="s">
        <v>6186</v>
      </c>
      <c r="BD1354" t="s">
        <v>6186</v>
      </c>
    </row>
    <row r="1355" spans="1:56">
      <c r="A1355" t="s">
        <v>6191</v>
      </c>
      <c r="B1355">
        <v>4500</v>
      </c>
      <c r="C1355">
        <v>2004</v>
      </c>
      <c r="D1355">
        <v>39</v>
      </c>
      <c r="E1355">
        <v>2.4979999999999998E-3</v>
      </c>
      <c r="F1355">
        <v>20.9605</v>
      </c>
      <c r="H1355">
        <v>17.063320000000001</v>
      </c>
      <c r="I1355">
        <f t="shared" ref="I1355:I1418" si="25">IFERROR(H1355*E1355,"")</f>
        <v>4.2624173359999996E-2</v>
      </c>
      <c r="K1355">
        <v>14.11307</v>
      </c>
      <c r="L1355">
        <v>20.34984</v>
      </c>
      <c r="M1355">
        <v>520.82485999999994</v>
      </c>
      <c r="N1355">
        <v>629.70002999999997</v>
      </c>
      <c r="O1355">
        <v>436.71105</v>
      </c>
      <c r="P1355" t="s">
        <v>6186</v>
      </c>
      <c r="Q1355">
        <v>238.1052</v>
      </c>
      <c r="R1355">
        <v>281.27319999999997</v>
      </c>
      <c r="S1355">
        <v>7.8278999999999996</v>
      </c>
      <c r="T1355">
        <v>1.186542</v>
      </c>
      <c r="U1355">
        <v>6.2505000000000005E-2</v>
      </c>
      <c r="V1355">
        <v>38.494349999999997</v>
      </c>
      <c r="W1355" t="s">
        <v>6186</v>
      </c>
      <c r="X1355">
        <v>0.55100000000000005</v>
      </c>
      <c r="Y1355">
        <v>0.44900000000000001</v>
      </c>
      <c r="Z1355" t="s">
        <v>6186</v>
      </c>
      <c r="AA1355" t="s">
        <v>6186</v>
      </c>
      <c r="AB1355">
        <v>1</v>
      </c>
      <c r="AC1355" t="s">
        <v>6186</v>
      </c>
      <c r="AD1355" t="s">
        <v>6186</v>
      </c>
      <c r="AE1355" t="s">
        <v>6186</v>
      </c>
      <c r="AF1355" t="s">
        <v>6186</v>
      </c>
      <c r="AG1355">
        <v>1</v>
      </c>
      <c r="AH1355" t="s">
        <v>6186</v>
      </c>
      <c r="AI1355" t="s">
        <v>6186</v>
      </c>
      <c r="AJ1355" t="s">
        <v>6186</v>
      </c>
      <c r="AK1355" t="s">
        <v>6186</v>
      </c>
      <c r="AL1355" t="s">
        <v>6186</v>
      </c>
      <c r="AM1355" t="s">
        <v>6186</v>
      </c>
      <c r="AN1355" t="s">
        <v>6186</v>
      </c>
      <c r="AO1355" t="s">
        <v>6186</v>
      </c>
      <c r="AP1355">
        <v>1</v>
      </c>
      <c r="AQ1355" t="s">
        <v>6186</v>
      </c>
      <c r="AR1355" t="s">
        <v>6186</v>
      </c>
      <c r="AS1355" t="s">
        <v>6186</v>
      </c>
      <c r="AT1355">
        <v>1</v>
      </c>
      <c r="AU1355">
        <v>1</v>
      </c>
      <c r="AV1355">
        <v>5</v>
      </c>
      <c r="AW1355" t="s">
        <v>6186</v>
      </c>
      <c r="AX1355">
        <v>6.7</v>
      </c>
      <c r="AY1355" t="s">
        <v>6186</v>
      </c>
      <c r="AZ1355">
        <v>1</v>
      </c>
      <c r="BA1355" t="s">
        <v>6186</v>
      </c>
      <c r="BB1355" t="s">
        <v>6186</v>
      </c>
      <c r="BC1355" t="s">
        <v>6186</v>
      </c>
      <c r="BD1355" t="s">
        <v>6186</v>
      </c>
    </row>
    <row r="1356" spans="1:56">
      <c r="A1356" t="s">
        <v>6191</v>
      </c>
      <c r="B1356">
        <v>4500</v>
      </c>
      <c r="C1356">
        <v>2005</v>
      </c>
      <c r="D1356">
        <v>46</v>
      </c>
      <c r="E1356">
        <v>2.9220000000000001E-3</v>
      </c>
      <c r="F1356">
        <v>21.72542</v>
      </c>
      <c r="H1356">
        <v>17.55275</v>
      </c>
      <c r="I1356">
        <f t="shared" si="25"/>
        <v>5.1289135499999999E-2</v>
      </c>
      <c r="K1356">
        <v>14.637600000000001</v>
      </c>
      <c r="L1356">
        <v>20.656110000000002</v>
      </c>
      <c r="M1356">
        <v>506.30252000000002</v>
      </c>
      <c r="N1356">
        <v>607.13490999999999</v>
      </c>
      <c r="O1356">
        <v>430.23597999999998</v>
      </c>
      <c r="P1356" t="s">
        <v>6186</v>
      </c>
      <c r="Q1356">
        <v>232.15710000000001</v>
      </c>
      <c r="R1356">
        <v>268.44369999999998</v>
      </c>
      <c r="S1356">
        <v>7.8815</v>
      </c>
      <c r="T1356">
        <v>1.1605399999999999</v>
      </c>
      <c r="U1356">
        <v>5.9653999999999999E-2</v>
      </c>
      <c r="V1356">
        <v>39.526090000000003</v>
      </c>
      <c r="W1356" t="s">
        <v>6186</v>
      </c>
      <c r="X1356" t="s">
        <v>6186</v>
      </c>
      <c r="Y1356">
        <v>1</v>
      </c>
      <c r="Z1356">
        <v>3.3000000000000002E-2</v>
      </c>
      <c r="AA1356" t="s">
        <v>6186</v>
      </c>
      <c r="AB1356">
        <v>0.96699999999999997</v>
      </c>
      <c r="AC1356" t="s">
        <v>6186</v>
      </c>
      <c r="AD1356" t="s">
        <v>6186</v>
      </c>
      <c r="AE1356" t="s">
        <v>6186</v>
      </c>
      <c r="AF1356" t="s">
        <v>6186</v>
      </c>
      <c r="AG1356">
        <v>1</v>
      </c>
      <c r="AH1356" t="s">
        <v>6186</v>
      </c>
      <c r="AI1356" t="s">
        <v>6186</v>
      </c>
      <c r="AJ1356" t="s">
        <v>6186</v>
      </c>
      <c r="AK1356" t="s">
        <v>6186</v>
      </c>
      <c r="AL1356" t="s">
        <v>6186</v>
      </c>
      <c r="AM1356" t="s">
        <v>6186</v>
      </c>
      <c r="AN1356" t="s">
        <v>6186</v>
      </c>
      <c r="AO1356" t="s">
        <v>6186</v>
      </c>
      <c r="AP1356">
        <v>1</v>
      </c>
      <c r="AQ1356" t="s">
        <v>6186</v>
      </c>
      <c r="AR1356" t="s">
        <v>6186</v>
      </c>
      <c r="AS1356" t="s">
        <v>6186</v>
      </c>
      <c r="AT1356">
        <v>1</v>
      </c>
      <c r="AU1356">
        <v>1</v>
      </c>
      <c r="AV1356">
        <v>5</v>
      </c>
      <c r="AW1356" t="s">
        <v>6186</v>
      </c>
      <c r="AX1356">
        <v>6.1</v>
      </c>
      <c r="AY1356" t="s">
        <v>6186</v>
      </c>
      <c r="AZ1356">
        <v>0.96699999999999997</v>
      </c>
      <c r="BA1356">
        <v>3.3000000000000002E-2</v>
      </c>
      <c r="BB1356" t="s">
        <v>6186</v>
      </c>
      <c r="BC1356" t="s">
        <v>6186</v>
      </c>
      <c r="BD1356" t="s">
        <v>6186</v>
      </c>
    </row>
    <row r="1357" spans="1:56">
      <c r="A1357" t="s">
        <v>6191</v>
      </c>
      <c r="B1357">
        <v>4500</v>
      </c>
      <c r="C1357">
        <v>2006</v>
      </c>
      <c r="D1357">
        <v>46</v>
      </c>
      <c r="E1357">
        <v>3.0530000000000002E-3</v>
      </c>
      <c r="F1357">
        <v>21.54569</v>
      </c>
      <c r="H1357">
        <v>17.382719999999999</v>
      </c>
      <c r="I1357">
        <f t="shared" si="25"/>
        <v>5.306944416E-2</v>
      </c>
      <c r="K1357">
        <v>14.580539999999999</v>
      </c>
      <c r="L1357">
        <v>20.330259999999999</v>
      </c>
      <c r="M1357">
        <v>511.25472000000002</v>
      </c>
      <c r="N1357">
        <v>609.51089999999999</v>
      </c>
      <c r="O1357">
        <v>437.13164999999998</v>
      </c>
      <c r="P1357" t="s">
        <v>6186</v>
      </c>
      <c r="Q1357">
        <v>232.21209999999999</v>
      </c>
      <c r="R1357">
        <v>265.03289999999998</v>
      </c>
      <c r="S1357">
        <v>7.9976000000000003</v>
      </c>
      <c r="T1357">
        <v>1.144614</v>
      </c>
      <c r="U1357">
        <v>5.8895999999999997E-2</v>
      </c>
      <c r="V1357">
        <v>39.151290000000003</v>
      </c>
      <c r="W1357" t="s">
        <v>6186</v>
      </c>
      <c r="X1357" t="s">
        <v>6186</v>
      </c>
      <c r="Y1357">
        <v>1</v>
      </c>
      <c r="Z1357">
        <v>4.8000000000000001E-2</v>
      </c>
      <c r="AA1357" t="s">
        <v>6186</v>
      </c>
      <c r="AB1357">
        <v>0.95199999999999996</v>
      </c>
      <c r="AC1357" t="s">
        <v>6186</v>
      </c>
      <c r="AD1357" t="s">
        <v>6186</v>
      </c>
      <c r="AE1357" t="s">
        <v>6186</v>
      </c>
      <c r="AF1357" t="s">
        <v>6186</v>
      </c>
      <c r="AG1357">
        <v>1</v>
      </c>
      <c r="AH1357" t="s">
        <v>6186</v>
      </c>
      <c r="AI1357" t="s">
        <v>6186</v>
      </c>
      <c r="AJ1357" t="s">
        <v>6186</v>
      </c>
      <c r="AK1357" t="s">
        <v>6186</v>
      </c>
      <c r="AL1357" t="s">
        <v>6186</v>
      </c>
      <c r="AM1357" t="s">
        <v>6186</v>
      </c>
      <c r="AN1357" t="s">
        <v>6186</v>
      </c>
      <c r="AO1357" t="s">
        <v>6186</v>
      </c>
      <c r="AP1357">
        <v>1</v>
      </c>
      <c r="AQ1357" t="s">
        <v>6186</v>
      </c>
      <c r="AR1357" t="s">
        <v>6186</v>
      </c>
      <c r="AS1357" t="s">
        <v>6186</v>
      </c>
      <c r="AT1357">
        <v>1</v>
      </c>
      <c r="AU1357">
        <v>1</v>
      </c>
      <c r="AV1357">
        <v>5</v>
      </c>
      <c r="AW1357" t="s">
        <v>6186</v>
      </c>
      <c r="AX1357">
        <v>6</v>
      </c>
      <c r="AY1357" t="s">
        <v>6186</v>
      </c>
      <c r="AZ1357">
        <v>0.95199999999999996</v>
      </c>
      <c r="BA1357">
        <v>4.8000000000000001E-2</v>
      </c>
      <c r="BB1357" t="s">
        <v>6186</v>
      </c>
      <c r="BC1357" t="s">
        <v>6186</v>
      </c>
      <c r="BD1357" t="s">
        <v>6186</v>
      </c>
    </row>
    <row r="1358" spans="1:56">
      <c r="A1358" t="s">
        <v>6191</v>
      </c>
      <c r="B1358">
        <v>4500</v>
      </c>
      <c r="C1358">
        <v>2007</v>
      </c>
      <c r="D1358">
        <v>148</v>
      </c>
      <c r="E1358">
        <v>9.7009999999999996E-3</v>
      </c>
      <c r="F1358">
        <v>23.377780000000001</v>
      </c>
      <c r="H1358">
        <v>18.858650000000001</v>
      </c>
      <c r="I1358">
        <f t="shared" si="25"/>
        <v>0.18294776365000001</v>
      </c>
      <c r="K1358">
        <v>15.64504</v>
      </c>
      <c r="L1358">
        <v>22.316780000000001</v>
      </c>
      <c r="M1358">
        <v>471.24259000000001</v>
      </c>
      <c r="N1358">
        <v>568.03935999999999</v>
      </c>
      <c r="O1358">
        <v>398.22046</v>
      </c>
      <c r="P1358" t="s">
        <v>6186</v>
      </c>
      <c r="Q1358">
        <v>221.08099999999999</v>
      </c>
      <c r="R1358">
        <v>263.08409999999998</v>
      </c>
      <c r="S1358">
        <v>7.9737</v>
      </c>
      <c r="T1358">
        <v>1.193322</v>
      </c>
      <c r="U1358">
        <v>5.8463000000000001E-2</v>
      </c>
      <c r="V1358">
        <v>42.529069999999997</v>
      </c>
      <c r="W1358">
        <v>0.66100000000000003</v>
      </c>
      <c r="X1358" t="s">
        <v>6186</v>
      </c>
      <c r="Y1358">
        <v>0.33900000000000002</v>
      </c>
      <c r="Z1358">
        <v>6.0000000000000001E-3</v>
      </c>
      <c r="AA1358" t="s">
        <v>6186</v>
      </c>
      <c r="AB1358">
        <v>0.99399999999999999</v>
      </c>
      <c r="AC1358" t="s">
        <v>6186</v>
      </c>
      <c r="AD1358" t="s">
        <v>6186</v>
      </c>
      <c r="AE1358" t="s">
        <v>6186</v>
      </c>
      <c r="AF1358" t="s">
        <v>6186</v>
      </c>
      <c r="AG1358">
        <v>1</v>
      </c>
      <c r="AH1358" t="s">
        <v>6186</v>
      </c>
      <c r="AI1358" t="s">
        <v>6186</v>
      </c>
      <c r="AJ1358" t="s">
        <v>6186</v>
      </c>
      <c r="AK1358" t="s">
        <v>6186</v>
      </c>
      <c r="AL1358" t="s">
        <v>6186</v>
      </c>
      <c r="AM1358" t="s">
        <v>6186</v>
      </c>
      <c r="AN1358" t="s">
        <v>6186</v>
      </c>
      <c r="AO1358" t="s">
        <v>6186</v>
      </c>
      <c r="AP1358">
        <v>1</v>
      </c>
      <c r="AQ1358" t="s">
        <v>6186</v>
      </c>
      <c r="AR1358" t="s">
        <v>6186</v>
      </c>
      <c r="AS1358" t="s">
        <v>6186</v>
      </c>
      <c r="AT1358">
        <v>1</v>
      </c>
      <c r="AU1358">
        <v>0.27700000000000002</v>
      </c>
      <c r="AV1358">
        <v>5.6</v>
      </c>
      <c r="AW1358" t="s">
        <v>6186</v>
      </c>
      <c r="AX1358">
        <v>6</v>
      </c>
      <c r="AY1358">
        <v>1.4E-2</v>
      </c>
      <c r="AZ1358">
        <v>0.33300000000000002</v>
      </c>
      <c r="BA1358">
        <v>0.65300000000000002</v>
      </c>
      <c r="BB1358" t="s">
        <v>6186</v>
      </c>
      <c r="BC1358" t="s">
        <v>6186</v>
      </c>
      <c r="BD1358" t="s">
        <v>6186</v>
      </c>
    </row>
    <row r="1359" spans="1:56">
      <c r="A1359" t="s">
        <v>6191</v>
      </c>
      <c r="B1359">
        <v>4500</v>
      </c>
      <c r="C1359">
        <v>2008</v>
      </c>
      <c r="D1359">
        <v>162</v>
      </c>
      <c r="E1359">
        <v>1.1643000000000001E-2</v>
      </c>
      <c r="F1359">
        <v>23.7166</v>
      </c>
      <c r="H1359">
        <v>19.118860000000002</v>
      </c>
      <c r="I1359">
        <f t="shared" si="25"/>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6186</v>
      </c>
      <c r="Y1359">
        <v>0.34899999999999998</v>
      </c>
      <c r="Z1359">
        <v>2E-3</v>
      </c>
      <c r="AA1359" t="s">
        <v>6186</v>
      </c>
      <c r="AB1359">
        <v>0.998</v>
      </c>
      <c r="AC1359" t="s">
        <v>6186</v>
      </c>
      <c r="AD1359" t="s">
        <v>6186</v>
      </c>
      <c r="AE1359" t="s">
        <v>6186</v>
      </c>
      <c r="AF1359" t="s">
        <v>6186</v>
      </c>
      <c r="AG1359">
        <v>1</v>
      </c>
      <c r="AH1359" t="s">
        <v>6186</v>
      </c>
      <c r="AI1359" t="s">
        <v>6186</v>
      </c>
      <c r="AJ1359" t="s">
        <v>6186</v>
      </c>
      <c r="AK1359" t="s">
        <v>6186</v>
      </c>
      <c r="AL1359" t="s">
        <v>6186</v>
      </c>
      <c r="AM1359" t="s">
        <v>6186</v>
      </c>
      <c r="AN1359" t="s">
        <v>6186</v>
      </c>
      <c r="AO1359" t="s">
        <v>6186</v>
      </c>
      <c r="AP1359">
        <v>1</v>
      </c>
      <c r="AQ1359" t="s">
        <v>6186</v>
      </c>
      <c r="AR1359" t="s">
        <v>6186</v>
      </c>
      <c r="AS1359" t="s">
        <v>6186</v>
      </c>
      <c r="AT1359">
        <v>1</v>
      </c>
      <c r="AU1359">
        <v>0.32500000000000001</v>
      </c>
      <c r="AV1359">
        <v>5.6</v>
      </c>
      <c r="AW1359" t="s">
        <v>6186</v>
      </c>
      <c r="AX1359">
        <v>6</v>
      </c>
      <c r="AY1359">
        <v>8.9999999999999993E-3</v>
      </c>
      <c r="AZ1359">
        <v>0.34699999999999998</v>
      </c>
      <c r="BA1359">
        <v>0.64400000000000002</v>
      </c>
      <c r="BB1359" t="s">
        <v>6186</v>
      </c>
      <c r="BC1359" t="s">
        <v>6186</v>
      </c>
      <c r="BD1359" t="s">
        <v>6186</v>
      </c>
    </row>
    <row r="1360" spans="1:56">
      <c r="A1360" t="s">
        <v>6191</v>
      </c>
      <c r="B1360">
        <v>4500</v>
      </c>
      <c r="C1360">
        <v>2009</v>
      </c>
      <c r="D1360">
        <v>65</v>
      </c>
      <c r="E1360">
        <v>6.9509999999999997E-3</v>
      </c>
      <c r="F1360">
        <v>23.970829999999999</v>
      </c>
      <c r="H1360">
        <v>19.268260000000001</v>
      </c>
      <c r="I1360">
        <f t="shared" si="25"/>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6186</v>
      </c>
      <c r="Y1360">
        <v>0.44800000000000001</v>
      </c>
      <c r="Z1360">
        <v>1E-3</v>
      </c>
      <c r="AA1360" t="s">
        <v>6186</v>
      </c>
      <c r="AB1360">
        <v>0.999</v>
      </c>
      <c r="AC1360" t="s">
        <v>6186</v>
      </c>
      <c r="AD1360" t="s">
        <v>6186</v>
      </c>
      <c r="AE1360" t="s">
        <v>6186</v>
      </c>
      <c r="AF1360" t="s">
        <v>6186</v>
      </c>
      <c r="AG1360">
        <v>1</v>
      </c>
      <c r="AH1360" t="s">
        <v>6186</v>
      </c>
      <c r="AI1360" t="s">
        <v>6186</v>
      </c>
      <c r="AJ1360" t="s">
        <v>6186</v>
      </c>
      <c r="AK1360" t="s">
        <v>6186</v>
      </c>
      <c r="AL1360" t="s">
        <v>6186</v>
      </c>
      <c r="AM1360" t="s">
        <v>6186</v>
      </c>
      <c r="AN1360" t="s">
        <v>6186</v>
      </c>
      <c r="AO1360" t="s">
        <v>6186</v>
      </c>
      <c r="AP1360">
        <v>1</v>
      </c>
      <c r="AQ1360" t="s">
        <v>6186</v>
      </c>
      <c r="AR1360" t="s">
        <v>6186</v>
      </c>
      <c r="AS1360" t="s">
        <v>6186</v>
      </c>
      <c r="AT1360">
        <v>1</v>
      </c>
      <c r="AU1360">
        <v>0.42799999999999999</v>
      </c>
      <c r="AV1360">
        <v>5.7</v>
      </c>
      <c r="AW1360" t="s">
        <v>6186</v>
      </c>
      <c r="AX1360">
        <v>6</v>
      </c>
      <c r="AY1360">
        <v>0</v>
      </c>
      <c r="AZ1360">
        <v>0.36599999999999999</v>
      </c>
      <c r="BA1360">
        <v>0.56000000000000005</v>
      </c>
      <c r="BB1360">
        <v>7.3999999999999996E-2</v>
      </c>
      <c r="BC1360" t="s">
        <v>6186</v>
      </c>
      <c r="BD1360" t="s">
        <v>6186</v>
      </c>
    </row>
    <row r="1361" spans="1:56">
      <c r="A1361" t="s">
        <v>6191</v>
      </c>
      <c r="B1361">
        <v>4500</v>
      </c>
      <c r="C1361">
        <v>2010</v>
      </c>
      <c r="D1361">
        <v>248</v>
      </c>
      <c r="E1361">
        <v>2.2349000000000001E-2</v>
      </c>
      <c r="F1361">
        <v>25.605090000000001</v>
      </c>
      <c r="H1361">
        <v>20.449870000000001</v>
      </c>
      <c r="I1361">
        <f t="shared" si="25"/>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6186</v>
      </c>
      <c r="AB1361">
        <v>0.98599999999999999</v>
      </c>
      <c r="AC1361" t="s">
        <v>6186</v>
      </c>
      <c r="AD1361" t="s">
        <v>6186</v>
      </c>
      <c r="AE1361" t="s">
        <v>6186</v>
      </c>
      <c r="AF1361">
        <v>0.28599999999999998</v>
      </c>
      <c r="AG1361">
        <v>0.71399999999999997</v>
      </c>
      <c r="AH1361" t="s">
        <v>6186</v>
      </c>
      <c r="AI1361" t="s">
        <v>6186</v>
      </c>
      <c r="AJ1361" t="s">
        <v>6186</v>
      </c>
      <c r="AK1361" t="s">
        <v>6186</v>
      </c>
      <c r="AL1361" t="s">
        <v>6186</v>
      </c>
      <c r="AM1361" t="s">
        <v>6186</v>
      </c>
      <c r="AN1361" t="s">
        <v>6186</v>
      </c>
      <c r="AO1361" t="s">
        <v>6186</v>
      </c>
      <c r="AP1361">
        <v>1</v>
      </c>
      <c r="AQ1361" t="s">
        <v>6186</v>
      </c>
      <c r="AR1361" t="s">
        <v>6186</v>
      </c>
      <c r="AS1361" t="s">
        <v>6186</v>
      </c>
      <c r="AT1361">
        <v>1</v>
      </c>
      <c r="AU1361">
        <v>1</v>
      </c>
      <c r="AV1361">
        <v>6</v>
      </c>
      <c r="AW1361">
        <v>1.4E-2</v>
      </c>
      <c r="AX1361">
        <v>6</v>
      </c>
      <c r="AY1361">
        <v>0</v>
      </c>
      <c r="AZ1361">
        <v>4.3999999999999997E-2</v>
      </c>
      <c r="BA1361">
        <v>0.88500000000000001</v>
      </c>
      <c r="BB1361">
        <v>5.7000000000000002E-2</v>
      </c>
      <c r="BC1361" t="s">
        <v>6186</v>
      </c>
      <c r="BD1361" t="s">
        <v>6186</v>
      </c>
    </row>
    <row r="1362" spans="1:56">
      <c r="A1362" t="s">
        <v>6191</v>
      </c>
      <c r="B1362">
        <v>4500</v>
      </c>
      <c r="C1362">
        <v>2011</v>
      </c>
      <c r="D1362">
        <v>218</v>
      </c>
      <c r="E1362">
        <v>1.8154E-2</v>
      </c>
      <c r="F1362">
        <v>26.531500000000001</v>
      </c>
      <c r="H1362">
        <v>21.132090000000002</v>
      </c>
      <c r="I1362">
        <f t="shared" si="25"/>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6186</v>
      </c>
      <c r="AA1362" t="s">
        <v>6186</v>
      </c>
      <c r="AB1362">
        <v>1</v>
      </c>
      <c r="AC1362" t="s">
        <v>6186</v>
      </c>
      <c r="AD1362" t="s">
        <v>6186</v>
      </c>
      <c r="AE1362" t="s">
        <v>6186</v>
      </c>
      <c r="AF1362">
        <v>0.39100000000000001</v>
      </c>
      <c r="AG1362">
        <v>0.60899999999999999</v>
      </c>
      <c r="AH1362" t="s">
        <v>6186</v>
      </c>
      <c r="AI1362" t="s">
        <v>6186</v>
      </c>
      <c r="AJ1362" t="s">
        <v>6186</v>
      </c>
      <c r="AK1362" t="s">
        <v>6186</v>
      </c>
      <c r="AL1362" t="s">
        <v>6186</v>
      </c>
      <c r="AM1362" t="s">
        <v>6186</v>
      </c>
      <c r="AN1362" t="s">
        <v>6186</v>
      </c>
      <c r="AO1362" t="s">
        <v>6186</v>
      </c>
      <c r="AP1362">
        <v>1</v>
      </c>
      <c r="AQ1362" t="s">
        <v>6186</v>
      </c>
      <c r="AR1362" t="s">
        <v>6186</v>
      </c>
      <c r="AS1362" t="s">
        <v>6186</v>
      </c>
      <c r="AT1362">
        <v>1</v>
      </c>
      <c r="AU1362">
        <v>1</v>
      </c>
      <c r="AV1362">
        <v>6</v>
      </c>
      <c r="AW1362" t="s">
        <v>6186</v>
      </c>
      <c r="AX1362">
        <v>6</v>
      </c>
      <c r="AY1362">
        <v>1E-3</v>
      </c>
      <c r="AZ1362">
        <v>2.5000000000000001E-2</v>
      </c>
      <c r="BA1362">
        <v>0.95799999999999996</v>
      </c>
      <c r="BB1362">
        <v>1.6E-2</v>
      </c>
      <c r="BC1362" t="s">
        <v>6186</v>
      </c>
      <c r="BD1362" t="s">
        <v>6186</v>
      </c>
    </row>
    <row r="1363" spans="1:56">
      <c r="A1363" t="s">
        <v>6191</v>
      </c>
      <c r="B1363">
        <v>4500</v>
      </c>
      <c r="C1363">
        <v>2012</v>
      </c>
      <c r="D1363">
        <v>224</v>
      </c>
      <c r="E1363">
        <v>1.6663000000000001E-2</v>
      </c>
      <c r="F1363">
        <v>25.700099999999999</v>
      </c>
      <c r="H1363">
        <v>20.45702</v>
      </c>
      <c r="I1363">
        <f t="shared" si="25"/>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6186</v>
      </c>
      <c r="AA1363" t="s">
        <v>6186</v>
      </c>
      <c r="AB1363">
        <v>1</v>
      </c>
      <c r="AC1363" t="s">
        <v>6186</v>
      </c>
      <c r="AD1363" t="s">
        <v>6186</v>
      </c>
      <c r="AE1363" t="s">
        <v>6186</v>
      </c>
      <c r="AF1363">
        <v>0.47099999999999997</v>
      </c>
      <c r="AG1363">
        <v>0.52900000000000003</v>
      </c>
      <c r="AH1363" t="s">
        <v>6186</v>
      </c>
      <c r="AI1363" t="s">
        <v>6186</v>
      </c>
      <c r="AJ1363" t="s">
        <v>6186</v>
      </c>
      <c r="AK1363" t="s">
        <v>6186</v>
      </c>
      <c r="AL1363" t="s">
        <v>6186</v>
      </c>
      <c r="AM1363" t="s">
        <v>6186</v>
      </c>
      <c r="AN1363" t="s">
        <v>6186</v>
      </c>
      <c r="AO1363" t="s">
        <v>6186</v>
      </c>
      <c r="AP1363">
        <v>1</v>
      </c>
      <c r="AQ1363" t="s">
        <v>6186</v>
      </c>
      <c r="AR1363" t="s">
        <v>6186</v>
      </c>
      <c r="AS1363" t="s">
        <v>6186</v>
      </c>
      <c r="AT1363">
        <v>1</v>
      </c>
      <c r="AU1363">
        <v>1</v>
      </c>
      <c r="AV1363">
        <v>6</v>
      </c>
      <c r="AW1363" t="s">
        <v>6186</v>
      </c>
      <c r="AX1363">
        <v>6</v>
      </c>
      <c r="AY1363" t="s">
        <v>6186</v>
      </c>
      <c r="AZ1363">
        <v>2.9000000000000001E-2</v>
      </c>
      <c r="BA1363">
        <v>0.94199999999999995</v>
      </c>
      <c r="BB1363">
        <v>2.9000000000000001E-2</v>
      </c>
      <c r="BC1363" t="s">
        <v>6186</v>
      </c>
      <c r="BD1363" t="s">
        <v>6186</v>
      </c>
    </row>
    <row r="1364" spans="1:56">
      <c r="A1364" t="s">
        <v>6191</v>
      </c>
      <c r="B1364">
        <v>4500</v>
      </c>
      <c r="C1364">
        <v>2013</v>
      </c>
      <c r="D1364">
        <v>332</v>
      </c>
      <c r="E1364">
        <v>2.1846999999999998E-2</v>
      </c>
      <c r="F1364">
        <v>26.807469999999999</v>
      </c>
      <c r="H1364">
        <v>21.369779999999999</v>
      </c>
      <c r="I1364">
        <f t="shared" si="25"/>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6186</v>
      </c>
      <c r="AA1364" t="s">
        <v>6186</v>
      </c>
      <c r="AB1364">
        <v>1</v>
      </c>
      <c r="AC1364" t="s">
        <v>6186</v>
      </c>
      <c r="AD1364" t="s">
        <v>6186</v>
      </c>
      <c r="AE1364" t="s">
        <v>6186</v>
      </c>
      <c r="AF1364">
        <v>0.26900000000000002</v>
      </c>
      <c r="AG1364">
        <v>0.73099999999999998</v>
      </c>
      <c r="AH1364" t="s">
        <v>6186</v>
      </c>
      <c r="AI1364" t="s">
        <v>6186</v>
      </c>
      <c r="AJ1364" t="s">
        <v>6186</v>
      </c>
      <c r="AK1364" t="s">
        <v>6186</v>
      </c>
      <c r="AL1364" t="s">
        <v>6186</v>
      </c>
      <c r="AM1364" t="s">
        <v>6186</v>
      </c>
      <c r="AN1364" t="s">
        <v>6186</v>
      </c>
      <c r="AO1364" t="s">
        <v>6186</v>
      </c>
      <c r="AP1364">
        <v>1</v>
      </c>
      <c r="AQ1364" t="s">
        <v>6186</v>
      </c>
      <c r="AR1364">
        <v>1.2999999999999999E-2</v>
      </c>
      <c r="AS1364">
        <v>2.1000000000000001E-2</v>
      </c>
      <c r="AT1364">
        <v>1</v>
      </c>
      <c r="AU1364">
        <v>1</v>
      </c>
      <c r="AV1364">
        <v>6</v>
      </c>
      <c r="AW1364" t="s">
        <v>6186</v>
      </c>
      <c r="AX1364">
        <v>6</v>
      </c>
      <c r="AY1364" t="s">
        <v>6186</v>
      </c>
      <c r="AZ1364">
        <v>1.4E-2</v>
      </c>
      <c r="BA1364">
        <v>0.93200000000000005</v>
      </c>
      <c r="BB1364">
        <v>5.5E-2</v>
      </c>
      <c r="BC1364" t="s">
        <v>6186</v>
      </c>
      <c r="BD1364" t="s">
        <v>6186</v>
      </c>
    </row>
    <row r="1365" spans="1:56">
      <c r="A1365" t="s">
        <v>6191</v>
      </c>
      <c r="B1365">
        <v>4500</v>
      </c>
      <c r="C1365">
        <v>2014</v>
      </c>
      <c r="D1365">
        <v>207</v>
      </c>
      <c r="E1365">
        <v>1.3367E-2</v>
      </c>
      <c r="F1365">
        <v>26.55865</v>
      </c>
      <c r="H1365">
        <v>21.176469999999998</v>
      </c>
      <c r="I1365">
        <f t="shared" si="25"/>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6186</v>
      </c>
      <c r="AA1365" t="s">
        <v>6186</v>
      </c>
      <c r="AB1365">
        <v>1</v>
      </c>
      <c r="AC1365" t="s">
        <v>6186</v>
      </c>
      <c r="AD1365" t="s">
        <v>6186</v>
      </c>
      <c r="AE1365" t="s">
        <v>6186</v>
      </c>
      <c r="AF1365">
        <v>0.40600000000000003</v>
      </c>
      <c r="AG1365">
        <v>0.59399999999999997</v>
      </c>
      <c r="AH1365" t="s">
        <v>6186</v>
      </c>
      <c r="AI1365" t="s">
        <v>6186</v>
      </c>
      <c r="AJ1365" t="s">
        <v>6186</v>
      </c>
      <c r="AK1365" t="s">
        <v>6186</v>
      </c>
      <c r="AL1365" t="s">
        <v>6186</v>
      </c>
      <c r="AM1365" t="s">
        <v>6186</v>
      </c>
      <c r="AN1365" t="s">
        <v>6186</v>
      </c>
      <c r="AO1365" t="s">
        <v>6186</v>
      </c>
      <c r="AP1365">
        <v>1</v>
      </c>
      <c r="AQ1365" t="s">
        <v>6186</v>
      </c>
      <c r="AR1365">
        <v>7.2999999999999995E-2</v>
      </c>
      <c r="AS1365">
        <v>2.1999999999999999E-2</v>
      </c>
      <c r="AT1365">
        <v>1</v>
      </c>
      <c r="AU1365">
        <v>1</v>
      </c>
      <c r="AV1365">
        <v>6.1</v>
      </c>
      <c r="AW1365" t="s">
        <v>6186</v>
      </c>
      <c r="AX1365">
        <v>6</v>
      </c>
      <c r="AY1365" t="s">
        <v>6186</v>
      </c>
      <c r="AZ1365">
        <v>1.7999999999999999E-2</v>
      </c>
      <c r="BA1365">
        <v>0.90100000000000002</v>
      </c>
      <c r="BB1365">
        <v>8.1000000000000003E-2</v>
      </c>
      <c r="BC1365" t="s">
        <v>6186</v>
      </c>
      <c r="BD1365" t="s">
        <v>6186</v>
      </c>
    </row>
    <row r="1366" spans="1:56">
      <c r="A1366" t="s">
        <v>6191</v>
      </c>
      <c r="B1366">
        <v>4500</v>
      </c>
      <c r="C1366">
        <v>2015</v>
      </c>
      <c r="D1366">
        <v>270</v>
      </c>
      <c r="E1366">
        <v>1.6126999999999999E-2</v>
      </c>
      <c r="F1366">
        <v>26.480889999999999</v>
      </c>
      <c r="H1366">
        <v>21.07489</v>
      </c>
      <c r="I1366">
        <f t="shared" si="25"/>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6186</v>
      </c>
      <c r="AA1366">
        <v>0</v>
      </c>
      <c r="AB1366">
        <v>1</v>
      </c>
      <c r="AC1366" t="s">
        <v>6186</v>
      </c>
      <c r="AD1366" t="s">
        <v>6186</v>
      </c>
      <c r="AE1366" t="s">
        <v>6186</v>
      </c>
      <c r="AF1366">
        <v>0.57299999999999995</v>
      </c>
      <c r="AG1366">
        <v>0.42699999999999999</v>
      </c>
      <c r="AH1366" t="s">
        <v>6186</v>
      </c>
      <c r="AI1366">
        <v>0</v>
      </c>
      <c r="AJ1366" t="s">
        <v>6186</v>
      </c>
      <c r="AK1366" t="s">
        <v>6186</v>
      </c>
      <c r="AL1366" t="s">
        <v>6186</v>
      </c>
      <c r="AM1366">
        <v>0</v>
      </c>
      <c r="AN1366" t="s">
        <v>6186</v>
      </c>
      <c r="AO1366" t="s">
        <v>6186</v>
      </c>
      <c r="AP1366">
        <v>1</v>
      </c>
      <c r="AQ1366">
        <v>9.2999999999999999E-2</v>
      </c>
      <c r="AR1366">
        <v>6.0999999999999999E-2</v>
      </c>
      <c r="AS1366">
        <v>1.7999999999999999E-2</v>
      </c>
      <c r="AT1366">
        <v>1</v>
      </c>
      <c r="AU1366">
        <v>1</v>
      </c>
      <c r="AV1366">
        <v>6.1</v>
      </c>
      <c r="AW1366" t="s">
        <v>6186</v>
      </c>
      <c r="AX1366">
        <v>5.8</v>
      </c>
      <c r="AY1366">
        <v>0</v>
      </c>
      <c r="AZ1366">
        <v>1.0999999999999999E-2</v>
      </c>
      <c r="BA1366">
        <v>0.88500000000000001</v>
      </c>
      <c r="BB1366">
        <v>7.0000000000000007E-2</v>
      </c>
      <c r="BC1366">
        <v>3.5000000000000003E-2</v>
      </c>
      <c r="BD1366" t="s">
        <v>6186</v>
      </c>
    </row>
    <row r="1367" spans="1:56">
      <c r="A1367" t="s">
        <v>6191</v>
      </c>
      <c r="B1367">
        <v>4500</v>
      </c>
      <c r="C1367">
        <v>2016</v>
      </c>
      <c r="D1367">
        <v>164</v>
      </c>
      <c r="E1367">
        <v>1.0056000000000001E-2</v>
      </c>
      <c r="F1367">
        <v>26.461690000000001</v>
      </c>
      <c r="H1367">
        <v>21.201589999999999</v>
      </c>
      <c r="I1367">
        <f t="shared" si="25"/>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6186</v>
      </c>
      <c r="AA1367">
        <v>0</v>
      </c>
      <c r="AB1367">
        <v>1</v>
      </c>
      <c r="AC1367" t="s">
        <v>6186</v>
      </c>
      <c r="AD1367" t="s">
        <v>6186</v>
      </c>
      <c r="AE1367" t="s">
        <v>6186</v>
      </c>
      <c r="AF1367">
        <v>0.59699999999999998</v>
      </c>
      <c r="AG1367">
        <v>0.40300000000000002</v>
      </c>
      <c r="AH1367" t="s">
        <v>6186</v>
      </c>
      <c r="AI1367">
        <v>0</v>
      </c>
      <c r="AJ1367" t="s">
        <v>6186</v>
      </c>
      <c r="AK1367" t="s">
        <v>6186</v>
      </c>
      <c r="AL1367" t="s">
        <v>6186</v>
      </c>
      <c r="AM1367">
        <v>0</v>
      </c>
      <c r="AN1367" t="s">
        <v>6186</v>
      </c>
      <c r="AO1367" t="s">
        <v>6186</v>
      </c>
      <c r="AP1367">
        <v>1</v>
      </c>
      <c r="AQ1367">
        <v>0.151</v>
      </c>
      <c r="AR1367" t="s">
        <v>6186</v>
      </c>
      <c r="AS1367" t="s">
        <v>6186</v>
      </c>
      <c r="AT1367">
        <v>1</v>
      </c>
      <c r="AU1367">
        <v>1</v>
      </c>
      <c r="AV1367">
        <v>6.4</v>
      </c>
      <c r="AW1367" t="s">
        <v>6186</v>
      </c>
      <c r="AX1367">
        <v>5.7</v>
      </c>
      <c r="AY1367">
        <v>0</v>
      </c>
      <c r="AZ1367" t="s">
        <v>6186</v>
      </c>
      <c r="BA1367">
        <v>0.78100000000000003</v>
      </c>
      <c r="BB1367">
        <v>1.4E-2</v>
      </c>
      <c r="BC1367">
        <v>0.20399999999999999</v>
      </c>
      <c r="BD1367" t="s">
        <v>6186</v>
      </c>
    </row>
    <row r="1368" spans="1:56">
      <c r="A1368" t="s">
        <v>6191</v>
      </c>
      <c r="B1368">
        <v>4500</v>
      </c>
      <c r="C1368">
        <v>2017</v>
      </c>
      <c r="D1368">
        <v>169</v>
      </c>
      <c r="E1368">
        <v>9.9249999999999998E-3</v>
      </c>
      <c r="F1368">
        <v>27.859349999999999</v>
      </c>
      <c r="H1368">
        <v>22.226030000000002</v>
      </c>
      <c r="I1368">
        <f t="shared" si="25"/>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6186</v>
      </c>
      <c r="AA1368">
        <v>0</v>
      </c>
      <c r="AB1368">
        <v>1</v>
      </c>
      <c r="AC1368" t="s">
        <v>6186</v>
      </c>
      <c r="AD1368" t="s">
        <v>6186</v>
      </c>
      <c r="AE1368" t="s">
        <v>6186</v>
      </c>
      <c r="AF1368">
        <v>0.40100000000000002</v>
      </c>
      <c r="AG1368">
        <v>0.59899999999999998</v>
      </c>
      <c r="AH1368" t="s">
        <v>6186</v>
      </c>
      <c r="AI1368">
        <v>0</v>
      </c>
      <c r="AJ1368" t="s">
        <v>6186</v>
      </c>
      <c r="AK1368" t="s">
        <v>6186</v>
      </c>
      <c r="AL1368" t="s">
        <v>6186</v>
      </c>
      <c r="AM1368">
        <v>0</v>
      </c>
      <c r="AN1368" t="s">
        <v>6186</v>
      </c>
      <c r="AO1368" t="s">
        <v>6186</v>
      </c>
      <c r="AP1368">
        <v>1</v>
      </c>
      <c r="AQ1368">
        <v>0.22500000000000001</v>
      </c>
      <c r="AR1368" t="s">
        <v>6186</v>
      </c>
      <c r="AS1368" t="s">
        <v>6186</v>
      </c>
      <c r="AT1368">
        <v>1</v>
      </c>
      <c r="AU1368">
        <v>1</v>
      </c>
      <c r="AV1368">
        <v>6.9</v>
      </c>
      <c r="AW1368" t="s">
        <v>6186</v>
      </c>
      <c r="AX1368">
        <v>5.6</v>
      </c>
      <c r="AY1368">
        <v>0</v>
      </c>
      <c r="AZ1368" t="s">
        <v>6186</v>
      </c>
      <c r="BA1368">
        <v>0.55800000000000005</v>
      </c>
      <c r="BB1368">
        <v>2.8000000000000001E-2</v>
      </c>
      <c r="BC1368">
        <v>0.41399999999999998</v>
      </c>
      <c r="BD1368" t="s">
        <v>6186</v>
      </c>
    </row>
    <row r="1369" spans="1:56">
      <c r="A1369" t="s">
        <v>6191</v>
      </c>
      <c r="B1369">
        <v>4500</v>
      </c>
      <c r="C1369">
        <v>2018</v>
      </c>
      <c r="D1369">
        <v>108</v>
      </c>
      <c r="E1369">
        <v>6.6309999999999997E-3</v>
      </c>
      <c r="F1369">
        <v>29.58708</v>
      </c>
      <c r="H1369">
        <v>23.34741</v>
      </c>
      <c r="I1369">
        <f t="shared" si="25"/>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6186</v>
      </c>
      <c r="Z1369" t="s">
        <v>6186</v>
      </c>
      <c r="AA1369" t="s">
        <v>6186</v>
      </c>
      <c r="AB1369">
        <v>1</v>
      </c>
      <c r="AC1369" t="s">
        <v>6186</v>
      </c>
      <c r="AD1369" t="s">
        <v>6186</v>
      </c>
      <c r="AE1369" t="s">
        <v>6186</v>
      </c>
      <c r="AF1369">
        <v>0.33</v>
      </c>
      <c r="AG1369">
        <v>0.67</v>
      </c>
      <c r="AH1369" t="s">
        <v>6186</v>
      </c>
      <c r="AI1369" t="s">
        <v>6186</v>
      </c>
      <c r="AJ1369" t="s">
        <v>6186</v>
      </c>
      <c r="AK1369" t="s">
        <v>6186</v>
      </c>
      <c r="AL1369">
        <v>0.05</v>
      </c>
      <c r="AM1369" t="s">
        <v>6186</v>
      </c>
      <c r="AN1369" t="s">
        <v>6186</v>
      </c>
      <c r="AO1369" t="s">
        <v>6186</v>
      </c>
      <c r="AP1369">
        <v>0.95</v>
      </c>
      <c r="AQ1369">
        <v>0.33</v>
      </c>
      <c r="AR1369" t="s">
        <v>6186</v>
      </c>
      <c r="AS1369" t="s">
        <v>6186</v>
      </c>
      <c r="AT1369">
        <v>1</v>
      </c>
      <c r="AU1369">
        <v>1</v>
      </c>
      <c r="AV1369">
        <v>6.5</v>
      </c>
      <c r="AW1369" t="s">
        <v>6186</v>
      </c>
      <c r="AX1369">
        <v>5.3</v>
      </c>
      <c r="AY1369">
        <v>0.05</v>
      </c>
      <c r="AZ1369" t="s">
        <v>6186</v>
      </c>
      <c r="BA1369">
        <v>0.59199999999999997</v>
      </c>
      <c r="BB1369" t="s">
        <v>6186</v>
      </c>
      <c r="BC1369">
        <v>0.35799999999999998</v>
      </c>
      <c r="BD1369" t="s">
        <v>6186</v>
      </c>
    </row>
    <row r="1370" spans="1:56">
      <c r="A1370" t="s">
        <v>6191</v>
      </c>
      <c r="B1370">
        <v>4500</v>
      </c>
      <c r="C1370">
        <v>2019</v>
      </c>
      <c r="D1370">
        <v>75</v>
      </c>
      <c r="E1370">
        <v>4.64E-3</v>
      </c>
      <c r="F1370">
        <v>30.085830000000001</v>
      </c>
      <c r="H1370">
        <v>23.401019999999999</v>
      </c>
      <c r="I1370">
        <f t="shared" si="25"/>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6186</v>
      </c>
      <c r="Z1370" t="s">
        <v>6186</v>
      </c>
      <c r="AA1370">
        <v>2E-3</v>
      </c>
      <c r="AB1370">
        <v>0.998</v>
      </c>
      <c r="AC1370" t="s">
        <v>6186</v>
      </c>
      <c r="AD1370" t="s">
        <v>6186</v>
      </c>
      <c r="AE1370" t="s">
        <v>6186</v>
      </c>
      <c r="AF1370">
        <v>0.34300000000000003</v>
      </c>
      <c r="AG1370">
        <v>0.65500000000000003</v>
      </c>
      <c r="AH1370" t="s">
        <v>6186</v>
      </c>
      <c r="AI1370">
        <v>2E-3</v>
      </c>
      <c r="AJ1370" t="s">
        <v>6186</v>
      </c>
      <c r="AK1370" t="s">
        <v>6186</v>
      </c>
      <c r="AL1370">
        <v>2.9000000000000001E-2</v>
      </c>
      <c r="AM1370">
        <v>2E-3</v>
      </c>
      <c r="AN1370" t="s">
        <v>6186</v>
      </c>
      <c r="AO1370" t="s">
        <v>6186</v>
      </c>
      <c r="AP1370">
        <v>0.96899999999999997</v>
      </c>
      <c r="AQ1370">
        <v>0.34300000000000003</v>
      </c>
      <c r="AR1370">
        <v>0.34300000000000003</v>
      </c>
      <c r="AS1370" t="s">
        <v>6186</v>
      </c>
      <c r="AT1370">
        <v>0.998</v>
      </c>
      <c r="AU1370">
        <v>0.998</v>
      </c>
      <c r="AV1370">
        <v>7.8</v>
      </c>
      <c r="AW1370" t="s">
        <v>6186</v>
      </c>
      <c r="AX1370">
        <v>5.3</v>
      </c>
      <c r="AY1370">
        <v>3.1E-2</v>
      </c>
      <c r="AZ1370" t="s">
        <v>6186</v>
      </c>
      <c r="BA1370" t="s">
        <v>6186</v>
      </c>
      <c r="BB1370" t="s">
        <v>6186</v>
      </c>
      <c r="BC1370">
        <v>0.96899999999999997</v>
      </c>
      <c r="BD1370" t="s">
        <v>6186</v>
      </c>
    </row>
    <row r="1371" spans="1:56">
      <c r="A1371" t="s">
        <v>6191</v>
      </c>
      <c r="B1371">
        <v>4500</v>
      </c>
      <c r="C1371">
        <v>2020</v>
      </c>
      <c r="D1371">
        <v>183</v>
      </c>
      <c r="E1371">
        <v>1.3318E-2</v>
      </c>
      <c r="F1371">
        <v>37.971119999999999</v>
      </c>
      <c r="H1371">
        <v>29.760860000000001</v>
      </c>
      <c r="I1371">
        <f t="shared" si="25"/>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6186</v>
      </c>
      <c r="Z1371" t="s">
        <v>6186</v>
      </c>
      <c r="AA1371">
        <v>0.246</v>
      </c>
      <c r="AB1371">
        <v>0.754</v>
      </c>
      <c r="AC1371" t="s">
        <v>6186</v>
      </c>
      <c r="AD1371" t="s">
        <v>6186</v>
      </c>
      <c r="AE1371" t="s">
        <v>6186</v>
      </c>
      <c r="AF1371">
        <v>0.50600000000000001</v>
      </c>
      <c r="AG1371">
        <v>0.248</v>
      </c>
      <c r="AH1371" t="s">
        <v>6186</v>
      </c>
      <c r="AI1371">
        <v>0.246</v>
      </c>
      <c r="AJ1371" t="s">
        <v>6186</v>
      </c>
      <c r="AK1371">
        <v>0.245</v>
      </c>
      <c r="AL1371">
        <v>8.9999999999999993E-3</v>
      </c>
      <c r="AM1371">
        <v>1E-3</v>
      </c>
      <c r="AN1371" t="s">
        <v>6186</v>
      </c>
      <c r="AO1371" t="s">
        <v>6186</v>
      </c>
      <c r="AP1371">
        <v>0.745</v>
      </c>
      <c r="AQ1371">
        <v>0.48199999999999998</v>
      </c>
      <c r="AR1371">
        <v>0.50600000000000001</v>
      </c>
      <c r="AS1371" t="s">
        <v>6186</v>
      </c>
      <c r="AT1371">
        <v>0.754</v>
      </c>
      <c r="AU1371">
        <v>0.754</v>
      </c>
      <c r="AV1371">
        <v>6.2</v>
      </c>
      <c r="AW1371" t="s">
        <v>6186</v>
      </c>
      <c r="AX1371">
        <v>4.7</v>
      </c>
      <c r="AY1371">
        <v>0.255</v>
      </c>
      <c r="AZ1371" t="s">
        <v>6186</v>
      </c>
      <c r="BA1371" t="s">
        <v>6186</v>
      </c>
      <c r="BB1371" t="s">
        <v>6186</v>
      </c>
      <c r="BC1371">
        <v>0.745</v>
      </c>
      <c r="BD1371" t="s">
        <v>6186</v>
      </c>
    </row>
    <row r="1372" spans="1:56">
      <c r="A1372" t="s">
        <v>6191</v>
      </c>
      <c r="B1372">
        <v>4500</v>
      </c>
      <c r="C1372">
        <v>2021</v>
      </c>
      <c r="D1372">
        <v>241</v>
      </c>
      <c r="E1372">
        <v>1.7433000000000001E-2</v>
      </c>
      <c r="F1372">
        <v>58.713700000000003</v>
      </c>
      <c r="G1372">
        <f>IFERROR(F1372*E1372,"")</f>
        <v>1.0235559321000001</v>
      </c>
      <c r="H1372">
        <v>45.795169999999999</v>
      </c>
      <c r="I1372">
        <f t="shared" si="25"/>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6186</v>
      </c>
      <c r="AA1372">
        <v>0.60699999999999998</v>
      </c>
      <c r="AB1372">
        <v>0.38700000000000001</v>
      </c>
      <c r="AC1372">
        <v>4.0000000000000001E-3</v>
      </c>
      <c r="AD1372" t="s">
        <v>6186</v>
      </c>
      <c r="AE1372" t="s">
        <v>6186</v>
      </c>
      <c r="AF1372">
        <v>0.17100000000000001</v>
      </c>
      <c r="AG1372">
        <v>0.222</v>
      </c>
      <c r="AH1372" t="s">
        <v>6186</v>
      </c>
      <c r="AI1372">
        <v>0.60699999999999998</v>
      </c>
      <c r="AJ1372" t="s">
        <v>6186</v>
      </c>
      <c r="AK1372">
        <v>0.60599999999999998</v>
      </c>
      <c r="AL1372">
        <v>4.0000000000000001E-3</v>
      </c>
      <c r="AM1372">
        <v>1E-3</v>
      </c>
      <c r="AN1372" t="s">
        <v>6186</v>
      </c>
      <c r="AO1372">
        <v>4.0000000000000001E-3</v>
      </c>
      <c r="AP1372">
        <v>0.38500000000000001</v>
      </c>
      <c r="AQ1372">
        <v>0.13200000000000001</v>
      </c>
      <c r="AR1372">
        <v>0.17100000000000001</v>
      </c>
      <c r="AS1372" t="s">
        <v>6186</v>
      </c>
      <c r="AT1372">
        <v>0.39300000000000002</v>
      </c>
      <c r="AU1372">
        <v>0.39300000000000002</v>
      </c>
      <c r="AV1372">
        <v>3.7</v>
      </c>
      <c r="AW1372">
        <v>2E-3</v>
      </c>
      <c r="AX1372">
        <v>5.3</v>
      </c>
      <c r="AY1372">
        <v>0.60899999999999999</v>
      </c>
      <c r="AZ1372" t="s">
        <v>6186</v>
      </c>
      <c r="BA1372" t="s">
        <v>6186</v>
      </c>
      <c r="BB1372" t="s">
        <v>6186</v>
      </c>
      <c r="BC1372">
        <v>0.38500000000000001</v>
      </c>
      <c r="BD1372" t="s">
        <v>6186</v>
      </c>
    </row>
    <row r="1373" spans="1:56">
      <c r="A1373" t="s">
        <v>6191</v>
      </c>
      <c r="B1373">
        <v>4500</v>
      </c>
      <c r="C1373" t="s">
        <v>6187</v>
      </c>
      <c r="D1373" t="s">
        <v>6186</v>
      </c>
      <c r="E1373">
        <v>2.4205999999999998E-2</v>
      </c>
      <c r="F1373">
        <v>60.132930000000002</v>
      </c>
      <c r="H1373">
        <v>46.123820000000002</v>
      </c>
      <c r="I1373">
        <f t="shared" si="25"/>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6186</v>
      </c>
      <c r="AA1373">
        <v>0.61499999999999999</v>
      </c>
      <c r="AB1373">
        <v>0.38500000000000001</v>
      </c>
      <c r="AC1373" t="s">
        <v>6186</v>
      </c>
      <c r="AD1373" t="s">
        <v>6186</v>
      </c>
      <c r="AE1373" t="s">
        <v>6186</v>
      </c>
      <c r="AF1373">
        <v>0.27900000000000003</v>
      </c>
      <c r="AG1373">
        <v>0.106</v>
      </c>
      <c r="AH1373" t="s">
        <v>6186</v>
      </c>
      <c r="AI1373">
        <v>0.61499999999999999</v>
      </c>
      <c r="AJ1373" t="s">
        <v>6186</v>
      </c>
      <c r="AK1373">
        <v>0.61299999999999999</v>
      </c>
      <c r="AL1373" t="s">
        <v>6186</v>
      </c>
      <c r="AM1373">
        <v>2E-3</v>
      </c>
      <c r="AN1373" t="s">
        <v>6186</v>
      </c>
      <c r="AO1373" t="s">
        <v>6186</v>
      </c>
      <c r="AP1373">
        <v>0.38500000000000001</v>
      </c>
      <c r="AQ1373">
        <v>0.108</v>
      </c>
      <c r="AR1373">
        <v>0.27900000000000003</v>
      </c>
      <c r="AS1373">
        <v>0.05</v>
      </c>
      <c r="AT1373">
        <v>0.38500000000000001</v>
      </c>
      <c r="AU1373">
        <v>0.38500000000000001</v>
      </c>
      <c r="AV1373">
        <v>3.9</v>
      </c>
      <c r="AW1373" t="s">
        <v>6186</v>
      </c>
      <c r="AX1373">
        <v>5.4</v>
      </c>
      <c r="AY1373">
        <v>0.61499999999999999</v>
      </c>
      <c r="AZ1373" t="s">
        <v>6186</v>
      </c>
      <c r="BA1373" t="s">
        <v>6186</v>
      </c>
      <c r="BB1373" t="s">
        <v>6186</v>
      </c>
      <c r="BC1373">
        <v>0.23599999999999999</v>
      </c>
      <c r="BD1373">
        <v>0.14899999999999999</v>
      </c>
    </row>
    <row r="1374" spans="1:56">
      <c r="A1374" t="s">
        <v>6190</v>
      </c>
      <c r="B1374">
        <v>4500</v>
      </c>
      <c r="C1374">
        <v>1975</v>
      </c>
      <c r="D1374">
        <v>165</v>
      </c>
      <c r="E1374">
        <v>1.6122000000000001E-2</v>
      </c>
      <c r="F1374">
        <v>11.60806</v>
      </c>
      <c r="H1374">
        <v>9.8467500000000001</v>
      </c>
      <c r="I1374">
        <f t="shared" si="25"/>
        <v>0.15874930350000002</v>
      </c>
      <c r="K1374">
        <v>9.5347899999999992</v>
      </c>
      <c r="L1374">
        <v>10.2569</v>
      </c>
      <c r="M1374">
        <v>902.53139999999996</v>
      </c>
      <c r="N1374">
        <v>932.06001000000003</v>
      </c>
      <c r="O1374">
        <v>866.44087000000002</v>
      </c>
      <c r="P1374" t="s">
        <v>6186</v>
      </c>
      <c r="Q1374">
        <v>333.04849999999999</v>
      </c>
      <c r="R1374">
        <v>155.05840000000001</v>
      </c>
      <c r="S1374" t="s">
        <v>6186</v>
      </c>
      <c r="T1374">
        <v>0.464034</v>
      </c>
      <c r="U1374">
        <v>3.4457000000000002E-2</v>
      </c>
      <c r="V1374">
        <v>22.2471</v>
      </c>
      <c r="W1374" t="s">
        <v>6186</v>
      </c>
      <c r="X1374" t="s">
        <v>6186</v>
      </c>
      <c r="Y1374">
        <v>1</v>
      </c>
      <c r="Z1374">
        <v>6.2E-2</v>
      </c>
      <c r="AA1374">
        <v>0.93799999999999994</v>
      </c>
      <c r="AB1374" t="s">
        <v>6186</v>
      </c>
      <c r="AC1374" t="s">
        <v>6186</v>
      </c>
      <c r="AD1374" t="s">
        <v>6186</v>
      </c>
      <c r="AE1374">
        <v>1</v>
      </c>
      <c r="AF1374" t="s">
        <v>6186</v>
      </c>
      <c r="AG1374" t="s">
        <v>6186</v>
      </c>
      <c r="AH1374" t="s">
        <v>6186</v>
      </c>
      <c r="AI1374" t="s">
        <v>6186</v>
      </c>
      <c r="AJ1374" t="s">
        <v>6186</v>
      </c>
      <c r="AK1374" t="s">
        <v>6186</v>
      </c>
      <c r="AL1374" t="s">
        <v>6186</v>
      </c>
      <c r="AM1374" t="s">
        <v>6186</v>
      </c>
      <c r="AN1374" t="s">
        <v>6186</v>
      </c>
      <c r="AO1374" t="s">
        <v>6186</v>
      </c>
      <c r="AP1374">
        <v>1</v>
      </c>
      <c r="AQ1374" t="s">
        <v>6186</v>
      </c>
      <c r="AR1374" t="s">
        <v>6186</v>
      </c>
      <c r="AS1374" t="s">
        <v>6186</v>
      </c>
      <c r="AT1374" t="s">
        <v>6186</v>
      </c>
      <c r="AU1374" t="s">
        <v>6186</v>
      </c>
      <c r="AV1374" t="s">
        <v>6186</v>
      </c>
      <c r="AW1374" t="s">
        <v>6186</v>
      </c>
      <c r="AX1374">
        <v>7.9</v>
      </c>
      <c r="AY1374" t="s">
        <v>6186</v>
      </c>
      <c r="AZ1374" t="s">
        <v>6186</v>
      </c>
      <c r="BA1374" t="s">
        <v>6186</v>
      </c>
      <c r="BB1374" t="s">
        <v>6186</v>
      </c>
      <c r="BC1374" t="s">
        <v>6186</v>
      </c>
      <c r="BD1374" t="s">
        <v>6186</v>
      </c>
    </row>
    <row r="1375" spans="1:56">
      <c r="A1375" t="s">
        <v>6190</v>
      </c>
      <c r="B1375">
        <v>4500</v>
      </c>
      <c r="C1375">
        <v>1976</v>
      </c>
      <c r="D1375">
        <v>188</v>
      </c>
      <c r="E1375">
        <v>1.5216E-2</v>
      </c>
      <c r="F1375">
        <v>13.347659999999999</v>
      </c>
      <c r="H1375">
        <v>11.347110000000001</v>
      </c>
      <c r="I1375">
        <f t="shared" si="25"/>
        <v>0.17265762576000002</v>
      </c>
      <c r="K1375">
        <v>10.680389999999999</v>
      </c>
      <c r="L1375">
        <v>12.28436</v>
      </c>
      <c r="M1375">
        <v>783.19503999999995</v>
      </c>
      <c r="N1375">
        <v>832.08556999999996</v>
      </c>
      <c r="O1375">
        <v>723.43993999999998</v>
      </c>
      <c r="P1375" t="s">
        <v>6186</v>
      </c>
      <c r="Q1375">
        <v>330.2199</v>
      </c>
      <c r="R1375">
        <v>153.06790000000001</v>
      </c>
      <c r="S1375" t="s">
        <v>6186</v>
      </c>
      <c r="T1375">
        <v>0.46251999999999999</v>
      </c>
      <c r="U1375">
        <v>3.4014999999999997E-2</v>
      </c>
      <c r="V1375">
        <v>25.676659999999998</v>
      </c>
      <c r="W1375" t="s">
        <v>6186</v>
      </c>
      <c r="X1375" t="s">
        <v>6186</v>
      </c>
      <c r="Y1375">
        <v>1</v>
      </c>
      <c r="Z1375">
        <v>0.05</v>
      </c>
      <c r="AA1375">
        <v>0.95</v>
      </c>
      <c r="AB1375" t="s">
        <v>6186</v>
      </c>
      <c r="AC1375" t="s">
        <v>6186</v>
      </c>
      <c r="AD1375" t="s">
        <v>6186</v>
      </c>
      <c r="AE1375">
        <v>1</v>
      </c>
      <c r="AF1375" t="s">
        <v>6186</v>
      </c>
      <c r="AG1375" t="s">
        <v>6186</v>
      </c>
      <c r="AH1375" t="s">
        <v>6186</v>
      </c>
      <c r="AI1375" t="s">
        <v>6186</v>
      </c>
      <c r="AJ1375" t="s">
        <v>6186</v>
      </c>
      <c r="AK1375" t="s">
        <v>6186</v>
      </c>
      <c r="AL1375" t="s">
        <v>6186</v>
      </c>
      <c r="AM1375" t="s">
        <v>6186</v>
      </c>
      <c r="AN1375" t="s">
        <v>6186</v>
      </c>
      <c r="AO1375" t="s">
        <v>6186</v>
      </c>
      <c r="AP1375">
        <v>1</v>
      </c>
      <c r="AQ1375" t="s">
        <v>6186</v>
      </c>
      <c r="AR1375" t="s">
        <v>6186</v>
      </c>
      <c r="AS1375" t="s">
        <v>6186</v>
      </c>
      <c r="AT1375" t="s">
        <v>6186</v>
      </c>
      <c r="AU1375" t="s">
        <v>6186</v>
      </c>
      <c r="AV1375" t="s">
        <v>6186</v>
      </c>
      <c r="AW1375" t="s">
        <v>6186</v>
      </c>
      <c r="AX1375">
        <v>7.8</v>
      </c>
      <c r="AY1375" t="s">
        <v>6186</v>
      </c>
      <c r="AZ1375" t="s">
        <v>6186</v>
      </c>
      <c r="BA1375" t="s">
        <v>6186</v>
      </c>
      <c r="BB1375" t="s">
        <v>6186</v>
      </c>
      <c r="BC1375" t="s">
        <v>6186</v>
      </c>
      <c r="BD1375" t="s">
        <v>6186</v>
      </c>
    </row>
    <row r="1376" spans="1:56">
      <c r="A1376" t="s">
        <v>6190</v>
      </c>
      <c r="B1376">
        <v>4500</v>
      </c>
      <c r="C1376">
        <v>1977</v>
      </c>
      <c r="D1376">
        <v>222</v>
      </c>
      <c r="E1376">
        <v>1.5744000000000001E-2</v>
      </c>
      <c r="F1376">
        <v>13.46008</v>
      </c>
      <c r="H1376">
        <v>11.425269999999999</v>
      </c>
      <c r="I1376">
        <f t="shared" si="25"/>
        <v>0.17987945088000001</v>
      </c>
      <c r="K1376">
        <v>10.964</v>
      </c>
      <c r="L1376">
        <v>12.044600000000001</v>
      </c>
      <c r="M1376">
        <v>777.83752000000004</v>
      </c>
      <c r="N1376">
        <v>810.56172000000004</v>
      </c>
      <c r="O1376">
        <v>737.84127000000001</v>
      </c>
      <c r="P1376" t="s">
        <v>6186</v>
      </c>
      <c r="Q1376">
        <v>342.44920000000002</v>
      </c>
      <c r="R1376">
        <v>156.81</v>
      </c>
      <c r="S1376" t="s">
        <v>6186</v>
      </c>
      <c r="T1376">
        <v>0.458368</v>
      </c>
      <c r="U1376">
        <v>3.4847000000000003E-2</v>
      </c>
      <c r="V1376">
        <v>25.88992</v>
      </c>
      <c r="W1376" t="s">
        <v>6186</v>
      </c>
      <c r="X1376" t="s">
        <v>6186</v>
      </c>
      <c r="Y1376">
        <v>1</v>
      </c>
      <c r="Z1376">
        <v>3.7999999999999999E-2</v>
      </c>
      <c r="AA1376">
        <v>0.96199999999999997</v>
      </c>
      <c r="AB1376" t="s">
        <v>6186</v>
      </c>
      <c r="AC1376" t="s">
        <v>6186</v>
      </c>
      <c r="AD1376" t="s">
        <v>6186</v>
      </c>
      <c r="AE1376">
        <v>1</v>
      </c>
      <c r="AF1376" t="s">
        <v>6186</v>
      </c>
      <c r="AG1376" t="s">
        <v>6186</v>
      </c>
      <c r="AH1376" t="s">
        <v>6186</v>
      </c>
      <c r="AI1376" t="s">
        <v>6186</v>
      </c>
      <c r="AJ1376" t="s">
        <v>6186</v>
      </c>
      <c r="AK1376" t="s">
        <v>6186</v>
      </c>
      <c r="AL1376" t="s">
        <v>6186</v>
      </c>
      <c r="AM1376" t="s">
        <v>6186</v>
      </c>
      <c r="AN1376" t="s">
        <v>6186</v>
      </c>
      <c r="AO1376" t="s">
        <v>6186</v>
      </c>
      <c r="AP1376">
        <v>1</v>
      </c>
      <c r="AQ1376" t="s">
        <v>6186</v>
      </c>
      <c r="AR1376" t="s">
        <v>6186</v>
      </c>
      <c r="AS1376" t="s">
        <v>6186</v>
      </c>
      <c r="AT1376" t="s">
        <v>6186</v>
      </c>
      <c r="AU1376" t="s">
        <v>6186</v>
      </c>
      <c r="AV1376" t="s">
        <v>6186</v>
      </c>
      <c r="AW1376" t="s">
        <v>6186</v>
      </c>
      <c r="AX1376">
        <v>7.9</v>
      </c>
      <c r="AY1376" t="s">
        <v>6186</v>
      </c>
      <c r="AZ1376" t="s">
        <v>6186</v>
      </c>
      <c r="BA1376" t="s">
        <v>6186</v>
      </c>
      <c r="BB1376" t="s">
        <v>6186</v>
      </c>
      <c r="BC1376" t="s">
        <v>6186</v>
      </c>
      <c r="BD1376" t="s">
        <v>6186</v>
      </c>
    </row>
    <row r="1377" spans="1:56">
      <c r="A1377" t="s">
        <v>6190</v>
      </c>
      <c r="B1377">
        <v>4500</v>
      </c>
      <c r="C1377">
        <v>1978</v>
      </c>
      <c r="D1377">
        <v>289</v>
      </c>
      <c r="E1377">
        <v>2.002E-2</v>
      </c>
      <c r="F1377">
        <v>12.967689999999999</v>
      </c>
      <c r="H1377">
        <v>10.99396</v>
      </c>
      <c r="I1377">
        <f t="shared" si="25"/>
        <v>0.22009907919999999</v>
      </c>
      <c r="K1377">
        <v>10.68384</v>
      </c>
      <c r="L1377">
        <v>11.398339999999999</v>
      </c>
      <c r="M1377">
        <v>808.35316999999998</v>
      </c>
      <c r="N1377">
        <v>831.81710999999996</v>
      </c>
      <c r="O1377">
        <v>779.67502999999999</v>
      </c>
      <c r="P1377" t="s">
        <v>6186</v>
      </c>
      <c r="Q1377">
        <v>340.9855</v>
      </c>
      <c r="R1377">
        <v>156.71250000000001</v>
      </c>
      <c r="S1377">
        <v>13.4122</v>
      </c>
      <c r="T1377">
        <v>0.460148</v>
      </c>
      <c r="U1377">
        <v>3.4825000000000002E-2</v>
      </c>
      <c r="V1377">
        <v>24.910299999999999</v>
      </c>
      <c r="W1377" t="s">
        <v>6186</v>
      </c>
      <c r="X1377" t="s">
        <v>6186</v>
      </c>
      <c r="Y1377">
        <v>1</v>
      </c>
      <c r="Z1377">
        <v>2.5999999999999999E-2</v>
      </c>
      <c r="AA1377">
        <v>0.97399999999999998</v>
      </c>
      <c r="AB1377" t="s">
        <v>6186</v>
      </c>
      <c r="AC1377" t="s">
        <v>6186</v>
      </c>
      <c r="AD1377" t="s">
        <v>6186</v>
      </c>
      <c r="AE1377">
        <v>1</v>
      </c>
      <c r="AF1377" t="s">
        <v>6186</v>
      </c>
      <c r="AG1377" t="s">
        <v>6186</v>
      </c>
      <c r="AH1377" t="s">
        <v>6186</v>
      </c>
      <c r="AI1377" t="s">
        <v>6186</v>
      </c>
      <c r="AJ1377" t="s">
        <v>6186</v>
      </c>
      <c r="AK1377" t="s">
        <v>6186</v>
      </c>
      <c r="AL1377" t="s">
        <v>6186</v>
      </c>
      <c r="AM1377" t="s">
        <v>6186</v>
      </c>
      <c r="AN1377" t="s">
        <v>6186</v>
      </c>
      <c r="AO1377" t="s">
        <v>6186</v>
      </c>
      <c r="AP1377">
        <v>1</v>
      </c>
      <c r="AQ1377" t="s">
        <v>6186</v>
      </c>
      <c r="AR1377" t="s">
        <v>6186</v>
      </c>
      <c r="AS1377" t="s">
        <v>6186</v>
      </c>
      <c r="AT1377" t="s">
        <v>6186</v>
      </c>
      <c r="AU1377" t="s">
        <v>6186</v>
      </c>
      <c r="AV1377" t="s">
        <v>6186</v>
      </c>
      <c r="AW1377" t="s">
        <v>6186</v>
      </c>
      <c r="AX1377">
        <v>7.8</v>
      </c>
      <c r="AY1377" t="s">
        <v>6186</v>
      </c>
      <c r="AZ1377" t="s">
        <v>6186</v>
      </c>
      <c r="BA1377" t="s">
        <v>6186</v>
      </c>
      <c r="BB1377" t="s">
        <v>6186</v>
      </c>
      <c r="BC1377" t="s">
        <v>6186</v>
      </c>
      <c r="BD1377" t="s">
        <v>6186</v>
      </c>
    </row>
    <row r="1378" spans="1:56">
      <c r="A1378" t="s">
        <v>6190</v>
      </c>
      <c r="B1378">
        <v>4500</v>
      </c>
      <c r="C1378">
        <v>1979</v>
      </c>
      <c r="D1378">
        <v>273</v>
      </c>
      <c r="E1378">
        <v>1.9664999999999998E-2</v>
      </c>
      <c r="F1378">
        <v>13.559670000000001</v>
      </c>
      <c r="H1378">
        <v>11.50433</v>
      </c>
      <c r="I1378">
        <f t="shared" si="25"/>
        <v>0.22623264944999996</v>
      </c>
      <c r="K1378">
        <v>11.09756</v>
      </c>
      <c r="L1378">
        <v>12.043889999999999</v>
      </c>
      <c r="M1378">
        <v>772.49179000000004</v>
      </c>
      <c r="N1378">
        <v>800.80661999999995</v>
      </c>
      <c r="O1378">
        <v>737.88477</v>
      </c>
      <c r="P1378" t="s">
        <v>6186</v>
      </c>
      <c r="Q1378">
        <v>328.60789999999997</v>
      </c>
      <c r="R1378">
        <v>145.05510000000001</v>
      </c>
      <c r="S1378">
        <v>15.2233</v>
      </c>
      <c r="T1378">
        <v>0.44343100000000002</v>
      </c>
      <c r="U1378">
        <v>3.2233999999999999E-2</v>
      </c>
      <c r="V1378">
        <v>26.293579999999999</v>
      </c>
      <c r="W1378" t="s">
        <v>6186</v>
      </c>
      <c r="X1378" t="s">
        <v>6186</v>
      </c>
      <c r="Y1378">
        <v>1</v>
      </c>
      <c r="Z1378">
        <v>0.113</v>
      </c>
      <c r="AA1378">
        <v>0.878</v>
      </c>
      <c r="AB1378">
        <v>8.9999999999999993E-3</v>
      </c>
      <c r="AC1378" t="s">
        <v>6186</v>
      </c>
      <c r="AD1378" t="s">
        <v>6186</v>
      </c>
      <c r="AE1378">
        <v>1</v>
      </c>
      <c r="AF1378" t="s">
        <v>6186</v>
      </c>
      <c r="AG1378" t="s">
        <v>6186</v>
      </c>
      <c r="AH1378" t="s">
        <v>6186</v>
      </c>
      <c r="AI1378" t="s">
        <v>6186</v>
      </c>
      <c r="AJ1378" t="s">
        <v>6186</v>
      </c>
      <c r="AK1378" t="s">
        <v>6186</v>
      </c>
      <c r="AL1378" t="s">
        <v>6186</v>
      </c>
      <c r="AM1378" t="s">
        <v>6186</v>
      </c>
      <c r="AN1378" t="s">
        <v>6186</v>
      </c>
      <c r="AO1378" t="s">
        <v>6186</v>
      </c>
      <c r="AP1378">
        <v>1</v>
      </c>
      <c r="AQ1378" t="s">
        <v>6186</v>
      </c>
      <c r="AR1378" t="s">
        <v>6186</v>
      </c>
      <c r="AS1378" t="s">
        <v>6186</v>
      </c>
      <c r="AT1378" t="s">
        <v>6186</v>
      </c>
      <c r="AU1378" t="s">
        <v>6186</v>
      </c>
      <c r="AV1378">
        <v>3.1</v>
      </c>
      <c r="AW1378" t="s">
        <v>6186</v>
      </c>
      <c r="AX1378">
        <v>7.7</v>
      </c>
      <c r="AY1378">
        <v>1</v>
      </c>
      <c r="AZ1378" t="s">
        <v>6186</v>
      </c>
      <c r="BA1378" t="s">
        <v>6186</v>
      </c>
      <c r="BB1378" t="s">
        <v>6186</v>
      </c>
      <c r="BC1378" t="s">
        <v>6186</v>
      </c>
      <c r="BD1378" t="s">
        <v>6186</v>
      </c>
    </row>
    <row r="1379" spans="1:56">
      <c r="A1379" t="s">
        <v>6190</v>
      </c>
      <c r="B1379">
        <v>4500</v>
      </c>
      <c r="C1379">
        <v>1980</v>
      </c>
      <c r="D1379">
        <v>91</v>
      </c>
      <c r="E1379">
        <v>8.0560000000000007E-3</v>
      </c>
      <c r="F1379">
        <v>16.347329999999999</v>
      </c>
      <c r="H1379">
        <v>13.89889</v>
      </c>
      <c r="I1379">
        <f t="shared" si="25"/>
        <v>0.11196945784000001</v>
      </c>
      <c r="K1379">
        <v>13.05288</v>
      </c>
      <c r="L1379">
        <v>15.094659999999999</v>
      </c>
      <c r="M1379">
        <v>639.40346</v>
      </c>
      <c r="N1379">
        <v>680.84613999999999</v>
      </c>
      <c r="O1379">
        <v>588.75127999999995</v>
      </c>
      <c r="P1379" t="s">
        <v>6186</v>
      </c>
      <c r="Q1379">
        <v>313.45650000000001</v>
      </c>
      <c r="R1379">
        <v>140.67509999999999</v>
      </c>
      <c r="S1379">
        <v>15.8391</v>
      </c>
      <c r="T1379">
        <v>0.44911699999999999</v>
      </c>
      <c r="U1379">
        <v>3.1260999999999997E-2</v>
      </c>
      <c r="V1379">
        <v>31.51596</v>
      </c>
      <c r="W1379" t="s">
        <v>6186</v>
      </c>
      <c r="X1379" t="s">
        <v>6186</v>
      </c>
      <c r="Y1379">
        <v>1</v>
      </c>
      <c r="Z1379">
        <v>0.14499999999999999</v>
      </c>
      <c r="AA1379">
        <v>0.377</v>
      </c>
      <c r="AB1379">
        <v>0.47899999999999998</v>
      </c>
      <c r="AC1379" t="s">
        <v>6186</v>
      </c>
      <c r="AD1379" t="s">
        <v>6186</v>
      </c>
      <c r="AE1379">
        <v>1</v>
      </c>
      <c r="AF1379" t="s">
        <v>6186</v>
      </c>
      <c r="AG1379" t="s">
        <v>6186</v>
      </c>
      <c r="AH1379" t="s">
        <v>6186</v>
      </c>
      <c r="AI1379" t="s">
        <v>6186</v>
      </c>
      <c r="AJ1379" t="s">
        <v>6186</v>
      </c>
      <c r="AK1379" t="s">
        <v>6186</v>
      </c>
      <c r="AL1379" t="s">
        <v>6186</v>
      </c>
      <c r="AM1379" t="s">
        <v>6186</v>
      </c>
      <c r="AN1379" t="s">
        <v>6186</v>
      </c>
      <c r="AO1379" t="s">
        <v>6186</v>
      </c>
      <c r="AP1379">
        <v>1</v>
      </c>
      <c r="AQ1379" t="s">
        <v>6186</v>
      </c>
      <c r="AR1379" t="s">
        <v>6186</v>
      </c>
      <c r="AS1379" t="s">
        <v>6186</v>
      </c>
      <c r="AT1379" t="s">
        <v>6186</v>
      </c>
      <c r="AU1379" t="s">
        <v>6186</v>
      </c>
      <c r="AV1379">
        <v>3.1</v>
      </c>
      <c r="AW1379" t="s">
        <v>6186</v>
      </c>
      <c r="AX1379">
        <v>7.2</v>
      </c>
      <c r="AY1379">
        <v>1</v>
      </c>
      <c r="AZ1379" t="s">
        <v>6186</v>
      </c>
      <c r="BA1379" t="s">
        <v>6186</v>
      </c>
      <c r="BB1379" t="s">
        <v>6186</v>
      </c>
      <c r="BC1379" t="s">
        <v>6186</v>
      </c>
      <c r="BD1379" t="s">
        <v>6186</v>
      </c>
    </row>
    <row r="1380" spans="1:56">
      <c r="A1380" t="s">
        <v>6190</v>
      </c>
      <c r="B1380">
        <v>4500</v>
      </c>
      <c r="C1380">
        <v>1981</v>
      </c>
      <c r="D1380">
        <v>121</v>
      </c>
      <c r="E1380">
        <v>1.1488999999999999E-2</v>
      </c>
      <c r="F1380">
        <v>17.132149999999999</v>
      </c>
      <c r="H1380">
        <v>14.56114</v>
      </c>
      <c r="I1380">
        <f t="shared" si="25"/>
        <v>0.16729293745999999</v>
      </c>
      <c r="K1380">
        <v>13.742649999999999</v>
      </c>
      <c r="L1380">
        <v>15.70431</v>
      </c>
      <c r="M1380">
        <v>610.32311000000004</v>
      </c>
      <c r="N1380">
        <v>646.673</v>
      </c>
      <c r="O1380">
        <v>565.89545999999996</v>
      </c>
      <c r="P1380" t="s">
        <v>6186</v>
      </c>
      <c r="Q1380">
        <v>304.83</v>
      </c>
      <c r="R1380">
        <v>137.77250000000001</v>
      </c>
      <c r="S1380">
        <v>15.995699999999999</v>
      </c>
      <c r="T1380">
        <v>0.45293499999999998</v>
      </c>
      <c r="U1380">
        <v>3.0616000000000001E-2</v>
      </c>
      <c r="V1380">
        <v>32.97334</v>
      </c>
      <c r="W1380">
        <v>2E-3</v>
      </c>
      <c r="X1380" t="s">
        <v>6186</v>
      </c>
      <c r="Y1380">
        <v>0.998</v>
      </c>
      <c r="Z1380">
        <v>0.13300000000000001</v>
      </c>
      <c r="AA1380">
        <v>0.379</v>
      </c>
      <c r="AB1380">
        <v>0.48799999999999999</v>
      </c>
      <c r="AC1380" t="s">
        <v>6186</v>
      </c>
      <c r="AD1380" t="s">
        <v>6186</v>
      </c>
      <c r="AE1380">
        <v>1</v>
      </c>
      <c r="AF1380" t="s">
        <v>6186</v>
      </c>
      <c r="AG1380" t="s">
        <v>6186</v>
      </c>
      <c r="AH1380" t="s">
        <v>6186</v>
      </c>
      <c r="AI1380" t="s">
        <v>6186</v>
      </c>
      <c r="AJ1380" t="s">
        <v>6186</v>
      </c>
      <c r="AK1380" t="s">
        <v>6186</v>
      </c>
      <c r="AL1380" t="s">
        <v>6186</v>
      </c>
      <c r="AM1380" t="s">
        <v>6186</v>
      </c>
      <c r="AN1380" t="s">
        <v>6186</v>
      </c>
      <c r="AO1380" t="s">
        <v>6186</v>
      </c>
      <c r="AP1380">
        <v>1</v>
      </c>
      <c r="AQ1380" t="s">
        <v>6186</v>
      </c>
      <c r="AR1380" t="s">
        <v>6186</v>
      </c>
      <c r="AS1380" t="s">
        <v>6186</v>
      </c>
      <c r="AT1380" t="s">
        <v>6186</v>
      </c>
      <c r="AU1380" t="s">
        <v>6186</v>
      </c>
      <c r="AV1380">
        <v>3.1</v>
      </c>
      <c r="AW1380" t="s">
        <v>6186</v>
      </c>
      <c r="AX1380">
        <v>7.3</v>
      </c>
      <c r="AY1380">
        <v>1</v>
      </c>
      <c r="AZ1380" t="s">
        <v>6186</v>
      </c>
      <c r="BA1380" t="s">
        <v>6186</v>
      </c>
      <c r="BB1380" t="s">
        <v>6186</v>
      </c>
      <c r="BC1380" t="s">
        <v>6186</v>
      </c>
      <c r="BD1380" t="s">
        <v>6186</v>
      </c>
    </row>
    <row r="1381" spans="1:56">
      <c r="A1381" t="s">
        <v>6190</v>
      </c>
      <c r="B1381">
        <v>4500</v>
      </c>
      <c r="C1381">
        <v>1982</v>
      </c>
      <c r="D1381">
        <v>164</v>
      </c>
      <c r="E1381">
        <v>1.6855999999999999E-2</v>
      </c>
      <c r="F1381">
        <v>16.75647</v>
      </c>
      <c r="H1381">
        <v>14.24151</v>
      </c>
      <c r="I1381">
        <f t="shared" si="25"/>
        <v>0.24005489255999998</v>
      </c>
      <c r="K1381">
        <v>13.467779999999999</v>
      </c>
      <c r="L1381">
        <v>15.317030000000001</v>
      </c>
      <c r="M1381">
        <v>624.02097000000003</v>
      </c>
      <c r="N1381">
        <v>659.87139999999999</v>
      </c>
      <c r="O1381">
        <v>580.20375999999999</v>
      </c>
      <c r="P1381" t="s">
        <v>6186</v>
      </c>
      <c r="Q1381">
        <v>307.20119999999997</v>
      </c>
      <c r="R1381">
        <v>145.4023</v>
      </c>
      <c r="S1381">
        <v>16.594899999999999</v>
      </c>
      <c r="T1381">
        <v>0.47406799999999999</v>
      </c>
      <c r="U1381">
        <v>3.2312E-2</v>
      </c>
      <c r="V1381">
        <v>32.283059999999999</v>
      </c>
      <c r="W1381" t="s">
        <v>6186</v>
      </c>
      <c r="X1381" t="s">
        <v>6186</v>
      </c>
      <c r="Y1381">
        <v>1</v>
      </c>
      <c r="Z1381">
        <v>6.8000000000000005E-2</v>
      </c>
      <c r="AA1381">
        <v>0.46700000000000003</v>
      </c>
      <c r="AB1381">
        <v>0.46600000000000003</v>
      </c>
      <c r="AC1381" t="s">
        <v>6186</v>
      </c>
      <c r="AD1381" t="s">
        <v>6186</v>
      </c>
      <c r="AE1381">
        <v>1</v>
      </c>
      <c r="AF1381" t="s">
        <v>6186</v>
      </c>
      <c r="AG1381" t="s">
        <v>6186</v>
      </c>
      <c r="AH1381" t="s">
        <v>6186</v>
      </c>
      <c r="AI1381" t="s">
        <v>6186</v>
      </c>
      <c r="AJ1381" t="s">
        <v>6186</v>
      </c>
      <c r="AK1381" t="s">
        <v>6186</v>
      </c>
      <c r="AL1381" t="s">
        <v>6186</v>
      </c>
      <c r="AM1381" t="s">
        <v>6186</v>
      </c>
      <c r="AN1381" t="s">
        <v>6186</v>
      </c>
      <c r="AO1381" t="s">
        <v>6186</v>
      </c>
      <c r="AP1381">
        <v>1</v>
      </c>
      <c r="AQ1381" t="s">
        <v>6186</v>
      </c>
      <c r="AR1381" t="s">
        <v>6186</v>
      </c>
      <c r="AS1381" t="s">
        <v>6186</v>
      </c>
      <c r="AT1381" t="s">
        <v>6186</v>
      </c>
      <c r="AU1381" t="s">
        <v>6186</v>
      </c>
      <c r="AV1381">
        <v>3</v>
      </c>
      <c r="AW1381" t="s">
        <v>6186</v>
      </c>
      <c r="AX1381">
        <v>7.5</v>
      </c>
      <c r="AY1381">
        <v>1</v>
      </c>
      <c r="AZ1381" t="s">
        <v>6186</v>
      </c>
      <c r="BA1381" t="s">
        <v>6186</v>
      </c>
      <c r="BB1381" t="s">
        <v>6186</v>
      </c>
      <c r="BC1381" t="s">
        <v>6186</v>
      </c>
      <c r="BD1381" t="s">
        <v>6186</v>
      </c>
    </row>
    <row r="1382" spans="1:56">
      <c r="A1382" t="s">
        <v>6190</v>
      </c>
      <c r="B1382">
        <v>4500</v>
      </c>
      <c r="C1382">
        <v>1983</v>
      </c>
      <c r="D1382">
        <v>215</v>
      </c>
      <c r="E1382">
        <v>2.0868999999999999E-2</v>
      </c>
      <c r="F1382">
        <v>17.263940000000002</v>
      </c>
      <c r="H1382">
        <v>14.68378</v>
      </c>
      <c r="I1382">
        <f t="shared" si="25"/>
        <v>0.30643580481999999</v>
      </c>
      <c r="K1382">
        <v>13.721159999999999</v>
      </c>
      <c r="L1382">
        <v>16.060939999999999</v>
      </c>
      <c r="M1382">
        <v>605.22555</v>
      </c>
      <c r="N1382">
        <v>647.68562999999995</v>
      </c>
      <c r="O1382">
        <v>553.32991000000004</v>
      </c>
      <c r="P1382" t="s">
        <v>6186</v>
      </c>
      <c r="Q1382">
        <v>308.01089999999999</v>
      </c>
      <c r="R1382">
        <v>149.19380000000001</v>
      </c>
      <c r="S1382">
        <v>14.6692</v>
      </c>
      <c r="T1382">
        <v>0.485315</v>
      </c>
      <c r="U1382">
        <v>3.3154000000000003E-2</v>
      </c>
      <c r="V1382">
        <v>33.322690000000001</v>
      </c>
      <c r="W1382" t="s">
        <v>6186</v>
      </c>
      <c r="X1382" t="s">
        <v>6186</v>
      </c>
      <c r="Y1382">
        <v>1</v>
      </c>
      <c r="Z1382">
        <v>3.4000000000000002E-2</v>
      </c>
      <c r="AA1382">
        <v>0.27900000000000003</v>
      </c>
      <c r="AB1382">
        <v>0.68700000000000006</v>
      </c>
      <c r="AC1382" t="s">
        <v>6186</v>
      </c>
      <c r="AD1382" t="s">
        <v>6186</v>
      </c>
      <c r="AE1382">
        <v>1</v>
      </c>
      <c r="AF1382" t="s">
        <v>6186</v>
      </c>
      <c r="AG1382" t="s">
        <v>6186</v>
      </c>
      <c r="AH1382" t="s">
        <v>6186</v>
      </c>
      <c r="AI1382" t="s">
        <v>6186</v>
      </c>
      <c r="AJ1382" t="s">
        <v>6186</v>
      </c>
      <c r="AK1382" t="s">
        <v>6186</v>
      </c>
      <c r="AL1382" t="s">
        <v>6186</v>
      </c>
      <c r="AM1382" t="s">
        <v>6186</v>
      </c>
      <c r="AN1382" t="s">
        <v>6186</v>
      </c>
      <c r="AO1382" t="s">
        <v>6186</v>
      </c>
      <c r="AP1382">
        <v>1</v>
      </c>
      <c r="AQ1382" t="s">
        <v>6186</v>
      </c>
      <c r="AR1382" t="s">
        <v>6186</v>
      </c>
      <c r="AS1382" t="s">
        <v>6186</v>
      </c>
      <c r="AT1382" t="s">
        <v>6186</v>
      </c>
      <c r="AU1382" t="s">
        <v>6186</v>
      </c>
      <c r="AV1382">
        <v>3.7</v>
      </c>
      <c r="AW1382" t="s">
        <v>6186</v>
      </c>
      <c r="AX1382">
        <v>7.6</v>
      </c>
      <c r="AY1382">
        <v>1</v>
      </c>
      <c r="AZ1382" t="s">
        <v>6186</v>
      </c>
      <c r="BA1382" t="s">
        <v>6186</v>
      </c>
      <c r="BB1382" t="s">
        <v>6186</v>
      </c>
      <c r="BC1382" t="s">
        <v>6186</v>
      </c>
      <c r="BD1382" t="s">
        <v>6186</v>
      </c>
    </row>
    <row r="1383" spans="1:56">
      <c r="A1383" t="s">
        <v>6190</v>
      </c>
      <c r="B1383">
        <v>4500</v>
      </c>
      <c r="C1383">
        <v>1984</v>
      </c>
      <c r="D1383">
        <v>245</v>
      </c>
      <c r="E1383">
        <v>1.7472999999999999E-2</v>
      </c>
      <c r="F1383">
        <v>16.96847</v>
      </c>
      <c r="H1383">
        <v>14.44685</v>
      </c>
      <c r="I1383">
        <f t="shared" si="25"/>
        <v>0.25242981004999998</v>
      </c>
      <c r="K1383">
        <v>13.367570000000001</v>
      </c>
      <c r="L1383">
        <v>16.028569999999998</v>
      </c>
      <c r="M1383">
        <v>615.15123000000006</v>
      </c>
      <c r="N1383">
        <v>664.81786</v>
      </c>
      <c r="O1383">
        <v>554.44757000000004</v>
      </c>
      <c r="P1383" t="s">
        <v>6186</v>
      </c>
      <c r="Q1383">
        <v>308.93239999999997</v>
      </c>
      <c r="R1383">
        <v>152.54929999999999</v>
      </c>
      <c r="S1383">
        <v>14.435499999999999</v>
      </c>
      <c r="T1383">
        <v>0.49265300000000001</v>
      </c>
      <c r="U1383">
        <v>3.39E-2</v>
      </c>
      <c r="V1383">
        <v>32.822899999999997</v>
      </c>
      <c r="W1383" t="s">
        <v>6186</v>
      </c>
      <c r="X1383" t="s">
        <v>6186</v>
      </c>
      <c r="Y1383">
        <v>1</v>
      </c>
      <c r="Z1383">
        <v>2.9000000000000001E-2</v>
      </c>
      <c r="AA1383">
        <v>0.20399999999999999</v>
      </c>
      <c r="AB1383">
        <v>0.76700000000000002</v>
      </c>
      <c r="AC1383" t="s">
        <v>6186</v>
      </c>
      <c r="AD1383" t="s">
        <v>6186</v>
      </c>
      <c r="AE1383">
        <v>1</v>
      </c>
      <c r="AF1383" t="s">
        <v>6186</v>
      </c>
      <c r="AG1383" t="s">
        <v>6186</v>
      </c>
      <c r="AH1383" t="s">
        <v>6186</v>
      </c>
      <c r="AI1383" t="s">
        <v>6186</v>
      </c>
      <c r="AJ1383" t="s">
        <v>6186</v>
      </c>
      <c r="AK1383" t="s">
        <v>6186</v>
      </c>
      <c r="AL1383" t="s">
        <v>6186</v>
      </c>
      <c r="AM1383" t="s">
        <v>6186</v>
      </c>
      <c r="AN1383" t="s">
        <v>6186</v>
      </c>
      <c r="AO1383" t="s">
        <v>6186</v>
      </c>
      <c r="AP1383">
        <v>1</v>
      </c>
      <c r="AQ1383" t="s">
        <v>6186</v>
      </c>
      <c r="AR1383" t="s">
        <v>6186</v>
      </c>
      <c r="AS1383" t="s">
        <v>6186</v>
      </c>
      <c r="AT1383" t="s">
        <v>6186</v>
      </c>
      <c r="AU1383" t="s">
        <v>6186</v>
      </c>
      <c r="AV1383">
        <v>3.5</v>
      </c>
      <c r="AW1383" t="s">
        <v>6186</v>
      </c>
      <c r="AX1383">
        <v>7.8</v>
      </c>
      <c r="AY1383">
        <v>1</v>
      </c>
      <c r="AZ1383" t="s">
        <v>6186</v>
      </c>
      <c r="BA1383" t="s">
        <v>6186</v>
      </c>
      <c r="BB1383" t="s">
        <v>6186</v>
      </c>
      <c r="BC1383" t="s">
        <v>6186</v>
      </c>
      <c r="BD1383" t="s">
        <v>6186</v>
      </c>
    </row>
    <row r="1384" spans="1:56">
      <c r="A1384" t="s">
        <v>6190</v>
      </c>
      <c r="B1384">
        <v>4500</v>
      </c>
      <c r="C1384">
        <v>1985</v>
      </c>
      <c r="D1384">
        <v>258</v>
      </c>
      <c r="E1384">
        <v>1.7815000000000001E-2</v>
      </c>
      <c r="F1384">
        <v>16.052790000000002</v>
      </c>
      <c r="H1384">
        <v>13.651999999999999</v>
      </c>
      <c r="I1384">
        <f t="shared" si="25"/>
        <v>0.24321038</v>
      </c>
      <c r="K1384">
        <v>12.78406</v>
      </c>
      <c r="L1384">
        <v>14.88733</v>
      </c>
      <c r="M1384">
        <v>650.96699999999998</v>
      </c>
      <c r="N1384">
        <v>695.16240000000005</v>
      </c>
      <c r="O1384">
        <v>596.95041000000003</v>
      </c>
      <c r="P1384" t="s">
        <v>6186</v>
      </c>
      <c r="Q1384">
        <v>309.33100000000002</v>
      </c>
      <c r="R1384">
        <v>155.92060000000001</v>
      </c>
      <c r="S1384">
        <v>14.1264</v>
      </c>
      <c r="T1384">
        <v>0.50342100000000001</v>
      </c>
      <c r="U1384">
        <v>3.4648999999999999E-2</v>
      </c>
      <c r="V1384">
        <v>30.860499999999998</v>
      </c>
      <c r="W1384" t="s">
        <v>6186</v>
      </c>
      <c r="X1384" t="s">
        <v>6186</v>
      </c>
      <c r="Y1384">
        <v>1</v>
      </c>
      <c r="Z1384">
        <v>0.01</v>
      </c>
      <c r="AA1384">
        <v>0.25700000000000001</v>
      </c>
      <c r="AB1384">
        <v>0.73299999999999998</v>
      </c>
      <c r="AC1384" t="s">
        <v>6186</v>
      </c>
      <c r="AD1384" t="s">
        <v>6186</v>
      </c>
      <c r="AE1384">
        <v>1</v>
      </c>
      <c r="AF1384" t="s">
        <v>6186</v>
      </c>
      <c r="AG1384" t="s">
        <v>6186</v>
      </c>
      <c r="AH1384" t="s">
        <v>6186</v>
      </c>
      <c r="AI1384" t="s">
        <v>6186</v>
      </c>
      <c r="AJ1384" t="s">
        <v>6186</v>
      </c>
      <c r="AK1384" t="s">
        <v>6186</v>
      </c>
      <c r="AL1384" t="s">
        <v>6186</v>
      </c>
      <c r="AM1384" t="s">
        <v>6186</v>
      </c>
      <c r="AN1384" t="s">
        <v>6186</v>
      </c>
      <c r="AO1384" t="s">
        <v>6186</v>
      </c>
      <c r="AP1384">
        <v>1</v>
      </c>
      <c r="AQ1384" t="s">
        <v>6186</v>
      </c>
      <c r="AR1384" t="s">
        <v>6186</v>
      </c>
      <c r="AS1384" t="s">
        <v>6186</v>
      </c>
      <c r="AT1384" t="s">
        <v>6186</v>
      </c>
      <c r="AU1384" t="s">
        <v>6186</v>
      </c>
      <c r="AV1384">
        <v>3.3</v>
      </c>
      <c r="AW1384" t="s">
        <v>6186</v>
      </c>
      <c r="AX1384">
        <v>7.9</v>
      </c>
      <c r="AY1384">
        <v>1</v>
      </c>
      <c r="AZ1384" t="s">
        <v>6186</v>
      </c>
      <c r="BA1384" t="s">
        <v>6186</v>
      </c>
      <c r="BB1384" t="s">
        <v>6186</v>
      </c>
      <c r="BC1384" t="s">
        <v>6186</v>
      </c>
      <c r="BD1384" t="s">
        <v>6186</v>
      </c>
    </row>
    <row r="1385" spans="1:56">
      <c r="A1385" t="s">
        <v>6190</v>
      </c>
      <c r="B1385">
        <v>4500</v>
      </c>
      <c r="C1385">
        <v>1986</v>
      </c>
      <c r="D1385">
        <v>284</v>
      </c>
      <c r="E1385">
        <v>1.8502000000000001E-2</v>
      </c>
      <c r="F1385">
        <v>17.478400000000001</v>
      </c>
      <c r="H1385">
        <v>14.8194</v>
      </c>
      <c r="I1385">
        <f t="shared" si="25"/>
        <v>0.27418853879999999</v>
      </c>
      <c r="K1385">
        <v>13.844519999999999</v>
      </c>
      <c r="L1385">
        <v>16.17454</v>
      </c>
      <c r="M1385">
        <v>599.70420999999999</v>
      </c>
      <c r="N1385">
        <v>641.93380000000002</v>
      </c>
      <c r="O1385">
        <v>549.45928000000004</v>
      </c>
      <c r="P1385" t="s">
        <v>6186</v>
      </c>
      <c r="Q1385">
        <v>304.48129999999998</v>
      </c>
      <c r="R1385">
        <v>147.6722</v>
      </c>
      <c r="S1385">
        <v>14.0083</v>
      </c>
      <c r="T1385">
        <v>0.48530099999999998</v>
      </c>
      <c r="U1385">
        <v>3.2815999999999998E-2</v>
      </c>
      <c r="V1385">
        <v>33.443869999999997</v>
      </c>
      <c r="W1385" t="s">
        <v>6186</v>
      </c>
      <c r="X1385" t="s">
        <v>6186</v>
      </c>
      <c r="Y1385">
        <v>1</v>
      </c>
      <c r="Z1385">
        <v>6.0000000000000001E-3</v>
      </c>
      <c r="AA1385">
        <v>0.214</v>
      </c>
      <c r="AB1385">
        <v>0.78</v>
      </c>
      <c r="AC1385" t="s">
        <v>6186</v>
      </c>
      <c r="AD1385" t="s">
        <v>6186</v>
      </c>
      <c r="AE1385">
        <v>0.78400000000000003</v>
      </c>
      <c r="AF1385" t="s">
        <v>6186</v>
      </c>
      <c r="AG1385">
        <v>0.216</v>
      </c>
      <c r="AH1385" t="s">
        <v>6186</v>
      </c>
      <c r="AI1385">
        <v>0</v>
      </c>
      <c r="AJ1385">
        <v>0</v>
      </c>
      <c r="AK1385" t="s">
        <v>6186</v>
      </c>
      <c r="AL1385" t="s">
        <v>6186</v>
      </c>
      <c r="AM1385" t="s">
        <v>6186</v>
      </c>
      <c r="AN1385" t="s">
        <v>6186</v>
      </c>
      <c r="AO1385" t="s">
        <v>6186</v>
      </c>
      <c r="AP1385">
        <v>1</v>
      </c>
      <c r="AQ1385" t="s">
        <v>6186</v>
      </c>
      <c r="AR1385" t="s">
        <v>6186</v>
      </c>
      <c r="AS1385" t="s">
        <v>6186</v>
      </c>
      <c r="AT1385" t="s">
        <v>6186</v>
      </c>
      <c r="AU1385" t="s">
        <v>6186</v>
      </c>
      <c r="AV1385">
        <v>3.3</v>
      </c>
      <c r="AW1385" t="s">
        <v>6186</v>
      </c>
      <c r="AX1385">
        <v>7.6</v>
      </c>
      <c r="AY1385">
        <v>1</v>
      </c>
      <c r="AZ1385" t="s">
        <v>6186</v>
      </c>
      <c r="BA1385" t="s">
        <v>6186</v>
      </c>
      <c r="BB1385" t="s">
        <v>6186</v>
      </c>
      <c r="BC1385" t="s">
        <v>6186</v>
      </c>
      <c r="BD1385" t="s">
        <v>6186</v>
      </c>
    </row>
    <row r="1386" spans="1:56">
      <c r="A1386" t="s">
        <v>6190</v>
      </c>
      <c r="B1386">
        <v>4500</v>
      </c>
      <c r="C1386">
        <v>1987</v>
      </c>
      <c r="D1386">
        <v>252</v>
      </c>
      <c r="E1386">
        <v>1.6955999999999999E-2</v>
      </c>
      <c r="F1386">
        <v>17.341290000000001</v>
      </c>
      <c r="H1386">
        <v>14.670629999999999</v>
      </c>
      <c r="I1386">
        <f t="shared" si="25"/>
        <v>0.24875520227999998</v>
      </c>
      <c r="K1386">
        <v>13.54782</v>
      </c>
      <c r="L1386">
        <v>16.230830000000001</v>
      </c>
      <c r="M1386">
        <v>605.77461000000005</v>
      </c>
      <c r="N1386">
        <v>655.97987999999998</v>
      </c>
      <c r="O1386">
        <v>547.54425000000003</v>
      </c>
      <c r="P1386" t="s">
        <v>6186</v>
      </c>
      <c r="Q1386">
        <v>312.94</v>
      </c>
      <c r="R1386">
        <v>163.48099999999999</v>
      </c>
      <c r="S1386">
        <v>13.302099999999999</v>
      </c>
      <c r="T1386">
        <v>0.52096699999999996</v>
      </c>
      <c r="U1386">
        <v>3.6329E-2</v>
      </c>
      <c r="V1386">
        <v>33.068689999999997</v>
      </c>
      <c r="W1386" t="s">
        <v>6186</v>
      </c>
      <c r="X1386" t="s">
        <v>6186</v>
      </c>
      <c r="Y1386">
        <v>1</v>
      </c>
      <c r="Z1386">
        <v>0.01</v>
      </c>
      <c r="AA1386">
        <v>0.42699999999999999</v>
      </c>
      <c r="AB1386">
        <v>0.56299999999999994</v>
      </c>
      <c r="AC1386" t="s">
        <v>6186</v>
      </c>
      <c r="AD1386" t="s">
        <v>6186</v>
      </c>
      <c r="AE1386">
        <v>0.22700000000000001</v>
      </c>
      <c r="AF1386" t="s">
        <v>6186</v>
      </c>
      <c r="AG1386">
        <v>0.32200000000000001</v>
      </c>
      <c r="AH1386">
        <v>0.45</v>
      </c>
      <c r="AI1386">
        <v>0</v>
      </c>
      <c r="AJ1386">
        <v>0</v>
      </c>
      <c r="AK1386" t="s">
        <v>6186</v>
      </c>
      <c r="AL1386" t="s">
        <v>6186</v>
      </c>
      <c r="AM1386" t="s">
        <v>6186</v>
      </c>
      <c r="AN1386" t="s">
        <v>6186</v>
      </c>
      <c r="AO1386" t="s">
        <v>6186</v>
      </c>
      <c r="AP1386">
        <v>1</v>
      </c>
      <c r="AQ1386" t="s">
        <v>6186</v>
      </c>
      <c r="AR1386" t="s">
        <v>6186</v>
      </c>
      <c r="AS1386" t="s">
        <v>6186</v>
      </c>
      <c r="AT1386" t="s">
        <v>6186</v>
      </c>
      <c r="AU1386" t="s">
        <v>6186</v>
      </c>
      <c r="AV1386">
        <v>3.4</v>
      </c>
      <c r="AW1386" t="s">
        <v>6186</v>
      </c>
      <c r="AX1386">
        <v>7.7</v>
      </c>
      <c r="AY1386">
        <v>1</v>
      </c>
      <c r="AZ1386" t="s">
        <v>6186</v>
      </c>
      <c r="BA1386" t="s">
        <v>6186</v>
      </c>
      <c r="BB1386" t="s">
        <v>6186</v>
      </c>
      <c r="BC1386" t="s">
        <v>6186</v>
      </c>
      <c r="BD1386" t="s">
        <v>6186</v>
      </c>
    </row>
    <row r="1387" spans="1:56">
      <c r="A1387" t="s">
        <v>6190</v>
      </c>
      <c r="B1387">
        <v>4500</v>
      </c>
      <c r="C1387">
        <v>1988</v>
      </c>
      <c r="D1387">
        <v>184</v>
      </c>
      <c r="E1387">
        <v>1.2015E-2</v>
      </c>
      <c r="F1387">
        <v>17.884370000000001</v>
      </c>
      <c r="H1387">
        <v>15.086360000000001</v>
      </c>
      <c r="I1387">
        <f t="shared" si="25"/>
        <v>0.18126261539999999</v>
      </c>
      <c r="K1387">
        <v>13.85941</v>
      </c>
      <c r="L1387">
        <v>16.764510000000001</v>
      </c>
      <c r="M1387">
        <v>589.09105</v>
      </c>
      <c r="N1387">
        <v>641.24297999999999</v>
      </c>
      <c r="O1387">
        <v>530.12139999999999</v>
      </c>
      <c r="P1387" t="s">
        <v>6186</v>
      </c>
      <c r="Q1387">
        <v>320.51670000000001</v>
      </c>
      <c r="R1387">
        <v>169.3835</v>
      </c>
      <c r="S1387">
        <v>13.093400000000001</v>
      </c>
      <c r="T1387">
        <v>0.52783199999999997</v>
      </c>
      <c r="U1387">
        <v>3.7641000000000001E-2</v>
      </c>
      <c r="V1387">
        <v>34.03725</v>
      </c>
      <c r="W1387" t="s">
        <v>6186</v>
      </c>
      <c r="X1387" t="s">
        <v>6186</v>
      </c>
      <c r="Y1387">
        <v>1</v>
      </c>
      <c r="Z1387">
        <v>8.9999999999999993E-3</v>
      </c>
      <c r="AA1387">
        <v>0.38600000000000001</v>
      </c>
      <c r="AB1387">
        <v>0.60399999999999998</v>
      </c>
      <c r="AC1387" t="s">
        <v>6186</v>
      </c>
      <c r="AD1387" t="s">
        <v>6186</v>
      </c>
      <c r="AE1387">
        <v>7.0000000000000001E-3</v>
      </c>
      <c r="AF1387" t="s">
        <v>6186</v>
      </c>
      <c r="AG1387">
        <v>0.16500000000000001</v>
      </c>
      <c r="AH1387">
        <v>0.82799999999999996</v>
      </c>
      <c r="AI1387">
        <v>0</v>
      </c>
      <c r="AJ1387">
        <v>0</v>
      </c>
      <c r="AK1387" t="s">
        <v>6186</v>
      </c>
      <c r="AL1387" t="s">
        <v>6186</v>
      </c>
      <c r="AM1387" t="s">
        <v>6186</v>
      </c>
      <c r="AN1387" t="s">
        <v>6186</v>
      </c>
      <c r="AO1387" t="s">
        <v>6186</v>
      </c>
      <c r="AP1387">
        <v>1</v>
      </c>
      <c r="AQ1387" t="s">
        <v>6186</v>
      </c>
      <c r="AR1387" t="s">
        <v>6186</v>
      </c>
      <c r="AS1387" t="s">
        <v>6186</v>
      </c>
      <c r="AT1387" t="s">
        <v>6186</v>
      </c>
      <c r="AU1387" t="s">
        <v>6186</v>
      </c>
      <c r="AV1387">
        <v>3.5</v>
      </c>
      <c r="AW1387" t="s">
        <v>6186</v>
      </c>
      <c r="AX1387">
        <v>7.7</v>
      </c>
      <c r="AY1387">
        <v>0.99199999999999999</v>
      </c>
      <c r="AZ1387">
        <v>8.0000000000000002E-3</v>
      </c>
      <c r="BA1387" t="s">
        <v>6186</v>
      </c>
      <c r="BB1387" t="s">
        <v>6186</v>
      </c>
      <c r="BC1387" t="s">
        <v>6186</v>
      </c>
      <c r="BD1387" t="s">
        <v>6186</v>
      </c>
    </row>
    <row r="1388" spans="1:56">
      <c r="A1388" t="s">
        <v>6190</v>
      </c>
      <c r="B1388">
        <v>4500</v>
      </c>
      <c r="C1388">
        <v>1989</v>
      </c>
      <c r="D1388">
        <v>223</v>
      </c>
      <c r="E1388">
        <v>1.5417E-2</v>
      </c>
      <c r="F1388">
        <v>17.53012</v>
      </c>
      <c r="H1388">
        <v>14.7563</v>
      </c>
      <c r="I1388">
        <f t="shared" si="25"/>
        <v>0.2274978771</v>
      </c>
      <c r="K1388">
        <v>13.4534</v>
      </c>
      <c r="L1388">
        <v>16.521560000000001</v>
      </c>
      <c r="M1388">
        <v>602.26219000000003</v>
      </c>
      <c r="N1388">
        <v>660.58871999999997</v>
      </c>
      <c r="O1388">
        <v>537.91281000000004</v>
      </c>
      <c r="P1388" t="s">
        <v>6186</v>
      </c>
      <c r="Q1388">
        <v>322.60000000000002</v>
      </c>
      <c r="R1388">
        <v>175.1634</v>
      </c>
      <c r="S1388">
        <v>12.3749</v>
      </c>
      <c r="T1388">
        <v>0.54105999999999999</v>
      </c>
      <c r="U1388">
        <v>3.8925000000000001E-2</v>
      </c>
      <c r="V1388">
        <v>33.306739999999998</v>
      </c>
      <c r="W1388" t="s">
        <v>6186</v>
      </c>
      <c r="X1388">
        <v>1E-3</v>
      </c>
      <c r="Y1388">
        <v>0.999</v>
      </c>
      <c r="Z1388">
        <v>7.0000000000000001E-3</v>
      </c>
      <c r="AA1388">
        <v>0.27300000000000002</v>
      </c>
      <c r="AB1388">
        <v>0.71899999999999997</v>
      </c>
      <c r="AC1388" t="s">
        <v>6186</v>
      </c>
      <c r="AD1388">
        <v>1E-3</v>
      </c>
      <c r="AE1388" t="s">
        <v>6186</v>
      </c>
      <c r="AF1388" t="s">
        <v>6186</v>
      </c>
      <c r="AG1388">
        <v>0.20799999999999999</v>
      </c>
      <c r="AH1388">
        <v>0.79100000000000004</v>
      </c>
      <c r="AI1388">
        <v>0</v>
      </c>
      <c r="AJ1388">
        <v>0</v>
      </c>
      <c r="AK1388" t="s">
        <v>6186</v>
      </c>
      <c r="AL1388" t="s">
        <v>6186</v>
      </c>
      <c r="AM1388" t="s">
        <v>6186</v>
      </c>
      <c r="AN1388" t="s">
        <v>6186</v>
      </c>
      <c r="AO1388" t="s">
        <v>6186</v>
      </c>
      <c r="AP1388">
        <v>1</v>
      </c>
      <c r="AQ1388" t="s">
        <v>6186</v>
      </c>
      <c r="AR1388" t="s">
        <v>6186</v>
      </c>
      <c r="AS1388" t="s">
        <v>6186</v>
      </c>
      <c r="AT1388" t="s">
        <v>6186</v>
      </c>
      <c r="AU1388" t="s">
        <v>6186</v>
      </c>
      <c r="AV1388">
        <v>3.6</v>
      </c>
      <c r="AW1388" t="s">
        <v>6186</v>
      </c>
      <c r="AX1388">
        <v>7.6</v>
      </c>
      <c r="AY1388">
        <v>0.99199999999999999</v>
      </c>
      <c r="AZ1388">
        <v>8.0000000000000002E-3</v>
      </c>
      <c r="BA1388" t="s">
        <v>6186</v>
      </c>
      <c r="BB1388" t="s">
        <v>6186</v>
      </c>
      <c r="BC1388" t="s">
        <v>6186</v>
      </c>
      <c r="BD1388" t="s">
        <v>6186</v>
      </c>
    </row>
    <row r="1389" spans="1:56">
      <c r="A1389" t="s">
        <v>6190</v>
      </c>
      <c r="B1389">
        <v>4500</v>
      </c>
      <c r="C1389">
        <v>1990</v>
      </c>
      <c r="D1389">
        <v>268</v>
      </c>
      <c r="E1389">
        <v>2.1246000000000001E-2</v>
      </c>
      <c r="F1389">
        <v>18.698630000000001</v>
      </c>
      <c r="H1389">
        <v>15.710190000000001</v>
      </c>
      <c r="I1389">
        <f t="shared" si="25"/>
        <v>0.33377869674000005</v>
      </c>
      <c r="K1389">
        <v>14.100619999999999</v>
      </c>
      <c r="L1389">
        <v>17.913920000000001</v>
      </c>
      <c r="M1389">
        <v>565.69695000000002</v>
      </c>
      <c r="N1389">
        <v>630.27086999999995</v>
      </c>
      <c r="O1389">
        <v>496.10590999999999</v>
      </c>
      <c r="P1389" t="s">
        <v>6186</v>
      </c>
      <c r="Q1389">
        <v>305.54739999999998</v>
      </c>
      <c r="R1389">
        <v>174.30240000000001</v>
      </c>
      <c r="S1389">
        <v>11.605399999999999</v>
      </c>
      <c r="T1389">
        <v>0.56939099999999998</v>
      </c>
      <c r="U1389">
        <v>3.8733999999999998E-2</v>
      </c>
      <c r="V1389">
        <v>35.629040000000003</v>
      </c>
      <c r="W1389" t="s">
        <v>6186</v>
      </c>
      <c r="X1389">
        <v>4.2000000000000003E-2</v>
      </c>
      <c r="Y1389">
        <v>0.95799999999999996</v>
      </c>
      <c r="Z1389">
        <v>0</v>
      </c>
      <c r="AA1389">
        <v>0.107</v>
      </c>
      <c r="AB1389">
        <v>0.89100000000000001</v>
      </c>
      <c r="AC1389" t="s">
        <v>6186</v>
      </c>
      <c r="AD1389">
        <v>1E-3</v>
      </c>
      <c r="AE1389" t="s">
        <v>6186</v>
      </c>
      <c r="AF1389" t="s">
        <v>6186</v>
      </c>
      <c r="AG1389">
        <v>9.1999999999999998E-2</v>
      </c>
      <c r="AH1389">
        <v>0.90800000000000003</v>
      </c>
      <c r="AI1389">
        <v>0</v>
      </c>
      <c r="AJ1389">
        <v>0</v>
      </c>
      <c r="AK1389" t="s">
        <v>6186</v>
      </c>
      <c r="AL1389" t="s">
        <v>6186</v>
      </c>
      <c r="AM1389" t="s">
        <v>6186</v>
      </c>
      <c r="AN1389" t="s">
        <v>6186</v>
      </c>
      <c r="AO1389" t="s">
        <v>6186</v>
      </c>
      <c r="AP1389">
        <v>1</v>
      </c>
      <c r="AQ1389" t="s">
        <v>6186</v>
      </c>
      <c r="AR1389" t="s">
        <v>6186</v>
      </c>
      <c r="AS1389" t="s">
        <v>6186</v>
      </c>
      <c r="AT1389" t="s">
        <v>6186</v>
      </c>
      <c r="AU1389" t="s">
        <v>6186</v>
      </c>
      <c r="AV1389">
        <v>3.9</v>
      </c>
      <c r="AW1389" t="s">
        <v>6186</v>
      </c>
      <c r="AX1389">
        <v>7.1</v>
      </c>
      <c r="AY1389">
        <v>0.999</v>
      </c>
      <c r="AZ1389">
        <v>1E-3</v>
      </c>
      <c r="BA1389" t="s">
        <v>6186</v>
      </c>
      <c r="BB1389" t="s">
        <v>6186</v>
      </c>
      <c r="BC1389" t="s">
        <v>6186</v>
      </c>
      <c r="BD1389" t="s">
        <v>6186</v>
      </c>
    </row>
    <row r="1390" spans="1:56">
      <c r="A1390" t="s">
        <v>6190</v>
      </c>
      <c r="B1390">
        <v>4500</v>
      </c>
      <c r="C1390">
        <v>1991</v>
      </c>
      <c r="D1390">
        <v>211</v>
      </c>
      <c r="E1390">
        <v>1.6799000000000001E-2</v>
      </c>
      <c r="F1390">
        <v>19.105689999999999</v>
      </c>
      <c r="H1390">
        <v>16.019469999999998</v>
      </c>
      <c r="I1390">
        <f t="shared" si="25"/>
        <v>0.26911107652999999</v>
      </c>
      <c r="K1390">
        <v>14.257949999999999</v>
      </c>
      <c r="L1390">
        <v>18.412949999999999</v>
      </c>
      <c r="M1390">
        <v>554.77254000000005</v>
      </c>
      <c r="N1390">
        <v>623.31313999999998</v>
      </c>
      <c r="O1390">
        <v>482.65786000000003</v>
      </c>
      <c r="P1390" t="s">
        <v>6186</v>
      </c>
      <c r="Q1390">
        <v>293.7276</v>
      </c>
      <c r="R1390">
        <v>169.6705</v>
      </c>
      <c r="S1390">
        <v>11.9429</v>
      </c>
      <c r="T1390">
        <v>0.57966600000000001</v>
      </c>
      <c r="U1390">
        <v>3.7705000000000002E-2</v>
      </c>
      <c r="V1390">
        <v>36.361080000000001</v>
      </c>
      <c r="W1390" t="s">
        <v>6186</v>
      </c>
      <c r="X1390">
        <v>0.108</v>
      </c>
      <c r="Y1390">
        <v>0.89200000000000002</v>
      </c>
      <c r="Z1390">
        <v>1E-3</v>
      </c>
      <c r="AA1390">
        <v>5.6000000000000001E-2</v>
      </c>
      <c r="AB1390">
        <v>0.94299999999999995</v>
      </c>
      <c r="AC1390" t="s">
        <v>6186</v>
      </c>
      <c r="AD1390" t="s">
        <v>6186</v>
      </c>
      <c r="AE1390" t="s">
        <v>6186</v>
      </c>
      <c r="AF1390" t="s">
        <v>6186</v>
      </c>
      <c r="AG1390">
        <v>0.127</v>
      </c>
      <c r="AH1390">
        <v>0.872</v>
      </c>
      <c r="AI1390">
        <v>0</v>
      </c>
      <c r="AJ1390">
        <v>0</v>
      </c>
      <c r="AK1390" t="s">
        <v>6186</v>
      </c>
      <c r="AL1390" t="s">
        <v>6186</v>
      </c>
      <c r="AM1390" t="s">
        <v>6186</v>
      </c>
      <c r="AN1390" t="s">
        <v>6186</v>
      </c>
      <c r="AO1390" t="s">
        <v>6186</v>
      </c>
      <c r="AP1390">
        <v>1</v>
      </c>
      <c r="AQ1390" t="s">
        <v>6186</v>
      </c>
      <c r="AR1390" t="s">
        <v>6186</v>
      </c>
      <c r="AS1390" t="s">
        <v>6186</v>
      </c>
      <c r="AT1390" t="s">
        <v>6186</v>
      </c>
      <c r="AU1390" t="s">
        <v>6186</v>
      </c>
      <c r="AV1390">
        <v>3.9</v>
      </c>
      <c r="AW1390" t="s">
        <v>6186</v>
      </c>
      <c r="AX1390">
        <v>6.9</v>
      </c>
      <c r="AY1390">
        <v>1</v>
      </c>
      <c r="AZ1390">
        <v>0</v>
      </c>
      <c r="BA1390" t="s">
        <v>6186</v>
      </c>
      <c r="BB1390" t="s">
        <v>6186</v>
      </c>
      <c r="BC1390" t="s">
        <v>6186</v>
      </c>
      <c r="BD1390" t="s">
        <v>6186</v>
      </c>
    </row>
    <row r="1391" spans="1:56">
      <c r="A1391" t="s">
        <v>6190</v>
      </c>
      <c r="B1391">
        <v>4500</v>
      </c>
      <c r="C1391">
        <v>1992</v>
      </c>
      <c r="D1391">
        <v>242</v>
      </c>
      <c r="E1391">
        <v>1.9883000000000001E-2</v>
      </c>
      <c r="F1391">
        <v>19.21144</v>
      </c>
      <c r="H1391">
        <v>16.051480000000002</v>
      </c>
      <c r="I1391">
        <f t="shared" si="25"/>
        <v>0.31915157684000006</v>
      </c>
      <c r="K1391">
        <v>14.31498</v>
      </c>
      <c r="L1391">
        <v>18.33389</v>
      </c>
      <c r="M1391">
        <v>553.65616999999997</v>
      </c>
      <c r="N1391">
        <v>620.81832999999995</v>
      </c>
      <c r="O1391">
        <v>484.73066999999998</v>
      </c>
      <c r="P1391" t="s">
        <v>6186</v>
      </c>
      <c r="Q1391">
        <v>288.4991</v>
      </c>
      <c r="R1391">
        <v>179.31710000000001</v>
      </c>
      <c r="S1391">
        <v>11.3263</v>
      </c>
      <c r="T1391">
        <v>0.62626300000000001</v>
      </c>
      <c r="U1391">
        <v>3.9848000000000001E-2</v>
      </c>
      <c r="V1391">
        <v>36.509439999999998</v>
      </c>
      <c r="W1391" t="s">
        <v>6186</v>
      </c>
      <c r="X1391">
        <v>0.13600000000000001</v>
      </c>
      <c r="Y1391">
        <v>0.86399999999999999</v>
      </c>
      <c r="Z1391">
        <v>0</v>
      </c>
      <c r="AA1391">
        <v>2.5999999999999999E-2</v>
      </c>
      <c r="AB1391">
        <v>0.97399999999999998</v>
      </c>
      <c r="AC1391" t="s">
        <v>6186</v>
      </c>
      <c r="AD1391" t="s">
        <v>6186</v>
      </c>
      <c r="AE1391" t="s">
        <v>6186</v>
      </c>
      <c r="AF1391" t="s">
        <v>6186</v>
      </c>
      <c r="AG1391">
        <v>0.312</v>
      </c>
      <c r="AH1391">
        <v>0.68799999999999994</v>
      </c>
      <c r="AI1391" t="s">
        <v>6186</v>
      </c>
      <c r="AJ1391" t="s">
        <v>6186</v>
      </c>
      <c r="AK1391" t="s">
        <v>6186</v>
      </c>
      <c r="AL1391" t="s">
        <v>6186</v>
      </c>
      <c r="AM1391" t="s">
        <v>6186</v>
      </c>
      <c r="AN1391" t="s">
        <v>6186</v>
      </c>
      <c r="AO1391" t="s">
        <v>6186</v>
      </c>
      <c r="AP1391">
        <v>1</v>
      </c>
      <c r="AQ1391" t="s">
        <v>6186</v>
      </c>
      <c r="AR1391" t="s">
        <v>6186</v>
      </c>
      <c r="AS1391" t="s">
        <v>6186</v>
      </c>
      <c r="AT1391" t="s">
        <v>6186</v>
      </c>
      <c r="AU1391" t="s">
        <v>6186</v>
      </c>
      <c r="AV1391">
        <v>4</v>
      </c>
      <c r="AW1391" t="s">
        <v>6186</v>
      </c>
      <c r="AX1391">
        <v>6.9</v>
      </c>
      <c r="AY1391">
        <v>1</v>
      </c>
      <c r="AZ1391">
        <v>0</v>
      </c>
      <c r="BA1391" t="s">
        <v>6186</v>
      </c>
      <c r="BB1391" t="s">
        <v>6186</v>
      </c>
      <c r="BC1391" t="s">
        <v>6186</v>
      </c>
      <c r="BD1391" t="s">
        <v>6186</v>
      </c>
    </row>
    <row r="1392" spans="1:56">
      <c r="A1392" t="s">
        <v>6190</v>
      </c>
      <c r="B1392">
        <v>4500</v>
      </c>
      <c r="C1392">
        <v>1993</v>
      </c>
      <c r="D1392">
        <v>251</v>
      </c>
      <c r="E1392">
        <v>1.8998000000000001E-2</v>
      </c>
      <c r="F1392">
        <v>19.766839999999998</v>
      </c>
      <c r="H1392">
        <v>16.477640000000001</v>
      </c>
      <c r="I1392">
        <f t="shared" si="25"/>
        <v>0.31304220472000005</v>
      </c>
      <c r="K1392">
        <v>14.55927</v>
      </c>
      <c r="L1392">
        <v>18.984919999999999</v>
      </c>
      <c r="M1392">
        <v>539.33699000000001</v>
      </c>
      <c r="N1392">
        <v>610.40160000000003</v>
      </c>
      <c r="O1392">
        <v>468.10831999999999</v>
      </c>
      <c r="P1392" t="s">
        <v>6186</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6186</v>
      </c>
      <c r="AA1392">
        <v>1.2999999999999999E-2</v>
      </c>
      <c r="AB1392">
        <v>0.98699999999999999</v>
      </c>
      <c r="AC1392" t="s">
        <v>6186</v>
      </c>
      <c r="AD1392" t="s">
        <v>6186</v>
      </c>
      <c r="AE1392" t="s">
        <v>6186</v>
      </c>
      <c r="AF1392" t="s">
        <v>6186</v>
      </c>
      <c r="AG1392">
        <v>0.32300000000000001</v>
      </c>
      <c r="AH1392">
        <v>0.67700000000000005</v>
      </c>
      <c r="AI1392" t="s">
        <v>6186</v>
      </c>
      <c r="AJ1392" t="s">
        <v>6186</v>
      </c>
      <c r="AK1392" t="s">
        <v>6186</v>
      </c>
      <c r="AL1392" t="s">
        <v>6186</v>
      </c>
      <c r="AM1392" t="s">
        <v>6186</v>
      </c>
      <c r="AN1392" t="s">
        <v>6186</v>
      </c>
      <c r="AO1392" t="s">
        <v>6186</v>
      </c>
      <c r="AP1392">
        <v>1</v>
      </c>
      <c r="AQ1392" t="s">
        <v>6186</v>
      </c>
      <c r="AR1392" t="s">
        <v>6186</v>
      </c>
      <c r="AS1392" t="s">
        <v>6186</v>
      </c>
      <c r="AT1392" t="s">
        <v>6186</v>
      </c>
      <c r="AU1392" t="s">
        <v>6186</v>
      </c>
      <c r="AV1392">
        <v>4</v>
      </c>
      <c r="AW1392" t="s">
        <v>6186</v>
      </c>
      <c r="AX1392">
        <v>6.7</v>
      </c>
      <c r="AY1392">
        <v>1</v>
      </c>
      <c r="AZ1392" t="s">
        <v>6186</v>
      </c>
      <c r="BA1392" t="s">
        <v>6186</v>
      </c>
      <c r="BB1392" t="s">
        <v>6186</v>
      </c>
      <c r="BC1392" t="s">
        <v>6186</v>
      </c>
      <c r="BD1392" t="s">
        <v>6186</v>
      </c>
    </row>
    <row r="1393" spans="1:56">
      <c r="A1393" t="s">
        <v>6190</v>
      </c>
      <c r="B1393">
        <v>4500</v>
      </c>
      <c r="C1393">
        <v>1994</v>
      </c>
      <c r="D1393">
        <v>278</v>
      </c>
      <c r="E1393">
        <v>1.9691E-2</v>
      </c>
      <c r="F1393">
        <v>19.338090000000001</v>
      </c>
      <c r="H1393">
        <v>16.057739999999999</v>
      </c>
      <c r="I1393">
        <f t="shared" si="25"/>
        <v>0.31619295834</v>
      </c>
      <c r="K1393">
        <v>14.245039999999999</v>
      </c>
      <c r="L1393">
        <v>18.339449999999999</v>
      </c>
      <c r="M1393">
        <v>553.44012999999995</v>
      </c>
      <c r="N1393">
        <v>623.86622</v>
      </c>
      <c r="O1393">
        <v>484.58366999999998</v>
      </c>
      <c r="P1393" t="s">
        <v>6186</v>
      </c>
      <c r="Q1393">
        <v>283.43400000000003</v>
      </c>
      <c r="R1393">
        <v>186.50190000000001</v>
      </c>
      <c r="S1393">
        <v>10.2988</v>
      </c>
      <c r="T1393">
        <v>0.66437500000000005</v>
      </c>
      <c r="U1393">
        <v>4.1445000000000003E-2</v>
      </c>
      <c r="V1393">
        <v>36.45543</v>
      </c>
      <c r="W1393">
        <v>0</v>
      </c>
      <c r="X1393">
        <v>0.14799999999999999</v>
      </c>
      <c r="Y1393">
        <v>0.85099999999999998</v>
      </c>
      <c r="Z1393" t="s">
        <v>6186</v>
      </c>
      <c r="AA1393">
        <v>3.4000000000000002E-2</v>
      </c>
      <c r="AB1393">
        <v>0.96599999999999997</v>
      </c>
      <c r="AC1393" t="s">
        <v>6186</v>
      </c>
      <c r="AD1393" t="s">
        <v>6186</v>
      </c>
      <c r="AE1393" t="s">
        <v>6186</v>
      </c>
      <c r="AF1393" t="s">
        <v>6186</v>
      </c>
      <c r="AG1393">
        <v>0.497</v>
      </c>
      <c r="AH1393">
        <v>0.503</v>
      </c>
      <c r="AI1393" t="s">
        <v>6186</v>
      </c>
      <c r="AJ1393" t="s">
        <v>6186</v>
      </c>
      <c r="AK1393" t="s">
        <v>6186</v>
      </c>
      <c r="AL1393" t="s">
        <v>6186</v>
      </c>
      <c r="AM1393" t="s">
        <v>6186</v>
      </c>
      <c r="AN1393" t="s">
        <v>6186</v>
      </c>
      <c r="AO1393" t="s">
        <v>6186</v>
      </c>
      <c r="AP1393">
        <v>1</v>
      </c>
      <c r="AQ1393" t="s">
        <v>6186</v>
      </c>
      <c r="AR1393" t="s">
        <v>6186</v>
      </c>
      <c r="AS1393" t="s">
        <v>6186</v>
      </c>
      <c r="AT1393">
        <v>1.6E-2</v>
      </c>
      <c r="AU1393" t="s">
        <v>6186</v>
      </c>
      <c r="AV1393">
        <v>3.9</v>
      </c>
      <c r="AW1393" t="s">
        <v>6186</v>
      </c>
      <c r="AX1393">
        <v>6.8</v>
      </c>
      <c r="AY1393">
        <v>1</v>
      </c>
      <c r="AZ1393" t="s">
        <v>6186</v>
      </c>
      <c r="BA1393" t="s">
        <v>6186</v>
      </c>
      <c r="BB1393" t="s">
        <v>6186</v>
      </c>
      <c r="BC1393" t="s">
        <v>6186</v>
      </c>
      <c r="BD1393" t="s">
        <v>6186</v>
      </c>
    </row>
    <row r="1394" spans="1:56">
      <c r="A1394" t="s">
        <v>6190</v>
      </c>
      <c r="B1394">
        <v>4500</v>
      </c>
      <c r="C1394">
        <v>1995</v>
      </c>
      <c r="D1394">
        <v>291</v>
      </c>
      <c r="E1394">
        <v>1.9202E-2</v>
      </c>
      <c r="F1394">
        <v>19.139240000000001</v>
      </c>
      <c r="H1394">
        <v>15.847530000000001</v>
      </c>
      <c r="I1394">
        <f t="shared" si="25"/>
        <v>0.30430427106000002</v>
      </c>
      <c r="K1394">
        <v>14.02759</v>
      </c>
      <c r="L1394">
        <v>18.087389999999999</v>
      </c>
      <c r="M1394">
        <v>560.78150000000005</v>
      </c>
      <c r="N1394">
        <v>633.53737000000001</v>
      </c>
      <c r="O1394">
        <v>491.33681000000001</v>
      </c>
      <c r="P1394" t="s">
        <v>6186</v>
      </c>
      <c r="Q1394">
        <v>292.0788</v>
      </c>
      <c r="R1394">
        <v>189.51349999999999</v>
      </c>
      <c r="S1394">
        <v>10.2751</v>
      </c>
      <c r="T1394">
        <v>0.66170200000000001</v>
      </c>
      <c r="U1394">
        <v>4.2113999999999999E-2</v>
      </c>
      <c r="V1394">
        <v>35.897910000000003</v>
      </c>
      <c r="W1394" t="s">
        <v>6186</v>
      </c>
      <c r="X1394">
        <v>7.4999999999999997E-2</v>
      </c>
      <c r="Y1394">
        <v>0.92500000000000004</v>
      </c>
      <c r="Z1394" t="s">
        <v>6186</v>
      </c>
      <c r="AA1394">
        <v>2.1999999999999999E-2</v>
      </c>
      <c r="AB1394">
        <v>0.97799999999999998</v>
      </c>
      <c r="AC1394" t="s">
        <v>6186</v>
      </c>
      <c r="AD1394" t="s">
        <v>6186</v>
      </c>
      <c r="AE1394" t="s">
        <v>6186</v>
      </c>
      <c r="AF1394" t="s">
        <v>6186</v>
      </c>
      <c r="AG1394">
        <v>0.56000000000000005</v>
      </c>
      <c r="AH1394">
        <v>0.44</v>
      </c>
      <c r="AI1394" t="s">
        <v>6186</v>
      </c>
      <c r="AJ1394" t="s">
        <v>6186</v>
      </c>
      <c r="AK1394" t="s">
        <v>6186</v>
      </c>
      <c r="AL1394" t="s">
        <v>6186</v>
      </c>
      <c r="AM1394" t="s">
        <v>6186</v>
      </c>
      <c r="AN1394" t="s">
        <v>6186</v>
      </c>
      <c r="AO1394" t="s">
        <v>6186</v>
      </c>
      <c r="AP1394">
        <v>1</v>
      </c>
      <c r="AQ1394" t="s">
        <v>6186</v>
      </c>
      <c r="AR1394" t="s">
        <v>6186</v>
      </c>
      <c r="AS1394" t="s">
        <v>6186</v>
      </c>
      <c r="AT1394">
        <v>2.5000000000000001E-2</v>
      </c>
      <c r="AU1394" t="s">
        <v>6186</v>
      </c>
      <c r="AV1394">
        <v>4</v>
      </c>
      <c r="AW1394" t="s">
        <v>6186</v>
      </c>
      <c r="AX1394">
        <v>6.8</v>
      </c>
      <c r="AY1394">
        <v>1</v>
      </c>
      <c r="AZ1394" t="s">
        <v>6186</v>
      </c>
      <c r="BA1394" t="s">
        <v>6186</v>
      </c>
      <c r="BB1394" t="s">
        <v>6186</v>
      </c>
      <c r="BC1394" t="s">
        <v>6186</v>
      </c>
      <c r="BD1394" t="s">
        <v>6186</v>
      </c>
    </row>
    <row r="1395" spans="1:56">
      <c r="A1395" t="s">
        <v>6190</v>
      </c>
      <c r="B1395">
        <v>4500</v>
      </c>
      <c r="C1395">
        <v>1996</v>
      </c>
      <c r="D1395">
        <v>291</v>
      </c>
      <c r="E1395">
        <v>2.2131000000000001E-2</v>
      </c>
      <c r="F1395">
        <v>20.642099999999999</v>
      </c>
      <c r="H1395">
        <v>17.0916</v>
      </c>
      <c r="I1395">
        <f t="shared" si="25"/>
        <v>0.37825419960000001</v>
      </c>
      <c r="K1395">
        <v>14.78077</v>
      </c>
      <c r="L1395">
        <v>20.012699999999999</v>
      </c>
      <c r="M1395">
        <v>519.96289000000002</v>
      </c>
      <c r="N1395">
        <v>601.25437999999997</v>
      </c>
      <c r="O1395">
        <v>444.06790999999998</v>
      </c>
      <c r="P1395" t="s">
        <v>6186</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6186</v>
      </c>
      <c r="AA1395">
        <v>2.1999999999999999E-2</v>
      </c>
      <c r="AB1395">
        <v>0.97799999999999998</v>
      </c>
      <c r="AC1395" t="s">
        <v>6186</v>
      </c>
      <c r="AD1395" t="s">
        <v>6186</v>
      </c>
      <c r="AE1395" t="s">
        <v>6186</v>
      </c>
      <c r="AF1395" t="s">
        <v>6186</v>
      </c>
      <c r="AG1395">
        <v>1</v>
      </c>
      <c r="AH1395" t="s">
        <v>6186</v>
      </c>
      <c r="AI1395" t="s">
        <v>6186</v>
      </c>
      <c r="AJ1395" t="s">
        <v>6186</v>
      </c>
      <c r="AK1395" t="s">
        <v>6186</v>
      </c>
      <c r="AL1395" t="s">
        <v>6186</v>
      </c>
      <c r="AM1395" t="s">
        <v>6186</v>
      </c>
      <c r="AN1395" t="s">
        <v>6186</v>
      </c>
      <c r="AO1395" t="s">
        <v>6186</v>
      </c>
      <c r="AP1395">
        <v>1</v>
      </c>
      <c r="AQ1395" t="s">
        <v>6186</v>
      </c>
      <c r="AR1395" t="s">
        <v>6186</v>
      </c>
      <c r="AS1395" t="s">
        <v>6186</v>
      </c>
      <c r="AT1395">
        <v>1.7000000000000001E-2</v>
      </c>
      <c r="AU1395" t="s">
        <v>6186</v>
      </c>
      <c r="AV1395">
        <v>3.9</v>
      </c>
      <c r="AW1395" t="s">
        <v>6186</v>
      </c>
      <c r="AX1395">
        <v>6.2</v>
      </c>
      <c r="AY1395">
        <v>1</v>
      </c>
      <c r="AZ1395" t="s">
        <v>6186</v>
      </c>
      <c r="BA1395" t="s">
        <v>6186</v>
      </c>
      <c r="BB1395" t="s">
        <v>6186</v>
      </c>
      <c r="BC1395" t="s">
        <v>6186</v>
      </c>
      <c r="BD1395" t="s">
        <v>6186</v>
      </c>
    </row>
    <row r="1396" spans="1:56">
      <c r="A1396" t="s">
        <v>6190</v>
      </c>
      <c r="B1396">
        <v>4500</v>
      </c>
      <c r="C1396">
        <v>1997</v>
      </c>
      <c r="D1396">
        <v>275</v>
      </c>
      <c r="E1396">
        <v>1.9016000000000002E-2</v>
      </c>
      <c r="F1396">
        <v>20.723459999999999</v>
      </c>
      <c r="H1396">
        <v>17.099260000000001</v>
      </c>
      <c r="I1396">
        <f t="shared" si="25"/>
        <v>0.32515952816000004</v>
      </c>
      <c r="K1396">
        <v>14.78326</v>
      </c>
      <c r="L1396">
        <v>19.947340000000001</v>
      </c>
      <c r="M1396">
        <v>519.73003000000006</v>
      </c>
      <c r="N1396">
        <v>601.15308000000005</v>
      </c>
      <c r="O1396">
        <v>445.52296000000001</v>
      </c>
      <c r="P1396" t="s">
        <v>6186</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6186</v>
      </c>
      <c r="AA1396">
        <v>0.02</v>
      </c>
      <c r="AB1396">
        <v>0.98</v>
      </c>
      <c r="AC1396" t="s">
        <v>6186</v>
      </c>
      <c r="AD1396" t="s">
        <v>6186</v>
      </c>
      <c r="AE1396" t="s">
        <v>6186</v>
      </c>
      <c r="AF1396" t="s">
        <v>6186</v>
      </c>
      <c r="AG1396">
        <v>1</v>
      </c>
      <c r="AH1396" t="s">
        <v>6186</v>
      </c>
      <c r="AI1396" t="s">
        <v>6186</v>
      </c>
      <c r="AJ1396" t="s">
        <v>6186</v>
      </c>
      <c r="AK1396" t="s">
        <v>6186</v>
      </c>
      <c r="AL1396" t="s">
        <v>6186</v>
      </c>
      <c r="AM1396" t="s">
        <v>6186</v>
      </c>
      <c r="AN1396" t="s">
        <v>6186</v>
      </c>
      <c r="AO1396" t="s">
        <v>6186</v>
      </c>
      <c r="AP1396">
        <v>1</v>
      </c>
      <c r="AQ1396" t="s">
        <v>6186</v>
      </c>
      <c r="AR1396" t="s">
        <v>6186</v>
      </c>
      <c r="AS1396" t="s">
        <v>6186</v>
      </c>
      <c r="AT1396">
        <v>2.1999999999999999E-2</v>
      </c>
      <c r="AU1396" t="s">
        <v>6186</v>
      </c>
      <c r="AV1396">
        <v>3.9</v>
      </c>
      <c r="AW1396" t="s">
        <v>6186</v>
      </c>
      <c r="AX1396">
        <v>6.2</v>
      </c>
      <c r="AY1396">
        <v>0.97099999999999997</v>
      </c>
      <c r="AZ1396">
        <v>2.9000000000000001E-2</v>
      </c>
      <c r="BA1396" t="s">
        <v>6186</v>
      </c>
      <c r="BB1396" t="s">
        <v>6186</v>
      </c>
      <c r="BC1396" t="s">
        <v>6186</v>
      </c>
      <c r="BD1396" t="s">
        <v>6186</v>
      </c>
    </row>
    <row r="1397" spans="1:56">
      <c r="A1397" t="s">
        <v>6190</v>
      </c>
      <c r="B1397">
        <v>4500</v>
      </c>
      <c r="C1397">
        <v>1998</v>
      </c>
      <c r="D1397">
        <v>188</v>
      </c>
      <c r="E1397">
        <v>1.2999E-2</v>
      </c>
      <c r="F1397">
        <v>21.507290000000001</v>
      </c>
      <c r="H1397">
        <v>17.674250000000001</v>
      </c>
      <c r="I1397">
        <f t="shared" si="25"/>
        <v>0.22974757575000002</v>
      </c>
      <c r="K1397">
        <v>15.25384</v>
      </c>
      <c r="L1397">
        <v>20.579989999999999</v>
      </c>
      <c r="M1397">
        <v>502.82190000000003</v>
      </c>
      <c r="N1397">
        <v>582.60740999999996</v>
      </c>
      <c r="O1397">
        <v>431.82726000000002</v>
      </c>
      <c r="P1397" t="s">
        <v>6186</v>
      </c>
      <c r="Q1397">
        <v>242.21539999999999</v>
      </c>
      <c r="R1397">
        <v>186.05860000000001</v>
      </c>
      <c r="S1397">
        <v>11.2761</v>
      </c>
      <c r="T1397">
        <v>0.76980000000000004</v>
      </c>
      <c r="U1397">
        <v>4.1346000000000001E-2</v>
      </c>
      <c r="V1397">
        <v>39.936430000000001</v>
      </c>
      <c r="W1397">
        <v>0.40300000000000002</v>
      </c>
      <c r="X1397">
        <v>0.14699999999999999</v>
      </c>
      <c r="Y1397">
        <v>0.45</v>
      </c>
      <c r="Z1397" t="s">
        <v>6186</v>
      </c>
      <c r="AA1397" t="s">
        <v>6186</v>
      </c>
      <c r="AB1397">
        <v>1</v>
      </c>
      <c r="AC1397" t="s">
        <v>6186</v>
      </c>
      <c r="AD1397" t="s">
        <v>6186</v>
      </c>
      <c r="AE1397" t="s">
        <v>6186</v>
      </c>
      <c r="AF1397" t="s">
        <v>6186</v>
      </c>
      <c r="AG1397">
        <v>1</v>
      </c>
      <c r="AH1397" t="s">
        <v>6186</v>
      </c>
      <c r="AI1397" t="s">
        <v>6186</v>
      </c>
      <c r="AJ1397" t="s">
        <v>6186</v>
      </c>
      <c r="AK1397" t="s">
        <v>6186</v>
      </c>
      <c r="AL1397" t="s">
        <v>6186</v>
      </c>
      <c r="AM1397" t="s">
        <v>6186</v>
      </c>
      <c r="AN1397" t="s">
        <v>6186</v>
      </c>
      <c r="AO1397" t="s">
        <v>6186</v>
      </c>
      <c r="AP1397">
        <v>1</v>
      </c>
      <c r="AQ1397" t="s">
        <v>6186</v>
      </c>
      <c r="AR1397" t="s">
        <v>6186</v>
      </c>
      <c r="AS1397" t="s">
        <v>6186</v>
      </c>
      <c r="AT1397">
        <v>4.5999999999999999E-2</v>
      </c>
      <c r="AU1397" t="s">
        <v>6186</v>
      </c>
      <c r="AV1397">
        <v>3.9</v>
      </c>
      <c r="AW1397" t="s">
        <v>6186</v>
      </c>
      <c r="AX1397">
        <v>6</v>
      </c>
      <c r="AY1397">
        <v>1</v>
      </c>
      <c r="AZ1397" t="s">
        <v>6186</v>
      </c>
      <c r="BA1397" t="s">
        <v>6186</v>
      </c>
      <c r="BB1397" t="s">
        <v>6186</v>
      </c>
      <c r="BC1397" t="s">
        <v>6186</v>
      </c>
      <c r="BD1397" t="s">
        <v>6186</v>
      </c>
    </row>
    <row r="1398" spans="1:56">
      <c r="A1398" t="s">
        <v>6190</v>
      </c>
      <c r="B1398">
        <v>4500</v>
      </c>
      <c r="C1398">
        <v>1999</v>
      </c>
      <c r="D1398">
        <v>426</v>
      </c>
      <c r="E1398">
        <v>2.7994000000000002E-2</v>
      </c>
      <c r="F1398">
        <v>22.05208</v>
      </c>
      <c r="H1398">
        <v>18.080880000000001</v>
      </c>
      <c r="I1398">
        <f t="shared" si="25"/>
        <v>0.50615615472000008</v>
      </c>
      <c r="K1398">
        <v>15.472020000000001</v>
      </c>
      <c r="L1398">
        <v>21.18629</v>
      </c>
      <c r="M1398">
        <v>491.51375999999999</v>
      </c>
      <c r="N1398">
        <v>574.39180999999996</v>
      </c>
      <c r="O1398">
        <v>419.46931000000001</v>
      </c>
      <c r="P1398" t="s">
        <v>6186</v>
      </c>
      <c r="Q1398">
        <v>234.0889</v>
      </c>
      <c r="R1398">
        <v>192.56299999999999</v>
      </c>
      <c r="S1398">
        <v>10.9488</v>
      </c>
      <c r="T1398">
        <v>0.82628199999999996</v>
      </c>
      <c r="U1398">
        <v>4.2791999999999997E-2</v>
      </c>
      <c r="V1398">
        <v>40.815559999999998</v>
      </c>
      <c r="W1398">
        <v>0.76</v>
      </c>
      <c r="X1398">
        <v>4.8000000000000001E-2</v>
      </c>
      <c r="Y1398">
        <v>0.193</v>
      </c>
      <c r="Z1398" t="s">
        <v>6186</v>
      </c>
      <c r="AA1398" t="s">
        <v>6186</v>
      </c>
      <c r="AB1398">
        <v>1</v>
      </c>
      <c r="AC1398" t="s">
        <v>6186</v>
      </c>
      <c r="AD1398" t="s">
        <v>6186</v>
      </c>
      <c r="AE1398" t="s">
        <v>6186</v>
      </c>
      <c r="AF1398" t="s">
        <v>6186</v>
      </c>
      <c r="AG1398">
        <v>1</v>
      </c>
      <c r="AH1398" t="s">
        <v>6186</v>
      </c>
      <c r="AI1398" t="s">
        <v>6186</v>
      </c>
      <c r="AJ1398" t="s">
        <v>6186</v>
      </c>
      <c r="AK1398" t="s">
        <v>6186</v>
      </c>
      <c r="AL1398" t="s">
        <v>6186</v>
      </c>
      <c r="AM1398" t="s">
        <v>6186</v>
      </c>
      <c r="AN1398" t="s">
        <v>6186</v>
      </c>
      <c r="AO1398" t="s">
        <v>6186</v>
      </c>
      <c r="AP1398">
        <v>1</v>
      </c>
      <c r="AQ1398" t="s">
        <v>6186</v>
      </c>
      <c r="AR1398" t="s">
        <v>6186</v>
      </c>
      <c r="AS1398" t="s">
        <v>6186</v>
      </c>
      <c r="AT1398">
        <v>0.11799999999999999</v>
      </c>
      <c r="AU1398" t="s">
        <v>6186</v>
      </c>
      <c r="AV1398">
        <v>4</v>
      </c>
      <c r="AW1398" t="s">
        <v>6186</v>
      </c>
      <c r="AX1398">
        <v>6</v>
      </c>
      <c r="AY1398">
        <v>1</v>
      </c>
      <c r="AZ1398" t="s">
        <v>6186</v>
      </c>
      <c r="BA1398" t="s">
        <v>6186</v>
      </c>
      <c r="BB1398" t="s">
        <v>6186</v>
      </c>
      <c r="BC1398" t="s">
        <v>6186</v>
      </c>
      <c r="BD1398" t="s">
        <v>6186</v>
      </c>
    </row>
    <row r="1399" spans="1:56">
      <c r="A1399" t="s">
        <v>6190</v>
      </c>
      <c r="B1399">
        <v>4500</v>
      </c>
      <c r="C1399">
        <v>2000</v>
      </c>
      <c r="D1399">
        <v>578</v>
      </c>
      <c r="E1399">
        <v>3.4882000000000003E-2</v>
      </c>
      <c r="F1399">
        <v>22.268070000000002</v>
      </c>
      <c r="H1399">
        <v>18.213460000000001</v>
      </c>
      <c r="I1399">
        <f t="shared" si="25"/>
        <v>0.63532191172000008</v>
      </c>
      <c r="K1399">
        <v>15.49108</v>
      </c>
      <c r="L1399">
        <v>21.40784</v>
      </c>
      <c r="M1399">
        <v>487.93585000000002</v>
      </c>
      <c r="N1399">
        <v>573.68506000000002</v>
      </c>
      <c r="O1399">
        <v>415.12830000000002</v>
      </c>
      <c r="P1399" t="s">
        <v>6186</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6186</v>
      </c>
      <c r="AA1399" t="s">
        <v>6186</v>
      </c>
      <c r="AB1399">
        <v>1</v>
      </c>
      <c r="AC1399" t="s">
        <v>6186</v>
      </c>
      <c r="AD1399" t="s">
        <v>6186</v>
      </c>
      <c r="AE1399" t="s">
        <v>6186</v>
      </c>
      <c r="AF1399" t="s">
        <v>6186</v>
      </c>
      <c r="AG1399">
        <v>1</v>
      </c>
      <c r="AH1399" t="s">
        <v>6186</v>
      </c>
      <c r="AI1399" t="s">
        <v>6186</v>
      </c>
      <c r="AJ1399" t="s">
        <v>6186</v>
      </c>
      <c r="AK1399" t="s">
        <v>6186</v>
      </c>
      <c r="AL1399" t="s">
        <v>6186</v>
      </c>
      <c r="AM1399" t="s">
        <v>6186</v>
      </c>
      <c r="AN1399" t="s">
        <v>6186</v>
      </c>
      <c r="AO1399" t="s">
        <v>6186</v>
      </c>
      <c r="AP1399">
        <v>1</v>
      </c>
      <c r="AQ1399" t="s">
        <v>6186</v>
      </c>
      <c r="AR1399" t="s">
        <v>6186</v>
      </c>
      <c r="AS1399" t="s">
        <v>6186</v>
      </c>
      <c r="AT1399">
        <v>0.21099999999999999</v>
      </c>
      <c r="AU1399">
        <v>0.21099999999999999</v>
      </c>
      <c r="AV1399">
        <v>4</v>
      </c>
      <c r="AW1399" t="s">
        <v>6186</v>
      </c>
      <c r="AX1399">
        <v>6</v>
      </c>
      <c r="AY1399">
        <v>1</v>
      </c>
      <c r="AZ1399" t="s">
        <v>6186</v>
      </c>
      <c r="BA1399" t="s">
        <v>6186</v>
      </c>
      <c r="BB1399" t="s">
        <v>6186</v>
      </c>
      <c r="BC1399" t="s">
        <v>6186</v>
      </c>
      <c r="BD1399" t="s">
        <v>6186</v>
      </c>
    </row>
    <row r="1400" spans="1:56">
      <c r="A1400" t="s">
        <v>6190</v>
      </c>
      <c r="B1400">
        <v>4500</v>
      </c>
      <c r="C1400">
        <v>2001</v>
      </c>
      <c r="D1400">
        <v>462</v>
      </c>
      <c r="E1400">
        <v>2.9634000000000001E-2</v>
      </c>
      <c r="F1400">
        <v>23.491340000000001</v>
      </c>
      <c r="H1400">
        <v>19.121749999999999</v>
      </c>
      <c r="I1400">
        <f t="shared" si="25"/>
        <v>0.56665393949999998</v>
      </c>
      <c r="K1400">
        <v>16.21968</v>
      </c>
      <c r="L1400">
        <v>22.45261</v>
      </c>
      <c r="M1400">
        <v>464.75864000000001</v>
      </c>
      <c r="N1400">
        <v>547.91459999999995</v>
      </c>
      <c r="O1400">
        <v>395.81146000000001</v>
      </c>
      <c r="P1400" t="s">
        <v>6186</v>
      </c>
      <c r="Q1400">
        <v>216.59989999999999</v>
      </c>
      <c r="R1400">
        <v>196.0617</v>
      </c>
      <c r="S1400">
        <v>10.243399999999999</v>
      </c>
      <c r="T1400">
        <v>0.90818900000000002</v>
      </c>
      <c r="U1400">
        <v>4.3568999999999997E-2</v>
      </c>
      <c r="V1400">
        <v>43.16433</v>
      </c>
      <c r="W1400">
        <v>0.88500000000000001</v>
      </c>
      <c r="X1400">
        <v>1.9E-2</v>
      </c>
      <c r="Y1400">
        <v>9.6000000000000002E-2</v>
      </c>
      <c r="Z1400" t="s">
        <v>6186</v>
      </c>
      <c r="AA1400" t="s">
        <v>6186</v>
      </c>
      <c r="AB1400">
        <v>1</v>
      </c>
      <c r="AC1400" t="s">
        <v>6186</v>
      </c>
      <c r="AD1400" t="s">
        <v>6186</v>
      </c>
      <c r="AE1400" t="s">
        <v>6186</v>
      </c>
      <c r="AF1400" t="s">
        <v>6186</v>
      </c>
      <c r="AG1400">
        <v>1</v>
      </c>
      <c r="AH1400" t="s">
        <v>6186</v>
      </c>
      <c r="AI1400" t="s">
        <v>6186</v>
      </c>
      <c r="AJ1400" t="s">
        <v>6186</v>
      </c>
      <c r="AK1400" t="s">
        <v>6186</v>
      </c>
      <c r="AL1400" t="s">
        <v>6186</v>
      </c>
      <c r="AM1400" t="s">
        <v>6186</v>
      </c>
      <c r="AN1400" t="s">
        <v>6186</v>
      </c>
      <c r="AO1400" t="s">
        <v>6186</v>
      </c>
      <c r="AP1400">
        <v>1</v>
      </c>
      <c r="AQ1400" t="s">
        <v>6186</v>
      </c>
      <c r="AR1400" t="s">
        <v>6186</v>
      </c>
      <c r="AS1400" t="s">
        <v>6186</v>
      </c>
      <c r="AT1400">
        <v>0.27200000000000002</v>
      </c>
      <c r="AU1400">
        <v>0.26700000000000002</v>
      </c>
      <c r="AV1400">
        <v>4</v>
      </c>
      <c r="AW1400" t="s">
        <v>6186</v>
      </c>
      <c r="AX1400">
        <v>6</v>
      </c>
      <c r="AY1400">
        <v>1</v>
      </c>
      <c r="AZ1400" t="s">
        <v>6186</v>
      </c>
      <c r="BA1400" t="s">
        <v>6186</v>
      </c>
      <c r="BB1400" t="s">
        <v>6186</v>
      </c>
      <c r="BC1400" t="s">
        <v>6186</v>
      </c>
      <c r="BD1400" t="s">
        <v>6186</v>
      </c>
    </row>
    <row r="1401" spans="1:56">
      <c r="A1401" t="s">
        <v>6190</v>
      </c>
      <c r="B1401">
        <v>4500</v>
      </c>
      <c r="C1401">
        <v>2002</v>
      </c>
      <c r="D1401">
        <v>623</v>
      </c>
      <c r="E1401">
        <v>3.8649999999999997E-2</v>
      </c>
      <c r="F1401">
        <v>23.336870000000001</v>
      </c>
      <c r="H1401">
        <v>18.935569999999998</v>
      </c>
      <c r="I1401">
        <f t="shared" si="25"/>
        <v>0.73185978049999989</v>
      </c>
      <c r="K1401">
        <v>16.0351</v>
      </c>
      <c r="L1401">
        <v>22.184830000000002</v>
      </c>
      <c r="M1401">
        <v>469.32848000000001</v>
      </c>
      <c r="N1401">
        <v>554.22162000000003</v>
      </c>
      <c r="O1401">
        <v>400.58909999999997</v>
      </c>
      <c r="P1401" t="s">
        <v>6186</v>
      </c>
      <c r="Q1401">
        <v>220.18950000000001</v>
      </c>
      <c r="R1401">
        <v>206.03639999999999</v>
      </c>
      <c r="S1401">
        <v>10.0352</v>
      </c>
      <c r="T1401">
        <v>0.94078799999999996</v>
      </c>
      <c r="U1401">
        <v>4.5786E-2</v>
      </c>
      <c r="V1401">
        <v>42.781460000000003</v>
      </c>
      <c r="W1401">
        <v>0.90900000000000003</v>
      </c>
      <c r="X1401">
        <v>2.8000000000000001E-2</v>
      </c>
      <c r="Y1401">
        <v>6.3E-2</v>
      </c>
      <c r="Z1401" t="s">
        <v>6186</v>
      </c>
      <c r="AA1401" t="s">
        <v>6186</v>
      </c>
      <c r="AB1401">
        <v>1</v>
      </c>
      <c r="AC1401" t="s">
        <v>6186</v>
      </c>
      <c r="AD1401" t="s">
        <v>6186</v>
      </c>
      <c r="AE1401" t="s">
        <v>6186</v>
      </c>
      <c r="AF1401" t="s">
        <v>6186</v>
      </c>
      <c r="AG1401">
        <v>1</v>
      </c>
      <c r="AH1401" t="s">
        <v>6186</v>
      </c>
      <c r="AI1401" t="s">
        <v>6186</v>
      </c>
      <c r="AJ1401" t="s">
        <v>6186</v>
      </c>
      <c r="AK1401" t="s">
        <v>6186</v>
      </c>
      <c r="AL1401" t="s">
        <v>6186</v>
      </c>
      <c r="AM1401" t="s">
        <v>6186</v>
      </c>
      <c r="AN1401" t="s">
        <v>6186</v>
      </c>
      <c r="AO1401" t="s">
        <v>6186</v>
      </c>
      <c r="AP1401">
        <v>1</v>
      </c>
      <c r="AQ1401" t="s">
        <v>6186</v>
      </c>
      <c r="AR1401" t="s">
        <v>6186</v>
      </c>
      <c r="AS1401" t="s">
        <v>6186</v>
      </c>
      <c r="AT1401">
        <v>0.247</v>
      </c>
      <c r="AU1401">
        <v>0.23899999999999999</v>
      </c>
      <c r="AV1401">
        <v>4.2</v>
      </c>
      <c r="AW1401" t="s">
        <v>6186</v>
      </c>
      <c r="AX1401">
        <v>6</v>
      </c>
      <c r="AY1401">
        <v>0.76100000000000001</v>
      </c>
      <c r="AZ1401">
        <v>0.23899999999999999</v>
      </c>
      <c r="BA1401" t="s">
        <v>6186</v>
      </c>
      <c r="BB1401" t="s">
        <v>6186</v>
      </c>
      <c r="BC1401" t="s">
        <v>6186</v>
      </c>
      <c r="BD1401" t="s">
        <v>6186</v>
      </c>
    </row>
    <row r="1402" spans="1:56">
      <c r="A1402" t="s">
        <v>6190</v>
      </c>
      <c r="B1402">
        <v>4500</v>
      </c>
      <c r="C1402">
        <v>2003</v>
      </c>
      <c r="D1402">
        <v>564</v>
      </c>
      <c r="E1402">
        <v>3.5753E-2</v>
      </c>
      <c r="F1402">
        <v>23.578610000000001</v>
      </c>
      <c r="H1402">
        <v>19.08596</v>
      </c>
      <c r="I1402">
        <f t="shared" si="25"/>
        <v>0.68238032788000003</v>
      </c>
      <c r="K1402">
        <v>16.052700000000002</v>
      </c>
      <c r="L1402">
        <v>22.439419999999998</v>
      </c>
      <c r="M1402">
        <v>465.63022000000001</v>
      </c>
      <c r="N1402">
        <v>553.61404000000005</v>
      </c>
      <c r="O1402">
        <v>396.04415999999998</v>
      </c>
      <c r="P1402" t="s">
        <v>6186</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6186</v>
      </c>
      <c r="AA1402" t="s">
        <v>6186</v>
      </c>
      <c r="AB1402">
        <v>1</v>
      </c>
      <c r="AC1402" t="s">
        <v>6186</v>
      </c>
      <c r="AD1402" t="s">
        <v>6186</v>
      </c>
      <c r="AE1402" t="s">
        <v>6186</v>
      </c>
      <c r="AF1402" t="s">
        <v>6186</v>
      </c>
      <c r="AG1402">
        <v>1</v>
      </c>
      <c r="AH1402" t="s">
        <v>6186</v>
      </c>
      <c r="AI1402" t="s">
        <v>6186</v>
      </c>
      <c r="AJ1402" t="s">
        <v>6186</v>
      </c>
      <c r="AK1402" t="s">
        <v>6186</v>
      </c>
      <c r="AL1402" t="s">
        <v>6186</v>
      </c>
      <c r="AM1402" t="s">
        <v>6186</v>
      </c>
      <c r="AN1402" t="s">
        <v>6186</v>
      </c>
      <c r="AO1402" t="s">
        <v>6186</v>
      </c>
      <c r="AP1402">
        <v>1</v>
      </c>
      <c r="AQ1402" t="s">
        <v>6186</v>
      </c>
      <c r="AR1402" t="s">
        <v>6186</v>
      </c>
      <c r="AS1402" t="s">
        <v>6186</v>
      </c>
      <c r="AT1402">
        <v>0.30099999999999999</v>
      </c>
      <c r="AU1402">
        <v>0.29299999999999998</v>
      </c>
      <c r="AV1402">
        <v>4.3</v>
      </c>
      <c r="AW1402" t="s">
        <v>6186</v>
      </c>
      <c r="AX1402">
        <v>6</v>
      </c>
      <c r="AY1402">
        <v>0.70699999999999996</v>
      </c>
      <c r="AZ1402">
        <v>0.29299999999999998</v>
      </c>
      <c r="BA1402" t="s">
        <v>6186</v>
      </c>
      <c r="BB1402" t="s">
        <v>6186</v>
      </c>
      <c r="BC1402" t="s">
        <v>6186</v>
      </c>
      <c r="BD1402" t="s">
        <v>6186</v>
      </c>
    </row>
    <row r="1403" spans="1:56">
      <c r="A1403" t="s">
        <v>6190</v>
      </c>
      <c r="B1403">
        <v>4500</v>
      </c>
      <c r="C1403">
        <v>2004</v>
      </c>
      <c r="D1403">
        <v>644</v>
      </c>
      <c r="E1403">
        <v>4.1002999999999998E-2</v>
      </c>
      <c r="F1403">
        <v>24.15896</v>
      </c>
      <c r="H1403">
        <v>19.518270000000001</v>
      </c>
      <c r="I1403">
        <f t="shared" si="25"/>
        <v>0.80030762480999995</v>
      </c>
      <c r="K1403">
        <v>16.245940000000001</v>
      </c>
      <c r="L1403">
        <v>23.114920000000001</v>
      </c>
      <c r="M1403">
        <v>455.31704999999999</v>
      </c>
      <c r="N1403">
        <v>547.02909</v>
      </c>
      <c r="O1403">
        <v>384.47023000000002</v>
      </c>
      <c r="P1403" t="s">
        <v>6186</v>
      </c>
      <c r="Q1403">
        <v>216.1103</v>
      </c>
      <c r="R1403">
        <v>221.28299999999999</v>
      </c>
      <c r="S1403">
        <v>9.4239999999999995</v>
      </c>
      <c r="T1403">
        <v>1.033277</v>
      </c>
      <c r="U1403">
        <v>4.9174000000000002E-2</v>
      </c>
      <c r="V1403">
        <v>44.057209999999998</v>
      </c>
      <c r="W1403">
        <v>0.93200000000000005</v>
      </c>
      <c r="X1403">
        <v>0.05</v>
      </c>
      <c r="Y1403">
        <v>1.7999999999999999E-2</v>
      </c>
      <c r="Z1403" t="s">
        <v>6186</v>
      </c>
      <c r="AA1403" t="s">
        <v>6186</v>
      </c>
      <c r="AB1403">
        <v>1</v>
      </c>
      <c r="AC1403" t="s">
        <v>6186</v>
      </c>
      <c r="AD1403" t="s">
        <v>6186</v>
      </c>
      <c r="AE1403" t="s">
        <v>6186</v>
      </c>
      <c r="AF1403" t="s">
        <v>6186</v>
      </c>
      <c r="AG1403">
        <v>1</v>
      </c>
      <c r="AH1403" t="s">
        <v>6186</v>
      </c>
      <c r="AI1403" t="s">
        <v>6186</v>
      </c>
      <c r="AJ1403" t="s">
        <v>6186</v>
      </c>
      <c r="AK1403" t="s">
        <v>6186</v>
      </c>
      <c r="AL1403" t="s">
        <v>6186</v>
      </c>
      <c r="AM1403" t="s">
        <v>6186</v>
      </c>
      <c r="AN1403" t="s">
        <v>6186</v>
      </c>
      <c r="AO1403" t="s">
        <v>6186</v>
      </c>
      <c r="AP1403">
        <v>1</v>
      </c>
      <c r="AQ1403" t="s">
        <v>6186</v>
      </c>
      <c r="AR1403" t="s">
        <v>6186</v>
      </c>
      <c r="AS1403" t="s">
        <v>6186</v>
      </c>
      <c r="AT1403">
        <v>0.64800000000000002</v>
      </c>
      <c r="AU1403">
        <v>0.64800000000000002</v>
      </c>
      <c r="AV1403">
        <v>4.5999999999999996</v>
      </c>
      <c r="AW1403" t="s">
        <v>6186</v>
      </c>
      <c r="AX1403">
        <v>6</v>
      </c>
      <c r="AY1403">
        <v>0.42099999999999999</v>
      </c>
      <c r="AZ1403">
        <v>0.57899999999999996</v>
      </c>
      <c r="BA1403" t="s">
        <v>6186</v>
      </c>
      <c r="BB1403" t="s">
        <v>6186</v>
      </c>
      <c r="BC1403" t="s">
        <v>6186</v>
      </c>
      <c r="BD1403" t="s">
        <v>6186</v>
      </c>
    </row>
    <row r="1404" spans="1:56">
      <c r="A1404" t="s">
        <v>6190</v>
      </c>
      <c r="B1404">
        <v>4500</v>
      </c>
      <c r="C1404">
        <v>2005</v>
      </c>
      <c r="D1404">
        <v>955</v>
      </c>
      <c r="E1404">
        <v>6.0115000000000002E-2</v>
      </c>
      <c r="F1404">
        <v>24.069430000000001</v>
      </c>
      <c r="H1404">
        <v>19.38524</v>
      </c>
      <c r="I1404">
        <f t="shared" si="25"/>
        <v>1.1653437026</v>
      </c>
      <c r="K1404">
        <v>16.09816</v>
      </c>
      <c r="L1404">
        <v>22.915030000000002</v>
      </c>
      <c r="M1404">
        <v>458.44155999999998</v>
      </c>
      <c r="N1404">
        <v>552.05077000000006</v>
      </c>
      <c r="O1404">
        <v>387.82409000000001</v>
      </c>
      <c r="P1404" t="s">
        <v>6186</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6186</v>
      </c>
      <c r="AA1404" t="s">
        <v>6186</v>
      </c>
      <c r="AB1404">
        <v>0.96199999999999997</v>
      </c>
      <c r="AC1404" t="s">
        <v>6186</v>
      </c>
      <c r="AD1404" t="s">
        <v>6186</v>
      </c>
      <c r="AE1404" t="s">
        <v>6186</v>
      </c>
      <c r="AF1404" t="s">
        <v>6186</v>
      </c>
      <c r="AG1404">
        <v>1</v>
      </c>
      <c r="AH1404" t="s">
        <v>6186</v>
      </c>
      <c r="AI1404" t="s">
        <v>6186</v>
      </c>
      <c r="AJ1404" t="s">
        <v>6186</v>
      </c>
      <c r="AK1404" t="s">
        <v>6186</v>
      </c>
      <c r="AL1404" t="s">
        <v>6186</v>
      </c>
      <c r="AM1404" t="s">
        <v>6186</v>
      </c>
      <c r="AN1404" t="s">
        <v>6186</v>
      </c>
      <c r="AO1404" t="s">
        <v>6186</v>
      </c>
      <c r="AP1404">
        <v>1</v>
      </c>
      <c r="AQ1404" t="s">
        <v>6186</v>
      </c>
      <c r="AR1404" t="s">
        <v>6186</v>
      </c>
      <c r="AS1404" t="s">
        <v>6186</v>
      </c>
      <c r="AT1404">
        <v>0.42599999999999999</v>
      </c>
      <c r="AU1404">
        <v>0.38800000000000001</v>
      </c>
      <c r="AV1404">
        <v>4.4000000000000004</v>
      </c>
      <c r="AW1404">
        <v>3.7999999999999999E-2</v>
      </c>
      <c r="AX1404">
        <v>6</v>
      </c>
      <c r="AY1404">
        <v>0.58699999999999997</v>
      </c>
      <c r="AZ1404">
        <v>0.375</v>
      </c>
      <c r="BA1404" t="s">
        <v>6186</v>
      </c>
      <c r="BB1404" t="s">
        <v>6186</v>
      </c>
      <c r="BC1404" t="s">
        <v>6186</v>
      </c>
      <c r="BD1404" t="s">
        <v>6186</v>
      </c>
    </row>
    <row r="1405" spans="1:56">
      <c r="A1405" t="s">
        <v>6190</v>
      </c>
      <c r="B1405">
        <v>4500</v>
      </c>
      <c r="C1405">
        <v>2006</v>
      </c>
      <c r="D1405">
        <v>928</v>
      </c>
      <c r="E1405">
        <v>6.1407999999999997E-2</v>
      </c>
      <c r="F1405">
        <v>24.510439999999999</v>
      </c>
      <c r="H1405">
        <v>19.75628</v>
      </c>
      <c r="I1405">
        <f t="shared" si="25"/>
        <v>1.21319364224</v>
      </c>
      <c r="K1405">
        <v>16.31878</v>
      </c>
      <c r="L1405">
        <v>23.488890000000001</v>
      </c>
      <c r="M1405">
        <v>449.83157</v>
      </c>
      <c r="N1405">
        <v>544.58740999999998</v>
      </c>
      <c r="O1405">
        <v>378.34908999999999</v>
      </c>
      <c r="P1405" t="s">
        <v>6186</v>
      </c>
      <c r="Q1405">
        <v>215.6687</v>
      </c>
      <c r="R1405">
        <v>214.7199</v>
      </c>
      <c r="S1405">
        <v>9.6461000000000006</v>
      </c>
      <c r="T1405">
        <v>0.99992599999999998</v>
      </c>
      <c r="U1405">
        <v>4.7716000000000001E-2</v>
      </c>
      <c r="V1405">
        <v>44.535490000000003</v>
      </c>
      <c r="W1405">
        <v>0.95599999999999996</v>
      </c>
      <c r="X1405">
        <v>4.3999999999999997E-2</v>
      </c>
      <c r="Y1405" t="s">
        <v>6186</v>
      </c>
      <c r="Z1405" t="s">
        <v>6186</v>
      </c>
      <c r="AA1405" t="s">
        <v>6186</v>
      </c>
      <c r="AB1405">
        <v>0.97899999999999998</v>
      </c>
      <c r="AC1405" t="s">
        <v>6186</v>
      </c>
      <c r="AD1405" t="s">
        <v>6186</v>
      </c>
      <c r="AE1405" t="s">
        <v>6186</v>
      </c>
      <c r="AF1405" t="s">
        <v>6186</v>
      </c>
      <c r="AG1405">
        <v>1</v>
      </c>
      <c r="AH1405" t="s">
        <v>6186</v>
      </c>
      <c r="AI1405" t="s">
        <v>6186</v>
      </c>
      <c r="AJ1405" t="s">
        <v>6186</v>
      </c>
      <c r="AK1405" t="s">
        <v>6186</v>
      </c>
      <c r="AL1405" t="s">
        <v>6186</v>
      </c>
      <c r="AM1405" t="s">
        <v>6186</v>
      </c>
      <c r="AN1405" t="s">
        <v>6186</v>
      </c>
      <c r="AO1405" t="s">
        <v>6186</v>
      </c>
      <c r="AP1405">
        <v>1</v>
      </c>
      <c r="AQ1405" t="s">
        <v>6186</v>
      </c>
      <c r="AR1405" t="s">
        <v>6186</v>
      </c>
      <c r="AS1405">
        <v>0.151</v>
      </c>
      <c r="AT1405">
        <v>0.52</v>
      </c>
      <c r="AU1405">
        <v>0.44700000000000001</v>
      </c>
      <c r="AV1405">
        <v>4.5</v>
      </c>
      <c r="AW1405">
        <v>2.1000000000000001E-2</v>
      </c>
      <c r="AX1405">
        <v>6</v>
      </c>
      <c r="AY1405">
        <v>0.499</v>
      </c>
      <c r="AZ1405">
        <v>0.47899999999999998</v>
      </c>
      <c r="BA1405" t="s">
        <v>6186</v>
      </c>
      <c r="BB1405" t="s">
        <v>6186</v>
      </c>
      <c r="BC1405" t="s">
        <v>6186</v>
      </c>
      <c r="BD1405" t="s">
        <v>6186</v>
      </c>
    </row>
    <row r="1406" spans="1:56">
      <c r="A1406" t="s">
        <v>6190</v>
      </c>
      <c r="B1406">
        <v>4500</v>
      </c>
      <c r="C1406">
        <v>2007</v>
      </c>
      <c r="D1406">
        <v>734</v>
      </c>
      <c r="E1406">
        <v>4.8069000000000001E-2</v>
      </c>
      <c r="F1406">
        <v>24.241060000000001</v>
      </c>
      <c r="H1406">
        <v>19.552009999999999</v>
      </c>
      <c r="I1406">
        <f t="shared" si="25"/>
        <v>0.93984556869000002</v>
      </c>
      <c r="K1406">
        <v>16.142130000000002</v>
      </c>
      <c r="L1406">
        <v>23.258410000000001</v>
      </c>
      <c r="M1406">
        <v>454.53118999999998</v>
      </c>
      <c r="N1406">
        <v>550.54690000000005</v>
      </c>
      <c r="O1406">
        <v>382.09827999999999</v>
      </c>
      <c r="P1406" t="s">
        <v>6186</v>
      </c>
      <c r="Q1406">
        <v>219.45330000000001</v>
      </c>
      <c r="R1406">
        <v>229.72020000000001</v>
      </c>
      <c r="S1406">
        <v>9.3170999999999999</v>
      </c>
      <c r="T1406">
        <v>1.050943</v>
      </c>
      <c r="U1406">
        <v>5.1048999999999997E-2</v>
      </c>
      <c r="V1406">
        <v>44.064390000000003</v>
      </c>
      <c r="W1406">
        <v>0.97199999999999998</v>
      </c>
      <c r="X1406">
        <v>2.8000000000000001E-2</v>
      </c>
      <c r="Y1406" t="s">
        <v>6186</v>
      </c>
      <c r="Z1406" t="s">
        <v>6186</v>
      </c>
      <c r="AA1406" t="s">
        <v>6186</v>
      </c>
      <c r="AB1406">
        <v>0.98299999999999998</v>
      </c>
      <c r="AC1406" t="s">
        <v>6186</v>
      </c>
      <c r="AD1406" t="s">
        <v>6186</v>
      </c>
      <c r="AE1406" t="s">
        <v>6186</v>
      </c>
      <c r="AF1406" t="s">
        <v>6186</v>
      </c>
      <c r="AG1406">
        <v>1</v>
      </c>
      <c r="AH1406" t="s">
        <v>6186</v>
      </c>
      <c r="AI1406" t="s">
        <v>6186</v>
      </c>
      <c r="AJ1406" t="s">
        <v>6186</v>
      </c>
      <c r="AK1406" t="s">
        <v>6186</v>
      </c>
      <c r="AL1406" t="s">
        <v>6186</v>
      </c>
      <c r="AM1406" t="s">
        <v>6186</v>
      </c>
      <c r="AN1406" t="s">
        <v>6186</v>
      </c>
      <c r="AO1406" t="s">
        <v>6186</v>
      </c>
      <c r="AP1406">
        <v>1</v>
      </c>
      <c r="AQ1406" t="s">
        <v>6186</v>
      </c>
      <c r="AR1406" t="s">
        <v>6186</v>
      </c>
      <c r="AS1406">
        <v>0.20499999999999999</v>
      </c>
      <c r="AT1406">
        <v>0.56599999999999995</v>
      </c>
      <c r="AU1406">
        <v>0.56200000000000006</v>
      </c>
      <c r="AV1406">
        <v>4.5999999999999996</v>
      </c>
      <c r="AW1406">
        <v>1.7000000000000001E-2</v>
      </c>
      <c r="AX1406">
        <v>6</v>
      </c>
      <c r="AY1406">
        <v>0.434</v>
      </c>
      <c r="AZ1406">
        <v>0.54900000000000004</v>
      </c>
      <c r="BA1406" t="s">
        <v>6186</v>
      </c>
      <c r="BB1406" t="s">
        <v>6186</v>
      </c>
      <c r="BC1406" t="s">
        <v>6186</v>
      </c>
      <c r="BD1406" t="s">
        <v>6186</v>
      </c>
    </row>
    <row r="1407" spans="1:56">
      <c r="A1407" t="s">
        <v>6190</v>
      </c>
      <c r="B1407">
        <v>4500</v>
      </c>
      <c r="C1407">
        <v>2008</v>
      </c>
      <c r="D1407">
        <v>713</v>
      </c>
      <c r="E1407">
        <v>5.1279999999999999E-2</v>
      </c>
      <c r="F1407">
        <v>24.676259999999999</v>
      </c>
      <c r="H1407">
        <v>19.87838</v>
      </c>
      <c r="I1407">
        <f t="shared" si="25"/>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6186</v>
      </c>
      <c r="Z1407" t="s">
        <v>6186</v>
      </c>
      <c r="AA1407" t="s">
        <v>6186</v>
      </c>
      <c r="AB1407">
        <v>1</v>
      </c>
      <c r="AC1407" t="s">
        <v>6186</v>
      </c>
      <c r="AD1407" t="s">
        <v>6186</v>
      </c>
      <c r="AE1407" t="s">
        <v>6186</v>
      </c>
      <c r="AF1407" t="s">
        <v>6186</v>
      </c>
      <c r="AG1407">
        <v>1</v>
      </c>
      <c r="AH1407" t="s">
        <v>6186</v>
      </c>
      <c r="AI1407" t="s">
        <v>6186</v>
      </c>
      <c r="AJ1407" t="s">
        <v>6186</v>
      </c>
      <c r="AK1407" t="s">
        <v>6186</v>
      </c>
      <c r="AL1407" t="s">
        <v>6186</v>
      </c>
      <c r="AM1407" t="s">
        <v>6186</v>
      </c>
      <c r="AN1407" t="s">
        <v>6186</v>
      </c>
      <c r="AO1407" t="s">
        <v>6186</v>
      </c>
      <c r="AP1407">
        <v>1</v>
      </c>
      <c r="AQ1407" t="s">
        <v>6186</v>
      </c>
      <c r="AR1407" t="s">
        <v>6186</v>
      </c>
      <c r="AS1407">
        <v>0.13300000000000001</v>
      </c>
      <c r="AT1407">
        <v>0.51700000000000002</v>
      </c>
      <c r="AU1407">
        <v>0.51</v>
      </c>
      <c r="AV1407">
        <v>5</v>
      </c>
      <c r="AW1407" t="s">
        <v>6186</v>
      </c>
      <c r="AX1407">
        <v>6</v>
      </c>
      <c r="AY1407">
        <v>0.26</v>
      </c>
      <c r="AZ1407">
        <v>0.45800000000000002</v>
      </c>
      <c r="BA1407">
        <v>0.28299999999999997</v>
      </c>
      <c r="BB1407" t="s">
        <v>6186</v>
      </c>
      <c r="BC1407" t="s">
        <v>6186</v>
      </c>
      <c r="BD1407" t="s">
        <v>6186</v>
      </c>
    </row>
    <row r="1408" spans="1:56">
      <c r="A1408" t="s">
        <v>6190</v>
      </c>
      <c r="B1408">
        <v>4500</v>
      </c>
      <c r="C1408">
        <v>2009</v>
      </c>
      <c r="D1408">
        <v>256</v>
      </c>
      <c r="E1408">
        <v>2.7529999999999999E-2</v>
      </c>
      <c r="F1408">
        <v>24.682210000000001</v>
      </c>
      <c r="H1408">
        <v>19.853539999999999</v>
      </c>
      <c r="I1408">
        <f t="shared" si="25"/>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6186</v>
      </c>
      <c r="Z1408" t="s">
        <v>6186</v>
      </c>
      <c r="AA1408" t="s">
        <v>6186</v>
      </c>
      <c r="AB1408">
        <v>1</v>
      </c>
      <c r="AC1408" t="s">
        <v>6186</v>
      </c>
      <c r="AD1408" t="s">
        <v>6186</v>
      </c>
      <c r="AE1408" t="s">
        <v>6186</v>
      </c>
      <c r="AF1408" t="s">
        <v>6186</v>
      </c>
      <c r="AG1408">
        <v>1</v>
      </c>
      <c r="AH1408" t="s">
        <v>6186</v>
      </c>
      <c r="AI1408" t="s">
        <v>6186</v>
      </c>
      <c r="AJ1408" t="s">
        <v>6186</v>
      </c>
      <c r="AK1408" t="s">
        <v>6186</v>
      </c>
      <c r="AL1408" t="s">
        <v>6186</v>
      </c>
      <c r="AM1408" t="s">
        <v>6186</v>
      </c>
      <c r="AN1408" t="s">
        <v>6186</v>
      </c>
      <c r="AO1408" t="s">
        <v>6186</v>
      </c>
      <c r="AP1408">
        <v>1</v>
      </c>
      <c r="AQ1408" t="s">
        <v>6186</v>
      </c>
      <c r="AR1408" t="s">
        <v>6186</v>
      </c>
      <c r="AS1408" t="s">
        <v>6186</v>
      </c>
      <c r="AT1408">
        <v>0.46899999999999997</v>
      </c>
      <c r="AU1408">
        <v>0.39600000000000002</v>
      </c>
      <c r="AV1408">
        <v>5</v>
      </c>
      <c r="AW1408" t="s">
        <v>6186</v>
      </c>
      <c r="AX1408">
        <v>6</v>
      </c>
      <c r="AY1408">
        <v>0.253</v>
      </c>
      <c r="AZ1408">
        <v>0.44800000000000001</v>
      </c>
      <c r="BA1408">
        <v>0.29799999999999999</v>
      </c>
      <c r="BB1408" t="s">
        <v>6186</v>
      </c>
      <c r="BC1408" t="s">
        <v>6186</v>
      </c>
      <c r="BD1408" t="s">
        <v>6186</v>
      </c>
    </row>
    <row r="1409" spans="1:56">
      <c r="A1409" t="s">
        <v>6190</v>
      </c>
      <c r="B1409">
        <v>4500</v>
      </c>
      <c r="C1409">
        <v>2010</v>
      </c>
      <c r="D1409">
        <v>361</v>
      </c>
      <c r="E1409">
        <v>3.2501000000000002E-2</v>
      </c>
      <c r="F1409">
        <v>24.40232</v>
      </c>
      <c r="H1409">
        <v>19.659009999999999</v>
      </c>
      <c r="I1409">
        <f t="shared" si="25"/>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6186</v>
      </c>
      <c r="Z1409" t="s">
        <v>6186</v>
      </c>
      <c r="AA1409" t="s">
        <v>6186</v>
      </c>
      <c r="AB1409">
        <v>1</v>
      </c>
      <c r="AC1409" t="s">
        <v>6186</v>
      </c>
      <c r="AD1409" t="s">
        <v>6186</v>
      </c>
      <c r="AE1409" t="s">
        <v>6186</v>
      </c>
      <c r="AF1409" t="s">
        <v>6186</v>
      </c>
      <c r="AG1409">
        <v>1</v>
      </c>
      <c r="AH1409" t="s">
        <v>6186</v>
      </c>
      <c r="AI1409" t="s">
        <v>6186</v>
      </c>
      <c r="AJ1409" t="s">
        <v>6186</v>
      </c>
      <c r="AK1409" t="s">
        <v>6186</v>
      </c>
      <c r="AL1409" t="s">
        <v>6186</v>
      </c>
      <c r="AM1409" t="s">
        <v>6186</v>
      </c>
      <c r="AN1409" t="s">
        <v>6186</v>
      </c>
      <c r="AO1409" t="s">
        <v>6186</v>
      </c>
      <c r="AP1409">
        <v>1</v>
      </c>
      <c r="AQ1409" t="s">
        <v>6186</v>
      </c>
      <c r="AR1409" t="s">
        <v>6186</v>
      </c>
      <c r="AS1409">
        <v>0.1</v>
      </c>
      <c r="AT1409">
        <v>0.29599999999999999</v>
      </c>
      <c r="AU1409">
        <v>0.29599999999999999</v>
      </c>
      <c r="AV1409">
        <v>5.3</v>
      </c>
      <c r="AW1409" t="s">
        <v>6186</v>
      </c>
      <c r="AX1409">
        <v>6</v>
      </c>
      <c r="AY1409">
        <v>0.20100000000000001</v>
      </c>
      <c r="AZ1409">
        <v>0.29599999999999999</v>
      </c>
      <c r="BA1409">
        <v>0.503</v>
      </c>
      <c r="BB1409" t="s">
        <v>6186</v>
      </c>
      <c r="BC1409" t="s">
        <v>6186</v>
      </c>
      <c r="BD1409" t="s">
        <v>6186</v>
      </c>
    </row>
    <row r="1410" spans="1:56">
      <c r="A1410" t="s">
        <v>6190</v>
      </c>
      <c r="B1410">
        <v>4500</v>
      </c>
      <c r="C1410">
        <v>2011</v>
      </c>
      <c r="D1410">
        <v>455</v>
      </c>
      <c r="E1410">
        <v>3.7869E-2</v>
      </c>
      <c r="F1410">
        <v>26.597930000000002</v>
      </c>
      <c r="H1410">
        <v>21.233989999999999</v>
      </c>
      <c r="I1410">
        <f t="shared" si="25"/>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6186</v>
      </c>
      <c r="Z1410" t="s">
        <v>6186</v>
      </c>
      <c r="AA1410" t="s">
        <v>6186</v>
      </c>
      <c r="AB1410">
        <v>0.96499999999999997</v>
      </c>
      <c r="AC1410" t="s">
        <v>6186</v>
      </c>
      <c r="AD1410" t="s">
        <v>6186</v>
      </c>
      <c r="AE1410" t="s">
        <v>6186</v>
      </c>
      <c r="AF1410" t="s">
        <v>6186</v>
      </c>
      <c r="AG1410">
        <v>1</v>
      </c>
      <c r="AH1410" t="s">
        <v>6186</v>
      </c>
      <c r="AI1410" t="s">
        <v>6186</v>
      </c>
      <c r="AJ1410" t="s">
        <v>6186</v>
      </c>
      <c r="AK1410" t="s">
        <v>6186</v>
      </c>
      <c r="AL1410" t="s">
        <v>6186</v>
      </c>
      <c r="AM1410" t="s">
        <v>6186</v>
      </c>
      <c r="AN1410" t="s">
        <v>6186</v>
      </c>
      <c r="AO1410" t="s">
        <v>6186</v>
      </c>
      <c r="AP1410">
        <v>1</v>
      </c>
      <c r="AQ1410" t="s">
        <v>6186</v>
      </c>
      <c r="AR1410" t="s">
        <v>6186</v>
      </c>
      <c r="AS1410">
        <v>0.22800000000000001</v>
      </c>
      <c r="AT1410">
        <v>1</v>
      </c>
      <c r="AU1410">
        <v>1</v>
      </c>
      <c r="AV1410">
        <v>5.8</v>
      </c>
      <c r="AW1410">
        <v>3.5000000000000003E-2</v>
      </c>
      <c r="AX1410">
        <v>6</v>
      </c>
      <c r="AY1410" t="s">
        <v>6186</v>
      </c>
      <c r="AZ1410">
        <v>0.18</v>
      </c>
      <c r="BA1410">
        <v>0.78500000000000003</v>
      </c>
      <c r="BB1410" t="s">
        <v>6186</v>
      </c>
      <c r="BC1410" t="s">
        <v>6186</v>
      </c>
      <c r="BD1410" t="s">
        <v>6186</v>
      </c>
    </row>
    <row r="1411" spans="1:56">
      <c r="A1411" t="s">
        <v>6190</v>
      </c>
      <c r="B1411">
        <v>4500</v>
      </c>
      <c r="C1411">
        <v>2012</v>
      </c>
      <c r="D1411">
        <v>555</v>
      </c>
      <c r="E1411">
        <v>4.1239999999999999E-2</v>
      </c>
      <c r="F1411">
        <v>26.679590000000001</v>
      </c>
      <c r="H1411">
        <v>21.350370000000002</v>
      </c>
      <c r="I1411">
        <f t="shared" si="25"/>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6186</v>
      </c>
      <c r="Z1411" t="s">
        <v>6186</v>
      </c>
      <c r="AA1411" t="s">
        <v>6186</v>
      </c>
      <c r="AB1411">
        <v>0.96199999999999997</v>
      </c>
      <c r="AC1411" t="s">
        <v>6186</v>
      </c>
      <c r="AD1411" t="s">
        <v>6186</v>
      </c>
      <c r="AE1411" t="s">
        <v>6186</v>
      </c>
      <c r="AF1411" t="s">
        <v>6186</v>
      </c>
      <c r="AG1411">
        <v>1</v>
      </c>
      <c r="AH1411" t="s">
        <v>6186</v>
      </c>
      <c r="AI1411" t="s">
        <v>6186</v>
      </c>
      <c r="AJ1411" t="s">
        <v>6186</v>
      </c>
      <c r="AK1411" t="s">
        <v>6186</v>
      </c>
      <c r="AL1411" t="s">
        <v>6186</v>
      </c>
      <c r="AM1411" t="s">
        <v>6186</v>
      </c>
      <c r="AN1411" t="s">
        <v>6186</v>
      </c>
      <c r="AO1411" t="s">
        <v>6186</v>
      </c>
      <c r="AP1411">
        <v>1</v>
      </c>
      <c r="AQ1411" t="s">
        <v>6186</v>
      </c>
      <c r="AR1411" t="s">
        <v>6186</v>
      </c>
      <c r="AS1411">
        <v>0.26400000000000001</v>
      </c>
      <c r="AT1411">
        <v>1</v>
      </c>
      <c r="AU1411">
        <v>1</v>
      </c>
      <c r="AV1411">
        <v>5.8</v>
      </c>
      <c r="AW1411">
        <v>3.7999999999999999E-2</v>
      </c>
      <c r="AX1411">
        <v>6</v>
      </c>
      <c r="AY1411" t="s">
        <v>6186</v>
      </c>
      <c r="AZ1411">
        <v>0.20499999999999999</v>
      </c>
      <c r="BA1411">
        <v>0.75600000000000001</v>
      </c>
      <c r="BB1411" t="s">
        <v>6186</v>
      </c>
      <c r="BC1411" t="s">
        <v>6186</v>
      </c>
      <c r="BD1411" t="s">
        <v>6186</v>
      </c>
    </row>
    <row r="1412" spans="1:56">
      <c r="A1412" t="s">
        <v>6190</v>
      </c>
      <c r="B1412">
        <v>4500</v>
      </c>
      <c r="C1412">
        <v>2013</v>
      </c>
      <c r="D1412">
        <v>353</v>
      </c>
      <c r="E1412">
        <v>2.3247E-2</v>
      </c>
      <c r="F1412">
        <v>26.576429999999998</v>
      </c>
      <c r="H1412">
        <v>21.289370000000002</v>
      </c>
      <c r="I1412">
        <f t="shared" si="25"/>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6186</v>
      </c>
      <c r="Y1412" t="s">
        <v>6186</v>
      </c>
      <c r="Z1412" t="s">
        <v>6186</v>
      </c>
      <c r="AA1412" t="s">
        <v>6186</v>
      </c>
      <c r="AB1412">
        <v>0.96699999999999997</v>
      </c>
      <c r="AC1412" t="s">
        <v>6186</v>
      </c>
      <c r="AD1412" t="s">
        <v>6186</v>
      </c>
      <c r="AE1412" t="s">
        <v>6186</v>
      </c>
      <c r="AF1412" t="s">
        <v>6186</v>
      </c>
      <c r="AG1412">
        <v>1</v>
      </c>
      <c r="AH1412" t="s">
        <v>6186</v>
      </c>
      <c r="AI1412" t="s">
        <v>6186</v>
      </c>
      <c r="AJ1412" t="s">
        <v>6186</v>
      </c>
      <c r="AK1412" t="s">
        <v>6186</v>
      </c>
      <c r="AL1412" t="s">
        <v>6186</v>
      </c>
      <c r="AM1412" t="s">
        <v>6186</v>
      </c>
      <c r="AN1412" t="s">
        <v>6186</v>
      </c>
      <c r="AO1412" t="s">
        <v>6186</v>
      </c>
      <c r="AP1412">
        <v>1</v>
      </c>
      <c r="AQ1412" t="s">
        <v>6186</v>
      </c>
      <c r="AR1412" t="s">
        <v>6186</v>
      </c>
      <c r="AS1412">
        <v>0.25800000000000001</v>
      </c>
      <c r="AT1412">
        <v>1</v>
      </c>
      <c r="AU1412">
        <v>1</v>
      </c>
      <c r="AV1412">
        <v>5.8</v>
      </c>
      <c r="AW1412">
        <v>3.3000000000000002E-2</v>
      </c>
      <c r="AX1412">
        <v>6</v>
      </c>
      <c r="AY1412" t="s">
        <v>6186</v>
      </c>
      <c r="AZ1412">
        <v>0.20699999999999999</v>
      </c>
      <c r="BA1412">
        <v>0.76</v>
      </c>
      <c r="BB1412" t="s">
        <v>6186</v>
      </c>
      <c r="BC1412" t="s">
        <v>6186</v>
      </c>
      <c r="BD1412" t="s">
        <v>6186</v>
      </c>
    </row>
    <row r="1413" spans="1:56">
      <c r="A1413" t="s">
        <v>6190</v>
      </c>
      <c r="B1413">
        <v>4500</v>
      </c>
      <c r="C1413">
        <v>2014</v>
      </c>
      <c r="D1413">
        <v>569</v>
      </c>
      <c r="E1413">
        <v>3.6701999999999999E-2</v>
      </c>
      <c r="F1413">
        <v>26.796140000000001</v>
      </c>
      <c r="H1413">
        <v>21.436440000000001</v>
      </c>
      <c r="I1413">
        <f t="shared" si="25"/>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6186</v>
      </c>
      <c r="Y1413" t="s">
        <v>6186</v>
      </c>
      <c r="Z1413" t="s">
        <v>6186</v>
      </c>
      <c r="AA1413" t="s">
        <v>6186</v>
      </c>
      <c r="AB1413">
        <v>0.98499999999999999</v>
      </c>
      <c r="AC1413" t="s">
        <v>6186</v>
      </c>
      <c r="AD1413" t="s">
        <v>6186</v>
      </c>
      <c r="AE1413" t="s">
        <v>6186</v>
      </c>
      <c r="AF1413">
        <v>0</v>
      </c>
      <c r="AG1413">
        <v>1</v>
      </c>
      <c r="AH1413" t="s">
        <v>6186</v>
      </c>
      <c r="AI1413" t="s">
        <v>6186</v>
      </c>
      <c r="AJ1413" t="s">
        <v>6186</v>
      </c>
      <c r="AK1413" t="s">
        <v>6186</v>
      </c>
      <c r="AL1413" t="s">
        <v>6186</v>
      </c>
      <c r="AM1413" t="s">
        <v>6186</v>
      </c>
      <c r="AN1413" t="s">
        <v>6186</v>
      </c>
      <c r="AO1413" t="s">
        <v>6186</v>
      </c>
      <c r="AP1413">
        <v>1</v>
      </c>
      <c r="AQ1413">
        <v>0</v>
      </c>
      <c r="AR1413" t="s">
        <v>6186</v>
      </c>
      <c r="AS1413">
        <v>0.24299999999999999</v>
      </c>
      <c r="AT1413">
        <v>1</v>
      </c>
      <c r="AU1413">
        <v>1</v>
      </c>
      <c r="AV1413">
        <v>6</v>
      </c>
      <c r="AW1413">
        <v>1.4999999999999999E-2</v>
      </c>
      <c r="AX1413">
        <v>6</v>
      </c>
      <c r="AY1413" t="s">
        <v>6186</v>
      </c>
      <c r="AZ1413" t="s">
        <v>6186</v>
      </c>
      <c r="BA1413">
        <v>0.98499999999999999</v>
      </c>
      <c r="BB1413" t="s">
        <v>6186</v>
      </c>
      <c r="BC1413" t="s">
        <v>6186</v>
      </c>
      <c r="BD1413" t="s">
        <v>6186</v>
      </c>
    </row>
    <row r="1414" spans="1:56">
      <c r="A1414" t="s">
        <v>6190</v>
      </c>
      <c r="B1414">
        <v>4500</v>
      </c>
      <c r="C1414">
        <v>2015</v>
      </c>
      <c r="D1414">
        <v>508</v>
      </c>
      <c r="E1414">
        <v>3.0327E-2</v>
      </c>
      <c r="F1414">
        <v>26.986660000000001</v>
      </c>
      <c r="H1414">
        <v>21.557379999999998</v>
      </c>
      <c r="I1414">
        <f t="shared" si="25"/>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6186</v>
      </c>
      <c r="Y1414" t="s">
        <v>6186</v>
      </c>
      <c r="Z1414" t="s">
        <v>6186</v>
      </c>
      <c r="AA1414" t="s">
        <v>6186</v>
      </c>
      <c r="AB1414">
        <v>0.97499999999999998</v>
      </c>
      <c r="AC1414" t="s">
        <v>6186</v>
      </c>
      <c r="AD1414" t="s">
        <v>6186</v>
      </c>
      <c r="AE1414" t="s">
        <v>6186</v>
      </c>
      <c r="AF1414">
        <v>0.05</v>
      </c>
      <c r="AG1414">
        <v>0.95</v>
      </c>
      <c r="AH1414" t="s">
        <v>6186</v>
      </c>
      <c r="AI1414" t="s">
        <v>6186</v>
      </c>
      <c r="AJ1414" t="s">
        <v>6186</v>
      </c>
      <c r="AK1414" t="s">
        <v>6186</v>
      </c>
      <c r="AL1414" t="s">
        <v>6186</v>
      </c>
      <c r="AM1414" t="s">
        <v>6186</v>
      </c>
      <c r="AN1414" t="s">
        <v>6186</v>
      </c>
      <c r="AO1414" t="s">
        <v>6186</v>
      </c>
      <c r="AP1414">
        <v>1</v>
      </c>
      <c r="AQ1414">
        <v>0</v>
      </c>
      <c r="AR1414" t="s">
        <v>6186</v>
      </c>
      <c r="AS1414">
        <v>0.25600000000000001</v>
      </c>
      <c r="AT1414">
        <v>1</v>
      </c>
      <c r="AU1414">
        <v>1</v>
      </c>
      <c r="AV1414">
        <v>6</v>
      </c>
      <c r="AW1414">
        <v>2.5000000000000001E-2</v>
      </c>
      <c r="AX1414">
        <v>6</v>
      </c>
      <c r="AY1414" t="s">
        <v>6186</v>
      </c>
      <c r="AZ1414" t="s">
        <v>6186</v>
      </c>
      <c r="BA1414">
        <v>0.97499999999999998</v>
      </c>
      <c r="BB1414" t="s">
        <v>6186</v>
      </c>
      <c r="BC1414" t="s">
        <v>6186</v>
      </c>
      <c r="BD1414" t="s">
        <v>6186</v>
      </c>
    </row>
    <row r="1415" spans="1:56">
      <c r="A1415" t="s">
        <v>6190</v>
      </c>
      <c r="B1415">
        <v>4500</v>
      </c>
      <c r="C1415">
        <v>2016</v>
      </c>
      <c r="D1415">
        <v>528</v>
      </c>
      <c r="E1415">
        <v>3.2409E-2</v>
      </c>
      <c r="F1415">
        <v>27.042850000000001</v>
      </c>
      <c r="H1415">
        <v>21.61007</v>
      </c>
      <c r="I1415">
        <f t="shared" si="25"/>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6186</v>
      </c>
      <c r="Y1415">
        <v>8.9999999999999993E-3</v>
      </c>
      <c r="Z1415" t="s">
        <v>6186</v>
      </c>
      <c r="AA1415" t="s">
        <v>6186</v>
      </c>
      <c r="AB1415">
        <v>0.98499999999999999</v>
      </c>
      <c r="AC1415" t="s">
        <v>6186</v>
      </c>
      <c r="AD1415" t="s">
        <v>6186</v>
      </c>
      <c r="AE1415" t="s">
        <v>6186</v>
      </c>
      <c r="AF1415">
        <v>9.9000000000000005E-2</v>
      </c>
      <c r="AG1415">
        <v>0.90100000000000002</v>
      </c>
      <c r="AH1415" t="s">
        <v>6186</v>
      </c>
      <c r="AI1415" t="s">
        <v>6186</v>
      </c>
      <c r="AJ1415" t="s">
        <v>6186</v>
      </c>
      <c r="AK1415" t="s">
        <v>6186</v>
      </c>
      <c r="AL1415" t="s">
        <v>6186</v>
      </c>
      <c r="AM1415" t="s">
        <v>6186</v>
      </c>
      <c r="AN1415" t="s">
        <v>6186</v>
      </c>
      <c r="AO1415" t="s">
        <v>6186</v>
      </c>
      <c r="AP1415">
        <v>1</v>
      </c>
      <c r="AQ1415">
        <v>8.9999999999999993E-3</v>
      </c>
      <c r="AR1415">
        <v>8.9999999999999993E-3</v>
      </c>
      <c r="AS1415">
        <v>0.31900000000000001</v>
      </c>
      <c r="AT1415">
        <v>1</v>
      </c>
      <c r="AU1415">
        <v>1</v>
      </c>
      <c r="AV1415">
        <v>6</v>
      </c>
      <c r="AW1415">
        <v>1.4999999999999999E-2</v>
      </c>
      <c r="AX1415">
        <v>6</v>
      </c>
      <c r="AY1415" t="s">
        <v>6186</v>
      </c>
      <c r="AZ1415" t="s">
        <v>6186</v>
      </c>
      <c r="BA1415">
        <v>0.97599999999999998</v>
      </c>
      <c r="BB1415">
        <v>8.9999999999999993E-3</v>
      </c>
      <c r="BC1415" t="s">
        <v>6186</v>
      </c>
      <c r="BD1415" t="s">
        <v>6186</v>
      </c>
    </row>
    <row r="1416" spans="1:56">
      <c r="A1416" t="s">
        <v>6190</v>
      </c>
      <c r="B1416">
        <v>4500</v>
      </c>
      <c r="C1416">
        <v>2017</v>
      </c>
      <c r="D1416">
        <v>423</v>
      </c>
      <c r="E1416">
        <v>2.4833000000000001E-2</v>
      </c>
      <c r="F1416">
        <v>27.645219999999998</v>
      </c>
      <c r="H1416">
        <v>22.057700000000001</v>
      </c>
      <c r="I1416">
        <f t="shared" si="25"/>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6186</v>
      </c>
      <c r="Y1416">
        <v>8.0000000000000002E-3</v>
      </c>
      <c r="Z1416" t="s">
        <v>6186</v>
      </c>
      <c r="AA1416" t="s">
        <v>6186</v>
      </c>
      <c r="AB1416">
        <v>0.98699999999999999</v>
      </c>
      <c r="AC1416" t="s">
        <v>6186</v>
      </c>
      <c r="AD1416" t="s">
        <v>6186</v>
      </c>
      <c r="AE1416" t="s">
        <v>6186</v>
      </c>
      <c r="AF1416">
        <v>9.1999999999999998E-2</v>
      </c>
      <c r="AG1416">
        <v>0.90800000000000003</v>
      </c>
      <c r="AH1416" t="s">
        <v>6186</v>
      </c>
      <c r="AI1416" t="s">
        <v>6186</v>
      </c>
      <c r="AJ1416" t="s">
        <v>6186</v>
      </c>
      <c r="AK1416" t="s">
        <v>6186</v>
      </c>
      <c r="AL1416" t="s">
        <v>6186</v>
      </c>
      <c r="AM1416" t="s">
        <v>6186</v>
      </c>
      <c r="AN1416" t="s">
        <v>6186</v>
      </c>
      <c r="AO1416" t="s">
        <v>6186</v>
      </c>
      <c r="AP1416">
        <v>1</v>
      </c>
      <c r="AQ1416">
        <v>8.0000000000000002E-3</v>
      </c>
      <c r="AR1416">
        <v>0.156</v>
      </c>
      <c r="AS1416">
        <v>6.4000000000000001E-2</v>
      </c>
      <c r="AT1416">
        <v>1</v>
      </c>
      <c r="AU1416">
        <v>1</v>
      </c>
      <c r="AV1416">
        <v>7.4</v>
      </c>
      <c r="AW1416">
        <v>1.2999999999999999E-2</v>
      </c>
      <c r="AX1416">
        <v>6</v>
      </c>
      <c r="AY1416" t="s">
        <v>6186</v>
      </c>
      <c r="AZ1416" t="s">
        <v>6186</v>
      </c>
      <c r="BA1416">
        <v>0.49099999999999999</v>
      </c>
      <c r="BB1416">
        <v>8.0000000000000002E-3</v>
      </c>
      <c r="BC1416">
        <v>0.108</v>
      </c>
      <c r="BD1416">
        <v>0.38100000000000001</v>
      </c>
    </row>
    <row r="1417" spans="1:56">
      <c r="A1417" t="s">
        <v>6190</v>
      </c>
      <c r="B1417">
        <v>4500</v>
      </c>
      <c r="C1417">
        <v>2018</v>
      </c>
      <c r="D1417">
        <v>352</v>
      </c>
      <c r="E1417">
        <v>2.1631999999999998E-2</v>
      </c>
      <c r="F1417">
        <v>27.85031</v>
      </c>
      <c r="H1417">
        <v>22.393609999999999</v>
      </c>
      <c r="I1417">
        <f t="shared" si="25"/>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6186</v>
      </c>
      <c r="AA1417" t="s">
        <v>6186</v>
      </c>
      <c r="AB1417">
        <v>1</v>
      </c>
      <c r="AC1417" t="s">
        <v>6186</v>
      </c>
      <c r="AD1417" t="s">
        <v>6186</v>
      </c>
      <c r="AE1417" t="s">
        <v>6186</v>
      </c>
      <c r="AF1417">
        <v>0.316</v>
      </c>
      <c r="AG1417">
        <v>0.68400000000000005</v>
      </c>
      <c r="AH1417" t="s">
        <v>6186</v>
      </c>
      <c r="AI1417" t="s">
        <v>6186</v>
      </c>
      <c r="AJ1417" t="s">
        <v>6186</v>
      </c>
      <c r="AK1417" t="s">
        <v>6186</v>
      </c>
      <c r="AL1417" t="s">
        <v>6186</v>
      </c>
      <c r="AM1417" t="s">
        <v>6186</v>
      </c>
      <c r="AN1417" t="s">
        <v>6186</v>
      </c>
      <c r="AO1417" t="s">
        <v>6186</v>
      </c>
      <c r="AP1417">
        <v>1</v>
      </c>
      <c r="AQ1417">
        <v>1.2E-2</v>
      </c>
      <c r="AR1417">
        <v>0.34699999999999998</v>
      </c>
      <c r="AS1417">
        <v>0.255</v>
      </c>
      <c r="AT1417">
        <v>1</v>
      </c>
      <c r="AU1417">
        <v>1</v>
      </c>
      <c r="AV1417">
        <v>7.9</v>
      </c>
      <c r="AW1417" t="s">
        <v>6186</v>
      </c>
      <c r="AX1417">
        <v>6</v>
      </c>
      <c r="AY1417" t="s">
        <v>6186</v>
      </c>
      <c r="AZ1417" t="s">
        <v>6186</v>
      </c>
      <c r="BA1417">
        <v>0.35599999999999998</v>
      </c>
      <c r="BB1417">
        <v>8.0000000000000002E-3</v>
      </c>
      <c r="BC1417">
        <v>7.0999999999999994E-2</v>
      </c>
      <c r="BD1417">
        <v>0.56599999999999995</v>
      </c>
    </row>
    <row r="1418" spans="1:56">
      <c r="A1418" t="s">
        <v>6190</v>
      </c>
      <c r="B1418">
        <v>4500</v>
      </c>
      <c r="C1418">
        <v>2019</v>
      </c>
      <c r="D1418">
        <v>403</v>
      </c>
      <c r="E1418">
        <v>2.4945999999999999E-2</v>
      </c>
      <c r="F1418">
        <v>27.470400000000001</v>
      </c>
      <c r="H1418">
        <v>22.101800000000001</v>
      </c>
      <c r="I1418">
        <f t="shared" si="25"/>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6186</v>
      </c>
      <c r="AA1418" t="s">
        <v>6186</v>
      </c>
      <c r="AB1418">
        <v>1</v>
      </c>
      <c r="AC1418" t="s">
        <v>6186</v>
      </c>
      <c r="AD1418" t="s">
        <v>6186</v>
      </c>
      <c r="AE1418" t="s">
        <v>6186</v>
      </c>
      <c r="AF1418">
        <v>0.314</v>
      </c>
      <c r="AG1418">
        <v>0.68600000000000005</v>
      </c>
      <c r="AH1418" t="s">
        <v>6186</v>
      </c>
      <c r="AI1418" t="s">
        <v>6186</v>
      </c>
      <c r="AJ1418" t="s">
        <v>6186</v>
      </c>
      <c r="AK1418" t="s">
        <v>6186</v>
      </c>
      <c r="AL1418" t="s">
        <v>6186</v>
      </c>
      <c r="AM1418" t="s">
        <v>6186</v>
      </c>
      <c r="AN1418" t="s">
        <v>6186</v>
      </c>
      <c r="AO1418" t="s">
        <v>6186</v>
      </c>
      <c r="AP1418">
        <v>1</v>
      </c>
      <c r="AQ1418">
        <v>7.0000000000000001E-3</v>
      </c>
      <c r="AR1418">
        <v>0.214</v>
      </c>
      <c r="AS1418">
        <v>0.29099999999999998</v>
      </c>
      <c r="AT1418">
        <v>1</v>
      </c>
      <c r="AU1418">
        <v>1</v>
      </c>
      <c r="AV1418">
        <v>7.6</v>
      </c>
      <c r="AW1418" t="s">
        <v>6186</v>
      </c>
      <c r="AX1418">
        <v>6</v>
      </c>
      <c r="AY1418" t="s">
        <v>6186</v>
      </c>
      <c r="AZ1418" t="s">
        <v>6186</v>
      </c>
      <c r="BA1418">
        <v>0.44800000000000001</v>
      </c>
      <c r="BB1418">
        <v>6.0000000000000001E-3</v>
      </c>
      <c r="BC1418">
        <v>5.7000000000000002E-2</v>
      </c>
      <c r="BD1418">
        <v>0.48799999999999999</v>
      </c>
    </row>
    <row r="1419" spans="1:56">
      <c r="A1419" t="s">
        <v>6190</v>
      </c>
      <c r="B1419">
        <v>4500</v>
      </c>
      <c r="C1419">
        <v>2020</v>
      </c>
      <c r="D1419">
        <v>249</v>
      </c>
      <c r="E1419">
        <v>1.8176999999999999E-2</v>
      </c>
      <c r="F1419">
        <v>28.787510000000001</v>
      </c>
      <c r="H1419">
        <v>22.981870000000001</v>
      </c>
      <c r="I1419">
        <f t="shared" ref="I1419:I1482" si="26">IFERROR(H1419*E1419,"")</f>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6186</v>
      </c>
      <c r="AA1419" t="s">
        <v>6186</v>
      </c>
      <c r="AB1419">
        <v>1</v>
      </c>
      <c r="AC1419" t="s">
        <v>6186</v>
      </c>
      <c r="AD1419" t="s">
        <v>6186</v>
      </c>
      <c r="AE1419" t="s">
        <v>6186</v>
      </c>
      <c r="AF1419">
        <v>0.35899999999999999</v>
      </c>
      <c r="AG1419">
        <v>0.64100000000000001</v>
      </c>
      <c r="AH1419" t="s">
        <v>6186</v>
      </c>
      <c r="AI1419" t="s">
        <v>6186</v>
      </c>
      <c r="AJ1419" t="s">
        <v>6186</v>
      </c>
      <c r="AK1419" t="s">
        <v>6186</v>
      </c>
      <c r="AL1419" t="s">
        <v>6186</v>
      </c>
      <c r="AM1419" t="s">
        <v>6186</v>
      </c>
      <c r="AN1419" t="s">
        <v>6186</v>
      </c>
      <c r="AO1419" t="s">
        <v>6186</v>
      </c>
      <c r="AP1419">
        <v>1</v>
      </c>
      <c r="AQ1419">
        <v>7.0000000000000007E-2</v>
      </c>
      <c r="AR1419">
        <v>0.68300000000000005</v>
      </c>
      <c r="AS1419">
        <v>0.25900000000000001</v>
      </c>
      <c r="AT1419">
        <v>1</v>
      </c>
      <c r="AU1419">
        <v>1</v>
      </c>
      <c r="AV1419">
        <v>8.6</v>
      </c>
      <c r="AW1419" t="s">
        <v>6186</v>
      </c>
      <c r="AX1419">
        <v>5.8</v>
      </c>
      <c r="AY1419" t="s">
        <v>6186</v>
      </c>
      <c r="AZ1419" t="s">
        <v>6186</v>
      </c>
      <c r="BA1419">
        <v>0.13</v>
      </c>
      <c r="BB1419">
        <v>7.0000000000000007E-2</v>
      </c>
      <c r="BC1419">
        <v>0.122</v>
      </c>
      <c r="BD1419">
        <v>0.67800000000000005</v>
      </c>
    </row>
    <row r="1420" spans="1:56">
      <c r="A1420" t="s">
        <v>6190</v>
      </c>
      <c r="B1420">
        <v>4500</v>
      </c>
      <c r="C1420">
        <v>2021</v>
      </c>
      <c r="D1420">
        <v>110</v>
      </c>
      <c r="E1420">
        <v>7.9450000000000007E-3</v>
      </c>
      <c r="F1420">
        <v>29.2544</v>
      </c>
      <c r="G1420">
        <f>IFERROR(F1420*E1420,"")</f>
        <v>0.23242620800000002</v>
      </c>
      <c r="H1420">
        <v>23.388909999999999</v>
      </c>
      <c r="I1420">
        <f t="shared" si="26"/>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6186</v>
      </c>
      <c r="AA1420" t="s">
        <v>6186</v>
      </c>
      <c r="AB1420">
        <v>1</v>
      </c>
      <c r="AC1420" t="s">
        <v>6186</v>
      </c>
      <c r="AD1420" t="s">
        <v>6186</v>
      </c>
      <c r="AE1420" t="s">
        <v>6186</v>
      </c>
      <c r="AF1420">
        <v>0.44400000000000001</v>
      </c>
      <c r="AG1420">
        <v>0.55600000000000005</v>
      </c>
      <c r="AH1420" t="s">
        <v>6186</v>
      </c>
      <c r="AI1420" t="s">
        <v>6186</v>
      </c>
      <c r="AJ1420" t="s">
        <v>6186</v>
      </c>
      <c r="AK1420" t="s">
        <v>6186</v>
      </c>
      <c r="AL1420" t="s">
        <v>6186</v>
      </c>
      <c r="AM1420" t="s">
        <v>6186</v>
      </c>
      <c r="AN1420" t="s">
        <v>6186</v>
      </c>
      <c r="AO1420" t="s">
        <v>6186</v>
      </c>
      <c r="AP1420">
        <v>1</v>
      </c>
      <c r="AQ1420">
        <v>2.1000000000000001E-2</v>
      </c>
      <c r="AR1420">
        <v>0.38800000000000001</v>
      </c>
      <c r="AS1420">
        <v>0.38300000000000001</v>
      </c>
      <c r="AT1420">
        <v>1</v>
      </c>
      <c r="AU1420">
        <v>1</v>
      </c>
      <c r="AV1420">
        <v>9.3000000000000007</v>
      </c>
      <c r="AW1420" t="s">
        <v>6186</v>
      </c>
      <c r="AX1420">
        <v>5.9</v>
      </c>
      <c r="AY1420" t="s">
        <v>6186</v>
      </c>
      <c r="AZ1420" t="s">
        <v>6186</v>
      </c>
      <c r="BA1420" t="s">
        <v>6186</v>
      </c>
      <c r="BB1420" t="s">
        <v>6186</v>
      </c>
      <c r="BC1420">
        <v>3.9E-2</v>
      </c>
      <c r="BD1420">
        <v>0.96099999999999997</v>
      </c>
    </row>
    <row r="1421" spans="1:56">
      <c r="A1421" t="s">
        <v>6190</v>
      </c>
      <c r="B1421">
        <v>4500</v>
      </c>
      <c r="C1421" t="s">
        <v>6187</v>
      </c>
      <c r="D1421" t="s">
        <v>6186</v>
      </c>
      <c r="E1421">
        <v>1.8851E-2</v>
      </c>
      <c r="F1421">
        <v>29.2272</v>
      </c>
      <c r="H1421">
        <v>23.228590000000001</v>
      </c>
      <c r="I1421">
        <f t="shared" si="26"/>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6186</v>
      </c>
      <c r="Y1421">
        <v>0.05</v>
      </c>
      <c r="Z1421" t="s">
        <v>6186</v>
      </c>
      <c r="AA1421" t="s">
        <v>6186</v>
      </c>
      <c r="AB1421">
        <v>1</v>
      </c>
      <c r="AC1421" t="s">
        <v>6186</v>
      </c>
      <c r="AD1421" t="s">
        <v>6186</v>
      </c>
      <c r="AE1421" t="s">
        <v>6186</v>
      </c>
      <c r="AF1421">
        <v>0.307</v>
      </c>
      <c r="AG1421">
        <v>0.69299999999999995</v>
      </c>
      <c r="AH1421" t="s">
        <v>6186</v>
      </c>
      <c r="AI1421" t="s">
        <v>6186</v>
      </c>
      <c r="AJ1421" t="s">
        <v>6186</v>
      </c>
      <c r="AK1421" t="s">
        <v>6186</v>
      </c>
      <c r="AL1421" t="s">
        <v>6186</v>
      </c>
      <c r="AM1421" t="s">
        <v>6186</v>
      </c>
      <c r="AN1421" t="s">
        <v>6186</v>
      </c>
      <c r="AO1421" t="s">
        <v>6186</v>
      </c>
      <c r="AP1421">
        <v>1</v>
      </c>
      <c r="AQ1421">
        <v>0.05</v>
      </c>
      <c r="AR1421">
        <v>0.25700000000000001</v>
      </c>
      <c r="AS1421">
        <v>0.25700000000000001</v>
      </c>
      <c r="AT1421">
        <v>1</v>
      </c>
      <c r="AU1421">
        <v>1</v>
      </c>
      <c r="AV1421">
        <v>9.1999999999999993</v>
      </c>
      <c r="AW1421" t="s">
        <v>6186</v>
      </c>
      <c r="AX1421">
        <v>5.9</v>
      </c>
      <c r="AY1421" t="s">
        <v>6186</v>
      </c>
      <c r="AZ1421" t="s">
        <v>6186</v>
      </c>
      <c r="BA1421" t="s">
        <v>6186</v>
      </c>
      <c r="BB1421" t="s">
        <v>6186</v>
      </c>
      <c r="BC1421">
        <v>7.2999999999999995E-2</v>
      </c>
      <c r="BD1421">
        <v>0.92700000000000005</v>
      </c>
    </row>
    <row r="1422" spans="1:56">
      <c r="A1422" t="s">
        <v>6188</v>
      </c>
      <c r="B1422">
        <v>4500</v>
      </c>
      <c r="C1422">
        <v>1975</v>
      </c>
      <c r="D1422">
        <v>41</v>
      </c>
      <c r="E1422">
        <v>4.0340000000000003E-3</v>
      </c>
      <c r="F1422">
        <v>13.463190000000001</v>
      </c>
      <c r="H1422">
        <v>11.45579</v>
      </c>
      <c r="I1422">
        <f t="shared" si="26"/>
        <v>4.6212656860000006E-2</v>
      </c>
      <c r="K1422">
        <v>10.6732</v>
      </c>
      <c r="L1422">
        <v>12.58348</v>
      </c>
      <c r="M1422">
        <v>775.76475000000005</v>
      </c>
      <c r="N1422">
        <v>832.64589999999998</v>
      </c>
      <c r="O1422">
        <v>706.24333000000001</v>
      </c>
      <c r="P1422" t="s">
        <v>6186</v>
      </c>
      <c r="Q1422">
        <v>351.37700000000001</v>
      </c>
      <c r="R1422">
        <v>156.67939999999999</v>
      </c>
      <c r="S1422" t="s">
        <v>6186</v>
      </c>
      <c r="T1422">
        <v>0.44574599999999998</v>
      </c>
      <c r="U1422">
        <v>3.4818000000000002E-2</v>
      </c>
      <c r="V1422">
        <v>25.953250000000001</v>
      </c>
      <c r="W1422" t="s">
        <v>6186</v>
      </c>
      <c r="X1422">
        <v>0.56899999999999995</v>
      </c>
      <c r="Y1422">
        <v>0.43099999999999999</v>
      </c>
      <c r="Z1422">
        <v>0.12</v>
      </c>
      <c r="AA1422">
        <v>0.88</v>
      </c>
      <c r="AB1422" t="s">
        <v>6186</v>
      </c>
      <c r="AC1422" t="s">
        <v>6186</v>
      </c>
      <c r="AD1422" t="s">
        <v>6186</v>
      </c>
      <c r="AE1422">
        <v>1</v>
      </c>
      <c r="AF1422" t="s">
        <v>6186</v>
      </c>
      <c r="AG1422" t="s">
        <v>6186</v>
      </c>
      <c r="AH1422" t="s">
        <v>6186</v>
      </c>
      <c r="AI1422" t="s">
        <v>6186</v>
      </c>
      <c r="AJ1422" t="s">
        <v>6186</v>
      </c>
      <c r="AK1422" t="s">
        <v>6186</v>
      </c>
      <c r="AL1422" t="s">
        <v>6186</v>
      </c>
      <c r="AM1422" t="s">
        <v>6186</v>
      </c>
      <c r="AN1422" t="s">
        <v>6186</v>
      </c>
      <c r="AO1422" t="s">
        <v>6186</v>
      </c>
      <c r="AP1422">
        <v>1</v>
      </c>
      <c r="AQ1422" t="s">
        <v>6186</v>
      </c>
      <c r="AR1422" t="s">
        <v>6186</v>
      </c>
      <c r="AS1422" t="s">
        <v>6186</v>
      </c>
      <c r="AT1422" t="s">
        <v>6186</v>
      </c>
      <c r="AU1422" t="s">
        <v>6186</v>
      </c>
      <c r="AV1422" t="s">
        <v>6186</v>
      </c>
      <c r="AW1422" t="s">
        <v>6186</v>
      </c>
      <c r="AX1422">
        <v>8</v>
      </c>
      <c r="AY1422" t="s">
        <v>6186</v>
      </c>
      <c r="AZ1422" t="s">
        <v>6186</v>
      </c>
      <c r="BA1422" t="s">
        <v>6186</v>
      </c>
      <c r="BB1422" t="s">
        <v>6186</v>
      </c>
      <c r="BC1422" t="s">
        <v>6186</v>
      </c>
      <c r="BD1422" t="s">
        <v>6186</v>
      </c>
    </row>
    <row r="1423" spans="1:56">
      <c r="A1423" t="s">
        <v>6188</v>
      </c>
      <c r="B1423">
        <v>4500</v>
      </c>
      <c r="C1423">
        <v>1976</v>
      </c>
      <c r="D1423">
        <v>47</v>
      </c>
      <c r="E1423">
        <v>3.849E-3</v>
      </c>
      <c r="F1423">
        <v>13.860519999999999</v>
      </c>
      <c r="H1423">
        <v>11.79754</v>
      </c>
      <c r="I1423">
        <f t="shared" si="26"/>
        <v>4.5408731459999997E-2</v>
      </c>
      <c r="K1423">
        <v>10.956009999999999</v>
      </c>
      <c r="L1423">
        <v>13.01984</v>
      </c>
      <c r="M1423">
        <v>753.29241000000002</v>
      </c>
      <c r="N1423">
        <v>811.15311999999994</v>
      </c>
      <c r="O1423">
        <v>682.57375999999999</v>
      </c>
      <c r="P1423" t="s">
        <v>6186</v>
      </c>
      <c r="Q1423">
        <v>348.71929999999998</v>
      </c>
      <c r="R1423">
        <v>150.04599999999999</v>
      </c>
      <c r="S1423" t="s">
        <v>6186</v>
      </c>
      <c r="T1423">
        <v>0.42970000000000003</v>
      </c>
      <c r="U1423">
        <v>3.3343999999999999E-2</v>
      </c>
      <c r="V1423">
        <v>26.75357</v>
      </c>
      <c r="W1423" t="s">
        <v>6186</v>
      </c>
      <c r="X1423">
        <v>0.57699999999999996</v>
      </c>
      <c r="Y1423">
        <v>0.42299999999999999</v>
      </c>
      <c r="Z1423">
        <v>0.125</v>
      </c>
      <c r="AA1423">
        <v>0.875</v>
      </c>
      <c r="AB1423" t="s">
        <v>6186</v>
      </c>
      <c r="AC1423" t="s">
        <v>6186</v>
      </c>
      <c r="AD1423" t="s">
        <v>6186</v>
      </c>
      <c r="AE1423">
        <v>1</v>
      </c>
      <c r="AF1423" t="s">
        <v>6186</v>
      </c>
      <c r="AG1423" t="s">
        <v>6186</v>
      </c>
      <c r="AH1423" t="s">
        <v>6186</v>
      </c>
      <c r="AI1423" t="s">
        <v>6186</v>
      </c>
      <c r="AJ1423" t="s">
        <v>6186</v>
      </c>
      <c r="AK1423" t="s">
        <v>6186</v>
      </c>
      <c r="AL1423" t="s">
        <v>6186</v>
      </c>
      <c r="AM1423" t="s">
        <v>6186</v>
      </c>
      <c r="AN1423" t="s">
        <v>6186</v>
      </c>
      <c r="AO1423" t="s">
        <v>6186</v>
      </c>
      <c r="AP1423">
        <v>1</v>
      </c>
      <c r="AQ1423" t="s">
        <v>6186</v>
      </c>
      <c r="AR1423" t="s">
        <v>6186</v>
      </c>
      <c r="AS1423" t="s">
        <v>6186</v>
      </c>
      <c r="AT1423" t="s">
        <v>6186</v>
      </c>
      <c r="AU1423" t="s">
        <v>6186</v>
      </c>
      <c r="AV1423" t="s">
        <v>6186</v>
      </c>
      <c r="AW1423" t="s">
        <v>6186</v>
      </c>
      <c r="AX1423">
        <v>7.8</v>
      </c>
      <c r="AY1423" t="s">
        <v>6186</v>
      </c>
      <c r="AZ1423" t="s">
        <v>6186</v>
      </c>
      <c r="BA1423" t="s">
        <v>6186</v>
      </c>
      <c r="BB1423" t="s">
        <v>6186</v>
      </c>
      <c r="BC1423" t="s">
        <v>6186</v>
      </c>
      <c r="BD1423" t="s">
        <v>6186</v>
      </c>
    </row>
    <row r="1424" spans="1:56">
      <c r="A1424" t="s">
        <v>6188</v>
      </c>
      <c r="B1424">
        <v>4500</v>
      </c>
      <c r="C1424">
        <v>1977</v>
      </c>
      <c r="D1424">
        <v>101</v>
      </c>
      <c r="E1424">
        <v>7.1320000000000003E-3</v>
      </c>
      <c r="F1424">
        <v>15.41661</v>
      </c>
      <c r="H1424">
        <v>13.103249999999999</v>
      </c>
      <c r="I1424">
        <f t="shared" si="26"/>
        <v>9.3452379000000002E-2</v>
      </c>
      <c r="K1424">
        <v>12.34375</v>
      </c>
      <c r="L1424">
        <v>14.16878</v>
      </c>
      <c r="M1424">
        <v>678.22846000000004</v>
      </c>
      <c r="N1424">
        <v>719.95928000000004</v>
      </c>
      <c r="O1424">
        <v>627.22411999999997</v>
      </c>
      <c r="P1424" t="s">
        <v>6186</v>
      </c>
      <c r="Q1424">
        <v>345.12970000000001</v>
      </c>
      <c r="R1424">
        <v>150.27930000000001</v>
      </c>
      <c r="S1424" t="s">
        <v>6186</v>
      </c>
      <c r="T1424">
        <v>0.435587</v>
      </c>
      <c r="U1424">
        <v>3.3395000000000001E-2</v>
      </c>
      <c r="V1424">
        <v>29.643989999999999</v>
      </c>
      <c r="W1424" t="s">
        <v>6186</v>
      </c>
      <c r="X1424">
        <v>0.74199999999999999</v>
      </c>
      <c r="Y1424">
        <v>0.25800000000000001</v>
      </c>
      <c r="Z1424">
        <v>0.13700000000000001</v>
      </c>
      <c r="AA1424">
        <v>0.86299999999999999</v>
      </c>
      <c r="AB1424" t="s">
        <v>6186</v>
      </c>
      <c r="AC1424" t="s">
        <v>6186</v>
      </c>
      <c r="AD1424" t="s">
        <v>6186</v>
      </c>
      <c r="AE1424">
        <v>1</v>
      </c>
      <c r="AF1424" t="s">
        <v>6186</v>
      </c>
      <c r="AG1424" t="s">
        <v>6186</v>
      </c>
      <c r="AH1424" t="s">
        <v>6186</v>
      </c>
      <c r="AI1424" t="s">
        <v>6186</v>
      </c>
      <c r="AJ1424" t="s">
        <v>6186</v>
      </c>
      <c r="AK1424" t="s">
        <v>6186</v>
      </c>
      <c r="AL1424" t="s">
        <v>6186</v>
      </c>
      <c r="AM1424" t="s">
        <v>6186</v>
      </c>
      <c r="AN1424" t="s">
        <v>6186</v>
      </c>
      <c r="AO1424" t="s">
        <v>6186</v>
      </c>
      <c r="AP1424">
        <v>1</v>
      </c>
      <c r="AQ1424" t="s">
        <v>6186</v>
      </c>
      <c r="AR1424" t="s">
        <v>6186</v>
      </c>
      <c r="AS1424" t="s">
        <v>6186</v>
      </c>
      <c r="AT1424" t="s">
        <v>6186</v>
      </c>
      <c r="AU1424" t="s">
        <v>6186</v>
      </c>
      <c r="AV1424" t="s">
        <v>6186</v>
      </c>
      <c r="AW1424" t="s">
        <v>6186</v>
      </c>
      <c r="AX1424">
        <v>8</v>
      </c>
      <c r="AY1424" t="s">
        <v>6186</v>
      </c>
      <c r="AZ1424" t="s">
        <v>6186</v>
      </c>
      <c r="BA1424" t="s">
        <v>6186</v>
      </c>
      <c r="BB1424" t="s">
        <v>6186</v>
      </c>
      <c r="BC1424" t="s">
        <v>6186</v>
      </c>
      <c r="BD1424" t="s">
        <v>6186</v>
      </c>
    </row>
    <row r="1425" spans="1:56">
      <c r="A1425" t="s">
        <v>6188</v>
      </c>
      <c r="B1425">
        <v>4500</v>
      </c>
      <c r="C1425">
        <v>1978</v>
      </c>
      <c r="D1425">
        <v>119</v>
      </c>
      <c r="E1425">
        <v>8.2380000000000005E-3</v>
      </c>
      <c r="F1425">
        <v>14.680160000000001</v>
      </c>
      <c r="H1425">
        <v>12.48367</v>
      </c>
      <c r="I1425">
        <f t="shared" si="26"/>
        <v>0.10284047346000001</v>
      </c>
      <c r="K1425">
        <v>11.679130000000001</v>
      </c>
      <c r="L1425">
        <v>13.63138</v>
      </c>
      <c r="M1425">
        <v>711.88972999999999</v>
      </c>
      <c r="N1425">
        <v>760.93011999999999</v>
      </c>
      <c r="O1425">
        <v>651.95147999999995</v>
      </c>
      <c r="P1425" t="s">
        <v>6186</v>
      </c>
      <c r="Q1425">
        <v>343.34820000000002</v>
      </c>
      <c r="R1425">
        <v>157.3297</v>
      </c>
      <c r="S1425">
        <v>13.3041</v>
      </c>
      <c r="T1425">
        <v>0.45889400000000002</v>
      </c>
      <c r="U1425">
        <v>3.4962E-2</v>
      </c>
      <c r="V1425">
        <v>28.22587</v>
      </c>
      <c r="W1425" t="s">
        <v>6186</v>
      </c>
      <c r="X1425">
        <v>0.81499999999999995</v>
      </c>
      <c r="Y1425">
        <v>0.185</v>
      </c>
      <c r="Z1425">
        <v>0.13300000000000001</v>
      </c>
      <c r="AA1425">
        <v>0.86699999999999999</v>
      </c>
      <c r="AB1425" t="s">
        <v>6186</v>
      </c>
      <c r="AC1425" t="s">
        <v>6186</v>
      </c>
      <c r="AD1425" t="s">
        <v>6186</v>
      </c>
      <c r="AE1425">
        <v>1</v>
      </c>
      <c r="AF1425" t="s">
        <v>6186</v>
      </c>
      <c r="AG1425" t="s">
        <v>6186</v>
      </c>
      <c r="AH1425" t="s">
        <v>6186</v>
      </c>
      <c r="AI1425" t="s">
        <v>6186</v>
      </c>
      <c r="AJ1425" t="s">
        <v>6186</v>
      </c>
      <c r="AK1425" t="s">
        <v>6186</v>
      </c>
      <c r="AL1425" t="s">
        <v>6186</v>
      </c>
      <c r="AM1425" t="s">
        <v>6186</v>
      </c>
      <c r="AN1425" t="s">
        <v>6186</v>
      </c>
      <c r="AO1425" t="s">
        <v>6186</v>
      </c>
      <c r="AP1425">
        <v>1</v>
      </c>
      <c r="AQ1425" t="s">
        <v>6186</v>
      </c>
      <c r="AR1425" t="s">
        <v>6186</v>
      </c>
      <c r="AS1425" t="s">
        <v>6186</v>
      </c>
      <c r="AT1425" t="s">
        <v>6186</v>
      </c>
      <c r="AU1425" t="s">
        <v>6186</v>
      </c>
      <c r="AV1425" t="s">
        <v>6186</v>
      </c>
      <c r="AW1425" t="s">
        <v>6186</v>
      </c>
      <c r="AX1425">
        <v>7.9</v>
      </c>
      <c r="AY1425" t="s">
        <v>6186</v>
      </c>
      <c r="AZ1425" t="s">
        <v>6186</v>
      </c>
      <c r="BA1425" t="s">
        <v>6186</v>
      </c>
      <c r="BB1425" t="s">
        <v>6186</v>
      </c>
      <c r="BC1425" t="s">
        <v>6186</v>
      </c>
      <c r="BD1425" t="s">
        <v>6186</v>
      </c>
    </row>
    <row r="1426" spans="1:56">
      <c r="A1426" t="s">
        <v>6188</v>
      </c>
      <c r="B1426">
        <v>4500</v>
      </c>
      <c r="C1426">
        <v>1979</v>
      </c>
      <c r="D1426">
        <v>56</v>
      </c>
      <c r="E1426">
        <v>4.0070000000000001E-3</v>
      </c>
      <c r="F1426">
        <v>12.863709999999999</v>
      </c>
      <c r="H1426">
        <v>10.93427</v>
      </c>
      <c r="I1426">
        <f t="shared" si="26"/>
        <v>4.3813619890000002E-2</v>
      </c>
      <c r="K1426">
        <v>10.36307</v>
      </c>
      <c r="L1426">
        <v>11.72411</v>
      </c>
      <c r="M1426">
        <v>813.62864000000002</v>
      </c>
      <c r="N1426">
        <v>858.43830000000003</v>
      </c>
      <c r="O1426">
        <v>758.86127999999997</v>
      </c>
      <c r="P1426" t="s">
        <v>6186</v>
      </c>
      <c r="Q1426">
        <v>334.40960000000001</v>
      </c>
      <c r="R1426">
        <v>140.0256</v>
      </c>
      <c r="S1426">
        <v>15.197699999999999</v>
      </c>
      <c r="T1426">
        <v>0.42013699999999998</v>
      </c>
      <c r="U1426">
        <v>3.1116999999999999E-2</v>
      </c>
      <c r="V1426">
        <v>24.816939999999999</v>
      </c>
      <c r="W1426" t="s">
        <v>6186</v>
      </c>
      <c r="X1426">
        <v>0.84299999999999997</v>
      </c>
      <c r="Y1426">
        <v>0.157</v>
      </c>
      <c r="Z1426">
        <v>0.112</v>
      </c>
      <c r="AA1426">
        <v>0.88800000000000001</v>
      </c>
      <c r="AB1426" t="s">
        <v>6186</v>
      </c>
      <c r="AC1426" t="s">
        <v>6186</v>
      </c>
      <c r="AD1426" t="s">
        <v>6186</v>
      </c>
      <c r="AE1426">
        <v>0.98699999999999999</v>
      </c>
      <c r="AF1426" t="s">
        <v>6186</v>
      </c>
      <c r="AG1426" t="s">
        <v>6186</v>
      </c>
      <c r="AH1426" t="s">
        <v>6186</v>
      </c>
      <c r="AI1426">
        <v>1.2999999999999999E-2</v>
      </c>
      <c r="AJ1426">
        <v>1.2999999999999999E-2</v>
      </c>
      <c r="AK1426" t="s">
        <v>6186</v>
      </c>
      <c r="AL1426" t="s">
        <v>6186</v>
      </c>
      <c r="AM1426" t="s">
        <v>6186</v>
      </c>
      <c r="AN1426" t="s">
        <v>6186</v>
      </c>
      <c r="AO1426" t="s">
        <v>6186</v>
      </c>
      <c r="AP1426">
        <v>0.98699999999999999</v>
      </c>
      <c r="AQ1426" t="s">
        <v>6186</v>
      </c>
      <c r="AR1426" t="s">
        <v>6186</v>
      </c>
      <c r="AS1426" t="s">
        <v>6186</v>
      </c>
      <c r="AT1426" t="s">
        <v>6186</v>
      </c>
      <c r="AU1426" t="s">
        <v>6186</v>
      </c>
      <c r="AV1426">
        <v>3.1</v>
      </c>
      <c r="AW1426" t="s">
        <v>6186</v>
      </c>
      <c r="AX1426">
        <v>7.9</v>
      </c>
      <c r="AY1426">
        <v>1</v>
      </c>
      <c r="AZ1426" t="s">
        <v>6186</v>
      </c>
      <c r="BA1426" t="s">
        <v>6186</v>
      </c>
      <c r="BB1426" t="s">
        <v>6186</v>
      </c>
      <c r="BC1426" t="s">
        <v>6186</v>
      </c>
      <c r="BD1426" t="s">
        <v>6186</v>
      </c>
    </row>
    <row r="1427" spans="1:56">
      <c r="A1427" t="s">
        <v>6188</v>
      </c>
      <c r="B1427">
        <v>4500</v>
      </c>
      <c r="C1427">
        <v>1980</v>
      </c>
      <c r="D1427">
        <v>50</v>
      </c>
      <c r="E1427">
        <v>4.4609999999999997E-3</v>
      </c>
      <c r="F1427">
        <v>14.507210000000001</v>
      </c>
      <c r="H1427">
        <v>12.320869999999999</v>
      </c>
      <c r="I1427">
        <f t="shared" si="26"/>
        <v>5.4963401069999994E-2</v>
      </c>
      <c r="K1427">
        <v>11.74203</v>
      </c>
      <c r="L1427">
        <v>13.110810000000001</v>
      </c>
      <c r="M1427">
        <v>727.21727999999996</v>
      </c>
      <c r="N1427">
        <v>762.84734000000003</v>
      </c>
      <c r="O1427">
        <v>683.66943000000003</v>
      </c>
      <c r="P1427" t="s">
        <v>6186</v>
      </c>
      <c r="Q1427">
        <v>313.02780000000001</v>
      </c>
      <c r="R1427">
        <v>138.52019999999999</v>
      </c>
      <c r="S1427">
        <v>15.6434</v>
      </c>
      <c r="T1427">
        <v>0.44554199999999999</v>
      </c>
      <c r="U1427">
        <v>3.0782E-2</v>
      </c>
      <c r="V1427">
        <v>28.38719</v>
      </c>
      <c r="W1427" t="s">
        <v>6186</v>
      </c>
      <c r="X1427">
        <v>0.92300000000000004</v>
      </c>
      <c r="Y1427">
        <v>7.6999999999999999E-2</v>
      </c>
      <c r="Z1427">
        <v>0.25</v>
      </c>
      <c r="AA1427">
        <v>0.622</v>
      </c>
      <c r="AB1427">
        <v>0.128</v>
      </c>
      <c r="AC1427" t="s">
        <v>6186</v>
      </c>
      <c r="AD1427" t="s">
        <v>6186</v>
      </c>
      <c r="AE1427">
        <v>0.91400000000000003</v>
      </c>
      <c r="AF1427" t="s">
        <v>6186</v>
      </c>
      <c r="AG1427" t="s">
        <v>6186</v>
      </c>
      <c r="AH1427" t="s">
        <v>6186</v>
      </c>
      <c r="AI1427">
        <v>8.5999999999999993E-2</v>
      </c>
      <c r="AJ1427">
        <v>8.5999999999999993E-2</v>
      </c>
      <c r="AK1427" t="s">
        <v>6186</v>
      </c>
      <c r="AL1427" t="s">
        <v>6186</v>
      </c>
      <c r="AM1427" t="s">
        <v>6186</v>
      </c>
      <c r="AN1427" t="s">
        <v>6186</v>
      </c>
      <c r="AO1427" t="s">
        <v>6186</v>
      </c>
      <c r="AP1427">
        <v>0.91400000000000003</v>
      </c>
      <c r="AQ1427" t="s">
        <v>6186</v>
      </c>
      <c r="AR1427" t="s">
        <v>6186</v>
      </c>
      <c r="AS1427" t="s">
        <v>6186</v>
      </c>
      <c r="AT1427" t="s">
        <v>6186</v>
      </c>
      <c r="AU1427" t="s">
        <v>6186</v>
      </c>
      <c r="AV1427">
        <v>3.1</v>
      </c>
      <c r="AW1427" t="s">
        <v>6186</v>
      </c>
      <c r="AX1427">
        <v>7.5</v>
      </c>
      <c r="AY1427">
        <v>1</v>
      </c>
      <c r="AZ1427" t="s">
        <v>6186</v>
      </c>
      <c r="BA1427" t="s">
        <v>6186</v>
      </c>
      <c r="BB1427" t="s">
        <v>6186</v>
      </c>
      <c r="BC1427" t="s">
        <v>6186</v>
      </c>
      <c r="BD1427" t="s">
        <v>6186</v>
      </c>
    </row>
    <row r="1428" spans="1:56">
      <c r="A1428" t="s">
        <v>6188</v>
      </c>
      <c r="B1428">
        <v>4500</v>
      </c>
      <c r="C1428">
        <v>1981</v>
      </c>
      <c r="D1428">
        <v>42</v>
      </c>
      <c r="E1428">
        <v>3.9490000000000003E-3</v>
      </c>
      <c r="F1428">
        <v>15.78045</v>
      </c>
      <c r="H1428">
        <v>13.42503</v>
      </c>
      <c r="I1428">
        <f t="shared" si="26"/>
        <v>5.301544347E-2</v>
      </c>
      <c r="K1428">
        <v>12.530480000000001</v>
      </c>
      <c r="L1428">
        <v>14.708410000000001</v>
      </c>
      <c r="M1428">
        <v>661.97226999999998</v>
      </c>
      <c r="N1428">
        <v>709.23041999999998</v>
      </c>
      <c r="O1428">
        <v>604.21231</v>
      </c>
      <c r="P1428" t="s">
        <v>6186</v>
      </c>
      <c r="Q1428">
        <v>316.94150000000002</v>
      </c>
      <c r="R1428">
        <v>136.9768</v>
      </c>
      <c r="S1428">
        <v>15.5237</v>
      </c>
      <c r="T1428">
        <v>0.43450699999999998</v>
      </c>
      <c r="U1428">
        <v>3.0439000000000001E-2</v>
      </c>
      <c r="V1428">
        <v>30.45654</v>
      </c>
      <c r="W1428" t="s">
        <v>6186</v>
      </c>
      <c r="X1428">
        <v>0.94399999999999995</v>
      </c>
      <c r="Y1428">
        <v>5.6000000000000001E-2</v>
      </c>
      <c r="Z1428">
        <v>0.311</v>
      </c>
      <c r="AA1428">
        <v>0.27600000000000002</v>
      </c>
      <c r="AB1428">
        <v>0.41299999999999998</v>
      </c>
      <c r="AC1428" t="s">
        <v>6186</v>
      </c>
      <c r="AD1428" t="s">
        <v>6186</v>
      </c>
      <c r="AE1428">
        <v>1</v>
      </c>
      <c r="AF1428" t="s">
        <v>6186</v>
      </c>
      <c r="AG1428" t="s">
        <v>6186</v>
      </c>
      <c r="AH1428" t="s">
        <v>6186</v>
      </c>
      <c r="AI1428" t="s">
        <v>6186</v>
      </c>
      <c r="AJ1428" t="s">
        <v>6186</v>
      </c>
      <c r="AK1428" t="s">
        <v>6186</v>
      </c>
      <c r="AL1428" t="s">
        <v>6186</v>
      </c>
      <c r="AM1428" t="s">
        <v>6186</v>
      </c>
      <c r="AN1428" t="s">
        <v>6186</v>
      </c>
      <c r="AO1428" t="s">
        <v>6186</v>
      </c>
      <c r="AP1428">
        <v>1</v>
      </c>
      <c r="AQ1428" t="s">
        <v>6186</v>
      </c>
      <c r="AR1428" t="s">
        <v>6186</v>
      </c>
      <c r="AS1428" t="s">
        <v>6186</v>
      </c>
      <c r="AT1428" t="s">
        <v>6186</v>
      </c>
      <c r="AU1428" t="s">
        <v>6186</v>
      </c>
      <c r="AV1428">
        <v>3.2</v>
      </c>
      <c r="AW1428" t="s">
        <v>6186</v>
      </c>
      <c r="AX1428">
        <v>7.5</v>
      </c>
      <c r="AY1428">
        <v>1</v>
      </c>
      <c r="AZ1428" t="s">
        <v>6186</v>
      </c>
      <c r="BA1428" t="s">
        <v>6186</v>
      </c>
      <c r="BB1428" t="s">
        <v>6186</v>
      </c>
      <c r="BC1428" t="s">
        <v>6186</v>
      </c>
      <c r="BD1428" t="s">
        <v>6186</v>
      </c>
    </row>
    <row r="1429" spans="1:56">
      <c r="A1429" t="s">
        <v>6188</v>
      </c>
      <c r="B1429">
        <v>4500</v>
      </c>
      <c r="C1429">
        <v>1982</v>
      </c>
      <c r="D1429">
        <v>50</v>
      </c>
      <c r="E1429">
        <v>5.1310000000000001E-3</v>
      </c>
      <c r="F1429">
        <v>15.65204</v>
      </c>
      <c r="H1429">
        <v>13.31343</v>
      </c>
      <c r="I1429">
        <f t="shared" si="26"/>
        <v>6.8311209329999997E-2</v>
      </c>
      <c r="K1429">
        <v>12.445930000000001</v>
      </c>
      <c r="L1429">
        <v>14.553229999999999</v>
      </c>
      <c r="M1429">
        <v>667.52125000000001</v>
      </c>
      <c r="N1429">
        <v>714.04845</v>
      </c>
      <c r="O1429">
        <v>610.65467999999998</v>
      </c>
      <c r="P1429" t="s">
        <v>6186</v>
      </c>
      <c r="Q1429">
        <v>315.6549</v>
      </c>
      <c r="R1429">
        <v>139.11429999999999</v>
      </c>
      <c r="S1429">
        <v>16.385100000000001</v>
      </c>
      <c r="T1429">
        <v>0.442857</v>
      </c>
      <c r="U1429">
        <v>3.0914000000000001E-2</v>
      </c>
      <c r="V1429">
        <v>30.267700000000001</v>
      </c>
      <c r="W1429" t="s">
        <v>6186</v>
      </c>
      <c r="X1429">
        <v>0.89600000000000002</v>
      </c>
      <c r="Y1429">
        <v>0.104</v>
      </c>
      <c r="Z1429">
        <v>0.28199999999999997</v>
      </c>
      <c r="AA1429">
        <v>0.40100000000000002</v>
      </c>
      <c r="AB1429">
        <v>0.316</v>
      </c>
      <c r="AC1429" t="s">
        <v>6186</v>
      </c>
      <c r="AD1429" t="s">
        <v>6186</v>
      </c>
      <c r="AE1429">
        <v>1</v>
      </c>
      <c r="AF1429" t="s">
        <v>6186</v>
      </c>
      <c r="AG1429" t="s">
        <v>6186</v>
      </c>
      <c r="AH1429" t="s">
        <v>6186</v>
      </c>
      <c r="AI1429" t="s">
        <v>6186</v>
      </c>
      <c r="AJ1429" t="s">
        <v>6186</v>
      </c>
      <c r="AK1429" t="s">
        <v>6186</v>
      </c>
      <c r="AL1429" t="s">
        <v>6186</v>
      </c>
      <c r="AM1429" t="s">
        <v>6186</v>
      </c>
      <c r="AN1429" t="s">
        <v>6186</v>
      </c>
      <c r="AO1429" t="s">
        <v>6186</v>
      </c>
      <c r="AP1429">
        <v>1</v>
      </c>
      <c r="AQ1429" t="s">
        <v>6186</v>
      </c>
      <c r="AR1429" t="s">
        <v>6186</v>
      </c>
      <c r="AS1429" t="s">
        <v>6186</v>
      </c>
      <c r="AT1429" t="s">
        <v>6186</v>
      </c>
      <c r="AU1429" t="s">
        <v>6186</v>
      </c>
      <c r="AV1429">
        <v>3.2</v>
      </c>
      <c r="AW1429" t="s">
        <v>6186</v>
      </c>
      <c r="AX1429">
        <v>7.6</v>
      </c>
      <c r="AY1429">
        <v>1</v>
      </c>
      <c r="AZ1429" t="s">
        <v>6186</v>
      </c>
      <c r="BA1429" t="s">
        <v>6186</v>
      </c>
      <c r="BB1429" t="s">
        <v>6186</v>
      </c>
      <c r="BC1429" t="s">
        <v>6186</v>
      </c>
      <c r="BD1429" t="s">
        <v>6186</v>
      </c>
    </row>
    <row r="1430" spans="1:56">
      <c r="A1430" t="s">
        <v>6188</v>
      </c>
      <c r="B1430">
        <v>4500</v>
      </c>
      <c r="C1430">
        <v>1983</v>
      </c>
      <c r="D1430">
        <v>55</v>
      </c>
      <c r="E1430">
        <v>5.3670000000000002E-3</v>
      </c>
      <c r="F1430">
        <v>15.68145</v>
      </c>
      <c r="H1430">
        <v>13.340769999999999</v>
      </c>
      <c r="I1430">
        <f t="shared" si="26"/>
        <v>7.1599912589999995E-2</v>
      </c>
      <c r="K1430">
        <v>12.483980000000001</v>
      </c>
      <c r="L1430">
        <v>14.562290000000001</v>
      </c>
      <c r="M1430">
        <v>666.15356999999995</v>
      </c>
      <c r="N1430">
        <v>711.87238000000002</v>
      </c>
      <c r="O1430">
        <v>610.27503000000002</v>
      </c>
      <c r="P1430" t="s">
        <v>6186</v>
      </c>
      <c r="Q1430">
        <v>316.62349999999998</v>
      </c>
      <c r="R1430">
        <v>135.4751</v>
      </c>
      <c r="S1430">
        <v>15.3865</v>
      </c>
      <c r="T1430">
        <v>0.43026599999999998</v>
      </c>
      <c r="U1430">
        <v>3.0106000000000001E-2</v>
      </c>
      <c r="V1430">
        <v>30.423690000000001</v>
      </c>
      <c r="W1430" t="s">
        <v>6186</v>
      </c>
      <c r="X1430">
        <v>0.98</v>
      </c>
      <c r="Y1430">
        <v>0.02</v>
      </c>
      <c r="Z1430">
        <v>0.22800000000000001</v>
      </c>
      <c r="AA1430">
        <v>0.376</v>
      </c>
      <c r="AB1430">
        <v>0.39500000000000002</v>
      </c>
      <c r="AC1430" t="s">
        <v>6186</v>
      </c>
      <c r="AD1430" t="s">
        <v>6186</v>
      </c>
      <c r="AE1430">
        <v>1</v>
      </c>
      <c r="AF1430" t="s">
        <v>6186</v>
      </c>
      <c r="AG1430" t="s">
        <v>6186</v>
      </c>
      <c r="AH1430" t="s">
        <v>6186</v>
      </c>
      <c r="AI1430" t="s">
        <v>6186</v>
      </c>
      <c r="AJ1430" t="s">
        <v>6186</v>
      </c>
      <c r="AK1430" t="s">
        <v>6186</v>
      </c>
      <c r="AL1430" t="s">
        <v>6186</v>
      </c>
      <c r="AM1430" t="s">
        <v>6186</v>
      </c>
      <c r="AN1430" t="s">
        <v>6186</v>
      </c>
      <c r="AO1430" t="s">
        <v>6186</v>
      </c>
      <c r="AP1430">
        <v>1</v>
      </c>
      <c r="AQ1430" t="s">
        <v>6186</v>
      </c>
      <c r="AR1430" t="s">
        <v>6186</v>
      </c>
      <c r="AS1430" t="s">
        <v>6186</v>
      </c>
      <c r="AT1430" t="s">
        <v>6186</v>
      </c>
      <c r="AU1430" t="s">
        <v>6186</v>
      </c>
      <c r="AV1430">
        <v>3.1</v>
      </c>
      <c r="AW1430" t="s">
        <v>6186</v>
      </c>
      <c r="AX1430">
        <v>7.4</v>
      </c>
      <c r="AY1430">
        <v>1</v>
      </c>
      <c r="AZ1430" t="s">
        <v>6186</v>
      </c>
      <c r="BA1430" t="s">
        <v>6186</v>
      </c>
      <c r="BB1430" t="s">
        <v>6186</v>
      </c>
      <c r="BC1430" t="s">
        <v>6186</v>
      </c>
      <c r="BD1430" t="s">
        <v>6186</v>
      </c>
    </row>
    <row r="1431" spans="1:56">
      <c r="A1431" t="s">
        <v>6188</v>
      </c>
      <c r="B1431">
        <v>4500</v>
      </c>
      <c r="C1431">
        <v>1984</v>
      </c>
      <c r="D1431">
        <v>61</v>
      </c>
      <c r="E1431">
        <v>4.3759999999999997E-3</v>
      </c>
      <c r="F1431">
        <v>14.78839</v>
      </c>
      <c r="H1431">
        <v>12.57663</v>
      </c>
      <c r="I1431">
        <f t="shared" si="26"/>
        <v>5.5035332879999996E-2</v>
      </c>
      <c r="K1431">
        <v>11.80939</v>
      </c>
      <c r="L1431">
        <v>13.66145</v>
      </c>
      <c r="M1431">
        <v>706.62784999999997</v>
      </c>
      <c r="N1431">
        <v>752.53704000000005</v>
      </c>
      <c r="O1431">
        <v>650.51661999999999</v>
      </c>
      <c r="P1431" t="s">
        <v>6186</v>
      </c>
      <c r="Q1431">
        <v>320.49489999999997</v>
      </c>
      <c r="R1431">
        <v>134.15629999999999</v>
      </c>
      <c r="S1431">
        <v>15.2197</v>
      </c>
      <c r="T1431">
        <v>0.42044500000000001</v>
      </c>
      <c r="U1431">
        <v>2.9812999999999999E-2</v>
      </c>
      <c r="V1431">
        <v>28.693480000000001</v>
      </c>
      <c r="W1431" t="s">
        <v>6186</v>
      </c>
      <c r="X1431">
        <v>0.93</v>
      </c>
      <c r="Y1431">
        <v>7.0000000000000007E-2</v>
      </c>
      <c r="Z1431">
        <v>0.28999999999999998</v>
      </c>
      <c r="AA1431">
        <v>0.69099999999999995</v>
      </c>
      <c r="AB1431">
        <v>1.9E-2</v>
      </c>
      <c r="AC1431" t="s">
        <v>6186</v>
      </c>
      <c r="AD1431" t="s">
        <v>6186</v>
      </c>
      <c r="AE1431">
        <v>1</v>
      </c>
      <c r="AF1431" t="s">
        <v>6186</v>
      </c>
      <c r="AG1431" t="s">
        <v>6186</v>
      </c>
      <c r="AH1431" t="s">
        <v>6186</v>
      </c>
      <c r="AI1431" t="s">
        <v>6186</v>
      </c>
      <c r="AJ1431" t="s">
        <v>6186</v>
      </c>
      <c r="AK1431" t="s">
        <v>6186</v>
      </c>
      <c r="AL1431" t="s">
        <v>6186</v>
      </c>
      <c r="AM1431" t="s">
        <v>6186</v>
      </c>
      <c r="AN1431" t="s">
        <v>6186</v>
      </c>
      <c r="AO1431" t="s">
        <v>6186</v>
      </c>
      <c r="AP1431">
        <v>1</v>
      </c>
      <c r="AQ1431" t="s">
        <v>6186</v>
      </c>
      <c r="AR1431" t="s">
        <v>6186</v>
      </c>
      <c r="AS1431" t="s">
        <v>6186</v>
      </c>
      <c r="AT1431" t="s">
        <v>6186</v>
      </c>
      <c r="AU1431" t="s">
        <v>6186</v>
      </c>
      <c r="AV1431">
        <v>3.3</v>
      </c>
      <c r="AW1431" t="s">
        <v>6186</v>
      </c>
      <c r="AX1431">
        <v>7.3</v>
      </c>
      <c r="AY1431">
        <v>1</v>
      </c>
      <c r="AZ1431" t="s">
        <v>6186</v>
      </c>
      <c r="BA1431" t="s">
        <v>6186</v>
      </c>
      <c r="BB1431" t="s">
        <v>6186</v>
      </c>
      <c r="BC1431" t="s">
        <v>6186</v>
      </c>
      <c r="BD1431" t="s">
        <v>6186</v>
      </c>
    </row>
    <row r="1432" spans="1:56">
      <c r="A1432" t="s">
        <v>6188</v>
      </c>
      <c r="B1432">
        <v>4500</v>
      </c>
      <c r="C1432">
        <v>1985</v>
      </c>
      <c r="D1432">
        <v>60</v>
      </c>
      <c r="E1432">
        <v>4.1229999999999999E-3</v>
      </c>
      <c r="F1432">
        <v>15.027559999999999</v>
      </c>
      <c r="H1432">
        <v>12.77765</v>
      </c>
      <c r="I1432">
        <f t="shared" si="26"/>
        <v>5.2682250949999995E-2</v>
      </c>
      <c r="K1432">
        <v>12.00272</v>
      </c>
      <c r="L1432">
        <v>13.872310000000001</v>
      </c>
      <c r="M1432">
        <v>695.51146000000006</v>
      </c>
      <c r="N1432">
        <v>740.41543999999999</v>
      </c>
      <c r="O1432">
        <v>640.62882000000002</v>
      </c>
      <c r="P1432" t="s">
        <v>6186</v>
      </c>
      <c r="Q1432">
        <v>320.81400000000002</v>
      </c>
      <c r="R1432">
        <v>145.3784</v>
      </c>
      <c r="S1432">
        <v>14.2803</v>
      </c>
      <c r="T1432">
        <v>0.45578999999999997</v>
      </c>
      <c r="U1432">
        <v>3.2306000000000001E-2</v>
      </c>
      <c r="V1432">
        <v>29.176349999999999</v>
      </c>
      <c r="W1432" t="s">
        <v>6186</v>
      </c>
      <c r="X1432">
        <v>0.72199999999999998</v>
      </c>
      <c r="Y1432">
        <v>0.27800000000000002</v>
      </c>
      <c r="Z1432">
        <v>0.23200000000000001</v>
      </c>
      <c r="AA1432">
        <v>0.76800000000000002</v>
      </c>
      <c r="AB1432" t="s">
        <v>6186</v>
      </c>
      <c r="AC1432" t="s">
        <v>6186</v>
      </c>
      <c r="AD1432" t="s">
        <v>6186</v>
      </c>
      <c r="AE1432">
        <v>1</v>
      </c>
      <c r="AF1432" t="s">
        <v>6186</v>
      </c>
      <c r="AG1432" t="s">
        <v>6186</v>
      </c>
      <c r="AH1432" t="s">
        <v>6186</v>
      </c>
      <c r="AI1432" t="s">
        <v>6186</v>
      </c>
      <c r="AJ1432" t="s">
        <v>6186</v>
      </c>
      <c r="AK1432" t="s">
        <v>6186</v>
      </c>
      <c r="AL1432" t="s">
        <v>6186</v>
      </c>
      <c r="AM1432" t="s">
        <v>6186</v>
      </c>
      <c r="AN1432" t="s">
        <v>6186</v>
      </c>
      <c r="AO1432" t="s">
        <v>6186</v>
      </c>
      <c r="AP1432">
        <v>1</v>
      </c>
      <c r="AQ1432" t="s">
        <v>6186</v>
      </c>
      <c r="AR1432" t="s">
        <v>6186</v>
      </c>
      <c r="AS1432" t="s">
        <v>6186</v>
      </c>
      <c r="AT1432" t="s">
        <v>6186</v>
      </c>
      <c r="AU1432" t="s">
        <v>6186</v>
      </c>
      <c r="AV1432">
        <v>3.1</v>
      </c>
      <c r="AW1432" t="s">
        <v>6186</v>
      </c>
      <c r="AX1432">
        <v>7.4</v>
      </c>
      <c r="AY1432">
        <v>1</v>
      </c>
      <c r="AZ1432" t="s">
        <v>6186</v>
      </c>
      <c r="BA1432" t="s">
        <v>6186</v>
      </c>
      <c r="BB1432" t="s">
        <v>6186</v>
      </c>
      <c r="BC1432" t="s">
        <v>6186</v>
      </c>
      <c r="BD1432" t="s">
        <v>6186</v>
      </c>
    </row>
    <row r="1433" spans="1:56">
      <c r="A1433" t="s">
        <v>6188</v>
      </c>
      <c r="B1433">
        <v>4500</v>
      </c>
      <c r="C1433">
        <v>1986</v>
      </c>
      <c r="D1433">
        <v>46</v>
      </c>
      <c r="E1433">
        <v>2.9789999999999999E-3</v>
      </c>
      <c r="F1433">
        <v>15.60013</v>
      </c>
      <c r="H1433">
        <v>13.235569999999999</v>
      </c>
      <c r="I1433">
        <f t="shared" si="26"/>
        <v>3.9428763029999994E-2</v>
      </c>
      <c r="K1433">
        <v>12.29767</v>
      </c>
      <c r="L1433">
        <v>14.55715</v>
      </c>
      <c r="M1433">
        <v>671.44827999999995</v>
      </c>
      <c r="N1433">
        <v>722.65731000000005</v>
      </c>
      <c r="O1433">
        <v>610.49048000000005</v>
      </c>
      <c r="P1433" t="s">
        <v>6186</v>
      </c>
      <c r="Q1433">
        <v>325.45580000000001</v>
      </c>
      <c r="R1433">
        <v>141.8202</v>
      </c>
      <c r="S1433">
        <v>13.925700000000001</v>
      </c>
      <c r="T1433">
        <v>0.43804300000000002</v>
      </c>
      <c r="U1433">
        <v>3.1516000000000002E-2</v>
      </c>
      <c r="V1433">
        <v>30.311800000000002</v>
      </c>
      <c r="W1433" t="s">
        <v>6186</v>
      </c>
      <c r="X1433">
        <v>0.80700000000000005</v>
      </c>
      <c r="Y1433">
        <v>0.193</v>
      </c>
      <c r="Z1433">
        <v>0.14000000000000001</v>
      </c>
      <c r="AA1433">
        <v>0.53600000000000003</v>
      </c>
      <c r="AB1433">
        <v>0.32400000000000001</v>
      </c>
      <c r="AC1433" t="s">
        <v>6186</v>
      </c>
      <c r="AD1433" t="s">
        <v>6186</v>
      </c>
      <c r="AE1433">
        <v>0.77500000000000002</v>
      </c>
      <c r="AF1433" t="s">
        <v>6186</v>
      </c>
      <c r="AG1433">
        <v>0.22500000000000001</v>
      </c>
      <c r="AH1433" t="s">
        <v>6186</v>
      </c>
      <c r="AI1433" t="s">
        <v>6186</v>
      </c>
      <c r="AJ1433" t="s">
        <v>6186</v>
      </c>
      <c r="AK1433" t="s">
        <v>6186</v>
      </c>
      <c r="AL1433" t="s">
        <v>6186</v>
      </c>
      <c r="AM1433" t="s">
        <v>6186</v>
      </c>
      <c r="AN1433" t="s">
        <v>6186</v>
      </c>
      <c r="AO1433" t="s">
        <v>6186</v>
      </c>
      <c r="AP1433">
        <v>1</v>
      </c>
      <c r="AQ1433" t="s">
        <v>6186</v>
      </c>
      <c r="AR1433" t="s">
        <v>6186</v>
      </c>
      <c r="AS1433" t="s">
        <v>6186</v>
      </c>
      <c r="AT1433" t="s">
        <v>6186</v>
      </c>
      <c r="AU1433" t="s">
        <v>6186</v>
      </c>
      <c r="AV1433">
        <v>3.3</v>
      </c>
      <c r="AW1433" t="s">
        <v>6186</v>
      </c>
      <c r="AX1433">
        <v>7.6</v>
      </c>
      <c r="AY1433">
        <v>1</v>
      </c>
      <c r="AZ1433" t="s">
        <v>6186</v>
      </c>
      <c r="BA1433" t="s">
        <v>6186</v>
      </c>
      <c r="BB1433" t="s">
        <v>6186</v>
      </c>
      <c r="BC1433" t="s">
        <v>6186</v>
      </c>
      <c r="BD1433" t="s">
        <v>6186</v>
      </c>
    </row>
    <row r="1434" spans="1:56">
      <c r="A1434" t="s">
        <v>6185</v>
      </c>
      <c r="B1434">
        <v>4000</v>
      </c>
      <c r="C1434">
        <v>1995</v>
      </c>
      <c r="D1434" s="7">
        <v>1281</v>
      </c>
      <c r="E1434">
        <v>8.4589999999999999E-2</v>
      </c>
      <c r="F1434">
        <v>23.50647</v>
      </c>
      <c r="H1434">
        <v>19.622879999999999</v>
      </c>
      <c r="I1434">
        <f t="shared" si="26"/>
        <v>1.6598994191999998</v>
      </c>
      <c r="K1434">
        <v>16.377410000000001</v>
      </c>
      <c r="L1434">
        <v>24.224139999999998</v>
      </c>
      <c r="M1434">
        <v>453.07583</v>
      </c>
      <c r="N1434">
        <v>542.84680000000003</v>
      </c>
      <c r="O1434">
        <v>367.02967000000001</v>
      </c>
      <c r="P1434" t="s">
        <v>6186</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6186</v>
      </c>
      <c r="AD1434" t="s">
        <v>6186</v>
      </c>
      <c r="AE1434" t="s">
        <v>6186</v>
      </c>
      <c r="AF1434" t="s">
        <v>6186</v>
      </c>
      <c r="AG1434">
        <v>0.996</v>
      </c>
      <c r="AH1434" t="s">
        <v>6186</v>
      </c>
      <c r="AI1434">
        <v>4.0000000000000001E-3</v>
      </c>
      <c r="AJ1434">
        <v>4.0000000000000001E-3</v>
      </c>
      <c r="AK1434" t="s">
        <v>6186</v>
      </c>
      <c r="AL1434" t="s">
        <v>6186</v>
      </c>
      <c r="AM1434" t="s">
        <v>6186</v>
      </c>
      <c r="AN1434" t="s">
        <v>6186</v>
      </c>
      <c r="AO1434" t="s">
        <v>6186</v>
      </c>
      <c r="AP1434">
        <v>0.996</v>
      </c>
      <c r="AQ1434" t="s">
        <v>6186</v>
      </c>
      <c r="AR1434" t="s">
        <v>6186</v>
      </c>
      <c r="AS1434" t="s">
        <v>6186</v>
      </c>
      <c r="AT1434">
        <v>0.41899999999999998</v>
      </c>
      <c r="AU1434" t="s">
        <v>6186</v>
      </c>
      <c r="AV1434">
        <v>4</v>
      </c>
      <c r="AW1434" t="s">
        <v>6186</v>
      </c>
      <c r="AX1434">
        <v>7.2</v>
      </c>
      <c r="AY1434">
        <v>0.98199999999999998</v>
      </c>
      <c r="AZ1434">
        <v>1.2E-2</v>
      </c>
      <c r="BA1434">
        <v>7.0000000000000001E-3</v>
      </c>
      <c r="BB1434" t="s">
        <v>6186</v>
      </c>
      <c r="BC1434" t="s">
        <v>6186</v>
      </c>
      <c r="BD1434" t="s">
        <v>6186</v>
      </c>
    </row>
    <row r="1435" spans="1:56">
      <c r="A1435" t="s">
        <v>6185</v>
      </c>
      <c r="B1435">
        <v>4000</v>
      </c>
      <c r="C1435">
        <v>1996</v>
      </c>
      <c r="D1435" s="7">
        <v>1093</v>
      </c>
      <c r="E1435">
        <v>8.3116999999999996E-2</v>
      </c>
      <c r="F1435">
        <v>23.9206</v>
      </c>
      <c r="H1435">
        <v>19.911059999999999</v>
      </c>
      <c r="I1435">
        <f t="shared" si="26"/>
        <v>1.6549475740199999</v>
      </c>
      <c r="K1435">
        <v>16.55537</v>
      </c>
      <c r="L1435">
        <v>24.572289999999999</v>
      </c>
      <c r="M1435">
        <v>446.44277</v>
      </c>
      <c r="N1435">
        <v>536.92760999999996</v>
      </c>
      <c r="O1435">
        <v>361.76150000000001</v>
      </c>
      <c r="P1435" t="s">
        <v>6186</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6186</v>
      </c>
      <c r="AD1435" t="s">
        <v>6186</v>
      </c>
      <c r="AE1435" t="s">
        <v>6186</v>
      </c>
      <c r="AF1435" t="s">
        <v>6186</v>
      </c>
      <c r="AG1435">
        <v>0.998</v>
      </c>
      <c r="AH1435" t="s">
        <v>6186</v>
      </c>
      <c r="AI1435">
        <v>2E-3</v>
      </c>
      <c r="AJ1435">
        <v>2E-3</v>
      </c>
      <c r="AK1435" t="s">
        <v>6186</v>
      </c>
      <c r="AL1435" t="s">
        <v>6186</v>
      </c>
      <c r="AM1435" t="s">
        <v>6186</v>
      </c>
      <c r="AN1435" t="s">
        <v>6186</v>
      </c>
      <c r="AO1435" t="s">
        <v>6186</v>
      </c>
      <c r="AP1435">
        <v>0.998</v>
      </c>
      <c r="AQ1435">
        <v>3.0000000000000001E-3</v>
      </c>
      <c r="AR1435" t="s">
        <v>6186</v>
      </c>
      <c r="AS1435" t="s">
        <v>6186</v>
      </c>
      <c r="AT1435">
        <v>0.48299999999999998</v>
      </c>
      <c r="AU1435" t="s">
        <v>6186</v>
      </c>
      <c r="AV1435">
        <v>4</v>
      </c>
      <c r="AW1435" t="s">
        <v>6186</v>
      </c>
      <c r="AX1435">
        <v>7.1</v>
      </c>
      <c r="AY1435">
        <v>0.98699999999999999</v>
      </c>
      <c r="AZ1435">
        <v>8.0000000000000002E-3</v>
      </c>
      <c r="BA1435">
        <v>5.0000000000000001E-3</v>
      </c>
      <c r="BB1435" t="s">
        <v>6186</v>
      </c>
      <c r="BC1435" t="s">
        <v>6186</v>
      </c>
      <c r="BD1435" t="s">
        <v>6186</v>
      </c>
    </row>
    <row r="1436" spans="1:56">
      <c r="A1436" t="s">
        <v>6185</v>
      </c>
      <c r="B1436">
        <v>4000</v>
      </c>
      <c r="C1436">
        <v>1997</v>
      </c>
      <c r="D1436" s="7">
        <v>1259</v>
      </c>
      <c r="E1436">
        <v>8.7096999999999994E-2</v>
      </c>
      <c r="F1436">
        <v>23.840630000000001</v>
      </c>
      <c r="H1436">
        <v>19.787710000000001</v>
      </c>
      <c r="I1436">
        <f t="shared" si="26"/>
        <v>1.72345017787</v>
      </c>
      <c r="K1436">
        <v>16.42248</v>
      </c>
      <c r="L1436">
        <v>24.345700000000001</v>
      </c>
      <c r="M1436">
        <v>449.21578</v>
      </c>
      <c r="N1436">
        <v>541.26108999999997</v>
      </c>
      <c r="O1436">
        <v>365.11975999999999</v>
      </c>
      <c r="P1436" t="s">
        <v>6186</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6186</v>
      </c>
      <c r="AB1436">
        <v>0.99</v>
      </c>
      <c r="AC1436" t="s">
        <v>6186</v>
      </c>
      <c r="AD1436" t="s">
        <v>6186</v>
      </c>
      <c r="AE1436" t="s">
        <v>6186</v>
      </c>
      <c r="AF1436" t="s">
        <v>6186</v>
      </c>
      <c r="AG1436">
        <v>0.998</v>
      </c>
      <c r="AH1436" t="s">
        <v>6186</v>
      </c>
      <c r="AI1436">
        <v>2E-3</v>
      </c>
      <c r="AJ1436">
        <v>2E-3</v>
      </c>
      <c r="AK1436" t="s">
        <v>6186</v>
      </c>
      <c r="AL1436" t="s">
        <v>6186</v>
      </c>
      <c r="AM1436" t="s">
        <v>6186</v>
      </c>
      <c r="AN1436" t="s">
        <v>6186</v>
      </c>
      <c r="AO1436" t="s">
        <v>6186</v>
      </c>
      <c r="AP1436">
        <v>0.998</v>
      </c>
      <c r="AQ1436">
        <v>2E-3</v>
      </c>
      <c r="AR1436" t="s">
        <v>6186</v>
      </c>
      <c r="AS1436" t="s">
        <v>6186</v>
      </c>
      <c r="AT1436">
        <v>0.48199999999999998</v>
      </c>
      <c r="AU1436" t="s">
        <v>6186</v>
      </c>
      <c r="AV1436">
        <v>4.0999999999999996</v>
      </c>
      <c r="AW1436" t="s">
        <v>6186</v>
      </c>
      <c r="AX1436">
        <v>7.1</v>
      </c>
      <c r="AY1436">
        <v>0.93400000000000005</v>
      </c>
      <c r="AZ1436">
        <v>5.8999999999999997E-2</v>
      </c>
      <c r="BA1436">
        <v>7.0000000000000001E-3</v>
      </c>
      <c r="BB1436" t="s">
        <v>6186</v>
      </c>
      <c r="BC1436" t="s">
        <v>6186</v>
      </c>
      <c r="BD1436" t="s">
        <v>6186</v>
      </c>
    </row>
    <row r="1437" spans="1:56">
      <c r="A1437" t="s">
        <v>6185</v>
      </c>
      <c r="B1437">
        <v>4000</v>
      </c>
      <c r="C1437">
        <v>1998</v>
      </c>
      <c r="D1437">
        <v>918</v>
      </c>
      <c r="E1437">
        <v>6.3500000000000001E-2</v>
      </c>
      <c r="F1437">
        <v>23.818169999999999</v>
      </c>
      <c r="H1437">
        <v>19.690280000000001</v>
      </c>
      <c r="I1437">
        <f t="shared" si="26"/>
        <v>1.2503327800000001</v>
      </c>
      <c r="K1437">
        <v>16.381879999999999</v>
      </c>
      <c r="L1437">
        <v>24.015350000000002</v>
      </c>
      <c r="M1437">
        <v>451.50626999999997</v>
      </c>
      <c r="N1437">
        <v>542.68561999999997</v>
      </c>
      <c r="O1437">
        <v>370.19567999999998</v>
      </c>
      <c r="P1437" t="s">
        <v>6186</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6186</v>
      </c>
      <c r="AB1437">
        <v>0.98799999999999999</v>
      </c>
      <c r="AC1437" t="s">
        <v>6186</v>
      </c>
      <c r="AD1437" t="s">
        <v>6186</v>
      </c>
      <c r="AE1437" t="s">
        <v>6186</v>
      </c>
      <c r="AF1437" t="s">
        <v>6186</v>
      </c>
      <c r="AG1437">
        <v>0.996</v>
      </c>
      <c r="AH1437" t="s">
        <v>6186</v>
      </c>
      <c r="AI1437">
        <v>4.0000000000000001E-3</v>
      </c>
      <c r="AJ1437">
        <v>4.0000000000000001E-3</v>
      </c>
      <c r="AK1437" t="s">
        <v>6186</v>
      </c>
      <c r="AL1437" t="s">
        <v>6186</v>
      </c>
      <c r="AM1437" t="s">
        <v>6186</v>
      </c>
      <c r="AN1437" t="s">
        <v>6186</v>
      </c>
      <c r="AO1437" t="s">
        <v>6186</v>
      </c>
      <c r="AP1437">
        <v>0.996</v>
      </c>
      <c r="AQ1437">
        <v>2.7E-2</v>
      </c>
      <c r="AR1437" t="s">
        <v>6186</v>
      </c>
      <c r="AS1437" t="s">
        <v>6186</v>
      </c>
      <c r="AT1437">
        <v>0.54900000000000004</v>
      </c>
      <c r="AU1437" t="s">
        <v>6186</v>
      </c>
      <c r="AV1437">
        <v>4.2</v>
      </c>
      <c r="AW1437" t="s">
        <v>6186</v>
      </c>
      <c r="AX1437">
        <v>7.2</v>
      </c>
      <c r="AY1437">
        <v>0.83099999999999996</v>
      </c>
      <c r="AZ1437">
        <v>0.161</v>
      </c>
      <c r="BA1437">
        <v>8.0000000000000002E-3</v>
      </c>
      <c r="BB1437" t="s">
        <v>6186</v>
      </c>
      <c r="BC1437" t="s">
        <v>6186</v>
      </c>
      <c r="BD1437" t="s">
        <v>6186</v>
      </c>
    </row>
    <row r="1438" spans="1:56">
      <c r="A1438" t="s">
        <v>6185</v>
      </c>
      <c r="B1438">
        <v>4000</v>
      </c>
      <c r="C1438">
        <v>1999</v>
      </c>
      <c r="D1438" s="7">
        <v>1179</v>
      </c>
      <c r="E1438">
        <v>7.7468999999999996E-2</v>
      </c>
      <c r="F1438">
        <v>24.16545</v>
      </c>
      <c r="H1438">
        <v>19.941230000000001</v>
      </c>
      <c r="I1438">
        <f t="shared" si="26"/>
        <v>1.5448271468699999</v>
      </c>
      <c r="K1438">
        <v>16.448519999999998</v>
      </c>
      <c r="L1438">
        <v>24.465689999999999</v>
      </c>
      <c r="M1438">
        <v>445.84965999999997</v>
      </c>
      <c r="N1438">
        <v>540.51531999999997</v>
      </c>
      <c r="O1438">
        <v>363.40445999999997</v>
      </c>
      <c r="P1438" t="s">
        <v>6186</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6186</v>
      </c>
      <c r="AB1438">
        <v>0.98499999999999999</v>
      </c>
      <c r="AC1438" t="s">
        <v>6186</v>
      </c>
      <c r="AD1438" t="s">
        <v>6186</v>
      </c>
      <c r="AE1438" t="s">
        <v>6186</v>
      </c>
      <c r="AF1438" t="s">
        <v>6186</v>
      </c>
      <c r="AG1438">
        <v>0.996</v>
      </c>
      <c r="AH1438" t="s">
        <v>6186</v>
      </c>
      <c r="AI1438">
        <v>4.0000000000000001E-3</v>
      </c>
      <c r="AJ1438">
        <v>4.0000000000000001E-3</v>
      </c>
      <c r="AK1438" t="s">
        <v>6186</v>
      </c>
      <c r="AL1438" t="s">
        <v>6186</v>
      </c>
      <c r="AM1438" t="s">
        <v>6186</v>
      </c>
      <c r="AN1438" t="s">
        <v>6186</v>
      </c>
      <c r="AO1438" t="s">
        <v>6186</v>
      </c>
      <c r="AP1438">
        <v>0.996</v>
      </c>
      <c r="AQ1438">
        <v>7.0999999999999994E-2</v>
      </c>
      <c r="AR1438" t="s">
        <v>6186</v>
      </c>
      <c r="AS1438" t="s">
        <v>6186</v>
      </c>
      <c r="AT1438">
        <v>0.59499999999999997</v>
      </c>
      <c r="AU1438" t="s">
        <v>6186</v>
      </c>
      <c r="AV1438">
        <v>4.2</v>
      </c>
      <c r="AW1438" t="s">
        <v>6186</v>
      </c>
      <c r="AX1438">
        <v>6.9</v>
      </c>
      <c r="AY1438">
        <v>0.84599999999999997</v>
      </c>
      <c r="AZ1438">
        <v>0.14699999999999999</v>
      </c>
      <c r="BA1438">
        <v>8.0000000000000002E-3</v>
      </c>
      <c r="BB1438" t="s">
        <v>6186</v>
      </c>
      <c r="BC1438" t="s">
        <v>6186</v>
      </c>
      <c r="BD1438" t="s">
        <v>6186</v>
      </c>
    </row>
    <row r="1439" spans="1:56">
      <c r="A1439" t="s">
        <v>6185</v>
      </c>
      <c r="B1439">
        <v>4000</v>
      </c>
      <c r="C1439">
        <v>2000</v>
      </c>
      <c r="D1439" s="7">
        <v>1382</v>
      </c>
      <c r="E1439">
        <v>8.3424999999999999E-2</v>
      </c>
      <c r="F1439">
        <v>24.36788</v>
      </c>
      <c r="H1439">
        <v>20.03763</v>
      </c>
      <c r="I1439">
        <f t="shared" si="26"/>
        <v>1.67163928275</v>
      </c>
      <c r="K1439">
        <v>16.508400000000002</v>
      </c>
      <c r="L1439">
        <v>24.489049999999999</v>
      </c>
      <c r="M1439">
        <v>443.51549999999997</v>
      </c>
      <c r="N1439">
        <v>538.33186000000001</v>
      </c>
      <c r="O1439">
        <v>362.89684999999997</v>
      </c>
      <c r="P1439" t="s">
        <v>6186</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6186</v>
      </c>
      <c r="AB1439">
        <v>0.97899999999999998</v>
      </c>
      <c r="AC1439" t="s">
        <v>6186</v>
      </c>
      <c r="AD1439" t="s">
        <v>6186</v>
      </c>
      <c r="AE1439" t="s">
        <v>6186</v>
      </c>
      <c r="AF1439" t="s">
        <v>6186</v>
      </c>
      <c r="AG1439">
        <v>1</v>
      </c>
      <c r="AH1439" t="s">
        <v>6186</v>
      </c>
      <c r="AI1439" t="s">
        <v>6186</v>
      </c>
      <c r="AJ1439" t="s">
        <v>6186</v>
      </c>
      <c r="AK1439" t="s">
        <v>6186</v>
      </c>
      <c r="AL1439" t="s">
        <v>6186</v>
      </c>
      <c r="AM1439" t="s">
        <v>6186</v>
      </c>
      <c r="AN1439" t="s">
        <v>6186</v>
      </c>
      <c r="AO1439" t="s">
        <v>6186</v>
      </c>
      <c r="AP1439">
        <v>1</v>
      </c>
      <c r="AQ1439">
        <v>3.5000000000000003E-2</v>
      </c>
      <c r="AR1439" t="s">
        <v>6186</v>
      </c>
      <c r="AS1439" t="s">
        <v>6186</v>
      </c>
      <c r="AT1439">
        <v>0.52200000000000002</v>
      </c>
      <c r="AU1439">
        <v>0.13400000000000001</v>
      </c>
      <c r="AV1439">
        <v>4.2</v>
      </c>
      <c r="AW1439" t="s">
        <v>6186</v>
      </c>
      <c r="AX1439">
        <v>6.8</v>
      </c>
      <c r="AY1439">
        <v>0.77600000000000002</v>
      </c>
      <c r="AZ1439">
        <v>0.20899999999999999</v>
      </c>
      <c r="BA1439">
        <v>1.6E-2</v>
      </c>
      <c r="BB1439" t="s">
        <v>6186</v>
      </c>
      <c r="BC1439" t="s">
        <v>6186</v>
      </c>
      <c r="BD1439" t="s">
        <v>6186</v>
      </c>
    </row>
    <row r="1440" spans="1:56">
      <c r="A1440" t="s">
        <v>6185</v>
      </c>
      <c r="B1440">
        <v>4000</v>
      </c>
      <c r="C1440">
        <v>2001</v>
      </c>
      <c r="D1440" s="7">
        <v>1331</v>
      </c>
      <c r="E1440">
        <v>8.5283999999999999E-2</v>
      </c>
      <c r="F1440">
        <v>24.622730000000001</v>
      </c>
      <c r="H1440">
        <v>20.16272</v>
      </c>
      <c r="I1440">
        <f t="shared" si="26"/>
        <v>1.7195574124799999</v>
      </c>
      <c r="K1440">
        <v>16.622150000000001</v>
      </c>
      <c r="L1440">
        <v>24.493110000000001</v>
      </c>
      <c r="M1440">
        <v>440.76384000000002</v>
      </c>
      <c r="N1440">
        <v>534.64802999999995</v>
      </c>
      <c r="O1440">
        <v>362.83677</v>
      </c>
      <c r="P1440" t="s">
        <v>6186</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6186</v>
      </c>
      <c r="AB1440">
        <v>0.96699999999999997</v>
      </c>
      <c r="AC1440" t="s">
        <v>6186</v>
      </c>
      <c r="AD1440" t="s">
        <v>6186</v>
      </c>
      <c r="AE1440" t="s">
        <v>6186</v>
      </c>
      <c r="AF1440" t="s">
        <v>6186</v>
      </c>
      <c r="AG1440">
        <v>1</v>
      </c>
      <c r="AH1440" t="s">
        <v>6186</v>
      </c>
      <c r="AI1440" t="s">
        <v>6186</v>
      </c>
      <c r="AJ1440" t="s">
        <v>6186</v>
      </c>
      <c r="AK1440" t="s">
        <v>6186</v>
      </c>
      <c r="AL1440" t="s">
        <v>6186</v>
      </c>
      <c r="AM1440" t="s">
        <v>6186</v>
      </c>
      <c r="AN1440" t="s">
        <v>6186</v>
      </c>
      <c r="AO1440" t="s">
        <v>6186</v>
      </c>
      <c r="AP1440">
        <v>1</v>
      </c>
      <c r="AQ1440">
        <v>5.2999999999999999E-2</v>
      </c>
      <c r="AR1440" t="s">
        <v>6186</v>
      </c>
      <c r="AS1440" t="s">
        <v>6186</v>
      </c>
      <c r="AT1440">
        <v>0.60299999999999998</v>
      </c>
      <c r="AU1440">
        <v>0.19400000000000001</v>
      </c>
      <c r="AV1440">
        <v>4.3</v>
      </c>
      <c r="AW1440" t="s">
        <v>6186</v>
      </c>
      <c r="AX1440">
        <v>6.6</v>
      </c>
      <c r="AY1440">
        <v>0.69099999999999995</v>
      </c>
      <c r="AZ1440">
        <v>0.28599999999999998</v>
      </c>
      <c r="BA1440">
        <v>2.3E-2</v>
      </c>
      <c r="BB1440" t="s">
        <v>6186</v>
      </c>
      <c r="BC1440" t="s">
        <v>6186</v>
      </c>
      <c r="BD1440" t="s">
        <v>6186</v>
      </c>
    </row>
    <row r="1441" spans="1:56">
      <c r="A1441" t="s">
        <v>6185</v>
      </c>
      <c r="B1441">
        <v>4000</v>
      </c>
      <c r="C1441">
        <v>2002</v>
      </c>
      <c r="D1441" s="7">
        <v>1256</v>
      </c>
      <c r="E1441">
        <v>7.7947000000000002E-2</v>
      </c>
      <c r="F1441">
        <v>24.781220000000001</v>
      </c>
      <c r="H1441">
        <v>20.195509999999999</v>
      </c>
      <c r="I1441">
        <f t="shared" si="26"/>
        <v>1.5741794179699999</v>
      </c>
      <c r="K1441">
        <v>16.696829999999999</v>
      </c>
      <c r="L1441">
        <v>24.325949999999999</v>
      </c>
      <c r="M1441">
        <v>440.04829999999998</v>
      </c>
      <c r="N1441">
        <v>532.25669000000005</v>
      </c>
      <c r="O1441">
        <v>365.32999000000001</v>
      </c>
      <c r="P1441" t="s">
        <v>6186</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6186</v>
      </c>
      <c r="AB1441">
        <v>0.97299999999999998</v>
      </c>
      <c r="AC1441" t="s">
        <v>6186</v>
      </c>
      <c r="AD1441" t="s">
        <v>6186</v>
      </c>
      <c r="AE1441" t="s">
        <v>6186</v>
      </c>
      <c r="AF1441" t="s">
        <v>6186</v>
      </c>
      <c r="AG1441">
        <v>1</v>
      </c>
      <c r="AH1441" t="s">
        <v>6186</v>
      </c>
      <c r="AI1441" t="s">
        <v>6186</v>
      </c>
      <c r="AJ1441" t="s">
        <v>6186</v>
      </c>
      <c r="AK1441" t="s">
        <v>6186</v>
      </c>
      <c r="AL1441" t="s">
        <v>6186</v>
      </c>
      <c r="AM1441" t="s">
        <v>6186</v>
      </c>
      <c r="AN1441" t="s">
        <v>6186</v>
      </c>
      <c r="AO1441" t="s">
        <v>6186</v>
      </c>
      <c r="AP1441">
        <v>1</v>
      </c>
      <c r="AQ1441">
        <v>0.06</v>
      </c>
      <c r="AR1441" t="s">
        <v>6186</v>
      </c>
      <c r="AS1441" t="s">
        <v>6186</v>
      </c>
      <c r="AT1441">
        <v>0.70499999999999996</v>
      </c>
      <c r="AU1441">
        <v>0.23100000000000001</v>
      </c>
      <c r="AV1441">
        <v>4.4000000000000004</v>
      </c>
      <c r="AW1441">
        <v>2E-3</v>
      </c>
      <c r="AX1441">
        <v>6.5</v>
      </c>
      <c r="AY1441">
        <v>0.58299999999999996</v>
      </c>
      <c r="AZ1441">
        <v>0.39500000000000002</v>
      </c>
      <c r="BA1441">
        <v>0.02</v>
      </c>
      <c r="BB1441" t="s">
        <v>6186</v>
      </c>
      <c r="BC1441" t="s">
        <v>6186</v>
      </c>
      <c r="BD1441" t="s">
        <v>6186</v>
      </c>
    </row>
    <row r="1442" spans="1:56">
      <c r="A1442" t="s">
        <v>6185</v>
      </c>
      <c r="B1442">
        <v>4000</v>
      </c>
      <c r="C1442">
        <v>2003</v>
      </c>
      <c r="D1442" s="7">
        <v>1013</v>
      </c>
      <c r="E1442">
        <v>6.4232999999999998E-2</v>
      </c>
      <c r="F1442">
        <v>25.06776</v>
      </c>
      <c r="H1442">
        <v>20.357520000000001</v>
      </c>
      <c r="I1442">
        <f t="shared" si="26"/>
        <v>1.3076245821600001</v>
      </c>
      <c r="K1442">
        <v>16.78238</v>
      </c>
      <c r="L1442">
        <v>24.484500000000001</v>
      </c>
      <c r="M1442">
        <v>436.54631999999998</v>
      </c>
      <c r="N1442">
        <v>529.54336999999998</v>
      </c>
      <c r="O1442">
        <v>362.96429999999998</v>
      </c>
      <c r="P1442" t="s">
        <v>6186</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6186</v>
      </c>
      <c r="AB1442">
        <v>0.96</v>
      </c>
      <c r="AC1442" t="s">
        <v>6186</v>
      </c>
      <c r="AD1442" t="s">
        <v>6186</v>
      </c>
      <c r="AE1442" t="s">
        <v>6186</v>
      </c>
      <c r="AF1442" t="s">
        <v>6186</v>
      </c>
      <c r="AG1442">
        <v>1</v>
      </c>
      <c r="AH1442" t="s">
        <v>6186</v>
      </c>
      <c r="AI1442" t="s">
        <v>6186</v>
      </c>
      <c r="AJ1442" t="s">
        <v>6186</v>
      </c>
      <c r="AK1442" t="s">
        <v>6186</v>
      </c>
      <c r="AL1442" t="s">
        <v>6186</v>
      </c>
      <c r="AM1442" t="s">
        <v>6186</v>
      </c>
      <c r="AN1442" t="s">
        <v>6186</v>
      </c>
      <c r="AO1442" t="s">
        <v>6186</v>
      </c>
      <c r="AP1442">
        <v>1</v>
      </c>
      <c r="AQ1442">
        <v>3.7999999999999999E-2</v>
      </c>
      <c r="AR1442" t="s">
        <v>6186</v>
      </c>
      <c r="AS1442" t="s">
        <v>6186</v>
      </c>
      <c r="AT1442">
        <v>0.77500000000000002</v>
      </c>
      <c r="AU1442">
        <v>0.26400000000000001</v>
      </c>
      <c r="AV1442">
        <v>4.5999999999999996</v>
      </c>
      <c r="AW1442">
        <v>8.9999999999999993E-3</v>
      </c>
      <c r="AX1442">
        <v>6.4</v>
      </c>
      <c r="AY1442">
        <v>0.42499999999999999</v>
      </c>
      <c r="AZ1442">
        <v>0.51700000000000002</v>
      </c>
      <c r="BA1442">
        <v>0.05</v>
      </c>
      <c r="BB1442" t="s">
        <v>6186</v>
      </c>
      <c r="BC1442" t="s">
        <v>6186</v>
      </c>
      <c r="BD1442" t="s">
        <v>6186</v>
      </c>
    </row>
    <row r="1443" spans="1:56">
      <c r="A1443" t="s">
        <v>6185</v>
      </c>
      <c r="B1443">
        <v>4000</v>
      </c>
      <c r="C1443">
        <v>2004</v>
      </c>
      <c r="D1443" s="7">
        <v>1287</v>
      </c>
      <c r="E1443">
        <v>8.1902000000000003E-2</v>
      </c>
      <c r="F1443">
        <v>25.402249999999999</v>
      </c>
      <c r="H1443">
        <v>20.58287</v>
      </c>
      <c r="I1443">
        <f t="shared" si="26"/>
        <v>1.6857782187400001</v>
      </c>
      <c r="K1443">
        <v>16.838930000000001</v>
      </c>
      <c r="L1443">
        <v>24.852070000000001</v>
      </c>
      <c r="M1443">
        <v>431.79786999999999</v>
      </c>
      <c r="N1443">
        <v>527.80287999999996</v>
      </c>
      <c r="O1443">
        <v>357.62195000000003</v>
      </c>
      <c r="P1443" t="s">
        <v>6186</v>
      </c>
      <c r="Q1443">
        <v>211.4383</v>
      </c>
      <c r="R1443">
        <v>238.5796</v>
      </c>
      <c r="S1443">
        <v>7.9132999999999996</v>
      </c>
      <c r="T1443">
        <v>1.147248</v>
      </c>
      <c r="U1443">
        <v>5.9644999999999997E-2</v>
      </c>
      <c r="V1443">
        <v>41.36177</v>
      </c>
      <c r="W1443">
        <v>0.61</v>
      </c>
      <c r="X1443">
        <v>0.17100000000000001</v>
      </c>
      <c r="Y1443">
        <v>0.22</v>
      </c>
      <c r="Z1443">
        <v>3.6999999999999998E-2</v>
      </c>
      <c r="AA1443" t="s">
        <v>6186</v>
      </c>
      <c r="AB1443">
        <v>0.95799999999999996</v>
      </c>
      <c r="AC1443" t="s">
        <v>6186</v>
      </c>
      <c r="AD1443" t="s">
        <v>6186</v>
      </c>
      <c r="AE1443" t="s">
        <v>6186</v>
      </c>
      <c r="AF1443" t="s">
        <v>6186</v>
      </c>
      <c r="AG1443">
        <v>0.999</v>
      </c>
      <c r="AH1443" t="s">
        <v>6186</v>
      </c>
      <c r="AI1443">
        <v>1E-3</v>
      </c>
      <c r="AJ1443">
        <v>1E-3</v>
      </c>
      <c r="AK1443" t="s">
        <v>6186</v>
      </c>
      <c r="AL1443" t="s">
        <v>6186</v>
      </c>
      <c r="AM1443" t="s">
        <v>6186</v>
      </c>
      <c r="AN1443" t="s">
        <v>6186</v>
      </c>
      <c r="AO1443" t="s">
        <v>6186</v>
      </c>
      <c r="AP1443">
        <v>0.999</v>
      </c>
      <c r="AQ1443">
        <v>7.0000000000000007E-2</v>
      </c>
      <c r="AR1443" t="s">
        <v>6186</v>
      </c>
      <c r="AS1443" t="s">
        <v>6186</v>
      </c>
      <c r="AT1443">
        <v>0.82199999999999995</v>
      </c>
      <c r="AU1443">
        <v>0.47899999999999998</v>
      </c>
      <c r="AV1443">
        <v>4.7</v>
      </c>
      <c r="AW1443">
        <v>5.0000000000000001E-3</v>
      </c>
      <c r="AX1443">
        <v>6.2</v>
      </c>
      <c r="AY1443">
        <v>0.36099999999999999</v>
      </c>
      <c r="AZ1443">
        <v>0.55300000000000005</v>
      </c>
      <c r="BA1443">
        <v>6.3E-2</v>
      </c>
      <c r="BB1443">
        <v>1.7999999999999999E-2</v>
      </c>
      <c r="BC1443" t="s">
        <v>6186</v>
      </c>
      <c r="BD1443" t="s">
        <v>6186</v>
      </c>
    </row>
    <row r="1444" spans="1:56">
      <c r="A1444" t="s">
        <v>6185</v>
      </c>
      <c r="B1444">
        <v>4000</v>
      </c>
      <c r="C1444">
        <v>2005</v>
      </c>
      <c r="D1444" s="7">
        <v>1637</v>
      </c>
      <c r="E1444">
        <v>0.102977</v>
      </c>
      <c r="F1444">
        <v>25.681439999999998</v>
      </c>
      <c r="H1444">
        <v>20.72701</v>
      </c>
      <c r="I1444">
        <f t="shared" si="26"/>
        <v>2.1344053087699999</v>
      </c>
      <c r="K1444">
        <v>16.92661</v>
      </c>
      <c r="L1444">
        <v>24.95356</v>
      </c>
      <c r="M1444">
        <v>429.04284999999999</v>
      </c>
      <c r="N1444">
        <v>525.37009</v>
      </c>
      <c r="O1444">
        <v>356.37493000000001</v>
      </c>
      <c r="P1444" t="s">
        <v>6186</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6186</v>
      </c>
      <c r="AB1444">
        <v>0.93</v>
      </c>
      <c r="AC1444" t="s">
        <v>6186</v>
      </c>
      <c r="AD1444" t="s">
        <v>6186</v>
      </c>
      <c r="AE1444" t="s">
        <v>6186</v>
      </c>
      <c r="AF1444" t="s">
        <v>6186</v>
      </c>
      <c r="AG1444">
        <v>0.99399999999999999</v>
      </c>
      <c r="AH1444" t="s">
        <v>6186</v>
      </c>
      <c r="AI1444">
        <v>6.0000000000000001E-3</v>
      </c>
      <c r="AJ1444">
        <v>6.0000000000000001E-3</v>
      </c>
      <c r="AK1444" t="s">
        <v>6186</v>
      </c>
      <c r="AL1444" t="s">
        <v>6186</v>
      </c>
      <c r="AM1444" t="s">
        <v>6186</v>
      </c>
      <c r="AN1444" t="s">
        <v>6186</v>
      </c>
      <c r="AO1444" t="s">
        <v>6186</v>
      </c>
      <c r="AP1444">
        <v>0.99399999999999999</v>
      </c>
      <c r="AQ1444">
        <v>3.5999999999999997E-2</v>
      </c>
      <c r="AR1444" t="s">
        <v>6186</v>
      </c>
      <c r="AS1444" t="s">
        <v>6186</v>
      </c>
      <c r="AT1444">
        <v>0.78700000000000003</v>
      </c>
      <c r="AU1444">
        <v>0.442</v>
      </c>
      <c r="AV1444">
        <v>4.8</v>
      </c>
      <c r="AW1444">
        <v>2.9000000000000001E-2</v>
      </c>
      <c r="AX1444">
        <v>6.2</v>
      </c>
      <c r="AY1444">
        <v>0.32900000000000001</v>
      </c>
      <c r="AZ1444">
        <v>0.51400000000000001</v>
      </c>
      <c r="BA1444">
        <v>0.114</v>
      </c>
      <c r="BB1444">
        <v>1.4E-2</v>
      </c>
      <c r="BC1444" t="s">
        <v>6186</v>
      </c>
      <c r="BD1444" t="s">
        <v>6186</v>
      </c>
    </row>
    <row r="1445" spans="1:56">
      <c r="A1445" t="s">
        <v>6185</v>
      </c>
      <c r="B1445">
        <v>4000</v>
      </c>
      <c r="C1445">
        <v>2006</v>
      </c>
      <c r="D1445" s="7">
        <v>2241</v>
      </c>
      <c r="E1445">
        <v>0.148337</v>
      </c>
      <c r="F1445">
        <v>26.022410000000001</v>
      </c>
      <c r="H1445">
        <v>20.966139999999999</v>
      </c>
      <c r="I1445">
        <f t="shared" si="26"/>
        <v>3.1100543091799997</v>
      </c>
      <c r="K1445">
        <v>17.181809999999999</v>
      </c>
      <c r="L1445">
        <v>25.143930000000001</v>
      </c>
      <c r="M1445">
        <v>423.98660999999998</v>
      </c>
      <c r="N1445">
        <v>517.36973999999998</v>
      </c>
      <c r="O1445">
        <v>353.53969000000001</v>
      </c>
      <c r="P1445" t="s">
        <v>6186</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6186</v>
      </c>
      <c r="AD1445" t="s">
        <v>6186</v>
      </c>
      <c r="AE1445" t="s">
        <v>6186</v>
      </c>
      <c r="AF1445" t="s">
        <v>6186</v>
      </c>
      <c r="AG1445">
        <v>0.998</v>
      </c>
      <c r="AH1445" t="s">
        <v>6186</v>
      </c>
      <c r="AI1445">
        <v>2E-3</v>
      </c>
      <c r="AJ1445">
        <v>2E-3</v>
      </c>
      <c r="AK1445" t="s">
        <v>6186</v>
      </c>
      <c r="AL1445" t="s">
        <v>6186</v>
      </c>
      <c r="AM1445" t="s">
        <v>6186</v>
      </c>
      <c r="AN1445" t="s">
        <v>6186</v>
      </c>
      <c r="AO1445">
        <v>2E-3</v>
      </c>
      <c r="AP1445">
        <v>0.996</v>
      </c>
      <c r="AQ1445">
        <v>4.1000000000000002E-2</v>
      </c>
      <c r="AR1445" t="s">
        <v>6186</v>
      </c>
      <c r="AS1445">
        <v>3.4000000000000002E-2</v>
      </c>
      <c r="AT1445">
        <v>0.76500000000000001</v>
      </c>
      <c r="AU1445">
        <v>0.56599999999999995</v>
      </c>
      <c r="AV1445">
        <v>5</v>
      </c>
      <c r="AW1445">
        <v>2.8000000000000001E-2</v>
      </c>
      <c r="AX1445">
        <v>6.2</v>
      </c>
      <c r="AY1445">
        <v>0.3</v>
      </c>
      <c r="AZ1445">
        <v>0.45800000000000002</v>
      </c>
      <c r="BA1445">
        <v>0.159</v>
      </c>
      <c r="BB1445">
        <v>5.5E-2</v>
      </c>
      <c r="BC1445" t="s">
        <v>6186</v>
      </c>
      <c r="BD1445" t="s">
        <v>6186</v>
      </c>
    </row>
    <row r="1446" spans="1:56">
      <c r="A1446" t="s">
        <v>6185</v>
      </c>
      <c r="B1446">
        <v>4000</v>
      </c>
      <c r="C1446">
        <v>2007</v>
      </c>
      <c r="D1446" s="7">
        <v>2197</v>
      </c>
      <c r="E1446">
        <v>0.14382400000000001</v>
      </c>
      <c r="F1446">
        <v>26.968450000000001</v>
      </c>
      <c r="H1446">
        <v>21.675529999999998</v>
      </c>
      <c r="I1446">
        <f t="shared" si="26"/>
        <v>3.1174614267199998</v>
      </c>
      <c r="K1446">
        <v>17.801069999999999</v>
      </c>
      <c r="L1446">
        <v>25.933710000000001</v>
      </c>
      <c r="M1446">
        <v>410.05313000000001</v>
      </c>
      <c r="N1446">
        <v>499.30290000000002</v>
      </c>
      <c r="O1446">
        <v>342.72435999999999</v>
      </c>
      <c r="P1446" t="s">
        <v>6186</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6186</v>
      </c>
      <c r="AB1446">
        <v>0.89300000000000002</v>
      </c>
      <c r="AC1446">
        <v>3.1E-2</v>
      </c>
      <c r="AD1446" t="s">
        <v>6186</v>
      </c>
      <c r="AE1446" t="s">
        <v>6186</v>
      </c>
      <c r="AF1446" t="s">
        <v>6186</v>
      </c>
      <c r="AG1446">
        <v>0.999</v>
      </c>
      <c r="AH1446" t="s">
        <v>6186</v>
      </c>
      <c r="AI1446">
        <v>1E-3</v>
      </c>
      <c r="AJ1446">
        <v>1E-3</v>
      </c>
      <c r="AK1446" t="s">
        <v>6186</v>
      </c>
      <c r="AL1446" t="s">
        <v>6186</v>
      </c>
      <c r="AM1446" t="s">
        <v>6186</v>
      </c>
      <c r="AN1446" t="s">
        <v>6186</v>
      </c>
      <c r="AO1446">
        <v>3.3000000000000002E-2</v>
      </c>
      <c r="AP1446">
        <v>0.96599999999999997</v>
      </c>
      <c r="AQ1446">
        <v>6.9000000000000006E-2</v>
      </c>
      <c r="AR1446" t="s">
        <v>6186</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6186</v>
      </c>
      <c r="BD1446" t="s">
        <v>6186</v>
      </c>
    </row>
    <row r="1447" spans="1:56">
      <c r="A1447" t="s">
        <v>6185</v>
      </c>
      <c r="B1447">
        <v>4000</v>
      </c>
      <c r="C1447">
        <v>2008</v>
      </c>
      <c r="D1447" s="7">
        <v>2284</v>
      </c>
      <c r="E1447">
        <v>0.164302</v>
      </c>
      <c r="F1447">
        <v>26.891909999999999</v>
      </c>
      <c r="H1447">
        <v>21.658200000000001</v>
      </c>
      <c r="I1447">
        <f t="shared" si="26"/>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6186</v>
      </c>
      <c r="AE1447" t="s">
        <v>6186</v>
      </c>
      <c r="AF1447">
        <v>5.8000000000000003E-2</v>
      </c>
      <c r="AG1447">
        <v>0.94099999999999995</v>
      </c>
      <c r="AH1447" t="s">
        <v>6186</v>
      </c>
      <c r="AI1447">
        <v>2E-3</v>
      </c>
      <c r="AJ1447">
        <v>2E-3</v>
      </c>
      <c r="AK1447" t="s">
        <v>6186</v>
      </c>
      <c r="AL1447" t="s">
        <v>6186</v>
      </c>
      <c r="AM1447" t="s">
        <v>6186</v>
      </c>
      <c r="AN1447" t="s">
        <v>6186</v>
      </c>
      <c r="AO1447">
        <v>1.4999999999999999E-2</v>
      </c>
      <c r="AP1447">
        <v>0.98299999999999998</v>
      </c>
      <c r="AQ1447">
        <v>7.5999999999999998E-2</v>
      </c>
      <c r="AR1447" t="s">
        <v>6186</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6186</v>
      </c>
    </row>
    <row r="1448" spans="1:56">
      <c r="A1448" t="s">
        <v>6185</v>
      </c>
      <c r="B1448">
        <v>4000</v>
      </c>
      <c r="C1448">
        <v>2009</v>
      </c>
      <c r="D1448" s="7">
        <v>1315</v>
      </c>
      <c r="E1448">
        <v>0.14119000000000001</v>
      </c>
      <c r="F1448">
        <v>27.532769999999999</v>
      </c>
      <c r="H1448">
        <v>22.090389999999999</v>
      </c>
      <c r="I1448">
        <f t="shared" si="26"/>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6186</v>
      </c>
      <c r="AE1448" t="s">
        <v>6186</v>
      </c>
      <c r="AF1448">
        <v>0.111</v>
      </c>
      <c r="AG1448">
        <v>0.88700000000000001</v>
      </c>
      <c r="AH1448" t="s">
        <v>6186</v>
      </c>
      <c r="AI1448">
        <v>2E-3</v>
      </c>
      <c r="AJ1448">
        <v>2E-3</v>
      </c>
      <c r="AK1448" t="s">
        <v>6186</v>
      </c>
      <c r="AL1448" t="s">
        <v>6186</v>
      </c>
      <c r="AM1448" t="s">
        <v>6186</v>
      </c>
      <c r="AN1448" t="s">
        <v>6186</v>
      </c>
      <c r="AO1448">
        <v>4.1000000000000002E-2</v>
      </c>
      <c r="AP1448">
        <v>0.95699999999999996</v>
      </c>
      <c r="AQ1448">
        <v>7.4999999999999997E-2</v>
      </c>
      <c r="AR1448" t="s">
        <v>6186</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6186</v>
      </c>
    </row>
    <row r="1449" spans="1:56">
      <c r="A1449" t="s">
        <v>6185</v>
      </c>
      <c r="B1449">
        <v>4000</v>
      </c>
      <c r="C1449">
        <v>2010</v>
      </c>
      <c r="D1449" s="7">
        <v>1399</v>
      </c>
      <c r="E1449">
        <v>0.12584799999999999</v>
      </c>
      <c r="F1449">
        <v>27.681339999999999</v>
      </c>
      <c r="H1449">
        <v>22.212969999999999</v>
      </c>
      <c r="I1449">
        <f t="shared" si="26"/>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6186</v>
      </c>
      <c r="AE1449" t="s">
        <v>6186</v>
      </c>
      <c r="AF1449">
        <v>0.17399999999999999</v>
      </c>
      <c r="AG1449">
        <v>0.82399999999999995</v>
      </c>
      <c r="AH1449" t="s">
        <v>6186</v>
      </c>
      <c r="AI1449">
        <v>1E-3</v>
      </c>
      <c r="AJ1449">
        <v>1E-3</v>
      </c>
      <c r="AK1449" t="s">
        <v>6186</v>
      </c>
      <c r="AL1449" t="s">
        <v>6186</v>
      </c>
      <c r="AM1449">
        <v>0</v>
      </c>
      <c r="AN1449" t="s">
        <v>6186</v>
      </c>
      <c r="AO1449">
        <v>4.7E-2</v>
      </c>
      <c r="AP1449">
        <v>0.95099999999999996</v>
      </c>
      <c r="AQ1449">
        <v>5.5E-2</v>
      </c>
      <c r="AR1449" t="s">
        <v>6186</v>
      </c>
      <c r="AS1449">
        <v>4.2999999999999997E-2</v>
      </c>
      <c r="AT1449">
        <v>0.81699999999999995</v>
      </c>
      <c r="AU1449">
        <v>0.84</v>
      </c>
      <c r="AV1449">
        <v>5.5</v>
      </c>
      <c r="AW1449">
        <v>5.5E-2</v>
      </c>
      <c r="AX1449">
        <v>6</v>
      </c>
      <c r="AY1449">
        <v>0.23</v>
      </c>
      <c r="AZ1449">
        <v>0.13200000000000001</v>
      </c>
      <c r="BA1449">
        <v>0.437</v>
      </c>
      <c r="BB1449">
        <v>9.9000000000000005E-2</v>
      </c>
      <c r="BC1449">
        <v>0</v>
      </c>
      <c r="BD1449" t="s">
        <v>6186</v>
      </c>
    </row>
    <row r="1450" spans="1:56">
      <c r="A1450" t="s">
        <v>6185</v>
      </c>
      <c r="B1450">
        <v>4000</v>
      </c>
      <c r="C1450">
        <v>2011</v>
      </c>
      <c r="D1450" s="7">
        <v>1478</v>
      </c>
      <c r="E1450">
        <v>0.122944</v>
      </c>
      <c r="F1450">
        <v>28.29777</v>
      </c>
      <c r="H1450">
        <v>22.61346</v>
      </c>
      <c r="I1450">
        <f t="shared" si="26"/>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6186</v>
      </c>
      <c r="AE1450" t="s">
        <v>6186</v>
      </c>
      <c r="AF1450">
        <v>0.219</v>
      </c>
      <c r="AG1450">
        <v>0.77500000000000002</v>
      </c>
      <c r="AH1450" t="s">
        <v>6186</v>
      </c>
      <c r="AI1450">
        <v>5.0000000000000001E-3</v>
      </c>
      <c r="AJ1450">
        <v>5.0000000000000001E-3</v>
      </c>
      <c r="AK1450">
        <v>0</v>
      </c>
      <c r="AL1450">
        <v>3.0000000000000001E-3</v>
      </c>
      <c r="AM1450">
        <v>0</v>
      </c>
      <c r="AN1450" t="s">
        <v>6186</v>
      </c>
      <c r="AO1450">
        <v>2.5000000000000001E-2</v>
      </c>
      <c r="AP1450">
        <v>0.96699999999999997</v>
      </c>
      <c r="AQ1450">
        <v>0.08</v>
      </c>
      <c r="AR1450" t="s">
        <v>6186</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6186</v>
      </c>
    </row>
    <row r="1451" spans="1:56">
      <c r="A1451" t="s">
        <v>6185</v>
      </c>
      <c r="B1451">
        <v>4000</v>
      </c>
      <c r="C1451">
        <v>2012</v>
      </c>
      <c r="D1451" s="7">
        <v>1387</v>
      </c>
      <c r="E1451">
        <v>0.103119</v>
      </c>
      <c r="F1451">
        <v>29.427510000000002</v>
      </c>
      <c r="H1451">
        <v>23.487089999999998</v>
      </c>
      <c r="I1451">
        <f t="shared" si="26"/>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6186</v>
      </c>
      <c r="AE1451" t="s">
        <v>6186</v>
      </c>
      <c r="AF1451">
        <v>0.38200000000000001</v>
      </c>
      <c r="AG1451">
        <v>0.61699999999999999</v>
      </c>
      <c r="AH1451" t="s">
        <v>6186</v>
      </c>
      <c r="AI1451">
        <v>1E-3</v>
      </c>
      <c r="AJ1451" t="s">
        <v>6186</v>
      </c>
      <c r="AK1451">
        <v>1E-3</v>
      </c>
      <c r="AL1451">
        <v>1.2999999999999999E-2</v>
      </c>
      <c r="AM1451">
        <v>0</v>
      </c>
      <c r="AN1451" t="s">
        <v>6186</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6186</v>
      </c>
    </row>
    <row r="1452" spans="1:56">
      <c r="A1452" t="s">
        <v>6185</v>
      </c>
      <c r="B1452">
        <v>4000</v>
      </c>
      <c r="C1452">
        <v>2013</v>
      </c>
      <c r="D1452" s="7">
        <v>1744</v>
      </c>
      <c r="E1452">
        <v>0.114749</v>
      </c>
      <c r="F1452">
        <v>31.521070000000002</v>
      </c>
      <c r="H1452">
        <v>24.930319999999998</v>
      </c>
      <c r="I1452">
        <f t="shared" si="26"/>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6186</v>
      </c>
      <c r="AE1452" t="s">
        <v>6186</v>
      </c>
      <c r="AF1452">
        <v>0.439</v>
      </c>
      <c r="AG1452">
        <v>0.56000000000000005</v>
      </c>
      <c r="AH1452" t="s">
        <v>6186</v>
      </c>
      <c r="AI1452">
        <v>1E-3</v>
      </c>
      <c r="AJ1452" t="s">
        <v>6186</v>
      </c>
      <c r="AK1452">
        <v>1E-3</v>
      </c>
      <c r="AL1452">
        <v>2.5999999999999999E-2</v>
      </c>
      <c r="AM1452" t="s">
        <v>6186</v>
      </c>
      <c r="AN1452" t="s">
        <v>6186</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6186</v>
      </c>
    </row>
    <row r="1453" spans="1:56">
      <c r="A1453" t="s">
        <v>6185</v>
      </c>
      <c r="B1453">
        <v>4000</v>
      </c>
      <c r="C1453">
        <v>2014</v>
      </c>
      <c r="D1453" s="7">
        <v>1735</v>
      </c>
      <c r="E1453">
        <v>0.111875</v>
      </c>
      <c r="F1453">
        <v>31.516970000000001</v>
      </c>
      <c r="H1453">
        <v>24.914950000000001</v>
      </c>
      <c r="I1453">
        <f t="shared" si="26"/>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6186</v>
      </c>
      <c r="AE1453" t="s">
        <v>6186</v>
      </c>
      <c r="AF1453">
        <v>0.47499999999999998</v>
      </c>
      <c r="AG1453">
        <v>0.51900000000000002</v>
      </c>
      <c r="AH1453" t="s">
        <v>6186</v>
      </c>
      <c r="AI1453">
        <v>6.0000000000000001E-3</v>
      </c>
      <c r="AJ1453">
        <v>3.0000000000000001E-3</v>
      </c>
      <c r="AK1453">
        <v>2E-3</v>
      </c>
      <c r="AL1453">
        <v>2.4E-2</v>
      </c>
      <c r="AM1453">
        <v>0</v>
      </c>
      <c r="AN1453" t="s">
        <v>6186</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6186</v>
      </c>
    </row>
    <row r="1454" spans="1:56">
      <c r="A1454" t="s">
        <v>6185</v>
      </c>
      <c r="B1454">
        <v>4000</v>
      </c>
      <c r="C1454">
        <v>2015</v>
      </c>
      <c r="D1454" s="7">
        <v>1746</v>
      </c>
      <c r="E1454">
        <v>0.104339</v>
      </c>
      <c r="F1454">
        <v>32.001469999999998</v>
      </c>
      <c r="H1454">
        <v>25.21161</v>
      </c>
      <c r="I1454">
        <f t="shared" si="26"/>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6186</v>
      </c>
      <c r="AE1454" t="s">
        <v>6186</v>
      </c>
      <c r="AF1454">
        <v>0.499</v>
      </c>
      <c r="AG1454">
        <v>0.48599999999999999</v>
      </c>
      <c r="AH1454" t="s">
        <v>6186</v>
      </c>
      <c r="AI1454">
        <v>1.4999999999999999E-2</v>
      </c>
      <c r="AJ1454">
        <v>1.4E-2</v>
      </c>
      <c r="AK1454">
        <v>1E-3</v>
      </c>
      <c r="AL1454">
        <v>1.6E-2</v>
      </c>
      <c r="AM1454" t="s">
        <v>6186</v>
      </c>
      <c r="AN1454" t="s">
        <v>6186</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6185</v>
      </c>
      <c r="B1455">
        <v>4000</v>
      </c>
      <c r="C1455">
        <v>2016</v>
      </c>
      <c r="D1455" s="7">
        <v>1486</v>
      </c>
      <c r="E1455">
        <v>9.1289999999999996E-2</v>
      </c>
      <c r="F1455">
        <v>32.236640000000001</v>
      </c>
      <c r="H1455">
        <v>25.358360000000001</v>
      </c>
      <c r="I1455">
        <f t="shared" si="26"/>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6186</v>
      </c>
      <c r="AE1455" t="s">
        <v>6186</v>
      </c>
      <c r="AF1455">
        <v>0.52500000000000002</v>
      </c>
      <c r="AG1455">
        <v>0.47199999999999998</v>
      </c>
      <c r="AH1455" t="s">
        <v>6186</v>
      </c>
      <c r="AI1455">
        <v>3.0000000000000001E-3</v>
      </c>
      <c r="AJ1455">
        <v>1E-3</v>
      </c>
      <c r="AK1455">
        <v>1E-3</v>
      </c>
      <c r="AL1455">
        <v>2.4E-2</v>
      </c>
      <c r="AM1455">
        <v>1E-3</v>
      </c>
      <c r="AN1455" t="s">
        <v>6186</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6186</v>
      </c>
      <c r="BA1455">
        <v>0.46800000000000003</v>
      </c>
      <c r="BB1455">
        <v>0.09</v>
      </c>
      <c r="BC1455">
        <v>0.26</v>
      </c>
      <c r="BD1455">
        <v>0.02</v>
      </c>
    </row>
    <row r="1456" spans="1:56">
      <c r="A1456" t="s">
        <v>6185</v>
      </c>
      <c r="B1456">
        <v>4000</v>
      </c>
      <c r="C1456">
        <v>2017</v>
      </c>
      <c r="D1456" s="7">
        <v>1595</v>
      </c>
      <c r="E1456">
        <v>9.3741000000000005E-2</v>
      </c>
      <c r="F1456">
        <v>34.084650000000003</v>
      </c>
      <c r="H1456">
        <v>26.798310000000001</v>
      </c>
      <c r="I1456">
        <f t="shared" si="26"/>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6186</v>
      </c>
      <c r="AE1456" t="s">
        <v>6186</v>
      </c>
      <c r="AF1456">
        <v>0.53600000000000003</v>
      </c>
      <c r="AG1456">
        <v>0.439</v>
      </c>
      <c r="AH1456" t="s">
        <v>6186</v>
      </c>
      <c r="AI1456">
        <v>2.5000000000000001E-2</v>
      </c>
      <c r="AJ1456">
        <v>2E-3</v>
      </c>
      <c r="AK1456">
        <v>2.1000000000000001E-2</v>
      </c>
      <c r="AL1456">
        <v>4.4999999999999998E-2</v>
      </c>
      <c r="AM1456">
        <v>2E-3</v>
      </c>
      <c r="AN1456" t="s">
        <v>6186</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6186</v>
      </c>
      <c r="BA1456">
        <v>0.317</v>
      </c>
      <c r="BB1456">
        <v>0.129</v>
      </c>
      <c r="BC1456">
        <v>0.23599999999999999</v>
      </c>
      <c r="BD1456">
        <v>5.0999999999999997E-2</v>
      </c>
    </row>
    <row r="1457" spans="1:56">
      <c r="A1457" t="s">
        <v>6185</v>
      </c>
      <c r="B1457">
        <v>4000</v>
      </c>
      <c r="C1457">
        <v>2018</v>
      </c>
      <c r="D1457" s="7">
        <v>1451</v>
      </c>
      <c r="E1457">
        <v>8.9215000000000003E-2</v>
      </c>
      <c r="F1457">
        <v>35.39273</v>
      </c>
      <c r="H1457">
        <v>27.80744</v>
      </c>
      <c r="I1457">
        <f t="shared" si="26"/>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6186</v>
      </c>
      <c r="AE1457" t="s">
        <v>6186</v>
      </c>
      <c r="AF1457">
        <v>0.55300000000000005</v>
      </c>
      <c r="AG1457">
        <v>0.38</v>
      </c>
      <c r="AH1457" t="s">
        <v>6186</v>
      </c>
      <c r="AI1457">
        <v>6.6000000000000003E-2</v>
      </c>
      <c r="AJ1457">
        <v>1E-3</v>
      </c>
      <c r="AK1457">
        <v>6.4000000000000001E-2</v>
      </c>
      <c r="AL1457">
        <v>4.1000000000000002E-2</v>
      </c>
      <c r="AM1457">
        <v>1E-3</v>
      </c>
      <c r="AN1457" t="s">
        <v>6186</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6186</v>
      </c>
      <c r="BA1457">
        <v>0.20200000000000001</v>
      </c>
      <c r="BB1457">
        <v>9.9000000000000005E-2</v>
      </c>
      <c r="BC1457">
        <v>0.30499999999999999</v>
      </c>
      <c r="BD1457">
        <v>0.122</v>
      </c>
    </row>
    <row r="1458" spans="1:56">
      <c r="A1458" t="s">
        <v>6185</v>
      </c>
      <c r="B1458">
        <v>4000</v>
      </c>
      <c r="C1458">
        <v>2019</v>
      </c>
      <c r="D1458" s="7">
        <v>1229</v>
      </c>
      <c r="E1458">
        <v>7.6168E-2</v>
      </c>
      <c r="F1458">
        <v>35.36253</v>
      </c>
      <c r="H1458">
        <v>27.879010000000001</v>
      </c>
      <c r="I1458">
        <f t="shared" si="26"/>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6186</v>
      </c>
      <c r="AE1458" t="s">
        <v>6186</v>
      </c>
      <c r="AF1458">
        <v>0.49399999999999999</v>
      </c>
      <c r="AG1458">
        <v>0.42699999999999999</v>
      </c>
      <c r="AH1458" t="s">
        <v>6186</v>
      </c>
      <c r="AI1458">
        <v>7.9000000000000001E-2</v>
      </c>
      <c r="AJ1458">
        <v>0</v>
      </c>
      <c r="AK1458">
        <v>7.8E-2</v>
      </c>
      <c r="AL1458">
        <v>2.1999999999999999E-2</v>
      </c>
      <c r="AM1458">
        <v>1E-3</v>
      </c>
      <c r="AN1458" t="s">
        <v>6186</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6186</v>
      </c>
      <c r="BA1458">
        <v>0.14199999999999999</v>
      </c>
      <c r="BB1458">
        <v>7.1999999999999995E-2</v>
      </c>
      <c r="BC1458">
        <v>0.374</v>
      </c>
      <c r="BD1458">
        <v>0.14399999999999999</v>
      </c>
    </row>
    <row r="1459" spans="1:56">
      <c r="A1459" t="s">
        <v>6185</v>
      </c>
      <c r="B1459">
        <v>4000</v>
      </c>
      <c r="C1459">
        <v>2020</v>
      </c>
      <c r="D1459">
        <v>949</v>
      </c>
      <c r="E1459">
        <v>6.9130999999999998E-2</v>
      </c>
      <c r="F1459">
        <v>37.721629999999998</v>
      </c>
      <c r="H1459">
        <v>29.726870000000002</v>
      </c>
      <c r="I1459">
        <f t="shared" si="26"/>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6186</v>
      </c>
      <c r="AE1459" t="s">
        <v>6186</v>
      </c>
      <c r="AF1459">
        <v>0.501</v>
      </c>
      <c r="AG1459">
        <v>0.34499999999999997</v>
      </c>
      <c r="AH1459" t="s">
        <v>6186</v>
      </c>
      <c r="AI1459">
        <v>0.154</v>
      </c>
      <c r="AJ1459" t="s">
        <v>6186</v>
      </c>
      <c r="AK1459">
        <v>0.154</v>
      </c>
      <c r="AL1459">
        <v>8.0000000000000002E-3</v>
      </c>
      <c r="AM1459">
        <v>0</v>
      </c>
      <c r="AN1459" t="s">
        <v>6186</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6186</v>
      </c>
      <c r="BA1459">
        <v>9.5000000000000001E-2</v>
      </c>
      <c r="BB1459">
        <v>5.3999999999999999E-2</v>
      </c>
      <c r="BC1459">
        <v>0.375</v>
      </c>
      <c r="BD1459">
        <v>0.13900000000000001</v>
      </c>
    </row>
    <row r="1460" spans="1:56">
      <c r="A1460" t="s">
        <v>6185</v>
      </c>
      <c r="B1460">
        <v>4000</v>
      </c>
      <c r="C1460">
        <v>2021</v>
      </c>
      <c r="D1460">
        <v>853</v>
      </c>
      <c r="E1460">
        <v>6.1789999999999998E-2</v>
      </c>
      <c r="F1460">
        <v>38.95928</v>
      </c>
      <c r="G1460">
        <f>IFERROR(F1460*E1460,"")</f>
        <v>2.4072939112</v>
      </c>
      <c r="H1460">
        <v>30.803339999999999</v>
      </c>
      <c r="I1460">
        <f t="shared" si="26"/>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6186</v>
      </c>
      <c r="AE1460" t="s">
        <v>6186</v>
      </c>
      <c r="AF1460">
        <v>0.45800000000000002</v>
      </c>
      <c r="AG1460">
        <v>0.35499999999999998</v>
      </c>
      <c r="AH1460" t="s">
        <v>6186</v>
      </c>
      <c r="AI1460">
        <v>0.187</v>
      </c>
      <c r="AJ1460" t="s">
        <v>6186</v>
      </c>
      <c r="AK1460">
        <v>0.187</v>
      </c>
      <c r="AL1460">
        <v>7.0000000000000001E-3</v>
      </c>
      <c r="AM1460" t="s">
        <v>6186</v>
      </c>
      <c r="AN1460" t="s">
        <v>6186</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6186</v>
      </c>
      <c r="BA1460">
        <v>3.7999999999999999E-2</v>
      </c>
      <c r="BB1460">
        <v>6.4000000000000001E-2</v>
      </c>
      <c r="BC1460">
        <v>0.439</v>
      </c>
      <c r="BD1460">
        <v>0.13800000000000001</v>
      </c>
    </row>
    <row r="1461" spans="1:56">
      <c r="A1461" t="s">
        <v>6185</v>
      </c>
      <c r="B1461">
        <v>4000</v>
      </c>
      <c r="C1461" t="s">
        <v>6187</v>
      </c>
      <c r="D1461" t="s">
        <v>6186</v>
      </c>
      <c r="E1461">
        <v>6.9833000000000006E-2</v>
      </c>
      <c r="F1461">
        <v>46.145040000000002</v>
      </c>
      <c r="H1461">
        <v>35.887419999999999</v>
      </c>
      <c r="I1461">
        <f t="shared" si="26"/>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6186</v>
      </c>
      <c r="AE1461" t="s">
        <v>6186</v>
      </c>
      <c r="AF1461">
        <v>0.36899999999999999</v>
      </c>
      <c r="AG1461">
        <v>0.28999999999999998</v>
      </c>
      <c r="AH1461" t="s">
        <v>6186</v>
      </c>
      <c r="AI1461">
        <v>0.34100000000000003</v>
      </c>
      <c r="AJ1461" t="s">
        <v>6186</v>
      </c>
      <c r="AK1461">
        <v>0.34100000000000003</v>
      </c>
      <c r="AL1461">
        <v>4.0000000000000001E-3</v>
      </c>
      <c r="AM1461" t="s">
        <v>6186</v>
      </c>
      <c r="AN1461" t="s">
        <v>6186</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6186</v>
      </c>
      <c r="BA1461">
        <v>2.4E-2</v>
      </c>
      <c r="BB1461">
        <v>6.7000000000000004E-2</v>
      </c>
      <c r="BC1461">
        <v>0.36</v>
      </c>
      <c r="BD1461">
        <v>9.0999999999999998E-2</v>
      </c>
    </row>
    <row r="1462" spans="1:56">
      <c r="A1462" t="s">
        <v>6191</v>
      </c>
      <c r="B1462">
        <v>4000</v>
      </c>
      <c r="C1462">
        <v>1975</v>
      </c>
      <c r="D1462">
        <v>10</v>
      </c>
      <c r="E1462">
        <v>1.0009999999999999E-3</v>
      </c>
      <c r="F1462">
        <v>13.05756</v>
      </c>
      <c r="H1462">
        <v>11.129289999999999</v>
      </c>
      <c r="I1462">
        <f t="shared" si="26"/>
        <v>1.1140419289999998E-2</v>
      </c>
      <c r="K1462">
        <v>10.13552</v>
      </c>
      <c r="L1462">
        <v>12.64456</v>
      </c>
      <c r="M1462">
        <v>798.52390000000003</v>
      </c>
      <c r="N1462">
        <v>876.81715999999994</v>
      </c>
      <c r="O1462">
        <v>702.83213999999998</v>
      </c>
      <c r="P1462" t="s">
        <v>6186</v>
      </c>
      <c r="Q1462">
        <v>261.5908</v>
      </c>
      <c r="R1462">
        <v>112.77330000000001</v>
      </c>
      <c r="S1462" t="s">
        <v>6186</v>
      </c>
      <c r="T1462">
        <v>0.43024800000000002</v>
      </c>
      <c r="U1462">
        <v>2.8192999999999999E-2</v>
      </c>
      <c r="V1462">
        <v>22.604279999999999</v>
      </c>
      <c r="W1462" t="s">
        <v>6186</v>
      </c>
      <c r="X1462" t="s">
        <v>6186</v>
      </c>
      <c r="Y1462">
        <v>1</v>
      </c>
      <c r="Z1462">
        <v>0.68300000000000005</v>
      </c>
      <c r="AA1462">
        <v>0.317</v>
      </c>
      <c r="AB1462" t="s">
        <v>6186</v>
      </c>
      <c r="AC1462" t="s">
        <v>6186</v>
      </c>
      <c r="AD1462" t="s">
        <v>6186</v>
      </c>
      <c r="AE1462">
        <v>1</v>
      </c>
      <c r="AF1462" t="s">
        <v>6186</v>
      </c>
      <c r="AG1462" t="s">
        <v>6186</v>
      </c>
      <c r="AH1462" t="s">
        <v>6186</v>
      </c>
      <c r="AI1462" t="s">
        <v>6186</v>
      </c>
      <c r="AJ1462" t="s">
        <v>6186</v>
      </c>
      <c r="AK1462" t="s">
        <v>6186</v>
      </c>
      <c r="AL1462" t="s">
        <v>6186</v>
      </c>
      <c r="AM1462" t="s">
        <v>6186</v>
      </c>
      <c r="AN1462" t="s">
        <v>6186</v>
      </c>
      <c r="AO1462" t="s">
        <v>6186</v>
      </c>
      <c r="AP1462">
        <v>1</v>
      </c>
      <c r="AQ1462" t="s">
        <v>6186</v>
      </c>
      <c r="AR1462" t="s">
        <v>6186</v>
      </c>
      <c r="AS1462" t="s">
        <v>6186</v>
      </c>
      <c r="AT1462" t="s">
        <v>6186</v>
      </c>
      <c r="AU1462" t="s">
        <v>6186</v>
      </c>
      <c r="AV1462" t="s">
        <v>6186</v>
      </c>
      <c r="AW1462" t="s">
        <v>6186</v>
      </c>
      <c r="AX1462">
        <v>5.0999999999999996</v>
      </c>
      <c r="AY1462" t="s">
        <v>6186</v>
      </c>
      <c r="AZ1462" t="s">
        <v>6186</v>
      </c>
      <c r="BA1462" t="s">
        <v>6186</v>
      </c>
      <c r="BB1462" t="s">
        <v>6186</v>
      </c>
      <c r="BC1462" t="s">
        <v>6186</v>
      </c>
      <c r="BD1462" t="s">
        <v>6186</v>
      </c>
    </row>
    <row r="1463" spans="1:56">
      <c r="A1463" t="s">
        <v>6191</v>
      </c>
      <c r="B1463">
        <v>4000</v>
      </c>
      <c r="C1463">
        <v>1976</v>
      </c>
      <c r="D1463">
        <v>11</v>
      </c>
      <c r="E1463">
        <v>8.9899999999999995E-4</v>
      </c>
      <c r="F1463">
        <v>12.33779</v>
      </c>
      <c r="H1463">
        <v>10.54181</v>
      </c>
      <c r="I1463">
        <f t="shared" si="26"/>
        <v>9.4770871899999987E-3</v>
      </c>
      <c r="K1463">
        <v>9.3462499999999995</v>
      </c>
      <c r="L1463">
        <v>12.495419999999999</v>
      </c>
      <c r="M1463">
        <v>843.024</v>
      </c>
      <c r="N1463">
        <v>950.86297000000002</v>
      </c>
      <c r="O1463">
        <v>711.22082999999998</v>
      </c>
      <c r="P1463" t="s">
        <v>6186</v>
      </c>
      <c r="Q1463">
        <v>260.88229999999999</v>
      </c>
      <c r="R1463">
        <v>122.04</v>
      </c>
      <c r="S1463" t="s">
        <v>6186</v>
      </c>
      <c r="T1463">
        <v>0.46728900000000001</v>
      </c>
      <c r="U1463">
        <v>3.0509999999999999E-2</v>
      </c>
      <c r="V1463">
        <v>22.118459999999999</v>
      </c>
      <c r="W1463" t="s">
        <v>6186</v>
      </c>
      <c r="X1463" t="s">
        <v>6186</v>
      </c>
      <c r="Y1463">
        <v>1</v>
      </c>
      <c r="Z1463">
        <v>0.70599999999999996</v>
      </c>
      <c r="AA1463">
        <v>0.29399999999999998</v>
      </c>
      <c r="AB1463" t="s">
        <v>6186</v>
      </c>
      <c r="AC1463" t="s">
        <v>6186</v>
      </c>
      <c r="AD1463" t="s">
        <v>6186</v>
      </c>
      <c r="AE1463">
        <v>1</v>
      </c>
      <c r="AF1463" t="s">
        <v>6186</v>
      </c>
      <c r="AG1463" t="s">
        <v>6186</v>
      </c>
      <c r="AH1463" t="s">
        <v>6186</v>
      </c>
      <c r="AI1463" t="s">
        <v>6186</v>
      </c>
      <c r="AJ1463" t="s">
        <v>6186</v>
      </c>
      <c r="AK1463" t="s">
        <v>6186</v>
      </c>
      <c r="AL1463" t="s">
        <v>6186</v>
      </c>
      <c r="AM1463" t="s">
        <v>6186</v>
      </c>
      <c r="AN1463" t="s">
        <v>6186</v>
      </c>
      <c r="AO1463" t="s">
        <v>6186</v>
      </c>
      <c r="AP1463">
        <v>1</v>
      </c>
      <c r="AQ1463" t="s">
        <v>6186</v>
      </c>
      <c r="AR1463" t="s">
        <v>6186</v>
      </c>
      <c r="AS1463" t="s">
        <v>6186</v>
      </c>
      <c r="AT1463" t="s">
        <v>6186</v>
      </c>
      <c r="AU1463" t="s">
        <v>6186</v>
      </c>
      <c r="AV1463" t="s">
        <v>6186</v>
      </c>
      <c r="AW1463" t="s">
        <v>6186</v>
      </c>
      <c r="AX1463">
        <v>6.2</v>
      </c>
      <c r="AY1463" t="s">
        <v>6186</v>
      </c>
      <c r="AZ1463" t="s">
        <v>6186</v>
      </c>
      <c r="BA1463" t="s">
        <v>6186</v>
      </c>
      <c r="BB1463" t="s">
        <v>6186</v>
      </c>
      <c r="BC1463" t="s">
        <v>6186</v>
      </c>
      <c r="BD1463" t="s">
        <v>6186</v>
      </c>
    </row>
    <row r="1464" spans="1:56">
      <c r="A1464" t="s">
        <v>6191</v>
      </c>
      <c r="B1464">
        <v>4000</v>
      </c>
      <c r="C1464">
        <v>1977</v>
      </c>
      <c r="D1464">
        <v>19</v>
      </c>
      <c r="E1464">
        <v>1.333E-3</v>
      </c>
      <c r="F1464">
        <v>14.2834</v>
      </c>
      <c r="H1464">
        <v>12.16264</v>
      </c>
      <c r="I1464">
        <f t="shared" si="26"/>
        <v>1.6212799119999999E-2</v>
      </c>
      <c r="K1464">
        <v>11.214460000000001</v>
      </c>
      <c r="L1464">
        <v>13.56437</v>
      </c>
      <c r="M1464">
        <v>730.68014000000005</v>
      </c>
      <c r="N1464">
        <v>792.45907999999997</v>
      </c>
      <c r="O1464">
        <v>655.17255</v>
      </c>
      <c r="P1464" t="s">
        <v>6186</v>
      </c>
      <c r="Q1464">
        <v>260.99180000000001</v>
      </c>
      <c r="R1464">
        <v>124.4603</v>
      </c>
      <c r="S1464" t="s">
        <v>6186</v>
      </c>
      <c r="T1464">
        <v>0.47673900000000002</v>
      </c>
      <c r="U1464">
        <v>3.1115E-2</v>
      </c>
      <c r="V1464">
        <v>25.10549</v>
      </c>
      <c r="W1464" t="s">
        <v>6186</v>
      </c>
      <c r="X1464" t="s">
        <v>6186</v>
      </c>
      <c r="Y1464">
        <v>1</v>
      </c>
      <c r="Z1464">
        <v>0.82499999999999996</v>
      </c>
      <c r="AA1464">
        <v>0.17499999999999999</v>
      </c>
      <c r="AB1464" t="s">
        <v>6186</v>
      </c>
      <c r="AC1464" t="s">
        <v>6186</v>
      </c>
      <c r="AD1464" t="s">
        <v>6186</v>
      </c>
      <c r="AE1464">
        <v>1</v>
      </c>
      <c r="AF1464" t="s">
        <v>6186</v>
      </c>
      <c r="AG1464" t="s">
        <v>6186</v>
      </c>
      <c r="AH1464" t="s">
        <v>6186</v>
      </c>
      <c r="AI1464" t="s">
        <v>6186</v>
      </c>
      <c r="AJ1464" t="s">
        <v>6186</v>
      </c>
      <c r="AK1464" t="s">
        <v>6186</v>
      </c>
      <c r="AL1464" t="s">
        <v>6186</v>
      </c>
      <c r="AM1464" t="s">
        <v>6186</v>
      </c>
      <c r="AN1464" t="s">
        <v>6186</v>
      </c>
      <c r="AO1464" t="s">
        <v>6186</v>
      </c>
      <c r="AP1464">
        <v>1</v>
      </c>
      <c r="AQ1464" t="s">
        <v>6186</v>
      </c>
      <c r="AR1464" t="s">
        <v>6186</v>
      </c>
      <c r="AS1464" t="s">
        <v>6186</v>
      </c>
      <c r="AT1464" t="s">
        <v>6186</v>
      </c>
      <c r="AU1464" t="s">
        <v>6186</v>
      </c>
      <c r="AV1464" t="s">
        <v>6186</v>
      </c>
      <c r="AW1464" t="s">
        <v>6186</v>
      </c>
      <c r="AX1464">
        <v>6.2</v>
      </c>
      <c r="AY1464" t="s">
        <v>6186</v>
      </c>
      <c r="AZ1464" t="s">
        <v>6186</v>
      </c>
      <c r="BA1464" t="s">
        <v>6186</v>
      </c>
      <c r="BB1464" t="s">
        <v>6186</v>
      </c>
      <c r="BC1464" t="s">
        <v>6186</v>
      </c>
      <c r="BD1464" t="s">
        <v>6186</v>
      </c>
    </row>
    <row r="1465" spans="1:56">
      <c r="A1465" t="s">
        <v>6191</v>
      </c>
      <c r="B1465">
        <v>4000</v>
      </c>
      <c r="C1465">
        <v>1978</v>
      </c>
      <c r="D1465">
        <v>16</v>
      </c>
      <c r="E1465">
        <v>1.122E-3</v>
      </c>
      <c r="F1465">
        <v>13.558859999999999</v>
      </c>
      <c r="H1465">
        <v>11.57282</v>
      </c>
      <c r="I1465">
        <f t="shared" si="26"/>
        <v>1.298470404E-2</v>
      </c>
      <c r="K1465">
        <v>10.369910000000001</v>
      </c>
      <c r="L1465">
        <v>13.48465</v>
      </c>
      <c r="M1465">
        <v>767.91976999999997</v>
      </c>
      <c r="N1465">
        <v>856.99842000000001</v>
      </c>
      <c r="O1465">
        <v>659.04587000000004</v>
      </c>
      <c r="P1465" t="s">
        <v>6186</v>
      </c>
      <c r="Q1465">
        <v>262.32960000000003</v>
      </c>
      <c r="R1465">
        <v>126.0851</v>
      </c>
      <c r="S1465">
        <v>14.173400000000001</v>
      </c>
      <c r="T1465">
        <v>0.48100199999999999</v>
      </c>
      <c r="U1465">
        <v>3.1521E-2</v>
      </c>
      <c r="V1465">
        <v>23.76201</v>
      </c>
      <c r="W1465" t="s">
        <v>6186</v>
      </c>
      <c r="X1465" t="s">
        <v>6186</v>
      </c>
      <c r="Y1465">
        <v>1</v>
      </c>
      <c r="Z1465">
        <v>0.84199999999999997</v>
      </c>
      <c r="AA1465">
        <v>0.158</v>
      </c>
      <c r="AB1465" t="s">
        <v>6186</v>
      </c>
      <c r="AC1465" t="s">
        <v>6186</v>
      </c>
      <c r="AD1465" t="s">
        <v>6186</v>
      </c>
      <c r="AE1465">
        <v>1</v>
      </c>
      <c r="AF1465" t="s">
        <v>6186</v>
      </c>
      <c r="AG1465" t="s">
        <v>6186</v>
      </c>
      <c r="AH1465" t="s">
        <v>6186</v>
      </c>
      <c r="AI1465" t="s">
        <v>6186</v>
      </c>
      <c r="AJ1465" t="s">
        <v>6186</v>
      </c>
      <c r="AK1465" t="s">
        <v>6186</v>
      </c>
      <c r="AL1465" t="s">
        <v>6186</v>
      </c>
      <c r="AM1465" t="s">
        <v>6186</v>
      </c>
      <c r="AN1465" t="s">
        <v>6186</v>
      </c>
      <c r="AO1465" t="s">
        <v>6186</v>
      </c>
      <c r="AP1465">
        <v>1</v>
      </c>
      <c r="AQ1465" t="s">
        <v>6186</v>
      </c>
      <c r="AR1465" t="s">
        <v>6186</v>
      </c>
      <c r="AS1465" t="s">
        <v>6186</v>
      </c>
      <c r="AT1465" t="s">
        <v>6186</v>
      </c>
      <c r="AU1465" t="s">
        <v>6186</v>
      </c>
      <c r="AV1465" t="s">
        <v>6186</v>
      </c>
      <c r="AW1465" t="s">
        <v>6186</v>
      </c>
      <c r="AX1465">
        <v>6.2</v>
      </c>
      <c r="AY1465" t="s">
        <v>6186</v>
      </c>
      <c r="AZ1465" t="s">
        <v>6186</v>
      </c>
      <c r="BA1465" t="s">
        <v>6186</v>
      </c>
      <c r="BB1465" t="s">
        <v>6186</v>
      </c>
      <c r="BC1465" t="s">
        <v>6186</v>
      </c>
      <c r="BD1465" t="s">
        <v>6186</v>
      </c>
    </row>
    <row r="1466" spans="1:56">
      <c r="A1466" t="s">
        <v>6191</v>
      </c>
      <c r="B1466">
        <v>4000</v>
      </c>
      <c r="C1466">
        <v>1979</v>
      </c>
      <c r="D1466">
        <v>7</v>
      </c>
      <c r="E1466">
        <v>4.7800000000000002E-4</v>
      </c>
      <c r="F1466">
        <v>13.29875</v>
      </c>
      <c r="H1466">
        <v>11.293279999999999</v>
      </c>
      <c r="I1466">
        <f t="shared" si="26"/>
        <v>5.3981878399999997E-3</v>
      </c>
      <c r="K1466">
        <v>10.7784</v>
      </c>
      <c r="L1466">
        <v>11.993510000000001</v>
      </c>
      <c r="M1466">
        <v>786.92843000000005</v>
      </c>
      <c r="N1466">
        <v>824.51936999999998</v>
      </c>
      <c r="O1466">
        <v>740.98393999999996</v>
      </c>
      <c r="P1466" t="s">
        <v>6186</v>
      </c>
      <c r="Q1466">
        <v>274.88040000000001</v>
      </c>
      <c r="R1466">
        <v>124.9207</v>
      </c>
      <c r="S1466">
        <v>14.3566</v>
      </c>
      <c r="T1466">
        <v>0.45715699999999998</v>
      </c>
      <c r="U1466">
        <v>3.1230000000000001E-2</v>
      </c>
      <c r="V1466">
        <v>22.813400000000001</v>
      </c>
      <c r="W1466" t="s">
        <v>6186</v>
      </c>
      <c r="X1466" t="s">
        <v>6186</v>
      </c>
      <c r="Y1466">
        <v>1</v>
      </c>
      <c r="Z1466">
        <v>0.90600000000000003</v>
      </c>
      <c r="AA1466" t="s">
        <v>6186</v>
      </c>
      <c r="AB1466">
        <v>9.4E-2</v>
      </c>
      <c r="AC1466" t="s">
        <v>6186</v>
      </c>
      <c r="AD1466" t="s">
        <v>6186</v>
      </c>
      <c r="AE1466">
        <v>1</v>
      </c>
      <c r="AF1466" t="s">
        <v>6186</v>
      </c>
      <c r="AG1466" t="s">
        <v>6186</v>
      </c>
      <c r="AH1466" t="s">
        <v>6186</v>
      </c>
      <c r="AI1466" t="s">
        <v>6186</v>
      </c>
      <c r="AJ1466" t="s">
        <v>6186</v>
      </c>
      <c r="AK1466" t="s">
        <v>6186</v>
      </c>
      <c r="AL1466" t="s">
        <v>6186</v>
      </c>
      <c r="AM1466" t="s">
        <v>6186</v>
      </c>
      <c r="AN1466" t="s">
        <v>6186</v>
      </c>
      <c r="AO1466" t="s">
        <v>6186</v>
      </c>
      <c r="AP1466">
        <v>1</v>
      </c>
      <c r="AQ1466" t="s">
        <v>6186</v>
      </c>
      <c r="AR1466" t="s">
        <v>6186</v>
      </c>
      <c r="AS1466" t="s">
        <v>6186</v>
      </c>
      <c r="AT1466" t="s">
        <v>6186</v>
      </c>
      <c r="AU1466" t="s">
        <v>6186</v>
      </c>
      <c r="AV1466">
        <v>3.6</v>
      </c>
      <c r="AW1466" t="s">
        <v>6186</v>
      </c>
      <c r="AX1466">
        <v>6.7</v>
      </c>
      <c r="AY1466">
        <v>1</v>
      </c>
      <c r="AZ1466" t="s">
        <v>6186</v>
      </c>
      <c r="BA1466" t="s">
        <v>6186</v>
      </c>
      <c r="BB1466" t="s">
        <v>6186</v>
      </c>
      <c r="BC1466" t="s">
        <v>6186</v>
      </c>
      <c r="BD1466" t="s">
        <v>6186</v>
      </c>
    </row>
    <row r="1467" spans="1:56">
      <c r="A1467" t="s">
        <v>6191</v>
      </c>
      <c r="B1467">
        <v>4000</v>
      </c>
      <c r="C1467">
        <v>1980</v>
      </c>
      <c r="D1467">
        <v>0</v>
      </c>
      <c r="E1467">
        <v>3.1999999999999999E-5</v>
      </c>
      <c r="F1467">
        <v>17.1646</v>
      </c>
      <c r="H1467">
        <v>14.57638</v>
      </c>
      <c r="I1467">
        <f t="shared" si="26"/>
        <v>4.6644416000000001E-4</v>
      </c>
      <c r="K1467">
        <v>13.926209999999999</v>
      </c>
      <c r="L1467">
        <v>15.458460000000001</v>
      </c>
      <c r="M1467">
        <v>609.68512999999996</v>
      </c>
      <c r="N1467">
        <v>638.14935000000003</v>
      </c>
      <c r="O1467">
        <v>574.89552000000003</v>
      </c>
      <c r="P1467" t="s">
        <v>6186</v>
      </c>
      <c r="Q1467">
        <v>280.20659999999998</v>
      </c>
      <c r="R1467">
        <v>122.19280000000001</v>
      </c>
      <c r="S1467">
        <v>16.131499999999999</v>
      </c>
      <c r="T1467">
        <v>0.43642999999999998</v>
      </c>
      <c r="U1467">
        <v>3.0547999999999999E-2</v>
      </c>
      <c r="V1467">
        <v>29.37284</v>
      </c>
      <c r="W1467" t="s">
        <v>6186</v>
      </c>
      <c r="X1467" t="s">
        <v>6186</v>
      </c>
      <c r="Y1467">
        <v>1</v>
      </c>
      <c r="Z1467">
        <v>3.9E-2</v>
      </c>
      <c r="AA1467">
        <v>9.4E-2</v>
      </c>
      <c r="AB1467">
        <v>0.86799999999999999</v>
      </c>
      <c r="AC1467" t="s">
        <v>6186</v>
      </c>
      <c r="AD1467" t="s">
        <v>6186</v>
      </c>
      <c r="AE1467">
        <v>1</v>
      </c>
      <c r="AF1467" t="s">
        <v>6186</v>
      </c>
      <c r="AG1467" t="s">
        <v>6186</v>
      </c>
      <c r="AH1467" t="s">
        <v>6186</v>
      </c>
      <c r="AI1467" t="s">
        <v>6186</v>
      </c>
      <c r="AJ1467" t="s">
        <v>6186</v>
      </c>
      <c r="AK1467" t="s">
        <v>6186</v>
      </c>
      <c r="AL1467" t="s">
        <v>6186</v>
      </c>
      <c r="AM1467" t="s">
        <v>6186</v>
      </c>
      <c r="AN1467" t="s">
        <v>6186</v>
      </c>
      <c r="AO1467" t="s">
        <v>6186</v>
      </c>
      <c r="AP1467">
        <v>1</v>
      </c>
      <c r="AQ1467" t="s">
        <v>6186</v>
      </c>
      <c r="AR1467" t="s">
        <v>6186</v>
      </c>
      <c r="AS1467" t="s">
        <v>6186</v>
      </c>
      <c r="AT1467" t="s">
        <v>6186</v>
      </c>
      <c r="AU1467" t="s">
        <v>6186</v>
      </c>
      <c r="AV1467">
        <v>3</v>
      </c>
      <c r="AW1467" t="s">
        <v>6186</v>
      </c>
      <c r="AX1467">
        <v>7.2</v>
      </c>
      <c r="AY1467">
        <v>1</v>
      </c>
      <c r="AZ1467" t="s">
        <v>6186</v>
      </c>
      <c r="BA1467" t="s">
        <v>6186</v>
      </c>
      <c r="BB1467" t="s">
        <v>6186</v>
      </c>
      <c r="BC1467" t="s">
        <v>6186</v>
      </c>
      <c r="BD1467" t="s">
        <v>6186</v>
      </c>
    </row>
    <row r="1468" spans="1:56">
      <c r="A1468" t="s">
        <v>6191</v>
      </c>
      <c r="B1468">
        <v>4000</v>
      </c>
      <c r="C1468">
        <v>1981</v>
      </c>
      <c r="D1468">
        <v>0</v>
      </c>
      <c r="E1468">
        <v>2.0000000000000002E-5</v>
      </c>
      <c r="F1468">
        <v>17.260000000000002</v>
      </c>
      <c r="H1468">
        <v>14.680249999999999</v>
      </c>
      <c r="I1468">
        <f t="shared" si="26"/>
        <v>2.9360500000000001E-4</v>
      </c>
      <c r="K1468">
        <v>13.715999999999999</v>
      </c>
      <c r="L1468">
        <v>16.060199999999998</v>
      </c>
      <c r="M1468">
        <v>605.37116000000003</v>
      </c>
      <c r="N1468">
        <v>647.92943000000002</v>
      </c>
      <c r="O1468">
        <v>553.35550000000001</v>
      </c>
      <c r="P1468" t="s">
        <v>6186</v>
      </c>
      <c r="Q1468">
        <v>318</v>
      </c>
      <c r="R1468">
        <v>140</v>
      </c>
      <c r="S1468">
        <v>14.343400000000001</v>
      </c>
      <c r="T1468">
        <v>0.44025199999999998</v>
      </c>
      <c r="U1468">
        <v>3.5000000000000003E-2</v>
      </c>
      <c r="V1468">
        <v>29.360499999999998</v>
      </c>
      <c r="W1468" t="s">
        <v>6186</v>
      </c>
      <c r="X1468" t="s">
        <v>6186</v>
      </c>
      <c r="Y1468">
        <v>1</v>
      </c>
      <c r="Z1468" t="s">
        <v>6186</v>
      </c>
      <c r="AA1468" t="s">
        <v>6186</v>
      </c>
      <c r="AB1468">
        <v>1</v>
      </c>
      <c r="AC1468" t="s">
        <v>6186</v>
      </c>
      <c r="AD1468" t="s">
        <v>6186</v>
      </c>
      <c r="AE1468">
        <v>1</v>
      </c>
      <c r="AF1468" t="s">
        <v>6186</v>
      </c>
      <c r="AG1468" t="s">
        <v>6186</v>
      </c>
      <c r="AH1468" t="s">
        <v>6186</v>
      </c>
      <c r="AI1468" t="s">
        <v>6186</v>
      </c>
      <c r="AJ1468" t="s">
        <v>6186</v>
      </c>
      <c r="AK1468" t="s">
        <v>6186</v>
      </c>
      <c r="AL1468" t="s">
        <v>6186</v>
      </c>
      <c r="AM1468" t="s">
        <v>6186</v>
      </c>
      <c r="AN1468" t="s">
        <v>6186</v>
      </c>
      <c r="AO1468" t="s">
        <v>6186</v>
      </c>
      <c r="AP1468">
        <v>1</v>
      </c>
      <c r="AQ1468" t="s">
        <v>6186</v>
      </c>
      <c r="AR1468" t="s">
        <v>6186</v>
      </c>
      <c r="AS1468" t="s">
        <v>6186</v>
      </c>
      <c r="AT1468" t="s">
        <v>6186</v>
      </c>
      <c r="AU1468" t="s">
        <v>6186</v>
      </c>
      <c r="AV1468">
        <v>3</v>
      </c>
      <c r="AW1468" t="s">
        <v>6186</v>
      </c>
      <c r="AX1468">
        <v>8</v>
      </c>
      <c r="AY1468">
        <v>1</v>
      </c>
      <c r="AZ1468" t="s">
        <v>6186</v>
      </c>
      <c r="BA1468" t="s">
        <v>6186</v>
      </c>
      <c r="BB1468" t="s">
        <v>6186</v>
      </c>
      <c r="BC1468" t="s">
        <v>6186</v>
      </c>
      <c r="BD1468" t="s">
        <v>6186</v>
      </c>
    </row>
    <row r="1469" spans="1:56">
      <c r="A1469" t="s">
        <v>6191</v>
      </c>
      <c r="B1469">
        <v>4000</v>
      </c>
      <c r="C1469">
        <v>1982</v>
      </c>
      <c r="D1469">
        <v>1</v>
      </c>
      <c r="E1469">
        <v>7.7999999999999999E-5</v>
      </c>
      <c r="F1469">
        <v>19.29</v>
      </c>
      <c r="H1469">
        <v>16.425879999999999</v>
      </c>
      <c r="I1469">
        <f t="shared" si="26"/>
        <v>1.28121864E-3</v>
      </c>
      <c r="K1469">
        <v>15.183</v>
      </c>
      <c r="L1469">
        <v>18.251999999999999</v>
      </c>
      <c r="M1469">
        <v>541.03662999999995</v>
      </c>
      <c r="N1469">
        <v>585.32569000000001</v>
      </c>
      <c r="O1469">
        <v>486.90553999999997</v>
      </c>
      <c r="P1469" t="s">
        <v>6186</v>
      </c>
      <c r="Q1469">
        <v>250</v>
      </c>
      <c r="R1469">
        <v>115</v>
      </c>
      <c r="S1469">
        <v>17.721499999999999</v>
      </c>
      <c r="T1469">
        <v>0.46</v>
      </c>
      <c r="U1469">
        <v>2.8750000000000001E-2</v>
      </c>
      <c r="V1469">
        <v>32.851750000000003</v>
      </c>
      <c r="W1469" t="s">
        <v>6186</v>
      </c>
      <c r="X1469" t="s">
        <v>6186</v>
      </c>
      <c r="Y1469">
        <v>1</v>
      </c>
      <c r="Z1469" t="s">
        <v>6186</v>
      </c>
      <c r="AA1469" t="s">
        <v>6186</v>
      </c>
      <c r="AB1469">
        <v>1</v>
      </c>
      <c r="AC1469" t="s">
        <v>6186</v>
      </c>
      <c r="AD1469" t="s">
        <v>6186</v>
      </c>
      <c r="AE1469">
        <v>1</v>
      </c>
      <c r="AF1469" t="s">
        <v>6186</v>
      </c>
      <c r="AG1469" t="s">
        <v>6186</v>
      </c>
      <c r="AH1469" t="s">
        <v>6186</v>
      </c>
      <c r="AI1469" t="s">
        <v>6186</v>
      </c>
      <c r="AJ1469" t="s">
        <v>6186</v>
      </c>
      <c r="AK1469" t="s">
        <v>6186</v>
      </c>
      <c r="AL1469" t="s">
        <v>6186</v>
      </c>
      <c r="AM1469" t="s">
        <v>6186</v>
      </c>
      <c r="AN1469" t="s">
        <v>6186</v>
      </c>
      <c r="AO1469" t="s">
        <v>6186</v>
      </c>
      <c r="AP1469">
        <v>1</v>
      </c>
      <c r="AQ1469" t="s">
        <v>6186</v>
      </c>
      <c r="AR1469" t="s">
        <v>6186</v>
      </c>
      <c r="AS1469" t="s">
        <v>6186</v>
      </c>
      <c r="AT1469" t="s">
        <v>6186</v>
      </c>
      <c r="AU1469" t="s">
        <v>6186</v>
      </c>
      <c r="AV1469">
        <v>3</v>
      </c>
      <c r="AW1469" t="s">
        <v>6186</v>
      </c>
      <c r="AX1469">
        <v>6</v>
      </c>
      <c r="AY1469">
        <v>1</v>
      </c>
      <c r="AZ1469" t="s">
        <v>6186</v>
      </c>
      <c r="BA1469" t="s">
        <v>6186</v>
      </c>
      <c r="BB1469" t="s">
        <v>6186</v>
      </c>
      <c r="BC1469" t="s">
        <v>6186</v>
      </c>
      <c r="BD1469" t="s">
        <v>6186</v>
      </c>
    </row>
    <row r="1470" spans="1:56">
      <c r="A1470" t="s">
        <v>6191</v>
      </c>
      <c r="B1470">
        <v>4000</v>
      </c>
      <c r="C1470">
        <v>1983</v>
      </c>
      <c r="D1470" t="s">
        <v>6186</v>
      </c>
      <c r="E1470" t="s">
        <v>6186</v>
      </c>
      <c r="F1470" t="s">
        <v>6186</v>
      </c>
      <c r="H1470" t="s">
        <v>6186</v>
      </c>
      <c r="I1470" t="str">
        <f t="shared" si="26"/>
        <v/>
      </c>
      <c r="K1470" t="s">
        <v>6186</v>
      </c>
      <c r="L1470" t="s">
        <v>6186</v>
      </c>
      <c r="M1470" t="s">
        <v>6186</v>
      </c>
      <c r="N1470" t="s">
        <v>6186</v>
      </c>
      <c r="O1470" t="s">
        <v>6186</v>
      </c>
      <c r="P1470" t="s">
        <v>6186</v>
      </c>
      <c r="Q1470" t="s">
        <v>6186</v>
      </c>
      <c r="R1470" t="s">
        <v>6186</v>
      </c>
      <c r="S1470" t="s">
        <v>6186</v>
      </c>
      <c r="T1470" t="s">
        <v>6186</v>
      </c>
      <c r="U1470" t="s">
        <v>6186</v>
      </c>
      <c r="V1470" t="s">
        <v>6186</v>
      </c>
      <c r="W1470" t="s">
        <v>6186</v>
      </c>
      <c r="X1470" t="s">
        <v>6186</v>
      </c>
      <c r="Y1470" t="s">
        <v>6186</v>
      </c>
      <c r="Z1470" t="s">
        <v>6186</v>
      </c>
      <c r="AA1470" t="s">
        <v>6186</v>
      </c>
      <c r="AB1470" t="s">
        <v>6186</v>
      </c>
      <c r="AC1470" t="s">
        <v>6186</v>
      </c>
      <c r="AD1470" t="s">
        <v>6186</v>
      </c>
      <c r="AE1470" t="s">
        <v>6186</v>
      </c>
      <c r="AF1470" t="s">
        <v>6186</v>
      </c>
      <c r="AG1470" t="s">
        <v>6186</v>
      </c>
      <c r="AH1470" t="s">
        <v>6186</v>
      </c>
      <c r="AI1470" t="s">
        <v>6186</v>
      </c>
      <c r="AJ1470" t="s">
        <v>6186</v>
      </c>
      <c r="AK1470" t="s">
        <v>6186</v>
      </c>
      <c r="AL1470" t="s">
        <v>6186</v>
      </c>
      <c r="AM1470" t="s">
        <v>6186</v>
      </c>
      <c r="AN1470" t="s">
        <v>6186</v>
      </c>
      <c r="AO1470" t="s">
        <v>6186</v>
      </c>
      <c r="AP1470" t="s">
        <v>6186</v>
      </c>
      <c r="AQ1470" t="s">
        <v>6186</v>
      </c>
      <c r="AR1470" t="s">
        <v>6186</v>
      </c>
      <c r="AS1470" t="s">
        <v>6186</v>
      </c>
      <c r="AT1470" t="s">
        <v>6186</v>
      </c>
      <c r="AU1470" t="s">
        <v>6186</v>
      </c>
      <c r="AV1470" t="s">
        <v>6186</v>
      </c>
      <c r="AW1470" t="s">
        <v>6186</v>
      </c>
      <c r="AX1470" t="s">
        <v>6186</v>
      </c>
      <c r="AY1470" t="s">
        <v>6186</v>
      </c>
      <c r="AZ1470" t="s">
        <v>6186</v>
      </c>
      <c r="BA1470" t="s">
        <v>6186</v>
      </c>
      <c r="BB1470" t="s">
        <v>6186</v>
      </c>
      <c r="BC1470" t="s">
        <v>6186</v>
      </c>
      <c r="BD1470" t="s">
        <v>6186</v>
      </c>
    </row>
    <row r="1471" spans="1:56">
      <c r="A1471" t="s">
        <v>6191</v>
      </c>
      <c r="B1471">
        <v>4000</v>
      </c>
      <c r="C1471">
        <v>1984</v>
      </c>
      <c r="D1471">
        <v>6</v>
      </c>
      <c r="E1471">
        <v>4.0299999999999998E-4</v>
      </c>
      <c r="F1471">
        <v>16.725079999999998</v>
      </c>
      <c r="H1471">
        <v>14.1435</v>
      </c>
      <c r="I1471">
        <f t="shared" si="26"/>
        <v>5.6998304999999992E-3</v>
      </c>
      <c r="K1471">
        <v>14.2058</v>
      </c>
      <c r="L1471">
        <v>14.068099999999999</v>
      </c>
      <c r="M1471">
        <v>628.34506999999996</v>
      </c>
      <c r="N1471">
        <v>625.58961999999997</v>
      </c>
      <c r="O1471">
        <v>631.71284000000003</v>
      </c>
      <c r="P1471" t="s">
        <v>6186</v>
      </c>
      <c r="Q1471">
        <v>258</v>
      </c>
      <c r="R1471">
        <v>112</v>
      </c>
      <c r="S1471">
        <v>16.370100000000001</v>
      </c>
      <c r="T1471">
        <v>0.43410900000000002</v>
      </c>
      <c r="U1471">
        <v>2.8000000000000001E-2</v>
      </c>
      <c r="V1471">
        <v>28.287700000000001</v>
      </c>
      <c r="W1471" t="s">
        <v>6186</v>
      </c>
      <c r="X1471" t="s">
        <v>6186</v>
      </c>
      <c r="Y1471">
        <v>1</v>
      </c>
      <c r="Z1471" t="s">
        <v>6186</v>
      </c>
      <c r="AA1471">
        <v>1</v>
      </c>
      <c r="AB1471" t="s">
        <v>6186</v>
      </c>
      <c r="AC1471" t="s">
        <v>6186</v>
      </c>
      <c r="AD1471" t="s">
        <v>6186</v>
      </c>
      <c r="AE1471">
        <v>1</v>
      </c>
      <c r="AF1471" t="s">
        <v>6186</v>
      </c>
      <c r="AG1471" t="s">
        <v>6186</v>
      </c>
      <c r="AH1471" t="s">
        <v>6186</v>
      </c>
      <c r="AI1471" t="s">
        <v>6186</v>
      </c>
      <c r="AJ1471" t="s">
        <v>6186</v>
      </c>
      <c r="AK1471" t="s">
        <v>6186</v>
      </c>
      <c r="AL1471" t="s">
        <v>6186</v>
      </c>
      <c r="AM1471" t="s">
        <v>6186</v>
      </c>
      <c r="AN1471" t="s">
        <v>6186</v>
      </c>
      <c r="AO1471" t="s">
        <v>6186</v>
      </c>
      <c r="AP1471">
        <v>1</v>
      </c>
      <c r="AQ1471" t="s">
        <v>6186</v>
      </c>
      <c r="AR1471" t="s">
        <v>6186</v>
      </c>
      <c r="AS1471" t="s">
        <v>6186</v>
      </c>
      <c r="AT1471" t="s">
        <v>6186</v>
      </c>
      <c r="AU1471" t="s">
        <v>6186</v>
      </c>
      <c r="AV1471">
        <v>3</v>
      </c>
      <c r="AW1471" t="s">
        <v>6186</v>
      </c>
      <c r="AX1471">
        <v>6</v>
      </c>
      <c r="AY1471">
        <v>1</v>
      </c>
      <c r="AZ1471" t="s">
        <v>6186</v>
      </c>
      <c r="BA1471" t="s">
        <v>6186</v>
      </c>
      <c r="BB1471" t="s">
        <v>6186</v>
      </c>
      <c r="BC1471" t="s">
        <v>6186</v>
      </c>
      <c r="BD1471" t="s">
        <v>6186</v>
      </c>
    </row>
    <row r="1472" spans="1:56">
      <c r="A1472" t="s">
        <v>6191</v>
      </c>
      <c r="B1472">
        <v>4000</v>
      </c>
      <c r="C1472">
        <v>1985</v>
      </c>
      <c r="D1472" t="s">
        <v>6186</v>
      </c>
      <c r="E1472" t="s">
        <v>6186</v>
      </c>
      <c r="F1472" t="s">
        <v>6186</v>
      </c>
      <c r="H1472" t="s">
        <v>6186</v>
      </c>
      <c r="I1472" t="str">
        <f t="shared" si="26"/>
        <v/>
      </c>
      <c r="K1472" t="s">
        <v>6186</v>
      </c>
      <c r="L1472" t="s">
        <v>6186</v>
      </c>
      <c r="M1472" t="s">
        <v>6186</v>
      </c>
      <c r="N1472" t="s">
        <v>6186</v>
      </c>
      <c r="O1472" t="s">
        <v>6186</v>
      </c>
      <c r="P1472" t="s">
        <v>6186</v>
      </c>
      <c r="Q1472" t="s">
        <v>6186</v>
      </c>
      <c r="R1472" t="s">
        <v>6186</v>
      </c>
      <c r="S1472" t="s">
        <v>6186</v>
      </c>
      <c r="T1472" t="s">
        <v>6186</v>
      </c>
      <c r="U1472" t="s">
        <v>6186</v>
      </c>
      <c r="V1472" t="s">
        <v>6186</v>
      </c>
      <c r="W1472" t="s">
        <v>6186</v>
      </c>
      <c r="X1472" t="s">
        <v>6186</v>
      </c>
      <c r="Y1472" t="s">
        <v>6186</v>
      </c>
      <c r="Z1472" t="s">
        <v>6186</v>
      </c>
      <c r="AA1472" t="s">
        <v>6186</v>
      </c>
      <c r="AB1472" t="s">
        <v>6186</v>
      </c>
      <c r="AC1472" t="s">
        <v>6186</v>
      </c>
      <c r="AD1472" t="s">
        <v>6186</v>
      </c>
      <c r="AE1472" t="s">
        <v>6186</v>
      </c>
      <c r="AF1472" t="s">
        <v>6186</v>
      </c>
      <c r="AG1472" t="s">
        <v>6186</v>
      </c>
      <c r="AH1472" t="s">
        <v>6186</v>
      </c>
      <c r="AI1472" t="s">
        <v>6186</v>
      </c>
      <c r="AJ1472" t="s">
        <v>6186</v>
      </c>
      <c r="AK1472" t="s">
        <v>6186</v>
      </c>
      <c r="AL1472" t="s">
        <v>6186</v>
      </c>
      <c r="AM1472" t="s">
        <v>6186</v>
      </c>
      <c r="AN1472" t="s">
        <v>6186</v>
      </c>
      <c r="AO1472" t="s">
        <v>6186</v>
      </c>
      <c r="AP1472" t="s">
        <v>6186</v>
      </c>
      <c r="AQ1472" t="s">
        <v>6186</v>
      </c>
      <c r="AR1472" t="s">
        <v>6186</v>
      </c>
      <c r="AS1472" t="s">
        <v>6186</v>
      </c>
      <c r="AT1472" t="s">
        <v>6186</v>
      </c>
      <c r="AU1472" t="s">
        <v>6186</v>
      </c>
      <c r="AV1472" t="s">
        <v>6186</v>
      </c>
      <c r="AW1472" t="s">
        <v>6186</v>
      </c>
      <c r="AX1472" t="s">
        <v>6186</v>
      </c>
      <c r="AY1472" t="s">
        <v>6186</v>
      </c>
      <c r="AZ1472" t="s">
        <v>6186</v>
      </c>
      <c r="BA1472" t="s">
        <v>6186</v>
      </c>
      <c r="BB1472" t="s">
        <v>6186</v>
      </c>
      <c r="BC1472" t="s">
        <v>6186</v>
      </c>
      <c r="BD1472" t="s">
        <v>6186</v>
      </c>
    </row>
    <row r="1473" spans="1:56">
      <c r="A1473" t="s">
        <v>6191</v>
      </c>
      <c r="B1473">
        <v>4000</v>
      </c>
      <c r="C1473">
        <v>1986</v>
      </c>
      <c r="D1473" t="s">
        <v>6186</v>
      </c>
      <c r="E1473" t="s">
        <v>6186</v>
      </c>
      <c r="F1473" t="s">
        <v>6186</v>
      </c>
      <c r="H1473" t="s">
        <v>6186</v>
      </c>
      <c r="I1473" t="str">
        <f t="shared" si="26"/>
        <v/>
      </c>
      <c r="K1473" t="s">
        <v>6186</v>
      </c>
      <c r="L1473" t="s">
        <v>6186</v>
      </c>
      <c r="M1473" t="s">
        <v>6186</v>
      </c>
      <c r="N1473" t="s">
        <v>6186</v>
      </c>
      <c r="O1473" t="s">
        <v>6186</v>
      </c>
      <c r="P1473" t="s">
        <v>6186</v>
      </c>
      <c r="Q1473" t="s">
        <v>6186</v>
      </c>
      <c r="R1473" t="s">
        <v>6186</v>
      </c>
      <c r="S1473" t="s">
        <v>6186</v>
      </c>
      <c r="T1473" t="s">
        <v>6186</v>
      </c>
      <c r="U1473" t="s">
        <v>6186</v>
      </c>
      <c r="V1473" t="s">
        <v>6186</v>
      </c>
      <c r="W1473" t="s">
        <v>6186</v>
      </c>
      <c r="X1473" t="s">
        <v>6186</v>
      </c>
      <c r="Y1473" t="s">
        <v>6186</v>
      </c>
      <c r="Z1473" t="s">
        <v>6186</v>
      </c>
      <c r="AA1473" t="s">
        <v>6186</v>
      </c>
      <c r="AB1473" t="s">
        <v>6186</v>
      </c>
      <c r="AC1473" t="s">
        <v>6186</v>
      </c>
      <c r="AD1473" t="s">
        <v>6186</v>
      </c>
      <c r="AE1473" t="s">
        <v>6186</v>
      </c>
      <c r="AF1473" t="s">
        <v>6186</v>
      </c>
      <c r="AG1473" t="s">
        <v>6186</v>
      </c>
      <c r="AH1473" t="s">
        <v>6186</v>
      </c>
      <c r="AI1473" t="s">
        <v>6186</v>
      </c>
      <c r="AJ1473" t="s">
        <v>6186</v>
      </c>
      <c r="AK1473" t="s">
        <v>6186</v>
      </c>
      <c r="AL1473" t="s">
        <v>6186</v>
      </c>
      <c r="AM1473" t="s">
        <v>6186</v>
      </c>
      <c r="AN1473" t="s">
        <v>6186</v>
      </c>
      <c r="AO1473" t="s">
        <v>6186</v>
      </c>
      <c r="AP1473" t="s">
        <v>6186</v>
      </c>
      <c r="AQ1473" t="s">
        <v>6186</v>
      </c>
      <c r="AR1473" t="s">
        <v>6186</v>
      </c>
      <c r="AS1473" t="s">
        <v>6186</v>
      </c>
      <c r="AT1473" t="s">
        <v>6186</v>
      </c>
      <c r="AU1473" t="s">
        <v>6186</v>
      </c>
      <c r="AV1473" t="s">
        <v>6186</v>
      </c>
      <c r="AW1473" t="s">
        <v>6186</v>
      </c>
      <c r="AX1473" t="s">
        <v>6186</v>
      </c>
      <c r="AY1473" t="s">
        <v>6186</v>
      </c>
      <c r="AZ1473" t="s">
        <v>6186</v>
      </c>
      <c r="BA1473" t="s">
        <v>6186</v>
      </c>
      <c r="BB1473" t="s">
        <v>6186</v>
      </c>
      <c r="BC1473" t="s">
        <v>6186</v>
      </c>
      <c r="BD1473" t="s">
        <v>6186</v>
      </c>
    </row>
    <row r="1474" spans="1:56">
      <c r="A1474" t="s">
        <v>6191</v>
      </c>
      <c r="B1474">
        <v>4000</v>
      </c>
      <c r="C1474">
        <v>1987</v>
      </c>
      <c r="D1474" t="s">
        <v>6186</v>
      </c>
      <c r="E1474" t="s">
        <v>6186</v>
      </c>
      <c r="F1474" t="s">
        <v>6186</v>
      </c>
      <c r="H1474" t="s">
        <v>6186</v>
      </c>
      <c r="I1474" t="str">
        <f t="shared" si="26"/>
        <v/>
      </c>
      <c r="K1474" t="s">
        <v>6186</v>
      </c>
      <c r="L1474" t="s">
        <v>6186</v>
      </c>
      <c r="M1474" t="s">
        <v>6186</v>
      </c>
      <c r="N1474" t="s">
        <v>6186</v>
      </c>
      <c r="O1474" t="s">
        <v>6186</v>
      </c>
      <c r="P1474" t="s">
        <v>6186</v>
      </c>
      <c r="Q1474" t="s">
        <v>6186</v>
      </c>
      <c r="R1474" t="s">
        <v>6186</v>
      </c>
      <c r="S1474" t="s">
        <v>6186</v>
      </c>
      <c r="T1474" t="s">
        <v>6186</v>
      </c>
      <c r="U1474" t="s">
        <v>6186</v>
      </c>
      <c r="V1474" t="s">
        <v>6186</v>
      </c>
      <c r="W1474" t="s">
        <v>6186</v>
      </c>
      <c r="X1474" t="s">
        <v>6186</v>
      </c>
      <c r="Y1474" t="s">
        <v>6186</v>
      </c>
      <c r="Z1474" t="s">
        <v>6186</v>
      </c>
      <c r="AA1474" t="s">
        <v>6186</v>
      </c>
      <c r="AB1474" t="s">
        <v>6186</v>
      </c>
      <c r="AC1474" t="s">
        <v>6186</v>
      </c>
      <c r="AD1474" t="s">
        <v>6186</v>
      </c>
      <c r="AE1474" t="s">
        <v>6186</v>
      </c>
      <c r="AF1474" t="s">
        <v>6186</v>
      </c>
      <c r="AG1474" t="s">
        <v>6186</v>
      </c>
      <c r="AH1474" t="s">
        <v>6186</v>
      </c>
      <c r="AI1474" t="s">
        <v>6186</v>
      </c>
      <c r="AJ1474" t="s">
        <v>6186</v>
      </c>
      <c r="AK1474" t="s">
        <v>6186</v>
      </c>
      <c r="AL1474" t="s">
        <v>6186</v>
      </c>
      <c r="AM1474" t="s">
        <v>6186</v>
      </c>
      <c r="AN1474" t="s">
        <v>6186</v>
      </c>
      <c r="AO1474" t="s">
        <v>6186</v>
      </c>
      <c r="AP1474" t="s">
        <v>6186</v>
      </c>
      <c r="AQ1474" t="s">
        <v>6186</v>
      </c>
      <c r="AR1474" t="s">
        <v>6186</v>
      </c>
      <c r="AS1474" t="s">
        <v>6186</v>
      </c>
      <c r="AT1474" t="s">
        <v>6186</v>
      </c>
      <c r="AU1474" t="s">
        <v>6186</v>
      </c>
      <c r="AV1474" t="s">
        <v>6186</v>
      </c>
      <c r="AW1474" t="s">
        <v>6186</v>
      </c>
      <c r="AX1474" t="s">
        <v>6186</v>
      </c>
      <c r="AY1474" t="s">
        <v>6186</v>
      </c>
      <c r="AZ1474" t="s">
        <v>6186</v>
      </c>
      <c r="BA1474" t="s">
        <v>6186</v>
      </c>
      <c r="BB1474" t="s">
        <v>6186</v>
      </c>
      <c r="BC1474" t="s">
        <v>6186</v>
      </c>
      <c r="BD1474" t="s">
        <v>6186</v>
      </c>
    </row>
    <row r="1475" spans="1:56">
      <c r="A1475" t="s">
        <v>6191</v>
      </c>
      <c r="B1475">
        <v>4000</v>
      </c>
      <c r="C1475">
        <v>1988</v>
      </c>
      <c r="D1475" t="s">
        <v>6186</v>
      </c>
      <c r="E1475" t="s">
        <v>6186</v>
      </c>
      <c r="F1475" t="s">
        <v>6186</v>
      </c>
      <c r="H1475" t="s">
        <v>6186</v>
      </c>
      <c r="I1475" t="str">
        <f t="shared" si="26"/>
        <v/>
      </c>
      <c r="K1475" t="s">
        <v>6186</v>
      </c>
      <c r="L1475" t="s">
        <v>6186</v>
      </c>
      <c r="M1475" t="s">
        <v>6186</v>
      </c>
      <c r="N1475" t="s">
        <v>6186</v>
      </c>
      <c r="O1475" t="s">
        <v>6186</v>
      </c>
      <c r="P1475" t="s">
        <v>6186</v>
      </c>
      <c r="Q1475" t="s">
        <v>6186</v>
      </c>
      <c r="R1475" t="s">
        <v>6186</v>
      </c>
      <c r="S1475" t="s">
        <v>6186</v>
      </c>
      <c r="T1475" t="s">
        <v>6186</v>
      </c>
      <c r="U1475" t="s">
        <v>6186</v>
      </c>
      <c r="V1475" t="s">
        <v>6186</v>
      </c>
      <c r="W1475" t="s">
        <v>6186</v>
      </c>
      <c r="X1475" t="s">
        <v>6186</v>
      </c>
      <c r="Y1475" t="s">
        <v>6186</v>
      </c>
      <c r="Z1475" t="s">
        <v>6186</v>
      </c>
      <c r="AA1475" t="s">
        <v>6186</v>
      </c>
      <c r="AB1475" t="s">
        <v>6186</v>
      </c>
      <c r="AC1475" t="s">
        <v>6186</v>
      </c>
      <c r="AD1475" t="s">
        <v>6186</v>
      </c>
      <c r="AE1475" t="s">
        <v>6186</v>
      </c>
      <c r="AF1475" t="s">
        <v>6186</v>
      </c>
      <c r="AG1475" t="s">
        <v>6186</v>
      </c>
      <c r="AH1475" t="s">
        <v>6186</v>
      </c>
      <c r="AI1475" t="s">
        <v>6186</v>
      </c>
      <c r="AJ1475" t="s">
        <v>6186</v>
      </c>
      <c r="AK1475" t="s">
        <v>6186</v>
      </c>
      <c r="AL1475" t="s">
        <v>6186</v>
      </c>
      <c r="AM1475" t="s">
        <v>6186</v>
      </c>
      <c r="AN1475" t="s">
        <v>6186</v>
      </c>
      <c r="AO1475" t="s">
        <v>6186</v>
      </c>
      <c r="AP1475" t="s">
        <v>6186</v>
      </c>
      <c r="AQ1475" t="s">
        <v>6186</v>
      </c>
      <c r="AR1475" t="s">
        <v>6186</v>
      </c>
      <c r="AS1475" t="s">
        <v>6186</v>
      </c>
      <c r="AT1475" t="s">
        <v>6186</v>
      </c>
      <c r="AU1475" t="s">
        <v>6186</v>
      </c>
      <c r="AV1475" t="s">
        <v>6186</v>
      </c>
      <c r="AW1475" t="s">
        <v>6186</v>
      </c>
      <c r="AX1475" t="s">
        <v>6186</v>
      </c>
      <c r="AY1475" t="s">
        <v>6186</v>
      </c>
      <c r="AZ1475" t="s">
        <v>6186</v>
      </c>
      <c r="BA1475" t="s">
        <v>6186</v>
      </c>
      <c r="BB1475" t="s">
        <v>6186</v>
      </c>
      <c r="BC1475" t="s">
        <v>6186</v>
      </c>
      <c r="BD1475" t="s">
        <v>6186</v>
      </c>
    </row>
    <row r="1476" spans="1:56">
      <c r="A1476" t="s">
        <v>6191</v>
      </c>
      <c r="B1476">
        <v>4000</v>
      </c>
      <c r="C1476">
        <v>1989</v>
      </c>
      <c r="D1476" t="s">
        <v>6186</v>
      </c>
      <c r="E1476" t="s">
        <v>6186</v>
      </c>
      <c r="F1476" t="s">
        <v>6186</v>
      </c>
      <c r="H1476" t="s">
        <v>6186</v>
      </c>
      <c r="I1476" t="str">
        <f t="shared" si="26"/>
        <v/>
      </c>
      <c r="K1476" t="s">
        <v>6186</v>
      </c>
      <c r="L1476" t="s">
        <v>6186</v>
      </c>
      <c r="M1476" t="s">
        <v>6186</v>
      </c>
      <c r="N1476" t="s">
        <v>6186</v>
      </c>
      <c r="O1476" t="s">
        <v>6186</v>
      </c>
      <c r="P1476" t="s">
        <v>6186</v>
      </c>
      <c r="Q1476" t="s">
        <v>6186</v>
      </c>
      <c r="R1476" t="s">
        <v>6186</v>
      </c>
      <c r="S1476" t="s">
        <v>6186</v>
      </c>
      <c r="T1476" t="s">
        <v>6186</v>
      </c>
      <c r="U1476" t="s">
        <v>6186</v>
      </c>
      <c r="V1476" t="s">
        <v>6186</v>
      </c>
      <c r="W1476" t="s">
        <v>6186</v>
      </c>
      <c r="X1476" t="s">
        <v>6186</v>
      </c>
      <c r="Y1476" t="s">
        <v>6186</v>
      </c>
      <c r="Z1476" t="s">
        <v>6186</v>
      </c>
      <c r="AA1476" t="s">
        <v>6186</v>
      </c>
      <c r="AB1476" t="s">
        <v>6186</v>
      </c>
      <c r="AC1476" t="s">
        <v>6186</v>
      </c>
      <c r="AD1476" t="s">
        <v>6186</v>
      </c>
      <c r="AE1476" t="s">
        <v>6186</v>
      </c>
      <c r="AF1476" t="s">
        <v>6186</v>
      </c>
      <c r="AG1476" t="s">
        <v>6186</v>
      </c>
      <c r="AH1476" t="s">
        <v>6186</v>
      </c>
      <c r="AI1476" t="s">
        <v>6186</v>
      </c>
      <c r="AJ1476" t="s">
        <v>6186</v>
      </c>
      <c r="AK1476" t="s">
        <v>6186</v>
      </c>
      <c r="AL1476" t="s">
        <v>6186</v>
      </c>
      <c r="AM1476" t="s">
        <v>6186</v>
      </c>
      <c r="AN1476" t="s">
        <v>6186</v>
      </c>
      <c r="AO1476" t="s">
        <v>6186</v>
      </c>
      <c r="AP1476" t="s">
        <v>6186</v>
      </c>
      <c r="AQ1476" t="s">
        <v>6186</v>
      </c>
      <c r="AR1476" t="s">
        <v>6186</v>
      </c>
      <c r="AS1476" t="s">
        <v>6186</v>
      </c>
      <c r="AT1476" t="s">
        <v>6186</v>
      </c>
      <c r="AU1476" t="s">
        <v>6186</v>
      </c>
      <c r="AV1476" t="s">
        <v>6186</v>
      </c>
      <c r="AW1476" t="s">
        <v>6186</v>
      </c>
      <c r="AX1476" t="s">
        <v>6186</v>
      </c>
      <c r="AY1476" t="s">
        <v>6186</v>
      </c>
      <c r="AZ1476" t="s">
        <v>6186</v>
      </c>
      <c r="BA1476" t="s">
        <v>6186</v>
      </c>
      <c r="BB1476" t="s">
        <v>6186</v>
      </c>
      <c r="BC1476" t="s">
        <v>6186</v>
      </c>
      <c r="BD1476" t="s">
        <v>6186</v>
      </c>
    </row>
    <row r="1477" spans="1:56">
      <c r="A1477" t="s">
        <v>6191</v>
      </c>
      <c r="B1477">
        <v>4000</v>
      </c>
      <c r="C1477">
        <v>1990</v>
      </c>
      <c r="D1477">
        <v>6</v>
      </c>
      <c r="E1477">
        <v>4.86E-4</v>
      </c>
      <c r="F1477">
        <v>20.859210000000001</v>
      </c>
      <c r="H1477">
        <v>17.437750000000001</v>
      </c>
      <c r="I1477">
        <f t="shared" si="26"/>
        <v>8.4747464999999998E-3</v>
      </c>
      <c r="K1477">
        <v>16.127479999999998</v>
      </c>
      <c r="L1477">
        <v>19.100999999999999</v>
      </c>
      <c r="M1477">
        <v>509.64150999999998</v>
      </c>
      <c r="N1477">
        <v>551.04715999999996</v>
      </c>
      <c r="O1477">
        <v>465.26352000000003</v>
      </c>
      <c r="P1477" t="s">
        <v>6186</v>
      </c>
      <c r="Q1477">
        <v>173.0256</v>
      </c>
      <c r="R1477">
        <v>143.41309999999999</v>
      </c>
      <c r="S1477">
        <v>12.258800000000001</v>
      </c>
      <c r="T1477">
        <v>0.82795200000000002</v>
      </c>
      <c r="U1477">
        <v>3.5853000000000003E-2</v>
      </c>
      <c r="V1477">
        <v>34.936750000000004</v>
      </c>
      <c r="W1477" t="s">
        <v>6186</v>
      </c>
      <c r="X1477" t="s">
        <v>6186</v>
      </c>
      <c r="Y1477">
        <v>1</v>
      </c>
      <c r="Z1477" t="s">
        <v>6186</v>
      </c>
      <c r="AA1477">
        <v>0.19400000000000001</v>
      </c>
      <c r="AB1477">
        <v>0.80600000000000005</v>
      </c>
      <c r="AC1477" t="s">
        <v>6186</v>
      </c>
      <c r="AD1477" t="s">
        <v>6186</v>
      </c>
      <c r="AE1477" t="s">
        <v>6186</v>
      </c>
      <c r="AF1477" t="s">
        <v>6186</v>
      </c>
      <c r="AG1477">
        <v>1</v>
      </c>
      <c r="AH1477" t="s">
        <v>6186</v>
      </c>
      <c r="AI1477" t="s">
        <v>6186</v>
      </c>
      <c r="AJ1477" t="s">
        <v>6186</v>
      </c>
      <c r="AK1477" t="s">
        <v>6186</v>
      </c>
      <c r="AL1477" t="s">
        <v>6186</v>
      </c>
      <c r="AM1477" t="s">
        <v>6186</v>
      </c>
      <c r="AN1477" t="s">
        <v>6186</v>
      </c>
      <c r="AO1477" t="s">
        <v>6186</v>
      </c>
      <c r="AP1477">
        <v>1</v>
      </c>
      <c r="AQ1477" t="s">
        <v>6186</v>
      </c>
      <c r="AR1477" t="s">
        <v>6186</v>
      </c>
      <c r="AS1477" t="s">
        <v>6186</v>
      </c>
      <c r="AT1477" t="s">
        <v>6186</v>
      </c>
      <c r="AU1477" t="s">
        <v>6186</v>
      </c>
      <c r="AV1477">
        <v>4</v>
      </c>
      <c r="AW1477" t="s">
        <v>6186</v>
      </c>
      <c r="AX1477">
        <v>5.6</v>
      </c>
      <c r="AY1477">
        <v>1</v>
      </c>
      <c r="AZ1477" t="s">
        <v>6186</v>
      </c>
      <c r="BA1477" t="s">
        <v>6186</v>
      </c>
      <c r="BB1477" t="s">
        <v>6186</v>
      </c>
      <c r="BC1477" t="s">
        <v>6186</v>
      </c>
      <c r="BD1477" t="s">
        <v>6186</v>
      </c>
    </row>
    <row r="1478" spans="1:56">
      <c r="A1478" t="s">
        <v>6191</v>
      </c>
      <c r="B1478">
        <v>4000</v>
      </c>
      <c r="C1478">
        <v>1991</v>
      </c>
      <c r="D1478">
        <v>129</v>
      </c>
      <c r="E1478">
        <v>1.0237E-2</v>
      </c>
      <c r="F1478">
        <v>21.205749999999998</v>
      </c>
      <c r="H1478">
        <v>17.781379999999999</v>
      </c>
      <c r="I1478">
        <f t="shared" si="26"/>
        <v>0.18202798705999998</v>
      </c>
      <c r="K1478">
        <v>15.715109999999999</v>
      </c>
      <c r="L1478">
        <v>20.63757</v>
      </c>
      <c r="M1478">
        <v>499.79257000000001</v>
      </c>
      <c r="N1478">
        <v>565.50675999999999</v>
      </c>
      <c r="O1478">
        <v>430.62234999999998</v>
      </c>
      <c r="P1478" t="s">
        <v>6186</v>
      </c>
      <c r="Q1478">
        <v>231.70939999999999</v>
      </c>
      <c r="R1478">
        <v>160.30119999999999</v>
      </c>
      <c r="S1478">
        <v>11.1035</v>
      </c>
      <c r="T1478">
        <v>0.69533500000000004</v>
      </c>
      <c r="U1478">
        <v>4.0075E-2</v>
      </c>
      <c r="V1478">
        <v>35.651310000000002</v>
      </c>
      <c r="W1478" t="s">
        <v>6186</v>
      </c>
      <c r="X1478" t="s">
        <v>6186</v>
      </c>
      <c r="Y1478">
        <v>1</v>
      </c>
      <c r="Z1478">
        <v>0.191</v>
      </c>
      <c r="AA1478">
        <v>3.0000000000000001E-3</v>
      </c>
      <c r="AB1478">
        <v>0.80600000000000005</v>
      </c>
      <c r="AC1478" t="s">
        <v>6186</v>
      </c>
      <c r="AD1478" t="s">
        <v>6186</v>
      </c>
      <c r="AE1478" t="s">
        <v>6186</v>
      </c>
      <c r="AF1478" t="s">
        <v>6186</v>
      </c>
      <c r="AG1478">
        <v>0.69799999999999995</v>
      </c>
      <c r="AH1478">
        <v>0.30199999999999999</v>
      </c>
      <c r="AI1478" t="s">
        <v>6186</v>
      </c>
      <c r="AJ1478" t="s">
        <v>6186</v>
      </c>
      <c r="AK1478" t="s">
        <v>6186</v>
      </c>
      <c r="AL1478" t="s">
        <v>6186</v>
      </c>
      <c r="AM1478" t="s">
        <v>6186</v>
      </c>
      <c r="AN1478" t="s">
        <v>6186</v>
      </c>
      <c r="AO1478" t="s">
        <v>6186</v>
      </c>
      <c r="AP1478">
        <v>1</v>
      </c>
      <c r="AQ1478" t="s">
        <v>6186</v>
      </c>
      <c r="AR1478" t="s">
        <v>6186</v>
      </c>
      <c r="AS1478" t="s">
        <v>6186</v>
      </c>
      <c r="AT1478" t="s">
        <v>6186</v>
      </c>
      <c r="AU1478" t="s">
        <v>6186</v>
      </c>
      <c r="AV1478">
        <v>4.2</v>
      </c>
      <c r="AW1478" t="s">
        <v>6186</v>
      </c>
      <c r="AX1478">
        <v>6</v>
      </c>
      <c r="AY1478">
        <v>0.80900000000000005</v>
      </c>
      <c r="AZ1478">
        <v>0.191</v>
      </c>
      <c r="BA1478" t="s">
        <v>6186</v>
      </c>
      <c r="BB1478" t="s">
        <v>6186</v>
      </c>
      <c r="BC1478" t="s">
        <v>6186</v>
      </c>
      <c r="BD1478" t="s">
        <v>6186</v>
      </c>
    </row>
    <row r="1479" spans="1:56">
      <c r="A1479" t="s">
        <v>6191</v>
      </c>
      <c r="B1479">
        <v>4000</v>
      </c>
      <c r="C1479">
        <v>1992</v>
      </c>
      <c r="D1479">
        <v>144</v>
      </c>
      <c r="E1479">
        <v>1.1868999999999999E-2</v>
      </c>
      <c r="F1479">
        <v>20.851040000000001</v>
      </c>
      <c r="H1479">
        <v>17.420030000000001</v>
      </c>
      <c r="I1479">
        <f t="shared" si="26"/>
        <v>0.20675833606999999</v>
      </c>
      <c r="K1479">
        <v>15.435280000000001</v>
      </c>
      <c r="L1479">
        <v>20.069790000000001</v>
      </c>
      <c r="M1479">
        <v>510.15983999999997</v>
      </c>
      <c r="N1479">
        <v>575.75883999999996</v>
      </c>
      <c r="O1479">
        <v>442.80477999999999</v>
      </c>
      <c r="P1479" t="s">
        <v>6186</v>
      </c>
      <c r="Q1479">
        <v>229.35749999999999</v>
      </c>
      <c r="R1479">
        <v>164.2004</v>
      </c>
      <c r="S1479">
        <v>10.757400000000001</v>
      </c>
      <c r="T1479">
        <v>0.71584800000000004</v>
      </c>
      <c r="U1479">
        <v>4.1050000000000003E-2</v>
      </c>
      <c r="V1479">
        <v>34.962679999999999</v>
      </c>
      <c r="W1479" t="s">
        <v>6186</v>
      </c>
      <c r="X1479" t="s">
        <v>6186</v>
      </c>
      <c r="Y1479">
        <v>1</v>
      </c>
      <c r="Z1479">
        <v>0.16900000000000001</v>
      </c>
      <c r="AA1479" t="s">
        <v>6186</v>
      </c>
      <c r="AB1479">
        <v>0.83099999999999996</v>
      </c>
      <c r="AC1479" t="s">
        <v>6186</v>
      </c>
      <c r="AD1479" t="s">
        <v>6186</v>
      </c>
      <c r="AE1479" t="s">
        <v>6186</v>
      </c>
      <c r="AF1479" t="s">
        <v>6186</v>
      </c>
      <c r="AG1479">
        <v>0.8</v>
      </c>
      <c r="AH1479">
        <v>0.2</v>
      </c>
      <c r="AI1479" t="s">
        <v>6186</v>
      </c>
      <c r="AJ1479" t="s">
        <v>6186</v>
      </c>
      <c r="AK1479" t="s">
        <v>6186</v>
      </c>
      <c r="AL1479" t="s">
        <v>6186</v>
      </c>
      <c r="AM1479" t="s">
        <v>6186</v>
      </c>
      <c r="AN1479" t="s">
        <v>6186</v>
      </c>
      <c r="AO1479" t="s">
        <v>6186</v>
      </c>
      <c r="AP1479">
        <v>1</v>
      </c>
      <c r="AQ1479" t="s">
        <v>6186</v>
      </c>
      <c r="AR1479" t="s">
        <v>6186</v>
      </c>
      <c r="AS1479" t="s">
        <v>6186</v>
      </c>
      <c r="AT1479" t="s">
        <v>6186</v>
      </c>
      <c r="AU1479" t="s">
        <v>6186</v>
      </c>
      <c r="AV1479">
        <v>4.2</v>
      </c>
      <c r="AW1479" t="s">
        <v>6186</v>
      </c>
      <c r="AX1479">
        <v>6</v>
      </c>
      <c r="AY1479">
        <v>0.83099999999999996</v>
      </c>
      <c r="AZ1479">
        <v>0.16900000000000001</v>
      </c>
      <c r="BA1479" t="s">
        <v>6186</v>
      </c>
      <c r="BB1479" t="s">
        <v>6186</v>
      </c>
      <c r="BC1479" t="s">
        <v>6186</v>
      </c>
      <c r="BD1479" t="s">
        <v>6186</v>
      </c>
    </row>
    <row r="1480" spans="1:56">
      <c r="A1480" t="s">
        <v>6191</v>
      </c>
      <c r="B1480">
        <v>4000</v>
      </c>
      <c r="C1480">
        <v>1993</v>
      </c>
      <c r="D1480">
        <v>372</v>
      </c>
      <c r="E1480">
        <v>2.8129000000000001E-2</v>
      </c>
      <c r="F1480">
        <v>20.104790000000001</v>
      </c>
      <c r="H1480">
        <v>16.784479999999999</v>
      </c>
      <c r="I1480">
        <f t="shared" si="26"/>
        <v>0.47213063791999998</v>
      </c>
      <c r="K1480">
        <v>14.69135</v>
      </c>
      <c r="L1480">
        <v>19.58343</v>
      </c>
      <c r="M1480">
        <v>529.47730999999999</v>
      </c>
      <c r="N1480">
        <v>604.91359999999997</v>
      </c>
      <c r="O1480">
        <v>453.80203999999998</v>
      </c>
      <c r="P1480" t="s">
        <v>6186</v>
      </c>
      <c r="Q1480">
        <v>252.60149999999999</v>
      </c>
      <c r="R1480">
        <v>188.4725</v>
      </c>
      <c r="S1480">
        <v>9.2117000000000004</v>
      </c>
      <c r="T1480">
        <v>0.75251299999999999</v>
      </c>
      <c r="U1480">
        <v>4.7118E-2</v>
      </c>
      <c r="V1480">
        <v>33.778840000000002</v>
      </c>
      <c r="W1480" t="s">
        <v>6186</v>
      </c>
      <c r="X1480" t="s">
        <v>6186</v>
      </c>
      <c r="Y1480">
        <v>1</v>
      </c>
      <c r="Z1480">
        <v>6.8000000000000005E-2</v>
      </c>
      <c r="AA1480" t="s">
        <v>6186</v>
      </c>
      <c r="AB1480">
        <v>0.93200000000000005</v>
      </c>
      <c r="AC1480" t="s">
        <v>6186</v>
      </c>
      <c r="AD1480" t="s">
        <v>6186</v>
      </c>
      <c r="AE1480" t="s">
        <v>6186</v>
      </c>
      <c r="AF1480" t="s">
        <v>6186</v>
      </c>
      <c r="AG1480">
        <v>0.997</v>
      </c>
      <c r="AH1480">
        <v>3.0000000000000001E-3</v>
      </c>
      <c r="AI1480" t="s">
        <v>6186</v>
      </c>
      <c r="AJ1480" t="s">
        <v>6186</v>
      </c>
      <c r="AK1480" t="s">
        <v>6186</v>
      </c>
      <c r="AL1480" t="s">
        <v>6186</v>
      </c>
      <c r="AM1480" t="s">
        <v>6186</v>
      </c>
      <c r="AN1480" t="s">
        <v>6186</v>
      </c>
      <c r="AO1480" t="s">
        <v>6186</v>
      </c>
      <c r="AP1480">
        <v>1</v>
      </c>
      <c r="AQ1480" t="s">
        <v>6186</v>
      </c>
      <c r="AR1480" t="s">
        <v>6186</v>
      </c>
      <c r="AS1480" t="s">
        <v>6186</v>
      </c>
      <c r="AT1480" t="s">
        <v>6186</v>
      </c>
      <c r="AU1480" t="s">
        <v>6186</v>
      </c>
      <c r="AV1480">
        <v>4.0999999999999996</v>
      </c>
      <c r="AW1480" t="s">
        <v>6186</v>
      </c>
      <c r="AX1480">
        <v>6.4</v>
      </c>
      <c r="AY1480">
        <v>0.93200000000000005</v>
      </c>
      <c r="AZ1480">
        <v>6.8000000000000005E-2</v>
      </c>
      <c r="BA1480" t="s">
        <v>6186</v>
      </c>
      <c r="BB1480" t="s">
        <v>6186</v>
      </c>
      <c r="BC1480" t="s">
        <v>6186</v>
      </c>
      <c r="BD1480" t="s">
        <v>6186</v>
      </c>
    </row>
    <row r="1481" spans="1:56">
      <c r="A1481" t="s">
        <v>6191</v>
      </c>
      <c r="B1481">
        <v>4000</v>
      </c>
      <c r="C1481">
        <v>1994</v>
      </c>
      <c r="D1481">
        <v>221</v>
      </c>
      <c r="E1481">
        <v>1.5622E-2</v>
      </c>
      <c r="F1481">
        <v>21.123159999999999</v>
      </c>
      <c r="H1481">
        <v>17.534410000000001</v>
      </c>
      <c r="I1481">
        <f t="shared" si="26"/>
        <v>0.27392255302000001</v>
      </c>
      <c r="K1481">
        <v>15.475099999999999</v>
      </c>
      <c r="L1481">
        <v>20.157699999999998</v>
      </c>
      <c r="M1481">
        <v>506.83190000000002</v>
      </c>
      <c r="N1481">
        <v>574.27725999999996</v>
      </c>
      <c r="O1481">
        <v>440.87376</v>
      </c>
      <c r="P1481" t="s">
        <v>6186</v>
      </c>
      <c r="Q1481">
        <v>228.67150000000001</v>
      </c>
      <c r="R1481">
        <v>176.07079999999999</v>
      </c>
      <c r="S1481">
        <v>9.5531000000000006</v>
      </c>
      <c r="T1481">
        <v>0.77337500000000003</v>
      </c>
      <c r="U1481">
        <v>4.4018000000000002E-2</v>
      </c>
      <c r="V1481">
        <v>35.132660000000001</v>
      </c>
      <c r="W1481">
        <v>3.9E-2</v>
      </c>
      <c r="X1481" t="s">
        <v>6186</v>
      </c>
      <c r="Y1481">
        <v>0.96099999999999997</v>
      </c>
      <c r="Z1481">
        <v>0.17100000000000001</v>
      </c>
      <c r="AA1481" t="s">
        <v>6186</v>
      </c>
      <c r="AB1481">
        <v>0.82899999999999996</v>
      </c>
      <c r="AC1481" t="s">
        <v>6186</v>
      </c>
      <c r="AD1481" t="s">
        <v>6186</v>
      </c>
      <c r="AE1481" t="s">
        <v>6186</v>
      </c>
      <c r="AF1481" t="s">
        <v>6186</v>
      </c>
      <c r="AG1481">
        <v>0.998</v>
      </c>
      <c r="AH1481">
        <v>2E-3</v>
      </c>
      <c r="AI1481" t="s">
        <v>6186</v>
      </c>
      <c r="AJ1481" t="s">
        <v>6186</v>
      </c>
      <c r="AK1481" t="s">
        <v>6186</v>
      </c>
      <c r="AL1481" t="s">
        <v>6186</v>
      </c>
      <c r="AM1481" t="s">
        <v>6186</v>
      </c>
      <c r="AN1481" t="s">
        <v>6186</v>
      </c>
      <c r="AO1481" t="s">
        <v>6186</v>
      </c>
      <c r="AP1481">
        <v>1</v>
      </c>
      <c r="AQ1481" t="s">
        <v>6186</v>
      </c>
      <c r="AR1481" t="s">
        <v>6186</v>
      </c>
      <c r="AS1481" t="s">
        <v>6186</v>
      </c>
      <c r="AT1481">
        <v>0.14699999999999999</v>
      </c>
      <c r="AU1481" t="s">
        <v>6186</v>
      </c>
      <c r="AV1481">
        <v>4.2</v>
      </c>
      <c r="AW1481" t="s">
        <v>6186</v>
      </c>
      <c r="AX1481">
        <v>5.9</v>
      </c>
      <c r="AY1481">
        <v>0.82899999999999996</v>
      </c>
      <c r="AZ1481">
        <v>0.17100000000000001</v>
      </c>
      <c r="BA1481" t="s">
        <v>6186</v>
      </c>
      <c r="BB1481" t="s">
        <v>6186</v>
      </c>
      <c r="BC1481" t="s">
        <v>6186</v>
      </c>
      <c r="BD1481" t="s">
        <v>6186</v>
      </c>
    </row>
    <row r="1482" spans="1:56">
      <c r="A1482" t="s">
        <v>6191</v>
      </c>
      <c r="B1482">
        <v>4000</v>
      </c>
      <c r="C1482">
        <v>1995</v>
      </c>
      <c r="D1482">
        <v>161</v>
      </c>
      <c r="E1482">
        <v>1.0621999999999999E-2</v>
      </c>
      <c r="F1482">
        <v>20.972940000000001</v>
      </c>
      <c r="H1482">
        <v>17.373069999999998</v>
      </c>
      <c r="I1482">
        <f t="shared" si="26"/>
        <v>0.18453674953999996</v>
      </c>
      <c r="K1482">
        <v>15.23094</v>
      </c>
      <c r="L1482">
        <v>20.069179999999999</v>
      </c>
      <c r="M1482">
        <v>511.53890999999999</v>
      </c>
      <c r="N1482">
        <v>583.48344999999995</v>
      </c>
      <c r="O1482">
        <v>442.81833999999998</v>
      </c>
      <c r="P1482" t="s">
        <v>6186</v>
      </c>
      <c r="Q1482">
        <v>227.0222</v>
      </c>
      <c r="R1482">
        <v>173.3537</v>
      </c>
      <c r="S1482">
        <v>10.0558</v>
      </c>
      <c r="T1482">
        <v>0.77022999999999997</v>
      </c>
      <c r="U1482">
        <v>4.3338000000000002E-2</v>
      </c>
      <c r="V1482">
        <v>34.884439999999998</v>
      </c>
      <c r="W1482" t="s">
        <v>6186</v>
      </c>
      <c r="X1482" t="s">
        <v>6186</v>
      </c>
      <c r="Y1482">
        <v>1</v>
      </c>
      <c r="Z1482">
        <v>0.115</v>
      </c>
      <c r="AA1482" t="s">
        <v>6186</v>
      </c>
      <c r="AB1482">
        <v>0.88500000000000001</v>
      </c>
      <c r="AC1482" t="s">
        <v>6186</v>
      </c>
      <c r="AD1482" t="s">
        <v>6186</v>
      </c>
      <c r="AE1482" t="s">
        <v>6186</v>
      </c>
      <c r="AF1482" t="s">
        <v>6186</v>
      </c>
      <c r="AG1482">
        <v>1</v>
      </c>
      <c r="AH1482" t="s">
        <v>6186</v>
      </c>
      <c r="AI1482" t="s">
        <v>6186</v>
      </c>
      <c r="AJ1482" t="s">
        <v>6186</v>
      </c>
      <c r="AK1482" t="s">
        <v>6186</v>
      </c>
      <c r="AL1482" t="s">
        <v>6186</v>
      </c>
      <c r="AM1482" t="s">
        <v>6186</v>
      </c>
      <c r="AN1482" t="s">
        <v>6186</v>
      </c>
      <c r="AO1482" t="s">
        <v>6186</v>
      </c>
      <c r="AP1482">
        <v>1</v>
      </c>
      <c r="AQ1482" t="s">
        <v>6186</v>
      </c>
      <c r="AR1482" t="s">
        <v>6186</v>
      </c>
      <c r="AS1482" t="s">
        <v>6186</v>
      </c>
      <c r="AT1482">
        <v>0.26200000000000001</v>
      </c>
      <c r="AU1482" t="s">
        <v>6186</v>
      </c>
      <c r="AV1482">
        <v>4.0999999999999996</v>
      </c>
      <c r="AW1482" t="s">
        <v>6186</v>
      </c>
      <c r="AX1482">
        <v>5.8</v>
      </c>
      <c r="AY1482">
        <v>0.88500000000000001</v>
      </c>
      <c r="AZ1482">
        <v>0.115</v>
      </c>
      <c r="BA1482" t="s">
        <v>6186</v>
      </c>
      <c r="BB1482" t="s">
        <v>6186</v>
      </c>
      <c r="BC1482" t="s">
        <v>6186</v>
      </c>
      <c r="BD1482" t="s">
        <v>6186</v>
      </c>
    </row>
    <row r="1483" spans="1:56">
      <c r="A1483" t="s">
        <v>6191</v>
      </c>
      <c r="B1483">
        <v>4000</v>
      </c>
      <c r="C1483">
        <v>1996</v>
      </c>
      <c r="D1483">
        <v>178</v>
      </c>
      <c r="E1483">
        <v>1.3559E-2</v>
      </c>
      <c r="F1483">
        <v>21.429970000000001</v>
      </c>
      <c r="H1483">
        <v>17.687619999999999</v>
      </c>
      <c r="I1483">
        <f t="shared" ref="I1483:I1546" si="27">IFERROR(H1483*E1483,"")</f>
        <v>0.23982643957999999</v>
      </c>
      <c r="K1483">
        <v>15.47006</v>
      </c>
      <c r="L1483">
        <v>20.41675</v>
      </c>
      <c r="M1483">
        <v>502.44177999999999</v>
      </c>
      <c r="N1483">
        <v>574.46433999999999</v>
      </c>
      <c r="O1483">
        <v>435.27989000000002</v>
      </c>
      <c r="P1483" t="s">
        <v>6186</v>
      </c>
      <c r="Q1483">
        <v>238.51050000000001</v>
      </c>
      <c r="R1483">
        <v>176.20580000000001</v>
      </c>
      <c r="S1483">
        <v>10.2296</v>
      </c>
      <c r="T1483">
        <v>0.75005599999999994</v>
      </c>
      <c r="U1483">
        <v>4.4051E-2</v>
      </c>
      <c r="V1483">
        <v>35.510289999999998</v>
      </c>
      <c r="W1483" t="s">
        <v>6186</v>
      </c>
      <c r="X1483" t="s">
        <v>6186</v>
      </c>
      <c r="Y1483">
        <v>1</v>
      </c>
      <c r="Z1483">
        <v>8.6999999999999994E-2</v>
      </c>
      <c r="AA1483" t="s">
        <v>6186</v>
      </c>
      <c r="AB1483">
        <v>0.91300000000000003</v>
      </c>
      <c r="AC1483" t="s">
        <v>6186</v>
      </c>
      <c r="AD1483" t="s">
        <v>6186</v>
      </c>
      <c r="AE1483" t="s">
        <v>6186</v>
      </c>
      <c r="AF1483" t="s">
        <v>6186</v>
      </c>
      <c r="AG1483">
        <v>1</v>
      </c>
      <c r="AH1483" t="s">
        <v>6186</v>
      </c>
      <c r="AI1483" t="s">
        <v>6186</v>
      </c>
      <c r="AJ1483" t="s">
        <v>6186</v>
      </c>
      <c r="AK1483" t="s">
        <v>6186</v>
      </c>
      <c r="AL1483" t="s">
        <v>6186</v>
      </c>
      <c r="AM1483" t="s">
        <v>6186</v>
      </c>
      <c r="AN1483" t="s">
        <v>6186</v>
      </c>
      <c r="AO1483" t="s">
        <v>6186</v>
      </c>
      <c r="AP1483">
        <v>1</v>
      </c>
      <c r="AQ1483" t="s">
        <v>6186</v>
      </c>
      <c r="AR1483" t="s">
        <v>6186</v>
      </c>
      <c r="AS1483" t="s">
        <v>6186</v>
      </c>
      <c r="AT1483">
        <v>0.17799999999999999</v>
      </c>
      <c r="AU1483" t="s">
        <v>6186</v>
      </c>
      <c r="AV1483">
        <v>4.0999999999999996</v>
      </c>
      <c r="AW1483" t="s">
        <v>6186</v>
      </c>
      <c r="AX1483">
        <v>5.9</v>
      </c>
      <c r="AY1483">
        <v>0.91300000000000003</v>
      </c>
      <c r="AZ1483">
        <v>8.6999999999999994E-2</v>
      </c>
      <c r="BA1483" t="s">
        <v>6186</v>
      </c>
      <c r="BB1483" t="s">
        <v>6186</v>
      </c>
      <c r="BC1483" t="s">
        <v>6186</v>
      </c>
      <c r="BD1483" t="s">
        <v>6186</v>
      </c>
    </row>
    <row r="1484" spans="1:56">
      <c r="A1484" t="s">
        <v>6191</v>
      </c>
      <c r="B1484">
        <v>4000</v>
      </c>
      <c r="C1484">
        <v>1997</v>
      </c>
      <c r="D1484">
        <v>184</v>
      </c>
      <c r="E1484">
        <v>1.2733E-2</v>
      </c>
      <c r="F1484">
        <v>21.12162</v>
      </c>
      <c r="H1484">
        <v>17.367010000000001</v>
      </c>
      <c r="I1484">
        <f t="shared" si="27"/>
        <v>0.22113413833000001</v>
      </c>
      <c r="K1484">
        <v>15.22353</v>
      </c>
      <c r="L1484">
        <v>19.919370000000001</v>
      </c>
      <c r="M1484">
        <v>511.71726999999998</v>
      </c>
      <c r="N1484">
        <v>583.76736000000005</v>
      </c>
      <c r="O1484">
        <v>446.14864999999998</v>
      </c>
      <c r="P1484" t="s">
        <v>6186</v>
      </c>
      <c r="Q1484">
        <v>235.72219999999999</v>
      </c>
      <c r="R1484">
        <v>183.95580000000001</v>
      </c>
      <c r="S1484">
        <v>9.9177999999999997</v>
      </c>
      <c r="T1484">
        <v>0.79096100000000003</v>
      </c>
      <c r="U1484">
        <v>4.5989000000000002E-2</v>
      </c>
      <c r="V1484">
        <v>34.882989999999999</v>
      </c>
      <c r="W1484" t="s">
        <v>6186</v>
      </c>
      <c r="X1484" t="s">
        <v>6186</v>
      </c>
      <c r="Y1484">
        <v>1</v>
      </c>
      <c r="Z1484">
        <v>0.105</v>
      </c>
      <c r="AA1484" t="s">
        <v>6186</v>
      </c>
      <c r="AB1484">
        <v>0.89500000000000002</v>
      </c>
      <c r="AC1484" t="s">
        <v>6186</v>
      </c>
      <c r="AD1484" t="s">
        <v>6186</v>
      </c>
      <c r="AE1484" t="s">
        <v>6186</v>
      </c>
      <c r="AF1484" t="s">
        <v>6186</v>
      </c>
      <c r="AG1484">
        <v>1</v>
      </c>
      <c r="AH1484" t="s">
        <v>6186</v>
      </c>
      <c r="AI1484" t="s">
        <v>6186</v>
      </c>
      <c r="AJ1484" t="s">
        <v>6186</v>
      </c>
      <c r="AK1484" t="s">
        <v>6186</v>
      </c>
      <c r="AL1484" t="s">
        <v>6186</v>
      </c>
      <c r="AM1484" t="s">
        <v>6186</v>
      </c>
      <c r="AN1484" t="s">
        <v>6186</v>
      </c>
      <c r="AO1484" t="s">
        <v>6186</v>
      </c>
      <c r="AP1484">
        <v>1</v>
      </c>
      <c r="AQ1484" t="s">
        <v>6186</v>
      </c>
      <c r="AR1484" t="s">
        <v>6186</v>
      </c>
      <c r="AS1484" t="s">
        <v>6186</v>
      </c>
      <c r="AT1484">
        <v>0.21</v>
      </c>
      <c r="AU1484" t="s">
        <v>6186</v>
      </c>
      <c r="AV1484">
        <v>4.2</v>
      </c>
      <c r="AW1484" t="s">
        <v>6186</v>
      </c>
      <c r="AX1484">
        <v>6</v>
      </c>
      <c r="AY1484">
        <v>0.79700000000000004</v>
      </c>
      <c r="AZ1484">
        <v>0.20300000000000001</v>
      </c>
      <c r="BA1484" t="s">
        <v>6186</v>
      </c>
      <c r="BB1484" t="s">
        <v>6186</v>
      </c>
      <c r="BC1484" t="s">
        <v>6186</v>
      </c>
      <c r="BD1484" t="s">
        <v>6186</v>
      </c>
    </row>
    <row r="1485" spans="1:56">
      <c r="A1485" t="s">
        <v>6191</v>
      </c>
      <c r="B1485">
        <v>4000</v>
      </c>
      <c r="C1485">
        <v>1998</v>
      </c>
      <c r="D1485">
        <v>342</v>
      </c>
      <c r="E1485">
        <v>2.3681000000000001E-2</v>
      </c>
      <c r="F1485">
        <v>21.362500000000001</v>
      </c>
      <c r="H1485">
        <v>17.514199999999999</v>
      </c>
      <c r="I1485">
        <f t="shared" si="27"/>
        <v>0.41475377019999998</v>
      </c>
      <c r="K1485">
        <v>15.27994</v>
      </c>
      <c r="L1485">
        <v>20.130949999999999</v>
      </c>
      <c r="M1485">
        <v>507.41694999999999</v>
      </c>
      <c r="N1485">
        <v>581.61237000000006</v>
      </c>
      <c r="O1485">
        <v>441.45954</v>
      </c>
      <c r="P1485" t="s">
        <v>6186</v>
      </c>
      <c r="Q1485">
        <v>240.90309999999999</v>
      </c>
      <c r="R1485">
        <v>178.36179999999999</v>
      </c>
      <c r="S1485">
        <v>10.3163</v>
      </c>
      <c r="T1485">
        <v>0.74934900000000004</v>
      </c>
      <c r="U1485">
        <v>4.4589999999999998E-2</v>
      </c>
      <c r="V1485">
        <v>35.07141</v>
      </c>
      <c r="W1485" t="s">
        <v>6186</v>
      </c>
      <c r="X1485" t="s">
        <v>6186</v>
      </c>
      <c r="Y1485">
        <v>1</v>
      </c>
      <c r="Z1485">
        <v>5.1999999999999998E-2</v>
      </c>
      <c r="AA1485" t="s">
        <v>6186</v>
      </c>
      <c r="AB1485">
        <v>0.94799999999999995</v>
      </c>
      <c r="AC1485" t="s">
        <v>6186</v>
      </c>
      <c r="AD1485" t="s">
        <v>6186</v>
      </c>
      <c r="AE1485" t="s">
        <v>6186</v>
      </c>
      <c r="AF1485" t="s">
        <v>6186</v>
      </c>
      <c r="AG1485">
        <v>1</v>
      </c>
      <c r="AH1485" t="s">
        <v>6186</v>
      </c>
      <c r="AI1485" t="s">
        <v>6186</v>
      </c>
      <c r="AJ1485" t="s">
        <v>6186</v>
      </c>
      <c r="AK1485" t="s">
        <v>6186</v>
      </c>
      <c r="AL1485" t="s">
        <v>6186</v>
      </c>
      <c r="AM1485" t="s">
        <v>6186</v>
      </c>
      <c r="AN1485" t="s">
        <v>6186</v>
      </c>
      <c r="AO1485" t="s">
        <v>6186</v>
      </c>
      <c r="AP1485">
        <v>1</v>
      </c>
      <c r="AQ1485" t="s">
        <v>6186</v>
      </c>
      <c r="AR1485" t="s">
        <v>6186</v>
      </c>
      <c r="AS1485" t="s">
        <v>6186</v>
      </c>
      <c r="AT1485">
        <v>0.14099999999999999</v>
      </c>
      <c r="AU1485" t="s">
        <v>6186</v>
      </c>
      <c r="AV1485">
        <v>4.5</v>
      </c>
      <c r="AW1485" t="s">
        <v>6186</v>
      </c>
      <c r="AX1485">
        <v>6</v>
      </c>
      <c r="AY1485">
        <v>0.51300000000000001</v>
      </c>
      <c r="AZ1485">
        <v>0.48699999999999999</v>
      </c>
      <c r="BA1485" t="s">
        <v>6186</v>
      </c>
      <c r="BB1485" t="s">
        <v>6186</v>
      </c>
      <c r="BC1485" t="s">
        <v>6186</v>
      </c>
      <c r="BD1485" t="s">
        <v>6186</v>
      </c>
    </row>
    <row r="1486" spans="1:56">
      <c r="A1486" t="s">
        <v>6191</v>
      </c>
      <c r="B1486">
        <v>4000</v>
      </c>
      <c r="C1486">
        <v>1999</v>
      </c>
      <c r="D1486">
        <v>364</v>
      </c>
      <c r="E1486">
        <v>2.3949000000000002E-2</v>
      </c>
      <c r="F1486">
        <v>21.850999999999999</v>
      </c>
      <c r="H1486">
        <v>17.823810000000002</v>
      </c>
      <c r="I1486">
        <f t="shared" si="27"/>
        <v>0.42686242569000005</v>
      </c>
      <c r="K1486">
        <v>15.596909999999999</v>
      </c>
      <c r="L1486">
        <v>20.34402</v>
      </c>
      <c r="M1486">
        <v>498.60264999999998</v>
      </c>
      <c r="N1486">
        <v>569.79233999999997</v>
      </c>
      <c r="O1486">
        <v>436.83596</v>
      </c>
      <c r="P1486" t="s">
        <v>6186</v>
      </c>
      <c r="Q1486">
        <v>231.24180000000001</v>
      </c>
      <c r="R1486">
        <v>177.6977</v>
      </c>
      <c r="S1486">
        <v>10.3597</v>
      </c>
      <c r="T1486">
        <v>0.78861999999999999</v>
      </c>
      <c r="U1486">
        <v>4.4423999999999998E-2</v>
      </c>
      <c r="V1486">
        <v>35.702680000000001</v>
      </c>
      <c r="W1486">
        <v>6.0999999999999999E-2</v>
      </c>
      <c r="X1486" t="s">
        <v>6186</v>
      </c>
      <c r="Y1486">
        <v>0.93899999999999995</v>
      </c>
      <c r="Z1486">
        <v>4.1000000000000002E-2</v>
      </c>
      <c r="AA1486" t="s">
        <v>6186</v>
      </c>
      <c r="AB1486">
        <v>0.95899999999999996</v>
      </c>
      <c r="AC1486" t="s">
        <v>6186</v>
      </c>
      <c r="AD1486" t="s">
        <v>6186</v>
      </c>
      <c r="AE1486" t="s">
        <v>6186</v>
      </c>
      <c r="AF1486" t="s">
        <v>6186</v>
      </c>
      <c r="AG1486">
        <v>1</v>
      </c>
      <c r="AH1486" t="s">
        <v>6186</v>
      </c>
      <c r="AI1486" t="s">
        <v>6186</v>
      </c>
      <c r="AJ1486" t="s">
        <v>6186</v>
      </c>
      <c r="AK1486" t="s">
        <v>6186</v>
      </c>
      <c r="AL1486" t="s">
        <v>6186</v>
      </c>
      <c r="AM1486" t="s">
        <v>6186</v>
      </c>
      <c r="AN1486" t="s">
        <v>6186</v>
      </c>
      <c r="AO1486" t="s">
        <v>6186</v>
      </c>
      <c r="AP1486">
        <v>1</v>
      </c>
      <c r="AQ1486" t="s">
        <v>6186</v>
      </c>
      <c r="AR1486" t="s">
        <v>6186</v>
      </c>
      <c r="AS1486" t="s">
        <v>6186</v>
      </c>
      <c r="AT1486">
        <v>0.27500000000000002</v>
      </c>
      <c r="AU1486" t="s">
        <v>6186</v>
      </c>
      <c r="AV1486">
        <v>4.4000000000000004</v>
      </c>
      <c r="AW1486" t="s">
        <v>6186</v>
      </c>
      <c r="AX1486">
        <v>6</v>
      </c>
      <c r="AY1486">
        <v>0.56799999999999995</v>
      </c>
      <c r="AZ1486">
        <v>0.432</v>
      </c>
      <c r="BA1486" t="s">
        <v>6186</v>
      </c>
      <c r="BB1486" t="s">
        <v>6186</v>
      </c>
      <c r="BC1486" t="s">
        <v>6186</v>
      </c>
      <c r="BD1486" t="s">
        <v>6186</v>
      </c>
    </row>
    <row r="1487" spans="1:56">
      <c r="A1487" t="s">
        <v>6191</v>
      </c>
      <c r="B1487">
        <v>4000</v>
      </c>
      <c r="C1487">
        <v>2000</v>
      </c>
      <c r="D1487">
        <v>493</v>
      </c>
      <c r="E1487">
        <v>2.9746999999999999E-2</v>
      </c>
      <c r="F1487">
        <v>21.330939999999998</v>
      </c>
      <c r="H1487">
        <v>17.35661</v>
      </c>
      <c r="I1487">
        <f t="shared" si="27"/>
        <v>0.51630707766999995</v>
      </c>
      <c r="K1487">
        <v>15.146240000000001</v>
      </c>
      <c r="L1487">
        <v>19.806429999999999</v>
      </c>
      <c r="M1487">
        <v>512.02400999999998</v>
      </c>
      <c r="N1487">
        <v>586.74632999999994</v>
      </c>
      <c r="O1487">
        <v>448.69263999999998</v>
      </c>
      <c r="P1487" t="s">
        <v>6186</v>
      </c>
      <c r="Q1487">
        <v>228.95089999999999</v>
      </c>
      <c r="R1487">
        <v>181.3279</v>
      </c>
      <c r="S1487">
        <v>9.8222000000000005</v>
      </c>
      <c r="T1487">
        <v>0.80984400000000001</v>
      </c>
      <c r="U1487">
        <v>4.5331999999999997E-2</v>
      </c>
      <c r="V1487">
        <v>34.792160000000003</v>
      </c>
      <c r="W1487">
        <v>6.3E-2</v>
      </c>
      <c r="X1487" t="s">
        <v>6186</v>
      </c>
      <c r="Y1487">
        <v>0.93700000000000006</v>
      </c>
      <c r="Z1487">
        <v>4.3999999999999997E-2</v>
      </c>
      <c r="AA1487" t="s">
        <v>6186</v>
      </c>
      <c r="AB1487">
        <v>0.95599999999999996</v>
      </c>
      <c r="AC1487" t="s">
        <v>6186</v>
      </c>
      <c r="AD1487" t="s">
        <v>6186</v>
      </c>
      <c r="AE1487" t="s">
        <v>6186</v>
      </c>
      <c r="AF1487" t="s">
        <v>6186</v>
      </c>
      <c r="AG1487">
        <v>1</v>
      </c>
      <c r="AH1487" t="s">
        <v>6186</v>
      </c>
      <c r="AI1487" t="s">
        <v>6186</v>
      </c>
      <c r="AJ1487" t="s">
        <v>6186</v>
      </c>
      <c r="AK1487" t="s">
        <v>6186</v>
      </c>
      <c r="AL1487" t="s">
        <v>6186</v>
      </c>
      <c r="AM1487" t="s">
        <v>6186</v>
      </c>
      <c r="AN1487" t="s">
        <v>6186</v>
      </c>
      <c r="AO1487" t="s">
        <v>6186</v>
      </c>
      <c r="AP1487">
        <v>1</v>
      </c>
      <c r="AQ1487" t="s">
        <v>6186</v>
      </c>
      <c r="AR1487" t="s">
        <v>6186</v>
      </c>
      <c r="AS1487" t="s">
        <v>6186</v>
      </c>
      <c r="AT1487">
        <v>0.245</v>
      </c>
      <c r="AU1487">
        <v>6.3E-2</v>
      </c>
      <c r="AV1487">
        <v>4.3</v>
      </c>
      <c r="AW1487" t="s">
        <v>6186</v>
      </c>
      <c r="AX1487">
        <v>6</v>
      </c>
      <c r="AY1487">
        <v>0.67</v>
      </c>
      <c r="AZ1487">
        <v>0.33</v>
      </c>
      <c r="BA1487" t="s">
        <v>6186</v>
      </c>
      <c r="BB1487" t="s">
        <v>6186</v>
      </c>
      <c r="BC1487" t="s">
        <v>6186</v>
      </c>
      <c r="BD1487" t="s">
        <v>6186</v>
      </c>
    </row>
    <row r="1488" spans="1:56">
      <c r="A1488" t="s">
        <v>6191</v>
      </c>
      <c r="B1488">
        <v>4000</v>
      </c>
      <c r="C1488">
        <v>2001</v>
      </c>
      <c r="D1488">
        <v>461</v>
      </c>
      <c r="E1488">
        <v>2.955E-2</v>
      </c>
      <c r="F1488">
        <v>22.080310000000001</v>
      </c>
      <c r="H1488">
        <v>17.91039</v>
      </c>
      <c r="I1488">
        <f t="shared" si="27"/>
        <v>0.52925202449999997</v>
      </c>
      <c r="K1488">
        <v>15.51843</v>
      </c>
      <c r="L1488">
        <v>20.531189999999999</v>
      </c>
      <c r="M1488">
        <v>496.19242000000003</v>
      </c>
      <c r="N1488">
        <v>572.67376999999999</v>
      </c>
      <c r="O1488">
        <v>432.85356000000002</v>
      </c>
      <c r="P1488" t="s">
        <v>6186</v>
      </c>
      <c r="Q1488">
        <v>219.77430000000001</v>
      </c>
      <c r="R1488">
        <v>191.4862</v>
      </c>
      <c r="S1488">
        <v>9.3975000000000009</v>
      </c>
      <c r="T1488">
        <v>0.887957</v>
      </c>
      <c r="U1488">
        <v>4.7871999999999998E-2</v>
      </c>
      <c r="V1488">
        <v>36.039189999999998</v>
      </c>
      <c r="W1488">
        <v>0.246</v>
      </c>
      <c r="X1488" t="s">
        <v>6186</v>
      </c>
      <c r="Y1488">
        <v>0.754</v>
      </c>
      <c r="Z1488">
        <v>3.4000000000000002E-2</v>
      </c>
      <c r="AA1488" t="s">
        <v>6186</v>
      </c>
      <c r="AB1488">
        <v>0.96599999999999997</v>
      </c>
      <c r="AC1488" t="s">
        <v>6186</v>
      </c>
      <c r="AD1488" t="s">
        <v>6186</v>
      </c>
      <c r="AE1488" t="s">
        <v>6186</v>
      </c>
      <c r="AF1488" t="s">
        <v>6186</v>
      </c>
      <c r="AG1488">
        <v>1</v>
      </c>
      <c r="AH1488" t="s">
        <v>6186</v>
      </c>
      <c r="AI1488" t="s">
        <v>6186</v>
      </c>
      <c r="AJ1488" t="s">
        <v>6186</v>
      </c>
      <c r="AK1488" t="s">
        <v>6186</v>
      </c>
      <c r="AL1488" t="s">
        <v>6186</v>
      </c>
      <c r="AM1488" t="s">
        <v>6186</v>
      </c>
      <c r="AN1488" t="s">
        <v>6186</v>
      </c>
      <c r="AO1488" t="s">
        <v>6186</v>
      </c>
      <c r="AP1488">
        <v>1</v>
      </c>
      <c r="AQ1488" t="s">
        <v>6186</v>
      </c>
      <c r="AR1488" t="s">
        <v>6186</v>
      </c>
      <c r="AS1488" t="s">
        <v>6186</v>
      </c>
      <c r="AT1488">
        <v>0.28299999999999997</v>
      </c>
      <c r="AU1488">
        <v>7.2999999999999995E-2</v>
      </c>
      <c r="AV1488">
        <v>4.3</v>
      </c>
      <c r="AW1488" t="s">
        <v>6186</v>
      </c>
      <c r="AX1488">
        <v>5.9</v>
      </c>
      <c r="AY1488">
        <v>0.71499999999999997</v>
      </c>
      <c r="AZ1488">
        <v>0.28499999999999998</v>
      </c>
      <c r="BA1488" t="s">
        <v>6186</v>
      </c>
      <c r="BB1488" t="s">
        <v>6186</v>
      </c>
      <c r="BC1488" t="s">
        <v>6186</v>
      </c>
      <c r="BD1488" t="s">
        <v>6186</v>
      </c>
    </row>
    <row r="1489" spans="1:56">
      <c r="A1489" t="s">
        <v>6191</v>
      </c>
      <c r="B1489">
        <v>4000</v>
      </c>
      <c r="C1489">
        <v>2002</v>
      </c>
      <c r="D1489">
        <v>361</v>
      </c>
      <c r="E1489">
        <v>2.2377000000000001E-2</v>
      </c>
      <c r="F1489">
        <v>22.468499999999999</v>
      </c>
      <c r="H1489">
        <v>18.17238</v>
      </c>
      <c r="I1489">
        <f t="shared" si="27"/>
        <v>0.40664334726000001</v>
      </c>
      <c r="K1489">
        <v>15.650069999999999</v>
      </c>
      <c r="L1489">
        <v>20.89751</v>
      </c>
      <c r="M1489">
        <v>489.03874000000002</v>
      </c>
      <c r="N1489">
        <v>567.85679000000005</v>
      </c>
      <c r="O1489">
        <v>425.26598000000001</v>
      </c>
      <c r="P1489" t="s">
        <v>6186</v>
      </c>
      <c r="Q1489">
        <v>205.64789999999999</v>
      </c>
      <c r="R1489">
        <v>187.53210000000001</v>
      </c>
      <c r="S1489">
        <v>9.7483000000000004</v>
      </c>
      <c r="T1489">
        <v>0.92725199999999997</v>
      </c>
      <c r="U1489">
        <v>4.6883000000000001E-2</v>
      </c>
      <c r="V1489">
        <v>36.652070000000002</v>
      </c>
      <c r="W1489">
        <v>0.35299999999999998</v>
      </c>
      <c r="X1489" t="s">
        <v>6186</v>
      </c>
      <c r="Y1489">
        <v>0.64700000000000002</v>
      </c>
      <c r="Z1489">
        <v>4.8000000000000001E-2</v>
      </c>
      <c r="AA1489" t="s">
        <v>6186</v>
      </c>
      <c r="AB1489">
        <v>0.95199999999999996</v>
      </c>
      <c r="AC1489" t="s">
        <v>6186</v>
      </c>
      <c r="AD1489" t="s">
        <v>6186</v>
      </c>
      <c r="AE1489" t="s">
        <v>6186</v>
      </c>
      <c r="AF1489" t="s">
        <v>6186</v>
      </c>
      <c r="AG1489">
        <v>1</v>
      </c>
      <c r="AH1489" t="s">
        <v>6186</v>
      </c>
      <c r="AI1489" t="s">
        <v>6186</v>
      </c>
      <c r="AJ1489" t="s">
        <v>6186</v>
      </c>
      <c r="AK1489" t="s">
        <v>6186</v>
      </c>
      <c r="AL1489" t="s">
        <v>6186</v>
      </c>
      <c r="AM1489" t="s">
        <v>6186</v>
      </c>
      <c r="AN1489" t="s">
        <v>6186</v>
      </c>
      <c r="AO1489" t="s">
        <v>6186</v>
      </c>
      <c r="AP1489">
        <v>1</v>
      </c>
      <c r="AQ1489" t="s">
        <v>6186</v>
      </c>
      <c r="AR1489" t="s">
        <v>6186</v>
      </c>
      <c r="AS1489" t="s">
        <v>6186</v>
      </c>
      <c r="AT1489">
        <v>0.55700000000000005</v>
      </c>
      <c r="AU1489">
        <v>8.1000000000000003E-2</v>
      </c>
      <c r="AV1489">
        <v>4.0999999999999996</v>
      </c>
      <c r="AW1489" t="s">
        <v>6186</v>
      </c>
      <c r="AX1489">
        <v>5.9</v>
      </c>
      <c r="AY1489">
        <v>0.872</v>
      </c>
      <c r="AZ1489">
        <v>0.128</v>
      </c>
      <c r="BA1489" t="s">
        <v>6186</v>
      </c>
      <c r="BB1489" t="s">
        <v>6186</v>
      </c>
      <c r="BC1489" t="s">
        <v>6186</v>
      </c>
      <c r="BD1489" t="s">
        <v>6186</v>
      </c>
    </row>
    <row r="1490" spans="1:56">
      <c r="A1490" t="s">
        <v>6191</v>
      </c>
      <c r="B1490">
        <v>4000</v>
      </c>
      <c r="C1490">
        <v>2003</v>
      </c>
      <c r="D1490">
        <v>303</v>
      </c>
      <c r="E1490">
        <v>1.9192000000000001E-2</v>
      </c>
      <c r="F1490">
        <v>23.106190000000002</v>
      </c>
      <c r="H1490">
        <v>18.572150000000001</v>
      </c>
      <c r="I1490">
        <f t="shared" si="27"/>
        <v>0.3564367028</v>
      </c>
      <c r="K1490">
        <v>16.06138</v>
      </c>
      <c r="L1490">
        <v>21.189419999999998</v>
      </c>
      <c r="M1490">
        <v>478.51215999999999</v>
      </c>
      <c r="N1490">
        <v>553.31482000000005</v>
      </c>
      <c r="O1490">
        <v>419.40733999999998</v>
      </c>
      <c r="P1490" t="s">
        <v>6186</v>
      </c>
      <c r="Q1490">
        <v>206.4496</v>
      </c>
      <c r="R1490">
        <v>194.078</v>
      </c>
      <c r="S1490">
        <v>9.4524000000000008</v>
      </c>
      <c r="T1490">
        <v>0.95001199999999997</v>
      </c>
      <c r="U1490">
        <v>4.8519E-2</v>
      </c>
      <c r="V1490">
        <v>37.405450000000002</v>
      </c>
      <c r="W1490">
        <v>0.36399999999999999</v>
      </c>
      <c r="X1490" t="s">
        <v>6186</v>
      </c>
      <c r="Y1490">
        <v>0.63600000000000001</v>
      </c>
      <c r="Z1490">
        <v>4.4999999999999998E-2</v>
      </c>
      <c r="AA1490" t="s">
        <v>6186</v>
      </c>
      <c r="AB1490">
        <v>0.877</v>
      </c>
      <c r="AC1490" t="s">
        <v>6186</v>
      </c>
      <c r="AD1490" t="s">
        <v>6186</v>
      </c>
      <c r="AE1490" t="s">
        <v>6186</v>
      </c>
      <c r="AF1490" t="s">
        <v>6186</v>
      </c>
      <c r="AG1490">
        <v>1</v>
      </c>
      <c r="AH1490" t="s">
        <v>6186</v>
      </c>
      <c r="AI1490" t="s">
        <v>6186</v>
      </c>
      <c r="AJ1490" t="s">
        <v>6186</v>
      </c>
      <c r="AK1490" t="s">
        <v>6186</v>
      </c>
      <c r="AL1490" t="s">
        <v>6186</v>
      </c>
      <c r="AM1490" t="s">
        <v>6186</v>
      </c>
      <c r="AN1490" t="s">
        <v>6186</v>
      </c>
      <c r="AO1490" t="s">
        <v>6186</v>
      </c>
      <c r="AP1490">
        <v>1</v>
      </c>
      <c r="AQ1490" t="s">
        <v>6186</v>
      </c>
      <c r="AR1490" t="s">
        <v>6186</v>
      </c>
      <c r="AS1490" t="s">
        <v>6186</v>
      </c>
      <c r="AT1490">
        <v>0.45</v>
      </c>
      <c r="AU1490">
        <v>0.14299999999999999</v>
      </c>
      <c r="AV1490">
        <v>4.2</v>
      </c>
      <c r="AW1490">
        <v>7.8E-2</v>
      </c>
      <c r="AX1490">
        <v>5.9</v>
      </c>
      <c r="AY1490">
        <v>0.77500000000000002</v>
      </c>
      <c r="AZ1490">
        <v>0.14799999999999999</v>
      </c>
      <c r="BA1490" t="s">
        <v>6186</v>
      </c>
      <c r="BB1490" t="s">
        <v>6186</v>
      </c>
      <c r="BC1490" t="s">
        <v>6186</v>
      </c>
      <c r="BD1490" t="s">
        <v>6186</v>
      </c>
    </row>
    <row r="1491" spans="1:56">
      <c r="A1491" t="s">
        <v>6191</v>
      </c>
      <c r="B1491">
        <v>4000</v>
      </c>
      <c r="C1491">
        <v>2004</v>
      </c>
      <c r="D1491">
        <v>413</v>
      </c>
      <c r="E1491">
        <v>2.63E-2</v>
      </c>
      <c r="F1491">
        <v>24.215589999999999</v>
      </c>
      <c r="H1491">
        <v>19.452739999999999</v>
      </c>
      <c r="I1491">
        <f t="shared" si="27"/>
        <v>0.51160706199999995</v>
      </c>
      <c r="K1491">
        <v>16.503050000000002</v>
      </c>
      <c r="L1491">
        <v>22.567810000000001</v>
      </c>
      <c r="M1491">
        <v>456.85072000000002</v>
      </c>
      <c r="N1491">
        <v>538.50640999999996</v>
      </c>
      <c r="O1491">
        <v>393.79092000000003</v>
      </c>
      <c r="P1491" t="s">
        <v>6186</v>
      </c>
      <c r="Q1491">
        <v>202.45599999999999</v>
      </c>
      <c r="R1491">
        <v>202.06700000000001</v>
      </c>
      <c r="S1491">
        <v>9.2066999999999997</v>
      </c>
      <c r="T1491">
        <v>1.0015369999999999</v>
      </c>
      <c r="U1491">
        <v>5.0516999999999999E-2</v>
      </c>
      <c r="V1491">
        <v>39.120869999999996</v>
      </c>
      <c r="W1491">
        <v>0.68799999999999994</v>
      </c>
      <c r="X1491" t="s">
        <v>6186</v>
      </c>
      <c r="Y1491">
        <v>0.312</v>
      </c>
      <c r="Z1491">
        <v>3.1E-2</v>
      </c>
      <c r="AA1491" t="s">
        <v>6186</v>
      </c>
      <c r="AB1491">
        <v>0.9</v>
      </c>
      <c r="AC1491" t="s">
        <v>6186</v>
      </c>
      <c r="AD1491" t="s">
        <v>6186</v>
      </c>
      <c r="AE1491" t="s">
        <v>6186</v>
      </c>
      <c r="AF1491" t="s">
        <v>6186</v>
      </c>
      <c r="AG1491">
        <v>1</v>
      </c>
      <c r="AH1491" t="s">
        <v>6186</v>
      </c>
      <c r="AI1491" t="s">
        <v>6186</v>
      </c>
      <c r="AJ1491" t="s">
        <v>6186</v>
      </c>
      <c r="AK1491" t="s">
        <v>6186</v>
      </c>
      <c r="AL1491" t="s">
        <v>6186</v>
      </c>
      <c r="AM1491" t="s">
        <v>6186</v>
      </c>
      <c r="AN1491" t="s">
        <v>6186</v>
      </c>
      <c r="AO1491" t="s">
        <v>6186</v>
      </c>
      <c r="AP1491">
        <v>1</v>
      </c>
      <c r="AQ1491" t="s">
        <v>6186</v>
      </c>
      <c r="AR1491" t="s">
        <v>6186</v>
      </c>
      <c r="AS1491" t="s">
        <v>6186</v>
      </c>
      <c r="AT1491">
        <v>0.621</v>
      </c>
      <c r="AU1491">
        <v>0.28100000000000003</v>
      </c>
      <c r="AV1491">
        <v>4.3</v>
      </c>
      <c r="AW1491">
        <v>6.8000000000000005E-2</v>
      </c>
      <c r="AX1491">
        <v>5.8</v>
      </c>
      <c r="AY1491">
        <v>0.63600000000000001</v>
      </c>
      <c r="AZ1491">
        <v>0.29599999999999999</v>
      </c>
      <c r="BA1491" t="s">
        <v>6186</v>
      </c>
      <c r="BB1491" t="s">
        <v>6186</v>
      </c>
      <c r="BC1491" t="s">
        <v>6186</v>
      </c>
      <c r="BD1491" t="s">
        <v>6186</v>
      </c>
    </row>
    <row r="1492" spans="1:56">
      <c r="A1492" t="s">
        <v>6191</v>
      </c>
      <c r="B1492">
        <v>4000</v>
      </c>
      <c r="C1492">
        <v>2005</v>
      </c>
      <c r="D1492">
        <v>473</v>
      </c>
      <c r="E1492">
        <v>2.9766999999999998E-2</v>
      </c>
      <c r="F1492">
        <v>24.78989</v>
      </c>
      <c r="H1492">
        <v>19.820180000000001</v>
      </c>
      <c r="I1492">
        <f t="shared" si="27"/>
        <v>0.58998729805999994</v>
      </c>
      <c r="K1492">
        <v>16.785430000000002</v>
      </c>
      <c r="L1492">
        <v>22.950410000000002</v>
      </c>
      <c r="M1492">
        <v>448.38132000000002</v>
      </c>
      <c r="N1492">
        <v>529.44736</v>
      </c>
      <c r="O1492">
        <v>387.22624000000002</v>
      </c>
      <c r="P1492" t="s">
        <v>6186</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6186</v>
      </c>
      <c r="AB1492">
        <v>0.91900000000000004</v>
      </c>
      <c r="AC1492">
        <v>8.9999999999999993E-3</v>
      </c>
      <c r="AD1492" t="s">
        <v>6186</v>
      </c>
      <c r="AE1492" t="s">
        <v>6186</v>
      </c>
      <c r="AF1492" t="s">
        <v>6186</v>
      </c>
      <c r="AG1492">
        <v>1</v>
      </c>
      <c r="AH1492" t="s">
        <v>6186</v>
      </c>
      <c r="AI1492" t="s">
        <v>6186</v>
      </c>
      <c r="AJ1492" t="s">
        <v>6186</v>
      </c>
      <c r="AK1492" t="s">
        <v>6186</v>
      </c>
      <c r="AL1492" t="s">
        <v>6186</v>
      </c>
      <c r="AM1492" t="s">
        <v>6186</v>
      </c>
      <c r="AN1492" t="s">
        <v>6186</v>
      </c>
      <c r="AO1492">
        <v>8.9999999999999993E-3</v>
      </c>
      <c r="AP1492">
        <v>0.99099999999999999</v>
      </c>
      <c r="AQ1492" t="s">
        <v>6186</v>
      </c>
      <c r="AR1492" t="s">
        <v>6186</v>
      </c>
      <c r="AS1492" t="s">
        <v>6186</v>
      </c>
      <c r="AT1492">
        <v>0.442</v>
      </c>
      <c r="AU1492">
        <v>0.193</v>
      </c>
      <c r="AV1492">
        <v>4.5999999999999996</v>
      </c>
      <c r="AW1492">
        <v>6.8000000000000005E-2</v>
      </c>
      <c r="AX1492">
        <v>6</v>
      </c>
      <c r="AY1492">
        <v>0.38100000000000001</v>
      </c>
      <c r="AZ1492">
        <v>0.54</v>
      </c>
      <c r="BA1492">
        <v>3.0000000000000001E-3</v>
      </c>
      <c r="BB1492" t="s">
        <v>6186</v>
      </c>
      <c r="BC1492" t="s">
        <v>6186</v>
      </c>
      <c r="BD1492" t="s">
        <v>6186</v>
      </c>
    </row>
    <row r="1493" spans="1:56">
      <c r="A1493" t="s">
        <v>6191</v>
      </c>
      <c r="B1493">
        <v>4000</v>
      </c>
      <c r="C1493">
        <v>2006</v>
      </c>
      <c r="D1493">
        <v>429</v>
      </c>
      <c r="E1493">
        <v>2.8385000000000001E-2</v>
      </c>
      <c r="F1493">
        <v>24.996960000000001</v>
      </c>
      <c r="H1493">
        <v>19.985469999999999</v>
      </c>
      <c r="I1493">
        <f t="shared" si="27"/>
        <v>0.56728756594999996</v>
      </c>
      <c r="K1493">
        <v>16.904229999999998</v>
      </c>
      <c r="L1493">
        <v>23.17174</v>
      </c>
      <c r="M1493">
        <v>444.67309999999998</v>
      </c>
      <c r="N1493">
        <v>525.72648000000004</v>
      </c>
      <c r="O1493">
        <v>383.52755999999999</v>
      </c>
      <c r="P1493" t="s">
        <v>6186</v>
      </c>
      <c r="Q1493">
        <v>198.43119999999999</v>
      </c>
      <c r="R1493">
        <v>198.93</v>
      </c>
      <c r="S1493">
        <v>9.2195</v>
      </c>
      <c r="T1493">
        <v>1.005209</v>
      </c>
      <c r="U1493">
        <v>4.9731999999999998E-2</v>
      </c>
      <c r="V1493">
        <v>40.159849999999999</v>
      </c>
      <c r="W1493">
        <v>0.755</v>
      </c>
      <c r="X1493">
        <v>0.11899999999999999</v>
      </c>
      <c r="Y1493">
        <v>0.126</v>
      </c>
      <c r="Z1493">
        <v>5.0000000000000001E-3</v>
      </c>
      <c r="AA1493" t="s">
        <v>6186</v>
      </c>
      <c r="AB1493">
        <v>0.90400000000000003</v>
      </c>
      <c r="AC1493">
        <v>1.9E-2</v>
      </c>
      <c r="AD1493" t="s">
        <v>6186</v>
      </c>
      <c r="AE1493" t="s">
        <v>6186</v>
      </c>
      <c r="AF1493" t="s">
        <v>6186</v>
      </c>
      <c r="AG1493">
        <v>1</v>
      </c>
      <c r="AH1493" t="s">
        <v>6186</v>
      </c>
      <c r="AI1493" t="s">
        <v>6186</v>
      </c>
      <c r="AJ1493" t="s">
        <v>6186</v>
      </c>
      <c r="AK1493" t="s">
        <v>6186</v>
      </c>
      <c r="AL1493" t="s">
        <v>6186</v>
      </c>
      <c r="AM1493" t="s">
        <v>6186</v>
      </c>
      <c r="AN1493" t="s">
        <v>6186</v>
      </c>
      <c r="AO1493">
        <v>1.9E-2</v>
      </c>
      <c r="AP1493">
        <v>0.98099999999999998</v>
      </c>
      <c r="AQ1493" t="s">
        <v>6186</v>
      </c>
      <c r="AR1493" t="s">
        <v>6186</v>
      </c>
      <c r="AS1493" t="s">
        <v>6186</v>
      </c>
      <c r="AT1493">
        <v>0.76800000000000002</v>
      </c>
      <c r="AU1493">
        <v>0.20899999999999999</v>
      </c>
      <c r="AV1493">
        <v>4.5999999999999996</v>
      </c>
      <c r="AW1493">
        <v>7.1999999999999995E-2</v>
      </c>
      <c r="AX1493">
        <v>6</v>
      </c>
      <c r="AY1493">
        <v>0.39500000000000002</v>
      </c>
      <c r="AZ1493">
        <v>0.51200000000000001</v>
      </c>
      <c r="BA1493">
        <v>2E-3</v>
      </c>
      <c r="BB1493" t="s">
        <v>6186</v>
      </c>
      <c r="BC1493" t="s">
        <v>6186</v>
      </c>
      <c r="BD1493" t="s">
        <v>6186</v>
      </c>
    </row>
    <row r="1494" spans="1:56">
      <c r="A1494" t="s">
        <v>6191</v>
      </c>
      <c r="B1494">
        <v>4000</v>
      </c>
      <c r="C1494">
        <v>2007</v>
      </c>
      <c r="D1494">
        <v>473</v>
      </c>
      <c r="E1494">
        <v>3.0960000000000001E-2</v>
      </c>
      <c r="F1494">
        <v>25.26389</v>
      </c>
      <c r="H1494">
        <v>20.1417</v>
      </c>
      <c r="I1494">
        <f t="shared" si="27"/>
        <v>0.62358703199999999</v>
      </c>
      <c r="K1494">
        <v>17.169119999999999</v>
      </c>
      <c r="L1494">
        <v>23.167649999999998</v>
      </c>
      <c r="M1494">
        <v>441.22388999999998</v>
      </c>
      <c r="N1494">
        <v>517.61527000000001</v>
      </c>
      <c r="O1494">
        <v>383.59530000000001</v>
      </c>
      <c r="P1494" t="s">
        <v>6186</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6186</v>
      </c>
      <c r="AB1494">
        <v>0.91700000000000004</v>
      </c>
      <c r="AC1494">
        <v>1.4999999999999999E-2</v>
      </c>
      <c r="AD1494" t="s">
        <v>6186</v>
      </c>
      <c r="AE1494" t="s">
        <v>6186</v>
      </c>
      <c r="AF1494" t="s">
        <v>6186</v>
      </c>
      <c r="AG1494">
        <v>1</v>
      </c>
      <c r="AH1494" t="s">
        <v>6186</v>
      </c>
      <c r="AI1494" t="s">
        <v>6186</v>
      </c>
      <c r="AJ1494" t="s">
        <v>6186</v>
      </c>
      <c r="AK1494" t="s">
        <v>6186</v>
      </c>
      <c r="AL1494" t="s">
        <v>6186</v>
      </c>
      <c r="AM1494" t="s">
        <v>6186</v>
      </c>
      <c r="AN1494" t="s">
        <v>6186</v>
      </c>
      <c r="AO1494">
        <v>1.4999999999999999E-2</v>
      </c>
      <c r="AP1494">
        <v>0.98499999999999999</v>
      </c>
      <c r="AQ1494">
        <v>7.0000000000000007E-2</v>
      </c>
      <c r="AR1494" t="s">
        <v>6186</v>
      </c>
      <c r="AS1494" t="s">
        <v>6186</v>
      </c>
      <c r="AT1494">
        <v>0.66300000000000003</v>
      </c>
      <c r="AU1494">
        <v>0.372</v>
      </c>
      <c r="AV1494">
        <v>4.9000000000000004</v>
      </c>
      <c r="AW1494">
        <v>6.0999999999999999E-2</v>
      </c>
      <c r="AX1494">
        <v>5.8</v>
      </c>
      <c r="AY1494">
        <v>0.23400000000000001</v>
      </c>
      <c r="AZ1494">
        <v>0.57499999999999996</v>
      </c>
      <c r="BA1494">
        <v>0.115</v>
      </c>
      <c r="BB1494" t="s">
        <v>6186</v>
      </c>
      <c r="BC1494" t="s">
        <v>6186</v>
      </c>
      <c r="BD1494" t="s">
        <v>6186</v>
      </c>
    </row>
    <row r="1495" spans="1:56">
      <c r="A1495" t="s">
        <v>6191</v>
      </c>
      <c r="B1495">
        <v>4000</v>
      </c>
      <c r="C1495">
        <v>2008</v>
      </c>
      <c r="D1495">
        <v>378</v>
      </c>
      <c r="E1495">
        <v>2.7224999999999999E-2</v>
      </c>
      <c r="F1495">
        <v>26.318159999999999</v>
      </c>
      <c r="H1495">
        <v>20.948139999999999</v>
      </c>
      <c r="I1495">
        <f t="shared" si="27"/>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6186</v>
      </c>
      <c r="AB1495">
        <v>0.94199999999999995</v>
      </c>
      <c r="AC1495">
        <v>5.0999999999999997E-2</v>
      </c>
      <c r="AD1495" t="s">
        <v>6186</v>
      </c>
      <c r="AE1495" t="s">
        <v>6186</v>
      </c>
      <c r="AF1495">
        <v>5.2999999999999999E-2</v>
      </c>
      <c r="AG1495">
        <v>0.94699999999999995</v>
      </c>
      <c r="AH1495" t="s">
        <v>6186</v>
      </c>
      <c r="AI1495" t="s">
        <v>6186</v>
      </c>
      <c r="AJ1495" t="s">
        <v>6186</v>
      </c>
      <c r="AK1495" t="s">
        <v>6186</v>
      </c>
      <c r="AL1495" t="s">
        <v>6186</v>
      </c>
      <c r="AM1495" t="s">
        <v>6186</v>
      </c>
      <c r="AN1495" t="s">
        <v>6186</v>
      </c>
      <c r="AO1495">
        <v>5.7000000000000002E-2</v>
      </c>
      <c r="AP1495">
        <v>0.94299999999999995</v>
      </c>
      <c r="AQ1495">
        <v>5.2999999999999999E-2</v>
      </c>
      <c r="AR1495" t="s">
        <v>6186</v>
      </c>
      <c r="AS1495" t="s">
        <v>6186</v>
      </c>
      <c r="AT1495">
        <v>0.746</v>
      </c>
      <c r="AU1495">
        <v>0.60899999999999999</v>
      </c>
      <c r="AV1495">
        <v>4.9000000000000004</v>
      </c>
      <c r="AW1495">
        <v>6.0000000000000001E-3</v>
      </c>
      <c r="AX1495">
        <v>5.5</v>
      </c>
      <c r="AY1495">
        <v>0.252</v>
      </c>
      <c r="AZ1495">
        <v>0.51</v>
      </c>
      <c r="BA1495">
        <v>0.18099999999999999</v>
      </c>
      <c r="BB1495" t="s">
        <v>6186</v>
      </c>
      <c r="BC1495" t="s">
        <v>6186</v>
      </c>
      <c r="BD1495" t="s">
        <v>6186</v>
      </c>
    </row>
    <row r="1496" spans="1:56">
      <c r="A1496" t="s">
        <v>6191</v>
      </c>
      <c r="B1496">
        <v>4000</v>
      </c>
      <c r="C1496">
        <v>2009</v>
      </c>
      <c r="D1496">
        <v>279</v>
      </c>
      <c r="E1496">
        <v>2.9998E-2</v>
      </c>
      <c r="F1496">
        <v>27.235749999999999</v>
      </c>
      <c r="H1496">
        <v>21.593389999999999</v>
      </c>
      <c r="I1496">
        <f t="shared" si="27"/>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6186</v>
      </c>
      <c r="AB1496">
        <v>0.81599999999999995</v>
      </c>
      <c r="AC1496">
        <v>4.4999999999999998E-2</v>
      </c>
      <c r="AD1496" t="s">
        <v>6186</v>
      </c>
      <c r="AE1496" t="s">
        <v>6186</v>
      </c>
      <c r="AF1496">
        <v>2.8000000000000001E-2</v>
      </c>
      <c r="AG1496">
        <v>0.97199999999999998</v>
      </c>
      <c r="AH1496" t="s">
        <v>6186</v>
      </c>
      <c r="AI1496" t="s">
        <v>6186</v>
      </c>
      <c r="AJ1496" t="s">
        <v>6186</v>
      </c>
      <c r="AK1496" t="s">
        <v>6186</v>
      </c>
      <c r="AL1496" t="s">
        <v>6186</v>
      </c>
      <c r="AM1496" t="s">
        <v>6186</v>
      </c>
      <c r="AN1496" t="s">
        <v>6186</v>
      </c>
      <c r="AO1496">
        <v>5.8999999999999997E-2</v>
      </c>
      <c r="AP1496">
        <v>0.94099999999999995</v>
      </c>
      <c r="AQ1496">
        <v>2.8000000000000001E-2</v>
      </c>
      <c r="AR1496" t="s">
        <v>6186</v>
      </c>
      <c r="AS1496" t="s">
        <v>6186</v>
      </c>
      <c r="AT1496">
        <v>0.873</v>
      </c>
      <c r="AU1496">
        <v>0.73899999999999999</v>
      </c>
      <c r="AV1496">
        <v>4.9000000000000004</v>
      </c>
      <c r="AW1496">
        <v>0.13700000000000001</v>
      </c>
      <c r="AX1496">
        <v>5.4</v>
      </c>
      <c r="AY1496">
        <v>0.27</v>
      </c>
      <c r="AZ1496">
        <v>0.33900000000000002</v>
      </c>
      <c r="BA1496">
        <v>0.20799999999999999</v>
      </c>
      <c r="BB1496" t="s">
        <v>6186</v>
      </c>
      <c r="BC1496" t="s">
        <v>6186</v>
      </c>
      <c r="BD1496" t="s">
        <v>6186</v>
      </c>
    </row>
    <row r="1497" spans="1:56">
      <c r="A1497" t="s">
        <v>6191</v>
      </c>
      <c r="B1497">
        <v>4000</v>
      </c>
      <c r="C1497">
        <v>2010</v>
      </c>
      <c r="D1497">
        <v>301</v>
      </c>
      <c r="E1497">
        <v>2.7099000000000002E-2</v>
      </c>
      <c r="F1497">
        <v>30.4192</v>
      </c>
      <c r="H1497">
        <v>24.106400000000001</v>
      </c>
      <c r="I1497">
        <f t="shared" si="27"/>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6186</v>
      </c>
      <c r="Z1497">
        <v>1E-3</v>
      </c>
      <c r="AA1497" t="s">
        <v>6186</v>
      </c>
      <c r="AB1497">
        <v>0.91700000000000004</v>
      </c>
      <c r="AC1497">
        <v>2.1999999999999999E-2</v>
      </c>
      <c r="AD1497" t="s">
        <v>6186</v>
      </c>
      <c r="AE1497" t="s">
        <v>6186</v>
      </c>
      <c r="AF1497">
        <v>0.55900000000000005</v>
      </c>
      <c r="AG1497">
        <v>0.441</v>
      </c>
      <c r="AH1497" t="s">
        <v>6186</v>
      </c>
      <c r="AI1497" t="s">
        <v>6186</v>
      </c>
      <c r="AJ1497" t="s">
        <v>6186</v>
      </c>
      <c r="AK1497" t="s">
        <v>6186</v>
      </c>
      <c r="AL1497" t="s">
        <v>6186</v>
      </c>
      <c r="AM1497" t="s">
        <v>6186</v>
      </c>
      <c r="AN1497" t="s">
        <v>6186</v>
      </c>
      <c r="AO1497">
        <v>2.1999999999999999E-2</v>
      </c>
      <c r="AP1497">
        <v>0.97799999999999998</v>
      </c>
      <c r="AQ1497">
        <v>3.3000000000000002E-2</v>
      </c>
      <c r="AR1497" t="s">
        <v>6186</v>
      </c>
      <c r="AS1497" t="s">
        <v>6186</v>
      </c>
      <c r="AT1497">
        <v>1</v>
      </c>
      <c r="AU1497">
        <v>0.998</v>
      </c>
      <c r="AV1497">
        <v>5.8</v>
      </c>
      <c r="AW1497">
        <v>6.0999999999999999E-2</v>
      </c>
      <c r="AX1497">
        <v>4.5</v>
      </c>
      <c r="AY1497">
        <v>7.2999999999999995E-2</v>
      </c>
      <c r="AZ1497">
        <v>4.2000000000000003E-2</v>
      </c>
      <c r="BA1497">
        <v>0.80300000000000005</v>
      </c>
      <c r="BB1497" t="s">
        <v>6186</v>
      </c>
      <c r="BC1497" t="s">
        <v>6186</v>
      </c>
      <c r="BD1497" t="s">
        <v>6186</v>
      </c>
    </row>
    <row r="1498" spans="1:56">
      <c r="A1498" t="s">
        <v>6191</v>
      </c>
      <c r="B1498">
        <v>4000</v>
      </c>
      <c r="C1498">
        <v>2011</v>
      </c>
      <c r="D1498">
        <v>494</v>
      </c>
      <c r="E1498">
        <v>4.1093999999999999E-2</v>
      </c>
      <c r="F1498">
        <v>30.15127</v>
      </c>
      <c r="H1498">
        <v>23.754740000000002</v>
      </c>
      <c r="I1498">
        <f t="shared" si="27"/>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6186</v>
      </c>
      <c r="AB1498">
        <v>0.94599999999999995</v>
      </c>
      <c r="AC1498">
        <v>8.9999999999999993E-3</v>
      </c>
      <c r="AD1498" t="s">
        <v>6186</v>
      </c>
      <c r="AE1498" t="s">
        <v>6186</v>
      </c>
      <c r="AF1498">
        <v>0.499</v>
      </c>
      <c r="AG1498">
        <v>0.501</v>
      </c>
      <c r="AH1498" t="s">
        <v>6186</v>
      </c>
      <c r="AI1498" t="s">
        <v>6186</v>
      </c>
      <c r="AJ1498" t="s">
        <v>6186</v>
      </c>
      <c r="AK1498" t="s">
        <v>6186</v>
      </c>
      <c r="AL1498" t="s">
        <v>6186</v>
      </c>
      <c r="AM1498" t="s">
        <v>6186</v>
      </c>
      <c r="AN1498" t="s">
        <v>6186</v>
      </c>
      <c r="AO1498">
        <v>8.9999999999999993E-3</v>
      </c>
      <c r="AP1498">
        <v>0.99099999999999999</v>
      </c>
      <c r="AQ1498">
        <v>1.7000000000000001E-2</v>
      </c>
      <c r="AR1498" t="s">
        <v>6186</v>
      </c>
      <c r="AS1498" t="s">
        <v>6186</v>
      </c>
      <c r="AT1498">
        <v>1</v>
      </c>
      <c r="AU1498">
        <v>0.996</v>
      </c>
      <c r="AV1498">
        <v>6</v>
      </c>
      <c r="AW1498">
        <v>0.04</v>
      </c>
      <c r="AX1498">
        <v>4.5999999999999996</v>
      </c>
      <c r="AY1498">
        <v>4.0000000000000001E-3</v>
      </c>
      <c r="AZ1498">
        <v>2.5000000000000001E-2</v>
      </c>
      <c r="BA1498">
        <v>0.90200000000000002</v>
      </c>
      <c r="BB1498">
        <v>1.9E-2</v>
      </c>
      <c r="BC1498" t="s">
        <v>6186</v>
      </c>
      <c r="BD1498" t="s">
        <v>6186</v>
      </c>
    </row>
    <row r="1499" spans="1:56">
      <c r="A1499" t="s">
        <v>6191</v>
      </c>
      <c r="B1499">
        <v>4000</v>
      </c>
      <c r="C1499">
        <v>2012</v>
      </c>
      <c r="D1499">
        <v>596</v>
      </c>
      <c r="E1499">
        <v>4.4339000000000003E-2</v>
      </c>
      <c r="F1499">
        <v>29.8934</v>
      </c>
      <c r="H1499">
        <v>23.515699999999999</v>
      </c>
      <c r="I1499">
        <f t="shared" si="27"/>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6186</v>
      </c>
      <c r="AB1499">
        <v>0.95599999999999996</v>
      </c>
      <c r="AC1499">
        <v>5.0000000000000001E-3</v>
      </c>
      <c r="AD1499" t="s">
        <v>6186</v>
      </c>
      <c r="AE1499" t="s">
        <v>6186</v>
      </c>
      <c r="AF1499">
        <v>0.66</v>
      </c>
      <c r="AG1499">
        <v>0.33900000000000002</v>
      </c>
      <c r="AH1499" t="s">
        <v>6186</v>
      </c>
      <c r="AI1499">
        <v>1E-3</v>
      </c>
      <c r="AJ1499" t="s">
        <v>6186</v>
      </c>
      <c r="AK1499">
        <v>1E-3</v>
      </c>
      <c r="AL1499" t="s">
        <v>6186</v>
      </c>
      <c r="AM1499" t="s">
        <v>6186</v>
      </c>
      <c r="AN1499" t="s">
        <v>6186</v>
      </c>
      <c r="AO1499">
        <v>5.0000000000000001E-3</v>
      </c>
      <c r="AP1499">
        <v>0.99399999999999999</v>
      </c>
      <c r="AQ1499">
        <v>5.8000000000000003E-2</v>
      </c>
      <c r="AR1499" t="s">
        <v>6186</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6186</v>
      </c>
      <c r="BD1499" t="s">
        <v>6186</v>
      </c>
    </row>
    <row r="1500" spans="1:56">
      <c r="A1500" t="s">
        <v>6191</v>
      </c>
      <c r="B1500">
        <v>4000</v>
      </c>
      <c r="C1500">
        <v>2013</v>
      </c>
      <c r="D1500">
        <v>731</v>
      </c>
      <c r="E1500">
        <v>4.8103E-2</v>
      </c>
      <c r="F1500">
        <v>31.794160000000002</v>
      </c>
      <c r="H1500">
        <v>24.754549999999998</v>
      </c>
      <c r="I1500">
        <f t="shared" si="27"/>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6186</v>
      </c>
      <c r="Z1500">
        <v>0</v>
      </c>
      <c r="AA1500" t="s">
        <v>6186</v>
      </c>
      <c r="AB1500">
        <v>0.97799999999999998</v>
      </c>
      <c r="AC1500" t="s">
        <v>6186</v>
      </c>
      <c r="AD1500" t="s">
        <v>6186</v>
      </c>
      <c r="AE1500" t="s">
        <v>6186</v>
      </c>
      <c r="AF1500">
        <v>0.79</v>
      </c>
      <c r="AG1500">
        <v>0.20899999999999999</v>
      </c>
      <c r="AH1500" t="s">
        <v>6186</v>
      </c>
      <c r="AI1500">
        <v>1E-3</v>
      </c>
      <c r="AJ1500" t="s">
        <v>6186</v>
      </c>
      <c r="AK1500">
        <v>1E-3</v>
      </c>
      <c r="AL1500" t="s">
        <v>6186</v>
      </c>
      <c r="AM1500" t="s">
        <v>6186</v>
      </c>
      <c r="AN1500" t="s">
        <v>6186</v>
      </c>
      <c r="AO1500" t="s">
        <v>6186</v>
      </c>
      <c r="AP1500">
        <v>0.999</v>
      </c>
      <c r="AQ1500">
        <v>0.25900000000000001</v>
      </c>
      <c r="AR1500" t="s">
        <v>6186</v>
      </c>
      <c r="AS1500">
        <v>3.2000000000000001E-2</v>
      </c>
      <c r="AT1500">
        <v>0.999</v>
      </c>
      <c r="AU1500">
        <v>0.999</v>
      </c>
      <c r="AV1500">
        <v>6</v>
      </c>
      <c r="AW1500">
        <v>2.1000000000000001E-2</v>
      </c>
      <c r="AX1500">
        <v>4.3</v>
      </c>
      <c r="AY1500">
        <v>0.01</v>
      </c>
      <c r="AZ1500">
        <v>8.0000000000000002E-3</v>
      </c>
      <c r="BA1500">
        <v>0.96</v>
      </c>
      <c r="BB1500" t="s">
        <v>6186</v>
      </c>
      <c r="BC1500" t="s">
        <v>6186</v>
      </c>
      <c r="BD1500" t="s">
        <v>6186</v>
      </c>
    </row>
    <row r="1501" spans="1:56">
      <c r="A1501" t="s">
        <v>6191</v>
      </c>
      <c r="B1501">
        <v>4000</v>
      </c>
      <c r="C1501">
        <v>2014</v>
      </c>
      <c r="D1501">
        <v>671</v>
      </c>
      <c r="E1501">
        <v>4.3268000000000001E-2</v>
      </c>
      <c r="F1501">
        <v>31.205259999999999</v>
      </c>
      <c r="H1501">
        <v>24.19136</v>
      </c>
      <c r="I1501">
        <f t="shared" si="27"/>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6186</v>
      </c>
      <c r="Z1501">
        <v>0</v>
      </c>
      <c r="AA1501" t="s">
        <v>6186</v>
      </c>
      <c r="AB1501">
        <v>0.96499999999999997</v>
      </c>
      <c r="AC1501" t="s">
        <v>6186</v>
      </c>
      <c r="AD1501" t="s">
        <v>6186</v>
      </c>
      <c r="AE1501" t="s">
        <v>6186</v>
      </c>
      <c r="AF1501">
        <v>0.746</v>
      </c>
      <c r="AG1501">
        <v>0.252</v>
      </c>
      <c r="AH1501" t="s">
        <v>6186</v>
      </c>
      <c r="AI1501">
        <v>2E-3</v>
      </c>
      <c r="AJ1501" t="s">
        <v>6186</v>
      </c>
      <c r="AK1501">
        <v>2E-3</v>
      </c>
      <c r="AL1501" t="s">
        <v>6186</v>
      </c>
      <c r="AM1501" t="s">
        <v>6186</v>
      </c>
      <c r="AN1501" t="s">
        <v>6186</v>
      </c>
      <c r="AO1501" t="s">
        <v>6186</v>
      </c>
      <c r="AP1501">
        <v>0.998</v>
      </c>
      <c r="AQ1501">
        <v>0.14699999999999999</v>
      </c>
      <c r="AR1501" t="s">
        <v>6186</v>
      </c>
      <c r="AS1501">
        <v>3.1E-2</v>
      </c>
      <c r="AT1501">
        <v>0.998</v>
      </c>
      <c r="AU1501">
        <v>0.998</v>
      </c>
      <c r="AV1501">
        <v>6.2</v>
      </c>
      <c r="AW1501">
        <v>3.5000000000000003E-2</v>
      </c>
      <c r="AX1501">
        <v>4.3</v>
      </c>
      <c r="AY1501">
        <v>1.2E-2</v>
      </c>
      <c r="AZ1501">
        <v>3.0000000000000001E-3</v>
      </c>
      <c r="BA1501">
        <v>0.87</v>
      </c>
      <c r="BB1501" t="s">
        <v>6186</v>
      </c>
      <c r="BC1501" t="s">
        <v>6186</v>
      </c>
      <c r="BD1501">
        <v>8.1000000000000003E-2</v>
      </c>
    </row>
    <row r="1502" spans="1:56">
      <c r="A1502" t="s">
        <v>6191</v>
      </c>
      <c r="B1502">
        <v>4000</v>
      </c>
      <c r="C1502">
        <v>2015</v>
      </c>
      <c r="D1502">
        <v>700</v>
      </c>
      <c r="E1502">
        <v>4.1819000000000002E-2</v>
      </c>
      <c r="F1502">
        <v>31.930109999999999</v>
      </c>
      <c r="H1502">
        <v>24.88306</v>
      </c>
      <c r="I1502">
        <f t="shared" si="27"/>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6186</v>
      </c>
      <c r="AA1502" t="s">
        <v>6186</v>
      </c>
      <c r="AB1502">
        <v>0.98399999999999999</v>
      </c>
      <c r="AC1502">
        <v>1E-3</v>
      </c>
      <c r="AD1502" t="s">
        <v>6186</v>
      </c>
      <c r="AE1502" t="s">
        <v>6186</v>
      </c>
      <c r="AF1502">
        <v>0.70099999999999996</v>
      </c>
      <c r="AG1502">
        <v>0.29899999999999999</v>
      </c>
      <c r="AH1502" t="s">
        <v>6186</v>
      </c>
      <c r="AI1502" t="s">
        <v>6186</v>
      </c>
      <c r="AJ1502" t="s">
        <v>6186</v>
      </c>
      <c r="AK1502" t="s">
        <v>6186</v>
      </c>
      <c r="AL1502" t="s">
        <v>6186</v>
      </c>
      <c r="AM1502" t="s">
        <v>6186</v>
      </c>
      <c r="AN1502" t="s">
        <v>6186</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6186</v>
      </c>
      <c r="BC1502">
        <v>0.02</v>
      </c>
      <c r="BD1502">
        <v>9.4E-2</v>
      </c>
    </row>
    <row r="1503" spans="1:56">
      <c r="A1503" t="s">
        <v>6191</v>
      </c>
      <c r="B1503">
        <v>4000</v>
      </c>
      <c r="C1503">
        <v>2016</v>
      </c>
      <c r="D1503">
        <v>694</v>
      </c>
      <c r="E1503">
        <v>4.2652000000000002E-2</v>
      </c>
      <c r="F1503">
        <v>32.201819999999998</v>
      </c>
      <c r="H1503">
        <v>25.117899999999999</v>
      </c>
      <c r="I1503">
        <f t="shared" si="27"/>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6186</v>
      </c>
      <c r="AA1503">
        <v>6.7000000000000004E-2</v>
      </c>
      <c r="AB1503">
        <v>0.91200000000000003</v>
      </c>
      <c r="AC1503">
        <v>0</v>
      </c>
      <c r="AD1503" t="s">
        <v>6186</v>
      </c>
      <c r="AE1503" t="s">
        <v>6186</v>
      </c>
      <c r="AF1503">
        <v>0.66600000000000004</v>
      </c>
      <c r="AG1503">
        <v>0.33400000000000002</v>
      </c>
      <c r="AH1503" t="s">
        <v>6186</v>
      </c>
      <c r="AI1503" t="s">
        <v>6186</v>
      </c>
      <c r="AJ1503" t="s">
        <v>6186</v>
      </c>
      <c r="AK1503" t="s">
        <v>6186</v>
      </c>
      <c r="AL1503" t="s">
        <v>6186</v>
      </c>
      <c r="AM1503" t="s">
        <v>6186</v>
      </c>
      <c r="AN1503" t="s">
        <v>6186</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6186</v>
      </c>
      <c r="BA1503">
        <v>0.754</v>
      </c>
      <c r="BB1503">
        <v>6.7000000000000004E-2</v>
      </c>
      <c r="BC1503">
        <v>2.1999999999999999E-2</v>
      </c>
      <c r="BD1503">
        <v>0.13200000000000001</v>
      </c>
    </row>
    <row r="1504" spans="1:56">
      <c r="A1504" t="s">
        <v>6191</v>
      </c>
      <c r="B1504">
        <v>4000</v>
      </c>
      <c r="C1504">
        <v>2017</v>
      </c>
      <c r="D1504" s="7">
        <v>1003</v>
      </c>
      <c r="E1504">
        <v>5.8950000000000002E-2</v>
      </c>
      <c r="F1504">
        <v>32.498489999999997</v>
      </c>
      <c r="H1504">
        <v>25.30819</v>
      </c>
      <c r="I1504">
        <f t="shared" si="27"/>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6186</v>
      </c>
      <c r="AA1504">
        <v>5.1999999999999998E-2</v>
      </c>
      <c r="AB1504">
        <v>0.94699999999999995</v>
      </c>
      <c r="AC1504">
        <v>1E-3</v>
      </c>
      <c r="AD1504" t="s">
        <v>6186</v>
      </c>
      <c r="AE1504" t="s">
        <v>6186</v>
      </c>
      <c r="AF1504">
        <v>0.78700000000000003</v>
      </c>
      <c r="AG1504">
        <v>0.21299999999999999</v>
      </c>
      <c r="AH1504" t="s">
        <v>6186</v>
      </c>
      <c r="AI1504" t="s">
        <v>6186</v>
      </c>
      <c r="AJ1504" t="s">
        <v>6186</v>
      </c>
      <c r="AK1504" t="s">
        <v>6186</v>
      </c>
      <c r="AL1504" t="s">
        <v>6186</v>
      </c>
      <c r="AM1504" t="s">
        <v>6186</v>
      </c>
      <c r="AN1504" t="s">
        <v>6186</v>
      </c>
      <c r="AO1504">
        <v>1E-3</v>
      </c>
      <c r="AP1504">
        <v>0.999</v>
      </c>
      <c r="AQ1504">
        <v>0.39300000000000002</v>
      </c>
      <c r="AR1504">
        <v>0.29099999999999998</v>
      </c>
      <c r="AS1504">
        <v>2.4E-2</v>
      </c>
      <c r="AT1504">
        <v>1</v>
      </c>
      <c r="AU1504">
        <v>1</v>
      </c>
      <c r="AV1504">
        <v>6.3</v>
      </c>
      <c r="AW1504" t="s">
        <v>6186</v>
      </c>
      <c r="AX1504">
        <v>4.0999999999999996</v>
      </c>
      <c r="AY1504">
        <v>1.0999999999999999E-2</v>
      </c>
      <c r="AZ1504" t="s">
        <v>6186</v>
      </c>
      <c r="BA1504">
        <v>0.83699999999999997</v>
      </c>
      <c r="BB1504">
        <v>5.1999999999999998E-2</v>
      </c>
      <c r="BC1504">
        <v>2.5999999999999999E-2</v>
      </c>
      <c r="BD1504">
        <v>7.1999999999999995E-2</v>
      </c>
    </row>
    <row r="1505" spans="1:56">
      <c r="A1505" t="s">
        <v>6191</v>
      </c>
      <c r="B1505">
        <v>4000</v>
      </c>
      <c r="C1505">
        <v>2018</v>
      </c>
      <c r="D1505">
        <v>596</v>
      </c>
      <c r="E1505">
        <v>3.6625999999999999E-2</v>
      </c>
      <c r="F1505">
        <v>33.120010000000001</v>
      </c>
      <c r="H1505">
        <v>25.827570000000001</v>
      </c>
      <c r="I1505">
        <f t="shared" si="27"/>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6186</v>
      </c>
      <c r="AA1505">
        <v>0.05</v>
      </c>
      <c r="AB1505">
        <v>0.90400000000000003</v>
      </c>
      <c r="AC1505">
        <v>2E-3</v>
      </c>
      <c r="AD1505" t="s">
        <v>6186</v>
      </c>
      <c r="AE1505" t="s">
        <v>6186</v>
      </c>
      <c r="AF1505">
        <v>0.69599999999999995</v>
      </c>
      <c r="AG1505">
        <v>0.29799999999999999</v>
      </c>
      <c r="AH1505" t="s">
        <v>6186</v>
      </c>
      <c r="AI1505">
        <v>6.0000000000000001E-3</v>
      </c>
      <c r="AJ1505">
        <v>6.0000000000000001E-3</v>
      </c>
      <c r="AK1505" t="s">
        <v>6186</v>
      </c>
      <c r="AL1505" t="s">
        <v>6186</v>
      </c>
      <c r="AM1505" t="s">
        <v>6186</v>
      </c>
      <c r="AN1505" t="s">
        <v>6186</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6186</v>
      </c>
      <c r="AZ1505" t="s">
        <v>6186</v>
      </c>
      <c r="BA1505">
        <v>0.72</v>
      </c>
      <c r="BB1505">
        <v>0.05</v>
      </c>
      <c r="BC1505">
        <v>2E-3</v>
      </c>
      <c r="BD1505">
        <v>0.182</v>
      </c>
    </row>
    <row r="1506" spans="1:56">
      <c r="A1506" t="s">
        <v>6191</v>
      </c>
      <c r="B1506">
        <v>4000</v>
      </c>
      <c r="C1506">
        <v>2019</v>
      </c>
      <c r="D1506">
        <v>638</v>
      </c>
      <c r="E1506">
        <v>3.9513E-2</v>
      </c>
      <c r="F1506">
        <v>33.310850000000002</v>
      </c>
      <c r="H1506">
        <v>26.049659999999999</v>
      </c>
      <c r="I1506">
        <f t="shared" si="27"/>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6186</v>
      </c>
      <c r="AA1506">
        <v>6.0000000000000001E-3</v>
      </c>
      <c r="AB1506">
        <v>0.94099999999999995</v>
      </c>
      <c r="AC1506">
        <v>1E-3</v>
      </c>
      <c r="AD1506" t="s">
        <v>6186</v>
      </c>
      <c r="AE1506" t="s">
        <v>6186</v>
      </c>
      <c r="AF1506">
        <v>0.72099999999999997</v>
      </c>
      <c r="AG1506">
        <v>0.27200000000000002</v>
      </c>
      <c r="AH1506" t="s">
        <v>6186</v>
      </c>
      <c r="AI1506">
        <v>8.0000000000000002E-3</v>
      </c>
      <c r="AJ1506">
        <v>1E-3</v>
      </c>
      <c r="AK1506">
        <v>6.0000000000000001E-3</v>
      </c>
      <c r="AL1506" t="s">
        <v>6186</v>
      </c>
      <c r="AM1506">
        <v>0</v>
      </c>
      <c r="AN1506" t="s">
        <v>6186</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6186</v>
      </c>
      <c r="BA1506">
        <v>0.26500000000000001</v>
      </c>
      <c r="BB1506" t="s">
        <v>6186</v>
      </c>
      <c r="BC1506">
        <v>0.309</v>
      </c>
      <c r="BD1506">
        <v>0.36699999999999999</v>
      </c>
    </row>
    <row r="1507" spans="1:56">
      <c r="A1507" t="s">
        <v>6191</v>
      </c>
      <c r="B1507">
        <v>4000</v>
      </c>
      <c r="C1507">
        <v>2020</v>
      </c>
      <c r="D1507">
        <v>499</v>
      </c>
      <c r="E1507">
        <v>3.6387000000000003E-2</v>
      </c>
      <c r="F1507">
        <v>33.787860000000002</v>
      </c>
      <c r="H1507">
        <v>26.30395</v>
      </c>
      <c r="I1507">
        <f t="shared" si="27"/>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6186</v>
      </c>
      <c r="AA1507">
        <v>8.0000000000000002E-3</v>
      </c>
      <c r="AB1507">
        <v>0.91800000000000004</v>
      </c>
      <c r="AC1507">
        <v>0.03</v>
      </c>
      <c r="AD1507" t="s">
        <v>6186</v>
      </c>
      <c r="AE1507" t="s">
        <v>6186</v>
      </c>
      <c r="AF1507">
        <v>0.77100000000000002</v>
      </c>
      <c r="AG1507">
        <v>0.221</v>
      </c>
      <c r="AH1507" t="s">
        <v>6186</v>
      </c>
      <c r="AI1507">
        <v>8.0000000000000002E-3</v>
      </c>
      <c r="AJ1507" t="s">
        <v>6186</v>
      </c>
      <c r="AK1507">
        <v>7.0000000000000001E-3</v>
      </c>
      <c r="AL1507">
        <v>1E-3</v>
      </c>
      <c r="AM1507">
        <v>0</v>
      </c>
      <c r="AN1507" t="s">
        <v>6186</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6186</v>
      </c>
      <c r="BA1507">
        <v>0.28699999999999998</v>
      </c>
      <c r="BB1507" t="s">
        <v>6186</v>
      </c>
      <c r="BC1507">
        <v>0.36699999999999999</v>
      </c>
      <c r="BD1507">
        <v>0.26300000000000001</v>
      </c>
    </row>
    <row r="1508" spans="1:56">
      <c r="A1508" t="s">
        <v>6191</v>
      </c>
      <c r="B1508">
        <v>4000</v>
      </c>
      <c r="C1508">
        <v>2021</v>
      </c>
      <c r="D1508">
        <v>375</v>
      </c>
      <c r="E1508">
        <v>2.7153E-2</v>
      </c>
      <c r="F1508">
        <v>35.571890000000003</v>
      </c>
      <c r="G1508">
        <f>IFERROR(F1508*E1508,"")</f>
        <v>0.96588352917000009</v>
      </c>
      <c r="H1508">
        <v>27.495200000000001</v>
      </c>
      <c r="I1508">
        <f t="shared" si="27"/>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6186</v>
      </c>
      <c r="AA1508">
        <v>5.3999999999999999E-2</v>
      </c>
      <c r="AB1508">
        <v>0.86099999999999999</v>
      </c>
      <c r="AC1508">
        <v>2.5000000000000001E-2</v>
      </c>
      <c r="AD1508" t="s">
        <v>6186</v>
      </c>
      <c r="AE1508" t="s">
        <v>6186</v>
      </c>
      <c r="AF1508">
        <v>0.63600000000000001</v>
      </c>
      <c r="AG1508">
        <v>0.32400000000000001</v>
      </c>
      <c r="AH1508" t="s">
        <v>6186</v>
      </c>
      <c r="AI1508">
        <v>0.04</v>
      </c>
      <c r="AJ1508" t="s">
        <v>6186</v>
      </c>
      <c r="AK1508">
        <v>0.04</v>
      </c>
      <c r="AL1508">
        <v>6.0000000000000001E-3</v>
      </c>
      <c r="AM1508">
        <v>0</v>
      </c>
      <c r="AN1508" t="s">
        <v>6186</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6186</v>
      </c>
      <c r="BA1508">
        <v>0.315</v>
      </c>
      <c r="BB1508" t="s">
        <v>6186</v>
      </c>
      <c r="BC1508">
        <v>0.249</v>
      </c>
      <c r="BD1508">
        <v>0.312</v>
      </c>
    </row>
    <row r="1509" spans="1:56">
      <c r="A1509" t="s">
        <v>6191</v>
      </c>
      <c r="B1509">
        <v>4000</v>
      </c>
      <c r="C1509" t="s">
        <v>6187</v>
      </c>
      <c r="D1509" t="s">
        <v>6186</v>
      </c>
      <c r="E1509">
        <v>2.8830000000000001E-2</v>
      </c>
      <c r="F1509">
        <v>38.366669999999999</v>
      </c>
      <c r="H1509">
        <v>28.79616</v>
      </c>
      <c r="I1509">
        <f t="shared" si="27"/>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6186</v>
      </c>
      <c r="AA1509">
        <v>0.14499999999999999</v>
      </c>
      <c r="AB1509">
        <v>0.67</v>
      </c>
      <c r="AC1509">
        <v>3.5000000000000003E-2</v>
      </c>
      <c r="AD1509" t="s">
        <v>6186</v>
      </c>
      <c r="AE1509" t="s">
        <v>6186</v>
      </c>
      <c r="AF1509">
        <v>0.40899999999999997</v>
      </c>
      <c r="AG1509">
        <v>0.50900000000000001</v>
      </c>
      <c r="AH1509" t="s">
        <v>6186</v>
      </c>
      <c r="AI1509">
        <v>8.2000000000000003E-2</v>
      </c>
      <c r="AJ1509" t="s">
        <v>6186</v>
      </c>
      <c r="AK1509">
        <v>8.2000000000000003E-2</v>
      </c>
      <c r="AL1509">
        <v>2.9000000000000001E-2</v>
      </c>
      <c r="AM1509">
        <v>1E-3</v>
      </c>
      <c r="AN1509" t="s">
        <v>6186</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6186</v>
      </c>
      <c r="BA1509">
        <v>1.2E-2</v>
      </c>
      <c r="BB1509" t="s">
        <v>6186</v>
      </c>
      <c r="BC1509">
        <v>0.503</v>
      </c>
      <c r="BD1509">
        <v>0.218</v>
      </c>
    </row>
    <row r="1510" spans="1:56">
      <c r="A1510" t="s">
        <v>6190</v>
      </c>
      <c r="B1510">
        <v>4000</v>
      </c>
      <c r="C1510">
        <v>1975</v>
      </c>
      <c r="D1510">
        <v>262</v>
      </c>
      <c r="E1510">
        <v>2.5631000000000001E-2</v>
      </c>
      <c r="F1510">
        <v>13.98348</v>
      </c>
      <c r="H1510">
        <v>11.889860000000001</v>
      </c>
      <c r="I1510">
        <f t="shared" si="27"/>
        <v>0.30474900166000002</v>
      </c>
      <c r="K1510">
        <v>11.169930000000001</v>
      </c>
      <c r="L1510">
        <v>12.90659</v>
      </c>
      <c r="M1510">
        <v>747.44349</v>
      </c>
      <c r="N1510">
        <v>795.61859000000004</v>
      </c>
      <c r="O1510">
        <v>688.56281000000001</v>
      </c>
      <c r="P1510" t="s">
        <v>6186</v>
      </c>
      <c r="Q1510">
        <v>310.57600000000002</v>
      </c>
      <c r="R1510">
        <v>136.00980000000001</v>
      </c>
      <c r="S1510" t="s">
        <v>6186</v>
      </c>
      <c r="T1510">
        <v>0.43421199999999999</v>
      </c>
      <c r="U1510">
        <v>3.4001999999999998E-2</v>
      </c>
      <c r="V1510">
        <v>24.45758</v>
      </c>
      <c r="W1510" t="s">
        <v>6186</v>
      </c>
      <c r="X1510" t="s">
        <v>6186</v>
      </c>
      <c r="Y1510">
        <v>1</v>
      </c>
      <c r="Z1510">
        <v>0.34799999999999998</v>
      </c>
      <c r="AA1510">
        <v>0.65200000000000002</v>
      </c>
      <c r="AB1510" t="s">
        <v>6186</v>
      </c>
      <c r="AC1510" t="s">
        <v>6186</v>
      </c>
      <c r="AD1510" t="s">
        <v>6186</v>
      </c>
      <c r="AE1510">
        <v>1</v>
      </c>
      <c r="AF1510" t="s">
        <v>6186</v>
      </c>
      <c r="AG1510" t="s">
        <v>6186</v>
      </c>
      <c r="AH1510" t="s">
        <v>6186</v>
      </c>
      <c r="AI1510" t="s">
        <v>6186</v>
      </c>
      <c r="AJ1510" t="s">
        <v>6186</v>
      </c>
      <c r="AK1510" t="s">
        <v>6186</v>
      </c>
      <c r="AL1510" t="s">
        <v>6186</v>
      </c>
      <c r="AM1510" t="s">
        <v>6186</v>
      </c>
      <c r="AN1510" t="s">
        <v>6186</v>
      </c>
      <c r="AO1510" t="s">
        <v>6186</v>
      </c>
      <c r="AP1510">
        <v>1</v>
      </c>
      <c r="AQ1510" t="s">
        <v>6186</v>
      </c>
      <c r="AR1510" t="s">
        <v>6186</v>
      </c>
      <c r="AS1510" t="s">
        <v>6186</v>
      </c>
      <c r="AT1510" t="s">
        <v>6186</v>
      </c>
      <c r="AU1510" t="s">
        <v>6186</v>
      </c>
      <c r="AV1510" t="s">
        <v>6186</v>
      </c>
      <c r="AW1510" t="s">
        <v>6186</v>
      </c>
      <c r="AX1510">
        <v>7.2</v>
      </c>
      <c r="AY1510" t="s">
        <v>6186</v>
      </c>
      <c r="AZ1510" t="s">
        <v>6186</v>
      </c>
      <c r="BA1510" t="s">
        <v>6186</v>
      </c>
      <c r="BB1510" t="s">
        <v>6186</v>
      </c>
      <c r="BC1510" t="s">
        <v>6186</v>
      </c>
      <c r="BD1510" t="s">
        <v>6186</v>
      </c>
    </row>
    <row r="1511" spans="1:56">
      <c r="A1511" t="s">
        <v>6190</v>
      </c>
      <c r="B1511">
        <v>4000</v>
      </c>
      <c r="C1511">
        <v>1976</v>
      </c>
      <c r="D1511">
        <v>293</v>
      </c>
      <c r="E1511">
        <v>2.3727999999999999E-2</v>
      </c>
      <c r="F1511">
        <v>14.10145</v>
      </c>
      <c r="H1511">
        <v>11.99535</v>
      </c>
      <c r="I1511">
        <f t="shared" si="27"/>
        <v>0.28462566480000001</v>
      </c>
      <c r="K1511">
        <v>11.22533</v>
      </c>
      <c r="L1511">
        <v>13.09308</v>
      </c>
      <c r="M1511">
        <v>740.87055999999995</v>
      </c>
      <c r="N1511">
        <v>791.69200000000001</v>
      </c>
      <c r="O1511">
        <v>678.75546999999995</v>
      </c>
      <c r="P1511" t="s">
        <v>6186</v>
      </c>
      <c r="Q1511">
        <v>322.68369999999999</v>
      </c>
      <c r="R1511">
        <v>142.21369999999999</v>
      </c>
      <c r="S1511" t="s">
        <v>6186</v>
      </c>
      <c r="T1511">
        <v>0.43699500000000002</v>
      </c>
      <c r="U1511">
        <v>3.5553000000000001E-2</v>
      </c>
      <c r="V1511">
        <v>24.743449999999999</v>
      </c>
      <c r="W1511" t="s">
        <v>6186</v>
      </c>
      <c r="X1511" t="s">
        <v>6186</v>
      </c>
      <c r="Y1511">
        <v>1</v>
      </c>
      <c r="Z1511">
        <v>0.309</v>
      </c>
      <c r="AA1511">
        <v>0.69099999999999995</v>
      </c>
      <c r="AB1511" t="s">
        <v>6186</v>
      </c>
      <c r="AC1511" t="s">
        <v>6186</v>
      </c>
      <c r="AD1511" t="s">
        <v>6186</v>
      </c>
      <c r="AE1511">
        <v>1</v>
      </c>
      <c r="AF1511" t="s">
        <v>6186</v>
      </c>
      <c r="AG1511" t="s">
        <v>6186</v>
      </c>
      <c r="AH1511" t="s">
        <v>6186</v>
      </c>
      <c r="AI1511" t="s">
        <v>6186</v>
      </c>
      <c r="AJ1511" t="s">
        <v>6186</v>
      </c>
      <c r="AK1511" t="s">
        <v>6186</v>
      </c>
      <c r="AL1511" t="s">
        <v>6186</v>
      </c>
      <c r="AM1511" t="s">
        <v>6186</v>
      </c>
      <c r="AN1511" t="s">
        <v>6186</v>
      </c>
      <c r="AO1511" t="s">
        <v>6186</v>
      </c>
      <c r="AP1511">
        <v>1</v>
      </c>
      <c r="AQ1511" t="s">
        <v>6186</v>
      </c>
      <c r="AR1511" t="s">
        <v>6186</v>
      </c>
      <c r="AS1511" t="s">
        <v>6186</v>
      </c>
      <c r="AT1511" t="s">
        <v>6186</v>
      </c>
      <c r="AU1511" t="s">
        <v>6186</v>
      </c>
      <c r="AV1511" t="s">
        <v>6186</v>
      </c>
      <c r="AW1511" t="s">
        <v>6186</v>
      </c>
      <c r="AX1511">
        <v>7.3</v>
      </c>
      <c r="AY1511" t="s">
        <v>6186</v>
      </c>
      <c r="AZ1511" t="s">
        <v>6186</v>
      </c>
      <c r="BA1511" t="s">
        <v>6186</v>
      </c>
      <c r="BB1511" t="s">
        <v>6186</v>
      </c>
      <c r="BC1511" t="s">
        <v>6186</v>
      </c>
      <c r="BD1511" t="s">
        <v>6186</v>
      </c>
    </row>
    <row r="1512" spans="1:56">
      <c r="A1512" t="s">
        <v>6190</v>
      </c>
      <c r="B1512">
        <v>4000</v>
      </c>
      <c r="C1512">
        <v>1977</v>
      </c>
      <c r="D1512">
        <v>262</v>
      </c>
      <c r="E1512">
        <v>1.8567E-2</v>
      </c>
      <c r="F1512">
        <v>16.1081</v>
      </c>
      <c r="H1512">
        <v>13.682460000000001</v>
      </c>
      <c r="I1512">
        <f t="shared" si="27"/>
        <v>0.25404223481999999</v>
      </c>
      <c r="K1512">
        <v>13.00305</v>
      </c>
      <c r="L1512">
        <v>14.615830000000001</v>
      </c>
      <c r="M1512">
        <v>649.51792</v>
      </c>
      <c r="N1512">
        <v>683.45479999999998</v>
      </c>
      <c r="O1512">
        <v>608.03950999999995</v>
      </c>
      <c r="P1512" t="s">
        <v>6186</v>
      </c>
      <c r="Q1512">
        <v>322.83890000000002</v>
      </c>
      <c r="R1512">
        <v>148.4768</v>
      </c>
      <c r="S1512" t="s">
        <v>6186</v>
      </c>
      <c r="T1512">
        <v>0.45686399999999999</v>
      </c>
      <c r="U1512">
        <v>3.7118999999999999E-2</v>
      </c>
      <c r="V1512">
        <v>27.682700000000001</v>
      </c>
      <c r="W1512" t="s">
        <v>6186</v>
      </c>
      <c r="X1512" t="s">
        <v>6186</v>
      </c>
      <c r="Y1512">
        <v>1</v>
      </c>
      <c r="Z1512">
        <v>0.23400000000000001</v>
      </c>
      <c r="AA1512">
        <v>0.76600000000000001</v>
      </c>
      <c r="AB1512" t="s">
        <v>6186</v>
      </c>
      <c r="AC1512" t="s">
        <v>6186</v>
      </c>
      <c r="AD1512" t="s">
        <v>6186</v>
      </c>
      <c r="AE1512">
        <v>1</v>
      </c>
      <c r="AF1512" t="s">
        <v>6186</v>
      </c>
      <c r="AG1512" t="s">
        <v>6186</v>
      </c>
      <c r="AH1512" t="s">
        <v>6186</v>
      </c>
      <c r="AI1512" t="s">
        <v>6186</v>
      </c>
      <c r="AJ1512" t="s">
        <v>6186</v>
      </c>
      <c r="AK1512" t="s">
        <v>6186</v>
      </c>
      <c r="AL1512" t="s">
        <v>6186</v>
      </c>
      <c r="AM1512" t="s">
        <v>6186</v>
      </c>
      <c r="AN1512" t="s">
        <v>6186</v>
      </c>
      <c r="AO1512" t="s">
        <v>6186</v>
      </c>
      <c r="AP1512">
        <v>1</v>
      </c>
      <c r="AQ1512" t="s">
        <v>6186</v>
      </c>
      <c r="AR1512" t="s">
        <v>6186</v>
      </c>
      <c r="AS1512" t="s">
        <v>6186</v>
      </c>
      <c r="AT1512" t="s">
        <v>6186</v>
      </c>
      <c r="AU1512" t="s">
        <v>6186</v>
      </c>
      <c r="AV1512" t="s">
        <v>6186</v>
      </c>
      <c r="AW1512" t="s">
        <v>6186</v>
      </c>
      <c r="AX1512">
        <v>7.4</v>
      </c>
      <c r="AY1512" t="s">
        <v>6186</v>
      </c>
      <c r="AZ1512" t="s">
        <v>6186</v>
      </c>
      <c r="BA1512" t="s">
        <v>6186</v>
      </c>
      <c r="BB1512" t="s">
        <v>6186</v>
      </c>
      <c r="BC1512" t="s">
        <v>6186</v>
      </c>
      <c r="BD1512" t="s">
        <v>6186</v>
      </c>
    </row>
    <row r="1513" spans="1:56">
      <c r="A1513" t="s">
        <v>6190</v>
      </c>
      <c r="B1513">
        <v>4000</v>
      </c>
      <c r="C1513">
        <v>1978</v>
      </c>
      <c r="D1513">
        <v>310</v>
      </c>
      <c r="E1513">
        <v>2.1455999999999999E-2</v>
      </c>
      <c r="F1513">
        <v>15.61642</v>
      </c>
      <c r="H1513">
        <v>13.261609999999999</v>
      </c>
      <c r="I1513">
        <f t="shared" si="27"/>
        <v>0.28454110416</v>
      </c>
      <c r="K1513">
        <v>12.65648</v>
      </c>
      <c r="L1513">
        <v>14.08466</v>
      </c>
      <c r="M1513">
        <v>670.12999000000002</v>
      </c>
      <c r="N1513">
        <v>702.16971999999998</v>
      </c>
      <c r="O1513">
        <v>630.97031000000004</v>
      </c>
      <c r="P1513" t="s">
        <v>6186</v>
      </c>
      <c r="Q1513">
        <v>320.73149999999998</v>
      </c>
      <c r="R1513">
        <v>142.49760000000001</v>
      </c>
      <c r="S1513">
        <v>13.215199999999999</v>
      </c>
      <c r="T1513">
        <v>0.443519</v>
      </c>
      <c r="U1513">
        <v>3.5624000000000003E-2</v>
      </c>
      <c r="V1513">
        <v>27.04364</v>
      </c>
      <c r="W1513" t="s">
        <v>6186</v>
      </c>
      <c r="X1513" t="s">
        <v>6186</v>
      </c>
      <c r="Y1513">
        <v>1</v>
      </c>
      <c r="Z1513">
        <v>0.22600000000000001</v>
      </c>
      <c r="AA1513">
        <v>0.77400000000000002</v>
      </c>
      <c r="AB1513" t="s">
        <v>6186</v>
      </c>
      <c r="AC1513" t="s">
        <v>6186</v>
      </c>
      <c r="AD1513" t="s">
        <v>6186</v>
      </c>
      <c r="AE1513">
        <v>1</v>
      </c>
      <c r="AF1513" t="s">
        <v>6186</v>
      </c>
      <c r="AG1513" t="s">
        <v>6186</v>
      </c>
      <c r="AH1513" t="s">
        <v>6186</v>
      </c>
      <c r="AI1513" t="s">
        <v>6186</v>
      </c>
      <c r="AJ1513" t="s">
        <v>6186</v>
      </c>
      <c r="AK1513" t="s">
        <v>6186</v>
      </c>
      <c r="AL1513" t="s">
        <v>6186</v>
      </c>
      <c r="AM1513" t="s">
        <v>6186</v>
      </c>
      <c r="AN1513" t="s">
        <v>6186</v>
      </c>
      <c r="AO1513" t="s">
        <v>6186</v>
      </c>
      <c r="AP1513">
        <v>1</v>
      </c>
      <c r="AQ1513" t="s">
        <v>6186</v>
      </c>
      <c r="AR1513" t="s">
        <v>6186</v>
      </c>
      <c r="AS1513" t="s">
        <v>6186</v>
      </c>
      <c r="AT1513" t="s">
        <v>6186</v>
      </c>
      <c r="AU1513" t="s">
        <v>6186</v>
      </c>
      <c r="AV1513" t="s">
        <v>6186</v>
      </c>
      <c r="AW1513" t="s">
        <v>6186</v>
      </c>
      <c r="AX1513">
        <v>7.3</v>
      </c>
      <c r="AY1513" t="s">
        <v>6186</v>
      </c>
      <c r="AZ1513" t="s">
        <v>6186</v>
      </c>
      <c r="BA1513" t="s">
        <v>6186</v>
      </c>
      <c r="BB1513" t="s">
        <v>6186</v>
      </c>
      <c r="BC1513" t="s">
        <v>6186</v>
      </c>
      <c r="BD1513" t="s">
        <v>6186</v>
      </c>
    </row>
    <row r="1514" spans="1:56">
      <c r="A1514" t="s">
        <v>6190</v>
      </c>
      <c r="B1514">
        <v>4000</v>
      </c>
      <c r="C1514">
        <v>1979</v>
      </c>
      <c r="D1514">
        <v>83</v>
      </c>
      <c r="E1514">
        <v>5.9699999999999996E-3</v>
      </c>
      <c r="F1514">
        <v>16.52421</v>
      </c>
      <c r="H1514">
        <v>14.0341</v>
      </c>
      <c r="I1514">
        <f t="shared" si="27"/>
        <v>8.3783576999999998E-2</v>
      </c>
      <c r="K1514">
        <v>13.45847</v>
      </c>
      <c r="L1514">
        <v>14.808199999999999</v>
      </c>
      <c r="M1514">
        <v>633.24345000000005</v>
      </c>
      <c r="N1514">
        <v>660.32772</v>
      </c>
      <c r="O1514">
        <v>600.14044999999999</v>
      </c>
      <c r="P1514" t="s">
        <v>6186</v>
      </c>
      <c r="Q1514">
        <v>274.7826</v>
      </c>
      <c r="R1514">
        <v>128.06180000000001</v>
      </c>
      <c r="S1514">
        <v>15.4389</v>
      </c>
      <c r="T1514">
        <v>0.468142</v>
      </c>
      <c r="U1514">
        <v>3.2015000000000002E-2</v>
      </c>
      <c r="V1514">
        <v>28.448599999999999</v>
      </c>
      <c r="W1514" t="s">
        <v>6186</v>
      </c>
      <c r="X1514" t="s">
        <v>6186</v>
      </c>
      <c r="Y1514">
        <v>1</v>
      </c>
      <c r="Z1514">
        <v>0.34799999999999998</v>
      </c>
      <c r="AA1514">
        <v>0.36199999999999999</v>
      </c>
      <c r="AB1514">
        <v>0.29099999999999998</v>
      </c>
      <c r="AC1514" t="s">
        <v>6186</v>
      </c>
      <c r="AD1514" t="s">
        <v>6186</v>
      </c>
      <c r="AE1514">
        <v>1</v>
      </c>
      <c r="AF1514" t="s">
        <v>6186</v>
      </c>
      <c r="AG1514" t="s">
        <v>6186</v>
      </c>
      <c r="AH1514" t="s">
        <v>6186</v>
      </c>
      <c r="AI1514" t="s">
        <v>6186</v>
      </c>
      <c r="AJ1514" t="s">
        <v>6186</v>
      </c>
      <c r="AK1514" t="s">
        <v>6186</v>
      </c>
      <c r="AL1514" t="s">
        <v>6186</v>
      </c>
      <c r="AM1514" t="s">
        <v>6186</v>
      </c>
      <c r="AN1514" t="s">
        <v>6186</v>
      </c>
      <c r="AO1514" t="s">
        <v>6186</v>
      </c>
      <c r="AP1514">
        <v>1</v>
      </c>
      <c r="AQ1514" t="s">
        <v>6186</v>
      </c>
      <c r="AR1514" t="s">
        <v>6186</v>
      </c>
      <c r="AS1514" t="s">
        <v>6186</v>
      </c>
      <c r="AT1514" t="s">
        <v>6186</v>
      </c>
      <c r="AU1514" t="s">
        <v>6186</v>
      </c>
      <c r="AV1514">
        <v>3.1</v>
      </c>
      <c r="AW1514" t="s">
        <v>6186</v>
      </c>
      <c r="AX1514">
        <v>6.7</v>
      </c>
      <c r="AY1514">
        <v>1</v>
      </c>
      <c r="AZ1514" t="s">
        <v>6186</v>
      </c>
      <c r="BA1514" t="s">
        <v>6186</v>
      </c>
      <c r="BB1514" t="s">
        <v>6186</v>
      </c>
      <c r="BC1514" t="s">
        <v>6186</v>
      </c>
      <c r="BD1514" t="s">
        <v>6186</v>
      </c>
    </row>
    <row r="1515" spans="1:56">
      <c r="A1515" t="s">
        <v>6190</v>
      </c>
      <c r="B1515">
        <v>4000</v>
      </c>
      <c r="C1515">
        <v>1980</v>
      </c>
      <c r="D1515">
        <v>90</v>
      </c>
      <c r="E1515">
        <v>7.9729999999999992E-3</v>
      </c>
      <c r="F1515">
        <v>18.355329999999999</v>
      </c>
      <c r="H1515">
        <v>15.609719999999999</v>
      </c>
      <c r="I1515">
        <f t="shared" si="27"/>
        <v>0.12445629755999998</v>
      </c>
      <c r="K1515">
        <v>14.61881</v>
      </c>
      <c r="L1515">
        <v>17.019729999999999</v>
      </c>
      <c r="M1515">
        <v>569.32485999999994</v>
      </c>
      <c r="N1515">
        <v>607.91522999999995</v>
      </c>
      <c r="O1515">
        <v>522.15885000000003</v>
      </c>
      <c r="P1515" t="s">
        <v>6186</v>
      </c>
      <c r="Q1515">
        <v>262.9794</v>
      </c>
      <c r="R1515">
        <v>121.443</v>
      </c>
      <c r="S1515">
        <v>16.417899999999999</v>
      </c>
      <c r="T1515">
        <v>0.46637699999999999</v>
      </c>
      <c r="U1515">
        <v>3.0360999999999999E-2</v>
      </c>
      <c r="V1515">
        <v>31.433589999999999</v>
      </c>
      <c r="W1515" t="s">
        <v>6186</v>
      </c>
      <c r="X1515" t="s">
        <v>6186</v>
      </c>
      <c r="Y1515">
        <v>1</v>
      </c>
      <c r="Z1515">
        <v>0.41299999999999998</v>
      </c>
      <c r="AA1515">
        <v>0.15</v>
      </c>
      <c r="AB1515">
        <v>0.437</v>
      </c>
      <c r="AC1515" t="s">
        <v>6186</v>
      </c>
      <c r="AD1515" t="s">
        <v>6186</v>
      </c>
      <c r="AE1515">
        <v>0.95899999999999996</v>
      </c>
      <c r="AF1515" t="s">
        <v>6186</v>
      </c>
      <c r="AG1515" t="s">
        <v>6186</v>
      </c>
      <c r="AH1515">
        <v>4.1000000000000002E-2</v>
      </c>
      <c r="AI1515" t="s">
        <v>6186</v>
      </c>
      <c r="AJ1515" t="s">
        <v>6186</v>
      </c>
      <c r="AK1515" t="s">
        <v>6186</v>
      </c>
      <c r="AL1515" t="s">
        <v>6186</v>
      </c>
      <c r="AM1515" t="s">
        <v>6186</v>
      </c>
      <c r="AN1515" t="s">
        <v>6186</v>
      </c>
      <c r="AO1515" t="s">
        <v>6186</v>
      </c>
      <c r="AP1515">
        <v>1</v>
      </c>
      <c r="AQ1515" t="s">
        <v>6186</v>
      </c>
      <c r="AR1515" t="s">
        <v>6186</v>
      </c>
      <c r="AS1515" t="s">
        <v>6186</v>
      </c>
      <c r="AT1515" t="s">
        <v>6186</v>
      </c>
      <c r="AU1515" t="s">
        <v>6186</v>
      </c>
      <c r="AV1515">
        <v>3.2</v>
      </c>
      <c r="AW1515" t="s">
        <v>6186</v>
      </c>
      <c r="AX1515">
        <v>6.3</v>
      </c>
      <c r="AY1515">
        <v>1</v>
      </c>
      <c r="AZ1515" t="s">
        <v>6186</v>
      </c>
      <c r="BA1515" t="s">
        <v>6186</v>
      </c>
      <c r="BB1515" t="s">
        <v>6186</v>
      </c>
      <c r="BC1515" t="s">
        <v>6186</v>
      </c>
      <c r="BD1515" t="s">
        <v>6186</v>
      </c>
    </row>
    <row r="1516" spans="1:56">
      <c r="A1516" t="s">
        <v>6190</v>
      </c>
      <c r="B1516">
        <v>4000</v>
      </c>
      <c r="C1516">
        <v>1981</v>
      </c>
      <c r="D1516">
        <v>82</v>
      </c>
      <c r="E1516">
        <v>7.7229999999999998E-3</v>
      </c>
      <c r="F1516">
        <v>18.74324</v>
      </c>
      <c r="H1516">
        <v>15.939579999999999</v>
      </c>
      <c r="I1516">
        <f t="shared" si="27"/>
        <v>0.12310137634</v>
      </c>
      <c r="K1516">
        <v>14.94323</v>
      </c>
      <c r="L1516">
        <v>17.35378</v>
      </c>
      <c r="M1516">
        <v>557.54286000000002</v>
      </c>
      <c r="N1516">
        <v>594.71729000000005</v>
      </c>
      <c r="O1516">
        <v>512.10744999999997</v>
      </c>
      <c r="P1516" t="s">
        <v>6186</v>
      </c>
      <c r="Q1516">
        <v>261.62520000000001</v>
      </c>
      <c r="R1516">
        <v>120.1151</v>
      </c>
      <c r="S1516">
        <v>16.622800000000002</v>
      </c>
      <c r="T1516">
        <v>0.46269199999999999</v>
      </c>
      <c r="U1516">
        <v>3.0029E-2</v>
      </c>
      <c r="V1516">
        <v>32.128830000000001</v>
      </c>
      <c r="W1516">
        <v>8.0000000000000002E-3</v>
      </c>
      <c r="X1516" t="s">
        <v>6186</v>
      </c>
      <c r="Y1516">
        <v>0.99199999999999999</v>
      </c>
      <c r="Z1516">
        <v>0.33700000000000002</v>
      </c>
      <c r="AA1516">
        <v>0.155</v>
      </c>
      <c r="AB1516">
        <v>0.50900000000000001</v>
      </c>
      <c r="AC1516" t="s">
        <v>6186</v>
      </c>
      <c r="AD1516" t="s">
        <v>6186</v>
      </c>
      <c r="AE1516">
        <v>0.96</v>
      </c>
      <c r="AF1516" t="s">
        <v>6186</v>
      </c>
      <c r="AG1516" t="s">
        <v>6186</v>
      </c>
      <c r="AH1516">
        <v>0.04</v>
      </c>
      <c r="AI1516" t="s">
        <v>6186</v>
      </c>
      <c r="AJ1516" t="s">
        <v>6186</v>
      </c>
      <c r="AK1516" t="s">
        <v>6186</v>
      </c>
      <c r="AL1516" t="s">
        <v>6186</v>
      </c>
      <c r="AM1516" t="s">
        <v>6186</v>
      </c>
      <c r="AN1516" t="s">
        <v>6186</v>
      </c>
      <c r="AO1516" t="s">
        <v>6186</v>
      </c>
      <c r="AP1516">
        <v>1</v>
      </c>
      <c r="AQ1516" t="s">
        <v>6186</v>
      </c>
      <c r="AR1516" t="s">
        <v>6186</v>
      </c>
      <c r="AS1516" t="s">
        <v>6186</v>
      </c>
      <c r="AT1516" t="s">
        <v>6186</v>
      </c>
      <c r="AU1516" t="s">
        <v>6186</v>
      </c>
      <c r="AV1516">
        <v>3.2</v>
      </c>
      <c r="AW1516" t="s">
        <v>6186</v>
      </c>
      <c r="AX1516">
        <v>6.3</v>
      </c>
      <c r="AY1516">
        <v>1</v>
      </c>
      <c r="AZ1516" t="s">
        <v>6186</v>
      </c>
      <c r="BA1516" t="s">
        <v>6186</v>
      </c>
      <c r="BB1516" t="s">
        <v>6186</v>
      </c>
      <c r="BC1516" t="s">
        <v>6186</v>
      </c>
      <c r="BD1516" t="s">
        <v>6186</v>
      </c>
    </row>
    <row r="1517" spans="1:56">
      <c r="A1517" t="s">
        <v>6190</v>
      </c>
      <c r="B1517">
        <v>4000</v>
      </c>
      <c r="C1517">
        <v>1982</v>
      </c>
      <c r="D1517">
        <v>85</v>
      </c>
      <c r="E1517">
        <v>8.7849999999999994E-3</v>
      </c>
      <c r="F1517">
        <v>18.821259999999999</v>
      </c>
      <c r="H1517">
        <v>16.005970000000001</v>
      </c>
      <c r="I1517">
        <f t="shared" si="27"/>
        <v>0.14061244645000001</v>
      </c>
      <c r="K1517">
        <v>15.00071</v>
      </c>
      <c r="L1517">
        <v>17.433920000000001</v>
      </c>
      <c r="M1517">
        <v>556.42538000000002</v>
      </c>
      <c r="N1517">
        <v>593.57069999999999</v>
      </c>
      <c r="O1517">
        <v>511.02555999999998</v>
      </c>
      <c r="P1517" t="s">
        <v>6186</v>
      </c>
      <c r="Q1517">
        <v>264.48770000000002</v>
      </c>
      <c r="R1517">
        <v>116.797</v>
      </c>
      <c r="S1517">
        <v>18.3184</v>
      </c>
      <c r="T1517">
        <v>0.44493899999999997</v>
      </c>
      <c r="U1517">
        <v>2.9198999999999999E-2</v>
      </c>
      <c r="V1517">
        <v>32.43206</v>
      </c>
      <c r="W1517" t="s">
        <v>6186</v>
      </c>
      <c r="X1517" t="s">
        <v>6186</v>
      </c>
      <c r="Y1517">
        <v>1</v>
      </c>
      <c r="Z1517">
        <v>0.23899999999999999</v>
      </c>
      <c r="AA1517">
        <v>0.20799999999999999</v>
      </c>
      <c r="AB1517">
        <v>0.55300000000000005</v>
      </c>
      <c r="AC1517" t="s">
        <v>6186</v>
      </c>
      <c r="AD1517" t="s">
        <v>6186</v>
      </c>
      <c r="AE1517">
        <v>0.94099999999999995</v>
      </c>
      <c r="AF1517" t="s">
        <v>6186</v>
      </c>
      <c r="AG1517" t="s">
        <v>6186</v>
      </c>
      <c r="AH1517">
        <v>3.5000000000000003E-2</v>
      </c>
      <c r="AI1517">
        <v>2.3E-2</v>
      </c>
      <c r="AJ1517">
        <v>2.3E-2</v>
      </c>
      <c r="AK1517" t="s">
        <v>6186</v>
      </c>
      <c r="AL1517" t="s">
        <v>6186</v>
      </c>
      <c r="AM1517" t="s">
        <v>6186</v>
      </c>
      <c r="AN1517" t="s">
        <v>6186</v>
      </c>
      <c r="AO1517" t="s">
        <v>6186</v>
      </c>
      <c r="AP1517">
        <v>0.97699999999999998</v>
      </c>
      <c r="AQ1517" t="s">
        <v>6186</v>
      </c>
      <c r="AR1517" t="s">
        <v>6186</v>
      </c>
      <c r="AS1517" t="s">
        <v>6186</v>
      </c>
      <c r="AT1517" t="s">
        <v>6186</v>
      </c>
      <c r="AU1517" t="s">
        <v>6186</v>
      </c>
      <c r="AV1517">
        <v>3.1</v>
      </c>
      <c r="AW1517" t="s">
        <v>6186</v>
      </c>
      <c r="AX1517">
        <v>6.5</v>
      </c>
      <c r="AY1517">
        <v>1</v>
      </c>
      <c r="AZ1517" t="s">
        <v>6186</v>
      </c>
      <c r="BA1517" t="s">
        <v>6186</v>
      </c>
      <c r="BB1517" t="s">
        <v>6186</v>
      </c>
      <c r="BC1517" t="s">
        <v>6186</v>
      </c>
      <c r="BD1517" t="s">
        <v>6186</v>
      </c>
    </row>
    <row r="1518" spans="1:56">
      <c r="A1518" t="s">
        <v>6190</v>
      </c>
      <c r="B1518">
        <v>4000</v>
      </c>
      <c r="C1518">
        <v>1983</v>
      </c>
      <c r="D1518">
        <v>102</v>
      </c>
      <c r="E1518">
        <v>9.9340000000000001E-3</v>
      </c>
      <c r="F1518">
        <v>18.845559999999999</v>
      </c>
      <c r="H1518">
        <v>16.029769999999999</v>
      </c>
      <c r="I1518">
        <f t="shared" si="27"/>
        <v>0.15923973517999998</v>
      </c>
      <c r="K1518">
        <v>14.991770000000001</v>
      </c>
      <c r="L1518">
        <v>17.511679999999998</v>
      </c>
      <c r="M1518">
        <v>554.40606000000002</v>
      </c>
      <c r="N1518">
        <v>592.79196999999999</v>
      </c>
      <c r="O1518">
        <v>507.48993999999999</v>
      </c>
      <c r="P1518" t="s">
        <v>6186</v>
      </c>
      <c r="Q1518">
        <v>260.77890000000002</v>
      </c>
      <c r="R1518">
        <v>112.29089999999999</v>
      </c>
      <c r="S1518">
        <v>16.903199999999998</v>
      </c>
      <c r="T1518">
        <v>0.43315999999999999</v>
      </c>
      <c r="U1518">
        <v>2.8073000000000001E-2</v>
      </c>
      <c r="V1518">
        <v>32.37773</v>
      </c>
      <c r="W1518" t="s">
        <v>6186</v>
      </c>
      <c r="X1518" t="s">
        <v>6186</v>
      </c>
      <c r="Y1518">
        <v>1</v>
      </c>
      <c r="Z1518">
        <v>0.28499999999999998</v>
      </c>
      <c r="AA1518">
        <v>0.315</v>
      </c>
      <c r="AB1518">
        <v>0.4</v>
      </c>
      <c r="AC1518" t="s">
        <v>6186</v>
      </c>
      <c r="AD1518" t="s">
        <v>6186</v>
      </c>
      <c r="AE1518">
        <v>0.96699999999999997</v>
      </c>
      <c r="AF1518" t="s">
        <v>6186</v>
      </c>
      <c r="AG1518" t="s">
        <v>6186</v>
      </c>
      <c r="AH1518">
        <v>3.3000000000000002E-2</v>
      </c>
      <c r="AI1518" t="s">
        <v>6186</v>
      </c>
      <c r="AJ1518" t="s">
        <v>6186</v>
      </c>
      <c r="AK1518" t="s">
        <v>6186</v>
      </c>
      <c r="AL1518" t="s">
        <v>6186</v>
      </c>
      <c r="AM1518" t="s">
        <v>6186</v>
      </c>
      <c r="AN1518" t="s">
        <v>6186</v>
      </c>
      <c r="AO1518" t="s">
        <v>6186</v>
      </c>
      <c r="AP1518">
        <v>1</v>
      </c>
      <c r="AQ1518" t="s">
        <v>6186</v>
      </c>
      <c r="AR1518" t="s">
        <v>6186</v>
      </c>
      <c r="AS1518" t="s">
        <v>6186</v>
      </c>
      <c r="AT1518" t="s">
        <v>6186</v>
      </c>
      <c r="AU1518" t="s">
        <v>6186</v>
      </c>
      <c r="AV1518">
        <v>3.4</v>
      </c>
      <c r="AW1518" t="s">
        <v>6186</v>
      </c>
      <c r="AX1518">
        <v>6.4</v>
      </c>
      <c r="AY1518">
        <v>1</v>
      </c>
      <c r="AZ1518" t="s">
        <v>6186</v>
      </c>
      <c r="BA1518" t="s">
        <v>6186</v>
      </c>
      <c r="BB1518" t="s">
        <v>6186</v>
      </c>
      <c r="BC1518" t="s">
        <v>6186</v>
      </c>
      <c r="BD1518" t="s">
        <v>6186</v>
      </c>
    </row>
    <row r="1519" spans="1:56">
      <c r="A1519" t="s">
        <v>6190</v>
      </c>
      <c r="B1519">
        <v>4000</v>
      </c>
      <c r="C1519">
        <v>1984</v>
      </c>
      <c r="D1519">
        <v>160</v>
      </c>
      <c r="E1519">
        <v>1.1414000000000001E-2</v>
      </c>
      <c r="F1519">
        <v>17.989750000000001</v>
      </c>
      <c r="H1519">
        <v>15.30533</v>
      </c>
      <c r="I1519">
        <f t="shared" si="27"/>
        <v>0.17469503661999999</v>
      </c>
      <c r="K1519">
        <v>14.25362</v>
      </c>
      <c r="L1519">
        <v>16.822410000000001</v>
      </c>
      <c r="M1519">
        <v>580.64751999999999</v>
      </c>
      <c r="N1519">
        <v>623.49086999999997</v>
      </c>
      <c r="O1519">
        <v>528.28341999999998</v>
      </c>
      <c r="P1519" t="s">
        <v>6186</v>
      </c>
      <c r="Q1519">
        <v>275.90280000000001</v>
      </c>
      <c r="R1519">
        <v>115.9821</v>
      </c>
      <c r="S1519">
        <v>16.3475</v>
      </c>
      <c r="T1519">
        <v>0.42656100000000002</v>
      </c>
      <c r="U1519">
        <v>2.8996000000000001E-2</v>
      </c>
      <c r="V1519">
        <v>31.031829999999999</v>
      </c>
      <c r="W1519" t="s">
        <v>6186</v>
      </c>
      <c r="X1519" t="s">
        <v>6186</v>
      </c>
      <c r="Y1519">
        <v>1</v>
      </c>
      <c r="Z1519">
        <v>0.21199999999999999</v>
      </c>
      <c r="AA1519">
        <v>0.49</v>
      </c>
      <c r="AB1519">
        <v>0.29799999999999999</v>
      </c>
      <c r="AC1519" t="s">
        <v>6186</v>
      </c>
      <c r="AD1519" t="s">
        <v>6186</v>
      </c>
      <c r="AE1519">
        <v>0.96599999999999997</v>
      </c>
      <c r="AF1519" t="s">
        <v>6186</v>
      </c>
      <c r="AG1519" t="s">
        <v>6186</v>
      </c>
      <c r="AH1519">
        <v>3.4000000000000002E-2</v>
      </c>
      <c r="AI1519" t="s">
        <v>6186</v>
      </c>
      <c r="AJ1519" t="s">
        <v>6186</v>
      </c>
      <c r="AK1519" t="s">
        <v>6186</v>
      </c>
      <c r="AL1519" t="s">
        <v>6186</v>
      </c>
      <c r="AM1519" t="s">
        <v>6186</v>
      </c>
      <c r="AN1519" t="s">
        <v>6186</v>
      </c>
      <c r="AO1519" t="s">
        <v>6186</v>
      </c>
      <c r="AP1519">
        <v>1</v>
      </c>
      <c r="AQ1519" t="s">
        <v>6186</v>
      </c>
      <c r="AR1519" t="s">
        <v>6186</v>
      </c>
      <c r="AS1519" t="s">
        <v>6186</v>
      </c>
      <c r="AT1519" t="s">
        <v>6186</v>
      </c>
      <c r="AU1519" t="s">
        <v>6186</v>
      </c>
      <c r="AV1519">
        <v>3.3</v>
      </c>
      <c r="AW1519" t="s">
        <v>6186</v>
      </c>
      <c r="AX1519">
        <v>6.4</v>
      </c>
      <c r="AY1519">
        <v>1</v>
      </c>
      <c r="AZ1519" t="s">
        <v>6186</v>
      </c>
      <c r="BA1519" t="s">
        <v>6186</v>
      </c>
      <c r="BB1519" t="s">
        <v>6186</v>
      </c>
      <c r="BC1519" t="s">
        <v>6186</v>
      </c>
      <c r="BD1519" t="s">
        <v>6186</v>
      </c>
    </row>
    <row r="1520" spans="1:56">
      <c r="A1520" t="s">
        <v>6190</v>
      </c>
      <c r="B1520">
        <v>4000</v>
      </c>
      <c r="C1520">
        <v>1985</v>
      </c>
      <c r="D1520">
        <v>184</v>
      </c>
      <c r="E1520">
        <v>1.2707E-2</v>
      </c>
      <c r="F1520">
        <v>19.770720000000001</v>
      </c>
      <c r="H1520">
        <v>16.82497</v>
      </c>
      <c r="I1520">
        <f t="shared" si="27"/>
        <v>0.21379489379</v>
      </c>
      <c r="K1520">
        <v>15.632960000000001</v>
      </c>
      <c r="L1520">
        <v>18.554110000000001</v>
      </c>
      <c r="M1520">
        <v>528.20294999999999</v>
      </c>
      <c r="N1520">
        <v>568.47829000000002</v>
      </c>
      <c r="O1520">
        <v>478.97753</v>
      </c>
      <c r="P1520" t="s">
        <v>6186</v>
      </c>
      <c r="Q1520">
        <v>272.32029999999997</v>
      </c>
      <c r="R1520">
        <v>136.75219999999999</v>
      </c>
      <c r="S1520">
        <v>14.488300000000001</v>
      </c>
      <c r="T1520">
        <v>0.50951500000000005</v>
      </c>
      <c r="U1520">
        <v>3.4188000000000003E-2</v>
      </c>
      <c r="V1520">
        <v>34.11065</v>
      </c>
      <c r="W1520">
        <v>2E-3</v>
      </c>
      <c r="X1520" t="s">
        <v>6186</v>
      </c>
      <c r="Y1520">
        <v>0.998</v>
      </c>
      <c r="Z1520">
        <v>0.10199999999999999</v>
      </c>
      <c r="AA1520">
        <v>0.318</v>
      </c>
      <c r="AB1520">
        <v>0.57999999999999996</v>
      </c>
      <c r="AC1520" t="s">
        <v>6186</v>
      </c>
      <c r="AD1520" t="s">
        <v>6186</v>
      </c>
      <c r="AE1520">
        <v>0.96599999999999997</v>
      </c>
      <c r="AF1520" t="s">
        <v>6186</v>
      </c>
      <c r="AG1520">
        <v>2E-3</v>
      </c>
      <c r="AH1520">
        <v>3.2000000000000001E-2</v>
      </c>
      <c r="AI1520" t="s">
        <v>6186</v>
      </c>
      <c r="AJ1520" t="s">
        <v>6186</v>
      </c>
      <c r="AK1520" t="s">
        <v>6186</v>
      </c>
      <c r="AL1520" t="s">
        <v>6186</v>
      </c>
      <c r="AM1520" t="s">
        <v>6186</v>
      </c>
      <c r="AN1520" t="s">
        <v>6186</v>
      </c>
      <c r="AO1520" t="s">
        <v>6186</v>
      </c>
      <c r="AP1520">
        <v>1</v>
      </c>
      <c r="AQ1520" t="s">
        <v>6186</v>
      </c>
      <c r="AR1520" t="s">
        <v>6186</v>
      </c>
      <c r="AS1520" t="s">
        <v>6186</v>
      </c>
      <c r="AT1520" t="s">
        <v>6186</v>
      </c>
      <c r="AU1520" t="s">
        <v>6186</v>
      </c>
      <c r="AV1520">
        <v>3.6</v>
      </c>
      <c r="AW1520" t="s">
        <v>6186</v>
      </c>
      <c r="AX1520">
        <v>6.3</v>
      </c>
      <c r="AY1520">
        <v>1</v>
      </c>
      <c r="AZ1520">
        <v>0</v>
      </c>
      <c r="BA1520" t="s">
        <v>6186</v>
      </c>
      <c r="BB1520" t="s">
        <v>6186</v>
      </c>
      <c r="BC1520" t="s">
        <v>6186</v>
      </c>
      <c r="BD1520" t="s">
        <v>6186</v>
      </c>
    </row>
    <row r="1521" spans="1:56">
      <c r="A1521" t="s">
        <v>6190</v>
      </c>
      <c r="B1521">
        <v>4000</v>
      </c>
      <c r="C1521">
        <v>1986</v>
      </c>
      <c r="D1521">
        <v>316</v>
      </c>
      <c r="E1521">
        <v>2.0553999999999999E-2</v>
      </c>
      <c r="F1521">
        <v>21.142230000000001</v>
      </c>
      <c r="H1521">
        <v>17.971029999999999</v>
      </c>
      <c r="I1521">
        <f t="shared" si="27"/>
        <v>0.36937655061999997</v>
      </c>
      <c r="K1521">
        <v>16.26895</v>
      </c>
      <c r="L1521">
        <v>20.529669999999999</v>
      </c>
      <c r="M1521">
        <v>494.51821999999999</v>
      </c>
      <c r="N1521">
        <v>546.25522999999998</v>
      </c>
      <c r="O1521">
        <v>432.88576999999998</v>
      </c>
      <c r="P1521" t="s">
        <v>6186</v>
      </c>
      <c r="Q1521">
        <v>232.23</v>
      </c>
      <c r="R1521">
        <v>133.96690000000001</v>
      </c>
      <c r="S1521">
        <v>14.072800000000001</v>
      </c>
      <c r="T1521">
        <v>0.590086</v>
      </c>
      <c r="U1521">
        <v>3.3492000000000001E-2</v>
      </c>
      <c r="V1521">
        <v>36.036729999999999</v>
      </c>
      <c r="W1521">
        <v>1E-3</v>
      </c>
      <c r="X1521" t="s">
        <v>6186</v>
      </c>
      <c r="Y1521">
        <v>0.999</v>
      </c>
      <c r="Z1521">
        <v>6.5000000000000002E-2</v>
      </c>
      <c r="AA1521">
        <v>7.1999999999999995E-2</v>
      </c>
      <c r="AB1521">
        <v>0.86299999999999999</v>
      </c>
      <c r="AC1521" t="s">
        <v>6186</v>
      </c>
      <c r="AD1521" t="s">
        <v>6186</v>
      </c>
      <c r="AE1521">
        <v>0.27800000000000002</v>
      </c>
      <c r="AF1521" t="s">
        <v>6186</v>
      </c>
      <c r="AG1521">
        <v>0.21099999999999999</v>
      </c>
      <c r="AH1521">
        <v>0.51100000000000001</v>
      </c>
      <c r="AI1521" t="s">
        <v>6186</v>
      </c>
      <c r="AJ1521" t="s">
        <v>6186</v>
      </c>
      <c r="AK1521" t="s">
        <v>6186</v>
      </c>
      <c r="AL1521" t="s">
        <v>6186</v>
      </c>
      <c r="AM1521" t="s">
        <v>6186</v>
      </c>
      <c r="AN1521" t="s">
        <v>6186</v>
      </c>
      <c r="AO1521" t="s">
        <v>6186</v>
      </c>
      <c r="AP1521">
        <v>1</v>
      </c>
      <c r="AQ1521" t="s">
        <v>6186</v>
      </c>
      <c r="AR1521" t="s">
        <v>6186</v>
      </c>
      <c r="AS1521" t="s">
        <v>6186</v>
      </c>
      <c r="AT1521" t="s">
        <v>6186</v>
      </c>
      <c r="AU1521" t="s">
        <v>6186</v>
      </c>
      <c r="AV1521">
        <v>3.9</v>
      </c>
      <c r="AW1521" t="s">
        <v>6186</v>
      </c>
      <c r="AX1521">
        <v>6</v>
      </c>
      <c r="AY1521">
        <v>0.97</v>
      </c>
      <c r="AZ1521">
        <v>0.03</v>
      </c>
      <c r="BA1521" t="s">
        <v>6186</v>
      </c>
      <c r="BB1521" t="s">
        <v>6186</v>
      </c>
      <c r="BC1521" t="s">
        <v>6186</v>
      </c>
      <c r="BD1521" t="s">
        <v>6186</v>
      </c>
    </row>
    <row r="1522" spans="1:56">
      <c r="A1522" t="s">
        <v>6190</v>
      </c>
      <c r="B1522">
        <v>4000</v>
      </c>
      <c r="C1522">
        <v>1987</v>
      </c>
      <c r="D1522">
        <v>401</v>
      </c>
      <c r="E1522">
        <v>2.6966E-2</v>
      </c>
      <c r="F1522">
        <v>21.667400000000001</v>
      </c>
      <c r="H1522">
        <v>18.36673</v>
      </c>
      <c r="I1522">
        <f t="shared" si="27"/>
        <v>0.49527724117999999</v>
      </c>
      <c r="K1522">
        <v>16.563749999999999</v>
      </c>
      <c r="L1522">
        <v>21.02469</v>
      </c>
      <c r="M1522">
        <v>483.86415</v>
      </c>
      <c r="N1522">
        <v>536.53315999999995</v>
      </c>
      <c r="O1522">
        <v>422.6936</v>
      </c>
      <c r="P1522" t="s">
        <v>6186</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6186</v>
      </c>
      <c r="AD1522">
        <v>6.0000000000000001E-3</v>
      </c>
      <c r="AE1522">
        <v>0.05</v>
      </c>
      <c r="AF1522" t="s">
        <v>6186</v>
      </c>
      <c r="AG1522">
        <v>0.48899999999999999</v>
      </c>
      <c r="AH1522">
        <v>0.46100000000000002</v>
      </c>
      <c r="AI1522" t="s">
        <v>6186</v>
      </c>
      <c r="AJ1522" t="s">
        <v>6186</v>
      </c>
      <c r="AK1522" t="s">
        <v>6186</v>
      </c>
      <c r="AL1522" t="s">
        <v>6186</v>
      </c>
      <c r="AM1522" t="s">
        <v>6186</v>
      </c>
      <c r="AN1522" t="s">
        <v>6186</v>
      </c>
      <c r="AO1522" t="s">
        <v>6186</v>
      </c>
      <c r="AP1522">
        <v>1</v>
      </c>
      <c r="AQ1522" t="s">
        <v>6186</v>
      </c>
      <c r="AR1522" t="s">
        <v>6186</v>
      </c>
      <c r="AS1522" t="s">
        <v>6186</v>
      </c>
      <c r="AT1522" t="s">
        <v>6186</v>
      </c>
      <c r="AU1522" t="s">
        <v>6186</v>
      </c>
      <c r="AV1522">
        <v>3.9</v>
      </c>
      <c r="AW1522" t="s">
        <v>6186</v>
      </c>
      <c r="AX1522">
        <v>6</v>
      </c>
      <c r="AY1522">
        <v>0.96699999999999997</v>
      </c>
      <c r="AZ1522">
        <v>3.3000000000000002E-2</v>
      </c>
      <c r="BA1522" t="s">
        <v>6186</v>
      </c>
      <c r="BB1522" t="s">
        <v>6186</v>
      </c>
      <c r="BC1522" t="s">
        <v>6186</v>
      </c>
      <c r="BD1522" t="s">
        <v>6186</v>
      </c>
    </row>
    <row r="1523" spans="1:56">
      <c r="A1523" t="s">
        <v>6190</v>
      </c>
      <c r="B1523">
        <v>4000</v>
      </c>
      <c r="C1523">
        <v>1988</v>
      </c>
      <c r="D1523">
        <v>559</v>
      </c>
      <c r="E1523">
        <v>3.6574000000000002E-2</v>
      </c>
      <c r="F1523">
        <v>22.20393</v>
      </c>
      <c r="H1523">
        <v>18.770659999999999</v>
      </c>
      <c r="I1523">
        <f t="shared" si="27"/>
        <v>0.68651811884000002</v>
      </c>
      <c r="K1523">
        <v>16.779309999999999</v>
      </c>
      <c r="L1523">
        <v>21.68684</v>
      </c>
      <c r="M1523">
        <v>473.45177000000001</v>
      </c>
      <c r="N1523">
        <v>529.64023999999995</v>
      </c>
      <c r="O1523">
        <v>409.78771</v>
      </c>
      <c r="P1523" t="s">
        <v>6186</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6186</v>
      </c>
      <c r="AD1523" t="s">
        <v>6186</v>
      </c>
      <c r="AE1523" t="s">
        <v>6186</v>
      </c>
      <c r="AF1523" t="s">
        <v>6186</v>
      </c>
      <c r="AG1523">
        <v>0.60699999999999998</v>
      </c>
      <c r="AH1523">
        <v>0.39300000000000002</v>
      </c>
      <c r="AI1523" t="s">
        <v>6186</v>
      </c>
      <c r="AJ1523" t="s">
        <v>6186</v>
      </c>
      <c r="AK1523" t="s">
        <v>6186</v>
      </c>
      <c r="AL1523" t="s">
        <v>6186</v>
      </c>
      <c r="AM1523" t="s">
        <v>6186</v>
      </c>
      <c r="AN1523" t="s">
        <v>6186</v>
      </c>
      <c r="AO1523" t="s">
        <v>6186</v>
      </c>
      <c r="AP1523">
        <v>1</v>
      </c>
      <c r="AQ1523" t="s">
        <v>6186</v>
      </c>
      <c r="AR1523" t="s">
        <v>6186</v>
      </c>
      <c r="AS1523" t="s">
        <v>6186</v>
      </c>
      <c r="AT1523" t="s">
        <v>6186</v>
      </c>
      <c r="AU1523" t="s">
        <v>6186</v>
      </c>
      <c r="AV1523">
        <v>3.6</v>
      </c>
      <c r="AW1523" t="s">
        <v>6186</v>
      </c>
      <c r="AX1523">
        <v>6</v>
      </c>
      <c r="AY1523">
        <v>0.97699999999999998</v>
      </c>
      <c r="AZ1523">
        <v>2.3E-2</v>
      </c>
      <c r="BA1523" t="s">
        <v>6186</v>
      </c>
      <c r="BB1523" t="s">
        <v>6186</v>
      </c>
      <c r="BC1523" t="s">
        <v>6186</v>
      </c>
      <c r="BD1523" t="s">
        <v>6186</v>
      </c>
    </row>
    <row r="1524" spans="1:56">
      <c r="A1524" t="s">
        <v>6190</v>
      </c>
      <c r="B1524">
        <v>4000</v>
      </c>
      <c r="C1524">
        <v>1989</v>
      </c>
      <c r="D1524">
        <v>674</v>
      </c>
      <c r="E1524">
        <v>4.6607000000000003E-2</v>
      </c>
      <c r="F1524">
        <v>22.466699999999999</v>
      </c>
      <c r="H1524">
        <v>18.931609999999999</v>
      </c>
      <c r="I1524">
        <f t="shared" si="27"/>
        <v>0.88234554727000003</v>
      </c>
      <c r="K1524">
        <v>16.878589999999999</v>
      </c>
      <c r="L1524">
        <v>21.871829999999999</v>
      </c>
      <c r="M1524">
        <v>469.42644999999999</v>
      </c>
      <c r="N1524">
        <v>526.52494999999999</v>
      </c>
      <c r="O1524">
        <v>406.32181000000003</v>
      </c>
      <c r="P1524" t="s">
        <v>6186</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6186</v>
      </c>
      <c r="AD1524" t="s">
        <v>6186</v>
      </c>
      <c r="AE1524" t="s">
        <v>6186</v>
      </c>
      <c r="AF1524" t="s">
        <v>6186</v>
      </c>
      <c r="AG1524">
        <v>0.67700000000000005</v>
      </c>
      <c r="AH1524">
        <v>0.32300000000000001</v>
      </c>
      <c r="AI1524" t="s">
        <v>6186</v>
      </c>
      <c r="AJ1524" t="s">
        <v>6186</v>
      </c>
      <c r="AK1524" t="s">
        <v>6186</v>
      </c>
      <c r="AL1524" t="s">
        <v>6186</v>
      </c>
      <c r="AM1524" t="s">
        <v>6186</v>
      </c>
      <c r="AN1524" t="s">
        <v>6186</v>
      </c>
      <c r="AO1524" t="s">
        <v>6186</v>
      </c>
      <c r="AP1524">
        <v>1</v>
      </c>
      <c r="AQ1524" t="s">
        <v>6186</v>
      </c>
      <c r="AR1524" t="s">
        <v>6186</v>
      </c>
      <c r="AS1524" t="s">
        <v>6186</v>
      </c>
      <c r="AT1524" t="s">
        <v>6186</v>
      </c>
      <c r="AU1524" t="s">
        <v>6186</v>
      </c>
      <c r="AV1524">
        <v>4</v>
      </c>
      <c r="AW1524" t="s">
        <v>6186</v>
      </c>
      <c r="AX1524">
        <v>6</v>
      </c>
      <c r="AY1524">
        <v>0.97899999999999998</v>
      </c>
      <c r="AZ1524">
        <v>2.1000000000000001E-2</v>
      </c>
      <c r="BA1524" t="s">
        <v>6186</v>
      </c>
      <c r="BB1524" t="s">
        <v>6186</v>
      </c>
      <c r="BC1524" t="s">
        <v>6186</v>
      </c>
      <c r="BD1524" t="s">
        <v>6186</v>
      </c>
    </row>
    <row r="1525" spans="1:56">
      <c r="A1525" t="s">
        <v>6190</v>
      </c>
      <c r="B1525">
        <v>4000</v>
      </c>
      <c r="C1525">
        <v>1990</v>
      </c>
      <c r="D1525">
        <v>684</v>
      </c>
      <c r="E1525">
        <v>5.4252000000000002E-2</v>
      </c>
      <c r="F1525">
        <v>22.24944</v>
      </c>
      <c r="H1525">
        <v>18.68863</v>
      </c>
      <c r="I1525">
        <f t="shared" si="27"/>
        <v>1.0138955547599999</v>
      </c>
      <c r="K1525">
        <v>16.647089999999999</v>
      </c>
      <c r="L1525">
        <v>21.535799999999998</v>
      </c>
      <c r="M1525">
        <v>475.52989000000002</v>
      </c>
      <c r="N1525">
        <v>533.84706000000006</v>
      </c>
      <c r="O1525">
        <v>412.66179</v>
      </c>
      <c r="P1525" t="s">
        <v>6186</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6186</v>
      </c>
      <c r="AD1525" t="s">
        <v>6186</v>
      </c>
      <c r="AE1525" t="s">
        <v>6186</v>
      </c>
      <c r="AF1525" t="s">
        <v>6186</v>
      </c>
      <c r="AG1525">
        <v>0.69399999999999995</v>
      </c>
      <c r="AH1525">
        <v>0.30599999999999999</v>
      </c>
      <c r="AI1525" t="s">
        <v>6186</v>
      </c>
      <c r="AJ1525" t="s">
        <v>6186</v>
      </c>
      <c r="AK1525" t="s">
        <v>6186</v>
      </c>
      <c r="AL1525" t="s">
        <v>6186</v>
      </c>
      <c r="AM1525" t="s">
        <v>6186</v>
      </c>
      <c r="AN1525" t="s">
        <v>6186</v>
      </c>
      <c r="AO1525" t="s">
        <v>6186</v>
      </c>
      <c r="AP1525">
        <v>1</v>
      </c>
      <c r="AQ1525" t="s">
        <v>6186</v>
      </c>
      <c r="AR1525" t="s">
        <v>6186</v>
      </c>
      <c r="AS1525" t="s">
        <v>6186</v>
      </c>
      <c r="AT1525" t="s">
        <v>6186</v>
      </c>
      <c r="AU1525" t="s">
        <v>6186</v>
      </c>
      <c r="AV1525">
        <v>3.8</v>
      </c>
      <c r="AW1525" t="s">
        <v>6186</v>
      </c>
      <c r="AX1525">
        <v>6</v>
      </c>
      <c r="AY1525">
        <v>0.99099999999999999</v>
      </c>
      <c r="AZ1525">
        <v>8.9999999999999993E-3</v>
      </c>
      <c r="BA1525" t="s">
        <v>6186</v>
      </c>
      <c r="BB1525" t="s">
        <v>6186</v>
      </c>
      <c r="BC1525" t="s">
        <v>6186</v>
      </c>
      <c r="BD1525" t="s">
        <v>6186</v>
      </c>
    </row>
    <row r="1526" spans="1:56">
      <c r="A1526" t="s">
        <v>6190</v>
      </c>
      <c r="B1526">
        <v>4000</v>
      </c>
      <c r="C1526">
        <v>1991</v>
      </c>
      <c r="D1526">
        <v>686</v>
      </c>
      <c r="E1526">
        <v>5.4551000000000002E-2</v>
      </c>
      <c r="F1526">
        <v>22.532609999999998</v>
      </c>
      <c r="H1526">
        <v>18.84554</v>
      </c>
      <c r="I1526">
        <f t="shared" si="27"/>
        <v>1.0280430525399999</v>
      </c>
      <c r="K1526">
        <v>16.847490000000001</v>
      </c>
      <c r="L1526">
        <v>21.529140000000002</v>
      </c>
      <c r="M1526">
        <v>471.57035000000002</v>
      </c>
      <c r="N1526">
        <v>527.49707000000001</v>
      </c>
      <c r="O1526">
        <v>412.78942999999998</v>
      </c>
      <c r="P1526" t="s">
        <v>6186</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6186</v>
      </c>
      <c r="AD1526" t="s">
        <v>6186</v>
      </c>
      <c r="AE1526" t="s">
        <v>6186</v>
      </c>
      <c r="AF1526" t="s">
        <v>6186</v>
      </c>
      <c r="AG1526">
        <v>0.79700000000000004</v>
      </c>
      <c r="AH1526">
        <v>0.20300000000000001</v>
      </c>
      <c r="AI1526" t="s">
        <v>6186</v>
      </c>
      <c r="AJ1526" t="s">
        <v>6186</v>
      </c>
      <c r="AK1526" t="s">
        <v>6186</v>
      </c>
      <c r="AL1526" t="s">
        <v>6186</v>
      </c>
      <c r="AM1526" t="s">
        <v>6186</v>
      </c>
      <c r="AN1526" t="s">
        <v>6186</v>
      </c>
      <c r="AO1526" t="s">
        <v>6186</v>
      </c>
      <c r="AP1526">
        <v>1</v>
      </c>
      <c r="AQ1526" t="s">
        <v>6186</v>
      </c>
      <c r="AR1526" t="s">
        <v>6186</v>
      </c>
      <c r="AS1526" t="s">
        <v>6186</v>
      </c>
      <c r="AT1526" t="s">
        <v>6186</v>
      </c>
      <c r="AU1526" t="s">
        <v>6186</v>
      </c>
      <c r="AV1526">
        <v>3.8</v>
      </c>
      <c r="AW1526" t="s">
        <v>6186</v>
      </c>
      <c r="AX1526">
        <v>5.7</v>
      </c>
      <c r="AY1526">
        <v>0.98799999999999999</v>
      </c>
      <c r="AZ1526">
        <v>1.2E-2</v>
      </c>
      <c r="BA1526" t="s">
        <v>6186</v>
      </c>
      <c r="BB1526" t="s">
        <v>6186</v>
      </c>
      <c r="BC1526" t="s">
        <v>6186</v>
      </c>
      <c r="BD1526" t="s">
        <v>6186</v>
      </c>
    </row>
    <row r="1527" spans="1:56">
      <c r="A1527" t="s">
        <v>6190</v>
      </c>
      <c r="B1527">
        <v>4000</v>
      </c>
      <c r="C1527">
        <v>1992</v>
      </c>
      <c r="D1527">
        <v>758</v>
      </c>
      <c r="E1527">
        <v>6.2246999999999997E-2</v>
      </c>
      <c r="F1527">
        <v>22.617979999999999</v>
      </c>
      <c r="H1527">
        <v>18.872890000000002</v>
      </c>
      <c r="I1527">
        <f t="shared" si="27"/>
        <v>1.17478078383</v>
      </c>
      <c r="K1527">
        <v>16.737539999999999</v>
      </c>
      <c r="L1527">
        <v>21.716370000000001</v>
      </c>
      <c r="M1527">
        <v>470.88697000000002</v>
      </c>
      <c r="N1527">
        <v>530.96203000000003</v>
      </c>
      <c r="O1527">
        <v>409.23048</v>
      </c>
      <c r="P1527" t="s">
        <v>6186</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6186</v>
      </c>
      <c r="AB1527">
        <v>0.99399999999999999</v>
      </c>
      <c r="AC1527" t="s">
        <v>6186</v>
      </c>
      <c r="AD1527" t="s">
        <v>6186</v>
      </c>
      <c r="AE1527" t="s">
        <v>6186</v>
      </c>
      <c r="AF1527" t="s">
        <v>6186</v>
      </c>
      <c r="AG1527">
        <v>0.85199999999999998</v>
      </c>
      <c r="AH1527">
        <v>0.14799999999999999</v>
      </c>
      <c r="AI1527" t="s">
        <v>6186</v>
      </c>
      <c r="AJ1527" t="s">
        <v>6186</v>
      </c>
      <c r="AK1527" t="s">
        <v>6186</v>
      </c>
      <c r="AL1527" t="s">
        <v>6186</v>
      </c>
      <c r="AM1527" t="s">
        <v>6186</v>
      </c>
      <c r="AN1527" t="s">
        <v>6186</v>
      </c>
      <c r="AO1527" t="s">
        <v>6186</v>
      </c>
      <c r="AP1527">
        <v>1</v>
      </c>
      <c r="AQ1527" t="s">
        <v>6186</v>
      </c>
      <c r="AR1527" t="s">
        <v>6186</v>
      </c>
      <c r="AS1527" t="s">
        <v>6186</v>
      </c>
      <c r="AT1527" t="s">
        <v>6186</v>
      </c>
      <c r="AU1527" t="s">
        <v>6186</v>
      </c>
      <c r="AV1527">
        <v>3.7</v>
      </c>
      <c r="AW1527" t="s">
        <v>6186</v>
      </c>
      <c r="AX1527">
        <v>5.9</v>
      </c>
      <c r="AY1527">
        <v>0.99399999999999999</v>
      </c>
      <c r="AZ1527">
        <v>6.0000000000000001E-3</v>
      </c>
      <c r="BA1527" t="s">
        <v>6186</v>
      </c>
      <c r="BB1527" t="s">
        <v>6186</v>
      </c>
      <c r="BC1527" t="s">
        <v>6186</v>
      </c>
      <c r="BD1527" t="s">
        <v>6186</v>
      </c>
    </row>
    <row r="1528" spans="1:56">
      <c r="A1528" t="s">
        <v>6190</v>
      </c>
      <c r="B1528">
        <v>4000</v>
      </c>
      <c r="C1528">
        <v>1993</v>
      </c>
      <c r="D1528">
        <v>826</v>
      </c>
      <c r="E1528">
        <v>6.2559000000000003E-2</v>
      </c>
      <c r="F1528">
        <v>22.647300000000001</v>
      </c>
      <c r="H1528">
        <v>18.868269999999999</v>
      </c>
      <c r="I1528">
        <f t="shared" si="27"/>
        <v>1.1803801029300001</v>
      </c>
      <c r="K1528">
        <v>16.533719999999999</v>
      </c>
      <c r="L1528">
        <v>21.98048</v>
      </c>
      <c r="M1528">
        <v>471.00243</v>
      </c>
      <c r="N1528">
        <v>537.50761999999997</v>
      </c>
      <c r="O1528">
        <v>404.31324000000001</v>
      </c>
      <c r="P1528" t="s">
        <v>6186</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6186</v>
      </c>
      <c r="AB1528">
        <v>0.98899999999999999</v>
      </c>
      <c r="AC1528" t="s">
        <v>6186</v>
      </c>
      <c r="AD1528" t="s">
        <v>6186</v>
      </c>
      <c r="AE1528" t="s">
        <v>6186</v>
      </c>
      <c r="AF1528" t="s">
        <v>6186</v>
      </c>
      <c r="AG1528">
        <v>0.90400000000000003</v>
      </c>
      <c r="AH1528">
        <v>9.6000000000000002E-2</v>
      </c>
      <c r="AI1528" t="s">
        <v>6186</v>
      </c>
      <c r="AJ1528" t="s">
        <v>6186</v>
      </c>
      <c r="AK1528" t="s">
        <v>6186</v>
      </c>
      <c r="AL1528" t="s">
        <v>6186</v>
      </c>
      <c r="AM1528" t="s">
        <v>6186</v>
      </c>
      <c r="AN1528" t="s">
        <v>6186</v>
      </c>
      <c r="AO1528" t="s">
        <v>6186</v>
      </c>
      <c r="AP1528">
        <v>1</v>
      </c>
      <c r="AQ1528" t="s">
        <v>6186</v>
      </c>
      <c r="AR1528" t="s">
        <v>6186</v>
      </c>
      <c r="AS1528" t="s">
        <v>6186</v>
      </c>
      <c r="AT1528" t="s">
        <v>6186</v>
      </c>
      <c r="AU1528" t="s">
        <v>6186</v>
      </c>
      <c r="AV1528">
        <v>3.9</v>
      </c>
      <c r="AW1528" t="s">
        <v>6186</v>
      </c>
      <c r="AX1528">
        <v>5.9</v>
      </c>
      <c r="AY1528">
        <v>0.98899999999999999</v>
      </c>
      <c r="AZ1528">
        <v>1.0999999999999999E-2</v>
      </c>
      <c r="BA1528" t="s">
        <v>6186</v>
      </c>
      <c r="BB1528" t="s">
        <v>6186</v>
      </c>
      <c r="BC1528" t="s">
        <v>6186</v>
      </c>
      <c r="BD1528" t="s">
        <v>6186</v>
      </c>
    </row>
    <row r="1529" spans="1:56">
      <c r="A1529" t="s">
        <v>6190</v>
      </c>
      <c r="B1529">
        <v>4000</v>
      </c>
      <c r="C1529">
        <v>1994</v>
      </c>
      <c r="D1529">
        <v>849</v>
      </c>
      <c r="E1529">
        <v>6.0089999999999998E-2</v>
      </c>
      <c r="F1529">
        <v>22.711130000000001</v>
      </c>
      <c r="H1529">
        <v>18.85256</v>
      </c>
      <c r="I1529">
        <f t="shared" si="27"/>
        <v>1.1328503303999999</v>
      </c>
      <c r="K1529">
        <v>16.525040000000001</v>
      </c>
      <c r="L1529">
        <v>21.866199999999999</v>
      </c>
      <c r="M1529">
        <v>471.39479</v>
      </c>
      <c r="N1529">
        <v>537.78985</v>
      </c>
      <c r="O1529">
        <v>406.42637999999999</v>
      </c>
      <c r="P1529" t="s">
        <v>6186</v>
      </c>
      <c r="Q1529">
        <v>202.7201</v>
      </c>
      <c r="R1529">
        <v>151.03380000000001</v>
      </c>
      <c r="S1529">
        <v>11.144</v>
      </c>
      <c r="T1529">
        <v>0.75162899999999999</v>
      </c>
      <c r="U1529">
        <v>3.7758E-2</v>
      </c>
      <c r="V1529">
        <v>37.806089999999998</v>
      </c>
      <c r="W1529">
        <v>0.70599999999999996</v>
      </c>
      <c r="X1529">
        <v>3.1E-2</v>
      </c>
      <c r="Y1529">
        <v>0.26300000000000001</v>
      </c>
      <c r="Z1529">
        <v>2E-3</v>
      </c>
      <c r="AA1529" t="s">
        <v>6186</v>
      </c>
      <c r="AB1529">
        <v>0.998</v>
      </c>
      <c r="AC1529" t="s">
        <v>6186</v>
      </c>
      <c r="AD1529" t="s">
        <v>6186</v>
      </c>
      <c r="AE1529" t="s">
        <v>6186</v>
      </c>
      <c r="AF1529" t="s">
        <v>6186</v>
      </c>
      <c r="AG1529">
        <v>0.90200000000000002</v>
      </c>
      <c r="AH1529">
        <v>9.8000000000000004E-2</v>
      </c>
      <c r="AI1529" t="s">
        <v>6186</v>
      </c>
      <c r="AJ1529" t="s">
        <v>6186</v>
      </c>
      <c r="AK1529" t="s">
        <v>6186</v>
      </c>
      <c r="AL1529" t="s">
        <v>6186</v>
      </c>
      <c r="AM1529" t="s">
        <v>6186</v>
      </c>
      <c r="AN1529" t="s">
        <v>6186</v>
      </c>
      <c r="AO1529" t="s">
        <v>6186</v>
      </c>
      <c r="AP1529">
        <v>1</v>
      </c>
      <c r="AQ1529" t="s">
        <v>6186</v>
      </c>
      <c r="AR1529" t="s">
        <v>6186</v>
      </c>
      <c r="AS1529" t="s">
        <v>6186</v>
      </c>
      <c r="AT1529">
        <v>4.5999999999999999E-2</v>
      </c>
      <c r="AU1529" t="s">
        <v>6186</v>
      </c>
      <c r="AV1529">
        <v>3.9</v>
      </c>
      <c r="AW1529" t="s">
        <v>6186</v>
      </c>
      <c r="AX1529">
        <v>6</v>
      </c>
      <c r="AY1529">
        <v>0.998</v>
      </c>
      <c r="AZ1529">
        <v>2E-3</v>
      </c>
      <c r="BA1529" t="s">
        <v>6186</v>
      </c>
      <c r="BB1529" t="s">
        <v>6186</v>
      </c>
      <c r="BC1529" t="s">
        <v>6186</v>
      </c>
      <c r="BD1529" t="s">
        <v>6186</v>
      </c>
    </row>
    <row r="1530" spans="1:56">
      <c r="A1530" t="s">
        <v>6190</v>
      </c>
      <c r="B1530">
        <v>4000</v>
      </c>
      <c r="C1530">
        <v>1995</v>
      </c>
      <c r="D1530">
        <v>990</v>
      </c>
      <c r="E1530">
        <v>6.5351999999999993E-2</v>
      </c>
      <c r="F1530">
        <v>22.855920000000001</v>
      </c>
      <c r="H1530">
        <v>18.962859999999999</v>
      </c>
      <c r="I1530">
        <f t="shared" si="27"/>
        <v>1.2392608267199998</v>
      </c>
      <c r="K1530">
        <v>16.353069999999999</v>
      </c>
      <c r="L1530">
        <v>22.37912</v>
      </c>
      <c r="M1530">
        <v>468.65284000000003</v>
      </c>
      <c r="N1530">
        <v>543.44538</v>
      </c>
      <c r="O1530">
        <v>397.11128000000002</v>
      </c>
      <c r="P1530" t="s">
        <v>6186</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6186</v>
      </c>
      <c r="AA1530">
        <v>0</v>
      </c>
      <c r="AB1530">
        <v>1</v>
      </c>
      <c r="AC1530" t="s">
        <v>6186</v>
      </c>
      <c r="AD1530" t="s">
        <v>6186</v>
      </c>
      <c r="AE1530" t="s">
        <v>6186</v>
      </c>
      <c r="AF1530" t="s">
        <v>6186</v>
      </c>
      <c r="AG1530">
        <v>0.96</v>
      </c>
      <c r="AH1530">
        <v>0.04</v>
      </c>
      <c r="AI1530" t="s">
        <v>6186</v>
      </c>
      <c r="AJ1530" t="s">
        <v>6186</v>
      </c>
      <c r="AK1530" t="s">
        <v>6186</v>
      </c>
      <c r="AL1530" t="s">
        <v>6186</v>
      </c>
      <c r="AM1530" t="s">
        <v>6186</v>
      </c>
      <c r="AN1530" t="s">
        <v>6186</v>
      </c>
      <c r="AO1530" t="s">
        <v>6186</v>
      </c>
      <c r="AP1530">
        <v>1</v>
      </c>
      <c r="AQ1530" t="s">
        <v>6186</v>
      </c>
      <c r="AR1530" t="s">
        <v>6186</v>
      </c>
      <c r="AS1530" t="s">
        <v>6186</v>
      </c>
      <c r="AT1530">
        <v>0.03</v>
      </c>
      <c r="AU1530" t="s">
        <v>6186</v>
      </c>
      <c r="AV1530">
        <v>3.9</v>
      </c>
      <c r="AW1530" t="s">
        <v>6186</v>
      </c>
      <c r="AX1530">
        <v>6</v>
      </c>
      <c r="AY1530">
        <v>1</v>
      </c>
      <c r="AZ1530" t="s">
        <v>6186</v>
      </c>
      <c r="BA1530" t="s">
        <v>6186</v>
      </c>
      <c r="BB1530" t="s">
        <v>6186</v>
      </c>
      <c r="BC1530" t="s">
        <v>6186</v>
      </c>
      <c r="BD1530" t="s">
        <v>6186</v>
      </c>
    </row>
    <row r="1531" spans="1:56">
      <c r="A1531" t="s">
        <v>6190</v>
      </c>
      <c r="B1531">
        <v>4000</v>
      </c>
      <c r="C1531">
        <v>1996</v>
      </c>
      <c r="D1531">
        <v>956</v>
      </c>
      <c r="E1531">
        <v>7.2721999999999995E-2</v>
      </c>
      <c r="F1531">
        <v>23.487169999999999</v>
      </c>
      <c r="H1531">
        <v>19.38212</v>
      </c>
      <c r="I1531">
        <f t="shared" si="27"/>
        <v>1.4095065306399999</v>
      </c>
      <c r="K1531">
        <v>16.804780000000001</v>
      </c>
      <c r="L1531">
        <v>22.619240000000001</v>
      </c>
      <c r="M1531">
        <v>458.51548000000003</v>
      </c>
      <c r="N1531">
        <v>528.83767999999998</v>
      </c>
      <c r="O1531">
        <v>392.89558</v>
      </c>
      <c r="P1531" t="s">
        <v>6186</v>
      </c>
      <c r="Q1531">
        <v>201.3329</v>
      </c>
      <c r="R1531">
        <v>166.0367</v>
      </c>
      <c r="S1531">
        <v>11.242000000000001</v>
      </c>
      <c r="T1531">
        <v>0.82845000000000002</v>
      </c>
      <c r="U1531">
        <v>4.1508999999999997E-2</v>
      </c>
      <c r="V1531">
        <v>38.812600000000003</v>
      </c>
      <c r="W1531">
        <v>0.90300000000000002</v>
      </c>
      <c r="X1531" t="s">
        <v>6186</v>
      </c>
      <c r="Y1531">
        <v>9.7000000000000003E-2</v>
      </c>
      <c r="Z1531" t="s">
        <v>6186</v>
      </c>
      <c r="AA1531" t="s">
        <v>6186</v>
      </c>
      <c r="AB1531">
        <v>1</v>
      </c>
      <c r="AC1531" t="s">
        <v>6186</v>
      </c>
      <c r="AD1531" t="s">
        <v>6186</v>
      </c>
      <c r="AE1531" t="s">
        <v>6186</v>
      </c>
      <c r="AF1531" t="s">
        <v>6186</v>
      </c>
      <c r="AG1531">
        <v>1</v>
      </c>
      <c r="AH1531" t="s">
        <v>6186</v>
      </c>
      <c r="AI1531" t="s">
        <v>6186</v>
      </c>
      <c r="AJ1531" t="s">
        <v>6186</v>
      </c>
      <c r="AK1531" t="s">
        <v>6186</v>
      </c>
      <c r="AL1531" t="s">
        <v>6186</v>
      </c>
      <c r="AM1531" t="s">
        <v>6186</v>
      </c>
      <c r="AN1531" t="s">
        <v>6186</v>
      </c>
      <c r="AO1531" t="s">
        <v>6186</v>
      </c>
      <c r="AP1531">
        <v>1</v>
      </c>
      <c r="AQ1531" t="s">
        <v>6186</v>
      </c>
      <c r="AR1531" t="s">
        <v>6186</v>
      </c>
      <c r="AS1531" t="s">
        <v>6186</v>
      </c>
      <c r="AT1531">
        <v>5.2999999999999999E-2</v>
      </c>
      <c r="AU1531" t="s">
        <v>6186</v>
      </c>
      <c r="AV1531">
        <v>3.8</v>
      </c>
      <c r="AW1531" t="s">
        <v>6186</v>
      </c>
      <c r="AX1531">
        <v>5.9</v>
      </c>
      <c r="AY1531">
        <v>1</v>
      </c>
      <c r="AZ1531" t="s">
        <v>6186</v>
      </c>
      <c r="BA1531" t="s">
        <v>6186</v>
      </c>
      <c r="BB1531" t="s">
        <v>6186</v>
      </c>
      <c r="BC1531" t="s">
        <v>6186</v>
      </c>
      <c r="BD1531" t="s">
        <v>6186</v>
      </c>
    </row>
    <row r="1532" spans="1:56">
      <c r="A1532" t="s">
        <v>6190</v>
      </c>
      <c r="B1532">
        <v>4000</v>
      </c>
      <c r="C1532">
        <v>1997</v>
      </c>
      <c r="D1532">
        <v>792</v>
      </c>
      <c r="E1532">
        <v>5.4774999999999997E-2</v>
      </c>
      <c r="F1532">
        <v>23.403770000000002</v>
      </c>
      <c r="H1532">
        <v>19.25583</v>
      </c>
      <c r="I1532">
        <f t="shared" si="27"/>
        <v>1.0547380882499999</v>
      </c>
      <c r="K1532">
        <v>16.643660000000001</v>
      </c>
      <c r="L1532">
        <v>22.469059999999999</v>
      </c>
      <c r="M1532">
        <v>461.52262999999999</v>
      </c>
      <c r="N1532">
        <v>533.95699999999999</v>
      </c>
      <c r="O1532">
        <v>395.52166</v>
      </c>
      <c r="P1532" t="s">
        <v>6186</v>
      </c>
      <c r="Q1532">
        <v>196.5222</v>
      </c>
      <c r="R1532">
        <v>163.61859999999999</v>
      </c>
      <c r="S1532">
        <v>11.3452</v>
      </c>
      <c r="T1532">
        <v>0.83546100000000001</v>
      </c>
      <c r="U1532">
        <v>4.0904999999999997E-2</v>
      </c>
      <c r="V1532">
        <v>38.579250000000002</v>
      </c>
      <c r="W1532">
        <v>0.879</v>
      </c>
      <c r="X1532" t="s">
        <v>6186</v>
      </c>
      <c r="Y1532">
        <v>0.121</v>
      </c>
      <c r="Z1532" t="s">
        <v>6186</v>
      </c>
      <c r="AA1532" t="s">
        <v>6186</v>
      </c>
      <c r="AB1532">
        <v>1</v>
      </c>
      <c r="AC1532" t="s">
        <v>6186</v>
      </c>
      <c r="AD1532" t="s">
        <v>6186</v>
      </c>
      <c r="AE1532" t="s">
        <v>6186</v>
      </c>
      <c r="AF1532" t="s">
        <v>6186</v>
      </c>
      <c r="AG1532">
        <v>1</v>
      </c>
      <c r="AH1532" t="s">
        <v>6186</v>
      </c>
      <c r="AI1532" t="s">
        <v>6186</v>
      </c>
      <c r="AJ1532" t="s">
        <v>6186</v>
      </c>
      <c r="AK1532" t="s">
        <v>6186</v>
      </c>
      <c r="AL1532" t="s">
        <v>6186</v>
      </c>
      <c r="AM1532" t="s">
        <v>6186</v>
      </c>
      <c r="AN1532" t="s">
        <v>6186</v>
      </c>
      <c r="AO1532" t="s">
        <v>6186</v>
      </c>
      <c r="AP1532">
        <v>1</v>
      </c>
      <c r="AQ1532" t="s">
        <v>6186</v>
      </c>
      <c r="AR1532" t="s">
        <v>6186</v>
      </c>
      <c r="AS1532" t="s">
        <v>6186</v>
      </c>
      <c r="AT1532">
        <v>6.3E-2</v>
      </c>
      <c r="AU1532" t="s">
        <v>6186</v>
      </c>
      <c r="AV1532">
        <v>3.8</v>
      </c>
      <c r="AW1532" t="s">
        <v>6186</v>
      </c>
      <c r="AX1532">
        <v>5.9</v>
      </c>
      <c r="AY1532">
        <v>0.98899999999999999</v>
      </c>
      <c r="AZ1532">
        <v>1.0999999999999999E-2</v>
      </c>
      <c r="BA1532" t="s">
        <v>6186</v>
      </c>
      <c r="BB1532" t="s">
        <v>6186</v>
      </c>
      <c r="BC1532" t="s">
        <v>6186</v>
      </c>
      <c r="BD1532" t="s">
        <v>6186</v>
      </c>
    </row>
    <row r="1533" spans="1:56">
      <c r="A1533" t="s">
        <v>6190</v>
      </c>
      <c r="B1533">
        <v>4000</v>
      </c>
      <c r="C1533">
        <v>1998</v>
      </c>
      <c r="D1533" s="7">
        <v>1116</v>
      </c>
      <c r="E1533">
        <v>7.7228000000000005E-2</v>
      </c>
      <c r="F1533">
        <v>23.772390000000001</v>
      </c>
      <c r="H1533">
        <v>19.532019999999999</v>
      </c>
      <c r="I1533">
        <f t="shared" si="27"/>
        <v>1.5084188405600001</v>
      </c>
      <c r="K1533">
        <v>16.680399999999999</v>
      </c>
      <c r="L1533">
        <v>23.039100000000001</v>
      </c>
      <c r="M1533">
        <v>454.99657000000002</v>
      </c>
      <c r="N1533">
        <v>532.78102999999999</v>
      </c>
      <c r="O1533">
        <v>385.73558000000003</v>
      </c>
      <c r="P1533" t="s">
        <v>6186</v>
      </c>
      <c r="Q1533">
        <v>202.3115</v>
      </c>
      <c r="R1533">
        <v>173.92189999999999</v>
      </c>
      <c r="S1533">
        <v>11.126200000000001</v>
      </c>
      <c r="T1533">
        <v>0.86345300000000003</v>
      </c>
      <c r="U1533">
        <v>4.3479999999999998E-2</v>
      </c>
      <c r="V1533">
        <v>39.105690000000003</v>
      </c>
      <c r="W1533">
        <v>0.96199999999999997</v>
      </c>
      <c r="X1533" t="s">
        <v>6186</v>
      </c>
      <c r="Y1533">
        <v>3.7999999999999999E-2</v>
      </c>
      <c r="Z1533" t="s">
        <v>6186</v>
      </c>
      <c r="AA1533" t="s">
        <v>6186</v>
      </c>
      <c r="AB1533">
        <v>1</v>
      </c>
      <c r="AC1533" t="s">
        <v>6186</v>
      </c>
      <c r="AD1533" t="s">
        <v>6186</v>
      </c>
      <c r="AE1533" t="s">
        <v>6186</v>
      </c>
      <c r="AF1533" t="s">
        <v>6186</v>
      </c>
      <c r="AG1533">
        <v>1</v>
      </c>
      <c r="AH1533" t="s">
        <v>6186</v>
      </c>
      <c r="AI1533" t="s">
        <v>6186</v>
      </c>
      <c r="AJ1533" t="s">
        <v>6186</v>
      </c>
      <c r="AK1533" t="s">
        <v>6186</v>
      </c>
      <c r="AL1533" t="s">
        <v>6186</v>
      </c>
      <c r="AM1533" t="s">
        <v>6186</v>
      </c>
      <c r="AN1533" t="s">
        <v>6186</v>
      </c>
      <c r="AO1533" t="s">
        <v>6186</v>
      </c>
      <c r="AP1533">
        <v>1</v>
      </c>
      <c r="AQ1533" t="s">
        <v>6186</v>
      </c>
      <c r="AR1533" t="s">
        <v>6186</v>
      </c>
      <c r="AS1533" t="s">
        <v>6186</v>
      </c>
      <c r="AT1533">
        <v>0.11600000000000001</v>
      </c>
      <c r="AU1533" t="s">
        <v>6186</v>
      </c>
      <c r="AV1533">
        <v>3.9</v>
      </c>
      <c r="AW1533" t="s">
        <v>6186</v>
      </c>
      <c r="AX1533">
        <v>5.8</v>
      </c>
      <c r="AY1533">
        <v>1</v>
      </c>
      <c r="AZ1533" t="s">
        <v>6186</v>
      </c>
      <c r="BA1533" t="s">
        <v>6186</v>
      </c>
      <c r="BB1533" t="s">
        <v>6186</v>
      </c>
      <c r="BC1533" t="s">
        <v>6186</v>
      </c>
      <c r="BD1533" t="s">
        <v>6186</v>
      </c>
    </row>
    <row r="1534" spans="1:56">
      <c r="A1534" t="s">
        <v>6190</v>
      </c>
      <c r="B1534">
        <v>4000</v>
      </c>
      <c r="C1534">
        <v>1999</v>
      </c>
      <c r="D1534">
        <v>822</v>
      </c>
      <c r="E1534">
        <v>5.4005999999999998E-2</v>
      </c>
      <c r="F1534">
        <v>23.872540000000001</v>
      </c>
      <c r="H1534">
        <v>19.568950000000001</v>
      </c>
      <c r="I1534">
        <f t="shared" si="27"/>
        <v>1.0568407137</v>
      </c>
      <c r="K1534">
        <v>16.603120000000001</v>
      </c>
      <c r="L1534">
        <v>23.168209999999998</v>
      </c>
      <c r="M1534">
        <v>454.13769000000002</v>
      </c>
      <c r="N1534">
        <v>535.26084000000003</v>
      </c>
      <c r="O1534">
        <v>383.58593000000002</v>
      </c>
      <c r="P1534" t="s">
        <v>6186</v>
      </c>
      <c r="Q1534">
        <v>197.61779999999999</v>
      </c>
      <c r="R1534">
        <v>167.92070000000001</v>
      </c>
      <c r="S1534">
        <v>11.337300000000001</v>
      </c>
      <c r="T1534">
        <v>0.85678900000000002</v>
      </c>
      <c r="U1534">
        <v>4.1980000000000003E-2</v>
      </c>
      <c r="V1534">
        <v>39.187480000000001</v>
      </c>
      <c r="W1534">
        <v>0.95699999999999996</v>
      </c>
      <c r="X1534" t="s">
        <v>6186</v>
      </c>
      <c r="Y1534">
        <v>4.2999999999999997E-2</v>
      </c>
      <c r="Z1534" t="s">
        <v>6186</v>
      </c>
      <c r="AA1534" t="s">
        <v>6186</v>
      </c>
      <c r="AB1534">
        <v>1</v>
      </c>
      <c r="AC1534" t="s">
        <v>6186</v>
      </c>
      <c r="AD1534" t="s">
        <v>6186</v>
      </c>
      <c r="AE1534" t="s">
        <v>6186</v>
      </c>
      <c r="AF1534" t="s">
        <v>6186</v>
      </c>
      <c r="AG1534">
        <v>1</v>
      </c>
      <c r="AH1534" t="s">
        <v>6186</v>
      </c>
      <c r="AI1534" t="s">
        <v>6186</v>
      </c>
      <c r="AJ1534" t="s">
        <v>6186</v>
      </c>
      <c r="AK1534" t="s">
        <v>6186</v>
      </c>
      <c r="AL1534" t="s">
        <v>6186</v>
      </c>
      <c r="AM1534" t="s">
        <v>6186</v>
      </c>
      <c r="AN1534" t="s">
        <v>6186</v>
      </c>
      <c r="AO1534" t="s">
        <v>6186</v>
      </c>
      <c r="AP1534">
        <v>1</v>
      </c>
      <c r="AQ1534" t="s">
        <v>6186</v>
      </c>
      <c r="AR1534" t="s">
        <v>6186</v>
      </c>
      <c r="AS1534" t="s">
        <v>6186</v>
      </c>
      <c r="AT1534">
        <v>0.159</v>
      </c>
      <c r="AU1534" t="s">
        <v>6186</v>
      </c>
      <c r="AV1534">
        <v>3.9</v>
      </c>
      <c r="AW1534" t="s">
        <v>6186</v>
      </c>
      <c r="AX1534">
        <v>5.7</v>
      </c>
      <c r="AY1534">
        <v>1</v>
      </c>
      <c r="AZ1534" t="s">
        <v>6186</v>
      </c>
      <c r="BA1534" t="s">
        <v>6186</v>
      </c>
      <c r="BB1534" t="s">
        <v>6186</v>
      </c>
      <c r="BC1534" t="s">
        <v>6186</v>
      </c>
      <c r="BD1534" t="s">
        <v>6186</v>
      </c>
    </row>
    <row r="1535" spans="1:56">
      <c r="A1535" t="s">
        <v>6190</v>
      </c>
      <c r="B1535">
        <v>4000</v>
      </c>
      <c r="C1535">
        <v>2000</v>
      </c>
      <c r="D1535">
        <v>948</v>
      </c>
      <c r="E1535">
        <v>5.7181000000000003E-2</v>
      </c>
      <c r="F1535">
        <v>24.173210000000001</v>
      </c>
      <c r="H1535">
        <v>19.73236</v>
      </c>
      <c r="I1535">
        <f t="shared" si="27"/>
        <v>1.12831607716</v>
      </c>
      <c r="K1535">
        <v>16.74165</v>
      </c>
      <c r="L1535">
        <v>23.260590000000001</v>
      </c>
      <c r="M1535">
        <v>450.37686000000002</v>
      </c>
      <c r="N1535">
        <v>530.83180000000004</v>
      </c>
      <c r="O1535">
        <v>382.0625</v>
      </c>
      <c r="P1535" t="s">
        <v>6186</v>
      </c>
      <c r="Q1535">
        <v>193.7208</v>
      </c>
      <c r="R1535">
        <v>170.93879999999999</v>
      </c>
      <c r="S1535">
        <v>10.7258</v>
      </c>
      <c r="T1535">
        <v>0.89150300000000005</v>
      </c>
      <c r="U1535">
        <v>4.2735000000000002E-2</v>
      </c>
      <c r="V1535">
        <v>39.521839999999997</v>
      </c>
      <c r="W1535">
        <v>0.95899999999999996</v>
      </c>
      <c r="X1535" t="s">
        <v>6186</v>
      </c>
      <c r="Y1535">
        <v>4.1000000000000002E-2</v>
      </c>
      <c r="Z1535" t="s">
        <v>6186</v>
      </c>
      <c r="AA1535" t="s">
        <v>6186</v>
      </c>
      <c r="AB1535">
        <v>1</v>
      </c>
      <c r="AC1535" t="s">
        <v>6186</v>
      </c>
      <c r="AD1535" t="s">
        <v>6186</v>
      </c>
      <c r="AE1535" t="s">
        <v>6186</v>
      </c>
      <c r="AF1535" t="s">
        <v>6186</v>
      </c>
      <c r="AG1535">
        <v>1</v>
      </c>
      <c r="AH1535" t="s">
        <v>6186</v>
      </c>
      <c r="AI1535" t="s">
        <v>6186</v>
      </c>
      <c r="AJ1535" t="s">
        <v>6186</v>
      </c>
      <c r="AK1535" t="s">
        <v>6186</v>
      </c>
      <c r="AL1535" t="s">
        <v>6186</v>
      </c>
      <c r="AM1535" t="s">
        <v>6186</v>
      </c>
      <c r="AN1535" t="s">
        <v>6186</v>
      </c>
      <c r="AO1535" t="s">
        <v>6186</v>
      </c>
      <c r="AP1535">
        <v>1</v>
      </c>
      <c r="AQ1535" t="s">
        <v>6186</v>
      </c>
      <c r="AR1535" t="s">
        <v>6186</v>
      </c>
      <c r="AS1535" t="s">
        <v>6186</v>
      </c>
      <c r="AT1535">
        <v>0.25700000000000001</v>
      </c>
      <c r="AU1535">
        <v>0.13900000000000001</v>
      </c>
      <c r="AV1535">
        <v>3.9</v>
      </c>
      <c r="AW1535" t="s">
        <v>6186</v>
      </c>
      <c r="AX1535">
        <v>5.9</v>
      </c>
      <c r="AY1535">
        <v>1</v>
      </c>
      <c r="AZ1535" t="s">
        <v>6186</v>
      </c>
      <c r="BA1535" t="s">
        <v>6186</v>
      </c>
      <c r="BB1535" t="s">
        <v>6186</v>
      </c>
      <c r="BC1535" t="s">
        <v>6186</v>
      </c>
      <c r="BD1535" t="s">
        <v>6186</v>
      </c>
    </row>
    <row r="1536" spans="1:56">
      <c r="A1536" t="s">
        <v>6190</v>
      </c>
      <c r="B1536">
        <v>4000</v>
      </c>
      <c r="C1536">
        <v>2001</v>
      </c>
      <c r="D1536">
        <v>463</v>
      </c>
      <c r="E1536">
        <v>2.9642000000000002E-2</v>
      </c>
      <c r="F1536">
        <v>24.567920000000001</v>
      </c>
      <c r="H1536">
        <v>19.96482</v>
      </c>
      <c r="I1536">
        <f t="shared" si="27"/>
        <v>0.59179719444000001</v>
      </c>
      <c r="K1536">
        <v>16.940000000000001</v>
      </c>
      <c r="L1536">
        <v>23.433810000000001</v>
      </c>
      <c r="M1536">
        <v>445.13308000000001</v>
      </c>
      <c r="N1536">
        <v>524.61617000000001</v>
      </c>
      <c r="O1536">
        <v>379.23842000000002</v>
      </c>
      <c r="P1536" t="s">
        <v>6186</v>
      </c>
      <c r="Q1536">
        <v>194.0299</v>
      </c>
      <c r="R1536">
        <v>182.92269999999999</v>
      </c>
      <c r="S1536">
        <v>10.123699999999999</v>
      </c>
      <c r="T1536">
        <v>0.95278700000000005</v>
      </c>
      <c r="U1536">
        <v>4.5731000000000001E-2</v>
      </c>
      <c r="V1536">
        <v>40.032220000000002</v>
      </c>
      <c r="W1536">
        <v>0.95799999999999996</v>
      </c>
      <c r="X1536" t="s">
        <v>6186</v>
      </c>
      <c r="Y1536">
        <v>4.2000000000000003E-2</v>
      </c>
      <c r="Z1536" t="s">
        <v>6186</v>
      </c>
      <c r="AA1536" t="s">
        <v>6186</v>
      </c>
      <c r="AB1536">
        <v>1</v>
      </c>
      <c r="AC1536" t="s">
        <v>6186</v>
      </c>
      <c r="AD1536" t="s">
        <v>6186</v>
      </c>
      <c r="AE1536" t="s">
        <v>6186</v>
      </c>
      <c r="AF1536" t="s">
        <v>6186</v>
      </c>
      <c r="AG1536">
        <v>1</v>
      </c>
      <c r="AH1536" t="s">
        <v>6186</v>
      </c>
      <c r="AI1536" t="s">
        <v>6186</v>
      </c>
      <c r="AJ1536" t="s">
        <v>6186</v>
      </c>
      <c r="AK1536" t="s">
        <v>6186</v>
      </c>
      <c r="AL1536" t="s">
        <v>6186</v>
      </c>
      <c r="AM1536" t="s">
        <v>6186</v>
      </c>
      <c r="AN1536" t="s">
        <v>6186</v>
      </c>
      <c r="AO1536" t="s">
        <v>6186</v>
      </c>
      <c r="AP1536">
        <v>1</v>
      </c>
      <c r="AQ1536" t="s">
        <v>6186</v>
      </c>
      <c r="AR1536" t="s">
        <v>6186</v>
      </c>
      <c r="AS1536" t="s">
        <v>6186</v>
      </c>
      <c r="AT1536">
        <v>0.32600000000000001</v>
      </c>
      <c r="AU1536">
        <v>0.186</v>
      </c>
      <c r="AV1536">
        <v>3.9</v>
      </c>
      <c r="AW1536" t="s">
        <v>6186</v>
      </c>
      <c r="AX1536">
        <v>5.9</v>
      </c>
      <c r="AY1536">
        <v>1</v>
      </c>
      <c r="AZ1536" t="s">
        <v>6186</v>
      </c>
      <c r="BA1536" t="s">
        <v>6186</v>
      </c>
      <c r="BB1536" t="s">
        <v>6186</v>
      </c>
      <c r="BC1536" t="s">
        <v>6186</v>
      </c>
      <c r="BD1536" t="s">
        <v>6186</v>
      </c>
    </row>
    <row r="1537" spans="1:56">
      <c r="A1537" t="s">
        <v>6190</v>
      </c>
      <c r="B1537">
        <v>4000</v>
      </c>
      <c r="C1537">
        <v>2002</v>
      </c>
      <c r="D1537">
        <v>451</v>
      </c>
      <c r="E1537">
        <v>2.7994999999999999E-2</v>
      </c>
      <c r="F1537">
        <v>24.89593</v>
      </c>
      <c r="H1537">
        <v>20.178090000000001</v>
      </c>
      <c r="I1537">
        <f t="shared" si="27"/>
        <v>0.56488562954999999</v>
      </c>
      <c r="K1537">
        <v>17.00421</v>
      </c>
      <c r="L1537">
        <v>23.77112</v>
      </c>
      <c r="M1537">
        <v>440.42831000000001</v>
      </c>
      <c r="N1537">
        <v>522.63531</v>
      </c>
      <c r="O1537">
        <v>373.85696999999999</v>
      </c>
      <c r="P1537" t="s">
        <v>6186</v>
      </c>
      <c r="Q1537">
        <v>195.87280000000001</v>
      </c>
      <c r="R1537">
        <v>185.62129999999999</v>
      </c>
      <c r="S1537">
        <v>10.1601</v>
      </c>
      <c r="T1537">
        <v>0.95641399999999999</v>
      </c>
      <c r="U1537">
        <v>4.6405000000000002E-2</v>
      </c>
      <c r="V1537">
        <v>40.453209999999999</v>
      </c>
      <c r="W1537">
        <v>0.95699999999999996</v>
      </c>
      <c r="X1537" t="s">
        <v>6186</v>
      </c>
      <c r="Y1537">
        <v>4.2999999999999997E-2</v>
      </c>
      <c r="Z1537" t="s">
        <v>6186</v>
      </c>
      <c r="AA1537" t="s">
        <v>6186</v>
      </c>
      <c r="AB1537">
        <v>1</v>
      </c>
      <c r="AC1537" t="s">
        <v>6186</v>
      </c>
      <c r="AD1537" t="s">
        <v>6186</v>
      </c>
      <c r="AE1537" t="s">
        <v>6186</v>
      </c>
      <c r="AF1537" t="s">
        <v>6186</v>
      </c>
      <c r="AG1537">
        <v>1</v>
      </c>
      <c r="AH1537" t="s">
        <v>6186</v>
      </c>
      <c r="AI1537" t="s">
        <v>6186</v>
      </c>
      <c r="AJ1537" t="s">
        <v>6186</v>
      </c>
      <c r="AK1537" t="s">
        <v>6186</v>
      </c>
      <c r="AL1537" t="s">
        <v>6186</v>
      </c>
      <c r="AM1537" t="s">
        <v>6186</v>
      </c>
      <c r="AN1537" t="s">
        <v>6186</v>
      </c>
      <c r="AO1537" t="s">
        <v>6186</v>
      </c>
      <c r="AP1537">
        <v>1</v>
      </c>
      <c r="AQ1537" t="s">
        <v>6186</v>
      </c>
      <c r="AR1537" t="s">
        <v>6186</v>
      </c>
      <c r="AS1537" t="s">
        <v>6186</v>
      </c>
      <c r="AT1537">
        <v>0.33</v>
      </c>
      <c r="AU1537">
        <v>0.245</v>
      </c>
      <c r="AV1537">
        <v>4</v>
      </c>
      <c r="AW1537" t="s">
        <v>6186</v>
      </c>
      <c r="AX1537">
        <v>5.8</v>
      </c>
      <c r="AY1537">
        <v>1</v>
      </c>
      <c r="AZ1537" t="s">
        <v>6186</v>
      </c>
      <c r="BA1537" t="s">
        <v>6186</v>
      </c>
      <c r="BB1537" t="s">
        <v>6186</v>
      </c>
      <c r="BC1537" t="s">
        <v>6186</v>
      </c>
      <c r="BD1537" t="s">
        <v>6186</v>
      </c>
    </row>
    <row r="1538" spans="1:56">
      <c r="A1538" t="s">
        <v>6190</v>
      </c>
      <c r="B1538">
        <v>4000</v>
      </c>
      <c r="C1538">
        <v>2003</v>
      </c>
      <c r="D1538">
        <v>493</v>
      </c>
      <c r="E1538">
        <v>3.1266000000000002E-2</v>
      </c>
      <c r="F1538">
        <v>25.432580000000002</v>
      </c>
      <c r="H1538">
        <v>20.5382</v>
      </c>
      <c r="I1538">
        <f t="shared" si="27"/>
        <v>0.64214736120000004</v>
      </c>
      <c r="K1538">
        <v>17.228670000000001</v>
      </c>
      <c r="L1538">
        <v>24.21752</v>
      </c>
      <c r="M1538">
        <v>432.70585</v>
      </c>
      <c r="N1538">
        <v>515.82628999999997</v>
      </c>
      <c r="O1538">
        <v>366.96568000000002</v>
      </c>
      <c r="P1538" t="s">
        <v>6186</v>
      </c>
      <c r="Q1538">
        <v>199.33320000000001</v>
      </c>
      <c r="R1538">
        <v>184.88</v>
      </c>
      <c r="S1538">
        <v>10.032400000000001</v>
      </c>
      <c r="T1538">
        <v>0.93359700000000001</v>
      </c>
      <c r="U1538">
        <v>4.6219999999999997E-2</v>
      </c>
      <c r="V1538">
        <v>41.121119999999998</v>
      </c>
      <c r="W1538">
        <v>0.96899999999999997</v>
      </c>
      <c r="X1538" t="s">
        <v>6186</v>
      </c>
      <c r="Y1538">
        <v>3.1E-2</v>
      </c>
      <c r="Z1538" t="s">
        <v>6186</v>
      </c>
      <c r="AA1538" t="s">
        <v>6186</v>
      </c>
      <c r="AB1538">
        <v>1</v>
      </c>
      <c r="AC1538" t="s">
        <v>6186</v>
      </c>
      <c r="AD1538" t="s">
        <v>6186</v>
      </c>
      <c r="AE1538" t="s">
        <v>6186</v>
      </c>
      <c r="AF1538" t="s">
        <v>6186</v>
      </c>
      <c r="AG1538">
        <v>1</v>
      </c>
      <c r="AH1538" t="s">
        <v>6186</v>
      </c>
      <c r="AI1538" t="s">
        <v>6186</v>
      </c>
      <c r="AJ1538" t="s">
        <v>6186</v>
      </c>
      <c r="AK1538" t="s">
        <v>6186</v>
      </c>
      <c r="AL1538" t="s">
        <v>6186</v>
      </c>
      <c r="AM1538" t="s">
        <v>6186</v>
      </c>
      <c r="AN1538" t="s">
        <v>6186</v>
      </c>
      <c r="AO1538" t="s">
        <v>6186</v>
      </c>
      <c r="AP1538">
        <v>1</v>
      </c>
      <c r="AQ1538" t="s">
        <v>6186</v>
      </c>
      <c r="AR1538" t="s">
        <v>6186</v>
      </c>
      <c r="AS1538" t="s">
        <v>6186</v>
      </c>
      <c r="AT1538">
        <v>0.19600000000000001</v>
      </c>
      <c r="AU1538">
        <v>0.155</v>
      </c>
      <c r="AV1538">
        <v>4.0999999999999996</v>
      </c>
      <c r="AW1538" t="s">
        <v>6186</v>
      </c>
      <c r="AX1538">
        <v>5.9</v>
      </c>
      <c r="AY1538">
        <v>0.93200000000000005</v>
      </c>
      <c r="AZ1538">
        <v>6.8000000000000005E-2</v>
      </c>
      <c r="BA1538" t="s">
        <v>6186</v>
      </c>
      <c r="BB1538" t="s">
        <v>6186</v>
      </c>
      <c r="BC1538" t="s">
        <v>6186</v>
      </c>
      <c r="BD1538" t="s">
        <v>6186</v>
      </c>
    </row>
    <row r="1539" spans="1:56">
      <c r="A1539" t="s">
        <v>6190</v>
      </c>
      <c r="B1539">
        <v>4000</v>
      </c>
      <c r="C1539">
        <v>2004</v>
      </c>
      <c r="D1539">
        <v>186</v>
      </c>
      <c r="E1539">
        <v>1.1833E-2</v>
      </c>
      <c r="F1539">
        <v>25.08043</v>
      </c>
      <c r="H1539">
        <v>20.272929999999999</v>
      </c>
      <c r="I1539">
        <f t="shared" si="27"/>
        <v>0.23988958068999999</v>
      </c>
      <c r="K1539">
        <v>16.752559999999999</v>
      </c>
      <c r="L1539">
        <v>24.20195</v>
      </c>
      <c r="M1539">
        <v>438.36790000000002</v>
      </c>
      <c r="N1539">
        <v>530.48607000000004</v>
      </c>
      <c r="O1539">
        <v>367.20177000000001</v>
      </c>
      <c r="P1539" t="s">
        <v>6186</v>
      </c>
      <c r="Q1539">
        <v>203.44239999999999</v>
      </c>
      <c r="R1539">
        <v>185.202</v>
      </c>
      <c r="S1539">
        <v>10.0053</v>
      </c>
      <c r="T1539">
        <v>0.91740200000000005</v>
      </c>
      <c r="U1539">
        <v>4.6301000000000002E-2</v>
      </c>
      <c r="V1539">
        <v>40.614370000000001</v>
      </c>
      <c r="W1539">
        <v>0.92600000000000005</v>
      </c>
      <c r="X1539" t="s">
        <v>6186</v>
      </c>
      <c r="Y1539">
        <v>7.3999999999999996E-2</v>
      </c>
      <c r="Z1539" t="s">
        <v>6186</v>
      </c>
      <c r="AA1539" t="s">
        <v>6186</v>
      </c>
      <c r="AB1539">
        <v>1</v>
      </c>
      <c r="AC1539" t="s">
        <v>6186</v>
      </c>
      <c r="AD1539" t="s">
        <v>6186</v>
      </c>
      <c r="AE1539" t="s">
        <v>6186</v>
      </c>
      <c r="AF1539" t="s">
        <v>6186</v>
      </c>
      <c r="AG1539">
        <v>1</v>
      </c>
      <c r="AH1539" t="s">
        <v>6186</v>
      </c>
      <c r="AI1539" t="s">
        <v>6186</v>
      </c>
      <c r="AJ1539" t="s">
        <v>6186</v>
      </c>
      <c r="AK1539" t="s">
        <v>6186</v>
      </c>
      <c r="AL1539" t="s">
        <v>6186</v>
      </c>
      <c r="AM1539" t="s">
        <v>6186</v>
      </c>
      <c r="AN1539" t="s">
        <v>6186</v>
      </c>
      <c r="AO1539" t="s">
        <v>6186</v>
      </c>
      <c r="AP1539">
        <v>1</v>
      </c>
      <c r="AQ1539" t="s">
        <v>6186</v>
      </c>
      <c r="AR1539" t="s">
        <v>6186</v>
      </c>
      <c r="AS1539" t="s">
        <v>6186</v>
      </c>
      <c r="AT1539">
        <v>0.153</v>
      </c>
      <c r="AU1539">
        <v>0.12</v>
      </c>
      <c r="AV1539">
        <v>4.0999999999999996</v>
      </c>
      <c r="AW1539" t="s">
        <v>6186</v>
      </c>
      <c r="AX1539">
        <v>5.9</v>
      </c>
      <c r="AY1539">
        <v>0.88</v>
      </c>
      <c r="AZ1539">
        <v>0.12</v>
      </c>
      <c r="BA1539" t="s">
        <v>6186</v>
      </c>
      <c r="BB1539" t="s">
        <v>6186</v>
      </c>
      <c r="BC1539" t="s">
        <v>6186</v>
      </c>
      <c r="BD1539" t="s">
        <v>6186</v>
      </c>
    </row>
    <row r="1540" spans="1:56">
      <c r="A1540" t="s">
        <v>6190</v>
      </c>
      <c r="B1540">
        <v>4000</v>
      </c>
      <c r="C1540">
        <v>2005</v>
      </c>
      <c r="D1540">
        <v>380</v>
      </c>
      <c r="E1540">
        <v>2.3899E-2</v>
      </c>
      <c r="F1540">
        <v>25.455690000000001</v>
      </c>
      <c r="H1540">
        <v>20.4147</v>
      </c>
      <c r="I1540">
        <f t="shared" si="27"/>
        <v>0.48789091530000001</v>
      </c>
      <c r="K1540">
        <v>17.04466</v>
      </c>
      <c r="L1540">
        <v>23.993480000000002</v>
      </c>
      <c r="M1540">
        <v>435.32346999999999</v>
      </c>
      <c r="N1540">
        <v>521.39507000000003</v>
      </c>
      <c r="O1540">
        <v>370.39226000000002</v>
      </c>
      <c r="P1540" t="s">
        <v>6186</v>
      </c>
      <c r="Q1540">
        <v>198.37780000000001</v>
      </c>
      <c r="R1540">
        <v>182.2706</v>
      </c>
      <c r="S1540">
        <v>10.0268</v>
      </c>
      <c r="T1540">
        <v>0.92608400000000002</v>
      </c>
      <c r="U1540">
        <v>4.5567999999999997E-2</v>
      </c>
      <c r="V1540">
        <v>40.917589999999997</v>
      </c>
      <c r="W1540">
        <v>0.95399999999999996</v>
      </c>
      <c r="X1540" t="s">
        <v>6186</v>
      </c>
      <c r="Y1540">
        <v>4.5999999999999999E-2</v>
      </c>
      <c r="Z1540" t="s">
        <v>6186</v>
      </c>
      <c r="AA1540" t="s">
        <v>6186</v>
      </c>
      <c r="AB1540">
        <v>0.89600000000000002</v>
      </c>
      <c r="AC1540" t="s">
        <v>6186</v>
      </c>
      <c r="AD1540" t="s">
        <v>6186</v>
      </c>
      <c r="AE1540" t="s">
        <v>6186</v>
      </c>
      <c r="AF1540" t="s">
        <v>6186</v>
      </c>
      <c r="AG1540">
        <v>1</v>
      </c>
      <c r="AH1540" t="s">
        <v>6186</v>
      </c>
      <c r="AI1540" t="s">
        <v>6186</v>
      </c>
      <c r="AJ1540" t="s">
        <v>6186</v>
      </c>
      <c r="AK1540" t="s">
        <v>6186</v>
      </c>
      <c r="AL1540" t="s">
        <v>6186</v>
      </c>
      <c r="AM1540" t="s">
        <v>6186</v>
      </c>
      <c r="AN1540" t="s">
        <v>6186</v>
      </c>
      <c r="AO1540" t="s">
        <v>6186</v>
      </c>
      <c r="AP1540">
        <v>1</v>
      </c>
      <c r="AQ1540" t="s">
        <v>6186</v>
      </c>
      <c r="AR1540" t="s">
        <v>6186</v>
      </c>
      <c r="AS1540" t="s">
        <v>6186</v>
      </c>
      <c r="AT1540">
        <v>0.20699999999999999</v>
      </c>
      <c r="AU1540" t="s">
        <v>6186</v>
      </c>
      <c r="AV1540">
        <v>4.0999999999999996</v>
      </c>
      <c r="AW1540">
        <v>0.104</v>
      </c>
      <c r="AX1540">
        <v>5.9</v>
      </c>
      <c r="AY1540">
        <v>0.84599999999999997</v>
      </c>
      <c r="AZ1540">
        <v>0.05</v>
      </c>
      <c r="BA1540" t="s">
        <v>6186</v>
      </c>
      <c r="BB1540" t="s">
        <v>6186</v>
      </c>
      <c r="BC1540" t="s">
        <v>6186</v>
      </c>
      <c r="BD1540" t="s">
        <v>6186</v>
      </c>
    </row>
    <row r="1541" spans="1:56">
      <c r="A1541" t="s">
        <v>6190</v>
      </c>
      <c r="B1541">
        <v>4000</v>
      </c>
      <c r="C1541">
        <v>2006</v>
      </c>
      <c r="D1541">
        <v>160</v>
      </c>
      <c r="E1541">
        <v>1.0588999999999999E-2</v>
      </c>
      <c r="F1541">
        <v>25.704899999999999</v>
      </c>
      <c r="H1541">
        <v>20.599820000000001</v>
      </c>
      <c r="I1541">
        <f t="shared" si="27"/>
        <v>0.21813149398000001</v>
      </c>
      <c r="K1541">
        <v>17.213080000000001</v>
      </c>
      <c r="L1541">
        <v>24.190349999999999</v>
      </c>
      <c r="M1541">
        <v>431.41160000000002</v>
      </c>
      <c r="N1541">
        <v>516.29355999999996</v>
      </c>
      <c r="O1541">
        <v>367.37783999999999</v>
      </c>
      <c r="P1541" t="s">
        <v>6186</v>
      </c>
      <c r="Q1541">
        <v>189.83629999999999</v>
      </c>
      <c r="R1541">
        <v>182.98740000000001</v>
      </c>
      <c r="S1541">
        <v>10.063800000000001</v>
      </c>
      <c r="T1541">
        <v>0.96923700000000002</v>
      </c>
      <c r="U1541">
        <v>4.5747000000000003E-2</v>
      </c>
      <c r="V1541">
        <v>41.222009999999997</v>
      </c>
      <c r="W1541">
        <v>1</v>
      </c>
      <c r="X1541" t="s">
        <v>6186</v>
      </c>
      <c r="Y1541" t="s">
        <v>6186</v>
      </c>
      <c r="Z1541" t="s">
        <v>6186</v>
      </c>
      <c r="AA1541" t="s">
        <v>6186</v>
      </c>
      <c r="AB1541">
        <v>0.78100000000000003</v>
      </c>
      <c r="AC1541" t="s">
        <v>6186</v>
      </c>
      <c r="AD1541" t="s">
        <v>6186</v>
      </c>
      <c r="AE1541" t="s">
        <v>6186</v>
      </c>
      <c r="AF1541" t="s">
        <v>6186</v>
      </c>
      <c r="AG1541">
        <v>1</v>
      </c>
      <c r="AH1541" t="s">
        <v>6186</v>
      </c>
      <c r="AI1541" t="s">
        <v>6186</v>
      </c>
      <c r="AJ1541" t="s">
        <v>6186</v>
      </c>
      <c r="AK1541" t="s">
        <v>6186</v>
      </c>
      <c r="AL1541" t="s">
        <v>6186</v>
      </c>
      <c r="AM1541" t="s">
        <v>6186</v>
      </c>
      <c r="AN1541" t="s">
        <v>6186</v>
      </c>
      <c r="AO1541" t="s">
        <v>6186</v>
      </c>
      <c r="AP1541">
        <v>1</v>
      </c>
      <c r="AQ1541" t="s">
        <v>6186</v>
      </c>
      <c r="AR1541" t="s">
        <v>6186</v>
      </c>
      <c r="AS1541" t="s">
        <v>6186</v>
      </c>
      <c r="AT1541">
        <v>0.39300000000000002</v>
      </c>
      <c r="AU1541">
        <v>6.3E-2</v>
      </c>
      <c r="AV1541">
        <v>4.0999999999999996</v>
      </c>
      <c r="AW1541">
        <v>0.219</v>
      </c>
      <c r="AX1541">
        <v>5.8</v>
      </c>
      <c r="AY1541">
        <v>0.71799999999999997</v>
      </c>
      <c r="AZ1541">
        <v>6.3E-2</v>
      </c>
      <c r="BA1541" t="s">
        <v>6186</v>
      </c>
      <c r="BB1541" t="s">
        <v>6186</v>
      </c>
      <c r="BC1541" t="s">
        <v>6186</v>
      </c>
      <c r="BD1541" t="s">
        <v>6186</v>
      </c>
    </row>
    <row r="1542" spans="1:56">
      <c r="A1542" t="s">
        <v>6190</v>
      </c>
      <c r="B1542">
        <v>4000</v>
      </c>
      <c r="C1542">
        <v>2007</v>
      </c>
      <c r="D1542">
        <v>81</v>
      </c>
      <c r="E1542">
        <v>5.3179999999999998E-3</v>
      </c>
      <c r="F1542">
        <v>25.948609999999999</v>
      </c>
      <c r="H1542">
        <v>20.789190000000001</v>
      </c>
      <c r="I1542">
        <f t="shared" si="27"/>
        <v>0.11055691242</v>
      </c>
      <c r="K1542">
        <v>17.36149</v>
      </c>
      <c r="L1542">
        <v>24.427389999999999</v>
      </c>
      <c r="M1542">
        <v>427.48174</v>
      </c>
      <c r="N1542">
        <v>511.87997999999999</v>
      </c>
      <c r="O1542">
        <v>363.81290000000001</v>
      </c>
      <c r="P1542" t="s">
        <v>6186</v>
      </c>
      <c r="Q1542">
        <v>189.71029999999999</v>
      </c>
      <c r="R1542">
        <v>184.11160000000001</v>
      </c>
      <c r="S1542">
        <v>10.0725</v>
      </c>
      <c r="T1542">
        <v>0.97590100000000002</v>
      </c>
      <c r="U1542">
        <v>4.6027999999999999E-2</v>
      </c>
      <c r="V1542">
        <v>41.583959999999998</v>
      </c>
      <c r="W1542">
        <v>1</v>
      </c>
      <c r="X1542" t="s">
        <v>6186</v>
      </c>
      <c r="Y1542" t="s">
        <v>6186</v>
      </c>
      <c r="Z1542" t="s">
        <v>6186</v>
      </c>
      <c r="AA1542" t="s">
        <v>6186</v>
      </c>
      <c r="AB1542">
        <v>0.68899999999999995</v>
      </c>
      <c r="AC1542" t="s">
        <v>6186</v>
      </c>
      <c r="AD1542" t="s">
        <v>6186</v>
      </c>
      <c r="AE1542" t="s">
        <v>6186</v>
      </c>
      <c r="AF1542" t="s">
        <v>6186</v>
      </c>
      <c r="AG1542">
        <v>1</v>
      </c>
      <c r="AH1542" t="s">
        <v>6186</v>
      </c>
      <c r="AI1542" t="s">
        <v>6186</v>
      </c>
      <c r="AJ1542" t="s">
        <v>6186</v>
      </c>
      <c r="AK1542" t="s">
        <v>6186</v>
      </c>
      <c r="AL1542" t="s">
        <v>6186</v>
      </c>
      <c r="AM1542" t="s">
        <v>6186</v>
      </c>
      <c r="AN1542" t="s">
        <v>6186</v>
      </c>
      <c r="AO1542" t="s">
        <v>6186</v>
      </c>
      <c r="AP1542">
        <v>1</v>
      </c>
      <c r="AQ1542" t="s">
        <v>6186</v>
      </c>
      <c r="AR1542" t="s">
        <v>6186</v>
      </c>
      <c r="AS1542" t="s">
        <v>6186</v>
      </c>
      <c r="AT1542">
        <v>0.41299999999999998</v>
      </c>
      <c r="AU1542" t="s">
        <v>6186</v>
      </c>
      <c r="AV1542">
        <v>4</v>
      </c>
      <c r="AW1542">
        <v>0.311</v>
      </c>
      <c r="AX1542">
        <v>5.9</v>
      </c>
      <c r="AY1542">
        <v>0.68899999999999995</v>
      </c>
      <c r="AZ1542" t="s">
        <v>6186</v>
      </c>
      <c r="BA1542" t="s">
        <v>6186</v>
      </c>
      <c r="BB1542" t="s">
        <v>6186</v>
      </c>
      <c r="BC1542" t="s">
        <v>6186</v>
      </c>
      <c r="BD1542" t="s">
        <v>6186</v>
      </c>
    </row>
    <row r="1543" spans="1:56">
      <c r="A1543" t="s">
        <v>6190</v>
      </c>
      <c r="B1543">
        <v>4000</v>
      </c>
      <c r="C1543">
        <v>2008</v>
      </c>
      <c r="D1543" t="s">
        <v>6186</v>
      </c>
      <c r="E1543" t="s">
        <v>6186</v>
      </c>
      <c r="F1543" t="s">
        <v>6186</v>
      </c>
      <c r="H1543" t="s">
        <v>6186</v>
      </c>
      <c r="I1543" t="str">
        <f t="shared" si="27"/>
        <v/>
      </c>
      <c r="K1543" t="s">
        <v>6186</v>
      </c>
      <c r="L1543" t="s">
        <v>6186</v>
      </c>
      <c r="M1543" t="s">
        <v>6186</v>
      </c>
      <c r="N1543" t="s">
        <v>6186</v>
      </c>
      <c r="O1543" t="s">
        <v>6186</v>
      </c>
      <c r="P1543" t="s">
        <v>6186</v>
      </c>
      <c r="Q1543" t="s">
        <v>6186</v>
      </c>
      <c r="R1543" t="s">
        <v>6186</v>
      </c>
      <c r="S1543" t="s">
        <v>6186</v>
      </c>
      <c r="T1543" t="s">
        <v>6186</v>
      </c>
      <c r="U1543" t="s">
        <v>6186</v>
      </c>
      <c r="V1543" t="s">
        <v>6186</v>
      </c>
      <c r="W1543" t="s">
        <v>6186</v>
      </c>
      <c r="X1543" t="s">
        <v>6186</v>
      </c>
      <c r="Y1543" t="s">
        <v>6186</v>
      </c>
      <c r="Z1543" t="s">
        <v>6186</v>
      </c>
      <c r="AA1543" t="s">
        <v>6186</v>
      </c>
      <c r="AB1543" t="s">
        <v>6186</v>
      </c>
      <c r="AC1543" t="s">
        <v>6186</v>
      </c>
      <c r="AD1543" t="s">
        <v>6186</v>
      </c>
      <c r="AE1543" t="s">
        <v>6186</v>
      </c>
      <c r="AF1543" t="s">
        <v>6186</v>
      </c>
      <c r="AG1543" t="s">
        <v>6186</v>
      </c>
      <c r="AH1543" t="s">
        <v>6186</v>
      </c>
      <c r="AI1543" t="s">
        <v>6186</v>
      </c>
      <c r="AJ1543" t="s">
        <v>6186</v>
      </c>
      <c r="AK1543" t="s">
        <v>6186</v>
      </c>
      <c r="AL1543" t="s">
        <v>6186</v>
      </c>
      <c r="AM1543" t="s">
        <v>6186</v>
      </c>
      <c r="AN1543" t="s">
        <v>6186</v>
      </c>
      <c r="AO1543" t="s">
        <v>6186</v>
      </c>
      <c r="AP1543" t="s">
        <v>6186</v>
      </c>
      <c r="AQ1543" t="s">
        <v>6186</v>
      </c>
      <c r="AR1543" t="s">
        <v>6186</v>
      </c>
      <c r="AS1543" t="s">
        <v>6186</v>
      </c>
      <c r="AT1543" t="s">
        <v>6186</v>
      </c>
      <c r="AU1543" t="s">
        <v>6186</v>
      </c>
      <c r="AV1543" t="s">
        <v>6186</v>
      </c>
      <c r="AW1543" t="s">
        <v>6186</v>
      </c>
      <c r="AX1543" t="s">
        <v>6186</v>
      </c>
      <c r="AY1543" t="s">
        <v>6186</v>
      </c>
      <c r="AZ1543" t="s">
        <v>6186</v>
      </c>
      <c r="BA1543" t="s">
        <v>6186</v>
      </c>
      <c r="BB1543" t="s">
        <v>6186</v>
      </c>
      <c r="BC1543" t="s">
        <v>6186</v>
      </c>
      <c r="BD1543" t="s">
        <v>6186</v>
      </c>
    </row>
    <row r="1544" spans="1:56">
      <c r="A1544" t="s">
        <v>6190</v>
      </c>
      <c r="B1544">
        <v>4000</v>
      </c>
      <c r="C1544">
        <v>2009</v>
      </c>
      <c r="D1544" t="s">
        <v>6186</v>
      </c>
      <c r="E1544" t="s">
        <v>6186</v>
      </c>
      <c r="F1544" t="s">
        <v>6186</v>
      </c>
      <c r="H1544" t="s">
        <v>6186</v>
      </c>
      <c r="I1544" t="str">
        <f t="shared" si="27"/>
        <v/>
      </c>
      <c r="K1544" t="s">
        <v>6186</v>
      </c>
      <c r="L1544" t="s">
        <v>6186</v>
      </c>
      <c r="M1544" t="s">
        <v>6186</v>
      </c>
      <c r="N1544" t="s">
        <v>6186</v>
      </c>
      <c r="O1544" t="s">
        <v>6186</v>
      </c>
      <c r="P1544" t="s">
        <v>6186</v>
      </c>
      <c r="Q1544" t="s">
        <v>6186</v>
      </c>
      <c r="R1544" t="s">
        <v>6186</v>
      </c>
      <c r="S1544" t="s">
        <v>6186</v>
      </c>
      <c r="T1544" t="s">
        <v>6186</v>
      </c>
      <c r="U1544" t="s">
        <v>6186</v>
      </c>
      <c r="V1544" t="s">
        <v>6186</v>
      </c>
      <c r="W1544" t="s">
        <v>6186</v>
      </c>
      <c r="X1544" t="s">
        <v>6186</v>
      </c>
      <c r="Y1544" t="s">
        <v>6186</v>
      </c>
      <c r="Z1544" t="s">
        <v>6186</v>
      </c>
      <c r="AA1544" t="s">
        <v>6186</v>
      </c>
      <c r="AB1544" t="s">
        <v>6186</v>
      </c>
      <c r="AC1544" t="s">
        <v>6186</v>
      </c>
      <c r="AD1544" t="s">
        <v>6186</v>
      </c>
      <c r="AE1544" t="s">
        <v>6186</v>
      </c>
      <c r="AF1544" t="s">
        <v>6186</v>
      </c>
      <c r="AG1544" t="s">
        <v>6186</v>
      </c>
      <c r="AH1544" t="s">
        <v>6186</v>
      </c>
      <c r="AI1544" t="s">
        <v>6186</v>
      </c>
      <c r="AJ1544" t="s">
        <v>6186</v>
      </c>
      <c r="AK1544" t="s">
        <v>6186</v>
      </c>
      <c r="AL1544" t="s">
        <v>6186</v>
      </c>
      <c r="AM1544" t="s">
        <v>6186</v>
      </c>
      <c r="AN1544" t="s">
        <v>6186</v>
      </c>
      <c r="AO1544" t="s">
        <v>6186</v>
      </c>
      <c r="AP1544" t="s">
        <v>6186</v>
      </c>
      <c r="AQ1544" t="s">
        <v>6186</v>
      </c>
      <c r="AR1544" t="s">
        <v>6186</v>
      </c>
      <c r="AS1544" t="s">
        <v>6186</v>
      </c>
      <c r="AT1544" t="s">
        <v>6186</v>
      </c>
      <c r="AU1544" t="s">
        <v>6186</v>
      </c>
      <c r="AV1544" t="s">
        <v>6186</v>
      </c>
      <c r="AW1544" t="s">
        <v>6186</v>
      </c>
      <c r="AX1544" t="s">
        <v>6186</v>
      </c>
      <c r="AY1544" t="s">
        <v>6186</v>
      </c>
      <c r="AZ1544" t="s">
        <v>6186</v>
      </c>
      <c r="BA1544" t="s">
        <v>6186</v>
      </c>
      <c r="BB1544" t="s">
        <v>6186</v>
      </c>
      <c r="BC1544" t="s">
        <v>6186</v>
      </c>
      <c r="BD1544" t="s">
        <v>6186</v>
      </c>
    </row>
    <row r="1545" spans="1:56">
      <c r="A1545" t="s">
        <v>6190</v>
      </c>
      <c r="B1545">
        <v>4000</v>
      </c>
      <c r="C1545">
        <v>2010</v>
      </c>
      <c r="D1545" t="s">
        <v>6186</v>
      </c>
      <c r="E1545" t="s">
        <v>6186</v>
      </c>
      <c r="F1545" t="s">
        <v>6186</v>
      </c>
      <c r="H1545" t="s">
        <v>6186</v>
      </c>
      <c r="I1545" t="str">
        <f t="shared" si="27"/>
        <v/>
      </c>
      <c r="K1545" t="s">
        <v>6186</v>
      </c>
      <c r="L1545" t="s">
        <v>6186</v>
      </c>
      <c r="M1545" t="s">
        <v>6186</v>
      </c>
      <c r="N1545" t="s">
        <v>6186</v>
      </c>
      <c r="O1545" t="s">
        <v>6186</v>
      </c>
      <c r="P1545" t="s">
        <v>6186</v>
      </c>
      <c r="Q1545" t="s">
        <v>6186</v>
      </c>
      <c r="R1545" t="s">
        <v>6186</v>
      </c>
      <c r="S1545" t="s">
        <v>6186</v>
      </c>
      <c r="T1545" t="s">
        <v>6186</v>
      </c>
      <c r="U1545" t="s">
        <v>6186</v>
      </c>
      <c r="V1545" t="s">
        <v>6186</v>
      </c>
      <c r="W1545" t="s">
        <v>6186</v>
      </c>
      <c r="X1545" t="s">
        <v>6186</v>
      </c>
      <c r="Y1545" t="s">
        <v>6186</v>
      </c>
      <c r="Z1545" t="s">
        <v>6186</v>
      </c>
      <c r="AA1545" t="s">
        <v>6186</v>
      </c>
      <c r="AB1545" t="s">
        <v>6186</v>
      </c>
      <c r="AC1545" t="s">
        <v>6186</v>
      </c>
      <c r="AD1545" t="s">
        <v>6186</v>
      </c>
      <c r="AE1545" t="s">
        <v>6186</v>
      </c>
      <c r="AF1545" t="s">
        <v>6186</v>
      </c>
      <c r="AG1545" t="s">
        <v>6186</v>
      </c>
      <c r="AH1545" t="s">
        <v>6186</v>
      </c>
      <c r="AI1545" t="s">
        <v>6186</v>
      </c>
      <c r="AJ1545" t="s">
        <v>6186</v>
      </c>
      <c r="AK1545" t="s">
        <v>6186</v>
      </c>
      <c r="AL1545" t="s">
        <v>6186</v>
      </c>
      <c r="AM1545" t="s">
        <v>6186</v>
      </c>
      <c r="AN1545" t="s">
        <v>6186</v>
      </c>
      <c r="AO1545" t="s">
        <v>6186</v>
      </c>
      <c r="AP1545" t="s">
        <v>6186</v>
      </c>
      <c r="AQ1545" t="s">
        <v>6186</v>
      </c>
      <c r="AR1545" t="s">
        <v>6186</v>
      </c>
      <c r="AS1545" t="s">
        <v>6186</v>
      </c>
      <c r="AT1545" t="s">
        <v>6186</v>
      </c>
      <c r="AU1545" t="s">
        <v>6186</v>
      </c>
      <c r="AV1545" t="s">
        <v>6186</v>
      </c>
      <c r="AW1545" t="s">
        <v>6186</v>
      </c>
      <c r="AX1545" t="s">
        <v>6186</v>
      </c>
      <c r="AY1545" t="s">
        <v>6186</v>
      </c>
      <c r="AZ1545" t="s">
        <v>6186</v>
      </c>
      <c r="BA1545" t="s">
        <v>6186</v>
      </c>
      <c r="BB1545" t="s">
        <v>6186</v>
      </c>
      <c r="BC1545" t="s">
        <v>6186</v>
      </c>
      <c r="BD1545" t="s">
        <v>6186</v>
      </c>
    </row>
    <row r="1546" spans="1:56">
      <c r="A1546" t="s">
        <v>6190</v>
      </c>
      <c r="B1546">
        <v>4000</v>
      </c>
      <c r="C1546">
        <v>2011</v>
      </c>
      <c r="D1546" t="s">
        <v>6186</v>
      </c>
      <c r="E1546" t="s">
        <v>6186</v>
      </c>
      <c r="F1546" t="s">
        <v>6186</v>
      </c>
      <c r="H1546" t="s">
        <v>6186</v>
      </c>
      <c r="I1546" t="str">
        <f t="shared" si="27"/>
        <v/>
      </c>
      <c r="K1546" t="s">
        <v>6186</v>
      </c>
      <c r="L1546" t="s">
        <v>6186</v>
      </c>
      <c r="M1546" t="s">
        <v>6186</v>
      </c>
      <c r="N1546" t="s">
        <v>6186</v>
      </c>
      <c r="O1546" t="s">
        <v>6186</v>
      </c>
      <c r="P1546" t="s">
        <v>6186</v>
      </c>
      <c r="Q1546" t="s">
        <v>6186</v>
      </c>
      <c r="R1546" t="s">
        <v>6186</v>
      </c>
      <c r="S1546" t="s">
        <v>6186</v>
      </c>
      <c r="T1546" t="s">
        <v>6186</v>
      </c>
      <c r="U1546" t="s">
        <v>6186</v>
      </c>
      <c r="V1546" t="s">
        <v>6186</v>
      </c>
      <c r="W1546" t="s">
        <v>6186</v>
      </c>
      <c r="X1546" t="s">
        <v>6186</v>
      </c>
      <c r="Y1546" t="s">
        <v>6186</v>
      </c>
      <c r="Z1546" t="s">
        <v>6186</v>
      </c>
      <c r="AA1546" t="s">
        <v>6186</v>
      </c>
      <c r="AB1546" t="s">
        <v>6186</v>
      </c>
      <c r="AC1546" t="s">
        <v>6186</v>
      </c>
      <c r="AD1546" t="s">
        <v>6186</v>
      </c>
      <c r="AE1546" t="s">
        <v>6186</v>
      </c>
      <c r="AF1546" t="s">
        <v>6186</v>
      </c>
      <c r="AG1546" t="s">
        <v>6186</v>
      </c>
      <c r="AH1546" t="s">
        <v>6186</v>
      </c>
      <c r="AI1546" t="s">
        <v>6186</v>
      </c>
      <c r="AJ1546" t="s">
        <v>6186</v>
      </c>
      <c r="AK1546" t="s">
        <v>6186</v>
      </c>
      <c r="AL1546" t="s">
        <v>6186</v>
      </c>
      <c r="AM1546" t="s">
        <v>6186</v>
      </c>
      <c r="AN1546" t="s">
        <v>6186</v>
      </c>
      <c r="AO1546" t="s">
        <v>6186</v>
      </c>
      <c r="AP1546" t="s">
        <v>6186</v>
      </c>
      <c r="AQ1546" t="s">
        <v>6186</v>
      </c>
      <c r="AR1546" t="s">
        <v>6186</v>
      </c>
      <c r="AS1546" t="s">
        <v>6186</v>
      </c>
      <c r="AT1546" t="s">
        <v>6186</v>
      </c>
      <c r="AU1546" t="s">
        <v>6186</v>
      </c>
      <c r="AV1546" t="s">
        <v>6186</v>
      </c>
      <c r="AW1546" t="s">
        <v>6186</v>
      </c>
      <c r="AX1546" t="s">
        <v>6186</v>
      </c>
      <c r="AY1546" t="s">
        <v>6186</v>
      </c>
      <c r="AZ1546" t="s">
        <v>6186</v>
      </c>
      <c r="BA1546" t="s">
        <v>6186</v>
      </c>
      <c r="BB1546" t="s">
        <v>6186</v>
      </c>
      <c r="BC1546" t="s">
        <v>6186</v>
      </c>
      <c r="BD1546" t="s">
        <v>6186</v>
      </c>
    </row>
    <row r="1547" spans="1:56">
      <c r="A1547" t="s">
        <v>6190</v>
      </c>
      <c r="B1547">
        <v>4000</v>
      </c>
      <c r="C1547">
        <v>2012</v>
      </c>
      <c r="D1547" t="s">
        <v>6186</v>
      </c>
      <c r="E1547" t="s">
        <v>6186</v>
      </c>
      <c r="F1547" t="s">
        <v>6186</v>
      </c>
      <c r="H1547" t="s">
        <v>6186</v>
      </c>
      <c r="I1547" t="str">
        <f t="shared" ref="I1547:I1610" si="28">IFERROR(H1547*E1547,"")</f>
        <v/>
      </c>
      <c r="K1547" t="s">
        <v>6186</v>
      </c>
      <c r="L1547" t="s">
        <v>6186</v>
      </c>
      <c r="M1547" t="s">
        <v>6186</v>
      </c>
      <c r="N1547" t="s">
        <v>6186</v>
      </c>
      <c r="O1547" t="s">
        <v>6186</v>
      </c>
      <c r="P1547" t="s">
        <v>6186</v>
      </c>
      <c r="Q1547" t="s">
        <v>6186</v>
      </c>
      <c r="R1547" t="s">
        <v>6186</v>
      </c>
      <c r="S1547" t="s">
        <v>6186</v>
      </c>
      <c r="T1547" t="s">
        <v>6186</v>
      </c>
      <c r="U1547" t="s">
        <v>6186</v>
      </c>
      <c r="V1547" t="s">
        <v>6186</v>
      </c>
      <c r="W1547" t="s">
        <v>6186</v>
      </c>
      <c r="X1547" t="s">
        <v>6186</v>
      </c>
      <c r="Y1547" t="s">
        <v>6186</v>
      </c>
      <c r="Z1547" t="s">
        <v>6186</v>
      </c>
      <c r="AA1547" t="s">
        <v>6186</v>
      </c>
      <c r="AB1547" t="s">
        <v>6186</v>
      </c>
      <c r="AC1547" t="s">
        <v>6186</v>
      </c>
      <c r="AD1547" t="s">
        <v>6186</v>
      </c>
      <c r="AE1547" t="s">
        <v>6186</v>
      </c>
      <c r="AF1547" t="s">
        <v>6186</v>
      </c>
      <c r="AG1547" t="s">
        <v>6186</v>
      </c>
      <c r="AH1547" t="s">
        <v>6186</v>
      </c>
      <c r="AI1547" t="s">
        <v>6186</v>
      </c>
      <c r="AJ1547" t="s">
        <v>6186</v>
      </c>
      <c r="AK1547" t="s">
        <v>6186</v>
      </c>
      <c r="AL1547" t="s">
        <v>6186</v>
      </c>
      <c r="AM1547" t="s">
        <v>6186</v>
      </c>
      <c r="AN1547" t="s">
        <v>6186</v>
      </c>
      <c r="AO1547" t="s">
        <v>6186</v>
      </c>
      <c r="AP1547" t="s">
        <v>6186</v>
      </c>
      <c r="AQ1547" t="s">
        <v>6186</v>
      </c>
      <c r="AR1547" t="s">
        <v>6186</v>
      </c>
      <c r="AS1547" t="s">
        <v>6186</v>
      </c>
      <c r="AT1547" t="s">
        <v>6186</v>
      </c>
      <c r="AU1547" t="s">
        <v>6186</v>
      </c>
      <c r="AV1547" t="s">
        <v>6186</v>
      </c>
      <c r="AW1547" t="s">
        <v>6186</v>
      </c>
      <c r="AX1547" t="s">
        <v>6186</v>
      </c>
      <c r="AY1547" t="s">
        <v>6186</v>
      </c>
      <c r="AZ1547" t="s">
        <v>6186</v>
      </c>
      <c r="BA1547" t="s">
        <v>6186</v>
      </c>
      <c r="BB1547" t="s">
        <v>6186</v>
      </c>
      <c r="BC1547" t="s">
        <v>6186</v>
      </c>
      <c r="BD1547" t="s">
        <v>6186</v>
      </c>
    </row>
    <row r="1548" spans="1:56">
      <c r="A1548" t="s">
        <v>6190</v>
      </c>
      <c r="B1548">
        <v>4000</v>
      </c>
      <c r="C1548">
        <v>2013</v>
      </c>
      <c r="D1548" t="s">
        <v>6186</v>
      </c>
      <c r="E1548" t="s">
        <v>6186</v>
      </c>
      <c r="F1548" t="s">
        <v>6186</v>
      </c>
      <c r="H1548" t="s">
        <v>6186</v>
      </c>
      <c r="I1548" t="str">
        <f t="shared" si="28"/>
        <v/>
      </c>
      <c r="K1548" t="s">
        <v>6186</v>
      </c>
      <c r="L1548" t="s">
        <v>6186</v>
      </c>
      <c r="M1548" t="s">
        <v>6186</v>
      </c>
      <c r="N1548" t="s">
        <v>6186</v>
      </c>
      <c r="O1548" t="s">
        <v>6186</v>
      </c>
      <c r="P1548" t="s">
        <v>6186</v>
      </c>
      <c r="Q1548" t="s">
        <v>6186</v>
      </c>
      <c r="R1548" t="s">
        <v>6186</v>
      </c>
      <c r="S1548" t="s">
        <v>6186</v>
      </c>
      <c r="T1548" t="s">
        <v>6186</v>
      </c>
      <c r="U1548" t="s">
        <v>6186</v>
      </c>
      <c r="V1548" t="s">
        <v>6186</v>
      </c>
      <c r="W1548" t="s">
        <v>6186</v>
      </c>
      <c r="X1548" t="s">
        <v>6186</v>
      </c>
      <c r="Y1548" t="s">
        <v>6186</v>
      </c>
      <c r="Z1548" t="s">
        <v>6186</v>
      </c>
      <c r="AA1548" t="s">
        <v>6186</v>
      </c>
      <c r="AB1548" t="s">
        <v>6186</v>
      </c>
      <c r="AC1548" t="s">
        <v>6186</v>
      </c>
      <c r="AD1548" t="s">
        <v>6186</v>
      </c>
      <c r="AE1548" t="s">
        <v>6186</v>
      </c>
      <c r="AF1548" t="s">
        <v>6186</v>
      </c>
      <c r="AG1548" t="s">
        <v>6186</v>
      </c>
      <c r="AH1548" t="s">
        <v>6186</v>
      </c>
      <c r="AI1548" t="s">
        <v>6186</v>
      </c>
      <c r="AJ1548" t="s">
        <v>6186</v>
      </c>
      <c r="AK1548" t="s">
        <v>6186</v>
      </c>
      <c r="AL1548" t="s">
        <v>6186</v>
      </c>
      <c r="AM1548" t="s">
        <v>6186</v>
      </c>
      <c r="AN1548" t="s">
        <v>6186</v>
      </c>
      <c r="AO1548" t="s">
        <v>6186</v>
      </c>
      <c r="AP1548" t="s">
        <v>6186</v>
      </c>
      <c r="AQ1548" t="s">
        <v>6186</v>
      </c>
      <c r="AR1548" t="s">
        <v>6186</v>
      </c>
      <c r="AS1548" t="s">
        <v>6186</v>
      </c>
      <c r="AT1548" t="s">
        <v>6186</v>
      </c>
      <c r="AU1548" t="s">
        <v>6186</v>
      </c>
      <c r="AV1548" t="s">
        <v>6186</v>
      </c>
      <c r="AW1548" t="s">
        <v>6186</v>
      </c>
      <c r="AX1548" t="s">
        <v>6186</v>
      </c>
      <c r="AY1548" t="s">
        <v>6186</v>
      </c>
      <c r="AZ1548" t="s">
        <v>6186</v>
      </c>
      <c r="BA1548" t="s">
        <v>6186</v>
      </c>
      <c r="BB1548" t="s">
        <v>6186</v>
      </c>
      <c r="BC1548" t="s">
        <v>6186</v>
      </c>
      <c r="BD1548" t="s">
        <v>6186</v>
      </c>
    </row>
    <row r="1549" spans="1:56">
      <c r="A1549" t="s">
        <v>6190</v>
      </c>
      <c r="B1549">
        <v>4000</v>
      </c>
      <c r="C1549">
        <v>2014</v>
      </c>
      <c r="D1549">
        <v>29</v>
      </c>
      <c r="E1549">
        <v>1.8699999999999999E-3</v>
      </c>
      <c r="F1549">
        <v>30.282450000000001</v>
      </c>
      <c r="H1549">
        <v>23.844059999999999</v>
      </c>
      <c r="I1549">
        <f t="shared" si="28"/>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6186</v>
      </c>
      <c r="Y1549" t="s">
        <v>6186</v>
      </c>
      <c r="Z1549" t="s">
        <v>6186</v>
      </c>
      <c r="AA1549" t="s">
        <v>6186</v>
      </c>
      <c r="AB1549">
        <v>1</v>
      </c>
      <c r="AC1549" t="s">
        <v>6186</v>
      </c>
      <c r="AD1549" t="s">
        <v>6186</v>
      </c>
      <c r="AE1549" t="s">
        <v>6186</v>
      </c>
      <c r="AF1549">
        <v>4.7E-2</v>
      </c>
      <c r="AG1549">
        <v>0.95299999999999996</v>
      </c>
      <c r="AH1549" t="s">
        <v>6186</v>
      </c>
      <c r="AI1549" t="s">
        <v>6186</v>
      </c>
      <c r="AJ1549" t="s">
        <v>6186</v>
      </c>
      <c r="AK1549" t="s">
        <v>6186</v>
      </c>
      <c r="AL1549" t="s">
        <v>6186</v>
      </c>
      <c r="AM1549" t="s">
        <v>6186</v>
      </c>
      <c r="AN1549" t="s">
        <v>6186</v>
      </c>
      <c r="AO1549" t="s">
        <v>6186</v>
      </c>
      <c r="AP1549">
        <v>1</v>
      </c>
      <c r="AQ1549">
        <v>4.7E-2</v>
      </c>
      <c r="AR1549" t="s">
        <v>6186</v>
      </c>
      <c r="AS1549" t="s">
        <v>6186</v>
      </c>
      <c r="AT1549">
        <v>1</v>
      </c>
      <c r="AU1549">
        <v>1</v>
      </c>
      <c r="AV1549">
        <v>6</v>
      </c>
      <c r="AW1549" t="s">
        <v>6186</v>
      </c>
      <c r="AX1549">
        <v>4</v>
      </c>
      <c r="AY1549" t="s">
        <v>6186</v>
      </c>
      <c r="AZ1549" t="s">
        <v>6186</v>
      </c>
      <c r="BA1549">
        <v>1</v>
      </c>
      <c r="BB1549" t="s">
        <v>6186</v>
      </c>
      <c r="BC1549" t="s">
        <v>6186</v>
      </c>
      <c r="BD1549" t="s">
        <v>6186</v>
      </c>
    </row>
    <row r="1550" spans="1:56">
      <c r="A1550" t="s">
        <v>6190</v>
      </c>
      <c r="B1550">
        <v>4000</v>
      </c>
      <c r="C1550">
        <v>2015</v>
      </c>
      <c r="D1550">
        <v>39</v>
      </c>
      <c r="E1550">
        <v>2.3210000000000001E-3</v>
      </c>
      <c r="F1550">
        <v>30.610520000000001</v>
      </c>
      <c r="H1550">
        <v>24.078209999999999</v>
      </c>
      <c r="I1550">
        <f t="shared" si="28"/>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6186</v>
      </c>
      <c r="Y1550" t="s">
        <v>6186</v>
      </c>
      <c r="Z1550" t="s">
        <v>6186</v>
      </c>
      <c r="AA1550" t="s">
        <v>6186</v>
      </c>
      <c r="AB1550">
        <v>1</v>
      </c>
      <c r="AC1550" t="s">
        <v>6186</v>
      </c>
      <c r="AD1550" t="s">
        <v>6186</v>
      </c>
      <c r="AE1550" t="s">
        <v>6186</v>
      </c>
      <c r="AF1550">
        <v>6.5000000000000002E-2</v>
      </c>
      <c r="AG1550">
        <v>0.93500000000000005</v>
      </c>
      <c r="AH1550" t="s">
        <v>6186</v>
      </c>
      <c r="AI1550" t="s">
        <v>6186</v>
      </c>
      <c r="AJ1550" t="s">
        <v>6186</v>
      </c>
      <c r="AK1550" t="s">
        <v>6186</v>
      </c>
      <c r="AL1550" t="s">
        <v>6186</v>
      </c>
      <c r="AM1550" t="s">
        <v>6186</v>
      </c>
      <c r="AN1550" t="s">
        <v>6186</v>
      </c>
      <c r="AO1550" t="s">
        <v>6186</v>
      </c>
      <c r="AP1550">
        <v>1</v>
      </c>
      <c r="AQ1550">
        <v>6.5000000000000002E-2</v>
      </c>
      <c r="AR1550" t="s">
        <v>6186</v>
      </c>
      <c r="AS1550" t="s">
        <v>6186</v>
      </c>
      <c r="AT1550">
        <v>1</v>
      </c>
      <c r="AU1550">
        <v>1</v>
      </c>
      <c r="AV1550">
        <v>6</v>
      </c>
      <c r="AW1550" t="s">
        <v>6186</v>
      </c>
      <c r="AX1550">
        <v>4</v>
      </c>
      <c r="AY1550" t="s">
        <v>6186</v>
      </c>
      <c r="AZ1550" t="s">
        <v>6186</v>
      </c>
      <c r="BA1550">
        <v>1</v>
      </c>
      <c r="BB1550" t="s">
        <v>6186</v>
      </c>
      <c r="BC1550" t="s">
        <v>6186</v>
      </c>
      <c r="BD1550" t="s">
        <v>6186</v>
      </c>
    </row>
    <row r="1551" spans="1:56">
      <c r="A1551" t="s">
        <v>6190</v>
      </c>
      <c r="B1551">
        <v>4000</v>
      </c>
      <c r="C1551">
        <v>2016</v>
      </c>
      <c r="D1551">
        <v>42</v>
      </c>
      <c r="E1551">
        <v>2.562E-3</v>
      </c>
      <c r="F1551">
        <v>29.497350000000001</v>
      </c>
      <c r="H1551">
        <v>23.293880000000001</v>
      </c>
      <c r="I1551">
        <f t="shared" si="28"/>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6186</v>
      </c>
      <c r="Y1551" t="s">
        <v>6186</v>
      </c>
      <c r="Z1551" t="s">
        <v>6186</v>
      </c>
      <c r="AA1551" t="s">
        <v>6186</v>
      </c>
      <c r="AB1551">
        <v>1</v>
      </c>
      <c r="AC1551" t="s">
        <v>6186</v>
      </c>
      <c r="AD1551" t="s">
        <v>6186</v>
      </c>
      <c r="AE1551" t="s">
        <v>6186</v>
      </c>
      <c r="AF1551">
        <v>5.2999999999999999E-2</v>
      </c>
      <c r="AG1551">
        <v>0.94699999999999995</v>
      </c>
      <c r="AH1551" t="s">
        <v>6186</v>
      </c>
      <c r="AI1551" t="s">
        <v>6186</v>
      </c>
      <c r="AJ1551" t="s">
        <v>6186</v>
      </c>
      <c r="AK1551" t="s">
        <v>6186</v>
      </c>
      <c r="AL1551" t="s">
        <v>6186</v>
      </c>
      <c r="AM1551" t="s">
        <v>6186</v>
      </c>
      <c r="AN1551" t="s">
        <v>6186</v>
      </c>
      <c r="AO1551" t="s">
        <v>6186</v>
      </c>
      <c r="AP1551">
        <v>1</v>
      </c>
      <c r="AQ1551">
        <v>5.2999999999999999E-2</v>
      </c>
      <c r="AR1551" t="s">
        <v>6186</v>
      </c>
      <c r="AS1551" t="s">
        <v>6186</v>
      </c>
      <c r="AT1551">
        <v>1</v>
      </c>
      <c r="AU1551">
        <v>1</v>
      </c>
      <c r="AV1551">
        <v>6</v>
      </c>
      <c r="AW1551" t="s">
        <v>6186</v>
      </c>
      <c r="AX1551">
        <v>4</v>
      </c>
      <c r="AY1551" t="s">
        <v>6186</v>
      </c>
      <c r="AZ1551" t="s">
        <v>6186</v>
      </c>
      <c r="BA1551">
        <v>1</v>
      </c>
      <c r="BB1551" t="s">
        <v>6186</v>
      </c>
      <c r="BC1551" t="s">
        <v>6186</v>
      </c>
      <c r="BD1551" t="s">
        <v>6186</v>
      </c>
    </row>
    <row r="1552" spans="1:56">
      <c r="A1552" t="s">
        <v>6190</v>
      </c>
      <c r="B1552">
        <v>4000</v>
      </c>
      <c r="C1552">
        <v>2017</v>
      </c>
      <c r="D1552">
        <v>28</v>
      </c>
      <c r="E1552">
        <v>1.655E-3</v>
      </c>
      <c r="F1552">
        <v>29.370229999999999</v>
      </c>
      <c r="H1552">
        <v>23.34441</v>
      </c>
      <c r="I1552">
        <f t="shared" si="28"/>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6186</v>
      </c>
      <c r="Y1552" t="s">
        <v>6186</v>
      </c>
      <c r="Z1552" t="s">
        <v>6186</v>
      </c>
      <c r="AA1552" t="s">
        <v>6186</v>
      </c>
      <c r="AB1552">
        <v>1</v>
      </c>
      <c r="AC1552" t="s">
        <v>6186</v>
      </c>
      <c r="AD1552" t="s">
        <v>6186</v>
      </c>
      <c r="AE1552" t="s">
        <v>6186</v>
      </c>
      <c r="AF1552" t="s">
        <v>6186</v>
      </c>
      <c r="AG1552">
        <v>1</v>
      </c>
      <c r="AH1552" t="s">
        <v>6186</v>
      </c>
      <c r="AI1552" t="s">
        <v>6186</v>
      </c>
      <c r="AJ1552" t="s">
        <v>6186</v>
      </c>
      <c r="AK1552" t="s">
        <v>6186</v>
      </c>
      <c r="AL1552" t="s">
        <v>6186</v>
      </c>
      <c r="AM1552" t="s">
        <v>6186</v>
      </c>
      <c r="AN1552" t="s">
        <v>6186</v>
      </c>
      <c r="AO1552" t="s">
        <v>6186</v>
      </c>
      <c r="AP1552">
        <v>1</v>
      </c>
      <c r="AQ1552" t="s">
        <v>6186</v>
      </c>
      <c r="AR1552" t="s">
        <v>6186</v>
      </c>
      <c r="AS1552" t="s">
        <v>6186</v>
      </c>
      <c r="AT1552">
        <v>1</v>
      </c>
      <c r="AU1552">
        <v>1</v>
      </c>
      <c r="AV1552">
        <v>6</v>
      </c>
      <c r="AW1552" t="s">
        <v>6186</v>
      </c>
      <c r="AX1552">
        <v>4</v>
      </c>
      <c r="AY1552" t="s">
        <v>6186</v>
      </c>
      <c r="AZ1552" t="s">
        <v>6186</v>
      </c>
      <c r="BA1552">
        <v>1</v>
      </c>
      <c r="BB1552" t="s">
        <v>6186</v>
      </c>
      <c r="BC1552" t="s">
        <v>6186</v>
      </c>
      <c r="BD1552" t="s">
        <v>6186</v>
      </c>
    </row>
    <row r="1553" spans="1:56">
      <c r="A1553" t="s">
        <v>6190</v>
      </c>
      <c r="B1553">
        <v>4000</v>
      </c>
      <c r="C1553">
        <v>2018</v>
      </c>
      <c r="D1553">
        <v>28</v>
      </c>
      <c r="E1553">
        <v>1.732E-3</v>
      </c>
      <c r="F1553">
        <v>29.826160000000002</v>
      </c>
      <c r="H1553">
        <v>23.68928</v>
      </c>
      <c r="I1553">
        <f t="shared" si="28"/>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6186</v>
      </c>
      <c r="Z1553" t="s">
        <v>6186</v>
      </c>
      <c r="AA1553" t="s">
        <v>6186</v>
      </c>
      <c r="AB1553">
        <v>1</v>
      </c>
      <c r="AC1553" t="s">
        <v>6186</v>
      </c>
      <c r="AD1553" t="s">
        <v>6186</v>
      </c>
      <c r="AE1553" t="s">
        <v>6186</v>
      </c>
      <c r="AF1553">
        <v>0.109</v>
      </c>
      <c r="AG1553">
        <v>0.89100000000000001</v>
      </c>
      <c r="AH1553" t="s">
        <v>6186</v>
      </c>
      <c r="AI1553" t="s">
        <v>6186</v>
      </c>
      <c r="AJ1553" t="s">
        <v>6186</v>
      </c>
      <c r="AK1553" t="s">
        <v>6186</v>
      </c>
      <c r="AL1553" t="s">
        <v>6186</v>
      </c>
      <c r="AM1553" t="s">
        <v>6186</v>
      </c>
      <c r="AN1553" t="s">
        <v>6186</v>
      </c>
      <c r="AO1553" t="s">
        <v>6186</v>
      </c>
      <c r="AP1553">
        <v>1</v>
      </c>
      <c r="AQ1553">
        <v>0.109</v>
      </c>
      <c r="AR1553">
        <v>0.109</v>
      </c>
      <c r="AS1553" t="s">
        <v>6186</v>
      </c>
      <c r="AT1553">
        <v>1</v>
      </c>
      <c r="AU1553">
        <v>1</v>
      </c>
      <c r="AV1553">
        <v>6.2</v>
      </c>
      <c r="AW1553" t="s">
        <v>6186</v>
      </c>
      <c r="AX1553">
        <v>4</v>
      </c>
      <c r="AY1553" t="s">
        <v>6186</v>
      </c>
      <c r="AZ1553" t="s">
        <v>6186</v>
      </c>
      <c r="BA1553">
        <v>0.89100000000000001</v>
      </c>
      <c r="BB1553" t="s">
        <v>6186</v>
      </c>
      <c r="BC1553">
        <v>0.109</v>
      </c>
      <c r="BD1553" t="s">
        <v>6186</v>
      </c>
    </row>
    <row r="1554" spans="1:56">
      <c r="A1554" t="s">
        <v>6190</v>
      </c>
      <c r="B1554">
        <v>4000</v>
      </c>
      <c r="C1554">
        <v>2019</v>
      </c>
      <c r="D1554">
        <v>39</v>
      </c>
      <c r="E1554">
        <v>2.4429999999999999E-3</v>
      </c>
      <c r="F1554">
        <v>35.32499</v>
      </c>
      <c r="H1554">
        <v>25.605160000000001</v>
      </c>
      <c r="I1554">
        <f t="shared" si="28"/>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6186</v>
      </c>
      <c r="Z1554" t="s">
        <v>6186</v>
      </c>
      <c r="AA1554" t="s">
        <v>6186</v>
      </c>
      <c r="AB1554">
        <v>1</v>
      </c>
      <c r="AC1554" t="s">
        <v>6186</v>
      </c>
      <c r="AD1554" t="s">
        <v>6186</v>
      </c>
      <c r="AE1554" t="s">
        <v>6186</v>
      </c>
      <c r="AF1554">
        <v>0.97099999999999997</v>
      </c>
      <c r="AG1554">
        <v>2.9000000000000001E-2</v>
      </c>
      <c r="AH1554" t="s">
        <v>6186</v>
      </c>
      <c r="AI1554" t="s">
        <v>6186</v>
      </c>
      <c r="AJ1554" t="s">
        <v>6186</v>
      </c>
      <c r="AK1554" t="s">
        <v>6186</v>
      </c>
      <c r="AL1554" t="s">
        <v>6186</v>
      </c>
      <c r="AM1554" t="s">
        <v>6186</v>
      </c>
      <c r="AN1554" t="s">
        <v>6186</v>
      </c>
      <c r="AO1554" t="s">
        <v>6186</v>
      </c>
      <c r="AP1554">
        <v>1</v>
      </c>
      <c r="AQ1554">
        <v>0</v>
      </c>
      <c r="AR1554">
        <v>0.97099999999999997</v>
      </c>
      <c r="AS1554" t="s">
        <v>6186</v>
      </c>
      <c r="AT1554">
        <v>1</v>
      </c>
      <c r="AU1554">
        <v>0.03</v>
      </c>
      <c r="AV1554">
        <v>7.9</v>
      </c>
      <c r="AW1554" t="s">
        <v>6186</v>
      </c>
      <c r="AX1554">
        <v>4</v>
      </c>
      <c r="AY1554" t="s">
        <v>6186</v>
      </c>
      <c r="AZ1554" t="s">
        <v>6186</v>
      </c>
      <c r="BA1554">
        <v>2.9000000000000001E-2</v>
      </c>
      <c r="BB1554" t="s">
        <v>6186</v>
      </c>
      <c r="BC1554">
        <v>0.97099999999999997</v>
      </c>
      <c r="BD1554" t="s">
        <v>6186</v>
      </c>
    </row>
    <row r="1555" spans="1:56">
      <c r="A1555" t="s">
        <v>6190</v>
      </c>
      <c r="B1555">
        <v>4000</v>
      </c>
      <c r="C1555">
        <v>2020</v>
      </c>
      <c r="D1555">
        <v>46</v>
      </c>
      <c r="E1555">
        <v>3.3830000000000002E-3</v>
      </c>
      <c r="F1555">
        <v>34.971400000000003</v>
      </c>
      <c r="H1555">
        <v>25.68092</v>
      </c>
      <c r="I1555">
        <f t="shared" si="28"/>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6186</v>
      </c>
      <c r="Z1555" t="s">
        <v>6186</v>
      </c>
      <c r="AA1555" t="s">
        <v>6186</v>
      </c>
      <c r="AB1555">
        <v>1</v>
      </c>
      <c r="AC1555" t="s">
        <v>6186</v>
      </c>
      <c r="AD1555" t="s">
        <v>6186</v>
      </c>
      <c r="AE1555" t="s">
        <v>6186</v>
      </c>
      <c r="AF1555">
        <v>0.96399999999999997</v>
      </c>
      <c r="AG1555">
        <v>3.5999999999999997E-2</v>
      </c>
      <c r="AH1555" t="s">
        <v>6186</v>
      </c>
      <c r="AI1555" t="s">
        <v>6186</v>
      </c>
      <c r="AJ1555" t="s">
        <v>6186</v>
      </c>
      <c r="AK1555" t="s">
        <v>6186</v>
      </c>
      <c r="AL1555" t="s">
        <v>6186</v>
      </c>
      <c r="AM1555" t="s">
        <v>6186</v>
      </c>
      <c r="AN1555" t="s">
        <v>6186</v>
      </c>
      <c r="AO1555" t="s">
        <v>6186</v>
      </c>
      <c r="AP1555">
        <v>1</v>
      </c>
      <c r="AQ1555">
        <v>0.109</v>
      </c>
      <c r="AR1555">
        <v>0.96399999999999997</v>
      </c>
      <c r="AS1555" t="s">
        <v>6186</v>
      </c>
      <c r="AT1555">
        <v>1</v>
      </c>
      <c r="AU1555">
        <v>0.14499999999999999</v>
      </c>
      <c r="AV1555">
        <v>7.9</v>
      </c>
      <c r="AW1555" t="s">
        <v>6186</v>
      </c>
      <c r="AX1555">
        <v>4</v>
      </c>
      <c r="AY1555" t="s">
        <v>6186</v>
      </c>
      <c r="AZ1555" t="s">
        <v>6186</v>
      </c>
      <c r="BA1555">
        <v>3.5999999999999997E-2</v>
      </c>
      <c r="BB1555" t="s">
        <v>6186</v>
      </c>
      <c r="BC1555">
        <v>0.96399999999999997</v>
      </c>
      <c r="BD1555" t="s">
        <v>6186</v>
      </c>
    </row>
    <row r="1556" spans="1:56">
      <c r="A1556" t="s">
        <v>6190</v>
      </c>
      <c r="B1556">
        <v>4000</v>
      </c>
      <c r="C1556">
        <v>2021</v>
      </c>
      <c r="D1556">
        <v>23</v>
      </c>
      <c r="E1556">
        <v>1.6720000000000001E-3</v>
      </c>
      <c r="F1556">
        <v>35.024999999999999</v>
      </c>
      <c r="G1556">
        <f>IFERROR(F1556*E1556,"")</f>
        <v>5.8561800000000004E-2</v>
      </c>
      <c r="H1556">
        <v>25.645479999999999</v>
      </c>
      <c r="I1556">
        <f t="shared" si="28"/>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6186</v>
      </c>
      <c r="Z1556" t="s">
        <v>6186</v>
      </c>
      <c r="AA1556" t="s">
        <v>6186</v>
      </c>
      <c r="AB1556">
        <v>1</v>
      </c>
      <c r="AC1556" t="s">
        <v>6186</v>
      </c>
      <c r="AD1556" t="s">
        <v>6186</v>
      </c>
      <c r="AE1556" t="s">
        <v>6186</v>
      </c>
      <c r="AF1556">
        <v>0.96399999999999997</v>
      </c>
      <c r="AG1556">
        <v>3.5999999999999997E-2</v>
      </c>
      <c r="AH1556" t="s">
        <v>6186</v>
      </c>
      <c r="AI1556" t="s">
        <v>6186</v>
      </c>
      <c r="AJ1556" t="s">
        <v>6186</v>
      </c>
      <c r="AK1556" t="s">
        <v>6186</v>
      </c>
      <c r="AL1556" t="s">
        <v>6186</v>
      </c>
      <c r="AM1556" t="s">
        <v>6186</v>
      </c>
      <c r="AN1556" t="s">
        <v>6186</v>
      </c>
      <c r="AO1556" t="s">
        <v>6186</v>
      </c>
      <c r="AP1556">
        <v>1</v>
      </c>
      <c r="AQ1556">
        <v>9.4E-2</v>
      </c>
      <c r="AR1556">
        <v>0.96399999999999997</v>
      </c>
      <c r="AS1556" t="s">
        <v>6186</v>
      </c>
      <c r="AT1556">
        <v>1</v>
      </c>
      <c r="AU1556">
        <v>0.13</v>
      </c>
      <c r="AV1556">
        <v>7.9</v>
      </c>
      <c r="AW1556" t="s">
        <v>6186</v>
      </c>
      <c r="AX1556">
        <v>4</v>
      </c>
      <c r="AY1556" t="s">
        <v>6186</v>
      </c>
      <c r="AZ1556" t="s">
        <v>6186</v>
      </c>
      <c r="BA1556">
        <v>3.5999999999999997E-2</v>
      </c>
      <c r="BB1556" t="s">
        <v>6186</v>
      </c>
      <c r="BC1556">
        <v>0.96399999999999997</v>
      </c>
      <c r="BD1556" t="s">
        <v>6186</v>
      </c>
    </row>
    <row r="1557" spans="1:56">
      <c r="A1557" t="s">
        <v>6190</v>
      </c>
      <c r="B1557">
        <v>4000</v>
      </c>
      <c r="C1557" t="s">
        <v>6187</v>
      </c>
      <c r="D1557" t="s">
        <v>6186</v>
      </c>
      <c r="E1557">
        <v>3.7090000000000001E-3</v>
      </c>
      <c r="F1557">
        <v>34.309820000000002</v>
      </c>
      <c r="H1557">
        <v>25.142230000000001</v>
      </c>
      <c r="I1557">
        <f t="shared" si="28"/>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6186</v>
      </c>
      <c r="Y1557" t="s">
        <v>6186</v>
      </c>
      <c r="Z1557" t="s">
        <v>6186</v>
      </c>
      <c r="AA1557" t="s">
        <v>6186</v>
      </c>
      <c r="AB1557">
        <v>1</v>
      </c>
      <c r="AC1557" t="s">
        <v>6186</v>
      </c>
      <c r="AD1557" t="s">
        <v>6186</v>
      </c>
      <c r="AE1557" t="s">
        <v>6186</v>
      </c>
      <c r="AF1557">
        <v>0.84299999999999997</v>
      </c>
      <c r="AG1557">
        <v>0.157</v>
      </c>
      <c r="AH1557" t="s">
        <v>6186</v>
      </c>
      <c r="AI1557" t="s">
        <v>6186</v>
      </c>
      <c r="AJ1557" t="s">
        <v>6186</v>
      </c>
      <c r="AK1557" t="s">
        <v>6186</v>
      </c>
      <c r="AL1557" t="s">
        <v>6186</v>
      </c>
      <c r="AM1557" t="s">
        <v>6186</v>
      </c>
      <c r="AN1557" t="s">
        <v>6186</v>
      </c>
      <c r="AO1557" t="s">
        <v>6186</v>
      </c>
      <c r="AP1557">
        <v>1</v>
      </c>
      <c r="AQ1557" t="s">
        <v>6186</v>
      </c>
      <c r="AR1557">
        <v>0.84299999999999997</v>
      </c>
      <c r="AS1557" t="s">
        <v>6186</v>
      </c>
      <c r="AT1557">
        <v>1</v>
      </c>
      <c r="AU1557">
        <v>0.157</v>
      </c>
      <c r="AV1557">
        <v>7.7</v>
      </c>
      <c r="AW1557" t="s">
        <v>6186</v>
      </c>
      <c r="AX1557">
        <v>4</v>
      </c>
      <c r="AY1557" t="s">
        <v>6186</v>
      </c>
      <c r="AZ1557" t="s">
        <v>6186</v>
      </c>
      <c r="BA1557">
        <v>0.157</v>
      </c>
      <c r="BB1557" t="s">
        <v>6186</v>
      </c>
      <c r="BC1557">
        <v>0.84299999999999997</v>
      </c>
      <c r="BD1557" t="s">
        <v>6186</v>
      </c>
    </row>
    <row r="1558" spans="1:56">
      <c r="A1558" t="s">
        <v>6188</v>
      </c>
      <c r="B1558">
        <v>4000</v>
      </c>
      <c r="C1558">
        <v>1975</v>
      </c>
      <c r="D1558">
        <v>16</v>
      </c>
      <c r="E1558">
        <v>1.516E-3</v>
      </c>
      <c r="F1558">
        <v>13.213179999999999</v>
      </c>
      <c r="H1558">
        <v>11.235950000000001</v>
      </c>
      <c r="I1558">
        <f t="shared" si="28"/>
        <v>1.7033700200000002E-2</v>
      </c>
      <c r="K1558">
        <v>10.55097</v>
      </c>
      <c r="L1558">
        <v>12.20434</v>
      </c>
      <c r="M1558">
        <v>790.94335999999998</v>
      </c>
      <c r="N1558">
        <v>842.29233999999997</v>
      </c>
      <c r="O1558">
        <v>728.18349000000001</v>
      </c>
      <c r="P1558" t="s">
        <v>6186</v>
      </c>
      <c r="Q1558">
        <v>350.13690000000003</v>
      </c>
      <c r="R1558">
        <v>144.1018</v>
      </c>
      <c r="S1558" t="s">
        <v>6186</v>
      </c>
      <c r="T1558">
        <v>0.411553</v>
      </c>
      <c r="U1558">
        <v>3.6025000000000001E-2</v>
      </c>
      <c r="V1558">
        <v>22.525030000000001</v>
      </c>
      <c r="W1558" t="s">
        <v>6186</v>
      </c>
      <c r="X1558">
        <v>1</v>
      </c>
      <c r="Y1558" t="s">
        <v>6186</v>
      </c>
      <c r="Z1558">
        <v>0.27700000000000002</v>
      </c>
      <c r="AA1558">
        <v>0.72299999999999998</v>
      </c>
      <c r="AB1558" t="s">
        <v>6186</v>
      </c>
      <c r="AC1558" t="s">
        <v>6186</v>
      </c>
      <c r="AD1558" t="s">
        <v>6186</v>
      </c>
      <c r="AE1558">
        <v>1</v>
      </c>
      <c r="AF1558" t="s">
        <v>6186</v>
      </c>
      <c r="AG1558" t="s">
        <v>6186</v>
      </c>
      <c r="AH1558" t="s">
        <v>6186</v>
      </c>
      <c r="AI1558" t="s">
        <v>6186</v>
      </c>
      <c r="AJ1558" t="s">
        <v>6186</v>
      </c>
      <c r="AK1558" t="s">
        <v>6186</v>
      </c>
      <c r="AL1558" t="s">
        <v>6186</v>
      </c>
      <c r="AM1558" t="s">
        <v>6186</v>
      </c>
      <c r="AN1558" t="s">
        <v>6186</v>
      </c>
      <c r="AO1558" t="s">
        <v>6186</v>
      </c>
      <c r="AP1558">
        <v>1</v>
      </c>
      <c r="AQ1558" t="s">
        <v>6186</v>
      </c>
      <c r="AR1558" t="s">
        <v>6186</v>
      </c>
      <c r="AS1558" t="s">
        <v>6186</v>
      </c>
      <c r="AT1558" t="s">
        <v>6186</v>
      </c>
      <c r="AU1558" t="s">
        <v>6186</v>
      </c>
      <c r="AV1558" t="s">
        <v>6186</v>
      </c>
      <c r="AW1558" t="s">
        <v>6186</v>
      </c>
      <c r="AX1558">
        <v>7.9</v>
      </c>
      <c r="AY1558" t="s">
        <v>6186</v>
      </c>
      <c r="AZ1558" t="s">
        <v>6186</v>
      </c>
      <c r="BA1558" t="s">
        <v>6186</v>
      </c>
      <c r="BB1558" t="s">
        <v>6186</v>
      </c>
      <c r="BC1558" t="s">
        <v>6186</v>
      </c>
      <c r="BD1558" t="s">
        <v>6186</v>
      </c>
    </row>
    <row r="1559" spans="1:56">
      <c r="A1559" t="s">
        <v>6188</v>
      </c>
      <c r="B1559">
        <v>4000</v>
      </c>
      <c r="C1559">
        <v>1976</v>
      </c>
      <c r="D1559">
        <v>24</v>
      </c>
      <c r="E1559">
        <v>1.9449999999999999E-3</v>
      </c>
      <c r="F1559">
        <v>13.78392</v>
      </c>
      <c r="H1559">
        <v>11.71818</v>
      </c>
      <c r="I1559">
        <f t="shared" si="28"/>
        <v>2.2791860099999998E-2</v>
      </c>
      <c r="K1559">
        <v>11.01826</v>
      </c>
      <c r="L1559">
        <v>12.704560000000001</v>
      </c>
      <c r="M1559">
        <v>758.39399000000003</v>
      </c>
      <c r="N1559">
        <v>806.56988000000001</v>
      </c>
      <c r="O1559">
        <v>699.51234999999997</v>
      </c>
      <c r="P1559" t="s">
        <v>6186</v>
      </c>
      <c r="Q1559">
        <v>353.37389999999999</v>
      </c>
      <c r="R1559">
        <v>144.7636</v>
      </c>
      <c r="S1559" t="s">
        <v>6186</v>
      </c>
      <c r="T1559">
        <v>0.40754600000000002</v>
      </c>
      <c r="U1559">
        <v>3.6191000000000001E-2</v>
      </c>
      <c r="V1559">
        <v>23.49907</v>
      </c>
      <c r="W1559" t="s">
        <v>6186</v>
      </c>
      <c r="X1559">
        <v>1</v>
      </c>
      <c r="Y1559" t="s">
        <v>6186</v>
      </c>
      <c r="Z1559">
        <v>0.28100000000000003</v>
      </c>
      <c r="AA1559">
        <v>0.71899999999999997</v>
      </c>
      <c r="AB1559" t="s">
        <v>6186</v>
      </c>
      <c r="AC1559" t="s">
        <v>6186</v>
      </c>
      <c r="AD1559" t="s">
        <v>6186</v>
      </c>
      <c r="AE1559">
        <v>1</v>
      </c>
      <c r="AF1559" t="s">
        <v>6186</v>
      </c>
      <c r="AG1559" t="s">
        <v>6186</v>
      </c>
      <c r="AH1559" t="s">
        <v>6186</v>
      </c>
      <c r="AI1559" t="s">
        <v>6186</v>
      </c>
      <c r="AJ1559" t="s">
        <v>6186</v>
      </c>
      <c r="AK1559" t="s">
        <v>6186</v>
      </c>
      <c r="AL1559" t="s">
        <v>6186</v>
      </c>
      <c r="AM1559" t="s">
        <v>6186</v>
      </c>
      <c r="AN1559" t="s">
        <v>6186</v>
      </c>
      <c r="AO1559" t="s">
        <v>6186</v>
      </c>
      <c r="AP1559">
        <v>1</v>
      </c>
      <c r="AQ1559" t="s">
        <v>6186</v>
      </c>
      <c r="AR1559" t="s">
        <v>6186</v>
      </c>
      <c r="AS1559" t="s">
        <v>6186</v>
      </c>
      <c r="AT1559" t="s">
        <v>6186</v>
      </c>
      <c r="AU1559" t="s">
        <v>6186</v>
      </c>
      <c r="AV1559" t="s">
        <v>6186</v>
      </c>
      <c r="AW1559" t="s">
        <v>6186</v>
      </c>
      <c r="AX1559">
        <v>7.8</v>
      </c>
      <c r="AY1559" t="s">
        <v>6186</v>
      </c>
      <c r="AZ1559" t="s">
        <v>6186</v>
      </c>
      <c r="BA1559" t="s">
        <v>6186</v>
      </c>
      <c r="BB1559" t="s">
        <v>6186</v>
      </c>
      <c r="BC1559" t="s">
        <v>6186</v>
      </c>
      <c r="BD1559" t="s">
        <v>6186</v>
      </c>
    </row>
    <row r="1560" spans="1:56">
      <c r="A1560" t="s">
        <v>6188</v>
      </c>
      <c r="B1560">
        <v>4000</v>
      </c>
      <c r="C1560">
        <v>1977</v>
      </c>
      <c r="D1560">
        <v>30</v>
      </c>
      <c r="E1560">
        <v>2.091E-3</v>
      </c>
      <c r="F1560">
        <v>14.7097</v>
      </c>
      <c r="H1560">
        <v>12.50887</v>
      </c>
      <c r="I1560">
        <f t="shared" si="28"/>
        <v>2.6156047169999998E-2</v>
      </c>
      <c r="K1560">
        <v>11.741289999999999</v>
      </c>
      <c r="L1560">
        <v>13.595140000000001</v>
      </c>
      <c r="M1560">
        <v>710.45583999999997</v>
      </c>
      <c r="N1560">
        <v>756.90123000000006</v>
      </c>
      <c r="O1560">
        <v>653.68924000000004</v>
      </c>
      <c r="P1560" t="s">
        <v>6186</v>
      </c>
      <c r="Q1560">
        <v>358.91879999999998</v>
      </c>
      <c r="R1560">
        <v>147.6506</v>
      </c>
      <c r="S1560" t="s">
        <v>6186</v>
      </c>
      <c r="T1560">
        <v>0.40852899999999998</v>
      </c>
      <c r="U1560">
        <v>3.6913000000000001E-2</v>
      </c>
      <c r="V1560">
        <v>25.081150000000001</v>
      </c>
      <c r="W1560" t="s">
        <v>6186</v>
      </c>
      <c r="X1560">
        <v>1</v>
      </c>
      <c r="Y1560" t="s">
        <v>6186</v>
      </c>
      <c r="Z1560">
        <v>0.26200000000000001</v>
      </c>
      <c r="AA1560">
        <v>0.73799999999999999</v>
      </c>
      <c r="AB1560" t="s">
        <v>6186</v>
      </c>
      <c r="AC1560" t="s">
        <v>6186</v>
      </c>
      <c r="AD1560" t="s">
        <v>6186</v>
      </c>
      <c r="AE1560">
        <v>1</v>
      </c>
      <c r="AF1560" t="s">
        <v>6186</v>
      </c>
      <c r="AG1560" t="s">
        <v>6186</v>
      </c>
      <c r="AH1560" t="s">
        <v>6186</v>
      </c>
      <c r="AI1560" t="s">
        <v>6186</v>
      </c>
      <c r="AJ1560" t="s">
        <v>6186</v>
      </c>
      <c r="AK1560" t="s">
        <v>6186</v>
      </c>
      <c r="AL1560" t="s">
        <v>6186</v>
      </c>
      <c r="AM1560" t="s">
        <v>6186</v>
      </c>
      <c r="AN1560" t="s">
        <v>6186</v>
      </c>
      <c r="AO1560" t="s">
        <v>6186</v>
      </c>
      <c r="AP1560">
        <v>1</v>
      </c>
      <c r="AQ1560" t="s">
        <v>6186</v>
      </c>
      <c r="AR1560" t="s">
        <v>6186</v>
      </c>
      <c r="AS1560" t="s">
        <v>6186</v>
      </c>
      <c r="AT1560" t="s">
        <v>6186</v>
      </c>
      <c r="AU1560" t="s">
        <v>6186</v>
      </c>
      <c r="AV1560" t="s">
        <v>6186</v>
      </c>
      <c r="AW1560" t="s">
        <v>6186</v>
      </c>
      <c r="AX1560">
        <v>7.8</v>
      </c>
      <c r="AY1560" t="s">
        <v>6186</v>
      </c>
      <c r="AZ1560" t="s">
        <v>6186</v>
      </c>
      <c r="BA1560" t="s">
        <v>6186</v>
      </c>
      <c r="BB1560" t="s">
        <v>6186</v>
      </c>
      <c r="BC1560" t="s">
        <v>6186</v>
      </c>
      <c r="BD1560" t="s">
        <v>6186</v>
      </c>
    </row>
    <row r="1561" spans="1:56">
      <c r="A1561" t="s">
        <v>6188</v>
      </c>
      <c r="B1561">
        <v>4000</v>
      </c>
      <c r="C1561">
        <v>1978</v>
      </c>
      <c r="D1561">
        <v>40</v>
      </c>
      <c r="E1561">
        <v>2.7499999999999998E-3</v>
      </c>
      <c r="F1561">
        <v>14.52164</v>
      </c>
      <c r="H1561">
        <v>12.34971</v>
      </c>
      <c r="I1561">
        <f t="shared" si="28"/>
        <v>3.3961702499999996E-2</v>
      </c>
      <c r="K1561">
        <v>11.600160000000001</v>
      </c>
      <c r="L1561">
        <v>13.40865</v>
      </c>
      <c r="M1561">
        <v>719.61228000000006</v>
      </c>
      <c r="N1561">
        <v>766.11033999999995</v>
      </c>
      <c r="O1561">
        <v>662.78130999999996</v>
      </c>
      <c r="P1561" t="s">
        <v>6186</v>
      </c>
      <c r="Q1561">
        <v>360.85090000000002</v>
      </c>
      <c r="R1561">
        <v>144.58000000000001</v>
      </c>
      <c r="S1561">
        <v>12.9924</v>
      </c>
      <c r="T1561">
        <v>0.399501</v>
      </c>
      <c r="U1561">
        <v>3.6144999999999997E-2</v>
      </c>
      <c r="V1561">
        <v>24.739940000000001</v>
      </c>
      <c r="W1561" t="s">
        <v>6186</v>
      </c>
      <c r="X1561">
        <v>1</v>
      </c>
      <c r="Y1561" t="s">
        <v>6186</v>
      </c>
      <c r="Z1561">
        <v>0.29199999999999998</v>
      </c>
      <c r="AA1561">
        <v>0.70799999999999996</v>
      </c>
      <c r="AB1561" t="s">
        <v>6186</v>
      </c>
      <c r="AC1561" t="s">
        <v>6186</v>
      </c>
      <c r="AD1561" t="s">
        <v>6186</v>
      </c>
      <c r="AE1561">
        <v>1</v>
      </c>
      <c r="AF1561" t="s">
        <v>6186</v>
      </c>
      <c r="AG1561" t="s">
        <v>6186</v>
      </c>
      <c r="AH1561" t="s">
        <v>6186</v>
      </c>
      <c r="AI1561" t="s">
        <v>6186</v>
      </c>
      <c r="AJ1561" t="s">
        <v>6186</v>
      </c>
      <c r="AK1561" t="s">
        <v>6186</v>
      </c>
      <c r="AL1561" t="s">
        <v>6186</v>
      </c>
      <c r="AM1561" t="s">
        <v>6186</v>
      </c>
      <c r="AN1561" t="s">
        <v>6186</v>
      </c>
      <c r="AO1561" t="s">
        <v>6186</v>
      </c>
      <c r="AP1561">
        <v>1</v>
      </c>
      <c r="AQ1561" t="s">
        <v>6186</v>
      </c>
      <c r="AR1561" t="s">
        <v>6186</v>
      </c>
      <c r="AS1561" t="s">
        <v>6186</v>
      </c>
      <c r="AT1561" t="s">
        <v>6186</v>
      </c>
      <c r="AU1561" t="s">
        <v>6186</v>
      </c>
      <c r="AV1561" t="s">
        <v>6186</v>
      </c>
      <c r="AW1561" t="s">
        <v>6186</v>
      </c>
      <c r="AX1561">
        <v>7.9</v>
      </c>
      <c r="AY1561" t="s">
        <v>6186</v>
      </c>
      <c r="AZ1561" t="s">
        <v>6186</v>
      </c>
      <c r="BA1561" t="s">
        <v>6186</v>
      </c>
      <c r="BB1561" t="s">
        <v>6186</v>
      </c>
      <c r="BC1561" t="s">
        <v>6186</v>
      </c>
      <c r="BD1561" t="s">
        <v>6186</v>
      </c>
    </row>
    <row r="1562" spans="1:56">
      <c r="A1562" t="s">
        <v>6188</v>
      </c>
      <c r="B1562">
        <v>4000</v>
      </c>
      <c r="C1562">
        <v>1979</v>
      </c>
      <c r="D1562">
        <v>7</v>
      </c>
      <c r="E1562">
        <v>4.8500000000000003E-4</v>
      </c>
      <c r="F1562">
        <v>15.66324</v>
      </c>
      <c r="H1562">
        <v>13.304259999999999</v>
      </c>
      <c r="I1562">
        <f t="shared" si="28"/>
        <v>6.4525661000000003E-3</v>
      </c>
      <c r="K1562">
        <v>12.599550000000001</v>
      </c>
      <c r="L1562">
        <v>14.280469999999999</v>
      </c>
      <c r="M1562">
        <v>667.98172</v>
      </c>
      <c r="N1562">
        <v>705.34271999999999</v>
      </c>
      <c r="O1562">
        <v>622.31827999999996</v>
      </c>
      <c r="P1562" t="s">
        <v>6186</v>
      </c>
      <c r="Q1562">
        <v>222.40809999999999</v>
      </c>
      <c r="R1562">
        <v>94.980800000000002</v>
      </c>
      <c r="S1562">
        <v>18.403400000000001</v>
      </c>
      <c r="T1562">
        <v>0.42216300000000001</v>
      </c>
      <c r="U1562">
        <v>2.3744999999999999E-2</v>
      </c>
      <c r="V1562">
        <v>26.739570000000001</v>
      </c>
      <c r="W1562" t="s">
        <v>6186</v>
      </c>
      <c r="X1562">
        <v>1</v>
      </c>
      <c r="Y1562" t="s">
        <v>6186</v>
      </c>
      <c r="Z1562">
        <v>0.97499999999999998</v>
      </c>
      <c r="AA1562">
        <v>2.5000000000000001E-2</v>
      </c>
      <c r="AB1562" t="s">
        <v>6186</v>
      </c>
      <c r="AC1562" t="s">
        <v>6186</v>
      </c>
      <c r="AD1562" t="s">
        <v>6186</v>
      </c>
      <c r="AE1562">
        <v>1</v>
      </c>
      <c r="AF1562" t="s">
        <v>6186</v>
      </c>
      <c r="AG1562" t="s">
        <v>6186</v>
      </c>
      <c r="AH1562" t="s">
        <v>6186</v>
      </c>
      <c r="AI1562" t="s">
        <v>6186</v>
      </c>
      <c r="AJ1562" t="s">
        <v>6186</v>
      </c>
      <c r="AK1562" t="s">
        <v>6186</v>
      </c>
      <c r="AL1562" t="s">
        <v>6186</v>
      </c>
      <c r="AM1562" t="s">
        <v>6186</v>
      </c>
      <c r="AN1562" t="s">
        <v>6186</v>
      </c>
      <c r="AO1562" t="s">
        <v>6186</v>
      </c>
      <c r="AP1562">
        <v>1</v>
      </c>
      <c r="AQ1562" t="s">
        <v>6186</v>
      </c>
      <c r="AR1562" t="s">
        <v>6186</v>
      </c>
      <c r="AS1562" t="s">
        <v>6186</v>
      </c>
      <c r="AT1562" t="s">
        <v>6186</v>
      </c>
      <c r="AU1562" t="s">
        <v>6186</v>
      </c>
      <c r="AV1562">
        <v>3.4</v>
      </c>
      <c r="AW1562" t="s">
        <v>6186</v>
      </c>
      <c r="AX1562">
        <v>4.9000000000000004</v>
      </c>
      <c r="AY1562">
        <v>1</v>
      </c>
      <c r="AZ1562" t="s">
        <v>6186</v>
      </c>
      <c r="BA1562" t="s">
        <v>6186</v>
      </c>
      <c r="BB1562" t="s">
        <v>6186</v>
      </c>
      <c r="BC1562" t="s">
        <v>6186</v>
      </c>
      <c r="BD1562" t="s">
        <v>6186</v>
      </c>
    </row>
    <row r="1563" spans="1:56">
      <c r="A1563" t="s">
        <v>6188</v>
      </c>
      <c r="B1563">
        <v>4000</v>
      </c>
      <c r="C1563">
        <v>1980</v>
      </c>
      <c r="D1563">
        <v>7</v>
      </c>
      <c r="E1563">
        <v>5.9500000000000004E-4</v>
      </c>
      <c r="F1563">
        <v>15.910550000000001</v>
      </c>
      <c r="H1563">
        <v>13.50915</v>
      </c>
      <c r="I1563">
        <f t="shared" si="28"/>
        <v>8.0379442499999999E-3</v>
      </c>
      <c r="K1563">
        <v>12.91146</v>
      </c>
      <c r="L1563">
        <v>14.31931</v>
      </c>
      <c r="M1563">
        <v>657.85051999999996</v>
      </c>
      <c r="N1563">
        <v>688.30345999999997</v>
      </c>
      <c r="O1563">
        <v>620.63027</v>
      </c>
      <c r="P1563" t="s">
        <v>6186</v>
      </c>
      <c r="Q1563">
        <v>248.2227</v>
      </c>
      <c r="R1563">
        <v>99.409000000000006</v>
      </c>
      <c r="S1563">
        <v>18.0259</v>
      </c>
      <c r="T1563">
        <v>0.40019399999999999</v>
      </c>
      <c r="U1563">
        <v>2.4851999999999999E-2</v>
      </c>
      <c r="V1563">
        <v>27.24399</v>
      </c>
      <c r="W1563" t="s">
        <v>6186</v>
      </c>
      <c r="X1563">
        <v>1</v>
      </c>
      <c r="Y1563" t="s">
        <v>6186</v>
      </c>
      <c r="Z1563">
        <v>0.69699999999999995</v>
      </c>
      <c r="AA1563">
        <v>0.30299999999999999</v>
      </c>
      <c r="AB1563" t="s">
        <v>6186</v>
      </c>
      <c r="AC1563" t="s">
        <v>6186</v>
      </c>
      <c r="AD1563" t="s">
        <v>6186</v>
      </c>
      <c r="AE1563">
        <v>1</v>
      </c>
      <c r="AF1563" t="s">
        <v>6186</v>
      </c>
      <c r="AG1563" t="s">
        <v>6186</v>
      </c>
      <c r="AH1563" t="s">
        <v>6186</v>
      </c>
      <c r="AI1563" t="s">
        <v>6186</v>
      </c>
      <c r="AJ1563" t="s">
        <v>6186</v>
      </c>
      <c r="AK1563" t="s">
        <v>6186</v>
      </c>
      <c r="AL1563" t="s">
        <v>6186</v>
      </c>
      <c r="AM1563" t="s">
        <v>6186</v>
      </c>
      <c r="AN1563" t="s">
        <v>6186</v>
      </c>
      <c r="AO1563" t="s">
        <v>6186</v>
      </c>
      <c r="AP1563">
        <v>1</v>
      </c>
      <c r="AQ1563" t="s">
        <v>6186</v>
      </c>
      <c r="AR1563" t="s">
        <v>6186</v>
      </c>
      <c r="AS1563" t="s">
        <v>6186</v>
      </c>
      <c r="AT1563" t="s">
        <v>6186</v>
      </c>
      <c r="AU1563" t="s">
        <v>6186</v>
      </c>
      <c r="AV1563">
        <v>3.6</v>
      </c>
      <c r="AW1563" t="s">
        <v>6186</v>
      </c>
      <c r="AX1563">
        <v>5.7</v>
      </c>
      <c r="AY1563">
        <v>1</v>
      </c>
      <c r="AZ1563" t="s">
        <v>6186</v>
      </c>
      <c r="BA1563" t="s">
        <v>6186</v>
      </c>
      <c r="BB1563" t="s">
        <v>6186</v>
      </c>
      <c r="BC1563" t="s">
        <v>6186</v>
      </c>
      <c r="BD1563" t="s">
        <v>6186</v>
      </c>
    </row>
    <row r="1564" spans="1:56">
      <c r="A1564" t="s">
        <v>6188</v>
      </c>
      <c r="B1564">
        <v>4000</v>
      </c>
      <c r="C1564">
        <v>1981</v>
      </c>
      <c r="D1564">
        <v>7</v>
      </c>
      <c r="E1564">
        <v>6.5799999999999995E-4</v>
      </c>
      <c r="F1564">
        <v>16.870920000000002</v>
      </c>
      <c r="H1564">
        <v>14.353260000000001</v>
      </c>
      <c r="I1564">
        <f t="shared" si="28"/>
        <v>9.4444450799999989E-3</v>
      </c>
      <c r="K1564">
        <v>13.387980000000001</v>
      </c>
      <c r="L1564">
        <v>15.74033</v>
      </c>
      <c r="M1564">
        <v>619.16263000000004</v>
      </c>
      <c r="N1564">
        <v>663.80442000000005</v>
      </c>
      <c r="O1564">
        <v>564.60046</v>
      </c>
      <c r="P1564" t="s">
        <v>6186</v>
      </c>
      <c r="Q1564">
        <v>258</v>
      </c>
      <c r="R1564">
        <v>111.9988</v>
      </c>
      <c r="S1564">
        <v>16.752099999999999</v>
      </c>
      <c r="T1564">
        <v>0.43410399999999999</v>
      </c>
      <c r="U1564">
        <v>2.8000000000000001E-2</v>
      </c>
      <c r="V1564">
        <v>28.833590000000001</v>
      </c>
      <c r="W1564" t="s">
        <v>6186</v>
      </c>
      <c r="X1564">
        <v>1</v>
      </c>
      <c r="Y1564" t="s">
        <v>6186</v>
      </c>
      <c r="Z1564">
        <v>0.33700000000000002</v>
      </c>
      <c r="AA1564" t="s">
        <v>6186</v>
      </c>
      <c r="AB1564">
        <v>0.66300000000000003</v>
      </c>
      <c r="AC1564" t="s">
        <v>6186</v>
      </c>
      <c r="AD1564" t="s">
        <v>6186</v>
      </c>
      <c r="AE1564">
        <v>1</v>
      </c>
      <c r="AF1564" t="s">
        <v>6186</v>
      </c>
      <c r="AG1564" t="s">
        <v>6186</v>
      </c>
      <c r="AH1564" t="s">
        <v>6186</v>
      </c>
      <c r="AI1564" t="s">
        <v>6186</v>
      </c>
      <c r="AJ1564" t="s">
        <v>6186</v>
      </c>
      <c r="AK1564" t="s">
        <v>6186</v>
      </c>
      <c r="AL1564" t="s">
        <v>6186</v>
      </c>
      <c r="AM1564" t="s">
        <v>6186</v>
      </c>
      <c r="AN1564" t="s">
        <v>6186</v>
      </c>
      <c r="AO1564" t="s">
        <v>6186</v>
      </c>
      <c r="AP1564">
        <v>1</v>
      </c>
      <c r="AQ1564" t="s">
        <v>6186</v>
      </c>
      <c r="AR1564" t="s">
        <v>6186</v>
      </c>
      <c r="AS1564" t="s">
        <v>6186</v>
      </c>
      <c r="AT1564" t="s">
        <v>6186</v>
      </c>
      <c r="AU1564" t="s">
        <v>6186</v>
      </c>
      <c r="AV1564">
        <v>3.3</v>
      </c>
      <c r="AW1564" t="s">
        <v>6186</v>
      </c>
      <c r="AX1564">
        <v>6</v>
      </c>
      <c r="AY1564">
        <v>1</v>
      </c>
      <c r="AZ1564" t="s">
        <v>6186</v>
      </c>
      <c r="BA1564" t="s">
        <v>6186</v>
      </c>
      <c r="BB1564" t="s">
        <v>6186</v>
      </c>
      <c r="BC1564" t="s">
        <v>6186</v>
      </c>
      <c r="BD1564" t="s">
        <v>6186</v>
      </c>
    </row>
    <row r="1565" spans="1:56">
      <c r="A1565" t="s">
        <v>6188</v>
      </c>
      <c r="B1565">
        <v>4000</v>
      </c>
      <c r="C1565">
        <v>1982</v>
      </c>
      <c r="D1565">
        <v>8</v>
      </c>
      <c r="E1565">
        <v>7.7399999999999995E-4</v>
      </c>
      <c r="F1565">
        <v>19.374469999999999</v>
      </c>
      <c r="H1565">
        <v>16.489789999999999</v>
      </c>
      <c r="I1565">
        <f t="shared" si="28"/>
        <v>1.2763097459999999E-2</v>
      </c>
      <c r="K1565">
        <v>15.287089999999999</v>
      </c>
      <c r="L1565">
        <v>18.24408</v>
      </c>
      <c r="M1565">
        <v>538.93965000000003</v>
      </c>
      <c r="N1565">
        <v>581.34007999999994</v>
      </c>
      <c r="O1565">
        <v>487.11689999999999</v>
      </c>
      <c r="P1565" t="s">
        <v>6186</v>
      </c>
      <c r="Q1565">
        <v>258</v>
      </c>
      <c r="R1565">
        <v>110.42789999999999</v>
      </c>
      <c r="S1565">
        <v>17.995999999999999</v>
      </c>
      <c r="T1565">
        <v>0.42801499999999998</v>
      </c>
      <c r="U1565">
        <v>2.7607E-2</v>
      </c>
      <c r="V1565">
        <v>33.485869999999998</v>
      </c>
      <c r="W1565" t="s">
        <v>6186</v>
      </c>
      <c r="X1565">
        <v>1</v>
      </c>
      <c r="Y1565" t="s">
        <v>6186</v>
      </c>
      <c r="Z1565">
        <v>0.33800000000000002</v>
      </c>
      <c r="AA1565" t="s">
        <v>6186</v>
      </c>
      <c r="AB1565">
        <v>0.66200000000000003</v>
      </c>
      <c r="AC1565" t="s">
        <v>6186</v>
      </c>
      <c r="AD1565" t="s">
        <v>6186</v>
      </c>
      <c r="AE1565">
        <v>1</v>
      </c>
      <c r="AF1565" t="s">
        <v>6186</v>
      </c>
      <c r="AG1565" t="s">
        <v>6186</v>
      </c>
      <c r="AH1565" t="s">
        <v>6186</v>
      </c>
      <c r="AI1565" t="s">
        <v>6186</v>
      </c>
      <c r="AJ1565" t="s">
        <v>6186</v>
      </c>
      <c r="AK1565" t="s">
        <v>6186</v>
      </c>
      <c r="AL1565" t="s">
        <v>6186</v>
      </c>
      <c r="AM1565" t="s">
        <v>6186</v>
      </c>
      <c r="AN1565" t="s">
        <v>6186</v>
      </c>
      <c r="AO1565" t="s">
        <v>6186</v>
      </c>
      <c r="AP1565">
        <v>1</v>
      </c>
      <c r="AQ1565" t="s">
        <v>6186</v>
      </c>
      <c r="AR1565" t="s">
        <v>6186</v>
      </c>
      <c r="AS1565" t="s">
        <v>6186</v>
      </c>
      <c r="AT1565" t="s">
        <v>6186</v>
      </c>
      <c r="AU1565" t="s">
        <v>6186</v>
      </c>
      <c r="AV1565">
        <v>3.4</v>
      </c>
      <c r="AW1565" t="s">
        <v>6186</v>
      </c>
      <c r="AX1565">
        <v>6</v>
      </c>
      <c r="AY1565">
        <v>0.91300000000000003</v>
      </c>
      <c r="AZ1565">
        <v>8.6999999999999994E-2</v>
      </c>
      <c r="BA1565" t="s">
        <v>6186</v>
      </c>
      <c r="BB1565" t="s">
        <v>6186</v>
      </c>
      <c r="BC1565" t="s">
        <v>6186</v>
      </c>
      <c r="BD1565" t="s">
        <v>6186</v>
      </c>
    </row>
    <row r="1566" spans="1:56">
      <c r="A1566" t="s">
        <v>6188</v>
      </c>
      <c r="B1566">
        <v>4000</v>
      </c>
      <c r="C1566">
        <v>1983</v>
      </c>
      <c r="D1566">
        <v>68</v>
      </c>
      <c r="E1566">
        <v>6.5539999999999999E-3</v>
      </c>
      <c r="F1566">
        <v>21.876329999999999</v>
      </c>
      <c r="H1566">
        <v>18.678979999999999</v>
      </c>
      <c r="I1566">
        <f t="shared" si="28"/>
        <v>0.12242203491999999</v>
      </c>
      <c r="K1566">
        <v>16.71397</v>
      </c>
      <c r="L1566">
        <v>21.813400000000001</v>
      </c>
      <c r="M1566">
        <v>475.77551</v>
      </c>
      <c r="N1566">
        <v>531.71085000000005</v>
      </c>
      <c r="O1566">
        <v>407.4101</v>
      </c>
      <c r="P1566" t="s">
        <v>6186</v>
      </c>
      <c r="Q1566">
        <v>175.2723</v>
      </c>
      <c r="R1566">
        <v>110.1114</v>
      </c>
      <c r="S1566">
        <v>16.597999999999999</v>
      </c>
      <c r="T1566">
        <v>0.63066999999999995</v>
      </c>
      <c r="U1566">
        <v>2.7528E-2</v>
      </c>
      <c r="V1566">
        <v>37.399760000000001</v>
      </c>
      <c r="W1566" t="s">
        <v>6186</v>
      </c>
      <c r="X1566">
        <v>1</v>
      </c>
      <c r="Y1566" t="s">
        <v>6186</v>
      </c>
      <c r="Z1566">
        <v>0.28899999999999998</v>
      </c>
      <c r="AA1566" t="s">
        <v>6186</v>
      </c>
      <c r="AB1566">
        <v>0.71099999999999997</v>
      </c>
      <c r="AC1566" t="s">
        <v>6186</v>
      </c>
      <c r="AD1566" t="s">
        <v>6186</v>
      </c>
      <c r="AE1566">
        <v>1</v>
      </c>
      <c r="AF1566" t="s">
        <v>6186</v>
      </c>
      <c r="AG1566" t="s">
        <v>6186</v>
      </c>
      <c r="AH1566" t="s">
        <v>6186</v>
      </c>
      <c r="AI1566" t="s">
        <v>6186</v>
      </c>
      <c r="AJ1566" t="s">
        <v>6186</v>
      </c>
      <c r="AK1566" t="s">
        <v>6186</v>
      </c>
      <c r="AL1566" t="s">
        <v>6186</v>
      </c>
      <c r="AM1566" t="s">
        <v>6186</v>
      </c>
      <c r="AN1566" t="s">
        <v>6186</v>
      </c>
      <c r="AO1566" t="s">
        <v>6186</v>
      </c>
      <c r="AP1566">
        <v>1</v>
      </c>
      <c r="AQ1566" t="s">
        <v>6186</v>
      </c>
      <c r="AR1566" t="s">
        <v>6186</v>
      </c>
      <c r="AS1566" t="s">
        <v>6186</v>
      </c>
      <c r="AT1566" t="s">
        <v>6186</v>
      </c>
      <c r="AU1566" t="s">
        <v>6186</v>
      </c>
      <c r="AV1566">
        <v>4.2</v>
      </c>
      <c r="AW1566" t="s">
        <v>6186</v>
      </c>
      <c r="AX1566">
        <v>6</v>
      </c>
      <c r="AY1566">
        <v>0.8</v>
      </c>
      <c r="AZ1566">
        <v>0.2</v>
      </c>
      <c r="BA1566" t="s">
        <v>6186</v>
      </c>
      <c r="BB1566" t="s">
        <v>6186</v>
      </c>
      <c r="BC1566" t="s">
        <v>6186</v>
      </c>
      <c r="BD1566" t="s">
        <v>6186</v>
      </c>
    </row>
    <row r="1567" spans="1:56">
      <c r="A1567" t="s">
        <v>6188</v>
      </c>
      <c r="B1567">
        <v>4000</v>
      </c>
      <c r="C1567">
        <v>1984</v>
      </c>
      <c r="D1567">
        <v>116</v>
      </c>
      <c r="E1567">
        <v>8.2830000000000004E-3</v>
      </c>
      <c r="F1567">
        <v>22.14734</v>
      </c>
      <c r="H1567">
        <v>18.932950000000002</v>
      </c>
      <c r="I1567">
        <f t="shared" si="28"/>
        <v>0.15682162485000004</v>
      </c>
      <c r="K1567">
        <v>16.690629999999999</v>
      </c>
      <c r="L1567">
        <v>22.652509999999999</v>
      </c>
      <c r="M1567">
        <v>469.39335</v>
      </c>
      <c r="N1567">
        <v>532.45456000000001</v>
      </c>
      <c r="O1567">
        <v>392.31855000000002</v>
      </c>
      <c r="P1567" t="s">
        <v>6186</v>
      </c>
      <c r="Q1567">
        <v>173.01759999999999</v>
      </c>
      <c r="R1567">
        <v>110.0004</v>
      </c>
      <c r="S1567">
        <v>16.558900000000001</v>
      </c>
      <c r="T1567">
        <v>0.63579600000000003</v>
      </c>
      <c r="U1567">
        <v>2.75E-2</v>
      </c>
      <c r="V1567">
        <v>37.868920000000003</v>
      </c>
      <c r="W1567" t="s">
        <v>6186</v>
      </c>
      <c r="X1567">
        <v>1</v>
      </c>
      <c r="Y1567" t="s">
        <v>6186</v>
      </c>
      <c r="Z1567">
        <v>0.22900000000000001</v>
      </c>
      <c r="AA1567" t="s">
        <v>6186</v>
      </c>
      <c r="AB1567">
        <v>0.77100000000000002</v>
      </c>
      <c r="AC1567" t="s">
        <v>6186</v>
      </c>
      <c r="AD1567" t="s">
        <v>6186</v>
      </c>
      <c r="AE1567">
        <v>1</v>
      </c>
      <c r="AF1567" t="s">
        <v>6186</v>
      </c>
      <c r="AG1567" t="s">
        <v>6186</v>
      </c>
      <c r="AH1567" t="s">
        <v>6186</v>
      </c>
      <c r="AI1567" t="s">
        <v>6186</v>
      </c>
      <c r="AJ1567" t="s">
        <v>6186</v>
      </c>
      <c r="AK1567" t="s">
        <v>6186</v>
      </c>
      <c r="AL1567" t="s">
        <v>6186</v>
      </c>
      <c r="AM1567" t="s">
        <v>6186</v>
      </c>
      <c r="AN1567" t="s">
        <v>6186</v>
      </c>
      <c r="AO1567" t="s">
        <v>6186</v>
      </c>
      <c r="AP1567">
        <v>1</v>
      </c>
      <c r="AQ1567" t="s">
        <v>6186</v>
      </c>
      <c r="AR1567" t="s">
        <v>6186</v>
      </c>
      <c r="AS1567" t="s">
        <v>6186</v>
      </c>
      <c r="AT1567" t="s">
        <v>6186</v>
      </c>
      <c r="AU1567" t="s">
        <v>6186</v>
      </c>
      <c r="AV1567">
        <v>4.2</v>
      </c>
      <c r="AW1567" t="s">
        <v>6186</v>
      </c>
      <c r="AX1567">
        <v>6</v>
      </c>
      <c r="AY1567">
        <v>0.81399999999999995</v>
      </c>
      <c r="AZ1567">
        <v>0.186</v>
      </c>
      <c r="BA1567" t="s">
        <v>6186</v>
      </c>
      <c r="BB1567" t="s">
        <v>6186</v>
      </c>
      <c r="BC1567" t="s">
        <v>6186</v>
      </c>
      <c r="BD1567" t="s">
        <v>6186</v>
      </c>
    </row>
    <row r="1568" spans="1:56">
      <c r="A1568" t="s">
        <v>6188</v>
      </c>
      <c r="B1568">
        <v>4000</v>
      </c>
      <c r="C1568">
        <v>1985</v>
      </c>
      <c r="D1568">
        <v>173</v>
      </c>
      <c r="E1568">
        <v>1.1988E-2</v>
      </c>
      <c r="F1568">
        <v>22.034579999999998</v>
      </c>
      <c r="H1568">
        <v>18.84112</v>
      </c>
      <c r="I1568">
        <f t="shared" si="28"/>
        <v>0.22586734656000002</v>
      </c>
      <c r="K1568">
        <v>16.581489999999999</v>
      </c>
      <c r="L1568">
        <v>22.606390000000001</v>
      </c>
      <c r="M1568">
        <v>471.68099999999998</v>
      </c>
      <c r="N1568">
        <v>535.95911000000001</v>
      </c>
      <c r="O1568">
        <v>393.11887000000002</v>
      </c>
      <c r="P1568" t="s">
        <v>6186</v>
      </c>
      <c r="Q1568">
        <v>173</v>
      </c>
      <c r="R1568">
        <v>110</v>
      </c>
      <c r="S1568">
        <v>16.409400000000002</v>
      </c>
      <c r="T1568">
        <v>0.63583800000000001</v>
      </c>
      <c r="U1568">
        <v>2.75E-2</v>
      </c>
      <c r="V1568">
        <v>37.71716</v>
      </c>
      <c r="W1568" t="s">
        <v>6186</v>
      </c>
      <c r="X1568">
        <v>1</v>
      </c>
      <c r="Y1568" t="s">
        <v>6186</v>
      </c>
      <c r="Z1568">
        <v>0.17899999999999999</v>
      </c>
      <c r="AA1568" t="s">
        <v>6186</v>
      </c>
      <c r="AB1568">
        <v>0.82099999999999995</v>
      </c>
      <c r="AC1568" t="s">
        <v>6186</v>
      </c>
      <c r="AD1568" t="s">
        <v>6186</v>
      </c>
      <c r="AE1568">
        <v>1</v>
      </c>
      <c r="AF1568" t="s">
        <v>6186</v>
      </c>
      <c r="AG1568" t="s">
        <v>6186</v>
      </c>
      <c r="AH1568" t="s">
        <v>6186</v>
      </c>
      <c r="AI1568" t="s">
        <v>6186</v>
      </c>
      <c r="AJ1568" t="s">
        <v>6186</v>
      </c>
      <c r="AK1568" t="s">
        <v>6186</v>
      </c>
      <c r="AL1568" t="s">
        <v>6186</v>
      </c>
      <c r="AM1568" t="s">
        <v>6186</v>
      </c>
      <c r="AN1568" t="s">
        <v>6186</v>
      </c>
      <c r="AO1568" t="s">
        <v>6186</v>
      </c>
      <c r="AP1568">
        <v>1</v>
      </c>
      <c r="AQ1568" t="s">
        <v>6186</v>
      </c>
      <c r="AR1568" t="s">
        <v>6186</v>
      </c>
      <c r="AS1568" t="s">
        <v>6186</v>
      </c>
      <c r="AT1568" t="s">
        <v>6186</v>
      </c>
      <c r="AU1568" t="s">
        <v>6186</v>
      </c>
      <c r="AV1568">
        <v>4.0999999999999996</v>
      </c>
      <c r="AW1568" t="s">
        <v>6186</v>
      </c>
      <c r="AX1568">
        <v>6</v>
      </c>
      <c r="AY1568">
        <v>0.85299999999999998</v>
      </c>
      <c r="AZ1568">
        <v>0.14699999999999999</v>
      </c>
      <c r="BA1568" t="s">
        <v>6186</v>
      </c>
      <c r="BB1568" t="s">
        <v>6186</v>
      </c>
      <c r="BC1568" t="s">
        <v>6186</v>
      </c>
      <c r="BD1568" t="s">
        <v>6186</v>
      </c>
    </row>
    <row r="1569" spans="1:56">
      <c r="A1569" t="s">
        <v>6188</v>
      </c>
      <c r="B1569">
        <v>4000</v>
      </c>
      <c r="C1569">
        <v>1986</v>
      </c>
      <c r="D1569">
        <v>154</v>
      </c>
      <c r="E1569">
        <v>1.0031E-2</v>
      </c>
      <c r="F1569">
        <v>21.097370000000002</v>
      </c>
      <c r="H1569">
        <v>17.937080000000002</v>
      </c>
      <c r="I1569">
        <f t="shared" si="28"/>
        <v>0.17992684948000001</v>
      </c>
      <c r="K1569">
        <v>16.183499999999999</v>
      </c>
      <c r="L1569">
        <v>20.595700000000001</v>
      </c>
      <c r="M1569">
        <v>496.94565</v>
      </c>
      <c r="N1569">
        <v>550.62504999999999</v>
      </c>
      <c r="O1569">
        <v>432.99763999999999</v>
      </c>
      <c r="P1569" t="s">
        <v>6186</v>
      </c>
      <c r="Q1569">
        <v>164.94589999999999</v>
      </c>
      <c r="R1569">
        <v>121.4832</v>
      </c>
      <c r="S1569">
        <v>14.603400000000001</v>
      </c>
      <c r="T1569">
        <v>0.73838899999999996</v>
      </c>
      <c r="U1569">
        <v>3.0370999999999999E-2</v>
      </c>
      <c r="V1569">
        <v>36.389150000000001</v>
      </c>
      <c r="W1569" t="s">
        <v>6186</v>
      </c>
      <c r="X1569">
        <v>1</v>
      </c>
      <c r="Y1569" t="s">
        <v>6186</v>
      </c>
      <c r="Z1569">
        <v>0.31900000000000001</v>
      </c>
      <c r="AA1569" t="s">
        <v>6186</v>
      </c>
      <c r="AB1569">
        <v>0.68100000000000005</v>
      </c>
      <c r="AC1569" t="s">
        <v>6186</v>
      </c>
      <c r="AD1569" t="s">
        <v>6186</v>
      </c>
      <c r="AE1569">
        <v>0</v>
      </c>
      <c r="AF1569" t="s">
        <v>6186</v>
      </c>
      <c r="AG1569">
        <v>0.23400000000000001</v>
      </c>
      <c r="AH1569">
        <v>0.73399999999999999</v>
      </c>
      <c r="AI1569">
        <v>3.2000000000000001E-2</v>
      </c>
      <c r="AJ1569">
        <v>3.2000000000000001E-2</v>
      </c>
      <c r="AK1569" t="s">
        <v>6186</v>
      </c>
      <c r="AL1569" t="s">
        <v>6186</v>
      </c>
      <c r="AM1569" t="s">
        <v>6186</v>
      </c>
      <c r="AN1569" t="s">
        <v>6186</v>
      </c>
      <c r="AO1569" t="s">
        <v>6186</v>
      </c>
      <c r="AP1569">
        <v>0.96799999999999997</v>
      </c>
      <c r="AQ1569" t="s">
        <v>6186</v>
      </c>
      <c r="AR1569" t="s">
        <v>6186</v>
      </c>
      <c r="AS1569" t="s">
        <v>6186</v>
      </c>
      <c r="AT1569" t="s">
        <v>6186</v>
      </c>
      <c r="AU1569" t="s">
        <v>6186</v>
      </c>
      <c r="AV1569">
        <v>4.3</v>
      </c>
      <c r="AW1569" t="s">
        <v>6186</v>
      </c>
      <c r="AX1569">
        <v>5.5</v>
      </c>
      <c r="AY1569">
        <v>0.69299999999999995</v>
      </c>
      <c r="AZ1569">
        <v>0.307</v>
      </c>
      <c r="BA1569" t="s">
        <v>6186</v>
      </c>
      <c r="BB1569" t="s">
        <v>6186</v>
      </c>
      <c r="BC1569" t="s">
        <v>6186</v>
      </c>
      <c r="BD1569" t="s">
        <v>6186</v>
      </c>
    </row>
    <row r="1570" spans="1:56">
      <c r="A1570" t="s">
        <v>6188</v>
      </c>
      <c r="B1570">
        <v>4000</v>
      </c>
      <c r="C1570">
        <v>1987</v>
      </c>
      <c r="D1570">
        <v>184</v>
      </c>
      <c r="E1570">
        <v>1.2407E-2</v>
      </c>
      <c r="F1570">
        <v>20.38297</v>
      </c>
      <c r="H1570">
        <v>17.286729999999999</v>
      </c>
      <c r="I1570">
        <f t="shared" si="28"/>
        <v>0.21447645910999999</v>
      </c>
      <c r="K1570">
        <v>15.49733</v>
      </c>
      <c r="L1570">
        <v>19.965019999999999</v>
      </c>
      <c r="M1570">
        <v>514.11761000000001</v>
      </c>
      <c r="N1570">
        <v>573.47697000000005</v>
      </c>
      <c r="O1570">
        <v>445.15280999999999</v>
      </c>
      <c r="P1570" t="s">
        <v>6186</v>
      </c>
      <c r="Q1570">
        <v>171.8689</v>
      </c>
      <c r="R1570">
        <v>126.6118</v>
      </c>
      <c r="S1570">
        <v>14.540900000000001</v>
      </c>
      <c r="T1570">
        <v>0.73712800000000001</v>
      </c>
      <c r="U1570">
        <v>3.1653000000000001E-2</v>
      </c>
      <c r="V1570">
        <v>34.701999999999998</v>
      </c>
      <c r="W1570" t="s">
        <v>6186</v>
      </c>
      <c r="X1570">
        <v>1</v>
      </c>
      <c r="Y1570" t="s">
        <v>6186</v>
      </c>
      <c r="Z1570">
        <v>0.19900000000000001</v>
      </c>
      <c r="AA1570" t="s">
        <v>6186</v>
      </c>
      <c r="AB1570">
        <v>0.80100000000000005</v>
      </c>
      <c r="AC1570" t="s">
        <v>6186</v>
      </c>
      <c r="AD1570" t="s">
        <v>6186</v>
      </c>
      <c r="AE1570" t="s">
        <v>6186</v>
      </c>
      <c r="AF1570" t="s">
        <v>6186</v>
      </c>
      <c r="AG1570">
        <v>5.3999999999999999E-2</v>
      </c>
      <c r="AH1570">
        <v>0.94599999999999995</v>
      </c>
      <c r="AI1570">
        <v>0</v>
      </c>
      <c r="AJ1570">
        <v>0</v>
      </c>
      <c r="AK1570" t="s">
        <v>6186</v>
      </c>
      <c r="AL1570" t="s">
        <v>6186</v>
      </c>
      <c r="AM1570" t="s">
        <v>6186</v>
      </c>
      <c r="AN1570" t="s">
        <v>6186</v>
      </c>
      <c r="AO1570" t="s">
        <v>6186</v>
      </c>
      <c r="AP1570">
        <v>1</v>
      </c>
      <c r="AQ1570" t="s">
        <v>6186</v>
      </c>
      <c r="AR1570" t="s">
        <v>6186</v>
      </c>
      <c r="AS1570" t="s">
        <v>6186</v>
      </c>
      <c r="AT1570" t="s">
        <v>6186</v>
      </c>
      <c r="AU1570" t="s">
        <v>6186</v>
      </c>
      <c r="AV1570">
        <v>4.0999999999999996</v>
      </c>
      <c r="AW1570" t="s">
        <v>6186</v>
      </c>
      <c r="AX1570">
        <v>5.8</v>
      </c>
      <c r="AY1570">
        <v>0.80900000000000005</v>
      </c>
      <c r="AZ1570">
        <v>0.191</v>
      </c>
      <c r="BA1570" t="s">
        <v>6186</v>
      </c>
      <c r="BB1570" t="s">
        <v>6186</v>
      </c>
      <c r="BC1570" t="s">
        <v>6186</v>
      </c>
      <c r="BD1570" t="s">
        <v>6186</v>
      </c>
    </row>
    <row r="1571" spans="1:56">
      <c r="A1571" t="s">
        <v>6188</v>
      </c>
      <c r="B1571">
        <v>4000</v>
      </c>
      <c r="C1571">
        <v>1988</v>
      </c>
      <c r="D1571">
        <v>259</v>
      </c>
      <c r="E1571">
        <v>1.6955000000000001E-2</v>
      </c>
      <c r="F1571">
        <v>20.79927</v>
      </c>
      <c r="H1571">
        <v>17.557739999999999</v>
      </c>
      <c r="I1571">
        <f t="shared" si="28"/>
        <v>0.29769148169999998</v>
      </c>
      <c r="K1571">
        <v>15.94365</v>
      </c>
      <c r="L1571">
        <v>19.82959</v>
      </c>
      <c r="M1571">
        <v>506.15863000000002</v>
      </c>
      <c r="N1571">
        <v>557.40071999999998</v>
      </c>
      <c r="O1571">
        <v>448.16860000000003</v>
      </c>
      <c r="P1571" t="s">
        <v>6186</v>
      </c>
      <c r="Q1571">
        <v>190.03309999999999</v>
      </c>
      <c r="R1571">
        <v>134.7996</v>
      </c>
      <c r="S1571">
        <v>13.9283</v>
      </c>
      <c r="T1571">
        <v>0.722584</v>
      </c>
      <c r="U1571">
        <v>3.3700000000000001E-2</v>
      </c>
      <c r="V1571">
        <v>35.287129999999998</v>
      </c>
      <c r="W1571" t="s">
        <v>6186</v>
      </c>
      <c r="X1571">
        <v>1</v>
      </c>
      <c r="Y1571" t="s">
        <v>6186</v>
      </c>
      <c r="Z1571">
        <v>0.32800000000000001</v>
      </c>
      <c r="AA1571" t="s">
        <v>6186</v>
      </c>
      <c r="AB1571">
        <v>0.67200000000000004</v>
      </c>
      <c r="AC1571" t="s">
        <v>6186</v>
      </c>
      <c r="AD1571" t="s">
        <v>6186</v>
      </c>
      <c r="AE1571" t="s">
        <v>6186</v>
      </c>
      <c r="AF1571" t="s">
        <v>6186</v>
      </c>
      <c r="AG1571">
        <v>0.33200000000000002</v>
      </c>
      <c r="AH1571">
        <v>0.66800000000000004</v>
      </c>
      <c r="AI1571" t="s">
        <v>6186</v>
      </c>
      <c r="AJ1571" t="s">
        <v>6186</v>
      </c>
      <c r="AK1571" t="s">
        <v>6186</v>
      </c>
      <c r="AL1571" t="s">
        <v>6186</v>
      </c>
      <c r="AM1571" t="s">
        <v>6186</v>
      </c>
      <c r="AN1571" t="s">
        <v>6186</v>
      </c>
      <c r="AO1571" t="s">
        <v>6186</v>
      </c>
      <c r="AP1571">
        <v>1</v>
      </c>
      <c r="AQ1571" t="s">
        <v>6186</v>
      </c>
      <c r="AR1571" t="s">
        <v>6186</v>
      </c>
      <c r="AS1571" t="s">
        <v>6186</v>
      </c>
      <c r="AT1571" t="s">
        <v>6186</v>
      </c>
      <c r="AU1571" t="s">
        <v>6186</v>
      </c>
      <c r="AV1571">
        <v>4.3</v>
      </c>
      <c r="AW1571" t="s">
        <v>6186</v>
      </c>
      <c r="AX1571">
        <v>5.4</v>
      </c>
      <c r="AY1571">
        <v>0.67200000000000004</v>
      </c>
      <c r="AZ1571">
        <v>0.32800000000000001</v>
      </c>
      <c r="BA1571" t="s">
        <v>6186</v>
      </c>
      <c r="BB1571" t="s">
        <v>6186</v>
      </c>
      <c r="BC1571" t="s">
        <v>6186</v>
      </c>
      <c r="BD1571" t="s">
        <v>6186</v>
      </c>
    </row>
    <row r="1572" spans="1:56">
      <c r="A1572" t="s">
        <v>6188</v>
      </c>
      <c r="B1572">
        <v>4000</v>
      </c>
      <c r="C1572">
        <v>1989</v>
      </c>
      <c r="D1572">
        <v>348</v>
      </c>
      <c r="E1572">
        <v>2.4058E-2</v>
      </c>
      <c r="F1572">
        <v>21.168520000000001</v>
      </c>
      <c r="H1572">
        <v>17.796700000000001</v>
      </c>
      <c r="I1572">
        <f t="shared" si="28"/>
        <v>0.4281530086</v>
      </c>
      <c r="K1572">
        <v>16.20843</v>
      </c>
      <c r="L1572">
        <v>19.9529</v>
      </c>
      <c r="M1572">
        <v>499.36223999999999</v>
      </c>
      <c r="N1572">
        <v>548.29485999999997</v>
      </c>
      <c r="O1572">
        <v>445.39891999999998</v>
      </c>
      <c r="P1572" t="s">
        <v>6186</v>
      </c>
      <c r="Q1572">
        <v>213.45740000000001</v>
      </c>
      <c r="R1572">
        <v>146.45400000000001</v>
      </c>
      <c r="S1572">
        <v>12.6183</v>
      </c>
      <c r="T1572">
        <v>0.70275600000000005</v>
      </c>
      <c r="U1572">
        <v>3.6614000000000001E-2</v>
      </c>
      <c r="V1572">
        <v>35.751100000000001</v>
      </c>
      <c r="W1572" t="s">
        <v>6186</v>
      </c>
      <c r="X1572">
        <v>0.99</v>
      </c>
      <c r="Y1572">
        <v>0.01</v>
      </c>
      <c r="Z1572">
        <v>0.30399999999999999</v>
      </c>
      <c r="AA1572">
        <v>2.5999999999999999E-2</v>
      </c>
      <c r="AB1572">
        <v>0.66900000000000004</v>
      </c>
      <c r="AC1572" t="s">
        <v>6186</v>
      </c>
      <c r="AD1572" t="s">
        <v>6186</v>
      </c>
      <c r="AE1572" t="s">
        <v>6186</v>
      </c>
      <c r="AF1572" t="s">
        <v>6186</v>
      </c>
      <c r="AG1572">
        <v>0.438</v>
      </c>
      <c r="AH1572">
        <v>0.56200000000000006</v>
      </c>
      <c r="AI1572" t="s">
        <v>6186</v>
      </c>
      <c r="AJ1572" t="s">
        <v>6186</v>
      </c>
      <c r="AK1572" t="s">
        <v>6186</v>
      </c>
      <c r="AL1572" t="s">
        <v>6186</v>
      </c>
      <c r="AM1572" t="s">
        <v>6186</v>
      </c>
      <c r="AN1572" t="s">
        <v>6186</v>
      </c>
      <c r="AO1572" t="s">
        <v>6186</v>
      </c>
      <c r="AP1572">
        <v>1</v>
      </c>
      <c r="AQ1572" t="s">
        <v>6186</v>
      </c>
      <c r="AR1572" t="s">
        <v>6186</v>
      </c>
      <c r="AS1572" t="s">
        <v>6186</v>
      </c>
      <c r="AT1572" t="s">
        <v>6186</v>
      </c>
      <c r="AU1572" t="s">
        <v>6186</v>
      </c>
      <c r="AV1572">
        <v>4.3</v>
      </c>
      <c r="AW1572" t="s">
        <v>6186</v>
      </c>
      <c r="AX1572">
        <v>5.7</v>
      </c>
      <c r="AY1572">
        <v>0.69599999999999995</v>
      </c>
      <c r="AZ1572">
        <v>0.30399999999999999</v>
      </c>
      <c r="BA1572" t="s">
        <v>6186</v>
      </c>
      <c r="BB1572" t="s">
        <v>6186</v>
      </c>
      <c r="BC1572" t="s">
        <v>6186</v>
      </c>
      <c r="BD1572" t="s">
        <v>6186</v>
      </c>
    </row>
    <row r="1573" spans="1:56">
      <c r="A1573" t="s">
        <v>6188</v>
      </c>
      <c r="B1573">
        <v>4000</v>
      </c>
      <c r="C1573">
        <v>1990</v>
      </c>
      <c r="D1573">
        <v>196</v>
      </c>
      <c r="E1573">
        <v>1.5542E-2</v>
      </c>
      <c r="F1573">
        <v>20.535710000000002</v>
      </c>
      <c r="H1573">
        <v>17.204160000000002</v>
      </c>
      <c r="I1573">
        <f t="shared" si="28"/>
        <v>0.26738705472000002</v>
      </c>
      <c r="K1573">
        <v>15.681979999999999</v>
      </c>
      <c r="L1573">
        <v>19.20881</v>
      </c>
      <c r="M1573">
        <v>516.56106</v>
      </c>
      <c r="N1573">
        <v>566.70131000000003</v>
      </c>
      <c r="O1573">
        <v>462.65235999999999</v>
      </c>
      <c r="P1573" t="s">
        <v>6186</v>
      </c>
      <c r="Q1573">
        <v>197.0137</v>
      </c>
      <c r="R1573">
        <v>141.24279999999999</v>
      </c>
      <c r="S1573">
        <v>12.0533</v>
      </c>
      <c r="T1573">
        <v>0.73482000000000003</v>
      </c>
      <c r="U1573">
        <v>3.5311000000000002E-2</v>
      </c>
      <c r="V1573">
        <v>34.536929999999998</v>
      </c>
      <c r="W1573" t="s">
        <v>6186</v>
      </c>
      <c r="X1573">
        <v>0.98699999999999999</v>
      </c>
      <c r="Y1573">
        <v>1.2999999999999999E-2</v>
      </c>
      <c r="Z1573">
        <v>0.42199999999999999</v>
      </c>
      <c r="AA1573" t="s">
        <v>6186</v>
      </c>
      <c r="AB1573">
        <v>0.57799999999999996</v>
      </c>
      <c r="AC1573" t="s">
        <v>6186</v>
      </c>
      <c r="AD1573" t="s">
        <v>6186</v>
      </c>
      <c r="AE1573" t="s">
        <v>6186</v>
      </c>
      <c r="AF1573" t="s">
        <v>6186</v>
      </c>
      <c r="AG1573">
        <v>0.64500000000000002</v>
      </c>
      <c r="AH1573">
        <v>0.35499999999999998</v>
      </c>
      <c r="AI1573" t="s">
        <v>6186</v>
      </c>
      <c r="AJ1573" t="s">
        <v>6186</v>
      </c>
      <c r="AK1573" t="s">
        <v>6186</v>
      </c>
      <c r="AL1573" t="s">
        <v>6186</v>
      </c>
      <c r="AM1573" t="s">
        <v>6186</v>
      </c>
      <c r="AN1573" t="s">
        <v>6186</v>
      </c>
      <c r="AO1573" t="s">
        <v>6186</v>
      </c>
      <c r="AP1573">
        <v>1</v>
      </c>
      <c r="AQ1573" t="s">
        <v>6186</v>
      </c>
      <c r="AR1573" t="s">
        <v>6186</v>
      </c>
      <c r="AS1573" t="s">
        <v>6186</v>
      </c>
      <c r="AT1573" t="s">
        <v>6186</v>
      </c>
      <c r="AU1573" t="s">
        <v>6186</v>
      </c>
      <c r="AV1573">
        <v>4.4000000000000004</v>
      </c>
      <c r="AW1573" t="s">
        <v>6186</v>
      </c>
      <c r="AX1573">
        <v>5.8</v>
      </c>
      <c r="AY1573">
        <v>0.57799999999999996</v>
      </c>
      <c r="AZ1573">
        <v>0.42199999999999999</v>
      </c>
      <c r="BA1573" t="s">
        <v>6186</v>
      </c>
      <c r="BB1573" t="s">
        <v>6186</v>
      </c>
      <c r="BC1573" t="s">
        <v>6186</v>
      </c>
      <c r="BD1573" t="s">
        <v>6186</v>
      </c>
    </row>
    <row r="1574" spans="1:56">
      <c r="A1574" t="s">
        <v>6188</v>
      </c>
      <c r="B1574">
        <v>4000</v>
      </c>
      <c r="C1574">
        <v>1991</v>
      </c>
      <c r="D1574">
        <v>335</v>
      </c>
      <c r="E1574">
        <v>2.6629E-2</v>
      </c>
      <c r="F1574">
        <v>20.82648</v>
      </c>
      <c r="H1574">
        <v>17.425059999999998</v>
      </c>
      <c r="I1574">
        <f t="shared" si="28"/>
        <v>0.46401192273999997</v>
      </c>
      <c r="K1574">
        <v>15.632149999999999</v>
      </c>
      <c r="L1574">
        <v>19.813179999999999</v>
      </c>
      <c r="M1574">
        <v>510.01249000000001</v>
      </c>
      <c r="N1574">
        <v>568.50798999999995</v>
      </c>
      <c r="O1574">
        <v>448.53987000000001</v>
      </c>
      <c r="P1574" t="s">
        <v>6186</v>
      </c>
      <c r="Q1574">
        <v>230.9692</v>
      </c>
      <c r="R1574">
        <v>153.2381</v>
      </c>
      <c r="S1574">
        <v>11.6334</v>
      </c>
      <c r="T1574">
        <v>0.67556000000000005</v>
      </c>
      <c r="U1574">
        <v>3.8309999999999997E-2</v>
      </c>
      <c r="V1574">
        <v>34.970269999999999</v>
      </c>
      <c r="W1574" t="s">
        <v>6186</v>
      </c>
      <c r="X1574">
        <v>0.98299999999999998</v>
      </c>
      <c r="Y1574">
        <v>1.7000000000000001E-2</v>
      </c>
      <c r="Z1574">
        <v>0.215</v>
      </c>
      <c r="AA1574" t="s">
        <v>6186</v>
      </c>
      <c r="AB1574">
        <v>0.78500000000000003</v>
      </c>
      <c r="AC1574" t="s">
        <v>6186</v>
      </c>
      <c r="AD1574" t="s">
        <v>6186</v>
      </c>
      <c r="AE1574" t="s">
        <v>6186</v>
      </c>
      <c r="AF1574" t="s">
        <v>6186</v>
      </c>
      <c r="AG1574">
        <v>0.31900000000000001</v>
      </c>
      <c r="AH1574">
        <v>0.68100000000000005</v>
      </c>
      <c r="AI1574" t="s">
        <v>6186</v>
      </c>
      <c r="AJ1574" t="s">
        <v>6186</v>
      </c>
      <c r="AK1574" t="s">
        <v>6186</v>
      </c>
      <c r="AL1574" t="s">
        <v>6186</v>
      </c>
      <c r="AM1574" t="s">
        <v>6186</v>
      </c>
      <c r="AN1574" t="s">
        <v>6186</v>
      </c>
      <c r="AO1574" t="s">
        <v>6186</v>
      </c>
      <c r="AP1574">
        <v>1</v>
      </c>
      <c r="AQ1574" t="s">
        <v>6186</v>
      </c>
      <c r="AR1574" t="s">
        <v>6186</v>
      </c>
      <c r="AS1574" t="s">
        <v>6186</v>
      </c>
      <c r="AT1574" t="s">
        <v>6186</v>
      </c>
      <c r="AU1574" t="s">
        <v>6186</v>
      </c>
      <c r="AV1574">
        <v>4.2</v>
      </c>
      <c r="AW1574" t="s">
        <v>6186</v>
      </c>
      <c r="AX1574">
        <v>5.9</v>
      </c>
      <c r="AY1574">
        <v>0.78500000000000003</v>
      </c>
      <c r="AZ1574">
        <v>0.215</v>
      </c>
      <c r="BA1574" t="s">
        <v>6186</v>
      </c>
      <c r="BB1574" t="s">
        <v>6186</v>
      </c>
      <c r="BC1574" t="s">
        <v>6186</v>
      </c>
      <c r="BD1574" t="s">
        <v>6186</v>
      </c>
    </row>
    <row r="1575" spans="1:56">
      <c r="A1575" t="s">
        <v>6188</v>
      </c>
      <c r="B1575">
        <v>4000</v>
      </c>
      <c r="C1575">
        <v>1992</v>
      </c>
      <c r="D1575">
        <v>226</v>
      </c>
      <c r="E1575">
        <v>1.8588E-2</v>
      </c>
      <c r="F1575">
        <v>20.197900000000001</v>
      </c>
      <c r="H1575">
        <v>16.88851</v>
      </c>
      <c r="I1575">
        <f t="shared" si="28"/>
        <v>0.31392362388</v>
      </c>
      <c r="K1575">
        <v>14.928599999999999</v>
      </c>
      <c r="L1575">
        <v>19.520530000000001</v>
      </c>
      <c r="M1575">
        <v>526.21591000000001</v>
      </c>
      <c r="N1575">
        <v>595.30034999999998</v>
      </c>
      <c r="O1575">
        <v>455.26427000000001</v>
      </c>
      <c r="P1575" t="s">
        <v>6186</v>
      </c>
      <c r="Q1575">
        <v>233.6568</v>
      </c>
      <c r="R1575">
        <v>164.9325</v>
      </c>
      <c r="S1575">
        <v>10.9199</v>
      </c>
      <c r="T1575">
        <v>0.71124799999999999</v>
      </c>
      <c r="U1575">
        <v>4.1232999999999999E-2</v>
      </c>
      <c r="V1575">
        <v>33.84355</v>
      </c>
      <c r="W1575" t="s">
        <v>6186</v>
      </c>
      <c r="X1575">
        <v>0.95699999999999996</v>
      </c>
      <c r="Y1575">
        <v>4.2999999999999997E-2</v>
      </c>
      <c r="Z1575">
        <v>0.22500000000000001</v>
      </c>
      <c r="AA1575" t="s">
        <v>6186</v>
      </c>
      <c r="AB1575">
        <v>0.77500000000000002</v>
      </c>
      <c r="AC1575" t="s">
        <v>6186</v>
      </c>
      <c r="AD1575" t="s">
        <v>6186</v>
      </c>
      <c r="AE1575" t="s">
        <v>6186</v>
      </c>
      <c r="AF1575" t="s">
        <v>6186</v>
      </c>
      <c r="AG1575">
        <v>0.55000000000000004</v>
      </c>
      <c r="AH1575">
        <v>0.45</v>
      </c>
      <c r="AI1575" t="s">
        <v>6186</v>
      </c>
      <c r="AJ1575" t="s">
        <v>6186</v>
      </c>
      <c r="AK1575" t="s">
        <v>6186</v>
      </c>
      <c r="AL1575" t="s">
        <v>6186</v>
      </c>
      <c r="AM1575" t="s">
        <v>6186</v>
      </c>
      <c r="AN1575" t="s">
        <v>6186</v>
      </c>
      <c r="AO1575" t="s">
        <v>6186</v>
      </c>
      <c r="AP1575">
        <v>1</v>
      </c>
      <c r="AQ1575" t="s">
        <v>6186</v>
      </c>
      <c r="AR1575" t="s">
        <v>6186</v>
      </c>
      <c r="AS1575" t="s">
        <v>6186</v>
      </c>
      <c r="AT1575" t="s">
        <v>6186</v>
      </c>
      <c r="AU1575" t="s">
        <v>6186</v>
      </c>
      <c r="AV1575">
        <v>4.2</v>
      </c>
      <c r="AW1575" t="s">
        <v>6186</v>
      </c>
      <c r="AX1575">
        <v>6</v>
      </c>
      <c r="AY1575">
        <v>0.77500000000000002</v>
      </c>
      <c r="AZ1575">
        <v>0.22500000000000001</v>
      </c>
      <c r="BA1575" t="s">
        <v>6186</v>
      </c>
      <c r="BB1575" t="s">
        <v>6186</v>
      </c>
      <c r="BC1575" t="s">
        <v>6186</v>
      </c>
      <c r="BD1575" t="s">
        <v>6186</v>
      </c>
    </row>
    <row r="1576" spans="1:56">
      <c r="A1576" t="s">
        <v>6188</v>
      </c>
      <c r="B1576">
        <v>4000</v>
      </c>
      <c r="C1576">
        <v>1993</v>
      </c>
      <c r="D1576">
        <v>204</v>
      </c>
      <c r="E1576">
        <v>1.5455E-2</v>
      </c>
      <c r="F1576">
        <v>21.283110000000001</v>
      </c>
      <c r="H1576">
        <v>17.733160000000002</v>
      </c>
      <c r="I1576">
        <f t="shared" si="28"/>
        <v>0.27406598780000002</v>
      </c>
      <c r="K1576">
        <v>15.615</v>
      </c>
      <c r="L1576">
        <v>20.523959999999999</v>
      </c>
      <c r="M1576">
        <v>501.15156999999999</v>
      </c>
      <c r="N1576">
        <v>569.13225999999997</v>
      </c>
      <c r="O1576">
        <v>433.0061</v>
      </c>
      <c r="P1576" t="s">
        <v>6186</v>
      </c>
      <c r="Q1576">
        <v>245.57210000000001</v>
      </c>
      <c r="R1576">
        <v>189.79409999999999</v>
      </c>
      <c r="S1576">
        <v>9.2718000000000007</v>
      </c>
      <c r="T1576">
        <v>0.77587200000000001</v>
      </c>
      <c r="U1576">
        <v>4.7448999999999998E-2</v>
      </c>
      <c r="V1576">
        <v>35.520539999999997</v>
      </c>
      <c r="W1576" t="s">
        <v>6186</v>
      </c>
      <c r="X1576">
        <v>0.94499999999999995</v>
      </c>
      <c r="Y1576">
        <v>5.5E-2</v>
      </c>
      <c r="Z1576">
        <v>0.16900000000000001</v>
      </c>
      <c r="AA1576" t="s">
        <v>6186</v>
      </c>
      <c r="AB1576">
        <v>0.83099999999999996</v>
      </c>
      <c r="AC1576" t="s">
        <v>6186</v>
      </c>
      <c r="AD1576" t="s">
        <v>6186</v>
      </c>
      <c r="AE1576" t="s">
        <v>6186</v>
      </c>
      <c r="AF1576" t="s">
        <v>6186</v>
      </c>
      <c r="AG1576">
        <v>0.98299999999999998</v>
      </c>
      <c r="AH1576">
        <v>1.7000000000000001E-2</v>
      </c>
      <c r="AI1576" t="s">
        <v>6186</v>
      </c>
      <c r="AJ1576" t="s">
        <v>6186</v>
      </c>
      <c r="AK1576" t="s">
        <v>6186</v>
      </c>
      <c r="AL1576" t="s">
        <v>6186</v>
      </c>
      <c r="AM1576" t="s">
        <v>6186</v>
      </c>
      <c r="AN1576" t="s">
        <v>6186</v>
      </c>
      <c r="AO1576" t="s">
        <v>6186</v>
      </c>
      <c r="AP1576">
        <v>1</v>
      </c>
      <c r="AQ1576" t="s">
        <v>6186</v>
      </c>
      <c r="AR1576" t="s">
        <v>6186</v>
      </c>
      <c r="AS1576" t="s">
        <v>6186</v>
      </c>
      <c r="AT1576" t="s">
        <v>6186</v>
      </c>
      <c r="AU1576" t="s">
        <v>6186</v>
      </c>
      <c r="AV1576">
        <v>4.2</v>
      </c>
      <c r="AW1576" t="s">
        <v>6186</v>
      </c>
      <c r="AX1576">
        <v>6</v>
      </c>
      <c r="AY1576">
        <v>0.83099999999999996</v>
      </c>
      <c r="AZ1576">
        <v>0.16900000000000001</v>
      </c>
      <c r="BA1576" t="s">
        <v>6186</v>
      </c>
      <c r="BB1576" t="s">
        <v>6186</v>
      </c>
      <c r="BC1576" t="s">
        <v>6186</v>
      </c>
      <c r="BD1576" t="s">
        <v>6186</v>
      </c>
    </row>
    <row r="1577" spans="1:56">
      <c r="A1577" t="s">
        <v>6188</v>
      </c>
      <c r="B1577">
        <v>4000</v>
      </c>
      <c r="C1577">
        <v>1994</v>
      </c>
      <c r="D1577">
        <v>344</v>
      </c>
      <c r="E1577">
        <v>2.4361000000000001E-2</v>
      </c>
      <c r="F1577">
        <v>18.879429999999999</v>
      </c>
      <c r="H1577">
        <v>15.67914</v>
      </c>
      <c r="I1577">
        <f t="shared" si="28"/>
        <v>0.38195952954000001</v>
      </c>
      <c r="K1577">
        <v>13.92464</v>
      </c>
      <c r="L1577">
        <v>17.881710000000002</v>
      </c>
      <c r="M1577">
        <v>566.80420000000004</v>
      </c>
      <c r="N1577">
        <v>638.22117000000003</v>
      </c>
      <c r="O1577">
        <v>496.98829999999998</v>
      </c>
      <c r="P1577" t="s">
        <v>6186</v>
      </c>
      <c r="Q1577">
        <v>248.61590000000001</v>
      </c>
      <c r="R1577">
        <v>188.68860000000001</v>
      </c>
      <c r="S1577">
        <v>9.3133999999999997</v>
      </c>
      <c r="T1577">
        <v>0.77401799999999998</v>
      </c>
      <c r="U1577">
        <v>4.7171999999999999E-2</v>
      </c>
      <c r="V1577">
        <v>31.47297</v>
      </c>
      <c r="W1577" t="s">
        <v>6186</v>
      </c>
      <c r="X1577">
        <v>1</v>
      </c>
      <c r="Y1577" t="s">
        <v>6186</v>
      </c>
      <c r="Z1577">
        <v>0.15</v>
      </c>
      <c r="AA1577" t="s">
        <v>6186</v>
      </c>
      <c r="AB1577">
        <v>0.85</v>
      </c>
      <c r="AC1577" t="s">
        <v>6186</v>
      </c>
      <c r="AD1577" t="s">
        <v>6186</v>
      </c>
      <c r="AE1577" t="s">
        <v>6186</v>
      </c>
      <c r="AF1577" t="s">
        <v>6186</v>
      </c>
      <c r="AG1577">
        <v>0.99299999999999999</v>
      </c>
      <c r="AH1577">
        <v>7.0000000000000001E-3</v>
      </c>
      <c r="AI1577" t="s">
        <v>6186</v>
      </c>
      <c r="AJ1577" t="s">
        <v>6186</v>
      </c>
      <c r="AK1577" t="s">
        <v>6186</v>
      </c>
      <c r="AL1577" t="s">
        <v>6186</v>
      </c>
      <c r="AM1577" t="s">
        <v>6186</v>
      </c>
      <c r="AN1577" t="s">
        <v>6186</v>
      </c>
      <c r="AO1577" t="s">
        <v>6186</v>
      </c>
      <c r="AP1577">
        <v>1</v>
      </c>
      <c r="AQ1577" t="s">
        <v>6186</v>
      </c>
      <c r="AR1577" t="s">
        <v>6186</v>
      </c>
      <c r="AS1577" t="s">
        <v>6186</v>
      </c>
      <c r="AT1577">
        <v>0.23200000000000001</v>
      </c>
      <c r="AU1577" t="s">
        <v>6186</v>
      </c>
      <c r="AV1577">
        <v>4.2</v>
      </c>
      <c r="AW1577" t="s">
        <v>6186</v>
      </c>
      <c r="AX1577">
        <v>6.6</v>
      </c>
      <c r="AY1577">
        <v>0.85</v>
      </c>
      <c r="AZ1577">
        <v>0.15</v>
      </c>
      <c r="BA1577" t="s">
        <v>6186</v>
      </c>
      <c r="BB1577" t="s">
        <v>6186</v>
      </c>
      <c r="BC1577" t="s">
        <v>6186</v>
      </c>
      <c r="BD1577" t="s">
        <v>6186</v>
      </c>
    </row>
    <row r="1578" spans="1:56">
      <c r="A1578" t="s">
        <v>6188</v>
      </c>
      <c r="B1578">
        <v>4000</v>
      </c>
      <c r="C1578">
        <v>1995</v>
      </c>
      <c r="D1578">
        <v>414</v>
      </c>
      <c r="E1578">
        <v>2.7366999999999999E-2</v>
      </c>
      <c r="F1578">
        <v>18.98272</v>
      </c>
      <c r="H1578">
        <v>15.719760000000001</v>
      </c>
      <c r="I1578">
        <f t="shared" si="28"/>
        <v>0.43020267192</v>
      </c>
      <c r="K1578">
        <v>13.92075</v>
      </c>
      <c r="L1578">
        <v>17.931290000000001</v>
      </c>
      <c r="M1578">
        <v>565.33946000000003</v>
      </c>
      <c r="N1578">
        <v>638.39946999999995</v>
      </c>
      <c r="O1578">
        <v>495.61401000000001</v>
      </c>
      <c r="P1578" t="s">
        <v>6186</v>
      </c>
      <c r="Q1578">
        <v>241.53729999999999</v>
      </c>
      <c r="R1578">
        <v>186.6277</v>
      </c>
      <c r="S1578">
        <v>9.6776</v>
      </c>
      <c r="T1578">
        <v>0.78879900000000003</v>
      </c>
      <c r="U1578">
        <v>4.6656999999999997E-2</v>
      </c>
      <c r="V1578">
        <v>31.513829999999999</v>
      </c>
      <c r="W1578" t="s">
        <v>6186</v>
      </c>
      <c r="X1578">
        <v>0.92600000000000005</v>
      </c>
      <c r="Y1578">
        <v>7.3999999999999996E-2</v>
      </c>
      <c r="Z1578">
        <v>0.151</v>
      </c>
      <c r="AA1578" t="s">
        <v>6186</v>
      </c>
      <c r="AB1578">
        <v>0.84899999999999998</v>
      </c>
      <c r="AC1578" t="s">
        <v>6186</v>
      </c>
      <c r="AD1578" t="s">
        <v>6186</v>
      </c>
      <c r="AE1578" t="s">
        <v>6186</v>
      </c>
      <c r="AF1578" t="s">
        <v>6186</v>
      </c>
      <c r="AG1578">
        <v>1</v>
      </c>
      <c r="AH1578" t="s">
        <v>6186</v>
      </c>
      <c r="AI1578" t="s">
        <v>6186</v>
      </c>
      <c r="AJ1578" t="s">
        <v>6186</v>
      </c>
      <c r="AK1578" t="s">
        <v>6186</v>
      </c>
      <c r="AL1578" t="s">
        <v>6186</v>
      </c>
      <c r="AM1578" t="s">
        <v>6186</v>
      </c>
      <c r="AN1578" t="s">
        <v>6186</v>
      </c>
      <c r="AO1578" t="s">
        <v>6186</v>
      </c>
      <c r="AP1578">
        <v>1</v>
      </c>
      <c r="AQ1578" t="s">
        <v>6186</v>
      </c>
      <c r="AR1578" t="s">
        <v>6186</v>
      </c>
      <c r="AS1578" t="s">
        <v>6186</v>
      </c>
      <c r="AT1578">
        <v>0.215</v>
      </c>
      <c r="AU1578" t="s">
        <v>6186</v>
      </c>
      <c r="AV1578">
        <v>4.2</v>
      </c>
      <c r="AW1578" t="s">
        <v>6186</v>
      </c>
      <c r="AX1578">
        <v>6.5</v>
      </c>
      <c r="AY1578">
        <v>0.84899999999999998</v>
      </c>
      <c r="AZ1578">
        <v>0.151</v>
      </c>
      <c r="BA1578" t="s">
        <v>6186</v>
      </c>
      <c r="BB1578" t="s">
        <v>6186</v>
      </c>
      <c r="BC1578" t="s">
        <v>6186</v>
      </c>
      <c r="BD1578" t="s">
        <v>6186</v>
      </c>
    </row>
    <row r="1579" spans="1:56">
      <c r="A1579" t="s">
        <v>6188</v>
      </c>
      <c r="B1579">
        <v>4000</v>
      </c>
      <c r="C1579">
        <v>1996</v>
      </c>
      <c r="D1579">
        <v>359</v>
      </c>
      <c r="E1579">
        <v>2.7309E-2</v>
      </c>
      <c r="F1579">
        <v>19.258759999999999</v>
      </c>
      <c r="H1579">
        <v>15.900919999999999</v>
      </c>
      <c r="I1579">
        <f t="shared" si="28"/>
        <v>0.43423822427999997</v>
      </c>
      <c r="K1579">
        <v>14.02764</v>
      </c>
      <c r="L1579">
        <v>18.16104</v>
      </c>
      <c r="M1579">
        <v>558.89855999999997</v>
      </c>
      <c r="N1579">
        <v>633.53507000000002</v>
      </c>
      <c r="O1579">
        <v>489.34426000000002</v>
      </c>
      <c r="P1579" t="s">
        <v>6186</v>
      </c>
      <c r="Q1579">
        <v>253.64449999999999</v>
      </c>
      <c r="R1579">
        <v>193.1491</v>
      </c>
      <c r="S1579">
        <v>9.8122000000000007</v>
      </c>
      <c r="T1579">
        <v>0.77247699999999997</v>
      </c>
      <c r="U1579">
        <v>4.8286999999999997E-2</v>
      </c>
      <c r="V1579">
        <v>31.935379999999999</v>
      </c>
      <c r="W1579" t="s">
        <v>6186</v>
      </c>
      <c r="X1579">
        <v>0.95799999999999996</v>
      </c>
      <c r="Y1579">
        <v>4.2000000000000003E-2</v>
      </c>
      <c r="Z1579">
        <v>5.8999999999999997E-2</v>
      </c>
      <c r="AA1579" t="s">
        <v>6186</v>
      </c>
      <c r="AB1579">
        <v>0.94099999999999995</v>
      </c>
      <c r="AC1579" t="s">
        <v>6186</v>
      </c>
      <c r="AD1579" t="s">
        <v>6186</v>
      </c>
      <c r="AE1579" t="s">
        <v>6186</v>
      </c>
      <c r="AF1579" t="s">
        <v>6186</v>
      </c>
      <c r="AG1579">
        <v>1</v>
      </c>
      <c r="AH1579" t="s">
        <v>6186</v>
      </c>
      <c r="AI1579" t="s">
        <v>6186</v>
      </c>
      <c r="AJ1579" t="s">
        <v>6186</v>
      </c>
      <c r="AK1579" t="s">
        <v>6186</v>
      </c>
      <c r="AL1579" t="s">
        <v>6186</v>
      </c>
      <c r="AM1579" t="s">
        <v>6186</v>
      </c>
      <c r="AN1579" t="s">
        <v>6186</v>
      </c>
      <c r="AO1579" t="s">
        <v>6186</v>
      </c>
      <c r="AP1579">
        <v>1</v>
      </c>
      <c r="AQ1579" t="s">
        <v>6186</v>
      </c>
      <c r="AR1579" t="s">
        <v>6186</v>
      </c>
      <c r="AS1579" t="s">
        <v>6186</v>
      </c>
      <c r="AT1579">
        <v>0.121</v>
      </c>
      <c r="AU1579" t="s">
        <v>6186</v>
      </c>
      <c r="AV1579">
        <v>4.0999999999999996</v>
      </c>
      <c r="AW1579" t="s">
        <v>6186</v>
      </c>
      <c r="AX1579">
        <v>6.5</v>
      </c>
      <c r="AY1579">
        <v>0.94099999999999995</v>
      </c>
      <c r="AZ1579">
        <v>5.8999999999999997E-2</v>
      </c>
      <c r="BA1579" t="s">
        <v>6186</v>
      </c>
      <c r="BB1579" t="s">
        <v>6186</v>
      </c>
      <c r="BC1579" t="s">
        <v>6186</v>
      </c>
      <c r="BD1579" t="s">
        <v>6186</v>
      </c>
    </row>
    <row r="1580" spans="1:56">
      <c r="A1580" t="s">
        <v>6188</v>
      </c>
      <c r="B1580">
        <v>4000</v>
      </c>
      <c r="C1580">
        <v>1997</v>
      </c>
      <c r="D1580">
        <v>433</v>
      </c>
      <c r="E1580">
        <v>2.9964999999999999E-2</v>
      </c>
      <c r="F1580">
        <v>19.868580000000001</v>
      </c>
      <c r="H1580">
        <v>16.320720000000001</v>
      </c>
      <c r="I1580">
        <f t="shared" si="28"/>
        <v>0.48905037480000002</v>
      </c>
      <c r="K1580">
        <v>14.45926</v>
      </c>
      <c r="L1580">
        <v>18.483989999999999</v>
      </c>
      <c r="M1580">
        <v>544.52263000000005</v>
      </c>
      <c r="N1580">
        <v>614.62342999999998</v>
      </c>
      <c r="O1580">
        <v>480.79433999999998</v>
      </c>
      <c r="P1580" t="s">
        <v>6186</v>
      </c>
      <c r="Q1580">
        <v>240.07069999999999</v>
      </c>
      <c r="R1580">
        <v>189.43889999999999</v>
      </c>
      <c r="S1580">
        <v>9.8895</v>
      </c>
      <c r="T1580">
        <v>0.80277100000000001</v>
      </c>
      <c r="U1580">
        <v>4.7359999999999999E-2</v>
      </c>
      <c r="V1580">
        <v>32.766010000000001</v>
      </c>
      <c r="W1580" t="s">
        <v>6186</v>
      </c>
      <c r="X1580">
        <v>0.86899999999999999</v>
      </c>
      <c r="Y1580">
        <v>0.13100000000000001</v>
      </c>
      <c r="Z1580">
        <v>7.5999999999999998E-2</v>
      </c>
      <c r="AA1580" t="s">
        <v>6186</v>
      </c>
      <c r="AB1580">
        <v>0.92400000000000004</v>
      </c>
      <c r="AC1580" t="s">
        <v>6186</v>
      </c>
      <c r="AD1580" t="s">
        <v>6186</v>
      </c>
      <c r="AE1580" t="s">
        <v>6186</v>
      </c>
      <c r="AF1580" t="s">
        <v>6186</v>
      </c>
      <c r="AG1580">
        <v>1</v>
      </c>
      <c r="AH1580" t="s">
        <v>6186</v>
      </c>
      <c r="AI1580" t="s">
        <v>6186</v>
      </c>
      <c r="AJ1580" t="s">
        <v>6186</v>
      </c>
      <c r="AK1580" t="s">
        <v>6186</v>
      </c>
      <c r="AL1580" t="s">
        <v>6186</v>
      </c>
      <c r="AM1580" t="s">
        <v>6186</v>
      </c>
      <c r="AN1580" t="s">
        <v>6186</v>
      </c>
      <c r="AO1580" t="s">
        <v>6186</v>
      </c>
      <c r="AP1580">
        <v>1</v>
      </c>
      <c r="AQ1580" t="s">
        <v>6186</v>
      </c>
      <c r="AR1580" t="s">
        <v>6186</v>
      </c>
      <c r="AS1580" t="s">
        <v>6186</v>
      </c>
      <c r="AT1580">
        <v>0.34399999999999997</v>
      </c>
      <c r="AU1580" t="s">
        <v>6186</v>
      </c>
      <c r="AV1580">
        <v>4.0999999999999996</v>
      </c>
      <c r="AW1580" t="s">
        <v>6186</v>
      </c>
      <c r="AX1580">
        <v>6.3</v>
      </c>
      <c r="AY1580">
        <v>0.92400000000000004</v>
      </c>
      <c r="AZ1580">
        <v>7.5999999999999998E-2</v>
      </c>
      <c r="BA1580" t="s">
        <v>6186</v>
      </c>
      <c r="BB1580" t="s">
        <v>6186</v>
      </c>
      <c r="BC1580" t="s">
        <v>6186</v>
      </c>
      <c r="BD1580" t="s">
        <v>6186</v>
      </c>
    </row>
    <row r="1581" spans="1:56">
      <c r="A1581" t="s">
        <v>6188</v>
      </c>
      <c r="B1581">
        <v>4000</v>
      </c>
      <c r="C1581">
        <v>1998</v>
      </c>
      <c r="D1581">
        <v>499</v>
      </c>
      <c r="E1581">
        <v>3.4494999999999998E-2</v>
      </c>
      <c r="F1581">
        <v>20.232970000000002</v>
      </c>
      <c r="H1581">
        <v>16.599640000000001</v>
      </c>
      <c r="I1581">
        <f t="shared" si="28"/>
        <v>0.57260458179999996</v>
      </c>
      <c r="K1581">
        <v>14.522830000000001</v>
      </c>
      <c r="L1581">
        <v>19.016500000000001</v>
      </c>
      <c r="M1581">
        <v>535.37293999999997</v>
      </c>
      <c r="N1581">
        <v>611.93317000000002</v>
      </c>
      <c r="O1581">
        <v>467.33094</v>
      </c>
      <c r="P1581" t="s">
        <v>6186</v>
      </c>
      <c r="Q1581">
        <v>235.92160000000001</v>
      </c>
      <c r="R1581">
        <v>189.6516</v>
      </c>
      <c r="S1581">
        <v>10.2117</v>
      </c>
      <c r="T1581">
        <v>0.81820099999999996</v>
      </c>
      <c r="U1581">
        <v>4.7412999999999997E-2</v>
      </c>
      <c r="V1581">
        <v>33.278640000000003</v>
      </c>
      <c r="W1581" t="s">
        <v>6186</v>
      </c>
      <c r="X1581">
        <v>0.89300000000000002</v>
      </c>
      <c r="Y1581">
        <v>0.107</v>
      </c>
      <c r="Z1581">
        <v>4.4999999999999998E-2</v>
      </c>
      <c r="AA1581" t="s">
        <v>6186</v>
      </c>
      <c r="AB1581">
        <v>0.95499999999999996</v>
      </c>
      <c r="AC1581" t="s">
        <v>6186</v>
      </c>
      <c r="AD1581" t="s">
        <v>6186</v>
      </c>
      <c r="AE1581" t="s">
        <v>6186</v>
      </c>
      <c r="AF1581" t="s">
        <v>6186</v>
      </c>
      <c r="AG1581">
        <v>1</v>
      </c>
      <c r="AH1581" t="s">
        <v>6186</v>
      </c>
      <c r="AI1581" t="s">
        <v>6186</v>
      </c>
      <c r="AJ1581" t="s">
        <v>6186</v>
      </c>
      <c r="AK1581" t="s">
        <v>6186</v>
      </c>
      <c r="AL1581" t="s">
        <v>6186</v>
      </c>
      <c r="AM1581" t="s">
        <v>6186</v>
      </c>
      <c r="AN1581" t="s">
        <v>6186</v>
      </c>
      <c r="AO1581" t="s">
        <v>6186</v>
      </c>
      <c r="AP1581">
        <v>1</v>
      </c>
      <c r="AQ1581" t="s">
        <v>6186</v>
      </c>
      <c r="AR1581" t="s">
        <v>6186</v>
      </c>
      <c r="AS1581" t="s">
        <v>6186</v>
      </c>
      <c r="AT1581">
        <v>0.32600000000000001</v>
      </c>
      <c r="AU1581" t="s">
        <v>6186</v>
      </c>
      <c r="AV1581">
        <v>4.0999999999999996</v>
      </c>
      <c r="AW1581" t="s">
        <v>6186</v>
      </c>
      <c r="AX1581">
        <v>6.2</v>
      </c>
      <c r="AY1581">
        <v>0.93400000000000005</v>
      </c>
      <c r="AZ1581">
        <v>6.6000000000000003E-2</v>
      </c>
      <c r="BA1581" t="s">
        <v>6186</v>
      </c>
      <c r="BB1581" t="s">
        <v>6186</v>
      </c>
      <c r="BC1581" t="s">
        <v>6186</v>
      </c>
      <c r="BD1581" t="s">
        <v>6186</v>
      </c>
    </row>
    <row r="1582" spans="1:56">
      <c r="A1582" t="s">
        <v>6188</v>
      </c>
      <c r="B1582">
        <v>4000</v>
      </c>
      <c r="C1582">
        <v>1999</v>
      </c>
      <c r="D1582">
        <v>599</v>
      </c>
      <c r="E1582">
        <v>3.9396E-2</v>
      </c>
      <c r="F1582">
        <v>20.849019999999999</v>
      </c>
      <c r="H1582">
        <v>16.990590000000001</v>
      </c>
      <c r="I1582">
        <f t="shared" si="28"/>
        <v>0.66936128364000003</v>
      </c>
      <c r="K1582">
        <v>15.006180000000001</v>
      </c>
      <c r="L1582">
        <v>19.190539999999999</v>
      </c>
      <c r="M1582">
        <v>523.05425000000002</v>
      </c>
      <c r="N1582">
        <v>592.22285999999997</v>
      </c>
      <c r="O1582">
        <v>463.09273000000002</v>
      </c>
      <c r="P1582" t="s">
        <v>6186</v>
      </c>
      <c r="Q1582">
        <v>222.34739999999999</v>
      </c>
      <c r="R1582">
        <v>194.28280000000001</v>
      </c>
      <c r="S1582">
        <v>10.016400000000001</v>
      </c>
      <c r="T1582">
        <v>0.88724800000000004</v>
      </c>
      <c r="U1582">
        <v>4.8571000000000003E-2</v>
      </c>
      <c r="V1582">
        <v>34.0914</v>
      </c>
      <c r="W1582" t="s">
        <v>6186</v>
      </c>
      <c r="X1582">
        <v>0.85799999999999998</v>
      </c>
      <c r="Y1582">
        <v>0.14199999999999999</v>
      </c>
      <c r="Z1582">
        <v>8.7999999999999995E-2</v>
      </c>
      <c r="AA1582" t="s">
        <v>6186</v>
      </c>
      <c r="AB1582">
        <v>0.91200000000000003</v>
      </c>
      <c r="AC1582" t="s">
        <v>6186</v>
      </c>
      <c r="AD1582" t="s">
        <v>6186</v>
      </c>
      <c r="AE1582" t="s">
        <v>6186</v>
      </c>
      <c r="AF1582" t="s">
        <v>6186</v>
      </c>
      <c r="AG1582">
        <v>1</v>
      </c>
      <c r="AH1582" t="s">
        <v>6186</v>
      </c>
      <c r="AI1582" t="s">
        <v>6186</v>
      </c>
      <c r="AJ1582" t="s">
        <v>6186</v>
      </c>
      <c r="AK1582" t="s">
        <v>6186</v>
      </c>
      <c r="AL1582" t="s">
        <v>6186</v>
      </c>
      <c r="AM1582" t="s">
        <v>6186</v>
      </c>
      <c r="AN1582" t="s">
        <v>6186</v>
      </c>
      <c r="AO1582" t="s">
        <v>6186</v>
      </c>
      <c r="AP1582">
        <v>1</v>
      </c>
      <c r="AQ1582" t="s">
        <v>6186</v>
      </c>
      <c r="AR1582" t="s">
        <v>6186</v>
      </c>
      <c r="AS1582" t="s">
        <v>6186</v>
      </c>
      <c r="AT1582">
        <v>0.36199999999999999</v>
      </c>
      <c r="AU1582" t="s">
        <v>6186</v>
      </c>
      <c r="AV1582">
        <v>4.0999999999999996</v>
      </c>
      <c r="AW1582" t="s">
        <v>6186</v>
      </c>
      <c r="AX1582">
        <v>5.9</v>
      </c>
      <c r="AY1582">
        <v>0.84799999999999998</v>
      </c>
      <c r="AZ1582">
        <v>0.152</v>
      </c>
      <c r="BA1582" t="s">
        <v>6186</v>
      </c>
      <c r="BB1582" t="s">
        <v>6186</v>
      </c>
      <c r="BC1582" t="s">
        <v>6186</v>
      </c>
      <c r="BD1582" t="s">
        <v>6186</v>
      </c>
    </row>
    <row r="1583" spans="1:56">
      <c r="A1583" t="s">
        <v>6188</v>
      </c>
      <c r="B1583">
        <v>4000</v>
      </c>
      <c r="C1583">
        <v>2000</v>
      </c>
      <c r="D1583">
        <v>451</v>
      </c>
      <c r="E1583">
        <v>2.7241000000000001E-2</v>
      </c>
      <c r="F1583">
        <v>20.895289999999999</v>
      </c>
      <c r="H1583">
        <v>16.94162</v>
      </c>
      <c r="I1583">
        <f t="shared" si="28"/>
        <v>0.46150667042000004</v>
      </c>
      <c r="K1583">
        <v>15.0341</v>
      </c>
      <c r="L1583">
        <v>18.979230000000001</v>
      </c>
      <c r="M1583">
        <v>524.56614999999999</v>
      </c>
      <c r="N1583">
        <v>591.12280999999996</v>
      </c>
      <c r="O1583">
        <v>468.24858999999998</v>
      </c>
      <c r="P1583" t="s">
        <v>6186</v>
      </c>
      <c r="Q1583">
        <v>222.52869999999999</v>
      </c>
      <c r="R1583">
        <v>191.69749999999999</v>
      </c>
      <c r="S1583">
        <v>9.6508000000000003</v>
      </c>
      <c r="T1583">
        <v>0.87428300000000003</v>
      </c>
      <c r="U1583">
        <v>4.7924000000000001E-2</v>
      </c>
      <c r="V1583">
        <v>34.012839999999997</v>
      </c>
      <c r="W1583" t="s">
        <v>6186</v>
      </c>
      <c r="X1583">
        <v>0.82599999999999996</v>
      </c>
      <c r="Y1583">
        <v>0.17399999999999999</v>
      </c>
      <c r="Z1583">
        <v>0.109</v>
      </c>
      <c r="AA1583" t="s">
        <v>6186</v>
      </c>
      <c r="AB1583">
        <v>0.89100000000000001</v>
      </c>
      <c r="AC1583" t="s">
        <v>6186</v>
      </c>
      <c r="AD1583" t="s">
        <v>6186</v>
      </c>
      <c r="AE1583" t="s">
        <v>6186</v>
      </c>
      <c r="AF1583" t="s">
        <v>6186</v>
      </c>
      <c r="AG1583">
        <v>1</v>
      </c>
      <c r="AH1583" t="s">
        <v>6186</v>
      </c>
      <c r="AI1583" t="s">
        <v>6186</v>
      </c>
      <c r="AJ1583" t="s">
        <v>6186</v>
      </c>
      <c r="AK1583" t="s">
        <v>6186</v>
      </c>
      <c r="AL1583" t="s">
        <v>6186</v>
      </c>
      <c r="AM1583" t="s">
        <v>6186</v>
      </c>
      <c r="AN1583" t="s">
        <v>6186</v>
      </c>
      <c r="AO1583" t="s">
        <v>6186</v>
      </c>
      <c r="AP1583">
        <v>1</v>
      </c>
      <c r="AQ1583" t="s">
        <v>6186</v>
      </c>
      <c r="AR1583" t="s">
        <v>6186</v>
      </c>
      <c r="AS1583" t="s">
        <v>6186</v>
      </c>
      <c r="AT1583">
        <v>0.37</v>
      </c>
      <c r="AU1583">
        <v>0.13</v>
      </c>
      <c r="AV1583">
        <v>4.0999999999999996</v>
      </c>
      <c r="AW1583" t="s">
        <v>6186</v>
      </c>
      <c r="AX1583">
        <v>5.9</v>
      </c>
      <c r="AY1583">
        <v>0.83899999999999997</v>
      </c>
      <c r="AZ1583">
        <v>0.161</v>
      </c>
      <c r="BA1583" t="s">
        <v>6186</v>
      </c>
      <c r="BB1583" t="s">
        <v>6186</v>
      </c>
      <c r="BC1583" t="s">
        <v>6186</v>
      </c>
      <c r="BD1583" t="s">
        <v>6186</v>
      </c>
    </row>
    <row r="1584" spans="1:56">
      <c r="A1584" t="s">
        <v>6188</v>
      </c>
      <c r="B1584">
        <v>4000</v>
      </c>
      <c r="C1584">
        <v>2001</v>
      </c>
      <c r="D1584">
        <v>475</v>
      </c>
      <c r="E1584">
        <v>3.0460999999999998E-2</v>
      </c>
      <c r="F1584">
        <v>21.258240000000001</v>
      </c>
      <c r="H1584">
        <v>17.201059999999998</v>
      </c>
      <c r="I1584">
        <f t="shared" si="28"/>
        <v>0.52396148865999992</v>
      </c>
      <c r="K1584">
        <v>15.117330000000001</v>
      </c>
      <c r="L1584">
        <v>19.414929999999998</v>
      </c>
      <c r="M1584">
        <v>516.65427</v>
      </c>
      <c r="N1584">
        <v>587.86851000000001</v>
      </c>
      <c r="O1584">
        <v>457.74043</v>
      </c>
      <c r="P1584" t="s">
        <v>6186</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6186</v>
      </c>
      <c r="AB1584">
        <v>0.93500000000000005</v>
      </c>
      <c r="AC1584" t="s">
        <v>6186</v>
      </c>
      <c r="AD1584" t="s">
        <v>6186</v>
      </c>
      <c r="AE1584" t="s">
        <v>6186</v>
      </c>
      <c r="AF1584" t="s">
        <v>6186</v>
      </c>
      <c r="AG1584">
        <v>1</v>
      </c>
      <c r="AH1584" t="s">
        <v>6186</v>
      </c>
      <c r="AI1584" t="s">
        <v>6186</v>
      </c>
      <c r="AJ1584" t="s">
        <v>6186</v>
      </c>
      <c r="AK1584" t="s">
        <v>6186</v>
      </c>
      <c r="AL1584" t="s">
        <v>6186</v>
      </c>
      <c r="AM1584" t="s">
        <v>6186</v>
      </c>
      <c r="AN1584" t="s">
        <v>6186</v>
      </c>
      <c r="AO1584" t="s">
        <v>6186</v>
      </c>
      <c r="AP1584">
        <v>1</v>
      </c>
      <c r="AQ1584" t="s">
        <v>6186</v>
      </c>
      <c r="AR1584" t="s">
        <v>6186</v>
      </c>
      <c r="AS1584" t="s">
        <v>6186</v>
      </c>
      <c r="AT1584">
        <v>0.496</v>
      </c>
      <c r="AU1584">
        <v>0.33300000000000002</v>
      </c>
      <c r="AV1584">
        <v>4</v>
      </c>
      <c r="AW1584" t="s">
        <v>6186</v>
      </c>
      <c r="AX1584">
        <v>5.9</v>
      </c>
      <c r="AY1584">
        <v>0.93500000000000005</v>
      </c>
      <c r="AZ1584">
        <v>6.5000000000000002E-2</v>
      </c>
      <c r="BA1584" t="s">
        <v>6186</v>
      </c>
      <c r="BB1584" t="s">
        <v>6186</v>
      </c>
      <c r="BC1584" t="s">
        <v>6186</v>
      </c>
      <c r="BD1584" t="s">
        <v>6186</v>
      </c>
    </row>
    <row r="1585" spans="1:56">
      <c r="A1585" t="s">
        <v>6188</v>
      </c>
      <c r="B1585">
        <v>4000</v>
      </c>
      <c r="C1585">
        <v>2002</v>
      </c>
      <c r="D1585">
        <v>523</v>
      </c>
      <c r="E1585">
        <v>3.2478E-2</v>
      </c>
      <c r="F1585">
        <v>21.59346</v>
      </c>
      <c r="H1585">
        <v>17.377459999999999</v>
      </c>
      <c r="I1585">
        <f t="shared" si="28"/>
        <v>0.56438514587999999</v>
      </c>
      <c r="K1585">
        <v>15.325760000000001</v>
      </c>
      <c r="L1585">
        <v>19.484950000000001</v>
      </c>
      <c r="M1585">
        <v>511.40951999999999</v>
      </c>
      <c r="N1585">
        <v>579.87338</v>
      </c>
      <c r="O1585">
        <v>456.09566999999998</v>
      </c>
      <c r="P1585" t="s">
        <v>6186</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6186</v>
      </c>
      <c r="AB1585">
        <v>0.92400000000000004</v>
      </c>
      <c r="AC1585" t="s">
        <v>6186</v>
      </c>
      <c r="AD1585" t="s">
        <v>6186</v>
      </c>
      <c r="AE1585" t="s">
        <v>6186</v>
      </c>
      <c r="AF1585" t="s">
        <v>6186</v>
      </c>
      <c r="AG1585">
        <v>1</v>
      </c>
      <c r="AH1585" t="s">
        <v>6186</v>
      </c>
      <c r="AI1585" t="s">
        <v>6186</v>
      </c>
      <c r="AJ1585" t="s">
        <v>6186</v>
      </c>
      <c r="AK1585" t="s">
        <v>6186</v>
      </c>
      <c r="AL1585" t="s">
        <v>6186</v>
      </c>
      <c r="AM1585" t="s">
        <v>6186</v>
      </c>
      <c r="AN1585" t="s">
        <v>6186</v>
      </c>
      <c r="AO1585" t="s">
        <v>6186</v>
      </c>
      <c r="AP1585">
        <v>1</v>
      </c>
      <c r="AQ1585" t="s">
        <v>6186</v>
      </c>
      <c r="AR1585" t="s">
        <v>6186</v>
      </c>
      <c r="AS1585" t="s">
        <v>6186</v>
      </c>
      <c r="AT1585">
        <v>0.59599999999999997</v>
      </c>
      <c r="AU1585">
        <v>0.32600000000000001</v>
      </c>
      <c r="AV1585">
        <v>4.0999999999999996</v>
      </c>
      <c r="AW1585" t="s">
        <v>6186</v>
      </c>
      <c r="AX1585">
        <v>5.9</v>
      </c>
      <c r="AY1585">
        <v>0.88200000000000001</v>
      </c>
      <c r="AZ1585">
        <v>0.11799999999999999</v>
      </c>
      <c r="BA1585" t="s">
        <v>6186</v>
      </c>
      <c r="BB1585" t="s">
        <v>6186</v>
      </c>
      <c r="BC1585" t="s">
        <v>6186</v>
      </c>
      <c r="BD1585" t="s">
        <v>6186</v>
      </c>
    </row>
    <row r="1586" spans="1:56">
      <c r="A1586" t="s">
        <v>6188</v>
      </c>
      <c r="B1586">
        <v>4000</v>
      </c>
      <c r="C1586">
        <v>2003</v>
      </c>
      <c r="D1586">
        <v>573</v>
      </c>
      <c r="E1586">
        <v>3.6304000000000003E-2</v>
      </c>
      <c r="F1586">
        <v>22.809550000000002</v>
      </c>
      <c r="H1586">
        <v>18.269490000000001</v>
      </c>
      <c r="I1586">
        <f t="shared" si="28"/>
        <v>0.66325556496000004</v>
      </c>
      <c r="K1586">
        <v>16.029540000000001</v>
      </c>
      <c r="L1586">
        <v>20.535319999999999</v>
      </c>
      <c r="M1586">
        <v>486.4393</v>
      </c>
      <c r="N1586">
        <v>554.41404999999997</v>
      </c>
      <c r="O1586">
        <v>432.76665000000003</v>
      </c>
      <c r="P1586" t="s">
        <v>6186</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6186</v>
      </c>
      <c r="AB1586">
        <v>0.876</v>
      </c>
      <c r="AC1586" t="s">
        <v>6186</v>
      </c>
      <c r="AD1586" t="s">
        <v>6186</v>
      </c>
      <c r="AE1586" t="s">
        <v>6186</v>
      </c>
      <c r="AF1586" t="s">
        <v>6186</v>
      </c>
      <c r="AG1586">
        <v>1</v>
      </c>
      <c r="AH1586" t="s">
        <v>6186</v>
      </c>
      <c r="AI1586" t="s">
        <v>6186</v>
      </c>
      <c r="AJ1586" t="s">
        <v>6186</v>
      </c>
      <c r="AK1586" t="s">
        <v>6186</v>
      </c>
      <c r="AL1586" t="s">
        <v>6186</v>
      </c>
      <c r="AM1586" t="s">
        <v>6186</v>
      </c>
      <c r="AN1586" t="s">
        <v>6186</v>
      </c>
      <c r="AO1586" t="s">
        <v>6186</v>
      </c>
      <c r="AP1586">
        <v>1</v>
      </c>
      <c r="AQ1586" t="s">
        <v>6186</v>
      </c>
      <c r="AR1586" t="s">
        <v>6186</v>
      </c>
      <c r="AS1586" t="s">
        <v>6186</v>
      </c>
      <c r="AT1586">
        <v>0.65800000000000003</v>
      </c>
      <c r="AU1586">
        <v>0.47599999999999998</v>
      </c>
      <c r="AV1586">
        <v>4.2</v>
      </c>
      <c r="AW1586">
        <v>5.3999999999999999E-2</v>
      </c>
      <c r="AX1586">
        <v>5.7</v>
      </c>
      <c r="AY1586">
        <v>0.80300000000000005</v>
      </c>
      <c r="AZ1586">
        <v>0.14199999999999999</v>
      </c>
      <c r="BA1586" t="s">
        <v>6186</v>
      </c>
      <c r="BB1586" t="s">
        <v>6186</v>
      </c>
      <c r="BC1586" t="s">
        <v>6186</v>
      </c>
      <c r="BD1586" t="s">
        <v>6186</v>
      </c>
    </row>
    <row r="1587" spans="1:56">
      <c r="A1587" t="s">
        <v>6188</v>
      </c>
      <c r="B1587">
        <v>4000</v>
      </c>
      <c r="C1587">
        <v>2004</v>
      </c>
      <c r="D1587">
        <v>764</v>
      </c>
      <c r="E1587">
        <v>4.8648999999999998E-2</v>
      </c>
      <c r="F1587">
        <v>22.329609999999999</v>
      </c>
      <c r="H1587">
        <v>17.965879999999999</v>
      </c>
      <c r="I1587">
        <f t="shared" si="28"/>
        <v>0.87402209611999993</v>
      </c>
      <c r="K1587">
        <v>15.33619</v>
      </c>
      <c r="L1587">
        <v>20.707730000000002</v>
      </c>
      <c r="M1587">
        <v>494.65992999999997</v>
      </c>
      <c r="N1587">
        <v>579.47910999999999</v>
      </c>
      <c r="O1587">
        <v>429.16332999999997</v>
      </c>
      <c r="P1587" t="s">
        <v>6186</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6186</v>
      </c>
      <c r="AB1587">
        <v>0.88600000000000001</v>
      </c>
      <c r="AC1587" t="s">
        <v>6186</v>
      </c>
      <c r="AD1587" t="s">
        <v>6186</v>
      </c>
      <c r="AE1587" t="s">
        <v>6186</v>
      </c>
      <c r="AF1587" t="s">
        <v>6186</v>
      </c>
      <c r="AG1587">
        <v>1</v>
      </c>
      <c r="AH1587" t="s">
        <v>6186</v>
      </c>
      <c r="AI1587" t="s">
        <v>6186</v>
      </c>
      <c r="AJ1587" t="s">
        <v>6186</v>
      </c>
      <c r="AK1587" t="s">
        <v>6186</v>
      </c>
      <c r="AL1587" t="s">
        <v>6186</v>
      </c>
      <c r="AM1587" t="s">
        <v>6186</v>
      </c>
      <c r="AN1587" t="s">
        <v>6186</v>
      </c>
      <c r="AO1587" t="s">
        <v>6186</v>
      </c>
      <c r="AP1587">
        <v>1</v>
      </c>
      <c r="AQ1587" t="s">
        <v>6186</v>
      </c>
      <c r="AR1587" t="s">
        <v>6186</v>
      </c>
      <c r="AS1587" t="s">
        <v>6186</v>
      </c>
      <c r="AT1587">
        <v>0.42</v>
      </c>
      <c r="AU1587">
        <v>0.29699999999999999</v>
      </c>
      <c r="AV1587">
        <v>4.3</v>
      </c>
      <c r="AW1587">
        <v>4.7E-2</v>
      </c>
      <c r="AX1587">
        <v>5.8</v>
      </c>
      <c r="AY1587">
        <v>0.71399999999999997</v>
      </c>
      <c r="AZ1587">
        <v>0.23300000000000001</v>
      </c>
      <c r="BA1587">
        <v>6.0000000000000001E-3</v>
      </c>
      <c r="BB1587" t="s">
        <v>6186</v>
      </c>
      <c r="BC1587" t="s">
        <v>6186</v>
      </c>
      <c r="BD1587" t="s">
        <v>6186</v>
      </c>
    </row>
    <row r="1588" spans="1:56">
      <c r="A1588" t="s">
        <v>6188</v>
      </c>
      <c r="B1588">
        <v>4000</v>
      </c>
      <c r="C1588">
        <v>2005</v>
      </c>
      <c r="D1588">
        <v>586</v>
      </c>
      <c r="E1588">
        <v>3.6861999999999999E-2</v>
      </c>
      <c r="F1588">
        <v>23.247250000000001</v>
      </c>
      <c r="H1588">
        <v>18.520430000000001</v>
      </c>
      <c r="I1588">
        <f t="shared" si="28"/>
        <v>0.68270009066000004</v>
      </c>
      <c r="K1588">
        <v>16.02918</v>
      </c>
      <c r="L1588">
        <v>20.9803</v>
      </c>
      <c r="M1588">
        <v>479.84838999999999</v>
      </c>
      <c r="N1588">
        <v>554.42629999999997</v>
      </c>
      <c r="O1588">
        <v>423.58785999999998</v>
      </c>
      <c r="P1588" t="s">
        <v>6186</v>
      </c>
      <c r="Q1588">
        <v>195.42330000000001</v>
      </c>
      <c r="R1588">
        <v>201.66990000000001</v>
      </c>
      <c r="S1588">
        <v>9.3332999999999995</v>
      </c>
      <c r="T1588">
        <v>1.043523</v>
      </c>
      <c r="U1588">
        <v>5.0416999999999997E-2</v>
      </c>
      <c r="V1588">
        <v>37.414630000000002</v>
      </c>
      <c r="W1588">
        <v>0.12</v>
      </c>
      <c r="X1588">
        <v>0.88</v>
      </c>
      <c r="Y1588" t="s">
        <v>6186</v>
      </c>
      <c r="Z1588">
        <v>3.4000000000000002E-2</v>
      </c>
      <c r="AA1588" t="s">
        <v>6186</v>
      </c>
      <c r="AB1588">
        <v>0.88600000000000001</v>
      </c>
      <c r="AC1588">
        <v>1.0999999999999999E-2</v>
      </c>
      <c r="AD1588" t="s">
        <v>6186</v>
      </c>
      <c r="AE1588" t="s">
        <v>6186</v>
      </c>
      <c r="AF1588" t="s">
        <v>6186</v>
      </c>
      <c r="AG1588">
        <v>1</v>
      </c>
      <c r="AH1588" t="s">
        <v>6186</v>
      </c>
      <c r="AI1588" t="s">
        <v>6186</v>
      </c>
      <c r="AJ1588" t="s">
        <v>6186</v>
      </c>
      <c r="AK1588" t="s">
        <v>6186</v>
      </c>
      <c r="AL1588" t="s">
        <v>6186</v>
      </c>
      <c r="AM1588" t="s">
        <v>6186</v>
      </c>
      <c r="AN1588" t="s">
        <v>6186</v>
      </c>
      <c r="AO1588">
        <v>1.0999999999999999E-2</v>
      </c>
      <c r="AP1588">
        <v>0.98899999999999999</v>
      </c>
      <c r="AQ1588" t="s">
        <v>6186</v>
      </c>
      <c r="AR1588" t="s">
        <v>6186</v>
      </c>
      <c r="AS1588" t="s">
        <v>6186</v>
      </c>
      <c r="AT1588">
        <v>0.69699999999999995</v>
      </c>
      <c r="AU1588">
        <v>0.32700000000000001</v>
      </c>
      <c r="AV1588">
        <v>4.3</v>
      </c>
      <c r="AW1588">
        <v>6.9000000000000006E-2</v>
      </c>
      <c r="AX1588">
        <v>5.7</v>
      </c>
      <c r="AY1588">
        <v>0.71099999999999997</v>
      </c>
      <c r="AZ1588">
        <v>0.182</v>
      </c>
      <c r="BA1588">
        <v>2.7E-2</v>
      </c>
      <c r="BB1588" t="s">
        <v>6186</v>
      </c>
      <c r="BC1588" t="s">
        <v>6186</v>
      </c>
      <c r="BD1588" t="s">
        <v>6186</v>
      </c>
    </row>
    <row r="1589" spans="1:56">
      <c r="A1589" t="s">
        <v>6188</v>
      </c>
      <c r="B1589">
        <v>4000</v>
      </c>
      <c r="C1589">
        <v>2006</v>
      </c>
      <c r="D1589">
        <v>557</v>
      </c>
      <c r="E1589">
        <v>3.6872000000000002E-2</v>
      </c>
      <c r="F1589">
        <v>23.464559999999999</v>
      </c>
      <c r="H1589">
        <v>18.679079999999999</v>
      </c>
      <c r="I1589">
        <f t="shared" si="28"/>
        <v>0.68873503776</v>
      </c>
      <c r="K1589">
        <v>16.186419999999998</v>
      </c>
      <c r="L1589">
        <v>21.134309999999999</v>
      </c>
      <c r="M1589">
        <v>475.77301</v>
      </c>
      <c r="N1589">
        <v>549.04034999999999</v>
      </c>
      <c r="O1589">
        <v>420.50115</v>
      </c>
      <c r="P1589" t="s">
        <v>6186</v>
      </c>
      <c r="Q1589">
        <v>194.02199999999999</v>
      </c>
      <c r="R1589">
        <v>197.63630000000001</v>
      </c>
      <c r="S1589">
        <v>9.4956999999999994</v>
      </c>
      <c r="T1589">
        <v>1.0336639999999999</v>
      </c>
      <c r="U1589">
        <v>4.9409000000000002E-2</v>
      </c>
      <c r="V1589">
        <v>38.08663</v>
      </c>
      <c r="W1589">
        <v>9.8000000000000004E-2</v>
      </c>
      <c r="X1589">
        <v>0.90200000000000002</v>
      </c>
      <c r="Y1589" t="s">
        <v>6186</v>
      </c>
      <c r="Z1589">
        <v>7.2999999999999995E-2</v>
      </c>
      <c r="AA1589" t="s">
        <v>6186</v>
      </c>
      <c r="AB1589">
        <v>0.874</v>
      </c>
      <c r="AC1589">
        <v>2.3E-2</v>
      </c>
      <c r="AD1589" t="s">
        <v>6186</v>
      </c>
      <c r="AE1589" t="s">
        <v>6186</v>
      </c>
      <c r="AF1589" t="s">
        <v>6186</v>
      </c>
      <c r="AG1589">
        <v>1</v>
      </c>
      <c r="AH1589" t="s">
        <v>6186</v>
      </c>
      <c r="AI1589" t="s">
        <v>6186</v>
      </c>
      <c r="AJ1589" t="s">
        <v>6186</v>
      </c>
      <c r="AK1589" t="s">
        <v>6186</v>
      </c>
      <c r="AL1589" t="s">
        <v>6186</v>
      </c>
      <c r="AM1589" t="s">
        <v>6186</v>
      </c>
      <c r="AN1589" t="s">
        <v>6186</v>
      </c>
      <c r="AO1589">
        <v>2.3E-2</v>
      </c>
      <c r="AP1589">
        <v>0.97699999999999998</v>
      </c>
      <c r="AQ1589" t="s">
        <v>6186</v>
      </c>
      <c r="AR1589" t="s">
        <v>6186</v>
      </c>
      <c r="AS1589" t="s">
        <v>6186</v>
      </c>
      <c r="AT1589">
        <v>0.63500000000000001</v>
      </c>
      <c r="AU1589">
        <v>0.40200000000000002</v>
      </c>
      <c r="AV1589">
        <v>4.4000000000000004</v>
      </c>
      <c r="AW1589">
        <v>3.1E-2</v>
      </c>
      <c r="AX1589">
        <v>5.6</v>
      </c>
      <c r="AY1589">
        <v>0.65600000000000003</v>
      </c>
      <c r="AZ1589">
        <v>0.22600000000000001</v>
      </c>
      <c r="BA1589">
        <v>6.5000000000000002E-2</v>
      </c>
      <c r="BB1589" t="s">
        <v>6186</v>
      </c>
      <c r="BC1589" t="s">
        <v>6186</v>
      </c>
      <c r="BD1589" t="s">
        <v>6186</v>
      </c>
    </row>
    <row r="1590" spans="1:56">
      <c r="A1590" t="s">
        <v>6188</v>
      </c>
      <c r="B1590">
        <v>4000</v>
      </c>
      <c r="C1590">
        <v>2007</v>
      </c>
      <c r="D1590">
        <v>700</v>
      </c>
      <c r="E1590">
        <v>4.5815000000000002E-2</v>
      </c>
      <c r="F1590">
        <v>25.493490000000001</v>
      </c>
      <c r="H1590">
        <v>20.22533</v>
      </c>
      <c r="I1590">
        <f t="shared" si="28"/>
        <v>0.92662349394999999</v>
      </c>
      <c r="K1590">
        <v>17.500990000000002</v>
      </c>
      <c r="L1590">
        <v>22.91649</v>
      </c>
      <c r="M1590">
        <v>439.39961</v>
      </c>
      <c r="N1590">
        <v>507.79995000000002</v>
      </c>
      <c r="O1590">
        <v>387.79935999999998</v>
      </c>
      <c r="P1590" t="s">
        <v>6186</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6186</v>
      </c>
      <c r="AB1590">
        <v>0.91600000000000004</v>
      </c>
      <c r="AC1590">
        <v>0.01</v>
      </c>
      <c r="AD1590" t="s">
        <v>6186</v>
      </c>
      <c r="AE1590" t="s">
        <v>6186</v>
      </c>
      <c r="AF1590" t="s">
        <v>6186</v>
      </c>
      <c r="AG1590">
        <v>1</v>
      </c>
      <c r="AH1590" t="s">
        <v>6186</v>
      </c>
      <c r="AI1590" t="s">
        <v>6186</v>
      </c>
      <c r="AJ1590" t="s">
        <v>6186</v>
      </c>
      <c r="AK1590" t="s">
        <v>6186</v>
      </c>
      <c r="AL1590" t="s">
        <v>6186</v>
      </c>
      <c r="AM1590" t="s">
        <v>6186</v>
      </c>
      <c r="AN1590" t="s">
        <v>6186</v>
      </c>
      <c r="AO1590">
        <v>0.01</v>
      </c>
      <c r="AP1590">
        <v>0.99</v>
      </c>
      <c r="AQ1590">
        <v>7.0999999999999994E-2</v>
      </c>
      <c r="AR1590" t="s">
        <v>6186</v>
      </c>
      <c r="AS1590" t="s">
        <v>6186</v>
      </c>
      <c r="AT1590">
        <v>0.78400000000000003</v>
      </c>
      <c r="AU1590">
        <v>0.65</v>
      </c>
      <c r="AV1590">
        <v>4.7</v>
      </c>
      <c r="AW1590">
        <v>3.7999999999999999E-2</v>
      </c>
      <c r="AX1590">
        <v>5.0999999999999996</v>
      </c>
      <c r="AY1590">
        <v>0.41399999999999998</v>
      </c>
      <c r="AZ1590">
        <v>0.41199999999999998</v>
      </c>
      <c r="BA1590">
        <v>0.125</v>
      </c>
      <c r="BB1590" t="s">
        <v>6186</v>
      </c>
      <c r="BC1590" t="s">
        <v>6186</v>
      </c>
      <c r="BD1590" t="s">
        <v>6186</v>
      </c>
    </row>
    <row r="1591" spans="1:56">
      <c r="A1591" t="s">
        <v>6188</v>
      </c>
      <c r="B1591">
        <v>4000</v>
      </c>
      <c r="C1591">
        <v>2008</v>
      </c>
      <c r="D1591">
        <v>638</v>
      </c>
      <c r="E1591">
        <v>4.5888999999999999E-2</v>
      </c>
      <c r="F1591">
        <v>26.42428</v>
      </c>
      <c r="H1591">
        <v>20.872979999999998</v>
      </c>
      <c r="I1591">
        <f t="shared" si="28"/>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6186</v>
      </c>
      <c r="AB1591">
        <v>0.88700000000000001</v>
      </c>
      <c r="AC1591">
        <v>2.3E-2</v>
      </c>
      <c r="AD1591" t="s">
        <v>6186</v>
      </c>
      <c r="AE1591" t="s">
        <v>6186</v>
      </c>
      <c r="AF1591">
        <v>2.1000000000000001E-2</v>
      </c>
      <c r="AG1591">
        <v>0.97899999999999998</v>
      </c>
      <c r="AH1591" t="s">
        <v>6186</v>
      </c>
      <c r="AI1591" t="s">
        <v>6186</v>
      </c>
      <c r="AJ1591" t="s">
        <v>6186</v>
      </c>
      <c r="AK1591" t="s">
        <v>6186</v>
      </c>
      <c r="AL1591" t="s">
        <v>6186</v>
      </c>
      <c r="AM1591" t="s">
        <v>6186</v>
      </c>
      <c r="AN1591" t="s">
        <v>6186</v>
      </c>
      <c r="AO1591">
        <v>2.3E-2</v>
      </c>
      <c r="AP1591">
        <v>0.97699999999999998</v>
      </c>
      <c r="AQ1591">
        <v>5.3999999999999999E-2</v>
      </c>
      <c r="AR1591" t="s">
        <v>6186</v>
      </c>
      <c r="AS1591" t="s">
        <v>6186</v>
      </c>
      <c r="AT1591">
        <v>0.85299999999999998</v>
      </c>
      <c r="AU1591">
        <v>0.63100000000000001</v>
      </c>
      <c r="AV1591">
        <v>4.7</v>
      </c>
      <c r="AW1591">
        <v>5.7000000000000002E-2</v>
      </c>
      <c r="AX1591">
        <v>5</v>
      </c>
      <c r="AY1591">
        <v>0.40100000000000002</v>
      </c>
      <c r="AZ1591">
        <v>0.42799999999999999</v>
      </c>
      <c r="BA1591">
        <v>0.09</v>
      </c>
      <c r="BB1591" t="s">
        <v>6186</v>
      </c>
      <c r="BC1591" t="s">
        <v>6186</v>
      </c>
      <c r="BD1591" t="s">
        <v>6186</v>
      </c>
    </row>
    <row r="1592" spans="1:56">
      <c r="A1592" t="s">
        <v>6188</v>
      </c>
      <c r="B1592">
        <v>4000</v>
      </c>
      <c r="C1592">
        <v>2009</v>
      </c>
      <c r="D1592">
        <v>415</v>
      </c>
      <c r="E1592">
        <v>4.4528999999999999E-2</v>
      </c>
      <c r="F1592">
        <v>27.53933</v>
      </c>
      <c r="H1592">
        <v>21.754359999999998</v>
      </c>
      <c r="I1592">
        <f t="shared" si="28"/>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6186</v>
      </c>
      <c r="AB1592">
        <v>0.85399999999999998</v>
      </c>
      <c r="AC1592">
        <v>1.9E-2</v>
      </c>
      <c r="AD1592" t="s">
        <v>6186</v>
      </c>
      <c r="AE1592" t="s">
        <v>6186</v>
      </c>
      <c r="AF1592">
        <v>5.8000000000000003E-2</v>
      </c>
      <c r="AG1592">
        <v>0.94199999999999995</v>
      </c>
      <c r="AH1592" t="s">
        <v>6186</v>
      </c>
      <c r="AI1592" t="s">
        <v>6186</v>
      </c>
      <c r="AJ1592" t="s">
        <v>6186</v>
      </c>
      <c r="AK1592" t="s">
        <v>6186</v>
      </c>
      <c r="AL1592" t="s">
        <v>6186</v>
      </c>
      <c r="AM1592" t="s">
        <v>6186</v>
      </c>
      <c r="AN1592" t="s">
        <v>6186</v>
      </c>
      <c r="AO1592">
        <v>1.9E-2</v>
      </c>
      <c r="AP1592">
        <v>0.98099999999999998</v>
      </c>
      <c r="AQ1592">
        <v>7.9000000000000001E-2</v>
      </c>
      <c r="AR1592" t="s">
        <v>6186</v>
      </c>
      <c r="AS1592" t="s">
        <v>6186</v>
      </c>
      <c r="AT1592">
        <v>0.92200000000000004</v>
      </c>
      <c r="AU1592">
        <v>0.75900000000000001</v>
      </c>
      <c r="AV1592">
        <v>5</v>
      </c>
      <c r="AW1592">
        <v>0.124</v>
      </c>
      <c r="AX1592">
        <v>4.7</v>
      </c>
      <c r="AY1592">
        <v>0.221</v>
      </c>
      <c r="AZ1592">
        <v>0.376</v>
      </c>
      <c r="BA1592">
        <v>0.25900000000000001</v>
      </c>
      <c r="BB1592" t="s">
        <v>6186</v>
      </c>
      <c r="BC1592" t="s">
        <v>6186</v>
      </c>
      <c r="BD1592" t="s">
        <v>6186</v>
      </c>
    </row>
    <row r="1593" spans="1:56">
      <c r="A1593" t="s">
        <v>6188</v>
      </c>
      <c r="B1593">
        <v>4000</v>
      </c>
      <c r="C1593">
        <v>2010</v>
      </c>
      <c r="D1593">
        <v>628</v>
      </c>
      <c r="E1593">
        <v>5.6510999999999999E-2</v>
      </c>
      <c r="F1593">
        <v>28.26559</v>
      </c>
      <c r="H1593">
        <v>22.315439999999999</v>
      </c>
      <c r="I1593">
        <f t="shared" si="28"/>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6186</v>
      </c>
      <c r="AE1593" t="s">
        <v>6186</v>
      </c>
      <c r="AF1593">
        <v>3.7999999999999999E-2</v>
      </c>
      <c r="AG1593">
        <v>0.96199999999999997</v>
      </c>
      <c r="AH1593" t="s">
        <v>6186</v>
      </c>
      <c r="AI1593" t="s">
        <v>6186</v>
      </c>
      <c r="AJ1593" t="s">
        <v>6186</v>
      </c>
      <c r="AK1593" t="s">
        <v>6186</v>
      </c>
      <c r="AL1593" t="s">
        <v>6186</v>
      </c>
      <c r="AM1593" t="s">
        <v>6186</v>
      </c>
      <c r="AN1593" t="s">
        <v>6186</v>
      </c>
      <c r="AO1593">
        <v>0.01</v>
      </c>
      <c r="AP1593">
        <v>0.99</v>
      </c>
      <c r="AQ1593">
        <v>5.1999999999999998E-2</v>
      </c>
      <c r="AR1593" t="s">
        <v>6186</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6186</v>
      </c>
      <c r="BC1593" t="s">
        <v>6186</v>
      </c>
      <c r="BD1593" t="s">
        <v>6186</v>
      </c>
    </row>
    <row r="1594" spans="1:56">
      <c r="A1594" t="s">
        <v>6188</v>
      </c>
      <c r="B1594">
        <v>4000</v>
      </c>
      <c r="C1594">
        <v>2011</v>
      </c>
      <c r="D1594">
        <v>782</v>
      </c>
      <c r="E1594">
        <v>6.5104999999999996E-2</v>
      </c>
      <c r="F1594">
        <v>28.808990000000001</v>
      </c>
      <c r="H1594">
        <v>22.587569999999999</v>
      </c>
      <c r="I1594">
        <f t="shared" si="28"/>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6186</v>
      </c>
      <c r="AB1594">
        <v>0.76200000000000001</v>
      </c>
      <c r="AC1594">
        <v>5.0000000000000001E-3</v>
      </c>
      <c r="AD1594" t="s">
        <v>6186</v>
      </c>
      <c r="AE1594" t="s">
        <v>6186</v>
      </c>
      <c r="AF1594">
        <v>3.9E-2</v>
      </c>
      <c r="AG1594">
        <v>0.96099999999999997</v>
      </c>
      <c r="AH1594" t="s">
        <v>6186</v>
      </c>
      <c r="AI1594" t="s">
        <v>6186</v>
      </c>
      <c r="AJ1594" t="s">
        <v>6186</v>
      </c>
      <c r="AK1594" t="s">
        <v>6186</v>
      </c>
      <c r="AL1594" t="s">
        <v>6186</v>
      </c>
      <c r="AM1594" t="s">
        <v>6186</v>
      </c>
      <c r="AN1594" t="s">
        <v>6186</v>
      </c>
      <c r="AO1594">
        <v>5.0000000000000001E-3</v>
      </c>
      <c r="AP1594">
        <v>0.995</v>
      </c>
      <c r="AQ1594">
        <v>0.05</v>
      </c>
      <c r="AR1594" t="s">
        <v>6186</v>
      </c>
      <c r="AS1594">
        <v>1.6E-2</v>
      </c>
      <c r="AT1594">
        <v>0.91500000000000004</v>
      </c>
      <c r="AU1594">
        <v>0.91</v>
      </c>
      <c r="AV1594">
        <v>5.0999999999999996</v>
      </c>
      <c r="AW1594">
        <v>0.217</v>
      </c>
      <c r="AX1594">
        <v>4.5999999999999996</v>
      </c>
      <c r="AY1594">
        <v>0.19600000000000001</v>
      </c>
      <c r="AZ1594">
        <v>0.32300000000000001</v>
      </c>
      <c r="BA1594">
        <v>0.25900000000000001</v>
      </c>
      <c r="BB1594" t="s">
        <v>6186</v>
      </c>
      <c r="BC1594" t="s">
        <v>6186</v>
      </c>
      <c r="BD1594" t="s">
        <v>6186</v>
      </c>
    </row>
    <row r="1595" spans="1:56">
      <c r="A1595" t="s">
        <v>6188</v>
      </c>
      <c r="B1595">
        <v>4000</v>
      </c>
      <c r="C1595">
        <v>2012</v>
      </c>
      <c r="D1595">
        <v>568</v>
      </c>
      <c r="E1595">
        <v>4.2221000000000002E-2</v>
      </c>
      <c r="F1595">
        <v>29.068940000000001</v>
      </c>
      <c r="H1595">
        <v>22.742159999999998</v>
      </c>
      <c r="I1595">
        <f t="shared" si="28"/>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6186</v>
      </c>
      <c r="Z1595">
        <v>3.5999999999999997E-2</v>
      </c>
      <c r="AA1595" t="s">
        <v>6186</v>
      </c>
      <c r="AB1595">
        <v>0.71199999999999997</v>
      </c>
      <c r="AC1595">
        <v>4.0000000000000001E-3</v>
      </c>
      <c r="AD1595" t="s">
        <v>6186</v>
      </c>
      <c r="AE1595" t="s">
        <v>6186</v>
      </c>
      <c r="AF1595">
        <v>3.9E-2</v>
      </c>
      <c r="AG1595">
        <v>0.96099999999999997</v>
      </c>
      <c r="AH1595" t="s">
        <v>6186</v>
      </c>
      <c r="AI1595" t="s">
        <v>6186</v>
      </c>
      <c r="AJ1595" t="s">
        <v>6186</v>
      </c>
      <c r="AK1595" t="s">
        <v>6186</v>
      </c>
      <c r="AL1595" t="s">
        <v>6186</v>
      </c>
      <c r="AM1595" t="s">
        <v>6186</v>
      </c>
      <c r="AN1595" t="s">
        <v>6186</v>
      </c>
      <c r="AO1595">
        <v>4.0000000000000001E-3</v>
      </c>
      <c r="AP1595">
        <v>0.996</v>
      </c>
      <c r="AQ1595">
        <v>4.8000000000000001E-2</v>
      </c>
      <c r="AR1595" t="s">
        <v>6186</v>
      </c>
      <c r="AS1595" t="s">
        <v>6186</v>
      </c>
      <c r="AT1595">
        <v>1</v>
      </c>
      <c r="AU1595">
        <v>1</v>
      </c>
      <c r="AV1595">
        <v>5.0999999999999996</v>
      </c>
      <c r="AW1595">
        <v>0.248</v>
      </c>
      <c r="AX1595">
        <v>4.7</v>
      </c>
      <c r="AY1595">
        <v>0.19600000000000001</v>
      </c>
      <c r="AZ1595">
        <v>0.27500000000000002</v>
      </c>
      <c r="BA1595">
        <v>0.27700000000000002</v>
      </c>
      <c r="BB1595" t="s">
        <v>6186</v>
      </c>
      <c r="BC1595" t="s">
        <v>6186</v>
      </c>
      <c r="BD1595" t="s">
        <v>6186</v>
      </c>
    </row>
    <row r="1596" spans="1:56">
      <c r="A1596" t="s">
        <v>6188</v>
      </c>
      <c r="B1596">
        <v>4000</v>
      </c>
      <c r="C1596">
        <v>2013</v>
      </c>
      <c r="D1596">
        <v>841</v>
      </c>
      <c r="E1596">
        <v>5.5361E-2</v>
      </c>
      <c r="F1596">
        <v>30.960550000000001</v>
      </c>
      <c r="H1596">
        <v>24.146000000000001</v>
      </c>
      <c r="I1596">
        <f t="shared" si="28"/>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6186</v>
      </c>
      <c r="Z1596">
        <v>1.7999999999999999E-2</v>
      </c>
      <c r="AA1596" t="s">
        <v>6186</v>
      </c>
      <c r="AB1596">
        <v>0.78600000000000003</v>
      </c>
      <c r="AC1596" t="s">
        <v>6186</v>
      </c>
      <c r="AD1596" t="s">
        <v>6186</v>
      </c>
      <c r="AE1596" t="s">
        <v>6186</v>
      </c>
      <c r="AF1596">
        <v>0.35399999999999998</v>
      </c>
      <c r="AG1596">
        <v>0.64600000000000002</v>
      </c>
      <c r="AH1596" t="s">
        <v>6186</v>
      </c>
      <c r="AI1596" t="s">
        <v>6186</v>
      </c>
      <c r="AJ1596" t="s">
        <v>6186</v>
      </c>
      <c r="AK1596" t="s">
        <v>6186</v>
      </c>
      <c r="AL1596" t="s">
        <v>6186</v>
      </c>
      <c r="AM1596" t="s">
        <v>6186</v>
      </c>
      <c r="AN1596" t="s">
        <v>6186</v>
      </c>
      <c r="AO1596" t="s">
        <v>6186</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6186</v>
      </c>
      <c r="BC1596">
        <v>3.5999999999999997E-2</v>
      </c>
      <c r="BD1596" t="s">
        <v>6186</v>
      </c>
    </row>
    <row r="1597" spans="1:56">
      <c r="A1597" t="s">
        <v>6188</v>
      </c>
      <c r="B1597">
        <v>4000</v>
      </c>
      <c r="C1597">
        <v>2014</v>
      </c>
      <c r="D1597">
        <v>966</v>
      </c>
      <c r="E1597">
        <v>6.2275999999999998E-2</v>
      </c>
      <c r="F1597">
        <v>31.442</v>
      </c>
      <c r="H1597">
        <v>24.5228</v>
      </c>
      <c r="I1597">
        <f t="shared" si="28"/>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6186</v>
      </c>
      <c r="Z1597">
        <v>0.01</v>
      </c>
      <c r="AA1597" t="s">
        <v>6186</v>
      </c>
      <c r="AB1597">
        <v>0.79300000000000004</v>
      </c>
      <c r="AC1597" t="s">
        <v>6186</v>
      </c>
      <c r="AD1597" t="s">
        <v>6186</v>
      </c>
      <c r="AE1597" t="s">
        <v>6186</v>
      </c>
      <c r="AF1597">
        <v>0.376</v>
      </c>
      <c r="AG1597">
        <v>0.624</v>
      </c>
      <c r="AH1597" t="s">
        <v>6186</v>
      </c>
      <c r="AI1597" t="s">
        <v>6186</v>
      </c>
      <c r="AJ1597" t="s">
        <v>6186</v>
      </c>
      <c r="AK1597" t="s">
        <v>6186</v>
      </c>
      <c r="AL1597" t="s">
        <v>6186</v>
      </c>
      <c r="AM1597" t="s">
        <v>6186</v>
      </c>
      <c r="AN1597" t="s">
        <v>6186</v>
      </c>
      <c r="AO1597" t="s">
        <v>6186</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6186</v>
      </c>
      <c r="BC1597">
        <v>3.2000000000000001E-2</v>
      </c>
      <c r="BD1597">
        <v>8.5000000000000006E-2</v>
      </c>
    </row>
    <row r="1598" spans="1:56">
      <c r="A1598" t="s">
        <v>6188</v>
      </c>
      <c r="B1598">
        <v>4000</v>
      </c>
      <c r="C1598">
        <v>2015</v>
      </c>
      <c r="D1598" s="7">
        <v>1333</v>
      </c>
      <c r="E1598">
        <v>7.9621999999999998E-2</v>
      </c>
      <c r="F1598">
        <v>32.657559999999997</v>
      </c>
      <c r="H1598">
        <v>25.34215</v>
      </c>
      <c r="I1598">
        <f t="shared" si="28"/>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6186</v>
      </c>
      <c r="Z1598">
        <v>0.01</v>
      </c>
      <c r="AA1598" t="s">
        <v>6186</v>
      </c>
      <c r="AB1598">
        <v>0.621</v>
      </c>
      <c r="AC1598" t="s">
        <v>6186</v>
      </c>
      <c r="AD1598" t="s">
        <v>6186</v>
      </c>
      <c r="AE1598" t="s">
        <v>6186</v>
      </c>
      <c r="AF1598">
        <v>0.42099999999999999</v>
      </c>
      <c r="AG1598">
        <v>0.57899999999999996</v>
      </c>
      <c r="AH1598" t="s">
        <v>6186</v>
      </c>
      <c r="AI1598" t="s">
        <v>6186</v>
      </c>
      <c r="AJ1598" t="s">
        <v>6186</v>
      </c>
      <c r="AK1598" t="s">
        <v>6186</v>
      </c>
      <c r="AL1598" t="s">
        <v>6186</v>
      </c>
      <c r="AM1598" t="s">
        <v>6186</v>
      </c>
      <c r="AN1598" t="s">
        <v>6186</v>
      </c>
      <c r="AO1598" t="s">
        <v>6186</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6188</v>
      </c>
      <c r="B1599">
        <v>4000</v>
      </c>
      <c r="C1599">
        <v>2016</v>
      </c>
      <c r="D1599" s="7">
        <v>1448</v>
      </c>
      <c r="E1599">
        <v>8.8977000000000001E-2</v>
      </c>
      <c r="F1599">
        <v>33.151910000000001</v>
      </c>
      <c r="H1599">
        <v>25.645430000000001</v>
      </c>
      <c r="I1599">
        <f t="shared" si="28"/>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6186</v>
      </c>
      <c r="Z1599">
        <v>6.0000000000000001E-3</v>
      </c>
      <c r="AA1599" t="s">
        <v>6186</v>
      </c>
      <c r="AB1599">
        <v>0.58099999999999996</v>
      </c>
      <c r="AC1599">
        <v>2.5000000000000001E-2</v>
      </c>
      <c r="AD1599" t="s">
        <v>6186</v>
      </c>
      <c r="AE1599" t="s">
        <v>6186</v>
      </c>
      <c r="AF1599">
        <v>0.46300000000000002</v>
      </c>
      <c r="AG1599">
        <v>0.53700000000000003</v>
      </c>
      <c r="AH1599" t="s">
        <v>6186</v>
      </c>
      <c r="AI1599" t="s">
        <v>6186</v>
      </c>
      <c r="AJ1599" t="s">
        <v>6186</v>
      </c>
      <c r="AK1599" t="s">
        <v>6186</v>
      </c>
      <c r="AL1599" t="s">
        <v>6186</v>
      </c>
      <c r="AM1599" t="s">
        <v>6186</v>
      </c>
      <c r="AN1599" t="s">
        <v>6186</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6188</v>
      </c>
      <c r="B1600">
        <v>4000</v>
      </c>
      <c r="C1600">
        <v>2017</v>
      </c>
      <c r="D1600" s="7">
        <v>1554</v>
      </c>
      <c r="E1600">
        <v>9.1303999999999996E-2</v>
      </c>
      <c r="F1600">
        <v>32.585369999999998</v>
      </c>
      <c r="H1600">
        <v>25.405850000000001</v>
      </c>
      <c r="I1600">
        <f t="shared" si="28"/>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6186</v>
      </c>
      <c r="Z1600">
        <v>4.0000000000000001E-3</v>
      </c>
      <c r="AA1600" t="s">
        <v>6186</v>
      </c>
      <c r="AB1600">
        <v>0.64700000000000002</v>
      </c>
      <c r="AC1600">
        <v>3.5000000000000003E-2</v>
      </c>
      <c r="AD1600" t="s">
        <v>6186</v>
      </c>
      <c r="AE1600" t="s">
        <v>6186</v>
      </c>
      <c r="AF1600">
        <v>0.41299999999999998</v>
      </c>
      <c r="AG1600">
        <v>0.58699999999999997</v>
      </c>
      <c r="AH1600" t="s">
        <v>6186</v>
      </c>
      <c r="AI1600" t="s">
        <v>6186</v>
      </c>
      <c r="AJ1600" t="s">
        <v>6186</v>
      </c>
      <c r="AK1600" t="s">
        <v>6186</v>
      </c>
      <c r="AL1600" t="s">
        <v>6186</v>
      </c>
      <c r="AM1600" t="s">
        <v>6186</v>
      </c>
      <c r="AN1600" t="s">
        <v>6186</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6188</v>
      </c>
      <c r="B1601">
        <v>4000</v>
      </c>
      <c r="C1601">
        <v>2018</v>
      </c>
      <c r="D1601" s="7">
        <v>1537</v>
      </c>
      <c r="E1601">
        <v>9.4515000000000002E-2</v>
      </c>
      <c r="F1601">
        <v>33.105960000000003</v>
      </c>
      <c r="H1601">
        <v>25.63259</v>
      </c>
      <c r="I1601">
        <f t="shared" si="28"/>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6186</v>
      </c>
      <c r="Z1601">
        <v>3.0000000000000001E-3</v>
      </c>
      <c r="AA1601" t="s">
        <v>6186</v>
      </c>
      <c r="AB1601">
        <v>0.67500000000000004</v>
      </c>
      <c r="AC1601">
        <v>3.9E-2</v>
      </c>
      <c r="AD1601" t="s">
        <v>6186</v>
      </c>
      <c r="AE1601" t="s">
        <v>6186</v>
      </c>
      <c r="AF1601">
        <v>0.42699999999999999</v>
      </c>
      <c r="AG1601">
        <v>0.56899999999999995</v>
      </c>
      <c r="AH1601" t="s">
        <v>6186</v>
      </c>
      <c r="AI1601">
        <v>4.0000000000000001E-3</v>
      </c>
      <c r="AJ1601">
        <v>4.0000000000000001E-3</v>
      </c>
      <c r="AK1601" t="s">
        <v>6186</v>
      </c>
      <c r="AL1601" t="s">
        <v>6186</v>
      </c>
      <c r="AM1601" t="s">
        <v>6186</v>
      </c>
      <c r="AN1601" t="s">
        <v>6186</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6188</v>
      </c>
      <c r="B1602">
        <v>4000</v>
      </c>
      <c r="C1602">
        <v>2019</v>
      </c>
      <c r="D1602" s="7">
        <v>1693</v>
      </c>
      <c r="E1602">
        <v>0.10491200000000001</v>
      </c>
      <c r="F1602">
        <v>33.822539999999996</v>
      </c>
      <c r="H1602">
        <v>26.283580000000001</v>
      </c>
      <c r="I1602">
        <f t="shared" si="28"/>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6186</v>
      </c>
      <c r="Z1602">
        <v>2E-3</v>
      </c>
      <c r="AA1602" t="s">
        <v>6186</v>
      </c>
      <c r="AB1602">
        <v>0.63400000000000001</v>
      </c>
      <c r="AC1602">
        <v>4.4999999999999998E-2</v>
      </c>
      <c r="AD1602" t="s">
        <v>6186</v>
      </c>
      <c r="AE1602" t="s">
        <v>6186</v>
      </c>
      <c r="AF1602">
        <v>0.58199999999999996</v>
      </c>
      <c r="AG1602">
        <v>0.41599999999999998</v>
      </c>
      <c r="AH1602" t="s">
        <v>6186</v>
      </c>
      <c r="AI1602">
        <v>1E-3</v>
      </c>
      <c r="AJ1602">
        <v>1E-3</v>
      </c>
      <c r="AK1602" t="s">
        <v>6186</v>
      </c>
      <c r="AL1602">
        <v>2E-3</v>
      </c>
      <c r="AM1602" t="s">
        <v>6186</v>
      </c>
      <c r="AN1602" t="s">
        <v>6186</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6186</v>
      </c>
      <c r="BA1602">
        <v>0.24399999999999999</v>
      </c>
      <c r="BB1602">
        <v>8.0000000000000002E-3</v>
      </c>
      <c r="BC1602">
        <v>0.14099999999999999</v>
      </c>
      <c r="BD1602">
        <v>0.222</v>
      </c>
    </row>
    <row r="1603" spans="1:56">
      <c r="A1603" t="s">
        <v>6188</v>
      </c>
      <c r="B1603">
        <v>4000</v>
      </c>
      <c r="C1603">
        <v>2020</v>
      </c>
      <c r="D1603" s="7">
        <v>1708</v>
      </c>
      <c r="E1603">
        <v>0.124475</v>
      </c>
      <c r="F1603">
        <v>35.631279999999997</v>
      </c>
      <c r="H1603">
        <v>27.42041</v>
      </c>
      <c r="I1603">
        <f t="shared" si="28"/>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6186</v>
      </c>
      <c r="Z1603">
        <v>2E-3</v>
      </c>
      <c r="AA1603" t="s">
        <v>6186</v>
      </c>
      <c r="AB1603">
        <v>0.54100000000000004</v>
      </c>
      <c r="AC1603">
        <v>8.5999999999999993E-2</v>
      </c>
      <c r="AD1603" t="s">
        <v>6186</v>
      </c>
      <c r="AE1603" t="s">
        <v>6186</v>
      </c>
      <c r="AF1603">
        <v>0.70199999999999996</v>
      </c>
      <c r="AG1603">
        <v>0.29799999999999999</v>
      </c>
      <c r="AH1603" t="s">
        <v>6186</v>
      </c>
      <c r="AI1603" t="s">
        <v>6186</v>
      </c>
      <c r="AJ1603" t="s">
        <v>6186</v>
      </c>
      <c r="AK1603" t="s">
        <v>6186</v>
      </c>
      <c r="AL1603">
        <v>2E-3</v>
      </c>
      <c r="AM1603" t="s">
        <v>6186</v>
      </c>
      <c r="AN1603" t="s">
        <v>6186</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6186</v>
      </c>
      <c r="BA1603">
        <v>0.13200000000000001</v>
      </c>
      <c r="BB1603">
        <v>5.0000000000000001E-3</v>
      </c>
      <c r="BC1603">
        <v>0.21</v>
      </c>
      <c r="BD1603">
        <v>0.17399999999999999</v>
      </c>
    </row>
    <row r="1604" spans="1:56">
      <c r="A1604" t="s">
        <v>6188</v>
      </c>
      <c r="B1604">
        <v>4000</v>
      </c>
      <c r="C1604">
        <v>2021</v>
      </c>
      <c r="D1604" s="7">
        <v>1786</v>
      </c>
      <c r="E1604">
        <v>0.12930800000000001</v>
      </c>
      <c r="F1604">
        <v>37.3033</v>
      </c>
      <c r="G1604">
        <f>IFERROR(F1604*E1604,"")</f>
        <v>4.8236151164000001</v>
      </c>
      <c r="H1604">
        <v>28.416340000000002</v>
      </c>
      <c r="I1604">
        <f t="shared" si="28"/>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6186</v>
      </c>
      <c r="AE1604" t="s">
        <v>6186</v>
      </c>
      <c r="AF1604">
        <v>0.65500000000000003</v>
      </c>
      <c r="AG1604">
        <v>0.34499999999999997</v>
      </c>
      <c r="AH1604" t="s">
        <v>6186</v>
      </c>
      <c r="AI1604">
        <v>0</v>
      </c>
      <c r="AJ1604" t="s">
        <v>6186</v>
      </c>
      <c r="AK1604">
        <v>0</v>
      </c>
      <c r="AL1604">
        <v>1E-3</v>
      </c>
      <c r="AM1604" t="s">
        <v>6186</v>
      </c>
      <c r="AN1604" t="s">
        <v>6186</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6186</v>
      </c>
      <c r="BA1604">
        <v>0.127</v>
      </c>
      <c r="BB1604" t="s">
        <v>6186</v>
      </c>
      <c r="BC1604">
        <v>0.26100000000000001</v>
      </c>
      <c r="BD1604">
        <v>0.13600000000000001</v>
      </c>
    </row>
    <row r="1605" spans="1:56">
      <c r="A1605" t="s">
        <v>6188</v>
      </c>
      <c r="B1605">
        <v>4000</v>
      </c>
      <c r="C1605" t="s">
        <v>6187</v>
      </c>
      <c r="D1605" t="s">
        <v>6186</v>
      </c>
      <c r="E1605">
        <v>0.124624</v>
      </c>
      <c r="F1605">
        <v>37.866709999999998</v>
      </c>
      <c r="H1605">
        <v>28.466259999999998</v>
      </c>
      <c r="I1605">
        <f t="shared" si="28"/>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6186</v>
      </c>
      <c r="Z1605">
        <v>0</v>
      </c>
      <c r="AA1605">
        <v>3.6999999999999998E-2</v>
      </c>
      <c r="AB1605">
        <v>0.49199999999999999</v>
      </c>
      <c r="AC1605">
        <v>0.122</v>
      </c>
      <c r="AD1605" t="s">
        <v>6186</v>
      </c>
      <c r="AE1605" t="s">
        <v>6186</v>
      </c>
      <c r="AF1605">
        <v>0.74199999999999999</v>
      </c>
      <c r="AG1605">
        <v>0.25800000000000001</v>
      </c>
      <c r="AH1605" t="s">
        <v>6186</v>
      </c>
      <c r="AI1605" t="s">
        <v>6186</v>
      </c>
      <c r="AJ1605" t="s">
        <v>6186</v>
      </c>
      <c r="AK1605" t="s">
        <v>6186</v>
      </c>
      <c r="AL1605">
        <v>2E-3</v>
      </c>
      <c r="AM1605" t="s">
        <v>6186</v>
      </c>
      <c r="AN1605" t="s">
        <v>6186</v>
      </c>
      <c r="AO1605">
        <v>0.153</v>
      </c>
      <c r="AP1605">
        <v>0.84499999999999997</v>
      </c>
      <c r="AQ1605">
        <v>0.57099999999999995</v>
      </c>
      <c r="AR1605">
        <v>0.67300000000000004</v>
      </c>
      <c r="AS1605">
        <v>7.0999999999999994E-2</v>
      </c>
      <c r="AT1605">
        <v>1</v>
      </c>
      <c r="AU1605">
        <v>1</v>
      </c>
      <c r="AV1605">
        <v>4.8</v>
      </c>
      <c r="AW1605">
        <v>0.34799999999999998</v>
      </c>
      <c r="AX1605">
        <v>4</v>
      </c>
      <c r="AY1605" t="s">
        <v>6186</v>
      </c>
      <c r="AZ1605" t="s">
        <v>6186</v>
      </c>
      <c r="BA1605">
        <v>0.17899999999999999</v>
      </c>
      <c r="BB1605" t="s">
        <v>6186</v>
      </c>
      <c r="BC1605">
        <v>0.23300000000000001</v>
      </c>
      <c r="BD1605">
        <v>0.11799999999999999</v>
      </c>
    </row>
    <row r="1606" spans="1:56">
      <c r="A1606" t="s">
        <v>6189</v>
      </c>
      <c r="B1606">
        <v>4000</v>
      </c>
      <c r="C1606">
        <v>1975</v>
      </c>
      <c r="D1606">
        <v>733</v>
      </c>
      <c r="E1606">
        <v>7.1676000000000004E-2</v>
      </c>
      <c r="F1606">
        <v>14.13383</v>
      </c>
      <c r="H1606">
        <v>12.047230000000001</v>
      </c>
      <c r="I1606">
        <f t="shared" si="28"/>
        <v>0.86349725748000006</v>
      </c>
      <c r="K1606">
        <v>11.0105</v>
      </c>
      <c r="L1606">
        <v>13.613950000000001</v>
      </c>
      <c r="M1606">
        <v>737.67989</v>
      </c>
      <c r="N1606">
        <v>807.13841000000002</v>
      </c>
      <c r="O1606">
        <v>652.78614000000005</v>
      </c>
      <c r="P1606" t="s">
        <v>6186</v>
      </c>
      <c r="Q1606">
        <v>329.71510000000001</v>
      </c>
      <c r="R1606">
        <v>143.316</v>
      </c>
      <c r="S1606" t="s">
        <v>6186</v>
      </c>
      <c r="T1606">
        <v>0.43307200000000001</v>
      </c>
      <c r="U1606">
        <v>3.5829E-2</v>
      </c>
      <c r="V1606">
        <v>24.6358</v>
      </c>
      <c r="W1606" t="s">
        <v>6186</v>
      </c>
      <c r="X1606">
        <v>7.0000000000000001E-3</v>
      </c>
      <c r="Y1606">
        <v>0.99299999999999999</v>
      </c>
      <c r="Z1606">
        <v>0.33100000000000002</v>
      </c>
      <c r="AA1606">
        <v>0.66900000000000004</v>
      </c>
      <c r="AB1606" t="s">
        <v>6186</v>
      </c>
      <c r="AC1606" t="s">
        <v>6186</v>
      </c>
      <c r="AD1606" t="s">
        <v>6186</v>
      </c>
      <c r="AE1606">
        <v>1</v>
      </c>
      <c r="AF1606" t="s">
        <v>6186</v>
      </c>
      <c r="AG1606" t="s">
        <v>6186</v>
      </c>
      <c r="AH1606" t="s">
        <v>6186</v>
      </c>
      <c r="AI1606" t="s">
        <v>6186</v>
      </c>
      <c r="AJ1606" t="s">
        <v>6186</v>
      </c>
      <c r="AK1606" t="s">
        <v>6186</v>
      </c>
      <c r="AL1606" t="s">
        <v>6186</v>
      </c>
      <c r="AM1606" t="s">
        <v>6186</v>
      </c>
      <c r="AN1606" t="s">
        <v>6186</v>
      </c>
      <c r="AO1606" t="s">
        <v>6186</v>
      </c>
      <c r="AP1606">
        <v>1</v>
      </c>
      <c r="AQ1606" t="s">
        <v>6186</v>
      </c>
      <c r="AR1606" t="s">
        <v>6186</v>
      </c>
      <c r="AS1606" t="s">
        <v>6186</v>
      </c>
      <c r="AT1606" t="s">
        <v>6186</v>
      </c>
      <c r="AU1606" t="s">
        <v>6186</v>
      </c>
      <c r="AV1606" t="s">
        <v>6186</v>
      </c>
      <c r="AW1606" t="s">
        <v>6186</v>
      </c>
      <c r="AX1606">
        <v>7.6</v>
      </c>
      <c r="AY1606" t="s">
        <v>6186</v>
      </c>
      <c r="AZ1606" t="s">
        <v>6186</v>
      </c>
      <c r="BA1606" t="s">
        <v>6186</v>
      </c>
      <c r="BB1606" t="s">
        <v>6186</v>
      </c>
      <c r="BC1606" t="s">
        <v>6186</v>
      </c>
      <c r="BD1606" t="s">
        <v>6186</v>
      </c>
    </row>
    <row r="1607" spans="1:56">
      <c r="A1607" t="s">
        <v>6189</v>
      </c>
      <c r="B1607">
        <v>4000</v>
      </c>
      <c r="C1607">
        <v>1976</v>
      </c>
      <c r="D1607">
        <v>907</v>
      </c>
      <c r="E1607">
        <v>7.3496000000000006E-2</v>
      </c>
      <c r="F1607">
        <v>15.34707</v>
      </c>
      <c r="H1607">
        <v>13.05364</v>
      </c>
      <c r="I1607">
        <f t="shared" si="28"/>
        <v>0.95939032544000002</v>
      </c>
      <c r="K1607">
        <v>12.20149</v>
      </c>
      <c r="L1607">
        <v>14.271890000000001</v>
      </c>
      <c r="M1607">
        <v>680.80618000000004</v>
      </c>
      <c r="N1607">
        <v>728.35348999999997</v>
      </c>
      <c r="O1607">
        <v>622.69280000000003</v>
      </c>
      <c r="P1607" t="s">
        <v>6186</v>
      </c>
      <c r="Q1607">
        <v>327.24900000000002</v>
      </c>
      <c r="R1607">
        <v>135.15819999999999</v>
      </c>
      <c r="S1607" t="s">
        <v>6186</v>
      </c>
      <c r="T1607">
        <v>0.41248600000000002</v>
      </c>
      <c r="U1607">
        <v>3.3790000000000001E-2</v>
      </c>
      <c r="V1607">
        <v>26.805700000000002</v>
      </c>
      <c r="W1607" t="s">
        <v>6186</v>
      </c>
      <c r="X1607">
        <v>0.01</v>
      </c>
      <c r="Y1607">
        <v>0.99</v>
      </c>
      <c r="Z1607">
        <v>0.33800000000000002</v>
      </c>
      <c r="AA1607">
        <v>0.66200000000000003</v>
      </c>
      <c r="AB1607" t="s">
        <v>6186</v>
      </c>
      <c r="AC1607" t="s">
        <v>6186</v>
      </c>
      <c r="AD1607" t="s">
        <v>6186</v>
      </c>
      <c r="AE1607">
        <v>1</v>
      </c>
      <c r="AF1607" t="s">
        <v>6186</v>
      </c>
      <c r="AG1607" t="s">
        <v>6186</v>
      </c>
      <c r="AH1607" t="s">
        <v>6186</v>
      </c>
      <c r="AI1607" t="s">
        <v>6186</v>
      </c>
      <c r="AJ1607" t="s">
        <v>6186</v>
      </c>
      <c r="AK1607" t="s">
        <v>6186</v>
      </c>
      <c r="AL1607" t="s">
        <v>6186</v>
      </c>
      <c r="AM1607" t="s">
        <v>6186</v>
      </c>
      <c r="AN1607" t="s">
        <v>6186</v>
      </c>
      <c r="AO1607" t="s">
        <v>6186</v>
      </c>
      <c r="AP1607">
        <v>1</v>
      </c>
      <c r="AQ1607" t="s">
        <v>6186</v>
      </c>
      <c r="AR1607" t="s">
        <v>6186</v>
      </c>
      <c r="AS1607" t="s">
        <v>6186</v>
      </c>
      <c r="AT1607" t="s">
        <v>6186</v>
      </c>
      <c r="AU1607" t="s">
        <v>6186</v>
      </c>
      <c r="AV1607" t="s">
        <v>6186</v>
      </c>
      <c r="AW1607" t="s">
        <v>6186</v>
      </c>
      <c r="AX1607">
        <v>7.5</v>
      </c>
      <c r="AY1607" t="s">
        <v>6186</v>
      </c>
      <c r="AZ1607" t="s">
        <v>6186</v>
      </c>
      <c r="BA1607" t="s">
        <v>6186</v>
      </c>
      <c r="BB1607" t="s">
        <v>6186</v>
      </c>
      <c r="BC1607" t="s">
        <v>6186</v>
      </c>
      <c r="BD1607" t="s">
        <v>6186</v>
      </c>
    </row>
    <row r="1608" spans="1:56">
      <c r="A1608" t="s">
        <v>6189</v>
      </c>
      <c r="B1608">
        <v>4000</v>
      </c>
      <c r="C1608">
        <v>1977</v>
      </c>
      <c r="D1608">
        <v>855</v>
      </c>
      <c r="E1608">
        <v>6.0519000000000003E-2</v>
      </c>
      <c r="F1608">
        <v>16.70215</v>
      </c>
      <c r="H1608">
        <v>14.194570000000001</v>
      </c>
      <c r="I1608">
        <f t="shared" si="28"/>
        <v>0.85904118183000011</v>
      </c>
      <c r="K1608">
        <v>13.42334</v>
      </c>
      <c r="L1608">
        <v>15.26661</v>
      </c>
      <c r="M1608">
        <v>626.08462999999995</v>
      </c>
      <c r="N1608">
        <v>662.05556000000001</v>
      </c>
      <c r="O1608">
        <v>582.12016000000006</v>
      </c>
      <c r="P1608" t="s">
        <v>6186</v>
      </c>
      <c r="Q1608">
        <v>321.62920000000003</v>
      </c>
      <c r="R1608">
        <v>143.67859999999999</v>
      </c>
      <c r="S1608" t="s">
        <v>6186</v>
      </c>
      <c r="T1608">
        <v>0.44531700000000002</v>
      </c>
      <c r="U1608">
        <v>3.5920000000000001E-2</v>
      </c>
      <c r="V1608">
        <v>28.914750000000002</v>
      </c>
      <c r="W1608" t="s">
        <v>6186</v>
      </c>
      <c r="X1608">
        <v>1.2E-2</v>
      </c>
      <c r="Y1608">
        <v>0.98799999999999999</v>
      </c>
      <c r="Z1608">
        <v>0.30599999999999999</v>
      </c>
      <c r="AA1608">
        <v>0.69399999999999995</v>
      </c>
      <c r="AB1608" t="s">
        <v>6186</v>
      </c>
      <c r="AC1608" t="s">
        <v>6186</v>
      </c>
      <c r="AD1608" t="s">
        <v>6186</v>
      </c>
      <c r="AE1608">
        <v>1</v>
      </c>
      <c r="AF1608" t="s">
        <v>6186</v>
      </c>
      <c r="AG1608" t="s">
        <v>6186</v>
      </c>
      <c r="AH1608" t="s">
        <v>6186</v>
      </c>
      <c r="AI1608" t="s">
        <v>6186</v>
      </c>
      <c r="AJ1608" t="s">
        <v>6186</v>
      </c>
      <c r="AK1608" t="s">
        <v>6186</v>
      </c>
      <c r="AL1608" t="s">
        <v>6186</v>
      </c>
      <c r="AM1608" t="s">
        <v>6186</v>
      </c>
      <c r="AN1608" t="s">
        <v>6186</v>
      </c>
      <c r="AO1608" t="s">
        <v>6186</v>
      </c>
      <c r="AP1608">
        <v>1</v>
      </c>
      <c r="AQ1608" t="s">
        <v>6186</v>
      </c>
      <c r="AR1608" t="s">
        <v>6186</v>
      </c>
      <c r="AS1608" t="s">
        <v>6186</v>
      </c>
      <c r="AT1608" t="s">
        <v>6186</v>
      </c>
      <c r="AU1608" t="s">
        <v>6186</v>
      </c>
      <c r="AV1608" t="s">
        <v>6186</v>
      </c>
      <c r="AW1608" t="s">
        <v>6186</v>
      </c>
      <c r="AX1608">
        <v>7.5</v>
      </c>
      <c r="AY1608" t="s">
        <v>6186</v>
      </c>
      <c r="AZ1608" t="s">
        <v>6186</v>
      </c>
      <c r="BA1608" t="s">
        <v>6186</v>
      </c>
      <c r="BB1608" t="s">
        <v>6186</v>
      </c>
      <c r="BC1608" t="s">
        <v>6186</v>
      </c>
      <c r="BD1608" t="s">
        <v>6186</v>
      </c>
    </row>
    <row r="1609" spans="1:56">
      <c r="A1609" t="s">
        <v>6189</v>
      </c>
      <c r="B1609">
        <v>4000</v>
      </c>
      <c r="C1609">
        <v>1978</v>
      </c>
      <c r="D1609">
        <v>951</v>
      </c>
      <c r="E1609">
        <v>6.5823000000000007E-2</v>
      </c>
      <c r="F1609">
        <v>16.05855</v>
      </c>
      <c r="H1609">
        <v>13.63442</v>
      </c>
      <c r="I1609">
        <f t="shared" si="28"/>
        <v>0.89745842766000017</v>
      </c>
      <c r="K1609">
        <v>13.03708</v>
      </c>
      <c r="L1609">
        <v>14.443239999999999</v>
      </c>
      <c r="M1609">
        <v>652.27281000000005</v>
      </c>
      <c r="N1609">
        <v>682.14783</v>
      </c>
      <c r="O1609">
        <v>615.75890000000004</v>
      </c>
      <c r="P1609" t="s">
        <v>6186</v>
      </c>
      <c r="Q1609">
        <v>318.1934</v>
      </c>
      <c r="R1609">
        <v>144.23179999999999</v>
      </c>
      <c r="S1609">
        <v>13.0769</v>
      </c>
      <c r="T1609">
        <v>0.45255200000000001</v>
      </c>
      <c r="U1609">
        <v>3.6058E-2</v>
      </c>
      <c r="V1609">
        <v>28.036619999999999</v>
      </c>
      <c r="W1609" t="s">
        <v>6186</v>
      </c>
      <c r="X1609">
        <v>1.0999999999999999E-2</v>
      </c>
      <c r="Y1609">
        <v>0.98899999999999999</v>
      </c>
      <c r="Z1609">
        <v>0.30499999999999999</v>
      </c>
      <c r="AA1609">
        <v>0.69499999999999995</v>
      </c>
      <c r="AB1609" t="s">
        <v>6186</v>
      </c>
      <c r="AC1609" t="s">
        <v>6186</v>
      </c>
      <c r="AD1609" t="s">
        <v>6186</v>
      </c>
      <c r="AE1609">
        <v>0.99299999999999999</v>
      </c>
      <c r="AF1609" t="s">
        <v>6186</v>
      </c>
      <c r="AG1609" t="s">
        <v>6186</v>
      </c>
      <c r="AH1609" t="s">
        <v>6186</v>
      </c>
      <c r="AI1609">
        <v>7.0000000000000001E-3</v>
      </c>
      <c r="AJ1609">
        <v>7.0000000000000001E-3</v>
      </c>
      <c r="AK1609" t="s">
        <v>6186</v>
      </c>
      <c r="AL1609" t="s">
        <v>6186</v>
      </c>
      <c r="AM1609" t="s">
        <v>6186</v>
      </c>
      <c r="AN1609" t="s">
        <v>6186</v>
      </c>
      <c r="AO1609" t="s">
        <v>6186</v>
      </c>
      <c r="AP1609">
        <v>0.99299999999999999</v>
      </c>
      <c r="AQ1609" t="s">
        <v>6186</v>
      </c>
      <c r="AR1609" t="s">
        <v>6186</v>
      </c>
      <c r="AS1609" t="s">
        <v>6186</v>
      </c>
      <c r="AT1609" t="s">
        <v>6186</v>
      </c>
      <c r="AU1609" t="s">
        <v>6186</v>
      </c>
      <c r="AV1609" t="s">
        <v>6186</v>
      </c>
      <c r="AW1609" t="s">
        <v>6186</v>
      </c>
      <c r="AX1609">
        <v>7.4</v>
      </c>
      <c r="AY1609" t="s">
        <v>6186</v>
      </c>
      <c r="AZ1609" t="s">
        <v>6186</v>
      </c>
      <c r="BA1609" t="s">
        <v>6186</v>
      </c>
      <c r="BB1609" t="s">
        <v>6186</v>
      </c>
      <c r="BC1609" t="s">
        <v>6186</v>
      </c>
      <c r="BD1609" t="s">
        <v>6186</v>
      </c>
    </row>
    <row r="1610" spans="1:56">
      <c r="A1610" t="s">
        <v>6189</v>
      </c>
      <c r="B1610">
        <v>4000</v>
      </c>
      <c r="C1610">
        <v>1979</v>
      </c>
      <c r="D1610">
        <v>606</v>
      </c>
      <c r="E1610">
        <v>4.3629000000000001E-2</v>
      </c>
      <c r="F1610">
        <v>15.89232</v>
      </c>
      <c r="H1610">
        <v>13.52577</v>
      </c>
      <c r="I1610">
        <f t="shared" si="28"/>
        <v>0.59011581933000001</v>
      </c>
      <c r="K1610">
        <v>12.889889999999999</v>
      </c>
      <c r="L1610">
        <v>14.39362</v>
      </c>
      <c r="M1610">
        <v>657.04206999999997</v>
      </c>
      <c r="N1610">
        <v>689.45489999999995</v>
      </c>
      <c r="O1610">
        <v>617.42639999999994</v>
      </c>
      <c r="P1610" t="s">
        <v>6186</v>
      </c>
      <c r="Q1610">
        <v>305.5324</v>
      </c>
      <c r="R1610">
        <v>142.34139999999999</v>
      </c>
      <c r="S1610">
        <v>13.9755</v>
      </c>
      <c r="T1610">
        <v>0.46501900000000002</v>
      </c>
      <c r="U1610">
        <v>3.5584999999999999E-2</v>
      </c>
      <c r="V1610">
        <v>27.439689999999999</v>
      </c>
      <c r="W1610" t="s">
        <v>6186</v>
      </c>
      <c r="X1610">
        <v>6.3E-2</v>
      </c>
      <c r="Y1610">
        <v>0.93700000000000006</v>
      </c>
      <c r="Z1610">
        <v>0.33800000000000002</v>
      </c>
      <c r="AA1610">
        <v>0.61499999999999999</v>
      </c>
      <c r="AB1610">
        <v>4.8000000000000001E-2</v>
      </c>
      <c r="AC1610" t="s">
        <v>6186</v>
      </c>
      <c r="AD1610" t="s">
        <v>6186</v>
      </c>
      <c r="AE1610">
        <v>1</v>
      </c>
      <c r="AF1610" t="s">
        <v>6186</v>
      </c>
      <c r="AG1610" t="s">
        <v>6186</v>
      </c>
      <c r="AH1610" t="s">
        <v>6186</v>
      </c>
      <c r="AI1610" t="s">
        <v>6186</v>
      </c>
      <c r="AJ1610" t="s">
        <v>6186</v>
      </c>
      <c r="AK1610" t="s">
        <v>6186</v>
      </c>
      <c r="AL1610" t="s">
        <v>6186</v>
      </c>
      <c r="AM1610" t="s">
        <v>6186</v>
      </c>
      <c r="AN1610" t="s">
        <v>6186</v>
      </c>
      <c r="AO1610" t="s">
        <v>6186</v>
      </c>
      <c r="AP1610">
        <v>1</v>
      </c>
      <c r="AQ1610" t="s">
        <v>6186</v>
      </c>
      <c r="AR1610" t="s">
        <v>6186</v>
      </c>
      <c r="AS1610" t="s">
        <v>6186</v>
      </c>
      <c r="AT1610" t="s">
        <v>6186</v>
      </c>
      <c r="AU1610" t="s">
        <v>6186</v>
      </c>
      <c r="AV1610">
        <v>3.1</v>
      </c>
      <c r="AW1610" t="s">
        <v>6186</v>
      </c>
      <c r="AX1610">
        <v>7.3</v>
      </c>
      <c r="AY1610">
        <v>1</v>
      </c>
      <c r="AZ1610" t="s">
        <v>6186</v>
      </c>
      <c r="BA1610" t="s">
        <v>6186</v>
      </c>
      <c r="BB1610" t="s">
        <v>6186</v>
      </c>
      <c r="BC1610" t="s">
        <v>6186</v>
      </c>
      <c r="BD1610" t="s">
        <v>6186</v>
      </c>
    </row>
    <row r="1611" spans="1:56">
      <c r="A1611" t="s">
        <v>6189</v>
      </c>
      <c r="B1611">
        <v>4000</v>
      </c>
      <c r="C1611">
        <v>1980</v>
      </c>
      <c r="D1611">
        <v>439</v>
      </c>
      <c r="E1611">
        <v>3.8856000000000002E-2</v>
      </c>
      <c r="F1611">
        <v>18.740189999999998</v>
      </c>
      <c r="H1611">
        <v>15.93843</v>
      </c>
      <c r="I1611">
        <f t="shared" ref="I1611:I1674" si="29">IFERROR(H1611*E1611,"")</f>
        <v>0.61930363608000005</v>
      </c>
      <c r="K1611">
        <v>14.904389999999999</v>
      </c>
      <c r="L1611">
        <v>17.415150000000001</v>
      </c>
      <c r="M1611">
        <v>557.58326999999997</v>
      </c>
      <c r="N1611">
        <v>596.26729</v>
      </c>
      <c r="O1611">
        <v>510.30281000000002</v>
      </c>
      <c r="P1611" t="s">
        <v>6186</v>
      </c>
      <c r="Q1611">
        <v>282.59840000000003</v>
      </c>
      <c r="R1611">
        <v>126.6181</v>
      </c>
      <c r="S1611">
        <v>15.172700000000001</v>
      </c>
      <c r="T1611">
        <v>0.45088400000000001</v>
      </c>
      <c r="U1611">
        <v>3.1655000000000003E-2</v>
      </c>
      <c r="V1611">
        <v>32.100740000000002</v>
      </c>
      <c r="W1611" t="s">
        <v>6186</v>
      </c>
      <c r="X1611">
        <v>5.6000000000000001E-2</v>
      </c>
      <c r="Y1611">
        <v>0.94399999999999995</v>
      </c>
      <c r="Z1611">
        <v>0.51500000000000001</v>
      </c>
      <c r="AA1611">
        <v>0.311</v>
      </c>
      <c r="AB1611">
        <v>0.17399999999999999</v>
      </c>
      <c r="AC1611" t="s">
        <v>6186</v>
      </c>
      <c r="AD1611" t="s">
        <v>6186</v>
      </c>
      <c r="AE1611">
        <v>1</v>
      </c>
      <c r="AF1611" t="s">
        <v>6186</v>
      </c>
      <c r="AG1611" t="s">
        <v>6186</v>
      </c>
      <c r="AH1611" t="s">
        <v>6186</v>
      </c>
      <c r="AI1611" t="s">
        <v>6186</v>
      </c>
      <c r="AJ1611" t="s">
        <v>6186</v>
      </c>
      <c r="AK1611" t="s">
        <v>6186</v>
      </c>
      <c r="AL1611" t="s">
        <v>6186</v>
      </c>
      <c r="AM1611" t="s">
        <v>6186</v>
      </c>
      <c r="AN1611" t="s">
        <v>6186</v>
      </c>
      <c r="AO1611" t="s">
        <v>6186</v>
      </c>
      <c r="AP1611">
        <v>1</v>
      </c>
      <c r="AQ1611" t="s">
        <v>6186</v>
      </c>
      <c r="AR1611" t="s">
        <v>6186</v>
      </c>
      <c r="AS1611" t="s">
        <v>6186</v>
      </c>
      <c r="AT1611" t="s">
        <v>6186</v>
      </c>
      <c r="AU1611" t="s">
        <v>6186</v>
      </c>
      <c r="AV1611">
        <v>3.2</v>
      </c>
      <c r="AW1611" t="s">
        <v>6186</v>
      </c>
      <c r="AX1611">
        <v>6.6</v>
      </c>
      <c r="AY1611">
        <v>1</v>
      </c>
      <c r="AZ1611" t="s">
        <v>6186</v>
      </c>
      <c r="BA1611" t="s">
        <v>6186</v>
      </c>
      <c r="BB1611" t="s">
        <v>6186</v>
      </c>
      <c r="BC1611" t="s">
        <v>6186</v>
      </c>
      <c r="BD1611" t="s">
        <v>6186</v>
      </c>
    </row>
    <row r="1612" spans="1:56">
      <c r="A1612" t="s">
        <v>6189</v>
      </c>
      <c r="B1612">
        <v>4000</v>
      </c>
      <c r="C1612">
        <v>1981</v>
      </c>
      <c r="D1612">
        <v>587</v>
      </c>
      <c r="E1612">
        <v>5.5584000000000001E-2</v>
      </c>
      <c r="F1612">
        <v>19.194369999999999</v>
      </c>
      <c r="H1612">
        <v>16.330300000000001</v>
      </c>
      <c r="I1612">
        <f t="shared" si="29"/>
        <v>0.9077033952000001</v>
      </c>
      <c r="K1612">
        <v>15.235340000000001</v>
      </c>
      <c r="L1612">
        <v>17.902889999999999</v>
      </c>
      <c r="M1612">
        <v>544.20326</v>
      </c>
      <c r="N1612">
        <v>583.31488000000002</v>
      </c>
      <c r="O1612">
        <v>496.40017999999998</v>
      </c>
      <c r="P1612" t="s">
        <v>6186</v>
      </c>
      <c r="Q1612">
        <v>285.72739999999999</v>
      </c>
      <c r="R1612">
        <v>127.9958</v>
      </c>
      <c r="S1612">
        <v>15.0375</v>
      </c>
      <c r="T1612">
        <v>0.45050400000000002</v>
      </c>
      <c r="U1612">
        <v>3.1999E-2</v>
      </c>
      <c r="V1612">
        <v>32.950530000000001</v>
      </c>
      <c r="W1612" t="s">
        <v>6186</v>
      </c>
      <c r="X1612">
        <v>7.2999999999999995E-2</v>
      </c>
      <c r="Y1612">
        <v>0.92700000000000005</v>
      </c>
      <c r="Z1612">
        <v>0.443</v>
      </c>
      <c r="AA1612">
        <v>0.20499999999999999</v>
      </c>
      <c r="AB1612">
        <v>0.35099999999999998</v>
      </c>
      <c r="AC1612" t="s">
        <v>6186</v>
      </c>
      <c r="AD1612" t="s">
        <v>6186</v>
      </c>
      <c r="AE1612">
        <v>1</v>
      </c>
      <c r="AF1612" t="s">
        <v>6186</v>
      </c>
      <c r="AG1612" t="s">
        <v>6186</v>
      </c>
      <c r="AH1612" t="s">
        <v>6186</v>
      </c>
      <c r="AI1612" t="s">
        <v>6186</v>
      </c>
      <c r="AJ1612" t="s">
        <v>6186</v>
      </c>
      <c r="AK1612" t="s">
        <v>6186</v>
      </c>
      <c r="AL1612" t="s">
        <v>6186</v>
      </c>
      <c r="AM1612" t="s">
        <v>6186</v>
      </c>
      <c r="AN1612" t="s">
        <v>6186</v>
      </c>
      <c r="AO1612" t="s">
        <v>6186</v>
      </c>
      <c r="AP1612">
        <v>1</v>
      </c>
      <c r="AQ1612" t="s">
        <v>6186</v>
      </c>
      <c r="AR1612" t="s">
        <v>6186</v>
      </c>
      <c r="AS1612" t="s">
        <v>6186</v>
      </c>
      <c r="AT1612" t="s">
        <v>6186</v>
      </c>
      <c r="AU1612" t="s">
        <v>6186</v>
      </c>
      <c r="AV1612">
        <v>3.3</v>
      </c>
      <c r="AW1612" t="s">
        <v>6186</v>
      </c>
      <c r="AX1612">
        <v>6.7</v>
      </c>
      <c r="AY1612">
        <v>1</v>
      </c>
      <c r="AZ1612" t="s">
        <v>6186</v>
      </c>
      <c r="BA1612" t="s">
        <v>6186</v>
      </c>
      <c r="BB1612" t="s">
        <v>6186</v>
      </c>
      <c r="BC1612" t="s">
        <v>6186</v>
      </c>
      <c r="BD1612" t="s">
        <v>6186</v>
      </c>
    </row>
    <row r="1613" spans="1:56">
      <c r="A1613" t="s">
        <v>6189</v>
      </c>
      <c r="B1613">
        <v>4000</v>
      </c>
      <c r="C1613">
        <v>1982</v>
      </c>
      <c r="D1613">
        <v>397</v>
      </c>
      <c r="E1613">
        <v>4.0745000000000003E-2</v>
      </c>
      <c r="F1613">
        <v>18.71002</v>
      </c>
      <c r="H1613">
        <v>15.917109999999999</v>
      </c>
      <c r="I1613">
        <f t="shared" si="29"/>
        <v>0.64854264694999997</v>
      </c>
      <c r="K1613">
        <v>14.86204</v>
      </c>
      <c r="L1613">
        <v>17.429410000000001</v>
      </c>
      <c r="M1613">
        <v>558.32996000000003</v>
      </c>
      <c r="N1613">
        <v>597.96654000000001</v>
      </c>
      <c r="O1613">
        <v>509.88526000000002</v>
      </c>
      <c r="P1613" t="s">
        <v>6186</v>
      </c>
      <c r="Q1613">
        <v>291.61200000000002</v>
      </c>
      <c r="R1613">
        <v>129.98310000000001</v>
      </c>
      <c r="S1613">
        <v>16.072700000000001</v>
      </c>
      <c r="T1613">
        <v>0.44603399999999999</v>
      </c>
      <c r="U1613">
        <v>3.2495999999999997E-2</v>
      </c>
      <c r="V1613">
        <v>32.158999999999999</v>
      </c>
      <c r="W1613" t="s">
        <v>6186</v>
      </c>
      <c r="X1613">
        <v>9.4E-2</v>
      </c>
      <c r="Y1613">
        <v>0.90600000000000003</v>
      </c>
      <c r="Z1613">
        <v>0.32900000000000001</v>
      </c>
      <c r="AA1613">
        <v>0.38700000000000001</v>
      </c>
      <c r="AB1613">
        <v>0.28399999999999997</v>
      </c>
      <c r="AC1613" t="s">
        <v>6186</v>
      </c>
      <c r="AD1613" t="s">
        <v>6186</v>
      </c>
      <c r="AE1613">
        <v>1</v>
      </c>
      <c r="AF1613" t="s">
        <v>6186</v>
      </c>
      <c r="AG1613" t="s">
        <v>6186</v>
      </c>
      <c r="AH1613" t="s">
        <v>6186</v>
      </c>
      <c r="AI1613" t="s">
        <v>6186</v>
      </c>
      <c r="AJ1613" t="s">
        <v>6186</v>
      </c>
      <c r="AK1613" t="s">
        <v>6186</v>
      </c>
      <c r="AL1613" t="s">
        <v>6186</v>
      </c>
      <c r="AM1613" t="s">
        <v>6186</v>
      </c>
      <c r="AN1613" t="s">
        <v>6186</v>
      </c>
      <c r="AO1613" t="s">
        <v>6186</v>
      </c>
      <c r="AP1613">
        <v>1</v>
      </c>
      <c r="AQ1613" t="s">
        <v>6186</v>
      </c>
      <c r="AR1613" t="s">
        <v>6186</v>
      </c>
      <c r="AS1613" t="s">
        <v>6186</v>
      </c>
      <c r="AT1613" t="s">
        <v>6186</v>
      </c>
      <c r="AU1613" t="s">
        <v>6186</v>
      </c>
      <c r="AV1613">
        <v>3.2</v>
      </c>
      <c r="AW1613" t="s">
        <v>6186</v>
      </c>
      <c r="AX1613">
        <v>6.9</v>
      </c>
      <c r="AY1613">
        <v>0.998</v>
      </c>
      <c r="AZ1613">
        <v>2E-3</v>
      </c>
      <c r="BA1613" t="s">
        <v>6186</v>
      </c>
      <c r="BB1613" t="s">
        <v>6186</v>
      </c>
      <c r="BC1613" t="s">
        <v>6186</v>
      </c>
      <c r="BD1613" t="s">
        <v>6186</v>
      </c>
    </row>
    <row r="1614" spans="1:56">
      <c r="A1614" t="s">
        <v>6189</v>
      </c>
      <c r="B1614">
        <v>4000</v>
      </c>
      <c r="C1614">
        <v>1983</v>
      </c>
      <c r="D1614">
        <v>332</v>
      </c>
      <c r="E1614">
        <v>3.2196000000000002E-2</v>
      </c>
      <c r="F1614">
        <v>18.538779999999999</v>
      </c>
      <c r="H1614">
        <v>15.77563</v>
      </c>
      <c r="I1614">
        <f t="shared" si="29"/>
        <v>0.50791218348</v>
      </c>
      <c r="K1614">
        <v>14.68277</v>
      </c>
      <c r="L1614">
        <v>17.354399999999998</v>
      </c>
      <c r="M1614">
        <v>563.45693000000006</v>
      </c>
      <c r="N1614">
        <v>605.40045999999995</v>
      </c>
      <c r="O1614">
        <v>512.19260999999995</v>
      </c>
      <c r="P1614" t="s">
        <v>6186</v>
      </c>
      <c r="Q1614">
        <v>290.66430000000003</v>
      </c>
      <c r="R1614">
        <v>129.67519999999999</v>
      </c>
      <c r="S1614">
        <v>14.7362</v>
      </c>
      <c r="T1614">
        <v>0.44646200000000003</v>
      </c>
      <c r="U1614">
        <v>3.2419000000000003E-2</v>
      </c>
      <c r="V1614">
        <v>32.026670000000003</v>
      </c>
      <c r="W1614" t="s">
        <v>6186</v>
      </c>
      <c r="X1614">
        <v>4.8000000000000001E-2</v>
      </c>
      <c r="Y1614">
        <v>0.95199999999999996</v>
      </c>
      <c r="Z1614">
        <v>0.27</v>
      </c>
      <c r="AA1614">
        <v>0.23599999999999999</v>
      </c>
      <c r="AB1614">
        <v>0.49</v>
      </c>
      <c r="AC1614" t="s">
        <v>6186</v>
      </c>
      <c r="AD1614">
        <v>4.0000000000000001E-3</v>
      </c>
      <c r="AE1614">
        <v>0.998</v>
      </c>
      <c r="AF1614" t="s">
        <v>6186</v>
      </c>
      <c r="AG1614" t="s">
        <v>6186</v>
      </c>
      <c r="AH1614" t="s">
        <v>6186</v>
      </c>
      <c r="AI1614">
        <v>2E-3</v>
      </c>
      <c r="AJ1614">
        <v>2E-3</v>
      </c>
      <c r="AK1614" t="s">
        <v>6186</v>
      </c>
      <c r="AL1614" t="s">
        <v>6186</v>
      </c>
      <c r="AM1614" t="s">
        <v>6186</v>
      </c>
      <c r="AN1614" t="s">
        <v>6186</v>
      </c>
      <c r="AO1614" t="s">
        <v>6186</v>
      </c>
      <c r="AP1614">
        <v>0.998</v>
      </c>
      <c r="AQ1614" t="s">
        <v>6186</v>
      </c>
      <c r="AR1614" t="s">
        <v>6186</v>
      </c>
      <c r="AS1614" t="s">
        <v>6186</v>
      </c>
      <c r="AT1614" t="s">
        <v>6186</v>
      </c>
      <c r="AU1614" t="s">
        <v>6186</v>
      </c>
      <c r="AV1614">
        <v>3.4</v>
      </c>
      <c r="AW1614" t="s">
        <v>6186</v>
      </c>
      <c r="AX1614">
        <v>6.9</v>
      </c>
      <c r="AY1614">
        <v>0.995</v>
      </c>
      <c r="AZ1614">
        <v>5.0000000000000001E-3</v>
      </c>
      <c r="BA1614" t="s">
        <v>6186</v>
      </c>
      <c r="BB1614" t="s">
        <v>6186</v>
      </c>
      <c r="BC1614" t="s">
        <v>6186</v>
      </c>
      <c r="BD1614" t="s">
        <v>6186</v>
      </c>
    </row>
    <row r="1615" spans="1:56">
      <c r="A1615" t="s">
        <v>6189</v>
      </c>
      <c r="B1615">
        <v>4000</v>
      </c>
      <c r="C1615">
        <v>1984</v>
      </c>
      <c r="D1615">
        <v>406</v>
      </c>
      <c r="E1615">
        <v>2.8965999999999999E-2</v>
      </c>
      <c r="F1615">
        <v>18.479289999999999</v>
      </c>
      <c r="H1615">
        <v>15.72817</v>
      </c>
      <c r="I1615">
        <f t="shared" si="29"/>
        <v>0.45558217221999997</v>
      </c>
      <c r="K1615">
        <v>14.560129999999999</v>
      </c>
      <c r="L1615">
        <v>17.43796</v>
      </c>
      <c r="M1615">
        <v>565.05462999999997</v>
      </c>
      <c r="N1615">
        <v>610.38525000000004</v>
      </c>
      <c r="O1615">
        <v>509.65053</v>
      </c>
      <c r="P1615" t="s">
        <v>6186</v>
      </c>
      <c r="Q1615">
        <v>287.33920000000001</v>
      </c>
      <c r="R1615">
        <v>126.9222</v>
      </c>
      <c r="S1615">
        <v>14.836600000000001</v>
      </c>
      <c r="T1615">
        <v>0.44215500000000002</v>
      </c>
      <c r="U1615">
        <v>3.1731000000000002E-2</v>
      </c>
      <c r="V1615">
        <v>31.957689999999999</v>
      </c>
      <c r="W1615" t="s">
        <v>6186</v>
      </c>
      <c r="X1615">
        <v>6.3E-2</v>
      </c>
      <c r="Y1615">
        <v>0.93700000000000006</v>
      </c>
      <c r="Z1615">
        <v>0.34200000000000003</v>
      </c>
      <c r="AA1615">
        <v>0.25900000000000001</v>
      </c>
      <c r="AB1615">
        <v>0.39900000000000002</v>
      </c>
      <c r="AC1615" t="s">
        <v>6186</v>
      </c>
      <c r="AD1615" t="s">
        <v>6186</v>
      </c>
      <c r="AE1615">
        <v>1</v>
      </c>
      <c r="AF1615" t="s">
        <v>6186</v>
      </c>
      <c r="AG1615" t="s">
        <v>6186</v>
      </c>
      <c r="AH1615" t="s">
        <v>6186</v>
      </c>
      <c r="AI1615">
        <v>0</v>
      </c>
      <c r="AJ1615">
        <v>0</v>
      </c>
      <c r="AK1615" t="s">
        <v>6186</v>
      </c>
      <c r="AL1615" t="s">
        <v>6186</v>
      </c>
      <c r="AM1615" t="s">
        <v>6186</v>
      </c>
      <c r="AN1615" t="s">
        <v>6186</v>
      </c>
      <c r="AO1615" t="s">
        <v>6186</v>
      </c>
      <c r="AP1615">
        <v>1</v>
      </c>
      <c r="AQ1615" t="s">
        <v>6186</v>
      </c>
      <c r="AR1615" t="s">
        <v>6186</v>
      </c>
      <c r="AS1615" t="s">
        <v>6186</v>
      </c>
      <c r="AT1615" t="s">
        <v>6186</v>
      </c>
      <c r="AU1615" t="s">
        <v>6186</v>
      </c>
      <c r="AV1615">
        <v>3.5</v>
      </c>
      <c r="AW1615" t="s">
        <v>6186</v>
      </c>
      <c r="AX1615">
        <v>6.7</v>
      </c>
      <c r="AY1615">
        <v>0.995</v>
      </c>
      <c r="AZ1615">
        <v>5.0000000000000001E-3</v>
      </c>
      <c r="BA1615" t="s">
        <v>6186</v>
      </c>
      <c r="BB1615" t="s">
        <v>6186</v>
      </c>
      <c r="BC1615" t="s">
        <v>6186</v>
      </c>
      <c r="BD1615" t="s">
        <v>6186</v>
      </c>
    </row>
    <row r="1616" spans="1:56">
      <c r="A1616" t="s">
        <v>6189</v>
      </c>
      <c r="B1616">
        <v>4000</v>
      </c>
      <c r="C1616">
        <v>1985</v>
      </c>
      <c r="D1616">
        <v>385</v>
      </c>
      <c r="E1616">
        <v>2.6637999999999998E-2</v>
      </c>
      <c r="F1616">
        <v>18.527149999999999</v>
      </c>
      <c r="H1616">
        <v>15.75629</v>
      </c>
      <c r="I1616">
        <f t="shared" si="29"/>
        <v>0.41971605301999998</v>
      </c>
      <c r="K1616">
        <v>14.758150000000001</v>
      </c>
      <c r="L1616">
        <v>17.176110000000001</v>
      </c>
      <c r="M1616">
        <v>564.02877999999998</v>
      </c>
      <c r="N1616">
        <v>602.17575999999997</v>
      </c>
      <c r="O1616">
        <v>517.40468999999996</v>
      </c>
      <c r="P1616" t="s">
        <v>6186</v>
      </c>
      <c r="Q1616">
        <v>292.41120000000001</v>
      </c>
      <c r="R1616">
        <v>139.529</v>
      </c>
      <c r="S1616">
        <v>13.836600000000001</v>
      </c>
      <c r="T1616">
        <v>0.479128</v>
      </c>
      <c r="U1616">
        <v>3.4882000000000003E-2</v>
      </c>
      <c r="V1616">
        <v>31.94952</v>
      </c>
      <c r="W1616" t="s">
        <v>6186</v>
      </c>
      <c r="X1616">
        <v>7.8E-2</v>
      </c>
      <c r="Y1616">
        <v>0.92200000000000004</v>
      </c>
      <c r="Z1616">
        <v>0.26700000000000002</v>
      </c>
      <c r="AA1616">
        <v>0.41299999999999998</v>
      </c>
      <c r="AB1616">
        <v>0.32</v>
      </c>
      <c r="AC1616" t="s">
        <v>6186</v>
      </c>
      <c r="AD1616" t="s">
        <v>6186</v>
      </c>
      <c r="AE1616">
        <v>0.86199999999999999</v>
      </c>
      <c r="AF1616" t="s">
        <v>6186</v>
      </c>
      <c r="AG1616">
        <v>0.13800000000000001</v>
      </c>
      <c r="AH1616">
        <v>0</v>
      </c>
      <c r="AI1616" t="s">
        <v>6186</v>
      </c>
      <c r="AJ1616" t="s">
        <v>6186</v>
      </c>
      <c r="AK1616" t="s">
        <v>6186</v>
      </c>
      <c r="AL1616" t="s">
        <v>6186</v>
      </c>
      <c r="AM1616" t="s">
        <v>6186</v>
      </c>
      <c r="AN1616" t="s">
        <v>6186</v>
      </c>
      <c r="AO1616" t="s">
        <v>6186</v>
      </c>
      <c r="AP1616">
        <v>1</v>
      </c>
      <c r="AQ1616" t="s">
        <v>6186</v>
      </c>
      <c r="AR1616" t="s">
        <v>6186</v>
      </c>
      <c r="AS1616" t="s">
        <v>6186</v>
      </c>
      <c r="AT1616" t="s">
        <v>6186</v>
      </c>
      <c r="AU1616" t="s">
        <v>6186</v>
      </c>
      <c r="AV1616">
        <v>3.3</v>
      </c>
      <c r="AW1616" t="s">
        <v>6186</v>
      </c>
      <c r="AX1616">
        <v>7</v>
      </c>
      <c r="AY1616">
        <v>0.996</v>
      </c>
      <c r="AZ1616">
        <v>4.0000000000000001E-3</v>
      </c>
      <c r="BA1616" t="s">
        <v>6186</v>
      </c>
      <c r="BB1616" t="s">
        <v>6186</v>
      </c>
      <c r="BC1616" t="s">
        <v>6186</v>
      </c>
      <c r="BD1616" t="s">
        <v>6186</v>
      </c>
    </row>
    <row r="1617" spans="1:56">
      <c r="A1617" t="s">
        <v>6189</v>
      </c>
      <c r="B1617">
        <v>4000</v>
      </c>
      <c r="C1617">
        <v>1986</v>
      </c>
      <c r="D1617">
        <v>465</v>
      </c>
      <c r="E1617">
        <v>3.0266000000000001E-2</v>
      </c>
      <c r="F1617">
        <v>19.190740000000002</v>
      </c>
      <c r="H1617">
        <v>16.267510000000001</v>
      </c>
      <c r="I1617">
        <f t="shared" si="29"/>
        <v>0.49235245766000008</v>
      </c>
      <c r="K1617">
        <v>15.203200000000001</v>
      </c>
      <c r="L1617">
        <v>17.745180000000001</v>
      </c>
      <c r="M1617">
        <v>546.30376999999999</v>
      </c>
      <c r="N1617">
        <v>584.54816000000005</v>
      </c>
      <c r="O1617">
        <v>500.81216000000001</v>
      </c>
      <c r="P1617" t="s">
        <v>6186</v>
      </c>
      <c r="Q1617">
        <v>276.06180000000001</v>
      </c>
      <c r="R1617">
        <v>134.39869999999999</v>
      </c>
      <c r="S1617">
        <v>13.423</v>
      </c>
      <c r="T1617">
        <v>0.50513300000000005</v>
      </c>
      <c r="U1617">
        <v>3.3599999999999998E-2</v>
      </c>
      <c r="V1617">
        <v>32.784390000000002</v>
      </c>
      <c r="W1617" t="s">
        <v>6186</v>
      </c>
      <c r="X1617">
        <v>0.13500000000000001</v>
      </c>
      <c r="Y1617">
        <v>0.86499999999999999</v>
      </c>
      <c r="Z1617">
        <v>0.36799999999999999</v>
      </c>
      <c r="AA1617">
        <v>0.29699999999999999</v>
      </c>
      <c r="AB1617">
        <v>0.33500000000000002</v>
      </c>
      <c r="AC1617" t="s">
        <v>6186</v>
      </c>
      <c r="AD1617" t="s">
        <v>6186</v>
      </c>
      <c r="AE1617">
        <v>0.61</v>
      </c>
      <c r="AF1617" t="s">
        <v>6186</v>
      </c>
      <c r="AG1617">
        <v>0.28000000000000003</v>
      </c>
      <c r="AH1617">
        <v>0.11</v>
      </c>
      <c r="AI1617" t="s">
        <v>6186</v>
      </c>
      <c r="AJ1617" t="s">
        <v>6186</v>
      </c>
      <c r="AK1617" t="s">
        <v>6186</v>
      </c>
      <c r="AL1617" t="s">
        <v>6186</v>
      </c>
      <c r="AM1617" t="s">
        <v>6186</v>
      </c>
      <c r="AN1617" t="s">
        <v>6186</v>
      </c>
      <c r="AO1617" t="s">
        <v>6186</v>
      </c>
      <c r="AP1617">
        <v>1</v>
      </c>
      <c r="AQ1617" t="s">
        <v>6186</v>
      </c>
      <c r="AR1617" t="s">
        <v>6186</v>
      </c>
      <c r="AS1617" t="s">
        <v>6186</v>
      </c>
      <c r="AT1617" t="s">
        <v>6186</v>
      </c>
      <c r="AU1617" t="s">
        <v>6186</v>
      </c>
      <c r="AV1617">
        <v>3.6</v>
      </c>
      <c r="AW1617" t="s">
        <v>6186</v>
      </c>
      <c r="AX1617">
        <v>6.6</v>
      </c>
      <c r="AY1617">
        <v>0.91600000000000004</v>
      </c>
      <c r="AZ1617">
        <v>8.4000000000000005E-2</v>
      </c>
      <c r="BA1617" t="s">
        <v>6186</v>
      </c>
      <c r="BB1617" t="s">
        <v>6186</v>
      </c>
      <c r="BC1617" t="s">
        <v>6186</v>
      </c>
      <c r="BD1617" t="s">
        <v>6186</v>
      </c>
    </row>
    <row r="1618" spans="1:56">
      <c r="A1618" t="s">
        <v>6189</v>
      </c>
      <c r="B1618">
        <v>4000</v>
      </c>
      <c r="C1618">
        <v>1987</v>
      </c>
      <c r="D1618">
        <v>271</v>
      </c>
      <c r="E1618">
        <v>1.8237E-2</v>
      </c>
      <c r="F1618">
        <v>19.123429999999999</v>
      </c>
      <c r="H1618">
        <v>16.15701</v>
      </c>
      <c r="I1618">
        <f t="shared" si="29"/>
        <v>0.29465539136999996</v>
      </c>
      <c r="K1618">
        <v>15.06601</v>
      </c>
      <c r="L1618">
        <v>17.636189999999999</v>
      </c>
      <c r="M1618">
        <v>550.03989999999999</v>
      </c>
      <c r="N1618">
        <v>589.87094000000002</v>
      </c>
      <c r="O1618">
        <v>503.90701000000001</v>
      </c>
      <c r="P1618" t="s">
        <v>6186</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6186</v>
      </c>
      <c r="AD1618" t="s">
        <v>6186</v>
      </c>
      <c r="AE1618">
        <v>0.33500000000000002</v>
      </c>
      <c r="AF1618" t="s">
        <v>6186</v>
      </c>
      <c r="AG1618">
        <v>0.48799999999999999</v>
      </c>
      <c r="AH1618">
        <v>0.17599999999999999</v>
      </c>
      <c r="AI1618" t="s">
        <v>6186</v>
      </c>
      <c r="AJ1618" t="s">
        <v>6186</v>
      </c>
      <c r="AK1618" t="s">
        <v>6186</v>
      </c>
      <c r="AL1618" t="s">
        <v>6186</v>
      </c>
      <c r="AM1618" t="s">
        <v>6186</v>
      </c>
      <c r="AN1618" t="s">
        <v>6186</v>
      </c>
      <c r="AO1618" t="s">
        <v>6186</v>
      </c>
      <c r="AP1618">
        <v>1</v>
      </c>
      <c r="AQ1618" t="s">
        <v>6186</v>
      </c>
      <c r="AR1618" t="s">
        <v>6186</v>
      </c>
      <c r="AS1618" t="s">
        <v>6186</v>
      </c>
      <c r="AT1618" t="s">
        <v>6186</v>
      </c>
      <c r="AU1618" t="s">
        <v>6186</v>
      </c>
      <c r="AV1618">
        <v>3.5</v>
      </c>
      <c r="AW1618" t="s">
        <v>6186</v>
      </c>
      <c r="AX1618">
        <v>6.4</v>
      </c>
      <c r="AY1618">
        <v>0.93200000000000005</v>
      </c>
      <c r="AZ1618">
        <v>6.8000000000000005E-2</v>
      </c>
      <c r="BA1618" t="s">
        <v>6186</v>
      </c>
      <c r="BB1618" t="s">
        <v>6186</v>
      </c>
      <c r="BC1618" t="s">
        <v>6186</v>
      </c>
      <c r="BD1618" t="s">
        <v>6186</v>
      </c>
    </row>
    <row r="1619" spans="1:56">
      <c r="A1619" t="s">
        <v>6189</v>
      </c>
      <c r="B1619">
        <v>4000</v>
      </c>
      <c r="C1619">
        <v>1988</v>
      </c>
      <c r="D1619">
        <v>370</v>
      </c>
      <c r="E1619">
        <v>2.4212000000000001E-2</v>
      </c>
      <c r="F1619">
        <v>19.698419999999999</v>
      </c>
      <c r="H1619">
        <v>16.623899999999999</v>
      </c>
      <c r="I1619">
        <f t="shared" si="29"/>
        <v>0.40249786679999999</v>
      </c>
      <c r="K1619">
        <v>15.162890000000001</v>
      </c>
      <c r="L1619">
        <v>18.657609999999998</v>
      </c>
      <c r="M1619">
        <v>534.59190000000001</v>
      </c>
      <c r="N1619">
        <v>586.10209999999995</v>
      </c>
      <c r="O1619">
        <v>476.32031999999998</v>
      </c>
      <c r="P1619" t="s">
        <v>6186</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6186</v>
      </c>
      <c r="AD1619" t="s">
        <v>6186</v>
      </c>
      <c r="AE1619">
        <v>0</v>
      </c>
      <c r="AF1619" t="s">
        <v>6186</v>
      </c>
      <c r="AG1619">
        <v>0.39600000000000002</v>
      </c>
      <c r="AH1619">
        <v>0.60399999999999998</v>
      </c>
      <c r="AI1619" t="s">
        <v>6186</v>
      </c>
      <c r="AJ1619" t="s">
        <v>6186</v>
      </c>
      <c r="AK1619" t="s">
        <v>6186</v>
      </c>
      <c r="AL1619" t="s">
        <v>6186</v>
      </c>
      <c r="AM1619" t="s">
        <v>6186</v>
      </c>
      <c r="AN1619" t="s">
        <v>6186</v>
      </c>
      <c r="AO1619" t="s">
        <v>6186</v>
      </c>
      <c r="AP1619">
        <v>1</v>
      </c>
      <c r="AQ1619" t="s">
        <v>6186</v>
      </c>
      <c r="AR1619" t="s">
        <v>6186</v>
      </c>
      <c r="AS1619" t="s">
        <v>6186</v>
      </c>
      <c r="AT1619" t="s">
        <v>6186</v>
      </c>
      <c r="AU1619" t="s">
        <v>6186</v>
      </c>
      <c r="AV1619">
        <v>4</v>
      </c>
      <c r="AW1619" t="s">
        <v>6186</v>
      </c>
      <c r="AX1619">
        <v>6.5</v>
      </c>
      <c r="AY1619">
        <v>0.63500000000000001</v>
      </c>
      <c r="AZ1619">
        <v>0.36499999999999999</v>
      </c>
      <c r="BA1619" t="s">
        <v>6186</v>
      </c>
      <c r="BB1619" t="s">
        <v>6186</v>
      </c>
      <c r="BC1619" t="s">
        <v>6186</v>
      </c>
      <c r="BD1619" t="s">
        <v>6186</v>
      </c>
    </row>
    <row r="1620" spans="1:56">
      <c r="A1620" t="s">
        <v>6189</v>
      </c>
      <c r="B1620">
        <v>4000</v>
      </c>
      <c r="C1620">
        <v>1989</v>
      </c>
      <c r="D1620">
        <v>369</v>
      </c>
      <c r="E1620">
        <v>2.5530000000000001E-2</v>
      </c>
      <c r="F1620">
        <v>20.14771</v>
      </c>
      <c r="H1620">
        <v>16.967600000000001</v>
      </c>
      <c r="I1620">
        <f t="shared" si="29"/>
        <v>0.43318282800000002</v>
      </c>
      <c r="K1620">
        <v>15.294829999999999</v>
      </c>
      <c r="L1620">
        <v>19.298349999999999</v>
      </c>
      <c r="M1620">
        <v>523.76279999999997</v>
      </c>
      <c r="N1620">
        <v>581.04597999999999</v>
      </c>
      <c r="O1620">
        <v>460.50569000000002</v>
      </c>
      <c r="P1620" t="s">
        <v>6186</v>
      </c>
      <c r="Q1620">
        <v>268.93259999999998</v>
      </c>
      <c r="R1620">
        <v>158.94450000000001</v>
      </c>
      <c r="S1620">
        <v>11.7949</v>
      </c>
      <c r="T1620">
        <v>0.606881</v>
      </c>
      <c r="U1620">
        <v>3.9736E-2</v>
      </c>
      <c r="V1620">
        <v>34.173870000000001</v>
      </c>
      <c r="W1620" t="s">
        <v>6186</v>
      </c>
      <c r="X1620">
        <v>0.37</v>
      </c>
      <c r="Y1620">
        <v>0.63</v>
      </c>
      <c r="Z1620">
        <v>0.39800000000000002</v>
      </c>
      <c r="AA1620">
        <v>5.3999999999999999E-2</v>
      </c>
      <c r="AB1620">
        <v>0.54800000000000004</v>
      </c>
      <c r="AC1620" t="s">
        <v>6186</v>
      </c>
      <c r="AD1620" t="s">
        <v>6186</v>
      </c>
      <c r="AE1620" t="s">
        <v>6186</v>
      </c>
      <c r="AF1620" t="s">
        <v>6186</v>
      </c>
      <c r="AG1620">
        <v>0.28399999999999997</v>
      </c>
      <c r="AH1620">
        <v>0.71599999999999997</v>
      </c>
      <c r="AI1620" t="s">
        <v>6186</v>
      </c>
      <c r="AJ1620" t="s">
        <v>6186</v>
      </c>
      <c r="AK1620" t="s">
        <v>6186</v>
      </c>
      <c r="AL1620" t="s">
        <v>6186</v>
      </c>
      <c r="AM1620" t="s">
        <v>6186</v>
      </c>
      <c r="AN1620" t="s">
        <v>6186</v>
      </c>
      <c r="AO1620" t="s">
        <v>6186</v>
      </c>
      <c r="AP1620">
        <v>1</v>
      </c>
      <c r="AQ1620" t="s">
        <v>6186</v>
      </c>
      <c r="AR1620" t="s">
        <v>6186</v>
      </c>
      <c r="AS1620" t="s">
        <v>6186</v>
      </c>
      <c r="AT1620" t="s">
        <v>6186</v>
      </c>
      <c r="AU1620" t="s">
        <v>6186</v>
      </c>
      <c r="AV1620">
        <v>4.3</v>
      </c>
      <c r="AW1620" t="s">
        <v>6186</v>
      </c>
      <c r="AX1620">
        <v>6.5</v>
      </c>
      <c r="AY1620">
        <v>0.60799999999999998</v>
      </c>
      <c r="AZ1620">
        <v>0.39200000000000002</v>
      </c>
      <c r="BA1620" t="s">
        <v>6186</v>
      </c>
      <c r="BB1620" t="s">
        <v>6186</v>
      </c>
      <c r="BC1620" t="s">
        <v>6186</v>
      </c>
      <c r="BD1620" t="s">
        <v>6186</v>
      </c>
    </row>
    <row r="1621" spans="1:56">
      <c r="A1621" t="s">
        <v>6189</v>
      </c>
      <c r="B1621">
        <v>4000</v>
      </c>
      <c r="C1621">
        <v>1990</v>
      </c>
      <c r="D1621">
        <v>342</v>
      </c>
      <c r="E1621">
        <v>2.7141999999999999E-2</v>
      </c>
      <c r="F1621">
        <v>20.151019999999999</v>
      </c>
      <c r="H1621">
        <v>16.932410000000001</v>
      </c>
      <c r="I1621">
        <f t="shared" si="29"/>
        <v>0.45957947222000001</v>
      </c>
      <c r="K1621">
        <v>15.134690000000001</v>
      </c>
      <c r="L1621">
        <v>19.418620000000001</v>
      </c>
      <c r="M1621">
        <v>524.85157000000004</v>
      </c>
      <c r="N1621">
        <v>587.19416999999999</v>
      </c>
      <c r="O1621">
        <v>457.65364</v>
      </c>
      <c r="P1621" t="s">
        <v>6186</v>
      </c>
      <c r="Q1621">
        <v>271.06569999999999</v>
      </c>
      <c r="R1621">
        <v>162.13810000000001</v>
      </c>
      <c r="S1621">
        <v>10.9171</v>
      </c>
      <c r="T1621">
        <v>0.61206099999999997</v>
      </c>
      <c r="U1621">
        <v>4.0535000000000002E-2</v>
      </c>
      <c r="V1621">
        <v>34.051400000000001</v>
      </c>
      <c r="W1621" t="s">
        <v>6186</v>
      </c>
      <c r="X1621">
        <v>0.27600000000000002</v>
      </c>
      <c r="Y1621">
        <v>0.72399999999999998</v>
      </c>
      <c r="Z1621">
        <v>0.36899999999999999</v>
      </c>
      <c r="AA1621">
        <v>5.2999999999999999E-2</v>
      </c>
      <c r="AB1621">
        <v>0.57799999999999996</v>
      </c>
      <c r="AC1621" t="s">
        <v>6186</v>
      </c>
      <c r="AD1621" t="s">
        <v>6186</v>
      </c>
      <c r="AE1621" t="s">
        <v>6186</v>
      </c>
      <c r="AF1621" t="s">
        <v>6186</v>
      </c>
      <c r="AG1621">
        <v>0.316</v>
      </c>
      <c r="AH1621">
        <v>0.68400000000000005</v>
      </c>
      <c r="AI1621" t="s">
        <v>6186</v>
      </c>
      <c r="AJ1621" t="s">
        <v>6186</v>
      </c>
      <c r="AK1621" t="s">
        <v>6186</v>
      </c>
      <c r="AL1621" t="s">
        <v>6186</v>
      </c>
      <c r="AM1621" t="s">
        <v>6186</v>
      </c>
      <c r="AN1621" t="s">
        <v>6186</v>
      </c>
      <c r="AO1621" t="s">
        <v>6186</v>
      </c>
      <c r="AP1621">
        <v>1</v>
      </c>
      <c r="AQ1621" t="s">
        <v>6186</v>
      </c>
      <c r="AR1621" t="s">
        <v>6186</v>
      </c>
      <c r="AS1621" t="s">
        <v>6186</v>
      </c>
      <c r="AT1621" t="s">
        <v>6186</v>
      </c>
      <c r="AU1621" t="s">
        <v>6186</v>
      </c>
      <c r="AV1621">
        <v>4.3</v>
      </c>
      <c r="AW1621" t="s">
        <v>6186</v>
      </c>
      <c r="AX1621">
        <v>6.6</v>
      </c>
      <c r="AY1621">
        <v>0.63700000000000001</v>
      </c>
      <c r="AZ1621">
        <v>0.36299999999999999</v>
      </c>
      <c r="BA1621" t="s">
        <v>6186</v>
      </c>
      <c r="BB1621" t="s">
        <v>6186</v>
      </c>
      <c r="BC1621" t="s">
        <v>6186</v>
      </c>
      <c r="BD1621" t="s">
        <v>6186</v>
      </c>
    </row>
    <row r="1622" spans="1:56">
      <c r="A1622" t="s">
        <v>6191</v>
      </c>
      <c r="B1622">
        <v>5500</v>
      </c>
      <c r="C1622">
        <v>1979</v>
      </c>
      <c r="D1622" t="s">
        <v>6186</v>
      </c>
      <c r="E1622" t="s">
        <v>6186</v>
      </c>
      <c r="F1622" t="s">
        <v>6186</v>
      </c>
      <c r="H1622" t="s">
        <v>6186</v>
      </c>
      <c r="I1622" t="str">
        <f t="shared" si="29"/>
        <v/>
      </c>
      <c r="K1622" t="s">
        <v>6186</v>
      </c>
      <c r="L1622" t="s">
        <v>6186</v>
      </c>
      <c r="M1622" t="s">
        <v>6186</v>
      </c>
      <c r="N1622" t="s">
        <v>6186</v>
      </c>
      <c r="O1622" t="s">
        <v>6186</v>
      </c>
      <c r="P1622" t="s">
        <v>6186</v>
      </c>
      <c r="Q1622" t="s">
        <v>6186</v>
      </c>
      <c r="R1622" t="s">
        <v>6186</v>
      </c>
      <c r="S1622" t="s">
        <v>6186</v>
      </c>
      <c r="T1622" t="s">
        <v>6186</v>
      </c>
      <c r="U1622" t="s">
        <v>6186</v>
      </c>
      <c r="V1622" t="s">
        <v>6186</v>
      </c>
      <c r="W1622" t="s">
        <v>6186</v>
      </c>
      <c r="X1622" t="s">
        <v>6186</v>
      </c>
      <c r="Y1622" t="s">
        <v>6186</v>
      </c>
      <c r="Z1622" t="s">
        <v>6186</v>
      </c>
      <c r="AA1622" t="s">
        <v>6186</v>
      </c>
      <c r="AB1622" t="s">
        <v>6186</v>
      </c>
      <c r="AC1622" t="s">
        <v>6186</v>
      </c>
      <c r="AD1622" t="s">
        <v>6186</v>
      </c>
      <c r="AE1622" t="s">
        <v>6186</v>
      </c>
      <c r="AF1622" t="s">
        <v>6186</v>
      </c>
      <c r="AG1622" t="s">
        <v>6186</v>
      </c>
      <c r="AH1622" t="s">
        <v>6186</v>
      </c>
      <c r="AI1622" t="s">
        <v>6186</v>
      </c>
      <c r="AJ1622" t="s">
        <v>6186</v>
      </c>
      <c r="AK1622" t="s">
        <v>6186</v>
      </c>
      <c r="AL1622" t="s">
        <v>6186</v>
      </c>
      <c r="AM1622" t="s">
        <v>6186</v>
      </c>
      <c r="AN1622" t="s">
        <v>6186</v>
      </c>
      <c r="AO1622" t="s">
        <v>6186</v>
      </c>
      <c r="AP1622" t="s">
        <v>6186</v>
      </c>
      <c r="AQ1622" t="s">
        <v>6186</v>
      </c>
      <c r="AR1622" t="s">
        <v>6186</v>
      </c>
      <c r="AS1622" t="s">
        <v>6186</v>
      </c>
      <c r="AT1622" t="s">
        <v>6186</v>
      </c>
      <c r="AU1622" t="s">
        <v>6186</v>
      </c>
      <c r="AV1622" t="s">
        <v>6186</v>
      </c>
      <c r="AW1622" t="s">
        <v>6186</v>
      </c>
      <c r="AX1622" t="s">
        <v>6186</v>
      </c>
      <c r="AY1622" t="s">
        <v>6186</v>
      </c>
      <c r="AZ1622" t="s">
        <v>6186</v>
      </c>
      <c r="BA1622" t="s">
        <v>6186</v>
      </c>
      <c r="BB1622" t="s">
        <v>6186</v>
      </c>
      <c r="BC1622" t="s">
        <v>6186</v>
      </c>
      <c r="BD1622" t="s">
        <v>6186</v>
      </c>
    </row>
    <row r="1623" spans="1:56">
      <c r="A1623" t="s">
        <v>6191</v>
      </c>
      <c r="B1623">
        <v>5500</v>
      </c>
      <c r="C1623">
        <v>1980</v>
      </c>
      <c r="D1623" t="s">
        <v>6186</v>
      </c>
      <c r="E1623" t="s">
        <v>6186</v>
      </c>
      <c r="F1623" t="s">
        <v>6186</v>
      </c>
      <c r="H1623" t="s">
        <v>6186</v>
      </c>
      <c r="I1623" t="str">
        <f t="shared" si="29"/>
        <v/>
      </c>
      <c r="K1623" t="s">
        <v>6186</v>
      </c>
      <c r="L1623" t="s">
        <v>6186</v>
      </c>
      <c r="M1623" t="s">
        <v>6186</v>
      </c>
      <c r="N1623" t="s">
        <v>6186</v>
      </c>
      <c r="O1623" t="s">
        <v>6186</v>
      </c>
      <c r="P1623" t="s">
        <v>6186</v>
      </c>
      <c r="Q1623" t="s">
        <v>6186</v>
      </c>
      <c r="R1623" t="s">
        <v>6186</v>
      </c>
      <c r="S1623" t="s">
        <v>6186</v>
      </c>
      <c r="T1623" t="s">
        <v>6186</v>
      </c>
      <c r="U1623" t="s">
        <v>6186</v>
      </c>
      <c r="V1623" t="s">
        <v>6186</v>
      </c>
      <c r="W1623" t="s">
        <v>6186</v>
      </c>
      <c r="X1623" t="s">
        <v>6186</v>
      </c>
      <c r="Y1623" t="s">
        <v>6186</v>
      </c>
      <c r="Z1623" t="s">
        <v>6186</v>
      </c>
      <c r="AA1623" t="s">
        <v>6186</v>
      </c>
      <c r="AB1623" t="s">
        <v>6186</v>
      </c>
      <c r="AC1623" t="s">
        <v>6186</v>
      </c>
      <c r="AD1623" t="s">
        <v>6186</v>
      </c>
      <c r="AE1623" t="s">
        <v>6186</v>
      </c>
      <c r="AF1623" t="s">
        <v>6186</v>
      </c>
      <c r="AG1623" t="s">
        <v>6186</v>
      </c>
      <c r="AH1623" t="s">
        <v>6186</v>
      </c>
      <c r="AI1623" t="s">
        <v>6186</v>
      </c>
      <c r="AJ1623" t="s">
        <v>6186</v>
      </c>
      <c r="AK1623" t="s">
        <v>6186</v>
      </c>
      <c r="AL1623" t="s">
        <v>6186</v>
      </c>
      <c r="AM1623" t="s">
        <v>6186</v>
      </c>
      <c r="AN1623" t="s">
        <v>6186</v>
      </c>
      <c r="AO1623" t="s">
        <v>6186</v>
      </c>
      <c r="AP1623" t="s">
        <v>6186</v>
      </c>
      <c r="AQ1623" t="s">
        <v>6186</v>
      </c>
      <c r="AR1623" t="s">
        <v>6186</v>
      </c>
      <c r="AS1623" t="s">
        <v>6186</v>
      </c>
      <c r="AT1623" t="s">
        <v>6186</v>
      </c>
      <c r="AU1623" t="s">
        <v>6186</v>
      </c>
      <c r="AV1623" t="s">
        <v>6186</v>
      </c>
      <c r="AW1623" t="s">
        <v>6186</v>
      </c>
      <c r="AX1623" t="s">
        <v>6186</v>
      </c>
      <c r="AY1623" t="s">
        <v>6186</v>
      </c>
      <c r="AZ1623" t="s">
        <v>6186</v>
      </c>
      <c r="BA1623" t="s">
        <v>6186</v>
      </c>
      <c r="BB1623" t="s">
        <v>6186</v>
      </c>
      <c r="BC1623" t="s">
        <v>6186</v>
      </c>
      <c r="BD1623" t="s">
        <v>6186</v>
      </c>
    </row>
    <row r="1624" spans="1:56">
      <c r="A1624" t="s">
        <v>6191</v>
      </c>
      <c r="B1624">
        <v>5500</v>
      </c>
      <c r="C1624">
        <v>1981</v>
      </c>
      <c r="D1624" t="s">
        <v>6186</v>
      </c>
      <c r="E1624" t="s">
        <v>6186</v>
      </c>
      <c r="F1624" t="s">
        <v>6186</v>
      </c>
      <c r="H1624" t="s">
        <v>6186</v>
      </c>
      <c r="I1624" t="str">
        <f t="shared" si="29"/>
        <v/>
      </c>
      <c r="K1624" t="s">
        <v>6186</v>
      </c>
      <c r="L1624" t="s">
        <v>6186</v>
      </c>
      <c r="M1624" t="s">
        <v>6186</v>
      </c>
      <c r="N1624" t="s">
        <v>6186</v>
      </c>
      <c r="O1624" t="s">
        <v>6186</v>
      </c>
      <c r="P1624" t="s">
        <v>6186</v>
      </c>
      <c r="Q1624" t="s">
        <v>6186</v>
      </c>
      <c r="R1624" t="s">
        <v>6186</v>
      </c>
      <c r="S1624" t="s">
        <v>6186</v>
      </c>
      <c r="T1624" t="s">
        <v>6186</v>
      </c>
      <c r="U1624" t="s">
        <v>6186</v>
      </c>
      <c r="V1624" t="s">
        <v>6186</v>
      </c>
      <c r="W1624" t="s">
        <v>6186</v>
      </c>
      <c r="X1624" t="s">
        <v>6186</v>
      </c>
      <c r="Y1624" t="s">
        <v>6186</v>
      </c>
      <c r="Z1624" t="s">
        <v>6186</v>
      </c>
      <c r="AA1624" t="s">
        <v>6186</v>
      </c>
      <c r="AB1624" t="s">
        <v>6186</v>
      </c>
      <c r="AC1624" t="s">
        <v>6186</v>
      </c>
      <c r="AD1624" t="s">
        <v>6186</v>
      </c>
      <c r="AE1624" t="s">
        <v>6186</v>
      </c>
      <c r="AF1624" t="s">
        <v>6186</v>
      </c>
      <c r="AG1624" t="s">
        <v>6186</v>
      </c>
      <c r="AH1624" t="s">
        <v>6186</v>
      </c>
      <c r="AI1624" t="s">
        <v>6186</v>
      </c>
      <c r="AJ1624" t="s">
        <v>6186</v>
      </c>
      <c r="AK1624" t="s">
        <v>6186</v>
      </c>
      <c r="AL1624" t="s">
        <v>6186</v>
      </c>
      <c r="AM1624" t="s">
        <v>6186</v>
      </c>
      <c r="AN1624" t="s">
        <v>6186</v>
      </c>
      <c r="AO1624" t="s">
        <v>6186</v>
      </c>
      <c r="AP1624" t="s">
        <v>6186</v>
      </c>
      <c r="AQ1624" t="s">
        <v>6186</v>
      </c>
      <c r="AR1624" t="s">
        <v>6186</v>
      </c>
      <c r="AS1624" t="s">
        <v>6186</v>
      </c>
      <c r="AT1624" t="s">
        <v>6186</v>
      </c>
      <c r="AU1624" t="s">
        <v>6186</v>
      </c>
      <c r="AV1624" t="s">
        <v>6186</v>
      </c>
      <c r="AW1624" t="s">
        <v>6186</v>
      </c>
      <c r="AX1624" t="s">
        <v>6186</v>
      </c>
      <c r="AY1624" t="s">
        <v>6186</v>
      </c>
      <c r="AZ1624" t="s">
        <v>6186</v>
      </c>
      <c r="BA1624" t="s">
        <v>6186</v>
      </c>
      <c r="BB1624" t="s">
        <v>6186</v>
      </c>
      <c r="BC1624" t="s">
        <v>6186</v>
      </c>
      <c r="BD1624" t="s">
        <v>6186</v>
      </c>
    </row>
    <row r="1625" spans="1:56">
      <c r="A1625" t="s">
        <v>6191</v>
      </c>
      <c r="B1625">
        <v>5500</v>
      </c>
      <c r="C1625">
        <v>1982</v>
      </c>
      <c r="D1625" t="s">
        <v>6186</v>
      </c>
      <c r="E1625" t="s">
        <v>6186</v>
      </c>
      <c r="F1625" t="s">
        <v>6186</v>
      </c>
      <c r="H1625" t="s">
        <v>6186</v>
      </c>
      <c r="I1625" t="str">
        <f t="shared" si="29"/>
        <v/>
      </c>
      <c r="K1625" t="s">
        <v>6186</v>
      </c>
      <c r="L1625" t="s">
        <v>6186</v>
      </c>
      <c r="M1625" t="s">
        <v>6186</v>
      </c>
      <c r="N1625" t="s">
        <v>6186</v>
      </c>
      <c r="O1625" t="s">
        <v>6186</v>
      </c>
      <c r="P1625" t="s">
        <v>6186</v>
      </c>
      <c r="Q1625" t="s">
        <v>6186</v>
      </c>
      <c r="R1625" t="s">
        <v>6186</v>
      </c>
      <c r="S1625" t="s">
        <v>6186</v>
      </c>
      <c r="T1625" t="s">
        <v>6186</v>
      </c>
      <c r="U1625" t="s">
        <v>6186</v>
      </c>
      <c r="V1625" t="s">
        <v>6186</v>
      </c>
      <c r="W1625" t="s">
        <v>6186</v>
      </c>
      <c r="X1625" t="s">
        <v>6186</v>
      </c>
      <c r="Y1625" t="s">
        <v>6186</v>
      </c>
      <c r="Z1625" t="s">
        <v>6186</v>
      </c>
      <c r="AA1625" t="s">
        <v>6186</v>
      </c>
      <c r="AB1625" t="s">
        <v>6186</v>
      </c>
      <c r="AC1625" t="s">
        <v>6186</v>
      </c>
      <c r="AD1625" t="s">
        <v>6186</v>
      </c>
      <c r="AE1625" t="s">
        <v>6186</v>
      </c>
      <c r="AF1625" t="s">
        <v>6186</v>
      </c>
      <c r="AG1625" t="s">
        <v>6186</v>
      </c>
      <c r="AH1625" t="s">
        <v>6186</v>
      </c>
      <c r="AI1625" t="s">
        <v>6186</v>
      </c>
      <c r="AJ1625" t="s">
        <v>6186</v>
      </c>
      <c r="AK1625" t="s">
        <v>6186</v>
      </c>
      <c r="AL1625" t="s">
        <v>6186</v>
      </c>
      <c r="AM1625" t="s">
        <v>6186</v>
      </c>
      <c r="AN1625" t="s">
        <v>6186</v>
      </c>
      <c r="AO1625" t="s">
        <v>6186</v>
      </c>
      <c r="AP1625" t="s">
        <v>6186</v>
      </c>
      <c r="AQ1625" t="s">
        <v>6186</v>
      </c>
      <c r="AR1625" t="s">
        <v>6186</v>
      </c>
      <c r="AS1625" t="s">
        <v>6186</v>
      </c>
      <c r="AT1625" t="s">
        <v>6186</v>
      </c>
      <c r="AU1625" t="s">
        <v>6186</v>
      </c>
      <c r="AV1625" t="s">
        <v>6186</v>
      </c>
      <c r="AW1625" t="s">
        <v>6186</v>
      </c>
      <c r="AX1625" t="s">
        <v>6186</v>
      </c>
      <c r="AY1625" t="s">
        <v>6186</v>
      </c>
      <c r="AZ1625" t="s">
        <v>6186</v>
      </c>
      <c r="BA1625" t="s">
        <v>6186</v>
      </c>
      <c r="BB1625" t="s">
        <v>6186</v>
      </c>
      <c r="BC1625" t="s">
        <v>6186</v>
      </c>
      <c r="BD1625" t="s">
        <v>6186</v>
      </c>
    </row>
    <row r="1626" spans="1:56">
      <c r="A1626" t="s">
        <v>6191</v>
      </c>
      <c r="B1626">
        <v>5500</v>
      </c>
      <c r="C1626">
        <v>1983</v>
      </c>
      <c r="D1626" t="s">
        <v>6186</v>
      </c>
      <c r="E1626" t="s">
        <v>6186</v>
      </c>
      <c r="F1626" t="s">
        <v>6186</v>
      </c>
      <c r="H1626" t="s">
        <v>6186</v>
      </c>
      <c r="I1626" t="str">
        <f t="shared" si="29"/>
        <v/>
      </c>
      <c r="K1626" t="s">
        <v>6186</v>
      </c>
      <c r="L1626" t="s">
        <v>6186</v>
      </c>
      <c r="M1626" t="s">
        <v>6186</v>
      </c>
      <c r="N1626" t="s">
        <v>6186</v>
      </c>
      <c r="O1626" t="s">
        <v>6186</v>
      </c>
      <c r="P1626" t="s">
        <v>6186</v>
      </c>
      <c r="Q1626" t="s">
        <v>6186</v>
      </c>
      <c r="R1626" t="s">
        <v>6186</v>
      </c>
      <c r="S1626" t="s">
        <v>6186</v>
      </c>
      <c r="T1626" t="s">
        <v>6186</v>
      </c>
      <c r="U1626" t="s">
        <v>6186</v>
      </c>
      <c r="V1626" t="s">
        <v>6186</v>
      </c>
      <c r="W1626" t="s">
        <v>6186</v>
      </c>
      <c r="X1626" t="s">
        <v>6186</v>
      </c>
      <c r="Y1626" t="s">
        <v>6186</v>
      </c>
      <c r="Z1626" t="s">
        <v>6186</v>
      </c>
      <c r="AA1626" t="s">
        <v>6186</v>
      </c>
      <c r="AB1626" t="s">
        <v>6186</v>
      </c>
      <c r="AC1626" t="s">
        <v>6186</v>
      </c>
      <c r="AD1626" t="s">
        <v>6186</v>
      </c>
      <c r="AE1626" t="s">
        <v>6186</v>
      </c>
      <c r="AF1626" t="s">
        <v>6186</v>
      </c>
      <c r="AG1626" t="s">
        <v>6186</v>
      </c>
      <c r="AH1626" t="s">
        <v>6186</v>
      </c>
      <c r="AI1626" t="s">
        <v>6186</v>
      </c>
      <c r="AJ1626" t="s">
        <v>6186</v>
      </c>
      <c r="AK1626" t="s">
        <v>6186</v>
      </c>
      <c r="AL1626" t="s">
        <v>6186</v>
      </c>
      <c r="AM1626" t="s">
        <v>6186</v>
      </c>
      <c r="AN1626" t="s">
        <v>6186</v>
      </c>
      <c r="AO1626" t="s">
        <v>6186</v>
      </c>
      <c r="AP1626" t="s">
        <v>6186</v>
      </c>
      <c r="AQ1626" t="s">
        <v>6186</v>
      </c>
      <c r="AR1626" t="s">
        <v>6186</v>
      </c>
      <c r="AS1626" t="s">
        <v>6186</v>
      </c>
      <c r="AT1626" t="s">
        <v>6186</v>
      </c>
      <c r="AU1626" t="s">
        <v>6186</v>
      </c>
      <c r="AV1626" t="s">
        <v>6186</v>
      </c>
      <c r="AW1626" t="s">
        <v>6186</v>
      </c>
      <c r="AX1626" t="s">
        <v>6186</v>
      </c>
      <c r="AY1626" t="s">
        <v>6186</v>
      </c>
      <c r="AZ1626" t="s">
        <v>6186</v>
      </c>
      <c r="BA1626" t="s">
        <v>6186</v>
      </c>
      <c r="BB1626" t="s">
        <v>6186</v>
      </c>
      <c r="BC1626" t="s">
        <v>6186</v>
      </c>
      <c r="BD1626" t="s">
        <v>6186</v>
      </c>
    </row>
    <row r="1627" spans="1:56">
      <c r="A1627" t="s">
        <v>6191</v>
      </c>
      <c r="B1627">
        <v>5500</v>
      </c>
      <c r="C1627">
        <v>1984</v>
      </c>
      <c r="D1627" t="s">
        <v>6186</v>
      </c>
      <c r="E1627" t="s">
        <v>6186</v>
      </c>
      <c r="F1627" t="s">
        <v>6186</v>
      </c>
      <c r="H1627" t="s">
        <v>6186</v>
      </c>
      <c r="I1627" t="str">
        <f t="shared" si="29"/>
        <v/>
      </c>
      <c r="K1627" t="s">
        <v>6186</v>
      </c>
      <c r="L1627" t="s">
        <v>6186</v>
      </c>
      <c r="M1627" t="s">
        <v>6186</v>
      </c>
      <c r="N1627" t="s">
        <v>6186</v>
      </c>
      <c r="O1627" t="s">
        <v>6186</v>
      </c>
      <c r="P1627" t="s">
        <v>6186</v>
      </c>
      <c r="Q1627" t="s">
        <v>6186</v>
      </c>
      <c r="R1627" t="s">
        <v>6186</v>
      </c>
      <c r="S1627" t="s">
        <v>6186</v>
      </c>
      <c r="T1627" t="s">
        <v>6186</v>
      </c>
      <c r="U1627" t="s">
        <v>6186</v>
      </c>
      <c r="V1627" t="s">
        <v>6186</v>
      </c>
      <c r="W1627" t="s">
        <v>6186</v>
      </c>
      <c r="X1627" t="s">
        <v>6186</v>
      </c>
      <c r="Y1627" t="s">
        <v>6186</v>
      </c>
      <c r="Z1627" t="s">
        <v>6186</v>
      </c>
      <c r="AA1627" t="s">
        <v>6186</v>
      </c>
      <c r="AB1627" t="s">
        <v>6186</v>
      </c>
      <c r="AC1627" t="s">
        <v>6186</v>
      </c>
      <c r="AD1627" t="s">
        <v>6186</v>
      </c>
      <c r="AE1627" t="s">
        <v>6186</v>
      </c>
      <c r="AF1627" t="s">
        <v>6186</v>
      </c>
      <c r="AG1627" t="s">
        <v>6186</v>
      </c>
      <c r="AH1627" t="s">
        <v>6186</v>
      </c>
      <c r="AI1627" t="s">
        <v>6186</v>
      </c>
      <c r="AJ1627" t="s">
        <v>6186</v>
      </c>
      <c r="AK1627" t="s">
        <v>6186</v>
      </c>
      <c r="AL1627" t="s">
        <v>6186</v>
      </c>
      <c r="AM1627" t="s">
        <v>6186</v>
      </c>
      <c r="AN1627" t="s">
        <v>6186</v>
      </c>
      <c r="AO1627" t="s">
        <v>6186</v>
      </c>
      <c r="AP1627" t="s">
        <v>6186</v>
      </c>
      <c r="AQ1627" t="s">
        <v>6186</v>
      </c>
      <c r="AR1627" t="s">
        <v>6186</v>
      </c>
      <c r="AS1627" t="s">
        <v>6186</v>
      </c>
      <c r="AT1627" t="s">
        <v>6186</v>
      </c>
      <c r="AU1627" t="s">
        <v>6186</v>
      </c>
      <c r="AV1627" t="s">
        <v>6186</v>
      </c>
      <c r="AW1627" t="s">
        <v>6186</v>
      </c>
      <c r="AX1627" t="s">
        <v>6186</v>
      </c>
      <c r="AY1627" t="s">
        <v>6186</v>
      </c>
      <c r="AZ1627" t="s">
        <v>6186</v>
      </c>
      <c r="BA1627" t="s">
        <v>6186</v>
      </c>
      <c r="BB1627" t="s">
        <v>6186</v>
      </c>
      <c r="BC1627" t="s">
        <v>6186</v>
      </c>
      <c r="BD1627" t="s">
        <v>6186</v>
      </c>
    </row>
    <row r="1628" spans="1:56">
      <c r="A1628" t="s">
        <v>6191</v>
      </c>
      <c r="B1628">
        <v>5500</v>
      </c>
      <c r="C1628">
        <v>1985</v>
      </c>
      <c r="D1628" t="s">
        <v>6186</v>
      </c>
      <c r="E1628" t="s">
        <v>6186</v>
      </c>
      <c r="F1628" t="s">
        <v>6186</v>
      </c>
      <c r="H1628" t="s">
        <v>6186</v>
      </c>
      <c r="I1628" t="str">
        <f t="shared" si="29"/>
        <v/>
      </c>
      <c r="K1628" t="s">
        <v>6186</v>
      </c>
      <c r="L1628" t="s">
        <v>6186</v>
      </c>
      <c r="M1628" t="s">
        <v>6186</v>
      </c>
      <c r="N1628" t="s">
        <v>6186</v>
      </c>
      <c r="O1628" t="s">
        <v>6186</v>
      </c>
      <c r="P1628" t="s">
        <v>6186</v>
      </c>
      <c r="Q1628" t="s">
        <v>6186</v>
      </c>
      <c r="R1628" t="s">
        <v>6186</v>
      </c>
      <c r="S1628" t="s">
        <v>6186</v>
      </c>
      <c r="T1628" t="s">
        <v>6186</v>
      </c>
      <c r="U1628" t="s">
        <v>6186</v>
      </c>
      <c r="V1628" t="s">
        <v>6186</v>
      </c>
      <c r="W1628" t="s">
        <v>6186</v>
      </c>
      <c r="X1628" t="s">
        <v>6186</v>
      </c>
      <c r="Y1628" t="s">
        <v>6186</v>
      </c>
      <c r="Z1628" t="s">
        <v>6186</v>
      </c>
      <c r="AA1628" t="s">
        <v>6186</v>
      </c>
      <c r="AB1628" t="s">
        <v>6186</v>
      </c>
      <c r="AC1628" t="s">
        <v>6186</v>
      </c>
      <c r="AD1628" t="s">
        <v>6186</v>
      </c>
      <c r="AE1628" t="s">
        <v>6186</v>
      </c>
      <c r="AF1628" t="s">
        <v>6186</v>
      </c>
      <c r="AG1628" t="s">
        <v>6186</v>
      </c>
      <c r="AH1628" t="s">
        <v>6186</v>
      </c>
      <c r="AI1628" t="s">
        <v>6186</v>
      </c>
      <c r="AJ1628" t="s">
        <v>6186</v>
      </c>
      <c r="AK1628" t="s">
        <v>6186</v>
      </c>
      <c r="AL1628" t="s">
        <v>6186</v>
      </c>
      <c r="AM1628" t="s">
        <v>6186</v>
      </c>
      <c r="AN1628" t="s">
        <v>6186</v>
      </c>
      <c r="AO1628" t="s">
        <v>6186</v>
      </c>
      <c r="AP1628" t="s">
        <v>6186</v>
      </c>
      <c r="AQ1628" t="s">
        <v>6186</v>
      </c>
      <c r="AR1628" t="s">
        <v>6186</v>
      </c>
      <c r="AS1628" t="s">
        <v>6186</v>
      </c>
      <c r="AT1628" t="s">
        <v>6186</v>
      </c>
      <c r="AU1628" t="s">
        <v>6186</v>
      </c>
      <c r="AV1628" t="s">
        <v>6186</v>
      </c>
      <c r="AW1628" t="s">
        <v>6186</v>
      </c>
      <c r="AX1628" t="s">
        <v>6186</v>
      </c>
      <c r="AY1628" t="s">
        <v>6186</v>
      </c>
      <c r="AZ1628" t="s">
        <v>6186</v>
      </c>
      <c r="BA1628" t="s">
        <v>6186</v>
      </c>
      <c r="BB1628" t="s">
        <v>6186</v>
      </c>
      <c r="BC1628" t="s">
        <v>6186</v>
      </c>
      <c r="BD1628" t="s">
        <v>6186</v>
      </c>
    </row>
    <row r="1629" spans="1:56">
      <c r="A1629" t="s">
        <v>6191</v>
      </c>
      <c r="B1629">
        <v>5500</v>
      </c>
      <c r="C1629">
        <v>1986</v>
      </c>
      <c r="D1629" t="s">
        <v>6186</v>
      </c>
      <c r="E1629" t="s">
        <v>6186</v>
      </c>
      <c r="F1629" t="s">
        <v>6186</v>
      </c>
      <c r="H1629" t="s">
        <v>6186</v>
      </c>
      <c r="I1629" t="str">
        <f t="shared" si="29"/>
        <v/>
      </c>
      <c r="K1629" t="s">
        <v>6186</v>
      </c>
      <c r="L1629" t="s">
        <v>6186</v>
      </c>
      <c r="M1629" t="s">
        <v>6186</v>
      </c>
      <c r="N1629" t="s">
        <v>6186</v>
      </c>
      <c r="O1629" t="s">
        <v>6186</v>
      </c>
      <c r="P1629" t="s">
        <v>6186</v>
      </c>
      <c r="Q1629" t="s">
        <v>6186</v>
      </c>
      <c r="R1629" t="s">
        <v>6186</v>
      </c>
      <c r="S1629" t="s">
        <v>6186</v>
      </c>
      <c r="T1629" t="s">
        <v>6186</v>
      </c>
      <c r="U1629" t="s">
        <v>6186</v>
      </c>
      <c r="V1629" t="s">
        <v>6186</v>
      </c>
      <c r="W1629" t="s">
        <v>6186</v>
      </c>
      <c r="X1629" t="s">
        <v>6186</v>
      </c>
      <c r="Y1629" t="s">
        <v>6186</v>
      </c>
      <c r="Z1629" t="s">
        <v>6186</v>
      </c>
      <c r="AA1629" t="s">
        <v>6186</v>
      </c>
      <c r="AB1629" t="s">
        <v>6186</v>
      </c>
      <c r="AC1629" t="s">
        <v>6186</v>
      </c>
      <c r="AD1629" t="s">
        <v>6186</v>
      </c>
      <c r="AE1629" t="s">
        <v>6186</v>
      </c>
      <c r="AF1629" t="s">
        <v>6186</v>
      </c>
      <c r="AG1629" t="s">
        <v>6186</v>
      </c>
      <c r="AH1629" t="s">
        <v>6186</v>
      </c>
      <c r="AI1629" t="s">
        <v>6186</v>
      </c>
      <c r="AJ1629" t="s">
        <v>6186</v>
      </c>
      <c r="AK1629" t="s">
        <v>6186</v>
      </c>
      <c r="AL1629" t="s">
        <v>6186</v>
      </c>
      <c r="AM1629" t="s">
        <v>6186</v>
      </c>
      <c r="AN1629" t="s">
        <v>6186</v>
      </c>
      <c r="AO1629" t="s">
        <v>6186</v>
      </c>
      <c r="AP1629" t="s">
        <v>6186</v>
      </c>
      <c r="AQ1629" t="s">
        <v>6186</v>
      </c>
      <c r="AR1629" t="s">
        <v>6186</v>
      </c>
      <c r="AS1629" t="s">
        <v>6186</v>
      </c>
      <c r="AT1629" t="s">
        <v>6186</v>
      </c>
      <c r="AU1629" t="s">
        <v>6186</v>
      </c>
      <c r="AV1629" t="s">
        <v>6186</v>
      </c>
      <c r="AW1629" t="s">
        <v>6186</v>
      </c>
      <c r="AX1629" t="s">
        <v>6186</v>
      </c>
      <c r="AY1629" t="s">
        <v>6186</v>
      </c>
      <c r="AZ1629" t="s">
        <v>6186</v>
      </c>
      <c r="BA1629" t="s">
        <v>6186</v>
      </c>
      <c r="BB1629" t="s">
        <v>6186</v>
      </c>
      <c r="BC1629" t="s">
        <v>6186</v>
      </c>
      <c r="BD1629" t="s">
        <v>6186</v>
      </c>
    </row>
    <row r="1630" spans="1:56">
      <c r="A1630" t="s">
        <v>6191</v>
      </c>
      <c r="B1630">
        <v>5500</v>
      </c>
      <c r="C1630">
        <v>1987</v>
      </c>
      <c r="D1630" t="s">
        <v>6186</v>
      </c>
      <c r="E1630" t="s">
        <v>6186</v>
      </c>
      <c r="F1630" t="s">
        <v>6186</v>
      </c>
      <c r="H1630" t="s">
        <v>6186</v>
      </c>
      <c r="I1630" t="str">
        <f t="shared" si="29"/>
        <v/>
      </c>
      <c r="K1630" t="s">
        <v>6186</v>
      </c>
      <c r="L1630" t="s">
        <v>6186</v>
      </c>
      <c r="M1630" t="s">
        <v>6186</v>
      </c>
      <c r="N1630" t="s">
        <v>6186</v>
      </c>
      <c r="O1630" t="s">
        <v>6186</v>
      </c>
      <c r="P1630" t="s">
        <v>6186</v>
      </c>
      <c r="Q1630" t="s">
        <v>6186</v>
      </c>
      <c r="R1630" t="s">
        <v>6186</v>
      </c>
      <c r="S1630" t="s">
        <v>6186</v>
      </c>
      <c r="T1630" t="s">
        <v>6186</v>
      </c>
      <c r="U1630" t="s">
        <v>6186</v>
      </c>
      <c r="V1630" t="s">
        <v>6186</v>
      </c>
      <c r="W1630" t="s">
        <v>6186</v>
      </c>
      <c r="X1630" t="s">
        <v>6186</v>
      </c>
      <c r="Y1630" t="s">
        <v>6186</v>
      </c>
      <c r="Z1630" t="s">
        <v>6186</v>
      </c>
      <c r="AA1630" t="s">
        <v>6186</v>
      </c>
      <c r="AB1630" t="s">
        <v>6186</v>
      </c>
      <c r="AC1630" t="s">
        <v>6186</v>
      </c>
      <c r="AD1630" t="s">
        <v>6186</v>
      </c>
      <c r="AE1630" t="s">
        <v>6186</v>
      </c>
      <c r="AF1630" t="s">
        <v>6186</v>
      </c>
      <c r="AG1630" t="s">
        <v>6186</v>
      </c>
      <c r="AH1630" t="s">
        <v>6186</v>
      </c>
      <c r="AI1630" t="s">
        <v>6186</v>
      </c>
      <c r="AJ1630" t="s">
        <v>6186</v>
      </c>
      <c r="AK1630" t="s">
        <v>6186</v>
      </c>
      <c r="AL1630" t="s">
        <v>6186</v>
      </c>
      <c r="AM1630" t="s">
        <v>6186</v>
      </c>
      <c r="AN1630" t="s">
        <v>6186</v>
      </c>
      <c r="AO1630" t="s">
        <v>6186</v>
      </c>
      <c r="AP1630" t="s">
        <v>6186</v>
      </c>
      <c r="AQ1630" t="s">
        <v>6186</v>
      </c>
      <c r="AR1630" t="s">
        <v>6186</v>
      </c>
      <c r="AS1630" t="s">
        <v>6186</v>
      </c>
      <c r="AT1630" t="s">
        <v>6186</v>
      </c>
      <c r="AU1630" t="s">
        <v>6186</v>
      </c>
      <c r="AV1630" t="s">
        <v>6186</v>
      </c>
      <c r="AW1630" t="s">
        <v>6186</v>
      </c>
      <c r="AX1630" t="s">
        <v>6186</v>
      </c>
      <c r="AY1630" t="s">
        <v>6186</v>
      </c>
      <c r="AZ1630" t="s">
        <v>6186</v>
      </c>
      <c r="BA1630" t="s">
        <v>6186</v>
      </c>
      <c r="BB1630" t="s">
        <v>6186</v>
      </c>
      <c r="BC1630" t="s">
        <v>6186</v>
      </c>
      <c r="BD1630" t="s">
        <v>6186</v>
      </c>
    </row>
    <row r="1631" spans="1:56">
      <c r="A1631" t="s">
        <v>6191</v>
      </c>
      <c r="B1631">
        <v>5500</v>
      </c>
      <c r="C1631">
        <v>1988</v>
      </c>
      <c r="D1631" t="s">
        <v>6186</v>
      </c>
      <c r="E1631" t="s">
        <v>6186</v>
      </c>
      <c r="F1631" t="s">
        <v>6186</v>
      </c>
      <c r="H1631" t="s">
        <v>6186</v>
      </c>
      <c r="I1631" t="str">
        <f t="shared" si="29"/>
        <v/>
      </c>
      <c r="K1631" t="s">
        <v>6186</v>
      </c>
      <c r="L1631" t="s">
        <v>6186</v>
      </c>
      <c r="M1631" t="s">
        <v>6186</v>
      </c>
      <c r="N1631" t="s">
        <v>6186</v>
      </c>
      <c r="O1631" t="s">
        <v>6186</v>
      </c>
      <c r="P1631" t="s">
        <v>6186</v>
      </c>
      <c r="Q1631" t="s">
        <v>6186</v>
      </c>
      <c r="R1631" t="s">
        <v>6186</v>
      </c>
      <c r="S1631" t="s">
        <v>6186</v>
      </c>
      <c r="T1631" t="s">
        <v>6186</v>
      </c>
      <c r="U1631" t="s">
        <v>6186</v>
      </c>
      <c r="V1631" t="s">
        <v>6186</v>
      </c>
      <c r="W1631" t="s">
        <v>6186</v>
      </c>
      <c r="X1631" t="s">
        <v>6186</v>
      </c>
      <c r="Y1631" t="s">
        <v>6186</v>
      </c>
      <c r="Z1631" t="s">
        <v>6186</v>
      </c>
      <c r="AA1631" t="s">
        <v>6186</v>
      </c>
      <c r="AB1631" t="s">
        <v>6186</v>
      </c>
      <c r="AC1631" t="s">
        <v>6186</v>
      </c>
      <c r="AD1631" t="s">
        <v>6186</v>
      </c>
      <c r="AE1631" t="s">
        <v>6186</v>
      </c>
      <c r="AF1631" t="s">
        <v>6186</v>
      </c>
      <c r="AG1631" t="s">
        <v>6186</v>
      </c>
      <c r="AH1631" t="s">
        <v>6186</v>
      </c>
      <c r="AI1631" t="s">
        <v>6186</v>
      </c>
      <c r="AJ1631" t="s">
        <v>6186</v>
      </c>
      <c r="AK1631" t="s">
        <v>6186</v>
      </c>
      <c r="AL1631" t="s">
        <v>6186</v>
      </c>
      <c r="AM1631" t="s">
        <v>6186</v>
      </c>
      <c r="AN1631" t="s">
        <v>6186</v>
      </c>
      <c r="AO1631" t="s">
        <v>6186</v>
      </c>
      <c r="AP1631" t="s">
        <v>6186</v>
      </c>
      <c r="AQ1631" t="s">
        <v>6186</v>
      </c>
      <c r="AR1631" t="s">
        <v>6186</v>
      </c>
      <c r="AS1631" t="s">
        <v>6186</v>
      </c>
      <c r="AT1631" t="s">
        <v>6186</v>
      </c>
      <c r="AU1631" t="s">
        <v>6186</v>
      </c>
      <c r="AV1631" t="s">
        <v>6186</v>
      </c>
      <c r="AW1631" t="s">
        <v>6186</v>
      </c>
      <c r="AX1631" t="s">
        <v>6186</v>
      </c>
      <c r="AY1631" t="s">
        <v>6186</v>
      </c>
      <c r="AZ1631" t="s">
        <v>6186</v>
      </c>
      <c r="BA1631" t="s">
        <v>6186</v>
      </c>
      <c r="BB1631" t="s">
        <v>6186</v>
      </c>
      <c r="BC1631" t="s">
        <v>6186</v>
      </c>
      <c r="BD1631" t="s">
        <v>6186</v>
      </c>
    </row>
    <row r="1632" spans="1:56">
      <c r="A1632" t="s">
        <v>6191</v>
      </c>
      <c r="B1632">
        <v>5500</v>
      </c>
      <c r="C1632">
        <v>1989</v>
      </c>
      <c r="D1632" t="s">
        <v>6186</v>
      </c>
      <c r="E1632" t="s">
        <v>6186</v>
      </c>
      <c r="F1632" t="s">
        <v>6186</v>
      </c>
      <c r="H1632" t="s">
        <v>6186</v>
      </c>
      <c r="I1632" t="str">
        <f t="shared" si="29"/>
        <v/>
      </c>
      <c r="K1632" t="s">
        <v>6186</v>
      </c>
      <c r="L1632" t="s">
        <v>6186</v>
      </c>
      <c r="M1632" t="s">
        <v>6186</v>
      </c>
      <c r="N1632" t="s">
        <v>6186</v>
      </c>
      <c r="O1632" t="s">
        <v>6186</v>
      </c>
      <c r="P1632" t="s">
        <v>6186</v>
      </c>
      <c r="Q1632" t="s">
        <v>6186</v>
      </c>
      <c r="R1632" t="s">
        <v>6186</v>
      </c>
      <c r="S1632" t="s">
        <v>6186</v>
      </c>
      <c r="T1632" t="s">
        <v>6186</v>
      </c>
      <c r="U1632" t="s">
        <v>6186</v>
      </c>
      <c r="V1632" t="s">
        <v>6186</v>
      </c>
      <c r="W1632" t="s">
        <v>6186</v>
      </c>
      <c r="X1632" t="s">
        <v>6186</v>
      </c>
      <c r="Y1632" t="s">
        <v>6186</v>
      </c>
      <c r="Z1632" t="s">
        <v>6186</v>
      </c>
      <c r="AA1632" t="s">
        <v>6186</v>
      </c>
      <c r="AB1632" t="s">
        <v>6186</v>
      </c>
      <c r="AC1632" t="s">
        <v>6186</v>
      </c>
      <c r="AD1632" t="s">
        <v>6186</v>
      </c>
      <c r="AE1632" t="s">
        <v>6186</v>
      </c>
      <c r="AF1632" t="s">
        <v>6186</v>
      </c>
      <c r="AG1632" t="s">
        <v>6186</v>
      </c>
      <c r="AH1632" t="s">
        <v>6186</v>
      </c>
      <c r="AI1632" t="s">
        <v>6186</v>
      </c>
      <c r="AJ1632" t="s">
        <v>6186</v>
      </c>
      <c r="AK1632" t="s">
        <v>6186</v>
      </c>
      <c r="AL1632" t="s">
        <v>6186</v>
      </c>
      <c r="AM1632" t="s">
        <v>6186</v>
      </c>
      <c r="AN1632" t="s">
        <v>6186</v>
      </c>
      <c r="AO1632" t="s">
        <v>6186</v>
      </c>
      <c r="AP1632" t="s">
        <v>6186</v>
      </c>
      <c r="AQ1632" t="s">
        <v>6186</v>
      </c>
      <c r="AR1632" t="s">
        <v>6186</v>
      </c>
      <c r="AS1632" t="s">
        <v>6186</v>
      </c>
      <c r="AT1632" t="s">
        <v>6186</v>
      </c>
      <c r="AU1632" t="s">
        <v>6186</v>
      </c>
      <c r="AV1632" t="s">
        <v>6186</v>
      </c>
      <c r="AW1632" t="s">
        <v>6186</v>
      </c>
      <c r="AX1632" t="s">
        <v>6186</v>
      </c>
      <c r="AY1632" t="s">
        <v>6186</v>
      </c>
      <c r="AZ1632" t="s">
        <v>6186</v>
      </c>
      <c r="BA1632" t="s">
        <v>6186</v>
      </c>
      <c r="BB1632" t="s">
        <v>6186</v>
      </c>
      <c r="BC1632" t="s">
        <v>6186</v>
      </c>
      <c r="BD1632" t="s">
        <v>6186</v>
      </c>
    </row>
    <row r="1633" spans="1:56">
      <c r="A1633" t="s">
        <v>6191</v>
      </c>
      <c r="B1633">
        <v>5500</v>
      </c>
      <c r="C1633">
        <v>1990</v>
      </c>
      <c r="D1633" t="s">
        <v>6186</v>
      </c>
      <c r="E1633" t="s">
        <v>6186</v>
      </c>
      <c r="F1633" t="s">
        <v>6186</v>
      </c>
      <c r="H1633" t="s">
        <v>6186</v>
      </c>
      <c r="I1633" t="str">
        <f t="shared" si="29"/>
        <v/>
      </c>
      <c r="K1633" t="s">
        <v>6186</v>
      </c>
      <c r="L1633" t="s">
        <v>6186</v>
      </c>
      <c r="M1633" t="s">
        <v>6186</v>
      </c>
      <c r="N1633" t="s">
        <v>6186</v>
      </c>
      <c r="O1633" t="s">
        <v>6186</v>
      </c>
      <c r="P1633" t="s">
        <v>6186</v>
      </c>
      <c r="Q1633" t="s">
        <v>6186</v>
      </c>
      <c r="R1633" t="s">
        <v>6186</v>
      </c>
      <c r="S1633" t="s">
        <v>6186</v>
      </c>
      <c r="T1633" t="s">
        <v>6186</v>
      </c>
      <c r="U1633" t="s">
        <v>6186</v>
      </c>
      <c r="V1633" t="s">
        <v>6186</v>
      </c>
      <c r="W1633" t="s">
        <v>6186</v>
      </c>
      <c r="X1633" t="s">
        <v>6186</v>
      </c>
      <c r="Y1633" t="s">
        <v>6186</v>
      </c>
      <c r="Z1633" t="s">
        <v>6186</v>
      </c>
      <c r="AA1633" t="s">
        <v>6186</v>
      </c>
      <c r="AB1633" t="s">
        <v>6186</v>
      </c>
      <c r="AC1633" t="s">
        <v>6186</v>
      </c>
      <c r="AD1633" t="s">
        <v>6186</v>
      </c>
      <c r="AE1633" t="s">
        <v>6186</v>
      </c>
      <c r="AF1633" t="s">
        <v>6186</v>
      </c>
      <c r="AG1633" t="s">
        <v>6186</v>
      </c>
      <c r="AH1633" t="s">
        <v>6186</v>
      </c>
      <c r="AI1633" t="s">
        <v>6186</v>
      </c>
      <c r="AJ1633" t="s">
        <v>6186</v>
      </c>
      <c r="AK1633" t="s">
        <v>6186</v>
      </c>
      <c r="AL1633" t="s">
        <v>6186</v>
      </c>
      <c r="AM1633" t="s">
        <v>6186</v>
      </c>
      <c r="AN1633" t="s">
        <v>6186</v>
      </c>
      <c r="AO1633" t="s">
        <v>6186</v>
      </c>
      <c r="AP1633" t="s">
        <v>6186</v>
      </c>
      <c r="AQ1633" t="s">
        <v>6186</v>
      </c>
      <c r="AR1633" t="s">
        <v>6186</v>
      </c>
      <c r="AS1633" t="s">
        <v>6186</v>
      </c>
      <c r="AT1633" t="s">
        <v>6186</v>
      </c>
      <c r="AU1633" t="s">
        <v>6186</v>
      </c>
      <c r="AV1633" t="s">
        <v>6186</v>
      </c>
      <c r="AW1633" t="s">
        <v>6186</v>
      </c>
      <c r="AX1633" t="s">
        <v>6186</v>
      </c>
      <c r="AY1633" t="s">
        <v>6186</v>
      </c>
      <c r="AZ1633" t="s">
        <v>6186</v>
      </c>
      <c r="BA1633" t="s">
        <v>6186</v>
      </c>
      <c r="BB1633" t="s">
        <v>6186</v>
      </c>
      <c r="BC1633" t="s">
        <v>6186</v>
      </c>
      <c r="BD1633" t="s">
        <v>6186</v>
      </c>
    </row>
    <row r="1634" spans="1:56">
      <c r="A1634" t="s">
        <v>6191</v>
      </c>
      <c r="B1634">
        <v>5500</v>
      </c>
      <c r="C1634">
        <v>1991</v>
      </c>
      <c r="D1634" t="s">
        <v>6186</v>
      </c>
      <c r="E1634" t="s">
        <v>6186</v>
      </c>
      <c r="F1634" t="s">
        <v>6186</v>
      </c>
      <c r="H1634" t="s">
        <v>6186</v>
      </c>
      <c r="I1634" t="str">
        <f t="shared" si="29"/>
        <v/>
      </c>
      <c r="K1634" t="s">
        <v>6186</v>
      </c>
      <c r="L1634" t="s">
        <v>6186</v>
      </c>
      <c r="M1634" t="s">
        <v>6186</v>
      </c>
      <c r="N1634" t="s">
        <v>6186</v>
      </c>
      <c r="O1634" t="s">
        <v>6186</v>
      </c>
      <c r="P1634" t="s">
        <v>6186</v>
      </c>
      <c r="Q1634" t="s">
        <v>6186</v>
      </c>
      <c r="R1634" t="s">
        <v>6186</v>
      </c>
      <c r="S1634" t="s">
        <v>6186</v>
      </c>
      <c r="T1634" t="s">
        <v>6186</v>
      </c>
      <c r="U1634" t="s">
        <v>6186</v>
      </c>
      <c r="V1634" t="s">
        <v>6186</v>
      </c>
      <c r="W1634" t="s">
        <v>6186</v>
      </c>
      <c r="X1634" t="s">
        <v>6186</v>
      </c>
      <c r="Y1634" t="s">
        <v>6186</v>
      </c>
      <c r="Z1634" t="s">
        <v>6186</v>
      </c>
      <c r="AA1634" t="s">
        <v>6186</v>
      </c>
      <c r="AB1634" t="s">
        <v>6186</v>
      </c>
      <c r="AC1634" t="s">
        <v>6186</v>
      </c>
      <c r="AD1634" t="s">
        <v>6186</v>
      </c>
      <c r="AE1634" t="s">
        <v>6186</v>
      </c>
      <c r="AF1634" t="s">
        <v>6186</v>
      </c>
      <c r="AG1634" t="s">
        <v>6186</v>
      </c>
      <c r="AH1634" t="s">
        <v>6186</v>
      </c>
      <c r="AI1634" t="s">
        <v>6186</v>
      </c>
      <c r="AJ1634" t="s">
        <v>6186</v>
      </c>
      <c r="AK1634" t="s">
        <v>6186</v>
      </c>
      <c r="AL1634" t="s">
        <v>6186</v>
      </c>
      <c r="AM1634" t="s">
        <v>6186</v>
      </c>
      <c r="AN1634" t="s">
        <v>6186</v>
      </c>
      <c r="AO1634" t="s">
        <v>6186</v>
      </c>
      <c r="AP1634" t="s">
        <v>6186</v>
      </c>
      <c r="AQ1634" t="s">
        <v>6186</v>
      </c>
      <c r="AR1634" t="s">
        <v>6186</v>
      </c>
      <c r="AS1634" t="s">
        <v>6186</v>
      </c>
      <c r="AT1634" t="s">
        <v>6186</v>
      </c>
      <c r="AU1634" t="s">
        <v>6186</v>
      </c>
      <c r="AV1634" t="s">
        <v>6186</v>
      </c>
      <c r="AW1634" t="s">
        <v>6186</v>
      </c>
      <c r="AX1634" t="s">
        <v>6186</v>
      </c>
      <c r="AY1634" t="s">
        <v>6186</v>
      </c>
      <c r="AZ1634" t="s">
        <v>6186</v>
      </c>
      <c r="BA1634" t="s">
        <v>6186</v>
      </c>
      <c r="BB1634" t="s">
        <v>6186</v>
      </c>
      <c r="BC1634" t="s">
        <v>6186</v>
      </c>
      <c r="BD1634" t="s">
        <v>6186</v>
      </c>
    </row>
    <row r="1635" spans="1:56">
      <c r="A1635" t="s">
        <v>6191</v>
      </c>
      <c r="B1635">
        <v>5500</v>
      </c>
      <c r="C1635">
        <v>1992</v>
      </c>
      <c r="D1635" t="s">
        <v>6186</v>
      </c>
      <c r="E1635" t="s">
        <v>6186</v>
      </c>
      <c r="F1635" t="s">
        <v>6186</v>
      </c>
      <c r="H1635" t="s">
        <v>6186</v>
      </c>
      <c r="I1635" t="str">
        <f t="shared" si="29"/>
        <v/>
      </c>
      <c r="K1635" t="s">
        <v>6186</v>
      </c>
      <c r="L1635" t="s">
        <v>6186</v>
      </c>
      <c r="M1635" t="s">
        <v>6186</v>
      </c>
      <c r="N1635" t="s">
        <v>6186</v>
      </c>
      <c r="O1635" t="s">
        <v>6186</v>
      </c>
      <c r="P1635" t="s">
        <v>6186</v>
      </c>
      <c r="Q1635" t="s">
        <v>6186</v>
      </c>
      <c r="R1635" t="s">
        <v>6186</v>
      </c>
      <c r="S1635" t="s">
        <v>6186</v>
      </c>
      <c r="T1635" t="s">
        <v>6186</v>
      </c>
      <c r="U1635" t="s">
        <v>6186</v>
      </c>
      <c r="V1635" t="s">
        <v>6186</v>
      </c>
      <c r="W1635" t="s">
        <v>6186</v>
      </c>
      <c r="X1635" t="s">
        <v>6186</v>
      </c>
      <c r="Y1635" t="s">
        <v>6186</v>
      </c>
      <c r="Z1635" t="s">
        <v>6186</v>
      </c>
      <c r="AA1635" t="s">
        <v>6186</v>
      </c>
      <c r="AB1635" t="s">
        <v>6186</v>
      </c>
      <c r="AC1635" t="s">
        <v>6186</v>
      </c>
      <c r="AD1635" t="s">
        <v>6186</v>
      </c>
      <c r="AE1635" t="s">
        <v>6186</v>
      </c>
      <c r="AF1635" t="s">
        <v>6186</v>
      </c>
      <c r="AG1635" t="s">
        <v>6186</v>
      </c>
      <c r="AH1635" t="s">
        <v>6186</v>
      </c>
      <c r="AI1635" t="s">
        <v>6186</v>
      </c>
      <c r="AJ1635" t="s">
        <v>6186</v>
      </c>
      <c r="AK1635" t="s">
        <v>6186</v>
      </c>
      <c r="AL1635" t="s">
        <v>6186</v>
      </c>
      <c r="AM1635" t="s">
        <v>6186</v>
      </c>
      <c r="AN1635" t="s">
        <v>6186</v>
      </c>
      <c r="AO1635" t="s">
        <v>6186</v>
      </c>
      <c r="AP1635" t="s">
        <v>6186</v>
      </c>
      <c r="AQ1635" t="s">
        <v>6186</v>
      </c>
      <c r="AR1635" t="s">
        <v>6186</v>
      </c>
      <c r="AS1635" t="s">
        <v>6186</v>
      </c>
      <c r="AT1635" t="s">
        <v>6186</v>
      </c>
      <c r="AU1635" t="s">
        <v>6186</v>
      </c>
      <c r="AV1635" t="s">
        <v>6186</v>
      </c>
      <c r="AW1635" t="s">
        <v>6186</v>
      </c>
      <c r="AX1635" t="s">
        <v>6186</v>
      </c>
      <c r="AY1635" t="s">
        <v>6186</v>
      </c>
      <c r="AZ1635" t="s">
        <v>6186</v>
      </c>
      <c r="BA1635" t="s">
        <v>6186</v>
      </c>
      <c r="BB1635" t="s">
        <v>6186</v>
      </c>
      <c r="BC1635" t="s">
        <v>6186</v>
      </c>
      <c r="BD1635" t="s">
        <v>6186</v>
      </c>
    </row>
    <row r="1636" spans="1:56">
      <c r="A1636" t="s">
        <v>6191</v>
      </c>
      <c r="B1636">
        <v>5500</v>
      </c>
      <c r="C1636">
        <v>1993</v>
      </c>
      <c r="D1636" t="s">
        <v>6186</v>
      </c>
      <c r="E1636" t="s">
        <v>6186</v>
      </c>
      <c r="F1636" t="s">
        <v>6186</v>
      </c>
      <c r="H1636" t="s">
        <v>6186</v>
      </c>
      <c r="I1636" t="str">
        <f t="shared" si="29"/>
        <v/>
      </c>
      <c r="K1636" t="s">
        <v>6186</v>
      </c>
      <c r="L1636" t="s">
        <v>6186</v>
      </c>
      <c r="M1636" t="s">
        <v>6186</v>
      </c>
      <c r="N1636" t="s">
        <v>6186</v>
      </c>
      <c r="O1636" t="s">
        <v>6186</v>
      </c>
      <c r="P1636" t="s">
        <v>6186</v>
      </c>
      <c r="Q1636" t="s">
        <v>6186</v>
      </c>
      <c r="R1636" t="s">
        <v>6186</v>
      </c>
      <c r="S1636" t="s">
        <v>6186</v>
      </c>
      <c r="T1636" t="s">
        <v>6186</v>
      </c>
      <c r="U1636" t="s">
        <v>6186</v>
      </c>
      <c r="V1636" t="s">
        <v>6186</v>
      </c>
      <c r="W1636" t="s">
        <v>6186</v>
      </c>
      <c r="X1636" t="s">
        <v>6186</v>
      </c>
      <c r="Y1636" t="s">
        <v>6186</v>
      </c>
      <c r="Z1636" t="s">
        <v>6186</v>
      </c>
      <c r="AA1636" t="s">
        <v>6186</v>
      </c>
      <c r="AB1636" t="s">
        <v>6186</v>
      </c>
      <c r="AC1636" t="s">
        <v>6186</v>
      </c>
      <c r="AD1636" t="s">
        <v>6186</v>
      </c>
      <c r="AE1636" t="s">
        <v>6186</v>
      </c>
      <c r="AF1636" t="s">
        <v>6186</v>
      </c>
      <c r="AG1636" t="s">
        <v>6186</v>
      </c>
      <c r="AH1636" t="s">
        <v>6186</v>
      </c>
      <c r="AI1636" t="s">
        <v>6186</v>
      </c>
      <c r="AJ1636" t="s">
        <v>6186</v>
      </c>
      <c r="AK1636" t="s">
        <v>6186</v>
      </c>
      <c r="AL1636" t="s">
        <v>6186</v>
      </c>
      <c r="AM1636" t="s">
        <v>6186</v>
      </c>
      <c r="AN1636" t="s">
        <v>6186</v>
      </c>
      <c r="AO1636" t="s">
        <v>6186</v>
      </c>
      <c r="AP1636" t="s">
        <v>6186</v>
      </c>
      <c r="AQ1636" t="s">
        <v>6186</v>
      </c>
      <c r="AR1636" t="s">
        <v>6186</v>
      </c>
      <c r="AS1636" t="s">
        <v>6186</v>
      </c>
      <c r="AT1636" t="s">
        <v>6186</v>
      </c>
      <c r="AU1636" t="s">
        <v>6186</v>
      </c>
      <c r="AV1636" t="s">
        <v>6186</v>
      </c>
      <c r="AW1636" t="s">
        <v>6186</v>
      </c>
      <c r="AX1636" t="s">
        <v>6186</v>
      </c>
      <c r="AY1636" t="s">
        <v>6186</v>
      </c>
      <c r="AZ1636" t="s">
        <v>6186</v>
      </c>
      <c r="BA1636" t="s">
        <v>6186</v>
      </c>
      <c r="BB1636" t="s">
        <v>6186</v>
      </c>
      <c r="BC1636" t="s">
        <v>6186</v>
      </c>
      <c r="BD1636" t="s">
        <v>6186</v>
      </c>
    </row>
    <row r="1637" spans="1:56">
      <c r="A1637" t="s">
        <v>6191</v>
      </c>
      <c r="B1637">
        <v>5500</v>
      </c>
      <c r="C1637">
        <v>1994</v>
      </c>
      <c r="D1637" t="s">
        <v>6186</v>
      </c>
      <c r="E1637" t="s">
        <v>6186</v>
      </c>
      <c r="F1637" t="s">
        <v>6186</v>
      </c>
      <c r="H1637" t="s">
        <v>6186</v>
      </c>
      <c r="I1637" t="str">
        <f t="shared" si="29"/>
        <v/>
      </c>
      <c r="K1637" t="s">
        <v>6186</v>
      </c>
      <c r="L1637" t="s">
        <v>6186</v>
      </c>
      <c r="M1637" t="s">
        <v>6186</v>
      </c>
      <c r="N1637" t="s">
        <v>6186</v>
      </c>
      <c r="O1637" t="s">
        <v>6186</v>
      </c>
      <c r="P1637" t="s">
        <v>6186</v>
      </c>
      <c r="Q1637" t="s">
        <v>6186</v>
      </c>
      <c r="R1637" t="s">
        <v>6186</v>
      </c>
      <c r="S1637" t="s">
        <v>6186</v>
      </c>
      <c r="T1637" t="s">
        <v>6186</v>
      </c>
      <c r="U1637" t="s">
        <v>6186</v>
      </c>
      <c r="V1637" t="s">
        <v>6186</v>
      </c>
      <c r="W1637" t="s">
        <v>6186</v>
      </c>
      <c r="X1637" t="s">
        <v>6186</v>
      </c>
      <c r="Y1637" t="s">
        <v>6186</v>
      </c>
      <c r="Z1637" t="s">
        <v>6186</v>
      </c>
      <c r="AA1637" t="s">
        <v>6186</v>
      </c>
      <c r="AB1637" t="s">
        <v>6186</v>
      </c>
      <c r="AC1637" t="s">
        <v>6186</v>
      </c>
      <c r="AD1637" t="s">
        <v>6186</v>
      </c>
      <c r="AE1637" t="s">
        <v>6186</v>
      </c>
      <c r="AF1637" t="s">
        <v>6186</v>
      </c>
      <c r="AG1637" t="s">
        <v>6186</v>
      </c>
      <c r="AH1637" t="s">
        <v>6186</v>
      </c>
      <c r="AI1637" t="s">
        <v>6186</v>
      </c>
      <c r="AJ1637" t="s">
        <v>6186</v>
      </c>
      <c r="AK1637" t="s">
        <v>6186</v>
      </c>
      <c r="AL1637" t="s">
        <v>6186</v>
      </c>
      <c r="AM1637" t="s">
        <v>6186</v>
      </c>
      <c r="AN1637" t="s">
        <v>6186</v>
      </c>
      <c r="AO1637" t="s">
        <v>6186</v>
      </c>
      <c r="AP1637" t="s">
        <v>6186</v>
      </c>
      <c r="AQ1637" t="s">
        <v>6186</v>
      </c>
      <c r="AR1637" t="s">
        <v>6186</v>
      </c>
      <c r="AS1637" t="s">
        <v>6186</v>
      </c>
      <c r="AT1637" t="s">
        <v>6186</v>
      </c>
      <c r="AU1637" t="s">
        <v>6186</v>
      </c>
      <c r="AV1637" t="s">
        <v>6186</v>
      </c>
      <c r="AW1637" t="s">
        <v>6186</v>
      </c>
      <c r="AX1637" t="s">
        <v>6186</v>
      </c>
      <c r="AY1637" t="s">
        <v>6186</v>
      </c>
      <c r="AZ1637" t="s">
        <v>6186</v>
      </c>
      <c r="BA1637" t="s">
        <v>6186</v>
      </c>
      <c r="BB1637" t="s">
        <v>6186</v>
      </c>
      <c r="BC1637" t="s">
        <v>6186</v>
      </c>
      <c r="BD1637" t="s">
        <v>6186</v>
      </c>
    </row>
    <row r="1638" spans="1:56">
      <c r="A1638" t="s">
        <v>6191</v>
      </c>
      <c r="B1638">
        <v>5500</v>
      </c>
      <c r="C1638">
        <v>1995</v>
      </c>
      <c r="D1638" t="s">
        <v>6186</v>
      </c>
      <c r="E1638" t="s">
        <v>6186</v>
      </c>
      <c r="F1638" t="s">
        <v>6186</v>
      </c>
      <c r="H1638" t="s">
        <v>6186</v>
      </c>
      <c r="I1638" t="str">
        <f t="shared" si="29"/>
        <v/>
      </c>
      <c r="K1638" t="s">
        <v>6186</v>
      </c>
      <c r="L1638" t="s">
        <v>6186</v>
      </c>
      <c r="M1638" t="s">
        <v>6186</v>
      </c>
      <c r="N1638" t="s">
        <v>6186</v>
      </c>
      <c r="O1638" t="s">
        <v>6186</v>
      </c>
      <c r="P1638" t="s">
        <v>6186</v>
      </c>
      <c r="Q1638" t="s">
        <v>6186</v>
      </c>
      <c r="R1638" t="s">
        <v>6186</v>
      </c>
      <c r="S1638" t="s">
        <v>6186</v>
      </c>
      <c r="T1638" t="s">
        <v>6186</v>
      </c>
      <c r="U1638" t="s">
        <v>6186</v>
      </c>
      <c r="V1638" t="s">
        <v>6186</v>
      </c>
      <c r="W1638" t="s">
        <v>6186</v>
      </c>
      <c r="X1638" t="s">
        <v>6186</v>
      </c>
      <c r="Y1638" t="s">
        <v>6186</v>
      </c>
      <c r="Z1638" t="s">
        <v>6186</v>
      </c>
      <c r="AA1638" t="s">
        <v>6186</v>
      </c>
      <c r="AB1638" t="s">
        <v>6186</v>
      </c>
      <c r="AC1638" t="s">
        <v>6186</v>
      </c>
      <c r="AD1638" t="s">
        <v>6186</v>
      </c>
      <c r="AE1638" t="s">
        <v>6186</v>
      </c>
      <c r="AF1638" t="s">
        <v>6186</v>
      </c>
      <c r="AG1638" t="s">
        <v>6186</v>
      </c>
      <c r="AH1638" t="s">
        <v>6186</v>
      </c>
      <c r="AI1638" t="s">
        <v>6186</v>
      </c>
      <c r="AJ1638" t="s">
        <v>6186</v>
      </c>
      <c r="AK1638" t="s">
        <v>6186</v>
      </c>
      <c r="AL1638" t="s">
        <v>6186</v>
      </c>
      <c r="AM1638" t="s">
        <v>6186</v>
      </c>
      <c r="AN1638" t="s">
        <v>6186</v>
      </c>
      <c r="AO1638" t="s">
        <v>6186</v>
      </c>
      <c r="AP1638" t="s">
        <v>6186</v>
      </c>
      <c r="AQ1638" t="s">
        <v>6186</v>
      </c>
      <c r="AR1638" t="s">
        <v>6186</v>
      </c>
      <c r="AS1638" t="s">
        <v>6186</v>
      </c>
      <c r="AT1638" t="s">
        <v>6186</v>
      </c>
      <c r="AU1638" t="s">
        <v>6186</v>
      </c>
      <c r="AV1638" t="s">
        <v>6186</v>
      </c>
      <c r="AW1638" t="s">
        <v>6186</v>
      </c>
      <c r="AX1638" t="s">
        <v>6186</v>
      </c>
      <c r="AY1638" t="s">
        <v>6186</v>
      </c>
      <c r="AZ1638" t="s">
        <v>6186</v>
      </c>
      <c r="BA1638" t="s">
        <v>6186</v>
      </c>
      <c r="BB1638" t="s">
        <v>6186</v>
      </c>
      <c r="BC1638" t="s">
        <v>6186</v>
      </c>
      <c r="BD1638" t="s">
        <v>6186</v>
      </c>
    </row>
    <row r="1639" spans="1:56">
      <c r="A1639" t="s">
        <v>6191</v>
      </c>
      <c r="B1639">
        <v>5500</v>
      </c>
      <c r="C1639">
        <v>1996</v>
      </c>
      <c r="D1639" t="s">
        <v>6186</v>
      </c>
      <c r="E1639" t="s">
        <v>6186</v>
      </c>
      <c r="F1639" t="s">
        <v>6186</v>
      </c>
      <c r="H1639" t="s">
        <v>6186</v>
      </c>
      <c r="I1639" t="str">
        <f t="shared" si="29"/>
        <v/>
      </c>
      <c r="K1639" t="s">
        <v>6186</v>
      </c>
      <c r="L1639" t="s">
        <v>6186</v>
      </c>
      <c r="M1639" t="s">
        <v>6186</v>
      </c>
      <c r="N1639" t="s">
        <v>6186</v>
      </c>
      <c r="O1639" t="s">
        <v>6186</v>
      </c>
      <c r="P1639" t="s">
        <v>6186</v>
      </c>
      <c r="Q1639" t="s">
        <v>6186</v>
      </c>
      <c r="R1639" t="s">
        <v>6186</v>
      </c>
      <c r="S1639" t="s">
        <v>6186</v>
      </c>
      <c r="T1639" t="s">
        <v>6186</v>
      </c>
      <c r="U1639" t="s">
        <v>6186</v>
      </c>
      <c r="V1639" t="s">
        <v>6186</v>
      </c>
      <c r="W1639" t="s">
        <v>6186</v>
      </c>
      <c r="X1639" t="s">
        <v>6186</v>
      </c>
      <c r="Y1639" t="s">
        <v>6186</v>
      </c>
      <c r="Z1639" t="s">
        <v>6186</v>
      </c>
      <c r="AA1639" t="s">
        <v>6186</v>
      </c>
      <c r="AB1639" t="s">
        <v>6186</v>
      </c>
      <c r="AC1639" t="s">
        <v>6186</v>
      </c>
      <c r="AD1639" t="s">
        <v>6186</v>
      </c>
      <c r="AE1639" t="s">
        <v>6186</v>
      </c>
      <c r="AF1639" t="s">
        <v>6186</v>
      </c>
      <c r="AG1639" t="s">
        <v>6186</v>
      </c>
      <c r="AH1639" t="s">
        <v>6186</v>
      </c>
      <c r="AI1639" t="s">
        <v>6186</v>
      </c>
      <c r="AJ1639" t="s">
        <v>6186</v>
      </c>
      <c r="AK1639" t="s">
        <v>6186</v>
      </c>
      <c r="AL1639" t="s">
        <v>6186</v>
      </c>
      <c r="AM1639" t="s">
        <v>6186</v>
      </c>
      <c r="AN1639" t="s">
        <v>6186</v>
      </c>
      <c r="AO1639" t="s">
        <v>6186</v>
      </c>
      <c r="AP1639" t="s">
        <v>6186</v>
      </c>
      <c r="AQ1639" t="s">
        <v>6186</v>
      </c>
      <c r="AR1639" t="s">
        <v>6186</v>
      </c>
      <c r="AS1639" t="s">
        <v>6186</v>
      </c>
      <c r="AT1639" t="s">
        <v>6186</v>
      </c>
      <c r="AU1639" t="s">
        <v>6186</v>
      </c>
      <c r="AV1639" t="s">
        <v>6186</v>
      </c>
      <c r="AW1639" t="s">
        <v>6186</v>
      </c>
      <c r="AX1639" t="s">
        <v>6186</v>
      </c>
      <c r="AY1639" t="s">
        <v>6186</v>
      </c>
      <c r="AZ1639" t="s">
        <v>6186</v>
      </c>
      <c r="BA1639" t="s">
        <v>6186</v>
      </c>
      <c r="BB1639" t="s">
        <v>6186</v>
      </c>
      <c r="BC1639" t="s">
        <v>6186</v>
      </c>
      <c r="BD1639" t="s">
        <v>6186</v>
      </c>
    </row>
    <row r="1640" spans="1:56">
      <c r="A1640" t="s">
        <v>6191</v>
      </c>
      <c r="B1640">
        <v>5500</v>
      </c>
      <c r="C1640">
        <v>1997</v>
      </c>
      <c r="D1640" t="s">
        <v>6186</v>
      </c>
      <c r="E1640" t="s">
        <v>6186</v>
      </c>
      <c r="F1640" t="s">
        <v>6186</v>
      </c>
      <c r="H1640" t="s">
        <v>6186</v>
      </c>
      <c r="I1640" t="str">
        <f t="shared" si="29"/>
        <v/>
      </c>
      <c r="K1640" t="s">
        <v>6186</v>
      </c>
      <c r="L1640" t="s">
        <v>6186</v>
      </c>
      <c r="M1640" t="s">
        <v>6186</v>
      </c>
      <c r="N1640" t="s">
        <v>6186</v>
      </c>
      <c r="O1640" t="s">
        <v>6186</v>
      </c>
      <c r="P1640" t="s">
        <v>6186</v>
      </c>
      <c r="Q1640" t="s">
        <v>6186</v>
      </c>
      <c r="R1640" t="s">
        <v>6186</v>
      </c>
      <c r="S1640" t="s">
        <v>6186</v>
      </c>
      <c r="T1640" t="s">
        <v>6186</v>
      </c>
      <c r="U1640" t="s">
        <v>6186</v>
      </c>
      <c r="V1640" t="s">
        <v>6186</v>
      </c>
      <c r="W1640" t="s">
        <v>6186</v>
      </c>
      <c r="X1640" t="s">
        <v>6186</v>
      </c>
      <c r="Y1640" t="s">
        <v>6186</v>
      </c>
      <c r="Z1640" t="s">
        <v>6186</v>
      </c>
      <c r="AA1640" t="s">
        <v>6186</v>
      </c>
      <c r="AB1640" t="s">
        <v>6186</v>
      </c>
      <c r="AC1640" t="s">
        <v>6186</v>
      </c>
      <c r="AD1640" t="s">
        <v>6186</v>
      </c>
      <c r="AE1640" t="s">
        <v>6186</v>
      </c>
      <c r="AF1640" t="s">
        <v>6186</v>
      </c>
      <c r="AG1640" t="s">
        <v>6186</v>
      </c>
      <c r="AH1640" t="s">
        <v>6186</v>
      </c>
      <c r="AI1640" t="s">
        <v>6186</v>
      </c>
      <c r="AJ1640" t="s">
        <v>6186</v>
      </c>
      <c r="AK1640" t="s">
        <v>6186</v>
      </c>
      <c r="AL1640" t="s">
        <v>6186</v>
      </c>
      <c r="AM1640" t="s">
        <v>6186</v>
      </c>
      <c r="AN1640" t="s">
        <v>6186</v>
      </c>
      <c r="AO1640" t="s">
        <v>6186</v>
      </c>
      <c r="AP1640" t="s">
        <v>6186</v>
      </c>
      <c r="AQ1640" t="s">
        <v>6186</v>
      </c>
      <c r="AR1640" t="s">
        <v>6186</v>
      </c>
      <c r="AS1640" t="s">
        <v>6186</v>
      </c>
      <c r="AT1640" t="s">
        <v>6186</v>
      </c>
      <c r="AU1640" t="s">
        <v>6186</v>
      </c>
      <c r="AV1640" t="s">
        <v>6186</v>
      </c>
      <c r="AW1640" t="s">
        <v>6186</v>
      </c>
      <c r="AX1640" t="s">
        <v>6186</v>
      </c>
      <c r="AY1640" t="s">
        <v>6186</v>
      </c>
      <c r="AZ1640" t="s">
        <v>6186</v>
      </c>
      <c r="BA1640" t="s">
        <v>6186</v>
      </c>
      <c r="BB1640" t="s">
        <v>6186</v>
      </c>
      <c r="BC1640" t="s">
        <v>6186</v>
      </c>
      <c r="BD1640" t="s">
        <v>6186</v>
      </c>
    </row>
    <row r="1641" spans="1:56">
      <c r="A1641" t="s">
        <v>6191</v>
      </c>
      <c r="B1641">
        <v>5500</v>
      </c>
      <c r="C1641">
        <v>1998</v>
      </c>
      <c r="D1641" t="s">
        <v>6186</v>
      </c>
      <c r="E1641" t="s">
        <v>6186</v>
      </c>
      <c r="F1641" t="s">
        <v>6186</v>
      </c>
      <c r="H1641" t="s">
        <v>6186</v>
      </c>
      <c r="I1641" t="str">
        <f t="shared" si="29"/>
        <v/>
      </c>
      <c r="K1641" t="s">
        <v>6186</v>
      </c>
      <c r="L1641" t="s">
        <v>6186</v>
      </c>
      <c r="M1641" t="s">
        <v>6186</v>
      </c>
      <c r="N1641" t="s">
        <v>6186</v>
      </c>
      <c r="O1641" t="s">
        <v>6186</v>
      </c>
      <c r="P1641" t="s">
        <v>6186</v>
      </c>
      <c r="Q1641" t="s">
        <v>6186</v>
      </c>
      <c r="R1641" t="s">
        <v>6186</v>
      </c>
      <c r="S1641" t="s">
        <v>6186</v>
      </c>
      <c r="T1641" t="s">
        <v>6186</v>
      </c>
      <c r="U1641" t="s">
        <v>6186</v>
      </c>
      <c r="V1641" t="s">
        <v>6186</v>
      </c>
      <c r="W1641" t="s">
        <v>6186</v>
      </c>
      <c r="X1641" t="s">
        <v>6186</v>
      </c>
      <c r="Y1641" t="s">
        <v>6186</v>
      </c>
      <c r="Z1641" t="s">
        <v>6186</v>
      </c>
      <c r="AA1641" t="s">
        <v>6186</v>
      </c>
      <c r="AB1641" t="s">
        <v>6186</v>
      </c>
      <c r="AC1641" t="s">
        <v>6186</v>
      </c>
      <c r="AD1641" t="s">
        <v>6186</v>
      </c>
      <c r="AE1641" t="s">
        <v>6186</v>
      </c>
      <c r="AF1641" t="s">
        <v>6186</v>
      </c>
      <c r="AG1641" t="s">
        <v>6186</v>
      </c>
      <c r="AH1641" t="s">
        <v>6186</v>
      </c>
      <c r="AI1641" t="s">
        <v>6186</v>
      </c>
      <c r="AJ1641" t="s">
        <v>6186</v>
      </c>
      <c r="AK1641" t="s">
        <v>6186</v>
      </c>
      <c r="AL1641" t="s">
        <v>6186</v>
      </c>
      <c r="AM1641" t="s">
        <v>6186</v>
      </c>
      <c r="AN1641" t="s">
        <v>6186</v>
      </c>
      <c r="AO1641" t="s">
        <v>6186</v>
      </c>
      <c r="AP1641" t="s">
        <v>6186</v>
      </c>
      <c r="AQ1641" t="s">
        <v>6186</v>
      </c>
      <c r="AR1641" t="s">
        <v>6186</v>
      </c>
      <c r="AS1641" t="s">
        <v>6186</v>
      </c>
      <c r="AT1641" t="s">
        <v>6186</v>
      </c>
      <c r="AU1641" t="s">
        <v>6186</v>
      </c>
      <c r="AV1641" t="s">
        <v>6186</v>
      </c>
      <c r="AW1641" t="s">
        <v>6186</v>
      </c>
      <c r="AX1641" t="s">
        <v>6186</v>
      </c>
      <c r="AY1641" t="s">
        <v>6186</v>
      </c>
      <c r="AZ1641" t="s">
        <v>6186</v>
      </c>
      <c r="BA1641" t="s">
        <v>6186</v>
      </c>
      <c r="BB1641" t="s">
        <v>6186</v>
      </c>
      <c r="BC1641" t="s">
        <v>6186</v>
      </c>
      <c r="BD1641" t="s">
        <v>6186</v>
      </c>
    </row>
    <row r="1642" spans="1:56">
      <c r="A1642" t="s">
        <v>6191</v>
      </c>
      <c r="B1642">
        <v>5500</v>
      </c>
      <c r="C1642">
        <v>1999</v>
      </c>
      <c r="D1642" t="s">
        <v>6186</v>
      </c>
      <c r="E1642" t="s">
        <v>6186</v>
      </c>
      <c r="F1642" t="s">
        <v>6186</v>
      </c>
      <c r="H1642" t="s">
        <v>6186</v>
      </c>
      <c r="I1642" t="str">
        <f t="shared" si="29"/>
        <v/>
      </c>
      <c r="K1642" t="s">
        <v>6186</v>
      </c>
      <c r="L1642" t="s">
        <v>6186</v>
      </c>
      <c r="M1642" t="s">
        <v>6186</v>
      </c>
      <c r="N1642" t="s">
        <v>6186</v>
      </c>
      <c r="O1642" t="s">
        <v>6186</v>
      </c>
      <c r="P1642" t="s">
        <v>6186</v>
      </c>
      <c r="Q1642" t="s">
        <v>6186</v>
      </c>
      <c r="R1642" t="s">
        <v>6186</v>
      </c>
      <c r="S1642" t="s">
        <v>6186</v>
      </c>
      <c r="T1642" t="s">
        <v>6186</v>
      </c>
      <c r="U1642" t="s">
        <v>6186</v>
      </c>
      <c r="V1642" t="s">
        <v>6186</v>
      </c>
      <c r="W1642" t="s">
        <v>6186</v>
      </c>
      <c r="X1642" t="s">
        <v>6186</v>
      </c>
      <c r="Y1642" t="s">
        <v>6186</v>
      </c>
      <c r="Z1642" t="s">
        <v>6186</v>
      </c>
      <c r="AA1642" t="s">
        <v>6186</v>
      </c>
      <c r="AB1642" t="s">
        <v>6186</v>
      </c>
      <c r="AC1642" t="s">
        <v>6186</v>
      </c>
      <c r="AD1642" t="s">
        <v>6186</v>
      </c>
      <c r="AE1642" t="s">
        <v>6186</v>
      </c>
      <c r="AF1642" t="s">
        <v>6186</v>
      </c>
      <c r="AG1642" t="s">
        <v>6186</v>
      </c>
      <c r="AH1642" t="s">
        <v>6186</v>
      </c>
      <c r="AI1642" t="s">
        <v>6186</v>
      </c>
      <c r="AJ1642" t="s">
        <v>6186</v>
      </c>
      <c r="AK1642" t="s">
        <v>6186</v>
      </c>
      <c r="AL1642" t="s">
        <v>6186</v>
      </c>
      <c r="AM1642" t="s">
        <v>6186</v>
      </c>
      <c r="AN1642" t="s">
        <v>6186</v>
      </c>
      <c r="AO1642" t="s">
        <v>6186</v>
      </c>
      <c r="AP1642" t="s">
        <v>6186</v>
      </c>
      <c r="AQ1642" t="s">
        <v>6186</v>
      </c>
      <c r="AR1642" t="s">
        <v>6186</v>
      </c>
      <c r="AS1642" t="s">
        <v>6186</v>
      </c>
      <c r="AT1642" t="s">
        <v>6186</v>
      </c>
      <c r="AU1642" t="s">
        <v>6186</v>
      </c>
      <c r="AV1642" t="s">
        <v>6186</v>
      </c>
      <c r="AW1642" t="s">
        <v>6186</v>
      </c>
      <c r="AX1642" t="s">
        <v>6186</v>
      </c>
      <c r="AY1642" t="s">
        <v>6186</v>
      </c>
      <c r="AZ1642" t="s">
        <v>6186</v>
      </c>
      <c r="BA1642" t="s">
        <v>6186</v>
      </c>
      <c r="BB1642" t="s">
        <v>6186</v>
      </c>
      <c r="BC1642" t="s">
        <v>6186</v>
      </c>
      <c r="BD1642" t="s">
        <v>6186</v>
      </c>
    </row>
    <row r="1643" spans="1:56">
      <c r="A1643" t="s">
        <v>6191</v>
      </c>
      <c r="B1643">
        <v>5500</v>
      </c>
      <c r="C1643">
        <v>2000</v>
      </c>
      <c r="D1643" t="s">
        <v>6186</v>
      </c>
      <c r="E1643" t="s">
        <v>6186</v>
      </c>
      <c r="F1643" t="s">
        <v>6186</v>
      </c>
      <c r="H1643" t="s">
        <v>6186</v>
      </c>
      <c r="I1643" t="str">
        <f t="shared" si="29"/>
        <v/>
      </c>
      <c r="K1643" t="s">
        <v>6186</v>
      </c>
      <c r="L1643" t="s">
        <v>6186</v>
      </c>
      <c r="M1643" t="s">
        <v>6186</v>
      </c>
      <c r="N1643" t="s">
        <v>6186</v>
      </c>
      <c r="O1643" t="s">
        <v>6186</v>
      </c>
      <c r="P1643" t="s">
        <v>6186</v>
      </c>
      <c r="Q1643" t="s">
        <v>6186</v>
      </c>
      <c r="R1643" t="s">
        <v>6186</v>
      </c>
      <c r="S1643" t="s">
        <v>6186</v>
      </c>
      <c r="T1643" t="s">
        <v>6186</v>
      </c>
      <c r="U1643" t="s">
        <v>6186</v>
      </c>
      <c r="V1643" t="s">
        <v>6186</v>
      </c>
      <c r="W1643" t="s">
        <v>6186</v>
      </c>
      <c r="X1643" t="s">
        <v>6186</v>
      </c>
      <c r="Y1643" t="s">
        <v>6186</v>
      </c>
      <c r="Z1643" t="s">
        <v>6186</v>
      </c>
      <c r="AA1643" t="s">
        <v>6186</v>
      </c>
      <c r="AB1643" t="s">
        <v>6186</v>
      </c>
      <c r="AC1643" t="s">
        <v>6186</v>
      </c>
      <c r="AD1643" t="s">
        <v>6186</v>
      </c>
      <c r="AE1643" t="s">
        <v>6186</v>
      </c>
      <c r="AF1643" t="s">
        <v>6186</v>
      </c>
      <c r="AG1643" t="s">
        <v>6186</v>
      </c>
      <c r="AH1643" t="s">
        <v>6186</v>
      </c>
      <c r="AI1643" t="s">
        <v>6186</v>
      </c>
      <c r="AJ1643" t="s">
        <v>6186</v>
      </c>
      <c r="AK1643" t="s">
        <v>6186</v>
      </c>
      <c r="AL1643" t="s">
        <v>6186</v>
      </c>
      <c r="AM1643" t="s">
        <v>6186</v>
      </c>
      <c r="AN1643" t="s">
        <v>6186</v>
      </c>
      <c r="AO1643" t="s">
        <v>6186</v>
      </c>
      <c r="AP1643" t="s">
        <v>6186</v>
      </c>
      <c r="AQ1643" t="s">
        <v>6186</v>
      </c>
      <c r="AR1643" t="s">
        <v>6186</v>
      </c>
      <c r="AS1643" t="s">
        <v>6186</v>
      </c>
      <c r="AT1643" t="s">
        <v>6186</v>
      </c>
      <c r="AU1643" t="s">
        <v>6186</v>
      </c>
      <c r="AV1643" t="s">
        <v>6186</v>
      </c>
      <c r="AW1643" t="s">
        <v>6186</v>
      </c>
      <c r="AX1643" t="s">
        <v>6186</v>
      </c>
      <c r="AY1643" t="s">
        <v>6186</v>
      </c>
      <c r="AZ1643" t="s">
        <v>6186</v>
      </c>
      <c r="BA1643" t="s">
        <v>6186</v>
      </c>
      <c r="BB1643" t="s">
        <v>6186</v>
      </c>
      <c r="BC1643" t="s">
        <v>6186</v>
      </c>
      <c r="BD1643" t="s">
        <v>6186</v>
      </c>
    </row>
    <row r="1644" spans="1:56">
      <c r="A1644" t="s">
        <v>6191</v>
      </c>
      <c r="B1644">
        <v>5500</v>
      </c>
      <c r="C1644">
        <v>2001</v>
      </c>
      <c r="D1644" t="s">
        <v>6186</v>
      </c>
      <c r="E1644" t="s">
        <v>6186</v>
      </c>
      <c r="F1644" t="s">
        <v>6186</v>
      </c>
      <c r="H1644" t="s">
        <v>6186</v>
      </c>
      <c r="I1644" t="str">
        <f t="shared" si="29"/>
        <v/>
      </c>
      <c r="K1644" t="s">
        <v>6186</v>
      </c>
      <c r="L1644" t="s">
        <v>6186</v>
      </c>
      <c r="M1644" t="s">
        <v>6186</v>
      </c>
      <c r="N1644" t="s">
        <v>6186</v>
      </c>
      <c r="O1644" t="s">
        <v>6186</v>
      </c>
      <c r="P1644" t="s">
        <v>6186</v>
      </c>
      <c r="Q1644" t="s">
        <v>6186</v>
      </c>
      <c r="R1644" t="s">
        <v>6186</v>
      </c>
      <c r="S1644" t="s">
        <v>6186</v>
      </c>
      <c r="T1644" t="s">
        <v>6186</v>
      </c>
      <c r="U1644" t="s">
        <v>6186</v>
      </c>
      <c r="V1644" t="s">
        <v>6186</v>
      </c>
      <c r="W1644" t="s">
        <v>6186</v>
      </c>
      <c r="X1644" t="s">
        <v>6186</v>
      </c>
      <c r="Y1644" t="s">
        <v>6186</v>
      </c>
      <c r="Z1644" t="s">
        <v>6186</v>
      </c>
      <c r="AA1644" t="s">
        <v>6186</v>
      </c>
      <c r="AB1644" t="s">
        <v>6186</v>
      </c>
      <c r="AC1644" t="s">
        <v>6186</v>
      </c>
      <c r="AD1644" t="s">
        <v>6186</v>
      </c>
      <c r="AE1644" t="s">
        <v>6186</v>
      </c>
      <c r="AF1644" t="s">
        <v>6186</v>
      </c>
      <c r="AG1644" t="s">
        <v>6186</v>
      </c>
      <c r="AH1644" t="s">
        <v>6186</v>
      </c>
      <c r="AI1644" t="s">
        <v>6186</v>
      </c>
      <c r="AJ1644" t="s">
        <v>6186</v>
      </c>
      <c r="AK1644" t="s">
        <v>6186</v>
      </c>
      <c r="AL1644" t="s">
        <v>6186</v>
      </c>
      <c r="AM1644" t="s">
        <v>6186</v>
      </c>
      <c r="AN1644" t="s">
        <v>6186</v>
      </c>
      <c r="AO1644" t="s">
        <v>6186</v>
      </c>
      <c r="AP1644" t="s">
        <v>6186</v>
      </c>
      <c r="AQ1644" t="s">
        <v>6186</v>
      </c>
      <c r="AR1644" t="s">
        <v>6186</v>
      </c>
      <c r="AS1644" t="s">
        <v>6186</v>
      </c>
      <c r="AT1644" t="s">
        <v>6186</v>
      </c>
      <c r="AU1644" t="s">
        <v>6186</v>
      </c>
      <c r="AV1644" t="s">
        <v>6186</v>
      </c>
      <c r="AW1644" t="s">
        <v>6186</v>
      </c>
      <c r="AX1644" t="s">
        <v>6186</v>
      </c>
      <c r="AY1644" t="s">
        <v>6186</v>
      </c>
      <c r="AZ1644" t="s">
        <v>6186</v>
      </c>
      <c r="BA1644" t="s">
        <v>6186</v>
      </c>
      <c r="BB1644" t="s">
        <v>6186</v>
      </c>
      <c r="BC1644" t="s">
        <v>6186</v>
      </c>
      <c r="BD1644" t="s">
        <v>6186</v>
      </c>
    </row>
    <row r="1645" spans="1:56">
      <c r="A1645" t="s">
        <v>6191</v>
      </c>
      <c r="B1645">
        <v>5500</v>
      </c>
      <c r="C1645">
        <v>2002</v>
      </c>
      <c r="D1645" t="s">
        <v>6186</v>
      </c>
      <c r="E1645" t="s">
        <v>6186</v>
      </c>
      <c r="F1645" t="s">
        <v>6186</v>
      </c>
      <c r="H1645" t="s">
        <v>6186</v>
      </c>
      <c r="I1645" t="str">
        <f t="shared" si="29"/>
        <v/>
      </c>
      <c r="K1645" t="s">
        <v>6186</v>
      </c>
      <c r="L1645" t="s">
        <v>6186</v>
      </c>
      <c r="M1645" t="s">
        <v>6186</v>
      </c>
      <c r="N1645" t="s">
        <v>6186</v>
      </c>
      <c r="O1645" t="s">
        <v>6186</v>
      </c>
      <c r="P1645" t="s">
        <v>6186</v>
      </c>
      <c r="Q1645" t="s">
        <v>6186</v>
      </c>
      <c r="R1645" t="s">
        <v>6186</v>
      </c>
      <c r="S1645" t="s">
        <v>6186</v>
      </c>
      <c r="T1645" t="s">
        <v>6186</v>
      </c>
      <c r="U1645" t="s">
        <v>6186</v>
      </c>
      <c r="V1645" t="s">
        <v>6186</v>
      </c>
      <c r="W1645" t="s">
        <v>6186</v>
      </c>
      <c r="X1645" t="s">
        <v>6186</v>
      </c>
      <c r="Y1645" t="s">
        <v>6186</v>
      </c>
      <c r="Z1645" t="s">
        <v>6186</v>
      </c>
      <c r="AA1645" t="s">
        <v>6186</v>
      </c>
      <c r="AB1645" t="s">
        <v>6186</v>
      </c>
      <c r="AC1645" t="s">
        <v>6186</v>
      </c>
      <c r="AD1645" t="s">
        <v>6186</v>
      </c>
      <c r="AE1645" t="s">
        <v>6186</v>
      </c>
      <c r="AF1645" t="s">
        <v>6186</v>
      </c>
      <c r="AG1645" t="s">
        <v>6186</v>
      </c>
      <c r="AH1645" t="s">
        <v>6186</v>
      </c>
      <c r="AI1645" t="s">
        <v>6186</v>
      </c>
      <c r="AJ1645" t="s">
        <v>6186</v>
      </c>
      <c r="AK1645" t="s">
        <v>6186</v>
      </c>
      <c r="AL1645" t="s">
        <v>6186</v>
      </c>
      <c r="AM1645" t="s">
        <v>6186</v>
      </c>
      <c r="AN1645" t="s">
        <v>6186</v>
      </c>
      <c r="AO1645" t="s">
        <v>6186</v>
      </c>
      <c r="AP1645" t="s">
        <v>6186</v>
      </c>
      <c r="AQ1645" t="s">
        <v>6186</v>
      </c>
      <c r="AR1645" t="s">
        <v>6186</v>
      </c>
      <c r="AS1645" t="s">
        <v>6186</v>
      </c>
      <c r="AT1645" t="s">
        <v>6186</v>
      </c>
      <c r="AU1645" t="s">
        <v>6186</v>
      </c>
      <c r="AV1645" t="s">
        <v>6186</v>
      </c>
      <c r="AW1645" t="s">
        <v>6186</v>
      </c>
      <c r="AX1645" t="s">
        <v>6186</v>
      </c>
      <c r="AY1645" t="s">
        <v>6186</v>
      </c>
      <c r="AZ1645" t="s">
        <v>6186</v>
      </c>
      <c r="BA1645" t="s">
        <v>6186</v>
      </c>
      <c r="BB1645" t="s">
        <v>6186</v>
      </c>
      <c r="BC1645" t="s">
        <v>6186</v>
      </c>
      <c r="BD1645" t="s">
        <v>6186</v>
      </c>
    </row>
    <row r="1646" spans="1:56">
      <c r="A1646" t="s">
        <v>6191</v>
      </c>
      <c r="B1646">
        <v>5500</v>
      </c>
      <c r="C1646">
        <v>2003</v>
      </c>
      <c r="D1646" t="s">
        <v>6186</v>
      </c>
      <c r="E1646" t="s">
        <v>6186</v>
      </c>
      <c r="F1646" t="s">
        <v>6186</v>
      </c>
      <c r="H1646" t="s">
        <v>6186</v>
      </c>
      <c r="I1646" t="str">
        <f t="shared" si="29"/>
        <v/>
      </c>
      <c r="K1646" t="s">
        <v>6186</v>
      </c>
      <c r="L1646" t="s">
        <v>6186</v>
      </c>
      <c r="M1646" t="s">
        <v>6186</v>
      </c>
      <c r="N1646" t="s">
        <v>6186</v>
      </c>
      <c r="O1646" t="s">
        <v>6186</v>
      </c>
      <c r="P1646" t="s">
        <v>6186</v>
      </c>
      <c r="Q1646" t="s">
        <v>6186</v>
      </c>
      <c r="R1646" t="s">
        <v>6186</v>
      </c>
      <c r="S1646" t="s">
        <v>6186</v>
      </c>
      <c r="T1646" t="s">
        <v>6186</v>
      </c>
      <c r="U1646" t="s">
        <v>6186</v>
      </c>
      <c r="V1646" t="s">
        <v>6186</v>
      </c>
      <c r="W1646" t="s">
        <v>6186</v>
      </c>
      <c r="X1646" t="s">
        <v>6186</v>
      </c>
      <c r="Y1646" t="s">
        <v>6186</v>
      </c>
      <c r="Z1646" t="s">
        <v>6186</v>
      </c>
      <c r="AA1646" t="s">
        <v>6186</v>
      </c>
      <c r="AB1646" t="s">
        <v>6186</v>
      </c>
      <c r="AC1646" t="s">
        <v>6186</v>
      </c>
      <c r="AD1646" t="s">
        <v>6186</v>
      </c>
      <c r="AE1646" t="s">
        <v>6186</v>
      </c>
      <c r="AF1646" t="s">
        <v>6186</v>
      </c>
      <c r="AG1646" t="s">
        <v>6186</v>
      </c>
      <c r="AH1646" t="s">
        <v>6186</v>
      </c>
      <c r="AI1646" t="s">
        <v>6186</v>
      </c>
      <c r="AJ1646" t="s">
        <v>6186</v>
      </c>
      <c r="AK1646" t="s">
        <v>6186</v>
      </c>
      <c r="AL1646" t="s">
        <v>6186</v>
      </c>
      <c r="AM1646" t="s">
        <v>6186</v>
      </c>
      <c r="AN1646" t="s">
        <v>6186</v>
      </c>
      <c r="AO1646" t="s">
        <v>6186</v>
      </c>
      <c r="AP1646" t="s">
        <v>6186</v>
      </c>
      <c r="AQ1646" t="s">
        <v>6186</v>
      </c>
      <c r="AR1646" t="s">
        <v>6186</v>
      </c>
      <c r="AS1646" t="s">
        <v>6186</v>
      </c>
      <c r="AT1646" t="s">
        <v>6186</v>
      </c>
      <c r="AU1646" t="s">
        <v>6186</v>
      </c>
      <c r="AV1646" t="s">
        <v>6186</v>
      </c>
      <c r="AW1646" t="s">
        <v>6186</v>
      </c>
      <c r="AX1646" t="s">
        <v>6186</v>
      </c>
      <c r="AY1646" t="s">
        <v>6186</v>
      </c>
      <c r="AZ1646" t="s">
        <v>6186</v>
      </c>
      <c r="BA1646" t="s">
        <v>6186</v>
      </c>
      <c r="BB1646" t="s">
        <v>6186</v>
      </c>
      <c r="BC1646" t="s">
        <v>6186</v>
      </c>
      <c r="BD1646" t="s">
        <v>6186</v>
      </c>
    </row>
    <row r="1647" spans="1:56">
      <c r="A1647" t="s">
        <v>6191</v>
      </c>
      <c r="B1647">
        <v>5500</v>
      </c>
      <c r="C1647">
        <v>2004</v>
      </c>
      <c r="D1647" t="s">
        <v>6186</v>
      </c>
      <c r="E1647" t="s">
        <v>6186</v>
      </c>
      <c r="F1647" t="s">
        <v>6186</v>
      </c>
      <c r="H1647" t="s">
        <v>6186</v>
      </c>
      <c r="I1647" t="str">
        <f t="shared" si="29"/>
        <v/>
      </c>
      <c r="K1647" t="s">
        <v>6186</v>
      </c>
      <c r="L1647" t="s">
        <v>6186</v>
      </c>
      <c r="M1647" t="s">
        <v>6186</v>
      </c>
      <c r="N1647" t="s">
        <v>6186</v>
      </c>
      <c r="O1647" t="s">
        <v>6186</v>
      </c>
      <c r="P1647" t="s">
        <v>6186</v>
      </c>
      <c r="Q1647" t="s">
        <v>6186</v>
      </c>
      <c r="R1647" t="s">
        <v>6186</v>
      </c>
      <c r="S1647" t="s">
        <v>6186</v>
      </c>
      <c r="T1647" t="s">
        <v>6186</v>
      </c>
      <c r="U1647" t="s">
        <v>6186</v>
      </c>
      <c r="V1647" t="s">
        <v>6186</v>
      </c>
      <c r="W1647" t="s">
        <v>6186</v>
      </c>
      <c r="X1647" t="s">
        <v>6186</v>
      </c>
      <c r="Y1647" t="s">
        <v>6186</v>
      </c>
      <c r="Z1647" t="s">
        <v>6186</v>
      </c>
      <c r="AA1647" t="s">
        <v>6186</v>
      </c>
      <c r="AB1647" t="s">
        <v>6186</v>
      </c>
      <c r="AC1647" t="s">
        <v>6186</v>
      </c>
      <c r="AD1647" t="s">
        <v>6186</v>
      </c>
      <c r="AE1647" t="s">
        <v>6186</v>
      </c>
      <c r="AF1647" t="s">
        <v>6186</v>
      </c>
      <c r="AG1647" t="s">
        <v>6186</v>
      </c>
      <c r="AH1647" t="s">
        <v>6186</v>
      </c>
      <c r="AI1647" t="s">
        <v>6186</v>
      </c>
      <c r="AJ1647" t="s">
        <v>6186</v>
      </c>
      <c r="AK1647" t="s">
        <v>6186</v>
      </c>
      <c r="AL1647" t="s">
        <v>6186</v>
      </c>
      <c r="AM1647" t="s">
        <v>6186</v>
      </c>
      <c r="AN1647" t="s">
        <v>6186</v>
      </c>
      <c r="AO1647" t="s">
        <v>6186</v>
      </c>
      <c r="AP1647" t="s">
        <v>6186</v>
      </c>
      <c r="AQ1647" t="s">
        <v>6186</v>
      </c>
      <c r="AR1647" t="s">
        <v>6186</v>
      </c>
      <c r="AS1647" t="s">
        <v>6186</v>
      </c>
      <c r="AT1647" t="s">
        <v>6186</v>
      </c>
      <c r="AU1647" t="s">
        <v>6186</v>
      </c>
      <c r="AV1647" t="s">
        <v>6186</v>
      </c>
      <c r="AW1647" t="s">
        <v>6186</v>
      </c>
      <c r="AX1647" t="s">
        <v>6186</v>
      </c>
      <c r="AY1647" t="s">
        <v>6186</v>
      </c>
      <c r="AZ1647" t="s">
        <v>6186</v>
      </c>
      <c r="BA1647" t="s">
        <v>6186</v>
      </c>
      <c r="BB1647" t="s">
        <v>6186</v>
      </c>
      <c r="BC1647" t="s">
        <v>6186</v>
      </c>
      <c r="BD1647" t="s">
        <v>6186</v>
      </c>
    </row>
    <row r="1648" spans="1:56">
      <c r="A1648" t="s">
        <v>6191</v>
      </c>
      <c r="B1648">
        <v>5500</v>
      </c>
      <c r="C1648">
        <v>2005</v>
      </c>
      <c r="D1648" t="s">
        <v>6186</v>
      </c>
      <c r="E1648" t="s">
        <v>6186</v>
      </c>
      <c r="F1648" t="s">
        <v>6186</v>
      </c>
      <c r="H1648" t="s">
        <v>6186</v>
      </c>
      <c r="I1648" t="str">
        <f t="shared" si="29"/>
        <v/>
      </c>
      <c r="K1648" t="s">
        <v>6186</v>
      </c>
      <c r="L1648" t="s">
        <v>6186</v>
      </c>
      <c r="M1648" t="s">
        <v>6186</v>
      </c>
      <c r="N1648" t="s">
        <v>6186</v>
      </c>
      <c r="O1648" t="s">
        <v>6186</v>
      </c>
      <c r="P1648" t="s">
        <v>6186</v>
      </c>
      <c r="Q1648" t="s">
        <v>6186</v>
      </c>
      <c r="R1648" t="s">
        <v>6186</v>
      </c>
      <c r="S1648" t="s">
        <v>6186</v>
      </c>
      <c r="T1648" t="s">
        <v>6186</v>
      </c>
      <c r="U1648" t="s">
        <v>6186</v>
      </c>
      <c r="V1648" t="s">
        <v>6186</v>
      </c>
      <c r="W1648" t="s">
        <v>6186</v>
      </c>
      <c r="X1648" t="s">
        <v>6186</v>
      </c>
      <c r="Y1648" t="s">
        <v>6186</v>
      </c>
      <c r="Z1648" t="s">
        <v>6186</v>
      </c>
      <c r="AA1648" t="s">
        <v>6186</v>
      </c>
      <c r="AB1648" t="s">
        <v>6186</v>
      </c>
      <c r="AC1648" t="s">
        <v>6186</v>
      </c>
      <c r="AD1648" t="s">
        <v>6186</v>
      </c>
      <c r="AE1648" t="s">
        <v>6186</v>
      </c>
      <c r="AF1648" t="s">
        <v>6186</v>
      </c>
      <c r="AG1648" t="s">
        <v>6186</v>
      </c>
      <c r="AH1648" t="s">
        <v>6186</v>
      </c>
      <c r="AI1648" t="s">
        <v>6186</v>
      </c>
      <c r="AJ1648" t="s">
        <v>6186</v>
      </c>
      <c r="AK1648" t="s">
        <v>6186</v>
      </c>
      <c r="AL1648" t="s">
        <v>6186</v>
      </c>
      <c r="AM1648" t="s">
        <v>6186</v>
      </c>
      <c r="AN1648" t="s">
        <v>6186</v>
      </c>
      <c r="AO1648" t="s">
        <v>6186</v>
      </c>
      <c r="AP1648" t="s">
        <v>6186</v>
      </c>
      <c r="AQ1648" t="s">
        <v>6186</v>
      </c>
      <c r="AR1648" t="s">
        <v>6186</v>
      </c>
      <c r="AS1648" t="s">
        <v>6186</v>
      </c>
      <c r="AT1648" t="s">
        <v>6186</v>
      </c>
      <c r="AU1648" t="s">
        <v>6186</v>
      </c>
      <c r="AV1648" t="s">
        <v>6186</v>
      </c>
      <c r="AW1648" t="s">
        <v>6186</v>
      </c>
      <c r="AX1648" t="s">
        <v>6186</v>
      </c>
      <c r="AY1648" t="s">
        <v>6186</v>
      </c>
      <c r="AZ1648" t="s">
        <v>6186</v>
      </c>
      <c r="BA1648" t="s">
        <v>6186</v>
      </c>
      <c r="BB1648" t="s">
        <v>6186</v>
      </c>
      <c r="BC1648" t="s">
        <v>6186</v>
      </c>
      <c r="BD1648" t="s">
        <v>6186</v>
      </c>
    </row>
    <row r="1649" spans="1:56">
      <c r="A1649" t="s">
        <v>6191</v>
      </c>
      <c r="B1649">
        <v>5500</v>
      </c>
      <c r="C1649">
        <v>2006</v>
      </c>
      <c r="D1649" t="s">
        <v>6186</v>
      </c>
      <c r="E1649" t="s">
        <v>6186</v>
      </c>
      <c r="F1649" t="s">
        <v>6186</v>
      </c>
      <c r="H1649" t="s">
        <v>6186</v>
      </c>
      <c r="I1649" t="str">
        <f t="shared" si="29"/>
        <v/>
      </c>
      <c r="K1649" t="s">
        <v>6186</v>
      </c>
      <c r="L1649" t="s">
        <v>6186</v>
      </c>
      <c r="M1649" t="s">
        <v>6186</v>
      </c>
      <c r="N1649" t="s">
        <v>6186</v>
      </c>
      <c r="O1649" t="s">
        <v>6186</v>
      </c>
      <c r="P1649" t="s">
        <v>6186</v>
      </c>
      <c r="Q1649" t="s">
        <v>6186</v>
      </c>
      <c r="R1649" t="s">
        <v>6186</v>
      </c>
      <c r="S1649" t="s">
        <v>6186</v>
      </c>
      <c r="T1649" t="s">
        <v>6186</v>
      </c>
      <c r="U1649" t="s">
        <v>6186</v>
      </c>
      <c r="V1649" t="s">
        <v>6186</v>
      </c>
      <c r="W1649" t="s">
        <v>6186</v>
      </c>
      <c r="X1649" t="s">
        <v>6186</v>
      </c>
      <c r="Y1649" t="s">
        <v>6186</v>
      </c>
      <c r="Z1649" t="s">
        <v>6186</v>
      </c>
      <c r="AA1649" t="s">
        <v>6186</v>
      </c>
      <c r="AB1649" t="s">
        <v>6186</v>
      </c>
      <c r="AC1649" t="s">
        <v>6186</v>
      </c>
      <c r="AD1649" t="s">
        <v>6186</v>
      </c>
      <c r="AE1649" t="s">
        <v>6186</v>
      </c>
      <c r="AF1649" t="s">
        <v>6186</v>
      </c>
      <c r="AG1649" t="s">
        <v>6186</v>
      </c>
      <c r="AH1649" t="s">
        <v>6186</v>
      </c>
      <c r="AI1649" t="s">
        <v>6186</v>
      </c>
      <c r="AJ1649" t="s">
        <v>6186</v>
      </c>
      <c r="AK1649" t="s">
        <v>6186</v>
      </c>
      <c r="AL1649" t="s">
        <v>6186</v>
      </c>
      <c r="AM1649" t="s">
        <v>6186</v>
      </c>
      <c r="AN1649" t="s">
        <v>6186</v>
      </c>
      <c r="AO1649" t="s">
        <v>6186</v>
      </c>
      <c r="AP1649" t="s">
        <v>6186</v>
      </c>
      <c r="AQ1649" t="s">
        <v>6186</v>
      </c>
      <c r="AR1649" t="s">
        <v>6186</v>
      </c>
      <c r="AS1649" t="s">
        <v>6186</v>
      </c>
      <c r="AT1649" t="s">
        <v>6186</v>
      </c>
      <c r="AU1649" t="s">
        <v>6186</v>
      </c>
      <c r="AV1649" t="s">
        <v>6186</v>
      </c>
      <c r="AW1649" t="s">
        <v>6186</v>
      </c>
      <c r="AX1649" t="s">
        <v>6186</v>
      </c>
      <c r="AY1649" t="s">
        <v>6186</v>
      </c>
      <c r="AZ1649" t="s">
        <v>6186</v>
      </c>
      <c r="BA1649" t="s">
        <v>6186</v>
      </c>
      <c r="BB1649" t="s">
        <v>6186</v>
      </c>
      <c r="BC1649" t="s">
        <v>6186</v>
      </c>
      <c r="BD1649" t="s">
        <v>6186</v>
      </c>
    </row>
    <row r="1650" spans="1:56">
      <c r="A1650" t="s">
        <v>6191</v>
      </c>
      <c r="B1650">
        <v>5500</v>
      </c>
      <c r="C1650">
        <v>2007</v>
      </c>
      <c r="D1650" t="s">
        <v>6186</v>
      </c>
      <c r="E1650" t="s">
        <v>6186</v>
      </c>
      <c r="F1650" t="s">
        <v>6186</v>
      </c>
      <c r="H1650" t="s">
        <v>6186</v>
      </c>
      <c r="I1650" t="str">
        <f t="shared" si="29"/>
        <v/>
      </c>
      <c r="K1650" t="s">
        <v>6186</v>
      </c>
      <c r="L1650" t="s">
        <v>6186</v>
      </c>
      <c r="M1650" t="s">
        <v>6186</v>
      </c>
      <c r="N1650" t="s">
        <v>6186</v>
      </c>
      <c r="O1650" t="s">
        <v>6186</v>
      </c>
      <c r="P1650" t="s">
        <v>6186</v>
      </c>
      <c r="Q1650" t="s">
        <v>6186</v>
      </c>
      <c r="R1650" t="s">
        <v>6186</v>
      </c>
      <c r="S1650" t="s">
        <v>6186</v>
      </c>
      <c r="T1650" t="s">
        <v>6186</v>
      </c>
      <c r="U1650" t="s">
        <v>6186</v>
      </c>
      <c r="V1650" t="s">
        <v>6186</v>
      </c>
      <c r="W1650" t="s">
        <v>6186</v>
      </c>
      <c r="X1650" t="s">
        <v>6186</v>
      </c>
      <c r="Y1650" t="s">
        <v>6186</v>
      </c>
      <c r="Z1650" t="s">
        <v>6186</v>
      </c>
      <c r="AA1650" t="s">
        <v>6186</v>
      </c>
      <c r="AB1650" t="s">
        <v>6186</v>
      </c>
      <c r="AC1650" t="s">
        <v>6186</v>
      </c>
      <c r="AD1650" t="s">
        <v>6186</v>
      </c>
      <c r="AE1650" t="s">
        <v>6186</v>
      </c>
      <c r="AF1650" t="s">
        <v>6186</v>
      </c>
      <c r="AG1650" t="s">
        <v>6186</v>
      </c>
      <c r="AH1650" t="s">
        <v>6186</v>
      </c>
      <c r="AI1650" t="s">
        <v>6186</v>
      </c>
      <c r="AJ1650" t="s">
        <v>6186</v>
      </c>
      <c r="AK1650" t="s">
        <v>6186</v>
      </c>
      <c r="AL1650" t="s">
        <v>6186</v>
      </c>
      <c r="AM1650" t="s">
        <v>6186</v>
      </c>
      <c r="AN1650" t="s">
        <v>6186</v>
      </c>
      <c r="AO1650" t="s">
        <v>6186</v>
      </c>
      <c r="AP1650" t="s">
        <v>6186</v>
      </c>
      <c r="AQ1650" t="s">
        <v>6186</v>
      </c>
      <c r="AR1650" t="s">
        <v>6186</v>
      </c>
      <c r="AS1650" t="s">
        <v>6186</v>
      </c>
      <c r="AT1650" t="s">
        <v>6186</v>
      </c>
      <c r="AU1650" t="s">
        <v>6186</v>
      </c>
      <c r="AV1650" t="s">
        <v>6186</v>
      </c>
      <c r="AW1650" t="s">
        <v>6186</v>
      </c>
      <c r="AX1650" t="s">
        <v>6186</v>
      </c>
      <c r="AY1650" t="s">
        <v>6186</v>
      </c>
      <c r="AZ1650" t="s">
        <v>6186</v>
      </c>
      <c r="BA1650" t="s">
        <v>6186</v>
      </c>
      <c r="BB1650" t="s">
        <v>6186</v>
      </c>
      <c r="BC1650" t="s">
        <v>6186</v>
      </c>
      <c r="BD1650" t="s">
        <v>6186</v>
      </c>
    </row>
    <row r="1651" spans="1:56">
      <c r="A1651" t="s">
        <v>6191</v>
      </c>
      <c r="B1651">
        <v>5500</v>
      </c>
      <c r="C1651">
        <v>2008</v>
      </c>
      <c r="D1651" t="s">
        <v>6186</v>
      </c>
      <c r="E1651" t="s">
        <v>6186</v>
      </c>
      <c r="F1651" t="s">
        <v>6186</v>
      </c>
      <c r="H1651" t="s">
        <v>6186</v>
      </c>
      <c r="I1651" t="str">
        <f t="shared" si="29"/>
        <v/>
      </c>
      <c r="K1651" t="s">
        <v>6186</v>
      </c>
      <c r="L1651" t="s">
        <v>6186</v>
      </c>
      <c r="M1651" t="s">
        <v>6186</v>
      </c>
      <c r="N1651" t="s">
        <v>6186</v>
      </c>
      <c r="O1651" t="s">
        <v>6186</v>
      </c>
      <c r="P1651" t="s">
        <v>6186</v>
      </c>
      <c r="Q1651" t="s">
        <v>6186</v>
      </c>
      <c r="R1651" t="s">
        <v>6186</v>
      </c>
      <c r="S1651" t="s">
        <v>6186</v>
      </c>
      <c r="T1651" t="s">
        <v>6186</v>
      </c>
      <c r="U1651" t="s">
        <v>6186</v>
      </c>
      <c r="V1651" t="s">
        <v>6186</v>
      </c>
      <c r="W1651" t="s">
        <v>6186</v>
      </c>
      <c r="X1651" t="s">
        <v>6186</v>
      </c>
      <c r="Y1651" t="s">
        <v>6186</v>
      </c>
      <c r="Z1651" t="s">
        <v>6186</v>
      </c>
      <c r="AA1651" t="s">
        <v>6186</v>
      </c>
      <c r="AB1651" t="s">
        <v>6186</v>
      </c>
      <c r="AC1651" t="s">
        <v>6186</v>
      </c>
      <c r="AD1651" t="s">
        <v>6186</v>
      </c>
      <c r="AE1651" t="s">
        <v>6186</v>
      </c>
      <c r="AF1651" t="s">
        <v>6186</v>
      </c>
      <c r="AG1651" t="s">
        <v>6186</v>
      </c>
      <c r="AH1651" t="s">
        <v>6186</v>
      </c>
      <c r="AI1651" t="s">
        <v>6186</v>
      </c>
      <c r="AJ1651" t="s">
        <v>6186</v>
      </c>
      <c r="AK1651" t="s">
        <v>6186</v>
      </c>
      <c r="AL1651" t="s">
        <v>6186</v>
      </c>
      <c r="AM1651" t="s">
        <v>6186</v>
      </c>
      <c r="AN1651" t="s">
        <v>6186</v>
      </c>
      <c r="AO1651" t="s">
        <v>6186</v>
      </c>
      <c r="AP1651" t="s">
        <v>6186</v>
      </c>
      <c r="AQ1651" t="s">
        <v>6186</v>
      </c>
      <c r="AR1651" t="s">
        <v>6186</v>
      </c>
      <c r="AS1651" t="s">
        <v>6186</v>
      </c>
      <c r="AT1651" t="s">
        <v>6186</v>
      </c>
      <c r="AU1651" t="s">
        <v>6186</v>
      </c>
      <c r="AV1651" t="s">
        <v>6186</v>
      </c>
      <c r="AW1651" t="s">
        <v>6186</v>
      </c>
      <c r="AX1651" t="s">
        <v>6186</v>
      </c>
      <c r="AY1651" t="s">
        <v>6186</v>
      </c>
      <c r="AZ1651" t="s">
        <v>6186</v>
      </c>
      <c r="BA1651" t="s">
        <v>6186</v>
      </c>
      <c r="BB1651" t="s">
        <v>6186</v>
      </c>
      <c r="BC1651" t="s">
        <v>6186</v>
      </c>
      <c r="BD1651" t="s">
        <v>6186</v>
      </c>
    </row>
    <row r="1652" spans="1:56">
      <c r="A1652" t="s">
        <v>6191</v>
      </c>
      <c r="B1652">
        <v>5500</v>
      </c>
      <c r="C1652">
        <v>2009</v>
      </c>
      <c r="D1652" t="s">
        <v>6186</v>
      </c>
      <c r="E1652" t="s">
        <v>6186</v>
      </c>
      <c r="F1652" t="s">
        <v>6186</v>
      </c>
      <c r="H1652" t="s">
        <v>6186</v>
      </c>
      <c r="I1652" t="str">
        <f t="shared" si="29"/>
        <v/>
      </c>
      <c r="K1652" t="s">
        <v>6186</v>
      </c>
      <c r="L1652" t="s">
        <v>6186</v>
      </c>
      <c r="M1652" t="s">
        <v>6186</v>
      </c>
      <c r="N1652" t="s">
        <v>6186</v>
      </c>
      <c r="O1652" t="s">
        <v>6186</v>
      </c>
      <c r="P1652" t="s">
        <v>6186</v>
      </c>
      <c r="Q1652" t="s">
        <v>6186</v>
      </c>
      <c r="R1652" t="s">
        <v>6186</v>
      </c>
      <c r="S1652" t="s">
        <v>6186</v>
      </c>
      <c r="T1652" t="s">
        <v>6186</v>
      </c>
      <c r="U1652" t="s">
        <v>6186</v>
      </c>
      <c r="V1652" t="s">
        <v>6186</v>
      </c>
      <c r="W1652" t="s">
        <v>6186</v>
      </c>
      <c r="X1652" t="s">
        <v>6186</v>
      </c>
      <c r="Y1652" t="s">
        <v>6186</v>
      </c>
      <c r="Z1652" t="s">
        <v>6186</v>
      </c>
      <c r="AA1652" t="s">
        <v>6186</v>
      </c>
      <c r="AB1652" t="s">
        <v>6186</v>
      </c>
      <c r="AC1652" t="s">
        <v>6186</v>
      </c>
      <c r="AD1652" t="s">
        <v>6186</v>
      </c>
      <c r="AE1652" t="s">
        <v>6186</v>
      </c>
      <c r="AF1652" t="s">
        <v>6186</v>
      </c>
      <c r="AG1652" t="s">
        <v>6186</v>
      </c>
      <c r="AH1652" t="s">
        <v>6186</v>
      </c>
      <c r="AI1652" t="s">
        <v>6186</v>
      </c>
      <c r="AJ1652" t="s">
        <v>6186</v>
      </c>
      <c r="AK1652" t="s">
        <v>6186</v>
      </c>
      <c r="AL1652" t="s">
        <v>6186</v>
      </c>
      <c r="AM1652" t="s">
        <v>6186</v>
      </c>
      <c r="AN1652" t="s">
        <v>6186</v>
      </c>
      <c r="AO1652" t="s">
        <v>6186</v>
      </c>
      <c r="AP1652" t="s">
        <v>6186</v>
      </c>
      <c r="AQ1652" t="s">
        <v>6186</v>
      </c>
      <c r="AR1652" t="s">
        <v>6186</v>
      </c>
      <c r="AS1652" t="s">
        <v>6186</v>
      </c>
      <c r="AT1652" t="s">
        <v>6186</v>
      </c>
      <c r="AU1652" t="s">
        <v>6186</v>
      </c>
      <c r="AV1652" t="s">
        <v>6186</v>
      </c>
      <c r="AW1652" t="s">
        <v>6186</v>
      </c>
      <c r="AX1652" t="s">
        <v>6186</v>
      </c>
      <c r="AY1652" t="s">
        <v>6186</v>
      </c>
      <c r="AZ1652" t="s">
        <v>6186</v>
      </c>
      <c r="BA1652" t="s">
        <v>6186</v>
      </c>
      <c r="BB1652" t="s">
        <v>6186</v>
      </c>
      <c r="BC1652" t="s">
        <v>6186</v>
      </c>
      <c r="BD1652" t="s">
        <v>6186</v>
      </c>
    </row>
    <row r="1653" spans="1:56">
      <c r="A1653" t="s">
        <v>6191</v>
      </c>
      <c r="B1653">
        <v>5500</v>
      </c>
      <c r="C1653">
        <v>2010</v>
      </c>
      <c r="D1653" t="s">
        <v>6186</v>
      </c>
      <c r="E1653" t="s">
        <v>6186</v>
      </c>
      <c r="F1653" t="s">
        <v>6186</v>
      </c>
      <c r="H1653" t="s">
        <v>6186</v>
      </c>
      <c r="I1653" t="str">
        <f t="shared" si="29"/>
        <v/>
      </c>
      <c r="K1653" t="s">
        <v>6186</v>
      </c>
      <c r="L1653" t="s">
        <v>6186</v>
      </c>
      <c r="M1653" t="s">
        <v>6186</v>
      </c>
      <c r="N1653" t="s">
        <v>6186</v>
      </c>
      <c r="O1653" t="s">
        <v>6186</v>
      </c>
      <c r="P1653" t="s">
        <v>6186</v>
      </c>
      <c r="Q1653" t="s">
        <v>6186</v>
      </c>
      <c r="R1653" t="s">
        <v>6186</v>
      </c>
      <c r="S1653" t="s">
        <v>6186</v>
      </c>
      <c r="T1653" t="s">
        <v>6186</v>
      </c>
      <c r="U1653" t="s">
        <v>6186</v>
      </c>
      <c r="V1653" t="s">
        <v>6186</v>
      </c>
      <c r="W1653" t="s">
        <v>6186</v>
      </c>
      <c r="X1653" t="s">
        <v>6186</v>
      </c>
      <c r="Y1653" t="s">
        <v>6186</v>
      </c>
      <c r="Z1653" t="s">
        <v>6186</v>
      </c>
      <c r="AA1653" t="s">
        <v>6186</v>
      </c>
      <c r="AB1653" t="s">
        <v>6186</v>
      </c>
      <c r="AC1653" t="s">
        <v>6186</v>
      </c>
      <c r="AD1653" t="s">
        <v>6186</v>
      </c>
      <c r="AE1653" t="s">
        <v>6186</v>
      </c>
      <c r="AF1653" t="s">
        <v>6186</v>
      </c>
      <c r="AG1653" t="s">
        <v>6186</v>
      </c>
      <c r="AH1653" t="s">
        <v>6186</v>
      </c>
      <c r="AI1653" t="s">
        <v>6186</v>
      </c>
      <c r="AJ1653" t="s">
        <v>6186</v>
      </c>
      <c r="AK1653" t="s">
        <v>6186</v>
      </c>
      <c r="AL1653" t="s">
        <v>6186</v>
      </c>
      <c r="AM1653" t="s">
        <v>6186</v>
      </c>
      <c r="AN1653" t="s">
        <v>6186</v>
      </c>
      <c r="AO1653" t="s">
        <v>6186</v>
      </c>
      <c r="AP1653" t="s">
        <v>6186</v>
      </c>
      <c r="AQ1653" t="s">
        <v>6186</v>
      </c>
      <c r="AR1653" t="s">
        <v>6186</v>
      </c>
      <c r="AS1653" t="s">
        <v>6186</v>
      </c>
      <c r="AT1653" t="s">
        <v>6186</v>
      </c>
      <c r="AU1653" t="s">
        <v>6186</v>
      </c>
      <c r="AV1653" t="s">
        <v>6186</v>
      </c>
      <c r="AW1653" t="s">
        <v>6186</v>
      </c>
      <c r="AX1653" t="s">
        <v>6186</v>
      </c>
      <c r="AY1653" t="s">
        <v>6186</v>
      </c>
      <c r="AZ1653" t="s">
        <v>6186</v>
      </c>
      <c r="BA1653" t="s">
        <v>6186</v>
      </c>
      <c r="BB1653" t="s">
        <v>6186</v>
      </c>
      <c r="BC1653" t="s">
        <v>6186</v>
      </c>
      <c r="BD1653" t="s">
        <v>6186</v>
      </c>
    </row>
    <row r="1654" spans="1:56">
      <c r="A1654" t="s">
        <v>6191</v>
      </c>
      <c r="B1654">
        <v>5500</v>
      </c>
      <c r="C1654">
        <v>2011</v>
      </c>
      <c r="D1654" t="s">
        <v>6186</v>
      </c>
      <c r="E1654" t="s">
        <v>6186</v>
      </c>
      <c r="F1654" t="s">
        <v>6186</v>
      </c>
      <c r="H1654" t="s">
        <v>6186</v>
      </c>
      <c r="I1654" t="str">
        <f t="shared" si="29"/>
        <v/>
      </c>
      <c r="K1654" t="s">
        <v>6186</v>
      </c>
      <c r="L1654" t="s">
        <v>6186</v>
      </c>
      <c r="M1654" t="s">
        <v>6186</v>
      </c>
      <c r="N1654" t="s">
        <v>6186</v>
      </c>
      <c r="O1654" t="s">
        <v>6186</v>
      </c>
      <c r="P1654" t="s">
        <v>6186</v>
      </c>
      <c r="Q1654" t="s">
        <v>6186</v>
      </c>
      <c r="R1654" t="s">
        <v>6186</v>
      </c>
      <c r="S1654" t="s">
        <v>6186</v>
      </c>
      <c r="T1654" t="s">
        <v>6186</v>
      </c>
      <c r="U1654" t="s">
        <v>6186</v>
      </c>
      <c r="V1654" t="s">
        <v>6186</v>
      </c>
      <c r="W1654" t="s">
        <v>6186</v>
      </c>
      <c r="X1654" t="s">
        <v>6186</v>
      </c>
      <c r="Y1654" t="s">
        <v>6186</v>
      </c>
      <c r="Z1654" t="s">
        <v>6186</v>
      </c>
      <c r="AA1654" t="s">
        <v>6186</v>
      </c>
      <c r="AB1654" t="s">
        <v>6186</v>
      </c>
      <c r="AC1654" t="s">
        <v>6186</v>
      </c>
      <c r="AD1654" t="s">
        <v>6186</v>
      </c>
      <c r="AE1654" t="s">
        <v>6186</v>
      </c>
      <c r="AF1654" t="s">
        <v>6186</v>
      </c>
      <c r="AG1654" t="s">
        <v>6186</v>
      </c>
      <c r="AH1654" t="s">
        <v>6186</v>
      </c>
      <c r="AI1654" t="s">
        <v>6186</v>
      </c>
      <c r="AJ1654" t="s">
        <v>6186</v>
      </c>
      <c r="AK1654" t="s">
        <v>6186</v>
      </c>
      <c r="AL1654" t="s">
        <v>6186</v>
      </c>
      <c r="AM1654" t="s">
        <v>6186</v>
      </c>
      <c r="AN1654" t="s">
        <v>6186</v>
      </c>
      <c r="AO1654" t="s">
        <v>6186</v>
      </c>
      <c r="AP1654" t="s">
        <v>6186</v>
      </c>
      <c r="AQ1654" t="s">
        <v>6186</v>
      </c>
      <c r="AR1654" t="s">
        <v>6186</v>
      </c>
      <c r="AS1654" t="s">
        <v>6186</v>
      </c>
      <c r="AT1654" t="s">
        <v>6186</v>
      </c>
      <c r="AU1654" t="s">
        <v>6186</v>
      </c>
      <c r="AV1654" t="s">
        <v>6186</v>
      </c>
      <c r="AW1654" t="s">
        <v>6186</v>
      </c>
      <c r="AX1654" t="s">
        <v>6186</v>
      </c>
      <c r="AY1654" t="s">
        <v>6186</v>
      </c>
      <c r="AZ1654" t="s">
        <v>6186</v>
      </c>
      <c r="BA1654" t="s">
        <v>6186</v>
      </c>
      <c r="BB1654" t="s">
        <v>6186</v>
      </c>
      <c r="BC1654" t="s">
        <v>6186</v>
      </c>
      <c r="BD1654" t="s">
        <v>6186</v>
      </c>
    </row>
    <row r="1655" spans="1:56">
      <c r="A1655" t="s">
        <v>6191</v>
      </c>
      <c r="B1655">
        <v>5500</v>
      </c>
      <c r="C1655">
        <v>2012</v>
      </c>
      <c r="D1655">
        <v>0</v>
      </c>
      <c r="E1655">
        <v>9.9999999999999995E-7</v>
      </c>
      <c r="F1655">
        <v>88.484899999999996</v>
      </c>
      <c r="H1655">
        <v>62.426540000000003</v>
      </c>
      <c r="I1655">
        <f t="shared" si="29"/>
        <v>6.2426539999999999E-5</v>
      </c>
      <c r="K1655">
        <v>60.1785</v>
      </c>
      <c r="L1655">
        <v>64.236800000000002</v>
      </c>
      <c r="M1655">
        <v>0</v>
      </c>
      <c r="N1655">
        <v>0</v>
      </c>
      <c r="O1655">
        <v>0</v>
      </c>
      <c r="P1655">
        <v>47.9</v>
      </c>
      <c r="Q1655" t="s">
        <v>6186</v>
      </c>
      <c r="R1655">
        <v>101</v>
      </c>
      <c r="S1655">
        <v>7.7</v>
      </c>
      <c r="T1655" t="s">
        <v>6186</v>
      </c>
      <c r="U1655">
        <v>1.8363999999999998E-2</v>
      </c>
      <c r="V1655">
        <v>171.67299</v>
      </c>
      <c r="W1655">
        <v>1</v>
      </c>
      <c r="X1655" t="s">
        <v>6186</v>
      </c>
      <c r="Y1655" t="s">
        <v>6186</v>
      </c>
      <c r="Z1655" t="s">
        <v>6186</v>
      </c>
      <c r="AA1655" t="s">
        <v>6186</v>
      </c>
      <c r="AB1655">
        <v>1</v>
      </c>
      <c r="AC1655" t="s">
        <v>6186</v>
      </c>
      <c r="AD1655" t="s">
        <v>6186</v>
      </c>
      <c r="AE1655" t="s">
        <v>6186</v>
      </c>
      <c r="AF1655" t="s">
        <v>6186</v>
      </c>
      <c r="AG1655" t="s">
        <v>6186</v>
      </c>
      <c r="AH1655" t="s">
        <v>6186</v>
      </c>
      <c r="AI1655">
        <v>1</v>
      </c>
      <c r="AJ1655" t="s">
        <v>6186</v>
      </c>
      <c r="AK1655">
        <v>1</v>
      </c>
      <c r="AL1655" t="s">
        <v>6186</v>
      </c>
      <c r="AM1655" t="s">
        <v>6186</v>
      </c>
      <c r="AN1655" t="s">
        <v>6186</v>
      </c>
      <c r="AO1655" t="s">
        <v>6186</v>
      </c>
      <c r="AP1655" t="s">
        <v>6186</v>
      </c>
      <c r="AQ1655" t="s">
        <v>6186</v>
      </c>
      <c r="AR1655" t="s">
        <v>6186</v>
      </c>
      <c r="AS1655" t="s">
        <v>6186</v>
      </c>
      <c r="AT1655" t="s">
        <v>6186</v>
      </c>
      <c r="AU1655" t="s">
        <v>6186</v>
      </c>
      <c r="AV1655">
        <v>1</v>
      </c>
      <c r="AW1655" t="s">
        <v>6186</v>
      </c>
      <c r="AX1655" t="s">
        <v>6186</v>
      </c>
      <c r="AY1655">
        <v>1</v>
      </c>
      <c r="AZ1655" t="s">
        <v>6186</v>
      </c>
      <c r="BA1655" t="s">
        <v>6186</v>
      </c>
      <c r="BB1655" t="s">
        <v>6186</v>
      </c>
      <c r="BC1655" t="s">
        <v>6186</v>
      </c>
      <c r="BD1655" t="s">
        <v>6186</v>
      </c>
    </row>
    <row r="1656" spans="1:56">
      <c r="A1656" t="s">
        <v>6191</v>
      </c>
      <c r="B1656">
        <v>5500</v>
      </c>
      <c r="C1656">
        <v>2013</v>
      </c>
      <c r="D1656">
        <v>0</v>
      </c>
      <c r="E1656">
        <v>1.9999999999999999E-6</v>
      </c>
      <c r="F1656">
        <v>89.908199999999994</v>
      </c>
      <c r="H1656">
        <v>63.217469999999999</v>
      </c>
      <c r="I1656">
        <f t="shared" si="29"/>
        <v>1.2643493999999999E-4</v>
      </c>
      <c r="K1656">
        <v>61</v>
      </c>
      <c r="L1656">
        <v>65</v>
      </c>
      <c r="M1656">
        <v>0</v>
      </c>
      <c r="N1656">
        <v>0</v>
      </c>
      <c r="O1656">
        <v>0</v>
      </c>
      <c r="P1656">
        <v>47.9</v>
      </c>
      <c r="Q1656" t="s">
        <v>6186</v>
      </c>
      <c r="R1656">
        <v>101</v>
      </c>
      <c r="S1656">
        <v>7.7</v>
      </c>
      <c r="T1656" t="s">
        <v>6186</v>
      </c>
      <c r="U1656">
        <v>1.8363999999999998E-2</v>
      </c>
      <c r="V1656">
        <v>173.84805</v>
      </c>
      <c r="W1656">
        <v>1</v>
      </c>
      <c r="X1656" t="s">
        <v>6186</v>
      </c>
      <c r="Y1656" t="s">
        <v>6186</v>
      </c>
      <c r="Z1656" t="s">
        <v>6186</v>
      </c>
      <c r="AA1656" t="s">
        <v>6186</v>
      </c>
      <c r="AB1656">
        <v>1</v>
      </c>
      <c r="AC1656" t="s">
        <v>6186</v>
      </c>
      <c r="AD1656" t="s">
        <v>6186</v>
      </c>
      <c r="AE1656" t="s">
        <v>6186</v>
      </c>
      <c r="AF1656" t="s">
        <v>6186</v>
      </c>
      <c r="AG1656" t="s">
        <v>6186</v>
      </c>
      <c r="AH1656" t="s">
        <v>6186</v>
      </c>
      <c r="AI1656">
        <v>1</v>
      </c>
      <c r="AJ1656" t="s">
        <v>6186</v>
      </c>
      <c r="AK1656">
        <v>1</v>
      </c>
      <c r="AL1656" t="s">
        <v>6186</v>
      </c>
      <c r="AM1656" t="s">
        <v>6186</v>
      </c>
      <c r="AN1656" t="s">
        <v>6186</v>
      </c>
      <c r="AO1656" t="s">
        <v>6186</v>
      </c>
      <c r="AP1656" t="s">
        <v>6186</v>
      </c>
      <c r="AQ1656" t="s">
        <v>6186</v>
      </c>
      <c r="AR1656" t="s">
        <v>6186</v>
      </c>
      <c r="AS1656" t="s">
        <v>6186</v>
      </c>
      <c r="AT1656" t="s">
        <v>6186</v>
      </c>
      <c r="AU1656" t="s">
        <v>6186</v>
      </c>
      <c r="AV1656">
        <v>1</v>
      </c>
      <c r="AW1656" t="s">
        <v>6186</v>
      </c>
      <c r="AX1656" t="s">
        <v>6186</v>
      </c>
      <c r="AY1656">
        <v>1</v>
      </c>
      <c r="AZ1656" t="s">
        <v>6186</v>
      </c>
      <c r="BA1656" t="s">
        <v>6186</v>
      </c>
      <c r="BB1656" t="s">
        <v>6186</v>
      </c>
      <c r="BC1656" t="s">
        <v>6186</v>
      </c>
      <c r="BD1656" t="s">
        <v>6186</v>
      </c>
    </row>
    <row r="1657" spans="1:56">
      <c r="A1657" t="s">
        <v>6191</v>
      </c>
      <c r="B1657">
        <v>5500</v>
      </c>
      <c r="C1657">
        <v>2014</v>
      </c>
      <c r="D1657">
        <v>0</v>
      </c>
      <c r="E1657">
        <v>3.0000000000000001E-6</v>
      </c>
      <c r="F1657">
        <v>89.908199999999994</v>
      </c>
      <c r="H1657">
        <v>63.381079999999997</v>
      </c>
      <c r="I1657">
        <f t="shared" si="29"/>
        <v>1.9014324E-4</v>
      </c>
      <c r="K1657">
        <v>61.32</v>
      </c>
      <c r="L1657">
        <v>65.03</v>
      </c>
      <c r="M1657">
        <v>0</v>
      </c>
      <c r="N1657">
        <v>0</v>
      </c>
      <c r="O1657">
        <v>0</v>
      </c>
      <c r="P1657">
        <v>47.9</v>
      </c>
      <c r="Q1657" t="s">
        <v>6186</v>
      </c>
      <c r="R1657">
        <v>101</v>
      </c>
      <c r="S1657">
        <v>7.7</v>
      </c>
      <c r="T1657" t="s">
        <v>6186</v>
      </c>
      <c r="U1657">
        <v>1.8363999999999998E-2</v>
      </c>
      <c r="V1657">
        <v>174.29796999999999</v>
      </c>
      <c r="W1657">
        <v>1</v>
      </c>
      <c r="X1657" t="s">
        <v>6186</v>
      </c>
      <c r="Y1657" t="s">
        <v>6186</v>
      </c>
      <c r="Z1657" t="s">
        <v>6186</v>
      </c>
      <c r="AA1657" t="s">
        <v>6186</v>
      </c>
      <c r="AB1657">
        <v>1</v>
      </c>
      <c r="AC1657" t="s">
        <v>6186</v>
      </c>
      <c r="AD1657" t="s">
        <v>6186</v>
      </c>
      <c r="AE1657" t="s">
        <v>6186</v>
      </c>
      <c r="AF1657" t="s">
        <v>6186</v>
      </c>
      <c r="AG1657" t="s">
        <v>6186</v>
      </c>
      <c r="AH1657" t="s">
        <v>6186</v>
      </c>
      <c r="AI1657">
        <v>1</v>
      </c>
      <c r="AJ1657" t="s">
        <v>6186</v>
      </c>
      <c r="AK1657">
        <v>1</v>
      </c>
      <c r="AL1657" t="s">
        <v>6186</v>
      </c>
      <c r="AM1657" t="s">
        <v>6186</v>
      </c>
      <c r="AN1657" t="s">
        <v>6186</v>
      </c>
      <c r="AO1657" t="s">
        <v>6186</v>
      </c>
      <c r="AP1657" t="s">
        <v>6186</v>
      </c>
      <c r="AQ1657" t="s">
        <v>6186</v>
      </c>
      <c r="AR1657" t="s">
        <v>6186</v>
      </c>
      <c r="AS1657" t="s">
        <v>6186</v>
      </c>
      <c r="AT1657" t="s">
        <v>6186</v>
      </c>
      <c r="AU1657" t="s">
        <v>6186</v>
      </c>
      <c r="AV1657">
        <v>1</v>
      </c>
      <c r="AW1657" t="s">
        <v>6186</v>
      </c>
      <c r="AX1657" t="s">
        <v>6186</v>
      </c>
      <c r="AY1657">
        <v>1</v>
      </c>
      <c r="AZ1657" t="s">
        <v>6186</v>
      </c>
      <c r="BA1657" t="s">
        <v>6186</v>
      </c>
      <c r="BB1657" t="s">
        <v>6186</v>
      </c>
      <c r="BC1657" t="s">
        <v>6186</v>
      </c>
      <c r="BD1657" t="s">
        <v>6186</v>
      </c>
    </row>
    <row r="1658" spans="1:56">
      <c r="A1658" t="s">
        <v>6191</v>
      </c>
      <c r="B1658">
        <v>5500</v>
      </c>
      <c r="C1658">
        <v>2015</v>
      </c>
      <c r="D1658" t="s">
        <v>6186</v>
      </c>
      <c r="E1658" t="s">
        <v>6186</v>
      </c>
      <c r="F1658" t="s">
        <v>6186</v>
      </c>
      <c r="H1658" t="s">
        <v>6186</v>
      </c>
      <c r="I1658" t="str">
        <f t="shared" si="29"/>
        <v/>
      </c>
      <c r="K1658" t="s">
        <v>6186</v>
      </c>
      <c r="L1658" t="s">
        <v>6186</v>
      </c>
      <c r="M1658" t="s">
        <v>6186</v>
      </c>
      <c r="N1658" t="s">
        <v>6186</v>
      </c>
      <c r="O1658" t="s">
        <v>6186</v>
      </c>
      <c r="P1658" t="s">
        <v>6186</v>
      </c>
      <c r="Q1658" t="s">
        <v>6186</v>
      </c>
      <c r="R1658" t="s">
        <v>6186</v>
      </c>
      <c r="S1658" t="s">
        <v>6186</v>
      </c>
      <c r="T1658" t="s">
        <v>6186</v>
      </c>
      <c r="U1658" t="s">
        <v>6186</v>
      </c>
      <c r="V1658" t="s">
        <v>6186</v>
      </c>
      <c r="W1658" t="s">
        <v>6186</v>
      </c>
      <c r="X1658" t="s">
        <v>6186</v>
      </c>
      <c r="Y1658" t="s">
        <v>6186</v>
      </c>
      <c r="Z1658" t="s">
        <v>6186</v>
      </c>
      <c r="AA1658" t="s">
        <v>6186</v>
      </c>
      <c r="AB1658" t="s">
        <v>6186</v>
      </c>
      <c r="AC1658" t="s">
        <v>6186</v>
      </c>
      <c r="AD1658" t="s">
        <v>6186</v>
      </c>
      <c r="AE1658" t="s">
        <v>6186</v>
      </c>
      <c r="AF1658" t="s">
        <v>6186</v>
      </c>
      <c r="AG1658" t="s">
        <v>6186</v>
      </c>
      <c r="AH1658" t="s">
        <v>6186</v>
      </c>
      <c r="AI1658" t="s">
        <v>6186</v>
      </c>
      <c r="AJ1658" t="s">
        <v>6186</v>
      </c>
      <c r="AK1658" t="s">
        <v>6186</v>
      </c>
      <c r="AL1658" t="s">
        <v>6186</v>
      </c>
      <c r="AM1658" t="s">
        <v>6186</v>
      </c>
      <c r="AN1658" t="s">
        <v>6186</v>
      </c>
      <c r="AO1658" t="s">
        <v>6186</v>
      </c>
      <c r="AP1658" t="s">
        <v>6186</v>
      </c>
      <c r="AQ1658" t="s">
        <v>6186</v>
      </c>
      <c r="AR1658" t="s">
        <v>6186</v>
      </c>
      <c r="AS1658" t="s">
        <v>6186</v>
      </c>
      <c r="AT1658" t="s">
        <v>6186</v>
      </c>
      <c r="AU1658" t="s">
        <v>6186</v>
      </c>
      <c r="AV1658" t="s">
        <v>6186</v>
      </c>
      <c r="AW1658" t="s">
        <v>6186</v>
      </c>
      <c r="AX1658" t="s">
        <v>6186</v>
      </c>
      <c r="AY1658" t="s">
        <v>6186</v>
      </c>
      <c r="AZ1658" t="s">
        <v>6186</v>
      </c>
      <c r="BA1658" t="s">
        <v>6186</v>
      </c>
      <c r="BB1658" t="s">
        <v>6186</v>
      </c>
      <c r="BC1658" t="s">
        <v>6186</v>
      </c>
      <c r="BD1658" t="s">
        <v>6186</v>
      </c>
    </row>
    <row r="1659" spans="1:56">
      <c r="A1659" t="s">
        <v>6191</v>
      </c>
      <c r="B1659">
        <v>5500</v>
      </c>
      <c r="C1659">
        <v>2016</v>
      </c>
      <c r="D1659">
        <v>17</v>
      </c>
      <c r="E1659">
        <v>1.047E-3</v>
      </c>
      <c r="F1659">
        <v>124.71087</v>
      </c>
      <c r="H1659">
        <v>91.927989999999994</v>
      </c>
      <c r="I1659">
        <f t="shared" si="29"/>
        <v>9.6248605529999989E-2</v>
      </c>
      <c r="K1659">
        <v>90.095389999999995</v>
      </c>
      <c r="L1659">
        <v>93.360579999999999</v>
      </c>
      <c r="M1659">
        <v>0</v>
      </c>
      <c r="N1659">
        <v>0</v>
      </c>
      <c r="O1659">
        <v>0</v>
      </c>
      <c r="P1659">
        <v>54.5</v>
      </c>
      <c r="Q1659" t="s">
        <v>6186</v>
      </c>
      <c r="R1659">
        <v>403.13639999999998</v>
      </c>
      <c r="S1659">
        <v>4.8887</v>
      </c>
      <c r="T1659" t="s">
        <v>6186</v>
      </c>
      <c r="U1659">
        <v>7.3298000000000002E-2</v>
      </c>
      <c r="V1659">
        <v>252.87832</v>
      </c>
      <c r="W1659" t="s">
        <v>6186</v>
      </c>
      <c r="X1659">
        <v>1</v>
      </c>
      <c r="Y1659" t="s">
        <v>6186</v>
      </c>
      <c r="Z1659" t="s">
        <v>6186</v>
      </c>
      <c r="AA1659">
        <v>1</v>
      </c>
      <c r="AB1659" t="s">
        <v>6186</v>
      </c>
      <c r="AC1659" t="s">
        <v>6186</v>
      </c>
      <c r="AD1659" t="s">
        <v>6186</v>
      </c>
      <c r="AE1659" t="s">
        <v>6186</v>
      </c>
      <c r="AF1659" t="s">
        <v>6186</v>
      </c>
      <c r="AG1659" t="s">
        <v>6186</v>
      </c>
      <c r="AH1659" t="s">
        <v>6186</v>
      </c>
      <c r="AI1659">
        <v>1</v>
      </c>
      <c r="AJ1659" t="s">
        <v>6186</v>
      </c>
      <c r="AK1659">
        <v>1</v>
      </c>
      <c r="AL1659" t="s">
        <v>6186</v>
      </c>
      <c r="AM1659" t="s">
        <v>6186</v>
      </c>
      <c r="AN1659" t="s">
        <v>6186</v>
      </c>
      <c r="AO1659" t="s">
        <v>6186</v>
      </c>
      <c r="AP1659" t="s">
        <v>6186</v>
      </c>
      <c r="AQ1659" t="s">
        <v>6186</v>
      </c>
      <c r="AR1659" t="s">
        <v>6186</v>
      </c>
      <c r="AS1659" t="s">
        <v>6186</v>
      </c>
      <c r="AT1659" t="s">
        <v>6186</v>
      </c>
      <c r="AU1659" t="s">
        <v>6186</v>
      </c>
      <c r="AV1659">
        <v>1</v>
      </c>
      <c r="AW1659" t="s">
        <v>6186</v>
      </c>
      <c r="AX1659" t="s">
        <v>6186</v>
      </c>
      <c r="AY1659">
        <v>1</v>
      </c>
      <c r="AZ1659" t="s">
        <v>6186</v>
      </c>
      <c r="BA1659" t="s">
        <v>6186</v>
      </c>
      <c r="BB1659" t="s">
        <v>6186</v>
      </c>
      <c r="BC1659" t="s">
        <v>6186</v>
      </c>
      <c r="BD1659" t="s">
        <v>6186</v>
      </c>
    </row>
    <row r="1660" spans="1:56">
      <c r="A1660" t="s">
        <v>6191</v>
      </c>
      <c r="B1660">
        <v>5500</v>
      </c>
      <c r="C1660">
        <v>2017</v>
      </c>
      <c r="D1660">
        <v>9</v>
      </c>
      <c r="E1660">
        <v>5.1699999999999999E-4</v>
      </c>
      <c r="F1660">
        <v>126.40801</v>
      </c>
      <c r="H1660">
        <v>93.283699999999996</v>
      </c>
      <c r="I1660">
        <f t="shared" si="29"/>
        <v>4.8227672899999997E-2</v>
      </c>
      <c r="K1660">
        <v>90.934659999999994</v>
      </c>
      <c r="L1660">
        <v>95.137690000000006</v>
      </c>
      <c r="M1660">
        <v>0</v>
      </c>
      <c r="N1660">
        <v>0</v>
      </c>
      <c r="O1660">
        <v>0</v>
      </c>
      <c r="P1660">
        <v>54.795299999999997</v>
      </c>
      <c r="Q1660" t="s">
        <v>6186</v>
      </c>
      <c r="R1660">
        <v>518.10379999999998</v>
      </c>
      <c r="S1660">
        <v>3.5028999999999999</v>
      </c>
      <c r="T1660" t="s">
        <v>6186</v>
      </c>
      <c r="U1660">
        <v>9.4200999999999993E-2</v>
      </c>
      <c r="V1660">
        <v>256.54764999999998</v>
      </c>
      <c r="W1660">
        <v>1E-3</v>
      </c>
      <c r="X1660">
        <v>0.999</v>
      </c>
      <c r="Y1660" t="s">
        <v>6186</v>
      </c>
      <c r="Z1660" t="s">
        <v>6186</v>
      </c>
      <c r="AA1660">
        <v>0.999</v>
      </c>
      <c r="AB1660">
        <v>1E-3</v>
      </c>
      <c r="AC1660" t="s">
        <v>6186</v>
      </c>
      <c r="AD1660" t="s">
        <v>6186</v>
      </c>
      <c r="AE1660" t="s">
        <v>6186</v>
      </c>
      <c r="AF1660" t="s">
        <v>6186</v>
      </c>
      <c r="AG1660" t="s">
        <v>6186</v>
      </c>
      <c r="AH1660" t="s">
        <v>6186</v>
      </c>
      <c r="AI1660">
        <v>1</v>
      </c>
      <c r="AJ1660" t="s">
        <v>6186</v>
      </c>
      <c r="AK1660">
        <v>1</v>
      </c>
      <c r="AL1660" t="s">
        <v>6186</v>
      </c>
      <c r="AM1660" t="s">
        <v>6186</v>
      </c>
      <c r="AN1660" t="s">
        <v>6186</v>
      </c>
      <c r="AO1660" t="s">
        <v>6186</v>
      </c>
      <c r="AP1660" t="s">
        <v>6186</v>
      </c>
      <c r="AQ1660" t="s">
        <v>6186</v>
      </c>
      <c r="AR1660" t="s">
        <v>6186</v>
      </c>
      <c r="AS1660" t="s">
        <v>6186</v>
      </c>
      <c r="AT1660" t="s">
        <v>6186</v>
      </c>
      <c r="AU1660" t="s">
        <v>6186</v>
      </c>
      <c r="AV1660">
        <v>1</v>
      </c>
      <c r="AW1660" t="s">
        <v>6186</v>
      </c>
      <c r="AX1660" t="s">
        <v>6186</v>
      </c>
      <c r="AY1660">
        <v>1</v>
      </c>
      <c r="AZ1660" t="s">
        <v>6186</v>
      </c>
      <c r="BA1660" t="s">
        <v>6186</v>
      </c>
      <c r="BB1660" t="s">
        <v>6186</v>
      </c>
      <c r="BC1660" t="s">
        <v>6186</v>
      </c>
      <c r="BD1660" t="s">
        <v>6186</v>
      </c>
    </row>
    <row r="1661" spans="1:56">
      <c r="A1661" t="s">
        <v>6191</v>
      </c>
      <c r="B1661">
        <v>5500</v>
      </c>
      <c r="C1661">
        <v>2018</v>
      </c>
      <c r="D1661">
        <v>7</v>
      </c>
      <c r="E1661">
        <v>4.5800000000000002E-4</v>
      </c>
      <c r="F1661">
        <v>126.73688</v>
      </c>
      <c r="H1661">
        <v>93.534149999999997</v>
      </c>
      <c r="I1661">
        <f t="shared" si="29"/>
        <v>4.28386407E-2</v>
      </c>
      <c r="K1661">
        <v>91.156779999999998</v>
      </c>
      <c r="L1661">
        <v>95.411320000000003</v>
      </c>
      <c r="M1661">
        <v>0</v>
      </c>
      <c r="N1661">
        <v>0</v>
      </c>
      <c r="O1661">
        <v>0</v>
      </c>
      <c r="P1661">
        <v>54.79815</v>
      </c>
      <c r="Q1661" t="s">
        <v>6186</v>
      </c>
      <c r="R1661">
        <v>517.88810000000001</v>
      </c>
      <c r="S1661">
        <v>3.5011000000000001</v>
      </c>
      <c r="T1661" t="s">
        <v>6186</v>
      </c>
      <c r="U1661">
        <v>9.4160999999999995E-2</v>
      </c>
      <c r="V1661">
        <v>257.22365000000002</v>
      </c>
      <c r="W1661">
        <v>0</v>
      </c>
      <c r="X1661">
        <v>1</v>
      </c>
      <c r="Y1661" t="s">
        <v>6186</v>
      </c>
      <c r="Z1661" t="s">
        <v>6186</v>
      </c>
      <c r="AA1661">
        <v>1</v>
      </c>
      <c r="AB1661">
        <v>0</v>
      </c>
      <c r="AC1661" t="s">
        <v>6186</v>
      </c>
      <c r="AD1661" t="s">
        <v>6186</v>
      </c>
      <c r="AE1661" t="s">
        <v>6186</v>
      </c>
      <c r="AF1661" t="s">
        <v>6186</v>
      </c>
      <c r="AG1661" t="s">
        <v>6186</v>
      </c>
      <c r="AH1661" t="s">
        <v>6186</v>
      </c>
      <c r="AI1661">
        <v>1</v>
      </c>
      <c r="AJ1661" t="s">
        <v>6186</v>
      </c>
      <c r="AK1661">
        <v>1</v>
      </c>
      <c r="AL1661" t="s">
        <v>6186</v>
      </c>
      <c r="AM1661" t="s">
        <v>6186</v>
      </c>
      <c r="AN1661" t="s">
        <v>6186</v>
      </c>
      <c r="AO1661" t="s">
        <v>6186</v>
      </c>
      <c r="AP1661" t="s">
        <v>6186</v>
      </c>
      <c r="AQ1661" t="s">
        <v>6186</v>
      </c>
      <c r="AR1661" t="s">
        <v>6186</v>
      </c>
      <c r="AS1661" t="s">
        <v>6186</v>
      </c>
      <c r="AT1661" t="s">
        <v>6186</v>
      </c>
      <c r="AU1661" t="s">
        <v>6186</v>
      </c>
      <c r="AV1661">
        <v>1</v>
      </c>
      <c r="AW1661" t="s">
        <v>6186</v>
      </c>
      <c r="AX1661" t="s">
        <v>6186</v>
      </c>
      <c r="AY1661">
        <v>1</v>
      </c>
      <c r="AZ1661" t="s">
        <v>6186</v>
      </c>
      <c r="BA1661" t="s">
        <v>6186</v>
      </c>
      <c r="BB1661" t="s">
        <v>6186</v>
      </c>
      <c r="BC1661" t="s">
        <v>6186</v>
      </c>
      <c r="BD1661" t="s">
        <v>6186</v>
      </c>
    </row>
    <row r="1662" spans="1:56">
      <c r="A1662" t="s">
        <v>6191</v>
      </c>
      <c r="B1662">
        <v>5500</v>
      </c>
      <c r="C1662">
        <v>2019</v>
      </c>
      <c r="D1662">
        <v>1</v>
      </c>
      <c r="E1662">
        <v>7.2000000000000002E-5</v>
      </c>
      <c r="F1662">
        <v>133.53108</v>
      </c>
      <c r="H1662">
        <v>98.878709999999998</v>
      </c>
      <c r="I1662">
        <f t="shared" si="29"/>
        <v>7.1192671199999998E-3</v>
      </c>
      <c r="K1662">
        <v>101.37443</v>
      </c>
      <c r="L1662">
        <v>97.075800000000001</v>
      </c>
      <c r="M1662">
        <v>0</v>
      </c>
      <c r="N1662">
        <v>0</v>
      </c>
      <c r="O1662">
        <v>0</v>
      </c>
      <c r="P1662">
        <v>54.8</v>
      </c>
      <c r="Q1662" t="s">
        <v>6186</v>
      </c>
      <c r="R1662">
        <v>530.50559999999996</v>
      </c>
      <c r="S1662">
        <v>4.7436999999999996</v>
      </c>
      <c r="T1662" t="s">
        <v>6186</v>
      </c>
      <c r="U1662">
        <v>9.6456E-2</v>
      </c>
      <c r="V1662">
        <v>272.15422999999998</v>
      </c>
      <c r="W1662" t="s">
        <v>6186</v>
      </c>
      <c r="X1662">
        <v>1</v>
      </c>
      <c r="Y1662" t="s">
        <v>6186</v>
      </c>
      <c r="Z1662" t="s">
        <v>6186</v>
      </c>
      <c r="AA1662">
        <v>1</v>
      </c>
      <c r="AB1662" t="s">
        <v>6186</v>
      </c>
      <c r="AC1662" t="s">
        <v>6186</v>
      </c>
      <c r="AD1662" t="s">
        <v>6186</v>
      </c>
      <c r="AE1662" t="s">
        <v>6186</v>
      </c>
      <c r="AF1662" t="s">
        <v>6186</v>
      </c>
      <c r="AG1662" t="s">
        <v>6186</v>
      </c>
      <c r="AH1662" t="s">
        <v>6186</v>
      </c>
      <c r="AI1662">
        <v>1</v>
      </c>
      <c r="AJ1662" t="s">
        <v>6186</v>
      </c>
      <c r="AK1662">
        <v>1</v>
      </c>
      <c r="AL1662" t="s">
        <v>6186</v>
      </c>
      <c r="AM1662" t="s">
        <v>6186</v>
      </c>
      <c r="AN1662" t="s">
        <v>6186</v>
      </c>
      <c r="AO1662" t="s">
        <v>6186</v>
      </c>
      <c r="AP1662" t="s">
        <v>6186</v>
      </c>
      <c r="AQ1662" t="s">
        <v>6186</v>
      </c>
      <c r="AR1662" t="s">
        <v>6186</v>
      </c>
      <c r="AS1662" t="s">
        <v>6186</v>
      </c>
      <c r="AT1662" t="s">
        <v>6186</v>
      </c>
      <c r="AU1662" t="s">
        <v>6186</v>
      </c>
      <c r="AV1662">
        <v>1</v>
      </c>
      <c r="AW1662" t="s">
        <v>6186</v>
      </c>
      <c r="AX1662" t="s">
        <v>6186</v>
      </c>
      <c r="AY1662">
        <v>1</v>
      </c>
      <c r="AZ1662" t="s">
        <v>6186</v>
      </c>
      <c r="BA1662" t="s">
        <v>6186</v>
      </c>
      <c r="BB1662" t="s">
        <v>6186</v>
      </c>
      <c r="BC1662" t="s">
        <v>6186</v>
      </c>
      <c r="BD1662" t="s">
        <v>6186</v>
      </c>
    </row>
    <row r="1663" spans="1:56">
      <c r="A1663" t="s">
        <v>6191</v>
      </c>
      <c r="B1663">
        <v>5500</v>
      </c>
      <c r="C1663">
        <v>2020</v>
      </c>
      <c r="D1663">
        <v>6</v>
      </c>
      <c r="E1663">
        <v>4.57E-4</v>
      </c>
      <c r="F1663">
        <v>148.2955</v>
      </c>
      <c r="H1663">
        <v>103.89336</v>
      </c>
      <c r="I1663">
        <f t="shared" si="29"/>
        <v>4.7479265520000001E-2</v>
      </c>
      <c r="K1663">
        <v>108.42310000000001</v>
      </c>
      <c r="L1663">
        <v>100.71899999999999</v>
      </c>
      <c r="M1663">
        <v>0</v>
      </c>
      <c r="N1663">
        <v>0</v>
      </c>
      <c r="O1663">
        <v>0</v>
      </c>
      <c r="P1663">
        <v>54.8</v>
      </c>
      <c r="Q1663" t="s">
        <v>6186</v>
      </c>
      <c r="R1663">
        <v>534</v>
      </c>
      <c r="S1663">
        <v>2.6</v>
      </c>
      <c r="T1663" t="s">
        <v>6186</v>
      </c>
      <c r="U1663">
        <v>9.7090999999999997E-2</v>
      </c>
      <c r="V1663">
        <v>285.70674000000002</v>
      </c>
      <c r="W1663" t="s">
        <v>6186</v>
      </c>
      <c r="X1663">
        <v>1</v>
      </c>
      <c r="Y1663" t="s">
        <v>6186</v>
      </c>
      <c r="Z1663" t="s">
        <v>6186</v>
      </c>
      <c r="AA1663">
        <v>1</v>
      </c>
      <c r="AB1663" t="s">
        <v>6186</v>
      </c>
      <c r="AC1663" t="s">
        <v>6186</v>
      </c>
      <c r="AD1663" t="s">
        <v>6186</v>
      </c>
      <c r="AE1663" t="s">
        <v>6186</v>
      </c>
      <c r="AF1663" t="s">
        <v>6186</v>
      </c>
      <c r="AG1663" t="s">
        <v>6186</v>
      </c>
      <c r="AH1663" t="s">
        <v>6186</v>
      </c>
      <c r="AI1663">
        <v>1</v>
      </c>
      <c r="AJ1663" t="s">
        <v>6186</v>
      </c>
      <c r="AK1663">
        <v>1</v>
      </c>
      <c r="AL1663" t="s">
        <v>6186</v>
      </c>
      <c r="AM1663" t="s">
        <v>6186</v>
      </c>
      <c r="AN1663" t="s">
        <v>6186</v>
      </c>
      <c r="AO1663" t="s">
        <v>6186</v>
      </c>
      <c r="AP1663" t="s">
        <v>6186</v>
      </c>
      <c r="AQ1663" t="s">
        <v>6186</v>
      </c>
      <c r="AR1663" t="s">
        <v>6186</v>
      </c>
      <c r="AS1663" t="s">
        <v>6186</v>
      </c>
      <c r="AT1663" t="s">
        <v>6186</v>
      </c>
      <c r="AU1663" t="s">
        <v>6186</v>
      </c>
      <c r="AV1663">
        <v>1</v>
      </c>
      <c r="AW1663" t="s">
        <v>6186</v>
      </c>
      <c r="AX1663" t="s">
        <v>6186</v>
      </c>
      <c r="AY1663">
        <v>1</v>
      </c>
      <c r="AZ1663" t="s">
        <v>6186</v>
      </c>
      <c r="BA1663" t="s">
        <v>6186</v>
      </c>
      <c r="BB1663" t="s">
        <v>6186</v>
      </c>
      <c r="BC1663" t="s">
        <v>6186</v>
      </c>
      <c r="BD1663" t="s">
        <v>6186</v>
      </c>
    </row>
    <row r="1664" spans="1:56">
      <c r="A1664" t="s">
        <v>6191</v>
      </c>
      <c r="B1664">
        <v>5500</v>
      </c>
      <c r="C1664">
        <v>2021</v>
      </c>
      <c r="D1664">
        <v>3</v>
      </c>
      <c r="E1664">
        <v>2.4800000000000001E-4</v>
      </c>
      <c r="F1664">
        <v>139.77422999999999</v>
      </c>
      <c r="G1664">
        <f>IFERROR(F1664*E1664,"")</f>
        <v>3.4664009039999999E-2</v>
      </c>
      <c r="H1664">
        <v>104.08231000000001</v>
      </c>
      <c r="I1664">
        <f t="shared" si="29"/>
        <v>2.5812412880000003E-2</v>
      </c>
      <c r="J1664">
        <f>IFERROR(M1664*E1664,"")</f>
        <v>0</v>
      </c>
      <c r="K1664">
        <v>108.56009</v>
      </c>
      <c r="L1664">
        <v>100.94139</v>
      </c>
      <c r="M1664">
        <v>0</v>
      </c>
      <c r="N1664">
        <v>0</v>
      </c>
      <c r="O1664">
        <v>0</v>
      </c>
      <c r="P1664">
        <v>54.9</v>
      </c>
      <c r="Q1664" t="s">
        <v>6186</v>
      </c>
      <c r="R1664">
        <v>510.22620000000001</v>
      </c>
      <c r="S1664">
        <v>4.3452999999999999</v>
      </c>
      <c r="T1664" t="s">
        <v>6186</v>
      </c>
      <c r="U1664">
        <v>9.2768000000000003E-2</v>
      </c>
      <c r="V1664">
        <v>286.25779999999997</v>
      </c>
      <c r="W1664" t="s">
        <v>6186</v>
      </c>
      <c r="X1664">
        <v>1</v>
      </c>
      <c r="Y1664" t="s">
        <v>6186</v>
      </c>
      <c r="Z1664" t="s">
        <v>6186</v>
      </c>
      <c r="AA1664">
        <v>1</v>
      </c>
      <c r="AB1664" t="s">
        <v>6186</v>
      </c>
      <c r="AC1664" t="s">
        <v>6186</v>
      </c>
      <c r="AD1664" t="s">
        <v>6186</v>
      </c>
      <c r="AE1664" t="s">
        <v>6186</v>
      </c>
      <c r="AF1664" t="s">
        <v>6186</v>
      </c>
      <c r="AG1664" t="s">
        <v>6186</v>
      </c>
      <c r="AH1664" t="s">
        <v>6186</v>
      </c>
      <c r="AI1664">
        <v>1</v>
      </c>
      <c r="AJ1664" t="s">
        <v>6186</v>
      </c>
      <c r="AK1664">
        <v>1</v>
      </c>
      <c r="AL1664" t="s">
        <v>6186</v>
      </c>
      <c r="AM1664" t="s">
        <v>6186</v>
      </c>
      <c r="AN1664" t="s">
        <v>6186</v>
      </c>
      <c r="AO1664" t="s">
        <v>6186</v>
      </c>
      <c r="AP1664" t="s">
        <v>6186</v>
      </c>
      <c r="AQ1664" t="s">
        <v>6186</v>
      </c>
      <c r="AR1664" t="s">
        <v>6186</v>
      </c>
      <c r="AS1664" t="s">
        <v>6186</v>
      </c>
      <c r="AT1664" t="s">
        <v>6186</v>
      </c>
      <c r="AU1664" t="s">
        <v>6186</v>
      </c>
      <c r="AV1664">
        <v>1</v>
      </c>
      <c r="AW1664" t="s">
        <v>6186</v>
      </c>
      <c r="AX1664" t="s">
        <v>6186</v>
      </c>
      <c r="AY1664">
        <v>1</v>
      </c>
      <c r="AZ1664" t="s">
        <v>6186</v>
      </c>
      <c r="BA1664" t="s">
        <v>6186</v>
      </c>
      <c r="BB1664" t="s">
        <v>6186</v>
      </c>
      <c r="BC1664" t="s">
        <v>6186</v>
      </c>
      <c r="BD1664" t="s">
        <v>6186</v>
      </c>
    </row>
    <row r="1665" spans="1:56">
      <c r="A1665" t="s">
        <v>6191</v>
      </c>
      <c r="B1665">
        <v>5500</v>
      </c>
      <c r="C1665" t="s">
        <v>6187</v>
      </c>
      <c r="D1665" t="s">
        <v>6186</v>
      </c>
      <c r="E1665" t="s">
        <v>6186</v>
      </c>
      <c r="F1665" t="s">
        <v>6186</v>
      </c>
      <c r="H1665" t="s">
        <v>6186</v>
      </c>
      <c r="I1665" t="str">
        <f t="shared" si="29"/>
        <v/>
      </c>
      <c r="K1665" t="s">
        <v>6186</v>
      </c>
      <c r="L1665" t="s">
        <v>6186</v>
      </c>
      <c r="M1665" t="s">
        <v>6186</v>
      </c>
      <c r="N1665" t="s">
        <v>6186</v>
      </c>
      <c r="O1665" t="s">
        <v>6186</v>
      </c>
      <c r="P1665" t="s">
        <v>6186</v>
      </c>
      <c r="Q1665" t="s">
        <v>6186</v>
      </c>
      <c r="R1665" t="s">
        <v>6186</v>
      </c>
      <c r="S1665" t="s">
        <v>6186</v>
      </c>
      <c r="T1665" t="s">
        <v>6186</v>
      </c>
      <c r="U1665" t="s">
        <v>6186</v>
      </c>
      <c r="V1665" t="s">
        <v>6186</v>
      </c>
      <c r="W1665" t="s">
        <v>6186</v>
      </c>
      <c r="X1665" t="s">
        <v>6186</v>
      </c>
      <c r="Y1665" t="s">
        <v>6186</v>
      </c>
      <c r="Z1665" t="s">
        <v>6186</v>
      </c>
      <c r="AA1665" t="s">
        <v>6186</v>
      </c>
      <c r="AB1665" t="s">
        <v>6186</v>
      </c>
      <c r="AC1665" t="s">
        <v>6186</v>
      </c>
      <c r="AD1665" t="s">
        <v>6186</v>
      </c>
      <c r="AE1665" t="s">
        <v>6186</v>
      </c>
      <c r="AF1665" t="s">
        <v>6186</v>
      </c>
      <c r="AG1665" t="s">
        <v>6186</v>
      </c>
      <c r="AH1665" t="s">
        <v>6186</v>
      </c>
      <c r="AI1665" t="s">
        <v>6186</v>
      </c>
      <c r="AJ1665" t="s">
        <v>6186</v>
      </c>
      <c r="AK1665" t="s">
        <v>6186</v>
      </c>
      <c r="AL1665" t="s">
        <v>6186</v>
      </c>
      <c r="AM1665" t="s">
        <v>6186</v>
      </c>
      <c r="AN1665" t="s">
        <v>6186</v>
      </c>
      <c r="AO1665" t="s">
        <v>6186</v>
      </c>
      <c r="AP1665" t="s">
        <v>6186</v>
      </c>
      <c r="AQ1665" t="s">
        <v>6186</v>
      </c>
      <c r="AR1665" t="s">
        <v>6186</v>
      </c>
      <c r="AS1665" t="s">
        <v>6186</v>
      </c>
      <c r="AT1665" t="s">
        <v>6186</v>
      </c>
      <c r="AU1665" t="s">
        <v>6186</v>
      </c>
      <c r="AV1665" t="s">
        <v>6186</v>
      </c>
      <c r="AW1665" t="s">
        <v>6186</v>
      </c>
      <c r="AX1665" t="s">
        <v>6186</v>
      </c>
      <c r="AY1665" t="s">
        <v>6186</v>
      </c>
      <c r="AZ1665" t="s">
        <v>6186</v>
      </c>
      <c r="BA1665" t="s">
        <v>6186</v>
      </c>
      <c r="BB1665" t="s">
        <v>6186</v>
      </c>
      <c r="BC1665" t="s">
        <v>6186</v>
      </c>
      <c r="BD1665" t="s">
        <v>6186</v>
      </c>
    </row>
    <row r="1666" spans="1:56">
      <c r="A1666" t="s">
        <v>6190</v>
      </c>
      <c r="B1666">
        <v>5500</v>
      </c>
      <c r="C1666">
        <v>1975</v>
      </c>
      <c r="D1666" t="s">
        <v>6186</v>
      </c>
      <c r="E1666" t="s">
        <v>6186</v>
      </c>
      <c r="F1666" t="s">
        <v>6186</v>
      </c>
      <c r="H1666" t="s">
        <v>6186</v>
      </c>
      <c r="I1666" t="str">
        <f t="shared" si="29"/>
        <v/>
      </c>
      <c r="K1666" t="s">
        <v>6186</v>
      </c>
      <c r="L1666" t="s">
        <v>6186</v>
      </c>
      <c r="M1666" t="s">
        <v>6186</v>
      </c>
      <c r="N1666" t="s">
        <v>6186</v>
      </c>
      <c r="O1666" t="s">
        <v>6186</v>
      </c>
      <c r="P1666" t="s">
        <v>6186</v>
      </c>
      <c r="Q1666" t="s">
        <v>6186</v>
      </c>
      <c r="R1666" t="s">
        <v>6186</v>
      </c>
      <c r="S1666" t="s">
        <v>6186</v>
      </c>
      <c r="T1666" t="s">
        <v>6186</v>
      </c>
      <c r="U1666" t="s">
        <v>6186</v>
      </c>
      <c r="V1666" t="s">
        <v>6186</v>
      </c>
      <c r="W1666" t="s">
        <v>6186</v>
      </c>
      <c r="X1666" t="s">
        <v>6186</v>
      </c>
      <c r="Y1666" t="s">
        <v>6186</v>
      </c>
      <c r="Z1666" t="s">
        <v>6186</v>
      </c>
      <c r="AA1666" t="s">
        <v>6186</v>
      </c>
      <c r="AB1666" t="s">
        <v>6186</v>
      </c>
      <c r="AC1666" t="s">
        <v>6186</v>
      </c>
      <c r="AD1666" t="s">
        <v>6186</v>
      </c>
      <c r="AE1666" t="s">
        <v>6186</v>
      </c>
      <c r="AF1666" t="s">
        <v>6186</v>
      </c>
      <c r="AG1666" t="s">
        <v>6186</v>
      </c>
      <c r="AH1666" t="s">
        <v>6186</v>
      </c>
      <c r="AI1666" t="s">
        <v>6186</v>
      </c>
      <c r="AJ1666" t="s">
        <v>6186</v>
      </c>
      <c r="AK1666" t="s">
        <v>6186</v>
      </c>
      <c r="AL1666" t="s">
        <v>6186</v>
      </c>
      <c r="AM1666" t="s">
        <v>6186</v>
      </c>
      <c r="AN1666" t="s">
        <v>6186</v>
      </c>
      <c r="AO1666" t="s">
        <v>6186</v>
      </c>
      <c r="AP1666" t="s">
        <v>6186</v>
      </c>
      <c r="AQ1666" t="s">
        <v>6186</v>
      </c>
      <c r="AR1666" t="s">
        <v>6186</v>
      </c>
      <c r="AS1666" t="s">
        <v>6186</v>
      </c>
      <c r="AT1666" t="s">
        <v>6186</v>
      </c>
      <c r="AU1666" t="s">
        <v>6186</v>
      </c>
      <c r="AV1666" t="s">
        <v>6186</v>
      </c>
      <c r="AW1666" t="s">
        <v>6186</v>
      </c>
      <c r="AX1666" t="s">
        <v>6186</v>
      </c>
      <c r="AY1666" t="s">
        <v>6186</v>
      </c>
      <c r="AZ1666" t="s">
        <v>6186</v>
      </c>
      <c r="BA1666" t="s">
        <v>6186</v>
      </c>
      <c r="BB1666" t="s">
        <v>6186</v>
      </c>
      <c r="BC1666" t="s">
        <v>6186</v>
      </c>
      <c r="BD1666" t="s">
        <v>6186</v>
      </c>
    </row>
    <row r="1667" spans="1:56">
      <c r="A1667" t="s">
        <v>6190</v>
      </c>
      <c r="B1667">
        <v>5500</v>
      </c>
      <c r="C1667">
        <v>1976</v>
      </c>
      <c r="D1667">
        <v>0</v>
      </c>
      <c r="E1667">
        <v>0</v>
      </c>
      <c r="F1667">
        <v>11.07</v>
      </c>
      <c r="H1667">
        <v>9.4006000000000007</v>
      </c>
      <c r="I1667">
        <f t="shared" si="29"/>
        <v>0</v>
      </c>
      <c r="K1667">
        <v>8.9819999999999993</v>
      </c>
      <c r="L1667">
        <v>9.9684000000000008</v>
      </c>
      <c r="M1667">
        <v>945.36554999999998</v>
      </c>
      <c r="N1667">
        <v>989.42328999999995</v>
      </c>
      <c r="O1667">
        <v>891.51719000000003</v>
      </c>
      <c r="P1667" t="s">
        <v>6186</v>
      </c>
      <c r="Q1667">
        <v>350</v>
      </c>
      <c r="R1667">
        <v>160</v>
      </c>
      <c r="S1667" t="s">
        <v>6186</v>
      </c>
      <c r="T1667">
        <v>0.45714300000000002</v>
      </c>
      <c r="U1667">
        <v>2.9090999999999999E-2</v>
      </c>
      <c r="V1667">
        <v>25.85164</v>
      </c>
      <c r="W1667" t="s">
        <v>6186</v>
      </c>
      <c r="X1667" t="s">
        <v>6186</v>
      </c>
      <c r="Y1667">
        <v>1</v>
      </c>
      <c r="Z1667" t="s">
        <v>6186</v>
      </c>
      <c r="AA1667">
        <v>1</v>
      </c>
      <c r="AB1667" t="s">
        <v>6186</v>
      </c>
      <c r="AC1667" t="s">
        <v>6186</v>
      </c>
      <c r="AD1667" t="s">
        <v>6186</v>
      </c>
      <c r="AE1667">
        <v>1</v>
      </c>
      <c r="AF1667" t="s">
        <v>6186</v>
      </c>
      <c r="AG1667" t="s">
        <v>6186</v>
      </c>
      <c r="AH1667" t="s">
        <v>6186</v>
      </c>
      <c r="AI1667" t="s">
        <v>6186</v>
      </c>
      <c r="AJ1667" t="s">
        <v>6186</v>
      </c>
      <c r="AK1667" t="s">
        <v>6186</v>
      </c>
      <c r="AL1667" t="s">
        <v>6186</v>
      </c>
      <c r="AM1667" t="s">
        <v>6186</v>
      </c>
      <c r="AN1667" t="s">
        <v>6186</v>
      </c>
      <c r="AO1667" t="s">
        <v>6186</v>
      </c>
      <c r="AP1667">
        <v>1</v>
      </c>
      <c r="AQ1667" t="s">
        <v>6186</v>
      </c>
      <c r="AR1667" t="s">
        <v>6186</v>
      </c>
      <c r="AS1667" t="s">
        <v>6186</v>
      </c>
      <c r="AT1667" t="s">
        <v>6186</v>
      </c>
      <c r="AU1667" t="s">
        <v>6186</v>
      </c>
      <c r="AV1667" t="s">
        <v>6186</v>
      </c>
      <c r="AW1667" t="s">
        <v>6186</v>
      </c>
      <c r="AX1667">
        <v>8</v>
      </c>
      <c r="AY1667" t="s">
        <v>6186</v>
      </c>
      <c r="AZ1667" t="s">
        <v>6186</v>
      </c>
      <c r="BA1667" t="s">
        <v>6186</v>
      </c>
      <c r="BB1667" t="s">
        <v>6186</v>
      </c>
      <c r="BC1667" t="s">
        <v>6186</v>
      </c>
      <c r="BD1667" t="s">
        <v>6186</v>
      </c>
    </row>
    <row r="1668" spans="1:56">
      <c r="A1668" t="s">
        <v>6190</v>
      </c>
      <c r="B1668">
        <v>5500</v>
      </c>
      <c r="C1668">
        <v>1977</v>
      </c>
      <c r="D1668" t="s">
        <v>6186</v>
      </c>
      <c r="E1668" t="s">
        <v>6186</v>
      </c>
      <c r="F1668" t="s">
        <v>6186</v>
      </c>
      <c r="H1668" t="s">
        <v>6186</v>
      </c>
      <c r="I1668" t="str">
        <f t="shared" si="29"/>
        <v/>
      </c>
      <c r="K1668" t="s">
        <v>6186</v>
      </c>
      <c r="L1668" t="s">
        <v>6186</v>
      </c>
      <c r="M1668" t="s">
        <v>6186</v>
      </c>
      <c r="N1668" t="s">
        <v>6186</v>
      </c>
      <c r="O1668" t="s">
        <v>6186</v>
      </c>
      <c r="P1668" t="s">
        <v>6186</v>
      </c>
      <c r="Q1668" t="s">
        <v>6186</v>
      </c>
      <c r="R1668" t="s">
        <v>6186</v>
      </c>
      <c r="S1668" t="s">
        <v>6186</v>
      </c>
      <c r="T1668" t="s">
        <v>6186</v>
      </c>
      <c r="U1668" t="s">
        <v>6186</v>
      </c>
      <c r="V1668" t="s">
        <v>6186</v>
      </c>
      <c r="W1668" t="s">
        <v>6186</v>
      </c>
      <c r="X1668" t="s">
        <v>6186</v>
      </c>
      <c r="Y1668" t="s">
        <v>6186</v>
      </c>
      <c r="Z1668" t="s">
        <v>6186</v>
      </c>
      <c r="AA1668" t="s">
        <v>6186</v>
      </c>
      <c r="AB1668" t="s">
        <v>6186</v>
      </c>
      <c r="AC1668" t="s">
        <v>6186</v>
      </c>
      <c r="AD1668" t="s">
        <v>6186</v>
      </c>
      <c r="AE1668" t="s">
        <v>6186</v>
      </c>
      <c r="AF1668" t="s">
        <v>6186</v>
      </c>
      <c r="AG1668" t="s">
        <v>6186</v>
      </c>
      <c r="AH1668" t="s">
        <v>6186</v>
      </c>
      <c r="AI1668" t="s">
        <v>6186</v>
      </c>
      <c r="AJ1668" t="s">
        <v>6186</v>
      </c>
      <c r="AK1668" t="s">
        <v>6186</v>
      </c>
      <c r="AL1668" t="s">
        <v>6186</v>
      </c>
      <c r="AM1668" t="s">
        <v>6186</v>
      </c>
      <c r="AN1668" t="s">
        <v>6186</v>
      </c>
      <c r="AO1668" t="s">
        <v>6186</v>
      </c>
      <c r="AP1668" t="s">
        <v>6186</v>
      </c>
      <c r="AQ1668" t="s">
        <v>6186</v>
      </c>
      <c r="AR1668" t="s">
        <v>6186</v>
      </c>
      <c r="AS1668" t="s">
        <v>6186</v>
      </c>
      <c r="AT1668" t="s">
        <v>6186</v>
      </c>
      <c r="AU1668" t="s">
        <v>6186</v>
      </c>
      <c r="AV1668" t="s">
        <v>6186</v>
      </c>
      <c r="AW1668" t="s">
        <v>6186</v>
      </c>
      <c r="AX1668" t="s">
        <v>6186</v>
      </c>
      <c r="AY1668" t="s">
        <v>6186</v>
      </c>
      <c r="AZ1668" t="s">
        <v>6186</v>
      </c>
      <c r="BA1668" t="s">
        <v>6186</v>
      </c>
      <c r="BB1668" t="s">
        <v>6186</v>
      </c>
      <c r="BC1668" t="s">
        <v>6186</v>
      </c>
      <c r="BD1668" t="s">
        <v>6186</v>
      </c>
    </row>
    <row r="1669" spans="1:56">
      <c r="A1669" t="s">
        <v>6190</v>
      </c>
      <c r="B1669">
        <v>5500</v>
      </c>
      <c r="C1669">
        <v>1978</v>
      </c>
      <c r="D1669" t="s">
        <v>6186</v>
      </c>
      <c r="E1669" t="s">
        <v>6186</v>
      </c>
      <c r="F1669" t="s">
        <v>6186</v>
      </c>
      <c r="H1669" t="s">
        <v>6186</v>
      </c>
      <c r="I1669" t="str">
        <f t="shared" si="29"/>
        <v/>
      </c>
      <c r="K1669" t="s">
        <v>6186</v>
      </c>
      <c r="L1669" t="s">
        <v>6186</v>
      </c>
      <c r="M1669" t="s">
        <v>6186</v>
      </c>
      <c r="N1669" t="s">
        <v>6186</v>
      </c>
      <c r="O1669" t="s">
        <v>6186</v>
      </c>
      <c r="P1669" t="s">
        <v>6186</v>
      </c>
      <c r="Q1669" t="s">
        <v>6186</v>
      </c>
      <c r="R1669" t="s">
        <v>6186</v>
      </c>
      <c r="S1669" t="s">
        <v>6186</v>
      </c>
      <c r="T1669" t="s">
        <v>6186</v>
      </c>
      <c r="U1669" t="s">
        <v>6186</v>
      </c>
      <c r="V1669" t="s">
        <v>6186</v>
      </c>
      <c r="W1669" t="s">
        <v>6186</v>
      </c>
      <c r="X1669" t="s">
        <v>6186</v>
      </c>
      <c r="Y1669" t="s">
        <v>6186</v>
      </c>
      <c r="Z1669" t="s">
        <v>6186</v>
      </c>
      <c r="AA1669" t="s">
        <v>6186</v>
      </c>
      <c r="AB1669" t="s">
        <v>6186</v>
      </c>
      <c r="AC1669" t="s">
        <v>6186</v>
      </c>
      <c r="AD1669" t="s">
        <v>6186</v>
      </c>
      <c r="AE1669" t="s">
        <v>6186</v>
      </c>
      <c r="AF1669" t="s">
        <v>6186</v>
      </c>
      <c r="AG1669" t="s">
        <v>6186</v>
      </c>
      <c r="AH1669" t="s">
        <v>6186</v>
      </c>
      <c r="AI1669" t="s">
        <v>6186</v>
      </c>
      <c r="AJ1669" t="s">
        <v>6186</v>
      </c>
      <c r="AK1669" t="s">
        <v>6186</v>
      </c>
      <c r="AL1669" t="s">
        <v>6186</v>
      </c>
      <c r="AM1669" t="s">
        <v>6186</v>
      </c>
      <c r="AN1669" t="s">
        <v>6186</v>
      </c>
      <c r="AO1669" t="s">
        <v>6186</v>
      </c>
      <c r="AP1669" t="s">
        <v>6186</v>
      </c>
      <c r="AQ1669" t="s">
        <v>6186</v>
      </c>
      <c r="AR1669" t="s">
        <v>6186</v>
      </c>
      <c r="AS1669" t="s">
        <v>6186</v>
      </c>
      <c r="AT1669" t="s">
        <v>6186</v>
      </c>
      <c r="AU1669" t="s">
        <v>6186</v>
      </c>
      <c r="AV1669" t="s">
        <v>6186</v>
      </c>
      <c r="AW1669" t="s">
        <v>6186</v>
      </c>
      <c r="AX1669" t="s">
        <v>6186</v>
      </c>
      <c r="AY1669" t="s">
        <v>6186</v>
      </c>
      <c r="AZ1669" t="s">
        <v>6186</v>
      </c>
      <c r="BA1669" t="s">
        <v>6186</v>
      </c>
      <c r="BB1669" t="s">
        <v>6186</v>
      </c>
      <c r="BC1669" t="s">
        <v>6186</v>
      </c>
      <c r="BD1669" t="s">
        <v>6186</v>
      </c>
    </row>
    <row r="1670" spans="1:56">
      <c r="A1670" t="s">
        <v>6190</v>
      </c>
      <c r="B1670">
        <v>5500</v>
      </c>
      <c r="C1670">
        <v>1979</v>
      </c>
      <c r="D1670">
        <v>17</v>
      </c>
      <c r="E1670">
        <v>1.193E-3</v>
      </c>
      <c r="F1670">
        <v>11.44238</v>
      </c>
      <c r="H1670">
        <v>9.6869099999999992</v>
      </c>
      <c r="I1670">
        <f t="shared" si="29"/>
        <v>1.1556483629999999E-2</v>
      </c>
      <c r="K1670">
        <v>9.5468100000000007</v>
      </c>
      <c r="L1670">
        <v>9.8638300000000001</v>
      </c>
      <c r="M1670">
        <v>917.42380000000003</v>
      </c>
      <c r="N1670">
        <v>930.88711000000001</v>
      </c>
      <c r="O1670">
        <v>900.96865000000003</v>
      </c>
      <c r="P1670" t="s">
        <v>6186</v>
      </c>
      <c r="Q1670">
        <v>376.64589999999998</v>
      </c>
      <c r="R1670">
        <v>167.71889999999999</v>
      </c>
      <c r="S1670">
        <v>15.9377</v>
      </c>
      <c r="T1670">
        <v>0.43784200000000001</v>
      </c>
      <c r="U1670">
        <v>3.0494E-2</v>
      </c>
      <c r="V1670">
        <v>26.909179999999999</v>
      </c>
      <c r="W1670" t="s">
        <v>6186</v>
      </c>
      <c r="X1670" t="s">
        <v>6186</v>
      </c>
      <c r="Y1670">
        <v>1</v>
      </c>
      <c r="Z1670">
        <v>3.1E-2</v>
      </c>
      <c r="AA1670">
        <v>0.96899999999999997</v>
      </c>
      <c r="AB1670" t="s">
        <v>6186</v>
      </c>
      <c r="AC1670" t="s">
        <v>6186</v>
      </c>
      <c r="AD1670" t="s">
        <v>6186</v>
      </c>
      <c r="AE1670">
        <v>1</v>
      </c>
      <c r="AF1670" t="s">
        <v>6186</v>
      </c>
      <c r="AG1670" t="s">
        <v>6186</v>
      </c>
      <c r="AH1670" t="s">
        <v>6186</v>
      </c>
      <c r="AI1670" t="s">
        <v>6186</v>
      </c>
      <c r="AJ1670" t="s">
        <v>6186</v>
      </c>
      <c r="AK1670" t="s">
        <v>6186</v>
      </c>
      <c r="AL1670" t="s">
        <v>6186</v>
      </c>
      <c r="AM1670" t="s">
        <v>6186</v>
      </c>
      <c r="AN1670" t="s">
        <v>6186</v>
      </c>
      <c r="AO1670" t="s">
        <v>6186</v>
      </c>
      <c r="AP1670">
        <v>1</v>
      </c>
      <c r="AQ1670" t="s">
        <v>6186</v>
      </c>
      <c r="AR1670" t="s">
        <v>6186</v>
      </c>
      <c r="AS1670" t="s">
        <v>6186</v>
      </c>
      <c r="AT1670" t="s">
        <v>6186</v>
      </c>
      <c r="AU1670" t="s">
        <v>6186</v>
      </c>
      <c r="AV1670">
        <v>3</v>
      </c>
      <c r="AW1670" t="s">
        <v>6186</v>
      </c>
      <c r="AX1670">
        <v>8</v>
      </c>
      <c r="AY1670">
        <v>1</v>
      </c>
      <c r="AZ1670" t="s">
        <v>6186</v>
      </c>
      <c r="BA1670" t="s">
        <v>6186</v>
      </c>
      <c r="BB1670" t="s">
        <v>6186</v>
      </c>
      <c r="BC1670" t="s">
        <v>6186</v>
      </c>
      <c r="BD1670" t="s">
        <v>6186</v>
      </c>
    </row>
    <row r="1671" spans="1:56">
      <c r="A1671" t="s">
        <v>6190</v>
      </c>
      <c r="B1671">
        <v>5500</v>
      </c>
      <c r="C1671">
        <v>1980</v>
      </c>
      <c r="D1671">
        <v>8</v>
      </c>
      <c r="E1671">
        <v>6.87E-4</v>
      </c>
      <c r="F1671">
        <v>12.363939999999999</v>
      </c>
      <c r="H1671">
        <v>10.500769999999999</v>
      </c>
      <c r="I1671">
        <f t="shared" si="29"/>
        <v>7.2140289899999994E-3</v>
      </c>
      <c r="K1671">
        <v>10.008839999999999</v>
      </c>
      <c r="L1671">
        <v>11.17187</v>
      </c>
      <c r="M1671">
        <v>846.31925999999999</v>
      </c>
      <c r="N1671">
        <v>887.91492000000005</v>
      </c>
      <c r="O1671">
        <v>795.48012000000006</v>
      </c>
      <c r="P1671" t="s">
        <v>6186</v>
      </c>
      <c r="Q1671">
        <v>355.98790000000002</v>
      </c>
      <c r="R1671">
        <v>153.6302</v>
      </c>
      <c r="S1671">
        <v>16.643699999999999</v>
      </c>
      <c r="T1671">
        <v>0.43103000000000002</v>
      </c>
      <c r="U1671">
        <v>2.7932999999999999E-2</v>
      </c>
      <c r="V1671">
        <v>28.899370000000001</v>
      </c>
      <c r="W1671" t="s">
        <v>6186</v>
      </c>
      <c r="X1671" t="s">
        <v>6186</v>
      </c>
      <c r="Y1671">
        <v>1</v>
      </c>
      <c r="Z1671" t="s">
        <v>6186</v>
      </c>
      <c r="AA1671">
        <v>0.99199999999999999</v>
      </c>
      <c r="AB1671">
        <v>8.0000000000000002E-3</v>
      </c>
      <c r="AC1671" t="s">
        <v>6186</v>
      </c>
      <c r="AD1671" t="s">
        <v>6186</v>
      </c>
      <c r="AE1671">
        <v>1</v>
      </c>
      <c r="AF1671" t="s">
        <v>6186</v>
      </c>
      <c r="AG1671" t="s">
        <v>6186</v>
      </c>
      <c r="AH1671" t="s">
        <v>6186</v>
      </c>
      <c r="AI1671" t="s">
        <v>6186</v>
      </c>
      <c r="AJ1671" t="s">
        <v>6186</v>
      </c>
      <c r="AK1671" t="s">
        <v>6186</v>
      </c>
      <c r="AL1671" t="s">
        <v>6186</v>
      </c>
      <c r="AM1671" t="s">
        <v>6186</v>
      </c>
      <c r="AN1671" t="s">
        <v>6186</v>
      </c>
      <c r="AO1671" t="s">
        <v>6186</v>
      </c>
      <c r="AP1671">
        <v>1</v>
      </c>
      <c r="AQ1671" t="s">
        <v>6186</v>
      </c>
      <c r="AR1671" t="s">
        <v>6186</v>
      </c>
      <c r="AS1671" t="s">
        <v>6186</v>
      </c>
      <c r="AT1671" t="s">
        <v>6186</v>
      </c>
      <c r="AU1671" t="s">
        <v>6186</v>
      </c>
      <c r="AV1671">
        <v>3</v>
      </c>
      <c r="AW1671" t="s">
        <v>6186</v>
      </c>
      <c r="AX1671">
        <v>8</v>
      </c>
      <c r="AY1671">
        <v>1</v>
      </c>
      <c r="AZ1671" t="s">
        <v>6186</v>
      </c>
      <c r="BA1671" t="s">
        <v>6186</v>
      </c>
      <c r="BB1671" t="s">
        <v>6186</v>
      </c>
      <c r="BC1671" t="s">
        <v>6186</v>
      </c>
      <c r="BD1671" t="s">
        <v>6186</v>
      </c>
    </row>
    <row r="1672" spans="1:56">
      <c r="A1672" t="s">
        <v>6190</v>
      </c>
      <c r="B1672">
        <v>5500</v>
      </c>
      <c r="C1672">
        <v>1981</v>
      </c>
      <c r="D1672">
        <v>1</v>
      </c>
      <c r="E1672">
        <v>5.1E-5</v>
      </c>
      <c r="F1672">
        <v>12.302949999999999</v>
      </c>
      <c r="H1672">
        <v>10.452529999999999</v>
      </c>
      <c r="I1672">
        <f t="shared" si="29"/>
        <v>5.3307902999999998E-4</v>
      </c>
      <c r="K1672">
        <v>9.9329000000000001</v>
      </c>
      <c r="L1672">
        <v>11.166499999999999</v>
      </c>
      <c r="M1672">
        <v>850.22511999999995</v>
      </c>
      <c r="N1672">
        <v>894.70380999999998</v>
      </c>
      <c r="O1672">
        <v>795.86228000000006</v>
      </c>
      <c r="P1672" t="s">
        <v>6186</v>
      </c>
      <c r="Q1672">
        <v>345.93540000000002</v>
      </c>
      <c r="R1672">
        <v>154.4742</v>
      </c>
      <c r="S1672">
        <v>16.532800000000002</v>
      </c>
      <c r="T1672">
        <v>0.44685900000000001</v>
      </c>
      <c r="U1672">
        <v>2.8086E-2</v>
      </c>
      <c r="V1672">
        <v>29.032060000000001</v>
      </c>
      <c r="W1672" t="s">
        <v>6186</v>
      </c>
      <c r="X1672" t="s">
        <v>6186</v>
      </c>
      <c r="Y1672">
        <v>1</v>
      </c>
      <c r="Z1672">
        <v>4.3999999999999997E-2</v>
      </c>
      <c r="AA1672">
        <v>0.95599999999999996</v>
      </c>
      <c r="AB1672" t="s">
        <v>6186</v>
      </c>
      <c r="AC1672" t="s">
        <v>6186</v>
      </c>
      <c r="AD1672" t="s">
        <v>6186</v>
      </c>
      <c r="AE1672">
        <v>1</v>
      </c>
      <c r="AF1672" t="s">
        <v>6186</v>
      </c>
      <c r="AG1672" t="s">
        <v>6186</v>
      </c>
      <c r="AH1672" t="s">
        <v>6186</v>
      </c>
      <c r="AI1672" t="s">
        <v>6186</v>
      </c>
      <c r="AJ1672" t="s">
        <v>6186</v>
      </c>
      <c r="AK1672" t="s">
        <v>6186</v>
      </c>
      <c r="AL1672" t="s">
        <v>6186</v>
      </c>
      <c r="AM1672" t="s">
        <v>6186</v>
      </c>
      <c r="AN1672" t="s">
        <v>6186</v>
      </c>
      <c r="AO1672" t="s">
        <v>6186</v>
      </c>
      <c r="AP1672">
        <v>1</v>
      </c>
      <c r="AQ1672" t="s">
        <v>6186</v>
      </c>
      <c r="AR1672" t="s">
        <v>6186</v>
      </c>
      <c r="AS1672" t="s">
        <v>6186</v>
      </c>
      <c r="AT1672" t="s">
        <v>6186</v>
      </c>
      <c r="AU1672" t="s">
        <v>6186</v>
      </c>
      <c r="AV1672">
        <v>3</v>
      </c>
      <c r="AW1672" t="s">
        <v>6186</v>
      </c>
      <c r="AX1672">
        <v>8</v>
      </c>
      <c r="AY1672">
        <v>1</v>
      </c>
      <c r="AZ1672" t="s">
        <v>6186</v>
      </c>
      <c r="BA1672" t="s">
        <v>6186</v>
      </c>
      <c r="BB1672" t="s">
        <v>6186</v>
      </c>
      <c r="BC1672" t="s">
        <v>6186</v>
      </c>
      <c r="BD1672" t="s">
        <v>6186</v>
      </c>
    </row>
    <row r="1673" spans="1:56">
      <c r="A1673" t="s">
        <v>6190</v>
      </c>
      <c r="B1673">
        <v>5500</v>
      </c>
      <c r="C1673">
        <v>1982</v>
      </c>
      <c r="D1673">
        <v>0</v>
      </c>
      <c r="E1673">
        <v>4.8999999999999998E-5</v>
      </c>
      <c r="F1673">
        <v>13.39507</v>
      </c>
      <c r="H1673">
        <v>11.37223</v>
      </c>
      <c r="I1673">
        <f t="shared" si="29"/>
        <v>5.5723926999999996E-4</v>
      </c>
      <c r="K1673">
        <v>10.86439</v>
      </c>
      <c r="L1673">
        <v>12.061310000000001</v>
      </c>
      <c r="M1673">
        <v>781.46493999999996</v>
      </c>
      <c r="N1673">
        <v>817.99369999999999</v>
      </c>
      <c r="O1673">
        <v>736.81866000000002</v>
      </c>
      <c r="P1673" t="s">
        <v>6186</v>
      </c>
      <c r="Q1673">
        <v>337.22250000000003</v>
      </c>
      <c r="R1673">
        <v>143.26820000000001</v>
      </c>
      <c r="S1673">
        <v>18.508600000000001</v>
      </c>
      <c r="T1673">
        <v>0.42662800000000001</v>
      </c>
      <c r="U1673">
        <v>2.6048999999999999E-2</v>
      </c>
      <c r="V1673">
        <v>31.37088</v>
      </c>
      <c r="W1673" t="s">
        <v>6186</v>
      </c>
      <c r="X1673" t="s">
        <v>6186</v>
      </c>
      <c r="Y1673">
        <v>1</v>
      </c>
      <c r="Z1673">
        <v>2.3E-2</v>
      </c>
      <c r="AA1673">
        <v>0.95199999999999996</v>
      </c>
      <c r="AB1673">
        <v>2.5000000000000001E-2</v>
      </c>
      <c r="AC1673" t="s">
        <v>6186</v>
      </c>
      <c r="AD1673" t="s">
        <v>6186</v>
      </c>
      <c r="AE1673">
        <v>1</v>
      </c>
      <c r="AF1673" t="s">
        <v>6186</v>
      </c>
      <c r="AG1673" t="s">
        <v>6186</v>
      </c>
      <c r="AH1673" t="s">
        <v>6186</v>
      </c>
      <c r="AI1673" t="s">
        <v>6186</v>
      </c>
      <c r="AJ1673" t="s">
        <v>6186</v>
      </c>
      <c r="AK1673" t="s">
        <v>6186</v>
      </c>
      <c r="AL1673" t="s">
        <v>6186</v>
      </c>
      <c r="AM1673" t="s">
        <v>6186</v>
      </c>
      <c r="AN1673" t="s">
        <v>6186</v>
      </c>
      <c r="AO1673" t="s">
        <v>6186</v>
      </c>
      <c r="AP1673">
        <v>1</v>
      </c>
      <c r="AQ1673" t="s">
        <v>6186</v>
      </c>
      <c r="AR1673" t="s">
        <v>6186</v>
      </c>
      <c r="AS1673" t="s">
        <v>6186</v>
      </c>
      <c r="AT1673" t="s">
        <v>6186</v>
      </c>
      <c r="AU1673" t="s">
        <v>6186</v>
      </c>
      <c r="AV1673">
        <v>3</v>
      </c>
      <c r="AW1673" t="s">
        <v>6186</v>
      </c>
      <c r="AX1673">
        <v>8</v>
      </c>
      <c r="AY1673">
        <v>1</v>
      </c>
      <c r="AZ1673" t="s">
        <v>6186</v>
      </c>
      <c r="BA1673" t="s">
        <v>6186</v>
      </c>
      <c r="BB1673" t="s">
        <v>6186</v>
      </c>
      <c r="BC1673" t="s">
        <v>6186</v>
      </c>
      <c r="BD1673" t="s">
        <v>6186</v>
      </c>
    </row>
    <row r="1674" spans="1:56">
      <c r="A1674" t="s">
        <v>6190</v>
      </c>
      <c r="B1674">
        <v>5500</v>
      </c>
      <c r="C1674">
        <v>1983</v>
      </c>
      <c r="D1674">
        <v>5</v>
      </c>
      <c r="E1674">
        <v>4.7899999999999999E-4</v>
      </c>
      <c r="F1674">
        <v>18.222239999999999</v>
      </c>
      <c r="H1674">
        <v>15.526400000000001</v>
      </c>
      <c r="I1674">
        <f t="shared" si="29"/>
        <v>7.4371456000000002E-3</v>
      </c>
      <c r="K1674">
        <v>14.19159</v>
      </c>
      <c r="L1674">
        <v>17.543109999999999</v>
      </c>
      <c r="M1674">
        <v>611.48684000000003</v>
      </c>
      <c r="N1674">
        <v>669.94493</v>
      </c>
      <c r="O1674">
        <v>540.03805999999997</v>
      </c>
      <c r="P1674" t="s">
        <v>6186</v>
      </c>
      <c r="Q1674">
        <v>368.83420000000001</v>
      </c>
      <c r="R1674">
        <v>140.4237</v>
      </c>
      <c r="S1674">
        <v>16.764199999999999</v>
      </c>
      <c r="T1674">
        <v>0.382548</v>
      </c>
      <c r="U1674">
        <v>2.5531999999999999E-2</v>
      </c>
      <c r="V1674">
        <v>46.254339999999999</v>
      </c>
      <c r="W1674" t="s">
        <v>6186</v>
      </c>
      <c r="X1674" t="s">
        <v>6186</v>
      </c>
      <c r="Y1674">
        <v>1</v>
      </c>
      <c r="Z1674">
        <v>6.0000000000000001E-3</v>
      </c>
      <c r="AA1674">
        <v>0.16200000000000001</v>
      </c>
      <c r="AB1674">
        <v>0.83199999999999996</v>
      </c>
      <c r="AC1674" t="s">
        <v>6186</v>
      </c>
      <c r="AD1674" t="s">
        <v>6186</v>
      </c>
      <c r="AE1674">
        <v>0.38800000000000001</v>
      </c>
      <c r="AF1674" t="s">
        <v>6186</v>
      </c>
      <c r="AG1674" t="s">
        <v>6186</v>
      </c>
      <c r="AH1674" t="s">
        <v>6186</v>
      </c>
      <c r="AI1674">
        <v>0.61199999999999999</v>
      </c>
      <c r="AJ1674">
        <v>0.61199999999999999</v>
      </c>
      <c r="AK1674" t="s">
        <v>6186</v>
      </c>
      <c r="AL1674" t="s">
        <v>6186</v>
      </c>
      <c r="AM1674" t="s">
        <v>6186</v>
      </c>
      <c r="AN1674" t="s">
        <v>6186</v>
      </c>
      <c r="AO1674" t="s">
        <v>6186</v>
      </c>
      <c r="AP1674">
        <v>0.38800000000000001</v>
      </c>
      <c r="AQ1674" t="s">
        <v>6186</v>
      </c>
      <c r="AR1674" t="s">
        <v>6186</v>
      </c>
      <c r="AS1674" t="s">
        <v>6186</v>
      </c>
      <c r="AT1674" t="s">
        <v>6186</v>
      </c>
      <c r="AU1674" t="s">
        <v>6186</v>
      </c>
      <c r="AV1674">
        <v>3.8</v>
      </c>
      <c r="AW1674" t="s">
        <v>6186</v>
      </c>
      <c r="AX1674">
        <v>8</v>
      </c>
      <c r="AY1674">
        <v>1</v>
      </c>
      <c r="AZ1674" t="s">
        <v>6186</v>
      </c>
      <c r="BA1674" t="s">
        <v>6186</v>
      </c>
      <c r="BB1674" t="s">
        <v>6186</v>
      </c>
      <c r="BC1674" t="s">
        <v>6186</v>
      </c>
      <c r="BD1674" t="s">
        <v>6186</v>
      </c>
    </row>
    <row r="1675" spans="1:56">
      <c r="A1675" t="s">
        <v>6190</v>
      </c>
      <c r="B1675">
        <v>5500</v>
      </c>
      <c r="C1675">
        <v>1984</v>
      </c>
      <c r="D1675">
        <v>6</v>
      </c>
      <c r="E1675">
        <v>4.1100000000000002E-4</v>
      </c>
      <c r="F1675">
        <v>14.54975</v>
      </c>
      <c r="H1675">
        <v>12.38991</v>
      </c>
      <c r="I1675">
        <f t="shared" ref="I1675:I1738" si="30">IFERROR(H1675*E1675,"")</f>
        <v>5.0922530100000005E-3</v>
      </c>
      <c r="K1675">
        <v>11.40297</v>
      </c>
      <c r="L1675">
        <v>13.85563</v>
      </c>
      <c r="M1675">
        <v>739.16789000000006</v>
      </c>
      <c r="N1675">
        <v>803.31754000000001</v>
      </c>
      <c r="O1675">
        <v>660.76277000000005</v>
      </c>
      <c r="P1675" t="s">
        <v>6186</v>
      </c>
      <c r="Q1675">
        <v>362.26049999999998</v>
      </c>
      <c r="R1675">
        <v>157.70410000000001</v>
      </c>
      <c r="S1675">
        <v>15.6394</v>
      </c>
      <c r="T1675">
        <v>0.437612</v>
      </c>
      <c r="U1675">
        <v>2.8673000000000001E-2</v>
      </c>
      <c r="V1675">
        <v>37.08943</v>
      </c>
      <c r="W1675" t="s">
        <v>6186</v>
      </c>
      <c r="X1675" t="s">
        <v>6186</v>
      </c>
      <c r="Y1675">
        <v>1</v>
      </c>
      <c r="Z1675">
        <v>0.01</v>
      </c>
      <c r="AA1675">
        <v>0.39600000000000002</v>
      </c>
      <c r="AB1675">
        <v>0.59299999999999997</v>
      </c>
      <c r="AC1675" t="s">
        <v>6186</v>
      </c>
      <c r="AD1675" t="s">
        <v>6186</v>
      </c>
      <c r="AE1675">
        <v>0.67200000000000004</v>
      </c>
      <c r="AF1675" t="s">
        <v>6186</v>
      </c>
      <c r="AG1675" t="s">
        <v>6186</v>
      </c>
      <c r="AH1675" t="s">
        <v>6186</v>
      </c>
      <c r="AI1675">
        <v>0.32800000000000001</v>
      </c>
      <c r="AJ1675">
        <v>0.32800000000000001</v>
      </c>
      <c r="AK1675" t="s">
        <v>6186</v>
      </c>
      <c r="AL1675" t="s">
        <v>6186</v>
      </c>
      <c r="AM1675" t="s">
        <v>6186</v>
      </c>
      <c r="AN1675" t="s">
        <v>6186</v>
      </c>
      <c r="AO1675" t="s">
        <v>6186</v>
      </c>
      <c r="AP1675">
        <v>0.67200000000000004</v>
      </c>
      <c r="AQ1675" t="s">
        <v>6186</v>
      </c>
      <c r="AR1675" t="s">
        <v>6186</v>
      </c>
      <c r="AS1675" t="s">
        <v>6186</v>
      </c>
      <c r="AT1675" t="s">
        <v>6186</v>
      </c>
      <c r="AU1675" t="s">
        <v>6186</v>
      </c>
      <c r="AV1675">
        <v>3.6</v>
      </c>
      <c r="AW1675" t="s">
        <v>6186</v>
      </c>
      <c r="AX1675">
        <v>8</v>
      </c>
      <c r="AY1675">
        <v>1</v>
      </c>
      <c r="AZ1675" t="s">
        <v>6186</v>
      </c>
      <c r="BA1675" t="s">
        <v>6186</v>
      </c>
      <c r="BB1675" t="s">
        <v>6186</v>
      </c>
      <c r="BC1675" t="s">
        <v>6186</v>
      </c>
      <c r="BD1675" t="s">
        <v>6186</v>
      </c>
    </row>
    <row r="1676" spans="1:56">
      <c r="A1676" t="s">
        <v>6190</v>
      </c>
      <c r="B1676">
        <v>5500</v>
      </c>
      <c r="C1676">
        <v>1985</v>
      </c>
      <c r="D1676">
        <v>5</v>
      </c>
      <c r="E1676">
        <v>3.2600000000000001E-4</v>
      </c>
      <c r="F1676">
        <v>12.927210000000001</v>
      </c>
      <c r="H1676">
        <v>10.995089999999999</v>
      </c>
      <c r="I1676">
        <f t="shared" si="30"/>
        <v>3.5843993399999998E-3</v>
      </c>
      <c r="K1676">
        <v>10.292680000000001</v>
      </c>
      <c r="L1676">
        <v>11.99563</v>
      </c>
      <c r="M1676">
        <v>808.27000999999996</v>
      </c>
      <c r="N1676">
        <v>863.42918999999995</v>
      </c>
      <c r="O1676">
        <v>740.85325</v>
      </c>
      <c r="P1676" t="s">
        <v>6186</v>
      </c>
      <c r="Q1676">
        <v>351.35930000000002</v>
      </c>
      <c r="R1676">
        <v>180.02019999999999</v>
      </c>
      <c r="S1676">
        <v>14.1906</v>
      </c>
      <c r="T1676">
        <v>0.51239400000000002</v>
      </c>
      <c r="U1676">
        <v>3.2731000000000003E-2</v>
      </c>
      <c r="V1676">
        <v>30.36824</v>
      </c>
      <c r="W1676" t="s">
        <v>6186</v>
      </c>
      <c r="X1676" t="s">
        <v>6186</v>
      </c>
      <c r="Y1676">
        <v>1</v>
      </c>
      <c r="Z1676" t="s">
        <v>6186</v>
      </c>
      <c r="AA1676">
        <v>0.55100000000000005</v>
      </c>
      <c r="AB1676">
        <v>0.44900000000000001</v>
      </c>
      <c r="AC1676" t="s">
        <v>6186</v>
      </c>
      <c r="AD1676" t="s">
        <v>6186</v>
      </c>
      <c r="AE1676">
        <v>1</v>
      </c>
      <c r="AF1676" t="s">
        <v>6186</v>
      </c>
      <c r="AG1676" t="s">
        <v>6186</v>
      </c>
      <c r="AH1676" t="s">
        <v>6186</v>
      </c>
      <c r="AI1676" t="s">
        <v>6186</v>
      </c>
      <c r="AJ1676" t="s">
        <v>6186</v>
      </c>
      <c r="AK1676" t="s">
        <v>6186</v>
      </c>
      <c r="AL1676" t="s">
        <v>6186</v>
      </c>
      <c r="AM1676" t="s">
        <v>6186</v>
      </c>
      <c r="AN1676" t="s">
        <v>6186</v>
      </c>
      <c r="AO1676" t="s">
        <v>6186</v>
      </c>
      <c r="AP1676">
        <v>1</v>
      </c>
      <c r="AQ1676" t="s">
        <v>6186</v>
      </c>
      <c r="AR1676" t="s">
        <v>6186</v>
      </c>
      <c r="AS1676" t="s">
        <v>6186</v>
      </c>
      <c r="AT1676" t="s">
        <v>6186</v>
      </c>
      <c r="AU1676" t="s">
        <v>6186</v>
      </c>
      <c r="AV1676">
        <v>3.4</v>
      </c>
      <c r="AW1676" t="s">
        <v>6186</v>
      </c>
      <c r="AX1676">
        <v>8</v>
      </c>
      <c r="AY1676">
        <v>1</v>
      </c>
      <c r="AZ1676" t="s">
        <v>6186</v>
      </c>
      <c r="BA1676" t="s">
        <v>6186</v>
      </c>
      <c r="BB1676" t="s">
        <v>6186</v>
      </c>
      <c r="BC1676" t="s">
        <v>6186</v>
      </c>
      <c r="BD1676" t="s">
        <v>6186</v>
      </c>
    </row>
    <row r="1677" spans="1:56">
      <c r="A1677" t="s">
        <v>6190</v>
      </c>
      <c r="B1677">
        <v>5500</v>
      </c>
      <c r="C1677">
        <v>1986</v>
      </c>
      <c r="D1677">
        <v>6</v>
      </c>
      <c r="E1677">
        <v>4.0200000000000001E-4</v>
      </c>
      <c r="F1677">
        <v>15.02586</v>
      </c>
      <c r="H1677">
        <v>12.728249999999999</v>
      </c>
      <c r="I1677">
        <f t="shared" si="30"/>
        <v>5.1167564999999998E-3</v>
      </c>
      <c r="K1677">
        <v>12.022790000000001</v>
      </c>
      <c r="L1677">
        <v>13.68276</v>
      </c>
      <c r="M1677">
        <v>722.16198999999995</v>
      </c>
      <c r="N1677">
        <v>763.05175999999994</v>
      </c>
      <c r="O1677">
        <v>673.55935999999997</v>
      </c>
      <c r="P1677" t="s">
        <v>6186</v>
      </c>
      <c r="Q1677">
        <v>285.73160000000001</v>
      </c>
      <c r="R1677">
        <v>158.42840000000001</v>
      </c>
      <c r="S1677">
        <v>14.820399999999999</v>
      </c>
      <c r="T1677">
        <v>0.59377199999999997</v>
      </c>
      <c r="U1677">
        <v>2.8805000000000001E-2</v>
      </c>
      <c r="V1677">
        <v>36.56062</v>
      </c>
      <c r="W1677" t="s">
        <v>6186</v>
      </c>
      <c r="X1677" t="s">
        <v>6186</v>
      </c>
      <c r="Y1677">
        <v>1</v>
      </c>
      <c r="Z1677">
        <v>0.32400000000000001</v>
      </c>
      <c r="AA1677">
        <v>0.32600000000000001</v>
      </c>
      <c r="AB1677">
        <v>0.35</v>
      </c>
      <c r="AC1677" t="s">
        <v>6186</v>
      </c>
      <c r="AD1677" t="s">
        <v>6186</v>
      </c>
      <c r="AE1677">
        <v>0.67600000000000005</v>
      </c>
      <c r="AF1677" t="s">
        <v>6186</v>
      </c>
      <c r="AG1677" t="s">
        <v>6186</v>
      </c>
      <c r="AH1677" t="s">
        <v>6186</v>
      </c>
      <c r="AI1677">
        <v>0.32400000000000001</v>
      </c>
      <c r="AJ1677">
        <v>0.32400000000000001</v>
      </c>
      <c r="AK1677" t="s">
        <v>6186</v>
      </c>
      <c r="AL1677" t="s">
        <v>6186</v>
      </c>
      <c r="AM1677" t="s">
        <v>6186</v>
      </c>
      <c r="AN1677" t="s">
        <v>6186</v>
      </c>
      <c r="AO1677" t="s">
        <v>6186</v>
      </c>
      <c r="AP1677">
        <v>0.67600000000000005</v>
      </c>
      <c r="AQ1677" t="s">
        <v>6186</v>
      </c>
      <c r="AR1677" t="s">
        <v>6186</v>
      </c>
      <c r="AS1677" t="s">
        <v>6186</v>
      </c>
      <c r="AT1677" t="s">
        <v>6186</v>
      </c>
      <c r="AU1677" t="s">
        <v>6186</v>
      </c>
      <c r="AV1677">
        <v>4</v>
      </c>
      <c r="AW1677" t="s">
        <v>6186</v>
      </c>
      <c r="AX1677">
        <v>7.4</v>
      </c>
      <c r="AY1677">
        <v>0.67600000000000005</v>
      </c>
      <c r="AZ1677">
        <v>0.32400000000000001</v>
      </c>
      <c r="BA1677" t="s">
        <v>6186</v>
      </c>
      <c r="BB1677" t="s">
        <v>6186</v>
      </c>
      <c r="BC1677" t="s">
        <v>6186</v>
      </c>
      <c r="BD1677" t="s">
        <v>6186</v>
      </c>
    </row>
    <row r="1678" spans="1:56">
      <c r="A1678" t="s">
        <v>6190</v>
      </c>
      <c r="B1678">
        <v>5500</v>
      </c>
      <c r="C1678">
        <v>1987</v>
      </c>
      <c r="D1678">
        <v>5</v>
      </c>
      <c r="E1678">
        <v>3.0499999999999999E-4</v>
      </c>
      <c r="F1678">
        <v>14.580730000000001</v>
      </c>
      <c r="H1678">
        <v>12.352969999999999</v>
      </c>
      <c r="I1678">
        <f t="shared" si="30"/>
        <v>3.7676558499999996E-3</v>
      </c>
      <c r="K1678">
        <v>11.31226</v>
      </c>
      <c r="L1678">
        <v>13.830349999999999</v>
      </c>
      <c r="M1678">
        <v>719.42193999999995</v>
      </c>
      <c r="N1678">
        <v>785.60767999999996</v>
      </c>
      <c r="O1678">
        <v>642.57223999999997</v>
      </c>
      <c r="P1678" t="s">
        <v>6186</v>
      </c>
      <c r="Q1678">
        <v>345.78129999999999</v>
      </c>
      <c r="R1678">
        <v>195.5504</v>
      </c>
      <c r="S1678">
        <v>13.093400000000001</v>
      </c>
      <c r="T1678">
        <v>0.56438100000000002</v>
      </c>
      <c r="U1678">
        <v>3.5555000000000003E-2</v>
      </c>
      <c r="V1678">
        <v>34.60172</v>
      </c>
      <c r="W1678" t="s">
        <v>6186</v>
      </c>
      <c r="X1678" t="s">
        <v>6186</v>
      </c>
      <c r="Y1678">
        <v>1</v>
      </c>
      <c r="Z1678" t="s">
        <v>6186</v>
      </c>
      <c r="AA1678">
        <v>0.49299999999999999</v>
      </c>
      <c r="AB1678">
        <v>0.50700000000000001</v>
      </c>
      <c r="AC1678" t="s">
        <v>6186</v>
      </c>
      <c r="AD1678" t="s">
        <v>6186</v>
      </c>
      <c r="AE1678">
        <v>0.49299999999999999</v>
      </c>
      <c r="AF1678" t="s">
        <v>6186</v>
      </c>
      <c r="AG1678">
        <v>0.11600000000000001</v>
      </c>
      <c r="AH1678">
        <v>0.39100000000000001</v>
      </c>
      <c r="AI1678" t="s">
        <v>6186</v>
      </c>
      <c r="AJ1678" t="s">
        <v>6186</v>
      </c>
      <c r="AK1678" t="s">
        <v>6186</v>
      </c>
      <c r="AL1678" t="s">
        <v>6186</v>
      </c>
      <c r="AM1678" t="s">
        <v>6186</v>
      </c>
      <c r="AN1678" t="s">
        <v>6186</v>
      </c>
      <c r="AO1678" t="s">
        <v>6186</v>
      </c>
      <c r="AP1678">
        <v>1</v>
      </c>
      <c r="AQ1678" t="s">
        <v>6186</v>
      </c>
      <c r="AR1678" t="s">
        <v>6186</v>
      </c>
      <c r="AS1678" t="s">
        <v>6186</v>
      </c>
      <c r="AT1678" t="s">
        <v>6186</v>
      </c>
      <c r="AU1678" t="s">
        <v>6186</v>
      </c>
      <c r="AV1678">
        <v>3.5</v>
      </c>
      <c r="AW1678" t="s">
        <v>6186</v>
      </c>
      <c r="AX1678">
        <v>8</v>
      </c>
      <c r="AY1678">
        <v>1</v>
      </c>
      <c r="AZ1678" t="s">
        <v>6186</v>
      </c>
      <c r="BA1678" t="s">
        <v>6186</v>
      </c>
      <c r="BB1678" t="s">
        <v>6186</v>
      </c>
      <c r="BC1678" t="s">
        <v>6186</v>
      </c>
      <c r="BD1678" t="s">
        <v>6186</v>
      </c>
    </row>
    <row r="1679" spans="1:56">
      <c r="A1679" t="s">
        <v>6190</v>
      </c>
      <c r="B1679">
        <v>5500</v>
      </c>
      <c r="C1679">
        <v>1988</v>
      </c>
      <c r="D1679">
        <v>10</v>
      </c>
      <c r="E1679">
        <v>6.5700000000000003E-4</v>
      </c>
      <c r="F1679">
        <v>14.17719</v>
      </c>
      <c r="H1679">
        <v>11.97368</v>
      </c>
      <c r="I1679">
        <f t="shared" si="30"/>
        <v>7.866707760000001E-3</v>
      </c>
      <c r="K1679">
        <v>10.991070000000001</v>
      </c>
      <c r="L1679">
        <v>13.32152</v>
      </c>
      <c r="M1679">
        <v>742.95558000000005</v>
      </c>
      <c r="N1679">
        <v>809.43467999999996</v>
      </c>
      <c r="O1679">
        <v>667.71875</v>
      </c>
      <c r="P1679" t="s">
        <v>6186</v>
      </c>
      <c r="Q1679">
        <v>346.55590000000001</v>
      </c>
      <c r="R1679">
        <v>195.11930000000001</v>
      </c>
      <c r="S1679">
        <v>13.3584</v>
      </c>
      <c r="T1679">
        <v>0.56205799999999995</v>
      </c>
      <c r="U1679">
        <v>3.5476000000000001E-2</v>
      </c>
      <c r="V1679">
        <v>33.37509</v>
      </c>
      <c r="W1679" t="s">
        <v>6186</v>
      </c>
      <c r="X1679" t="s">
        <v>6186</v>
      </c>
      <c r="Y1679">
        <v>1</v>
      </c>
      <c r="Z1679" t="s">
        <v>6186</v>
      </c>
      <c r="AA1679">
        <v>0.71</v>
      </c>
      <c r="AB1679">
        <v>0.28999999999999998</v>
      </c>
      <c r="AC1679" t="s">
        <v>6186</v>
      </c>
      <c r="AD1679" t="s">
        <v>6186</v>
      </c>
      <c r="AE1679">
        <v>3.2000000000000001E-2</v>
      </c>
      <c r="AF1679" t="s">
        <v>6186</v>
      </c>
      <c r="AG1679">
        <v>0.71399999999999997</v>
      </c>
      <c r="AH1679">
        <v>0.24299999999999999</v>
      </c>
      <c r="AI1679">
        <v>1.0999999999999999E-2</v>
      </c>
      <c r="AJ1679">
        <v>1.0999999999999999E-2</v>
      </c>
      <c r="AK1679" t="s">
        <v>6186</v>
      </c>
      <c r="AL1679" t="s">
        <v>6186</v>
      </c>
      <c r="AM1679" t="s">
        <v>6186</v>
      </c>
      <c r="AN1679" t="s">
        <v>6186</v>
      </c>
      <c r="AO1679" t="s">
        <v>6186</v>
      </c>
      <c r="AP1679">
        <v>0.98899999999999999</v>
      </c>
      <c r="AQ1679" t="s">
        <v>6186</v>
      </c>
      <c r="AR1679" t="s">
        <v>6186</v>
      </c>
      <c r="AS1679" t="s">
        <v>6186</v>
      </c>
      <c r="AT1679" t="s">
        <v>6186</v>
      </c>
      <c r="AU1679" t="s">
        <v>6186</v>
      </c>
      <c r="AV1679">
        <v>3.3</v>
      </c>
      <c r="AW1679" t="s">
        <v>6186</v>
      </c>
      <c r="AX1679">
        <v>8</v>
      </c>
      <c r="AY1679">
        <v>1</v>
      </c>
      <c r="AZ1679" t="s">
        <v>6186</v>
      </c>
      <c r="BA1679" t="s">
        <v>6186</v>
      </c>
      <c r="BB1679" t="s">
        <v>6186</v>
      </c>
      <c r="BC1679" t="s">
        <v>6186</v>
      </c>
      <c r="BD1679" t="s">
        <v>6186</v>
      </c>
    </row>
    <row r="1680" spans="1:56">
      <c r="A1680" t="s">
        <v>6190</v>
      </c>
      <c r="B1680">
        <v>5500</v>
      </c>
      <c r="C1680">
        <v>1989</v>
      </c>
      <c r="D1680">
        <v>5</v>
      </c>
      <c r="E1680">
        <v>3.5E-4</v>
      </c>
      <c r="F1680">
        <v>14.42712</v>
      </c>
      <c r="H1680">
        <v>12.138949999999999</v>
      </c>
      <c r="I1680">
        <f t="shared" si="30"/>
        <v>4.2486325000000002E-3</v>
      </c>
      <c r="K1680">
        <v>11.15753</v>
      </c>
      <c r="L1680">
        <v>13.443239999999999</v>
      </c>
      <c r="M1680">
        <v>732.32234000000005</v>
      </c>
      <c r="N1680">
        <v>796.74405000000002</v>
      </c>
      <c r="O1680">
        <v>661.26394000000005</v>
      </c>
      <c r="P1680" t="s">
        <v>6186</v>
      </c>
      <c r="Q1680">
        <v>342.88959999999997</v>
      </c>
      <c r="R1680">
        <v>192.15280000000001</v>
      </c>
      <c r="S1680">
        <v>13.018800000000001</v>
      </c>
      <c r="T1680">
        <v>0.55878399999999995</v>
      </c>
      <c r="U1680">
        <v>3.4937000000000003E-2</v>
      </c>
      <c r="V1680">
        <v>34.018529999999998</v>
      </c>
      <c r="W1680" t="s">
        <v>6186</v>
      </c>
      <c r="X1680" t="s">
        <v>6186</v>
      </c>
      <c r="Y1680">
        <v>1</v>
      </c>
      <c r="Z1680" t="s">
        <v>6186</v>
      </c>
      <c r="AA1680">
        <v>0.55000000000000004</v>
      </c>
      <c r="AB1680">
        <v>0.45</v>
      </c>
      <c r="AC1680" t="s">
        <v>6186</v>
      </c>
      <c r="AD1680" t="s">
        <v>6186</v>
      </c>
      <c r="AE1680" t="s">
        <v>6186</v>
      </c>
      <c r="AF1680" t="s">
        <v>6186</v>
      </c>
      <c r="AG1680">
        <v>0.66200000000000003</v>
      </c>
      <c r="AH1680">
        <v>0.33500000000000002</v>
      </c>
      <c r="AI1680">
        <v>3.0000000000000001E-3</v>
      </c>
      <c r="AJ1680">
        <v>3.0000000000000001E-3</v>
      </c>
      <c r="AK1680" t="s">
        <v>6186</v>
      </c>
      <c r="AL1680" t="s">
        <v>6186</v>
      </c>
      <c r="AM1680" t="s">
        <v>6186</v>
      </c>
      <c r="AN1680" t="s">
        <v>6186</v>
      </c>
      <c r="AO1680" t="s">
        <v>6186</v>
      </c>
      <c r="AP1680">
        <v>0.997</v>
      </c>
      <c r="AQ1680" t="s">
        <v>6186</v>
      </c>
      <c r="AR1680" t="s">
        <v>6186</v>
      </c>
      <c r="AS1680" t="s">
        <v>6186</v>
      </c>
      <c r="AT1680" t="s">
        <v>6186</v>
      </c>
      <c r="AU1680" t="s">
        <v>6186</v>
      </c>
      <c r="AV1680">
        <v>3.5</v>
      </c>
      <c r="AW1680" t="s">
        <v>6186</v>
      </c>
      <c r="AX1680">
        <v>8</v>
      </c>
      <c r="AY1680">
        <v>1</v>
      </c>
      <c r="AZ1680" t="s">
        <v>6186</v>
      </c>
      <c r="BA1680" t="s">
        <v>6186</v>
      </c>
      <c r="BB1680" t="s">
        <v>6186</v>
      </c>
      <c r="BC1680" t="s">
        <v>6186</v>
      </c>
      <c r="BD1680" t="s">
        <v>6186</v>
      </c>
    </row>
    <row r="1681" spans="1:56">
      <c r="A1681" t="s">
        <v>6190</v>
      </c>
      <c r="B1681">
        <v>5500</v>
      </c>
      <c r="C1681">
        <v>1990</v>
      </c>
      <c r="D1681">
        <v>9</v>
      </c>
      <c r="E1681">
        <v>6.8900000000000005E-4</v>
      </c>
      <c r="F1681">
        <v>14.39762</v>
      </c>
      <c r="H1681">
        <v>12.15781</v>
      </c>
      <c r="I1681">
        <f t="shared" si="30"/>
        <v>8.3767310900000006E-3</v>
      </c>
      <c r="K1681">
        <v>10.683059999999999</v>
      </c>
      <c r="L1681">
        <v>14.288180000000001</v>
      </c>
      <c r="M1681">
        <v>730.99594000000002</v>
      </c>
      <c r="N1681">
        <v>831.90684999999996</v>
      </c>
      <c r="O1681">
        <v>622.00521000000003</v>
      </c>
      <c r="P1681" t="s">
        <v>6186</v>
      </c>
      <c r="Q1681">
        <v>346.8725</v>
      </c>
      <c r="R1681">
        <v>199.42689999999999</v>
      </c>
      <c r="S1681">
        <v>11.6523</v>
      </c>
      <c r="T1681">
        <v>0.57380100000000001</v>
      </c>
      <c r="U1681">
        <v>3.6259E-2</v>
      </c>
      <c r="V1681">
        <v>33.684229999999999</v>
      </c>
      <c r="W1681" t="s">
        <v>6186</v>
      </c>
      <c r="X1681" t="s">
        <v>6186</v>
      </c>
      <c r="Y1681">
        <v>1</v>
      </c>
      <c r="Z1681" t="s">
        <v>6186</v>
      </c>
      <c r="AA1681">
        <v>4.9000000000000002E-2</v>
      </c>
      <c r="AB1681">
        <v>0.95099999999999996</v>
      </c>
      <c r="AC1681" t="s">
        <v>6186</v>
      </c>
      <c r="AD1681" t="s">
        <v>6186</v>
      </c>
      <c r="AE1681" t="s">
        <v>6186</v>
      </c>
      <c r="AF1681" t="s">
        <v>6186</v>
      </c>
      <c r="AG1681">
        <v>0.82499999999999996</v>
      </c>
      <c r="AH1681">
        <v>0.17499999999999999</v>
      </c>
      <c r="AI1681">
        <v>0</v>
      </c>
      <c r="AJ1681">
        <v>0</v>
      </c>
      <c r="AK1681" t="s">
        <v>6186</v>
      </c>
      <c r="AL1681" t="s">
        <v>6186</v>
      </c>
      <c r="AM1681" t="s">
        <v>6186</v>
      </c>
      <c r="AN1681" t="s">
        <v>6186</v>
      </c>
      <c r="AO1681" t="s">
        <v>6186</v>
      </c>
      <c r="AP1681">
        <v>1</v>
      </c>
      <c r="AQ1681" t="s">
        <v>6186</v>
      </c>
      <c r="AR1681" t="s">
        <v>6186</v>
      </c>
      <c r="AS1681" t="s">
        <v>6186</v>
      </c>
      <c r="AT1681" t="s">
        <v>6186</v>
      </c>
      <c r="AU1681" t="s">
        <v>6186</v>
      </c>
      <c r="AV1681">
        <v>4</v>
      </c>
      <c r="AW1681" t="s">
        <v>6186</v>
      </c>
      <c r="AX1681">
        <v>8</v>
      </c>
      <c r="AY1681">
        <v>1</v>
      </c>
      <c r="AZ1681" t="s">
        <v>6186</v>
      </c>
      <c r="BA1681" t="s">
        <v>6186</v>
      </c>
      <c r="BB1681" t="s">
        <v>6186</v>
      </c>
      <c r="BC1681" t="s">
        <v>6186</v>
      </c>
      <c r="BD1681" t="s">
        <v>6186</v>
      </c>
    </row>
    <row r="1682" spans="1:56">
      <c r="A1682" t="s">
        <v>6190</v>
      </c>
      <c r="B1682">
        <v>5500</v>
      </c>
      <c r="C1682">
        <v>1991</v>
      </c>
      <c r="D1682">
        <v>10</v>
      </c>
      <c r="E1682">
        <v>7.8100000000000001E-4</v>
      </c>
      <c r="F1682">
        <v>15.202590000000001</v>
      </c>
      <c r="H1682">
        <v>12.79129</v>
      </c>
      <c r="I1682">
        <f t="shared" si="30"/>
        <v>9.9899974899999994E-3</v>
      </c>
      <c r="K1682">
        <v>11.28378</v>
      </c>
      <c r="L1682">
        <v>14.88659</v>
      </c>
      <c r="M1682">
        <v>694.78417000000002</v>
      </c>
      <c r="N1682">
        <v>787.60753999999997</v>
      </c>
      <c r="O1682">
        <v>596.99240999999995</v>
      </c>
      <c r="P1682" t="s">
        <v>6186</v>
      </c>
      <c r="Q1682">
        <v>334.32839999999999</v>
      </c>
      <c r="R1682">
        <v>186.9375</v>
      </c>
      <c r="S1682">
        <v>12.3843</v>
      </c>
      <c r="T1682">
        <v>0.55621100000000001</v>
      </c>
      <c r="U1682">
        <v>3.3988999999999998E-2</v>
      </c>
      <c r="V1682">
        <v>35.32985</v>
      </c>
      <c r="W1682" t="s">
        <v>6186</v>
      </c>
      <c r="X1682" t="s">
        <v>6186</v>
      </c>
      <c r="Y1682">
        <v>1</v>
      </c>
      <c r="Z1682" t="s">
        <v>6186</v>
      </c>
      <c r="AA1682" t="s">
        <v>6186</v>
      </c>
      <c r="AB1682">
        <v>1</v>
      </c>
      <c r="AC1682" t="s">
        <v>6186</v>
      </c>
      <c r="AD1682" t="s">
        <v>6186</v>
      </c>
      <c r="AE1682" t="s">
        <v>6186</v>
      </c>
      <c r="AF1682" t="s">
        <v>6186</v>
      </c>
      <c r="AG1682">
        <v>0.89</v>
      </c>
      <c r="AH1682">
        <v>0.109</v>
      </c>
      <c r="AI1682">
        <v>0</v>
      </c>
      <c r="AJ1682">
        <v>0</v>
      </c>
      <c r="AK1682" t="s">
        <v>6186</v>
      </c>
      <c r="AL1682" t="s">
        <v>6186</v>
      </c>
      <c r="AM1682" t="s">
        <v>6186</v>
      </c>
      <c r="AN1682" t="s">
        <v>6186</v>
      </c>
      <c r="AO1682" t="s">
        <v>6186</v>
      </c>
      <c r="AP1682">
        <v>1</v>
      </c>
      <c r="AQ1682" t="s">
        <v>6186</v>
      </c>
      <c r="AR1682" t="s">
        <v>6186</v>
      </c>
      <c r="AS1682" t="s">
        <v>6186</v>
      </c>
      <c r="AT1682" t="s">
        <v>6186</v>
      </c>
      <c r="AU1682" t="s">
        <v>6186</v>
      </c>
      <c r="AV1682">
        <v>4</v>
      </c>
      <c r="AW1682" t="s">
        <v>6186</v>
      </c>
      <c r="AX1682">
        <v>8</v>
      </c>
      <c r="AY1682">
        <v>1</v>
      </c>
      <c r="AZ1682" t="s">
        <v>6186</v>
      </c>
      <c r="BA1682" t="s">
        <v>6186</v>
      </c>
      <c r="BB1682" t="s">
        <v>6186</v>
      </c>
      <c r="BC1682" t="s">
        <v>6186</v>
      </c>
      <c r="BD1682" t="s">
        <v>6186</v>
      </c>
    </row>
    <row r="1683" spans="1:56">
      <c r="A1683" t="s">
        <v>6190</v>
      </c>
      <c r="B1683">
        <v>5500</v>
      </c>
      <c r="C1683">
        <v>1992</v>
      </c>
      <c r="D1683">
        <v>18</v>
      </c>
      <c r="E1683">
        <v>1.511E-3</v>
      </c>
      <c r="F1683">
        <v>15.893520000000001</v>
      </c>
      <c r="H1683">
        <v>13.311669999999999</v>
      </c>
      <c r="I1683">
        <f t="shared" si="30"/>
        <v>2.011393337E-2</v>
      </c>
      <c r="K1683">
        <v>11.824170000000001</v>
      </c>
      <c r="L1683">
        <v>15.287140000000001</v>
      </c>
      <c r="M1683">
        <v>667.60987</v>
      </c>
      <c r="N1683">
        <v>751.59596999999997</v>
      </c>
      <c r="O1683">
        <v>581.33839</v>
      </c>
      <c r="P1683" t="s">
        <v>6186</v>
      </c>
      <c r="Q1683">
        <v>322.73259999999999</v>
      </c>
      <c r="R1683">
        <v>177.648</v>
      </c>
      <c r="S1683">
        <v>12.5984</v>
      </c>
      <c r="T1683">
        <v>0.54756400000000005</v>
      </c>
      <c r="U1683">
        <v>3.2300000000000002E-2</v>
      </c>
      <c r="V1683">
        <v>36.801389999999998</v>
      </c>
      <c r="W1683" t="s">
        <v>6186</v>
      </c>
      <c r="X1683" t="s">
        <v>6186</v>
      </c>
      <c r="Y1683">
        <v>1</v>
      </c>
      <c r="Z1683" t="s">
        <v>6186</v>
      </c>
      <c r="AA1683">
        <v>6.3E-2</v>
      </c>
      <c r="AB1683">
        <v>0.93700000000000006</v>
      </c>
      <c r="AC1683" t="s">
        <v>6186</v>
      </c>
      <c r="AD1683" t="s">
        <v>6186</v>
      </c>
      <c r="AE1683" t="s">
        <v>6186</v>
      </c>
      <c r="AF1683" t="s">
        <v>6186</v>
      </c>
      <c r="AG1683">
        <v>0.92900000000000005</v>
      </c>
      <c r="AH1683">
        <v>7.0999999999999994E-2</v>
      </c>
      <c r="AI1683" t="s">
        <v>6186</v>
      </c>
      <c r="AJ1683" t="s">
        <v>6186</v>
      </c>
      <c r="AK1683" t="s">
        <v>6186</v>
      </c>
      <c r="AL1683" t="s">
        <v>6186</v>
      </c>
      <c r="AM1683" t="s">
        <v>6186</v>
      </c>
      <c r="AN1683" t="s">
        <v>6186</v>
      </c>
      <c r="AO1683" t="s">
        <v>6186</v>
      </c>
      <c r="AP1683">
        <v>1</v>
      </c>
      <c r="AQ1683" t="s">
        <v>6186</v>
      </c>
      <c r="AR1683" t="s">
        <v>6186</v>
      </c>
      <c r="AS1683" t="s">
        <v>6186</v>
      </c>
      <c r="AT1683" t="s">
        <v>6186</v>
      </c>
      <c r="AU1683" t="s">
        <v>6186</v>
      </c>
      <c r="AV1683">
        <v>4</v>
      </c>
      <c r="AW1683" t="s">
        <v>6186</v>
      </c>
      <c r="AX1683">
        <v>7.6</v>
      </c>
      <c r="AY1683">
        <v>1</v>
      </c>
      <c r="AZ1683" t="s">
        <v>6186</v>
      </c>
      <c r="BA1683" t="s">
        <v>6186</v>
      </c>
      <c r="BB1683" t="s">
        <v>6186</v>
      </c>
      <c r="BC1683" t="s">
        <v>6186</v>
      </c>
      <c r="BD1683" t="s">
        <v>6186</v>
      </c>
    </row>
    <row r="1684" spans="1:56">
      <c r="A1684" t="s">
        <v>6190</v>
      </c>
      <c r="B1684">
        <v>5500</v>
      </c>
      <c r="C1684">
        <v>1993</v>
      </c>
      <c r="D1684">
        <v>31</v>
      </c>
      <c r="E1684">
        <v>2.366E-3</v>
      </c>
      <c r="F1684">
        <v>16.12764</v>
      </c>
      <c r="H1684">
        <v>13.44406</v>
      </c>
      <c r="I1684">
        <f t="shared" si="30"/>
        <v>3.180864596E-2</v>
      </c>
      <c r="K1684">
        <v>12.05838</v>
      </c>
      <c r="L1684">
        <v>15.19158</v>
      </c>
      <c r="M1684">
        <v>661.03521999999998</v>
      </c>
      <c r="N1684">
        <v>736.99762999999996</v>
      </c>
      <c r="O1684">
        <v>584.99496999999997</v>
      </c>
      <c r="P1684" t="s">
        <v>6186</v>
      </c>
      <c r="Q1684">
        <v>320.6438</v>
      </c>
      <c r="R1684">
        <v>178.11840000000001</v>
      </c>
      <c r="S1684">
        <v>11.8286</v>
      </c>
      <c r="T1684">
        <v>0.55324499999999999</v>
      </c>
      <c r="U1684">
        <v>3.2384999999999997E-2</v>
      </c>
      <c r="V1684">
        <v>37.13129</v>
      </c>
      <c r="W1684" t="s">
        <v>6186</v>
      </c>
      <c r="X1684">
        <v>6.0000000000000001E-3</v>
      </c>
      <c r="Y1684">
        <v>0.99399999999999999</v>
      </c>
      <c r="Z1684" t="s">
        <v>6186</v>
      </c>
      <c r="AA1684">
        <v>0.22</v>
      </c>
      <c r="AB1684">
        <v>0.78</v>
      </c>
      <c r="AC1684" t="s">
        <v>6186</v>
      </c>
      <c r="AD1684" t="s">
        <v>6186</v>
      </c>
      <c r="AE1684" t="s">
        <v>6186</v>
      </c>
      <c r="AF1684" t="s">
        <v>6186</v>
      </c>
      <c r="AG1684">
        <v>0.89500000000000002</v>
      </c>
      <c r="AH1684">
        <v>0.105</v>
      </c>
      <c r="AI1684" t="s">
        <v>6186</v>
      </c>
      <c r="AJ1684" t="s">
        <v>6186</v>
      </c>
      <c r="AK1684" t="s">
        <v>6186</v>
      </c>
      <c r="AL1684" t="s">
        <v>6186</v>
      </c>
      <c r="AM1684" t="s">
        <v>6186</v>
      </c>
      <c r="AN1684" t="s">
        <v>6186</v>
      </c>
      <c r="AO1684" t="s">
        <v>6186</v>
      </c>
      <c r="AP1684">
        <v>1</v>
      </c>
      <c r="AQ1684" t="s">
        <v>6186</v>
      </c>
      <c r="AR1684" t="s">
        <v>6186</v>
      </c>
      <c r="AS1684" t="s">
        <v>6186</v>
      </c>
      <c r="AT1684" t="s">
        <v>6186</v>
      </c>
      <c r="AU1684" t="s">
        <v>6186</v>
      </c>
      <c r="AV1684">
        <v>3.8</v>
      </c>
      <c r="AW1684" t="s">
        <v>6186</v>
      </c>
      <c r="AX1684">
        <v>7.1</v>
      </c>
      <c r="AY1684">
        <v>1</v>
      </c>
      <c r="AZ1684" t="s">
        <v>6186</v>
      </c>
      <c r="BA1684" t="s">
        <v>6186</v>
      </c>
      <c r="BB1684" t="s">
        <v>6186</v>
      </c>
      <c r="BC1684" t="s">
        <v>6186</v>
      </c>
      <c r="BD1684" t="s">
        <v>6186</v>
      </c>
    </row>
    <row r="1685" spans="1:56">
      <c r="A1685" t="s">
        <v>6190</v>
      </c>
      <c r="B1685">
        <v>5500</v>
      </c>
      <c r="C1685">
        <v>1994</v>
      </c>
      <c r="D1685">
        <v>27</v>
      </c>
      <c r="E1685">
        <v>1.9040000000000001E-3</v>
      </c>
      <c r="F1685">
        <v>16.229050000000001</v>
      </c>
      <c r="H1685">
        <v>13.47622</v>
      </c>
      <c r="I1685">
        <f t="shared" si="30"/>
        <v>2.5658722880000002E-2</v>
      </c>
      <c r="K1685">
        <v>12.144439999999999</v>
      </c>
      <c r="L1685">
        <v>15.09155</v>
      </c>
      <c r="M1685">
        <v>659.45790999999997</v>
      </c>
      <c r="N1685">
        <v>731.77543000000003</v>
      </c>
      <c r="O1685">
        <v>588.87251000000003</v>
      </c>
      <c r="P1685" t="s">
        <v>6186</v>
      </c>
      <c r="Q1685">
        <v>315.61439999999999</v>
      </c>
      <c r="R1685">
        <v>173.98079999999999</v>
      </c>
      <c r="S1685">
        <v>11.962</v>
      </c>
      <c r="T1685">
        <v>0.54956199999999999</v>
      </c>
      <c r="U1685">
        <v>3.1633000000000001E-2</v>
      </c>
      <c r="V1685">
        <v>37.186360000000001</v>
      </c>
      <c r="W1685" t="s">
        <v>6186</v>
      </c>
      <c r="X1685" t="s">
        <v>6186</v>
      </c>
      <c r="Y1685">
        <v>1</v>
      </c>
      <c r="Z1685" t="s">
        <v>6186</v>
      </c>
      <c r="AA1685">
        <v>0.25900000000000001</v>
      </c>
      <c r="AB1685">
        <v>0.74099999999999999</v>
      </c>
      <c r="AC1685" t="s">
        <v>6186</v>
      </c>
      <c r="AD1685" t="s">
        <v>6186</v>
      </c>
      <c r="AE1685" t="s">
        <v>6186</v>
      </c>
      <c r="AF1685" t="s">
        <v>6186</v>
      </c>
      <c r="AG1685">
        <v>0.90900000000000003</v>
      </c>
      <c r="AH1685">
        <v>9.0999999999999998E-2</v>
      </c>
      <c r="AI1685" t="s">
        <v>6186</v>
      </c>
      <c r="AJ1685" t="s">
        <v>6186</v>
      </c>
      <c r="AK1685" t="s">
        <v>6186</v>
      </c>
      <c r="AL1685" t="s">
        <v>6186</v>
      </c>
      <c r="AM1685" t="s">
        <v>6186</v>
      </c>
      <c r="AN1685" t="s">
        <v>6186</v>
      </c>
      <c r="AO1685" t="s">
        <v>6186</v>
      </c>
      <c r="AP1685">
        <v>1</v>
      </c>
      <c r="AQ1685" t="s">
        <v>6186</v>
      </c>
      <c r="AR1685" t="s">
        <v>6186</v>
      </c>
      <c r="AS1685" t="s">
        <v>6186</v>
      </c>
      <c r="AT1685" t="s">
        <v>6186</v>
      </c>
      <c r="AU1685" t="s">
        <v>6186</v>
      </c>
      <c r="AV1685">
        <v>3.7</v>
      </c>
      <c r="AW1685" t="s">
        <v>6186</v>
      </c>
      <c r="AX1685">
        <v>6.9</v>
      </c>
      <c r="AY1685">
        <v>1</v>
      </c>
      <c r="AZ1685" t="s">
        <v>6186</v>
      </c>
      <c r="BA1685" t="s">
        <v>6186</v>
      </c>
      <c r="BB1685" t="s">
        <v>6186</v>
      </c>
      <c r="BC1685" t="s">
        <v>6186</v>
      </c>
      <c r="BD1685" t="s">
        <v>6186</v>
      </c>
    </row>
    <row r="1686" spans="1:56">
      <c r="A1686" t="s">
        <v>6190</v>
      </c>
      <c r="B1686">
        <v>5500</v>
      </c>
      <c r="C1686">
        <v>1995</v>
      </c>
      <c r="D1686">
        <v>27</v>
      </c>
      <c r="E1686">
        <v>1.805E-3</v>
      </c>
      <c r="F1686">
        <v>16.239619999999999</v>
      </c>
      <c r="H1686">
        <v>13.453250000000001</v>
      </c>
      <c r="I1686">
        <f t="shared" si="30"/>
        <v>2.428311625E-2</v>
      </c>
      <c r="K1686">
        <v>12.0444</v>
      </c>
      <c r="L1686">
        <v>15.14199</v>
      </c>
      <c r="M1686">
        <v>660.58387000000005</v>
      </c>
      <c r="N1686">
        <v>737.85321999999996</v>
      </c>
      <c r="O1686">
        <v>586.91098999999997</v>
      </c>
      <c r="P1686" t="s">
        <v>6186</v>
      </c>
      <c r="Q1686">
        <v>314.28429999999997</v>
      </c>
      <c r="R1686">
        <v>171.7105</v>
      </c>
      <c r="S1686">
        <v>12.366099999999999</v>
      </c>
      <c r="T1686">
        <v>0.54510499999999995</v>
      </c>
      <c r="U1686">
        <v>3.1220000000000001E-2</v>
      </c>
      <c r="V1686">
        <v>37.15784</v>
      </c>
      <c r="W1686" t="s">
        <v>6186</v>
      </c>
      <c r="X1686" t="s">
        <v>6186</v>
      </c>
      <c r="Y1686">
        <v>1</v>
      </c>
      <c r="Z1686" t="s">
        <v>6186</v>
      </c>
      <c r="AA1686">
        <v>0.29199999999999998</v>
      </c>
      <c r="AB1686">
        <v>0.70799999999999996</v>
      </c>
      <c r="AC1686" t="s">
        <v>6186</v>
      </c>
      <c r="AD1686" t="s">
        <v>6186</v>
      </c>
      <c r="AE1686" t="s">
        <v>6186</v>
      </c>
      <c r="AF1686" t="s">
        <v>6186</v>
      </c>
      <c r="AG1686">
        <v>0.94899999999999995</v>
      </c>
      <c r="AH1686">
        <v>5.0999999999999997E-2</v>
      </c>
      <c r="AI1686" t="s">
        <v>6186</v>
      </c>
      <c r="AJ1686" t="s">
        <v>6186</v>
      </c>
      <c r="AK1686" t="s">
        <v>6186</v>
      </c>
      <c r="AL1686" t="s">
        <v>6186</v>
      </c>
      <c r="AM1686" t="s">
        <v>6186</v>
      </c>
      <c r="AN1686" t="s">
        <v>6186</v>
      </c>
      <c r="AO1686" t="s">
        <v>6186</v>
      </c>
      <c r="AP1686">
        <v>1</v>
      </c>
      <c r="AQ1686" t="s">
        <v>6186</v>
      </c>
      <c r="AR1686" t="s">
        <v>6186</v>
      </c>
      <c r="AS1686" t="s">
        <v>6186</v>
      </c>
      <c r="AT1686" t="s">
        <v>6186</v>
      </c>
      <c r="AU1686" t="s">
        <v>6186</v>
      </c>
      <c r="AV1686">
        <v>3.7</v>
      </c>
      <c r="AW1686" t="s">
        <v>6186</v>
      </c>
      <c r="AX1686">
        <v>6.9</v>
      </c>
      <c r="AY1686">
        <v>1</v>
      </c>
      <c r="AZ1686" t="s">
        <v>6186</v>
      </c>
      <c r="BA1686" t="s">
        <v>6186</v>
      </c>
      <c r="BB1686" t="s">
        <v>6186</v>
      </c>
      <c r="BC1686" t="s">
        <v>6186</v>
      </c>
      <c r="BD1686" t="s">
        <v>6186</v>
      </c>
    </row>
    <row r="1687" spans="1:56">
      <c r="A1687" t="s">
        <v>6190</v>
      </c>
      <c r="B1687">
        <v>5500</v>
      </c>
      <c r="C1687">
        <v>1996</v>
      </c>
      <c r="D1687">
        <v>25</v>
      </c>
      <c r="E1687">
        <v>1.8760000000000001E-3</v>
      </c>
      <c r="F1687">
        <v>15.79659</v>
      </c>
      <c r="H1687">
        <v>13.066839999999999</v>
      </c>
      <c r="I1687">
        <f t="shared" si="30"/>
        <v>2.4513391839999999E-2</v>
      </c>
      <c r="K1687">
        <v>11.61426</v>
      </c>
      <c r="L1687">
        <v>14.790419999999999</v>
      </c>
      <c r="M1687">
        <v>680.11850000000004</v>
      </c>
      <c r="N1687">
        <v>765.18021999999996</v>
      </c>
      <c r="O1687">
        <v>600.86207000000002</v>
      </c>
      <c r="P1687" t="s">
        <v>6186</v>
      </c>
      <c r="Q1687">
        <v>314.33359999999999</v>
      </c>
      <c r="R1687">
        <v>169.22569999999999</v>
      </c>
      <c r="S1687">
        <v>13.099600000000001</v>
      </c>
      <c r="T1687">
        <v>0.53552699999999998</v>
      </c>
      <c r="U1687">
        <v>3.0768E-2</v>
      </c>
      <c r="V1687">
        <v>35.997579999999999</v>
      </c>
      <c r="W1687" t="s">
        <v>6186</v>
      </c>
      <c r="X1687" t="s">
        <v>6186</v>
      </c>
      <c r="Y1687">
        <v>1</v>
      </c>
      <c r="Z1687" t="s">
        <v>6186</v>
      </c>
      <c r="AA1687">
        <v>0.38500000000000001</v>
      </c>
      <c r="AB1687">
        <v>0.61499999999999999</v>
      </c>
      <c r="AC1687" t="s">
        <v>6186</v>
      </c>
      <c r="AD1687" t="s">
        <v>6186</v>
      </c>
      <c r="AE1687" t="s">
        <v>6186</v>
      </c>
      <c r="AF1687" t="s">
        <v>6186</v>
      </c>
      <c r="AG1687">
        <v>1</v>
      </c>
      <c r="AH1687" t="s">
        <v>6186</v>
      </c>
      <c r="AI1687" t="s">
        <v>6186</v>
      </c>
      <c r="AJ1687" t="s">
        <v>6186</v>
      </c>
      <c r="AK1687" t="s">
        <v>6186</v>
      </c>
      <c r="AL1687" t="s">
        <v>6186</v>
      </c>
      <c r="AM1687" t="s">
        <v>6186</v>
      </c>
      <c r="AN1687" t="s">
        <v>6186</v>
      </c>
      <c r="AO1687" t="s">
        <v>6186</v>
      </c>
      <c r="AP1687">
        <v>1</v>
      </c>
      <c r="AQ1687" t="s">
        <v>6186</v>
      </c>
      <c r="AR1687" t="s">
        <v>6186</v>
      </c>
      <c r="AS1687" t="s">
        <v>6186</v>
      </c>
      <c r="AT1687" t="s">
        <v>6186</v>
      </c>
      <c r="AU1687" t="s">
        <v>6186</v>
      </c>
      <c r="AV1687">
        <v>3.6</v>
      </c>
      <c r="AW1687" t="s">
        <v>6186</v>
      </c>
      <c r="AX1687">
        <v>6.7</v>
      </c>
      <c r="AY1687">
        <v>1</v>
      </c>
      <c r="AZ1687" t="s">
        <v>6186</v>
      </c>
      <c r="BA1687" t="s">
        <v>6186</v>
      </c>
      <c r="BB1687" t="s">
        <v>6186</v>
      </c>
      <c r="BC1687" t="s">
        <v>6186</v>
      </c>
      <c r="BD1687" t="s">
        <v>6186</v>
      </c>
    </row>
    <row r="1688" spans="1:56">
      <c r="A1688" t="s">
        <v>6190</v>
      </c>
      <c r="B1688">
        <v>5500</v>
      </c>
      <c r="C1688">
        <v>1997</v>
      </c>
      <c r="D1688">
        <v>27</v>
      </c>
      <c r="E1688">
        <v>1.8749999999999999E-3</v>
      </c>
      <c r="F1688">
        <v>17.328810000000001</v>
      </c>
      <c r="H1688">
        <v>14.347619999999999</v>
      </c>
      <c r="I1688">
        <f t="shared" si="30"/>
        <v>2.6901787499999996E-2</v>
      </c>
      <c r="K1688">
        <v>12.41835</v>
      </c>
      <c r="L1688">
        <v>16.715229999999998</v>
      </c>
      <c r="M1688">
        <v>619.40607</v>
      </c>
      <c r="N1688">
        <v>715.63464999999997</v>
      </c>
      <c r="O1688">
        <v>531.67088999999999</v>
      </c>
      <c r="P1688" t="s">
        <v>6186</v>
      </c>
      <c r="Q1688">
        <v>287.65550000000002</v>
      </c>
      <c r="R1688">
        <v>211.77549999999999</v>
      </c>
      <c r="S1688">
        <v>11.2035</v>
      </c>
      <c r="T1688">
        <v>0.74319800000000003</v>
      </c>
      <c r="U1688">
        <v>3.8504999999999998E-2</v>
      </c>
      <c r="V1688">
        <v>39.599550000000001</v>
      </c>
      <c r="W1688">
        <v>5.8999999999999997E-2</v>
      </c>
      <c r="X1688" t="s">
        <v>6186</v>
      </c>
      <c r="Y1688">
        <v>0.94099999999999995</v>
      </c>
      <c r="Z1688" t="s">
        <v>6186</v>
      </c>
      <c r="AA1688" t="s">
        <v>6186</v>
      </c>
      <c r="AB1688">
        <v>1</v>
      </c>
      <c r="AC1688" t="s">
        <v>6186</v>
      </c>
      <c r="AD1688" t="s">
        <v>6186</v>
      </c>
      <c r="AE1688" t="s">
        <v>6186</v>
      </c>
      <c r="AF1688" t="s">
        <v>6186</v>
      </c>
      <c r="AG1688">
        <v>1</v>
      </c>
      <c r="AH1688" t="s">
        <v>6186</v>
      </c>
      <c r="AI1688" t="s">
        <v>6186</v>
      </c>
      <c r="AJ1688" t="s">
        <v>6186</v>
      </c>
      <c r="AK1688" t="s">
        <v>6186</v>
      </c>
      <c r="AL1688" t="s">
        <v>6186</v>
      </c>
      <c r="AM1688" t="s">
        <v>6186</v>
      </c>
      <c r="AN1688" t="s">
        <v>6186</v>
      </c>
      <c r="AO1688" t="s">
        <v>6186</v>
      </c>
      <c r="AP1688">
        <v>1</v>
      </c>
      <c r="AQ1688" t="s">
        <v>6186</v>
      </c>
      <c r="AR1688" t="s">
        <v>6186</v>
      </c>
      <c r="AS1688" t="s">
        <v>6186</v>
      </c>
      <c r="AT1688" t="s">
        <v>6186</v>
      </c>
      <c r="AU1688" t="s">
        <v>6186</v>
      </c>
      <c r="AV1688">
        <v>4</v>
      </c>
      <c r="AW1688" t="s">
        <v>6186</v>
      </c>
      <c r="AX1688">
        <v>7.1</v>
      </c>
      <c r="AY1688">
        <v>1</v>
      </c>
      <c r="AZ1688" t="s">
        <v>6186</v>
      </c>
      <c r="BA1688" t="s">
        <v>6186</v>
      </c>
      <c r="BB1688" t="s">
        <v>6186</v>
      </c>
      <c r="BC1688" t="s">
        <v>6186</v>
      </c>
      <c r="BD1688" t="s">
        <v>6186</v>
      </c>
    </row>
    <row r="1689" spans="1:56">
      <c r="A1689" t="s">
        <v>6190</v>
      </c>
      <c r="B1689">
        <v>5500</v>
      </c>
      <c r="C1689">
        <v>1998</v>
      </c>
      <c r="D1689">
        <v>31</v>
      </c>
      <c r="E1689">
        <v>2.1549999999999998E-3</v>
      </c>
      <c r="F1689">
        <v>17.447299999999998</v>
      </c>
      <c r="H1689">
        <v>14.417490000000001</v>
      </c>
      <c r="I1689">
        <f t="shared" si="30"/>
        <v>3.1069690949999999E-2</v>
      </c>
      <c r="K1689">
        <v>12.40474</v>
      </c>
      <c r="L1689">
        <v>16.85229</v>
      </c>
      <c r="M1689">
        <v>616.40430000000003</v>
      </c>
      <c r="N1689">
        <v>716.41952000000003</v>
      </c>
      <c r="O1689">
        <v>527.34672999999998</v>
      </c>
      <c r="P1689" t="s">
        <v>6186</v>
      </c>
      <c r="Q1689">
        <v>295.87580000000003</v>
      </c>
      <c r="R1689">
        <v>217.02529999999999</v>
      </c>
      <c r="S1689">
        <v>11.2643</v>
      </c>
      <c r="T1689">
        <v>0.73821599999999998</v>
      </c>
      <c r="U1689">
        <v>3.9459000000000001E-2</v>
      </c>
      <c r="V1689">
        <v>39.694540000000003</v>
      </c>
      <c r="W1689" t="s">
        <v>6186</v>
      </c>
      <c r="X1689" t="s">
        <v>6186</v>
      </c>
      <c r="Y1689">
        <v>1</v>
      </c>
      <c r="Z1689" t="s">
        <v>6186</v>
      </c>
      <c r="AA1689" t="s">
        <v>6186</v>
      </c>
      <c r="AB1689">
        <v>1</v>
      </c>
      <c r="AC1689" t="s">
        <v>6186</v>
      </c>
      <c r="AD1689" t="s">
        <v>6186</v>
      </c>
      <c r="AE1689" t="s">
        <v>6186</v>
      </c>
      <c r="AF1689" t="s">
        <v>6186</v>
      </c>
      <c r="AG1689">
        <v>1</v>
      </c>
      <c r="AH1689" t="s">
        <v>6186</v>
      </c>
      <c r="AI1689" t="s">
        <v>6186</v>
      </c>
      <c r="AJ1689" t="s">
        <v>6186</v>
      </c>
      <c r="AK1689" t="s">
        <v>6186</v>
      </c>
      <c r="AL1689" t="s">
        <v>6186</v>
      </c>
      <c r="AM1689" t="s">
        <v>6186</v>
      </c>
      <c r="AN1689" t="s">
        <v>6186</v>
      </c>
      <c r="AO1689" t="s">
        <v>6186</v>
      </c>
      <c r="AP1689">
        <v>1</v>
      </c>
      <c r="AQ1689" t="s">
        <v>6186</v>
      </c>
      <c r="AR1689" t="s">
        <v>6186</v>
      </c>
      <c r="AS1689" t="s">
        <v>6186</v>
      </c>
      <c r="AT1689" t="s">
        <v>6186</v>
      </c>
      <c r="AU1689" t="s">
        <v>6186</v>
      </c>
      <c r="AV1689">
        <v>4</v>
      </c>
      <c r="AW1689" t="s">
        <v>6186</v>
      </c>
      <c r="AX1689">
        <v>7.2</v>
      </c>
      <c r="AY1689">
        <v>1</v>
      </c>
      <c r="AZ1689" t="s">
        <v>6186</v>
      </c>
      <c r="BA1689" t="s">
        <v>6186</v>
      </c>
      <c r="BB1689" t="s">
        <v>6186</v>
      </c>
      <c r="BC1689" t="s">
        <v>6186</v>
      </c>
      <c r="BD1689" t="s">
        <v>6186</v>
      </c>
    </row>
    <row r="1690" spans="1:56">
      <c r="A1690" t="s">
        <v>6190</v>
      </c>
      <c r="B1690">
        <v>5500</v>
      </c>
      <c r="C1690">
        <v>1999</v>
      </c>
      <c r="D1690">
        <v>36</v>
      </c>
      <c r="E1690">
        <v>2.385E-3</v>
      </c>
      <c r="F1690">
        <v>17.490739999999999</v>
      </c>
      <c r="H1690">
        <v>14.426460000000001</v>
      </c>
      <c r="I1690">
        <f t="shared" si="30"/>
        <v>3.4407107100000001E-2</v>
      </c>
      <c r="K1690">
        <v>12.341010000000001</v>
      </c>
      <c r="L1690">
        <v>16.911670000000001</v>
      </c>
      <c r="M1690">
        <v>616.02074000000005</v>
      </c>
      <c r="N1690">
        <v>720.11919</v>
      </c>
      <c r="O1690">
        <v>525.49513000000002</v>
      </c>
      <c r="P1690" t="s">
        <v>6186</v>
      </c>
      <c r="Q1690">
        <v>293.72930000000002</v>
      </c>
      <c r="R1690">
        <v>225.74029999999999</v>
      </c>
      <c r="S1690">
        <v>11.028600000000001</v>
      </c>
      <c r="T1690">
        <v>0.77187799999999995</v>
      </c>
      <c r="U1690">
        <v>4.1043999999999997E-2</v>
      </c>
      <c r="V1690">
        <v>39.695329999999998</v>
      </c>
      <c r="W1690">
        <v>2.8000000000000001E-2</v>
      </c>
      <c r="X1690" t="s">
        <v>6186</v>
      </c>
      <c r="Y1690">
        <v>0.97199999999999998</v>
      </c>
      <c r="Z1690" t="s">
        <v>6186</v>
      </c>
      <c r="AA1690" t="s">
        <v>6186</v>
      </c>
      <c r="AB1690">
        <v>1</v>
      </c>
      <c r="AC1690" t="s">
        <v>6186</v>
      </c>
      <c r="AD1690" t="s">
        <v>6186</v>
      </c>
      <c r="AE1690" t="s">
        <v>6186</v>
      </c>
      <c r="AF1690" t="s">
        <v>6186</v>
      </c>
      <c r="AG1690">
        <v>1</v>
      </c>
      <c r="AH1690" t="s">
        <v>6186</v>
      </c>
      <c r="AI1690" t="s">
        <v>6186</v>
      </c>
      <c r="AJ1690" t="s">
        <v>6186</v>
      </c>
      <c r="AK1690" t="s">
        <v>6186</v>
      </c>
      <c r="AL1690" t="s">
        <v>6186</v>
      </c>
      <c r="AM1690" t="s">
        <v>6186</v>
      </c>
      <c r="AN1690" t="s">
        <v>6186</v>
      </c>
      <c r="AO1690" t="s">
        <v>6186</v>
      </c>
      <c r="AP1690">
        <v>1</v>
      </c>
      <c r="AQ1690" t="s">
        <v>6186</v>
      </c>
      <c r="AR1690" t="s">
        <v>6186</v>
      </c>
      <c r="AS1690" t="s">
        <v>6186</v>
      </c>
      <c r="AT1690" t="s">
        <v>6186</v>
      </c>
      <c r="AU1690" t="s">
        <v>6186</v>
      </c>
      <c r="AV1690">
        <v>4</v>
      </c>
      <c r="AW1690" t="s">
        <v>6186</v>
      </c>
      <c r="AX1690">
        <v>7.2</v>
      </c>
      <c r="AY1690">
        <v>1</v>
      </c>
      <c r="AZ1690" t="s">
        <v>6186</v>
      </c>
      <c r="BA1690" t="s">
        <v>6186</v>
      </c>
      <c r="BB1690" t="s">
        <v>6186</v>
      </c>
      <c r="BC1690" t="s">
        <v>6186</v>
      </c>
      <c r="BD1690" t="s">
        <v>6186</v>
      </c>
    </row>
    <row r="1691" spans="1:56">
      <c r="A1691" t="s">
        <v>6190</v>
      </c>
      <c r="B1691">
        <v>5500</v>
      </c>
      <c r="C1691">
        <v>2000</v>
      </c>
      <c r="D1691">
        <v>17</v>
      </c>
      <c r="E1691">
        <v>1.0369999999999999E-3</v>
      </c>
      <c r="F1691">
        <v>17.198599999999999</v>
      </c>
      <c r="H1691">
        <v>14.11745</v>
      </c>
      <c r="I1691">
        <f t="shared" si="30"/>
        <v>1.4639795649999999E-2</v>
      </c>
      <c r="K1691">
        <v>12.1716</v>
      </c>
      <c r="L1691">
        <v>16.33371</v>
      </c>
      <c r="M1691">
        <v>629.50453000000005</v>
      </c>
      <c r="N1691">
        <v>730.14210000000003</v>
      </c>
      <c r="O1691">
        <v>544.08952999999997</v>
      </c>
      <c r="P1691" t="s">
        <v>6186</v>
      </c>
      <c r="Q1691">
        <v>296.08699999999999</v>
      </c>
      <c r="R1691">
        <v>221.1242</v>
      </c>
      <c r="S1691">
        <v>10.7454</v>
      </c>
      <c r="T1691">
        <v>0.75256599999999996</v>
      </c>
      <c r="U1691">
        <v>4.0203999999999997E-2</v>
      </c>
      <c r="V1691">
        <v>38.989980000000003</v>
      </c>
      <c r="W1691">
        <v>0.1</v>
      </c>
      <c r="X1691" t="s">
        <v>6186</v>
      </c>
      <c r="Y1691">
        <v>0.9</v>
      </c>
      <c r="Z1691" t="s">
        <v>6186</v>
      </c>
      <c r="AA1691" t="s">
        <v>6186</v>
      </c>
      <c r="AB1691">
        <v>1</v>
      </c>
      <c r="AC1691" t="s">
        <v>6186</v>
      </c>
      <c r="AD1691" t="s">
        <v>6186</v>
      </c>
      <c r="AE1691" t="s">
        <v>6186</v>
      </c>
      <c r="AF1691" t="s">
        <v>6186</v>
      </c>
      <c r="AG1691">
        <v>1</v>
      </c>
      <c r="AH1691" t="s">
        <v>6186</v>
      </c>
      <c r="AI1691" t="s">
        <v>6186</v>
      </c>
      <c r="AJ1691" t="s">
        <v>6186</v>
      </c>
      <c r="AK1691" t="s">
        <v>6186</v>
      </c>
      <c r="AL1691" t="s">
        <v>6186</v>
      </c>
      <c r="AM1691" t="s">
        <v>6186</v>
      </c>
      <c r="AN1691" t="s">
        <v>6186</v>
      </c>
      <c r="AO1691" t="s">
        <v>6186</v>
      </c>
      <c r="AP1691">
        <v>1</v>
      </c>
      <c r="AQ1691" t="s">
        <v>6186</v>
      </c>
      <c r="AR1691" t="s">
        <v>6186</v>
      </c>
      <c r="AS1691" t="s">
        <v>6186</v>
      </c>
      <c r="AT1691" t="s">
        <v>6186</v>
      </c>
      <c r="AU1691" t="s">
        <v>6186</v>
      </c>
      <c r="AV1691">
        <v>4</v>
      </c>
      <c r="AW1691" t="s">
        <v>6186</v>
      </c>
      <c r="AX1691">
        <v>7.5</v>
      </c>
      <c r="AY1691">
        <v>1</v>
      </c>
      <c r="AZ1691" t="s">
        <v>6186</v>
      </c>
      <c r="BA1691" t="s">
        <v>6186</v>
      </c>
      <c r="BB1691" t="s">
        <v>6186</v>
      </c>
      <c r="BC1691" t="s">
        <v>6186</v>
      </c>
      <c r="BD1691" t="s">
        <v>6186</v>
      </c>
    </row>
    <row r="1692" spans="1:56">
      <c r="A1692" t="s">
        <v>6190</v>
      </c>
      <c r="B1692">
        <v>5500</v>
      </c>
      <c r="C1692">
        <v>2001</v>
      </c>
      <c r="D1692">
        <v>66</v>
      </c>
      <c r="E1692">
        <v>4.261E-3</v>
      </c>
      <c r="F1692">
        <v>17.377289999999999</v>
      </c>
      <c r="H1692">
        <v>14.29355</v>
      </c>
      <c r="I1692">
        <f t="shared" si="30"/>
        <v>6.0904816549999997E-2</v>
      </c>
      <c r="K1692">
        <v>12.06217</v>
      </c>
      <c r="L1692">
        <v>16.884609999999999</v>
      </c>
      <c r="M1692">
        <v>621.74892999999997</v>
      </c>
      <c r="N1692">
        <v>736.76621999999998</v>
      </c>
      <c r="O1692">
        <v>526.33741999999995</v>
      </c>
      <c r="P1692" t="s">
        <v>6186</v>
      </c>
      <c r="Q1692">
        <v>313.62439999999998</v>
      </c>
      <c r="R1692">
        <v>248.79689999999999</v>
      </c>
      <c r="S1692">
        <v>9.6951999999999998</v>
      </c>
      <c r="T1692">
        <v>0.798149</v>
      </c>
      <c r="U1692">
        <v>4.5235999999999998E-2</v>
      </c>
      <c r="V1692">
        <v>39.33643</v>
      </c>
      <c r="W1692">
        <v>1.9E-2</v>
      </c>
      <c r="X1692">
        <v>0.17799999999999999</v>
      </c>
      <c r="Y1692">
        <v>0.80300000000000005</v>
      </c>
      <c r="Z1692" t="s">
        <v>6186</v>
      </c>
      <c r="AA1692" t="s">
        <v>6186</v>
      </c>
      <c r="AB1692">
        <v>1</v>
      </c>
      <c r="AC1692" t="s">
        <v>6186</v>
      </c>
      <c r="AD1692" t="s">
        <v>6186</v>
      </c>
      <c r="AE1692" t="s">
        <v>6186</v>
      </c>
      <c r="AF1692" t="s">
        <v>6186</v>
      </c>
      <c r="AG1692">
        <v>1</v>
      </c>
      <c r="AH1692" t="s">
        <v>6186</v>
      </c>
      <c r="AI1692" t="s">
        <v>6186</v>
      </c>
      <c r="AJ1692" t="s">
        <v>6186</v>
      </c>
      <c r="AK1692" t="s">
        <v>6186</v>
      </c>
      <c r="AL1692" t="s">
        <v>6186</v>
      </c>
      <c r="AM1692" t="s">
        <v>6186</v>
      </c>
      <c r="AN1692" t="s">
        <v>6186</v>
      </c>
      <c r="AO1692" t="s">
        <v>6186</v>
      </c>
      <c r="AP1692">
        <v>1</v>
      </c>
      <c r="AQ1692" t="s">
        <v>6186</v>
      </c>
      <c r="AR1692" t="s">
        <v>6186</v>
      </c>
      <c r="AS1692" t="s">
        <v>6186</v>
      </c>
      <c r="AT1692">
        <v>1.9E-2</v>
      </c>
      <c r="AU1692" t="s">
        <v>6186</v>
      </c>
      <c r="AV1692">
        <v>4</v>
      </c>
      <c r="AW1692" t="s">
        <v>6186</v>
      </c>
      <c r="AX1692">
        <v>7.9</v>
      </c>
      <c r="AY1692">
        <v>1</v>
      </c>
      <c r="AZ1692" t="s">
        <v>6186</v>
      </c>
      <c r="BA1692" t="s">
        <v>6186</v>
      </c>
      <c r="BB1692" t="s">
        <v>6186</v>
      </c>
      <c r="BC1692" t="s">
        <v>6186</v>
      </c>
      <c r="BD1692" t="s">
        <v>6186</v>
      </c>
    </row>
    <row r="1693" spans="1:56">
      <c r="A1693" t="s">
        <v>6190</v>
      </c>
      <c r="B1693">
        <v>5500</v>
      </c>
      <c r="C1693">
        <v>2002</v>
      </c>
      <c r="D1693">
        <v>11</v>
      </c>
      <c r="E1693">
        <v>6.5399999999999996E-4</v>
      </c>
      <c r="F1693">
        <v>17.487220000000001</v>
      </c>
      <c r="H1693">
        <v>14.256640000000001</v>
      </c>
      <c r="I1693">
        <f t="shared" si="30"/>
        <v>9.3238425600000001E-3</v>
      </c>
      <c r="K1693">
        <v>12.275370000000001</v>
      </c>
      <c r="L1693">
        <v>16.399080000000001</v>
      </c>
      <c r="M1693">
        <v>623.35859000000005</v>
      </c>
      <c r="N1693">
        <v>723.97005999999999</v>
      </c>
      <c r="O1693">
        <v>541.92066999999997</v>
      </c>
      <c r="P1693" t="s">
        <v>6186</v>
      </c>
      <c r="Q1693">
        <v>298.13850000000002</v>
      </c>
      <c r="R1693">
        <v>228.33349999999999</v>
      </c>
      <c r="S1693">
        <v>10.3964</v>
      </c>
      <c r="T1693">
        <v>0.78167200000000003</v>
      </c>
      <c r="U1693">
        <v>4.1515000000000003E-2</v>
      </c>
      <c r="V1693">
        <v>39.42736</v>
      </c>
      <c r="W1693">
        <v>7.1999999999999995E-2</v>
      </c>
      <c r="X1693" t="s">
        <v>6186</v>
      </c>
      <c r="Y1693">
        <v>0.92800000000000005</v>
      </c>
      <c r="Z1693" t="s">
        <v>6186</v>
      </c>
      <c r="AA1693" t="s">
        <v>6186</v>
      </c>
      <c r="AB1693">
        <v>1</v>
      </c>
      <c r="AC1693" t="s">
        <v>6186</v>
      </c>
      <c r="AD1693" t="s">
        <v>6186</v>
      </c>
      <c r="AE1693" t="s">
        <v>6186</v>
      </c>
      <c r="AF1693" t="s">
        <v>6186</v>
      </c>
      <c r="AG1693">
        <v>1</v>
      </c>
      <c r="AH1693" t="s">
        <v>6186</v>
      </c>
      <c r="AI1693" t="s">
        <v>6186</v>
      </c>
      <c r="AJ1693" t="s">
        <v>6186</v>
      </c>
      <c r="AK1693" t="s">
        <v>6186</v>
      </c>
      <c r="AL1693" t="s">
        <v>6186</v>
      </c>
      <c r="AM1693" t="s">
        <v>6186</v>
      </c>
      <c r="AN1693" t="s">
        <v>6186</v>
      </c>
      <c r="AO1693" t="s">
        <v>6186</v>
      </c>
      <c r="AP1693">
        <v>1</v>
      </c>
      <c r="AQ1693" t="s">
        <v>6186</v>
      </c>
      <c r="AR1693" t="s">
        <v>6186</v>
      </c>
      <c r="AS1693" t="s">
        <v>6186</v>
      </c>
      <c r="AT1693">
        <v>7.1999999999999995E-2</v>
      </c>
      <c r="AU1693" t="s">
        <v>6186</v>
      </c>
      <c r="AV1693">
        <v>4</v>
      </c>
      <c r="AW1693" t="s">
        <v>6186</v>
      </c>
      <c r="AX1693">
        <v>7.6</v>
      </c>
      <c r="AY1693">
        <v>1</v>
      </c>
      <c r="AZ1693" t="s">
        <v>6186</v>
      </c>
      <c r="BA1693" t="s">
        <v>6186</v>
      </c>
      <c r="BB1693" t="s">
        <v>6186</v>
      </c>
      <c r="BC1693" t="s">
        <v>6186</v>
      </c>
      <c r="BD1693" t="s">
        <v>6186</v>
      </c>
    </row>
    <row r="1694" spans="1:56">
      <c r="A1694" t="s">
        <v>6190</v>
      </c>
      <c r="B1694">
        <v>5500</v>
      </c>
      <c r="C1694">
        <v>2003</v>
      </c>
      <c r="D1694">
        <v>21</v>
      </c>
      <c r="E1694">
        <v>1.325E-3</v>
      </c>
      <c r="F1694">
        <v>18.240220000000001</v>
      </c>
      <c r="H1694">
        <v>14.735150000000001</v>
      </c>
      <c r="I1694">
        <f t="shared" si="30"/>
        <v>1.9524073750000003E-2</v>
      </c>
      <c r="K1694">
        <v>12.889239999999999</v>
      </c>
      <c r="L1694">
        <v>16.615159999999999</v>
      </c>
      <c r="M1694">
        <v>603.11571000000004</v>
      </c>
      <c r="N1694">
        <v>689.48999000000003</v>
      </c>
      <c r="O1694">
        <v>534.87283000000002</v>
      </c>
      <c r="P1694" t="s">
        <v>6186</v>
      </c>
      <c r="Q1694">
        <v>312.48079999999999</v>
      </c>
      <c r="R1694">
        <v>263.50360000000001</v>
      </c>
      <c r="S1694">
        <v>9.4239999999999995</v>
      </c>
      <c r="T1694">
        <v>0.845028</v>
      </c>
      <c r="U1694">
        <v>4.7910000000000001E-2</v>
      </c>
      <c r="V1694">
        <v>40.630110000000002</v>
      </c>
      <c r="W1694">
        <v>1.4E-2</v>
      </c>
      <c r="X1694">
        <v>1.9E-2</v>
      </c>
      <c r="Y1694">
        <v>0.96699999999999997</v>
      </c>
      <c r="Z1694" t="s">
        <v>6186</v>
      </c>
      <c r="AA1694" t="s">
        <v>6186</v>
      </c>
      <c r="AB1694">
        <v>1</v>
      </c>
      <c r="AC1694" t="s">
        <v>6186</v>
      </c>
      <c r="AD1694" t="s">
        <v>6186</v>
      </c>
      <c r="AE1694" t="s">
        <v>6186</v>
      </c>
      <c r="AF1694" t="s">
        <v>6186</v>
      </c>
      <c r="AG1694">
        <v>1</v>
      </c>
      <c r="AH1694" t="s">
        <v>6186</v>
      </c>
      <c r="AI1694" t="s">
        <v>6186</v>
      </c>
      <c r="AJ1694" t="s">
        <v>6186</v>
      </c>
      <c r="AK1694" t="s">
        <v>6186</v>
      </c>
      <c r="AL1694" t="s">
        <v>6186</v>
      </c>
      <c r="AM1694" t="s">
        <v>6186</v>
      </c>
      <c r="AN1694" t="s">
        <v>6186</v>
      </c>
      <c r="AO1694" t="s">
        <v>6186</v>
      </c>
      <c r="AP1694">
        <v>1</v>
      </c>
      <c r="AQ1694" t="s">
        <v>6186</v>
      </c>
      <c r="AR1694" t="s">
        <v>6186</v>
      </c>
      <c r="AS1694" t="s">
        <v>6186</v>
      </c>
      <c r="AT1694">
        <v>1.4E-2</v>
      </c>
      <c r="AU1694" t="s">
        <v>6186</v>
      </c>
      <c r="AV1694">
        <v>4</v>
      </c>
      <c r="AW1694" t="s">
        <v>6186</v>
      </c>
      <c r="AX1694">
        <v>7.8</v>
      </c>
      <c r="AY1694">
        <v>1</v>
      </c>
      <c r="AZ1694" t="s">
        <v>6186</v>
      </c>
      <c r="BA1694" t="s">
        <v>6186</v>
      </c>
      <c r="BB1694" t="s">
        <v>6186</v>
      </c>
      <c r="BC1694" t="s">
        <v>6186</v>
      </c>
      <c r="BD1694" t="s">
        <v>6186</v>
      </c>
    </row>
    <row r="1695" spans="1:56">
      <c r="A1695" t="s">
        <v>6190</v>
      </c>
      <c r="B1695">
        <v>5500</v>
      </c>
      <c r="C1695">
        <v>2004</v>
      </c>
      <c r="D1695">
        <v>6</v>
      </c>
      <c r="E1695">
        <v>3.9899999999999999E-4</v>
      </c>
      <c r="F1695">
        <v>19.10772</v>
      </c>
      <c r="H1695">
        <v>15.40133</v>
      </c>
      <c r="I1695">
        <f t="shared" si="30"/>
        <v>6.1451306699999994E-3</v>
      </c>
      <c r="K1695">
        <v>13.329000000000001</v>
      </c>
      <c r="L1695">
        <v>17.502400000000002</v>
      </c>
      <c r="M1695">
        <v>577.02790000000005</v>
      </c>
      <c r="N1695">
        <v>666.74185999999997</v>
      </c>
      <c r="O1695">
        <v>507.75896</v>
      </c>
      <c r="P1695" t="s">
        <v>6186</v>
      </c>
      <c r="Q1695">
        <v>297.8304</v>
      </c>
      <c r="R1695">
        <v>251.49279999999999</v>
      </c>
      <c r="S1695">
        <v>9.8077000000000005</v>
      </c>
      <c r="T1695">
        <v>0.84164399999999995</v>
      </c>
      <c r="U1695">
        <v>4.5726000000000003E-2</v>
      </c>
      <c r="V1695">
        <v>42.366790000000002</v>
      </c>
      <c r="W1695" t="s">
        <v>6186</v>
      </c>
      <c r="X1695">
        <v>0.249</v>
      </c>
      <c r="Y1695">
        <v>0.751</v>
      </c>
      <c r="Z1695" t="s">
        <v>6186</v>
      </c>
      <c r="AA1695" t="s">
        <v>6186</v>
      </c>
      <c r="AB1695">
        <v>1</v>
      </c>
      <c r="AC1695" t="s">
        <v>6186</v>
      </c>
      <c r="AD1695" t="s">
        <v>6186</v>
      </c>
      <c r="AE1695" t="s">
        <v>6186</v>
      </c>
      <c r="AF1695" t="s">
        <v>6186</v>
      </c>
      <c r="AG1695">
        <v>1</v>
      </c>
      <c r="AH1695" t="s">
        <v>6186</v>
      </c>
      <c r="AI1695" t="s">
        <v>6186</v>
      </c>
      <c r="AJ1695" t="s">
        <v>6186</v>
      </c>
      <c r="AK1695" t="s">
        <v>6186</v>
      </c>
      <c r="AL1695" t="s">
        <v>6186</v>
      </c>
      <c r="AM1695" t="s">
        <v>6186</v>
      </c>
      <c r="AN1695" t="s">
        <v>6186</v>
      </c>
      <c r="AO1695" t="s">
        <v>6186</v>
      </c>
      <c r="AP1695">
        <v>1</v>
      </c>
      <c r="AQ1695" t="s">
        <v>6186</v>
      </c>
      <c r="AR1695" t="s">
        <v>6186</v>
      </c>
      <c r="AS1695" t="s">
        <v>6186</v>
      </c>
      <c r="AT1695" t="s">
        <v>6186</v>
      </c>
      <c r="AU1695" t="s">
        <v>6186</v>
      </c>
      <c r="AV1695">
        <v>4</v>
      </c>
      <c r="AW1695" t="s">
        <v>6186</v>
      </c>
      <c r="AX1695">
        <v>7.8</v>
      </c>
      <c r="AY1695">
        <v>1</v>
      </c>
      <c r="AZ1695" t="s">
        <v>6186</v>
      </c>
      <c r="BA1695" t="s">
        <v>6186</v>
      </c>
      <c r="BB1695" t="s">
        <v>6186</v>
      </c>
      <c r="BC1695" t="s">
        <v>6186</v>
      </c>
      <c r="BD1695" t="s">
        <v>6186</v>
      </c>
    </row>
    <row r="1696" spans="1:56">
      <c r="A1696" t="s">
        <v>6190</v>
      </c>
      <c r="B1696">
        <v>5500</v>
      </c>
      <c r="C1696">
        <v>2005</v>
      </c>
      <c r="D1696">
        <v>5</v>
      </c>
      <c r="E1696">
        <v>2.8899999999999998E-4</v>
      </c>
      <c r="F1696">
        <v>19.312110000000001</v>
      </c>
      <c r="H1696">
        <v>15.544980000000001</v>
      </c>
      <c r="I1696">
        <f t="shared" si="30"/>
        <v>4.4924992199999996E-3</v>
      </c>
      <c r="K1696">
        <v>13.325850000000001</v>
      </c>
      <c r="L1696">
        <v>17.778420000000001</v>
      </c>
      <c r="M1696">
        <v>571.69596000000001</v>
      </c>
      <c r="N1696">
        <v>666.89940999999999</v>
      </c>
      <c r="O1696">
        <v>499.87581</v>
      </c>
      <c r="P1696" t="s">
        <v>6186</v>
      </c>
      <c r="Q1696">
        <v>300.68549999999999</v>
      </c>
      <c r="R1696">
        <v>259.61959999999999</v>
      </c>
      <c r="S1696">
        <v>9.6149000000000004</v>
      </c>
      <c r="T1696">
        <v>0.85878100000000002</v>
      </c>
      <c r="U1696">
        <v>4.7204000000000003E-2</v>
      </c>
      <c r="V1696">
        <v>42.755330000000001</v>
      </c>
      <c r="W1696" t="s">
        <v>6186</v>
      </c>
      <c r="X1696">
        <v>0.39200000000000002</v>
      </c>
      <c r="Y1696">
        <v>0.60799999999999998</v>
      </c>
      <c r="Z1696" t="s">
        <v>6186</v>
      </c>
      <c r="AA1696" t="s">
        <v>6186</v>
      </c>
      <c r="AB1696">
        <v>1</v>
      </c>
      <c r="AC1696" t="s">
        <v>6186</v>
      </c>
      <c r="AD1696" t="s">
        <v>6186</v>
      </c>
      <c r="AE1696" t="s">
        <v>6186</v>
      </c>
      <c r="AF1696" t="s">
        <v>6186</v>
      </c>
      <c r="AG1696">
        <v>1</v>
      </c>
      <c r="AH1696" t="s">
        <v>6186</v>
      </c>
      <c r="AI1696" t="s">
        <v>6186</v>
      </c>
      <c r="AJ1696" t="s">
        <v>6186</v>
      </c>
      <c r="AK1696" t="s">
        <v>6186</v>
      </c>
      <c r="AL1696" t="s">
        <v>6186</v>
      </c>
      <c r="AM1696" t="s">
        <v>6186</v>
      </c>
      <c r="AN1696" t="s">
        <v>6186</v>
      </c>
      <c r="AO1696" t="s">
        <v>6186</v>
      </c>
      <c r="AP1696">
        <v>1</v>
      </c>
      <c r="AQ1696" t="s">
        <v>6186</v>
      </c>
      <c r="AR1696" t="s">
        <v>6186</v>
      </c>
      <c r="AS1696" t="s">
        <v>6186</v>
      </c>
      <c r="AT1696" t="s">
        <v>6186</v>
      </c>
      <c r="AU1696" t="s">
        <v>6186</v>
      </c>
      <c r="AV1696">
        <v>4</v>
      </c>
      <c r="AW1696" t="s">
        <v>6186</v>
      </c>
      <c r="AX1696">
        <v>7.7</v>
      </c>
      <c r="AY1696">
        <v>1</v>
      </c>
      <c r="AZ1696" t="s">
        <v>6186</v>
      </c>
      <c r="BA1696" t="s">
        <v>6186</v>
      </c>
      <c r="BB1696" t="s">
        <v>6186</v>
      </c>
      <c r="BC1696" t="s">
        <v>6186</v>
      </c>
      <c r="BD1696" t="s">
        <v>6186</v>
      </c>
    </row>
    <row r="1697" spans="1:56">
      <c r="A1697" t="s">
        <v>6190</v>
      </c>
      <c r="B1697">
        <v>5500</v>
      </c>
      <c r="C1697">
        <v>2006</v>
      </c>
      <c r="D1697">
        <v>7</v>
      </c>
      <c r="E1697">
        <v>4.6900000000000002E-4</v>
      </c>
      <c r="F1697">
        <v>19.158660000000001</v>
      </c>
      <c r="H1697">
        <v>15.413489999999999</v>
      </c>
      <c r="I1697">
        <f t="shared" si="30"/>
        <v>7.2289268100000003E-3</v>
      </c>
      <c r="K1697">
        <v>13.248849999999999</v>
      </c>
      <c r="L1697">
        <v>17.58034</v>
      </c>
      <c r="M1697">
        <v>576.57272999999998</v>
      </c>
      <c r="N1697">
        <v>670.77511000000004</v>
      </c>
      <c r="O1697">
        <v>505.50776999999999</v>
      </c>
      <c r="P1697" t="s">
        <v>6186</v>
      </c>
      <c r="Q1697">
        <v>293.49680000000001</v>
      </c>
      <c r="R1697">
        <v>249.70580000000001</v>
      </c>
      <c r="S1697">
        <v>9.9100999999999999</v>
      </c>
      <c r="T1697">
        <v>0.84721199999999997</v>
      </c>
      <c r="U1697">
        <v>4.5400999999999997E-2</v>
      </c>
      <c r="V1697">
        <v>42.390909999999998</v>
      </c>
      <c r="W1697" t="s">
        <v>6186</v>
      </c>
      <c r="X1697">
        <v>0.33600000000000002</v>
      </c>
      <c r="Y1697">
        <v>0.66400000000000003</v>
      </c>
      <c r="Z1697" t="s">
        <v>6186</v>
      </c>
      <c r="AA1697" t="s">
        <v>6186</v>
      </c>
      <c r="AB1697">
        <v>1</v>
      </c>
      <c r="AC1697" t="s">
        <v>6186</v>
      </c>
      <c r="AD1697" t="s">
        <v>6186</v>
      </c>
      <c r="AE1697" t="s">
        <v>6186</v>
      </c>
      <c r="AF1697" t="s">
        <v>6186</v>
      </c>
      <c r="AG1697">
        <v>1</v>
      </c>
      <c r="AH1697" t="s">
        <v>6186</v>
      </c>
      <c r="AI1697" t="s">
        <v>6186</v>
      </c>
      <c r="AJ1697" t="s">
        <v>6186</v>
      </c>
      <c r="AK1697" t="s">
        <v>6186</v>
      </c>
      <c r="AL1697" t="s">
        <v>6186</v>
      </c>
      <c r="AM1697" t="s">
        <v>6186</v>
      </c>
      <c r="AN1697" t="s">
        <v>6186</v>
      </c>
      <c r="AO1697" t="s">
        <v>6186</v>
      </c>
      <c r="AP1697">
        <v>1</v>
      </c>
      <c r="AQ1697" t="s">
        <v>6186</v>
      </c>
      <c r="AR1697" t="s">
        <v>6186</v>
      </c>
      <c r="AS1697" t="s">
        <v>6186</v>
      </c>
      <c r="AT1697" t="s">
        <v>6186</v>
      </c>
      <c r="AU1697" t="s">
        <v>6186</v>
      </c>
      <c r="AV1697">
        <v>4</v>
      </c>
      <c r="AW1697" t="s">
        <v>6186</v>
      </c>
      <c r="AX1697">
        <v>7.8</v>
      </c>
      <c r="AY1697">
        <v>1</v>
      </c>
      <c r="AZ1697" t="s">
        <v>6186</v>
      </c>
      <c r="BA1697" t="s">
        <v>6186</v>
      </c>
      <c r="BB1697" t="s">
        <v>6186</v>
      </c>
      <c r="BC1697" t="s">
        <v>6186</v>
      </c>
      <c r="BD1697" t="s">
        <v>6186</v>
      </c>
    </row>
    <row r="1698" spans="1:56">
      <c r="A1698" t="s">
        <v>6190</v>
      </c>
      <c r="B1698">
        <v>5500</v>
      </c>
      <c r="C1698">
        <v>2007</v>
      </c>
      <c r="D1698">
        <v>2</v>
      </c>
      <c r="E1698">
        <v>1.4300000000000001E-4</v>
      </c>
      <c r="F1698">
        <v>19.243559999999999</v>
      </c>
      <c r="H1698">
        <v>15.55728</v>
      </c>
      <c r="I1698">
        <f t="shared" si="30"/>
        <v>2.2246910400000003E-3</v>
      </c>
      <c r="K1698">
        <v>13.15015</v>
      </c>
      <c r="L1698">
        <v>18.049779999999998</v>
      </c>
      <c r="M1698">
        <v>571.24374999999998</v>
      </c>
      <c r="N1698">
        <v>675.80993000000001</v>
      </c>
      <c r="O1698">
        <v>492.3605</v>
      </c>
      <c r="P1698" t="s">
        <v>6186</v>
      </c>
      <c r="Q1698">
        <v>325</v>
      </c>
      <c r="R1698">
        <v>295</v>
      </c>
      <c r="S1698">
        <v>8.9873999999999992</v>
      </c>
      <c r="T1698">
        <v>0.90769200000000005</v>
      </c>
      <c r="U1698">
        <v>5.3636000000000003E-2</v>
      </c>
      <c r="V1698">
        <v>42.808</v>
      </c>
      <c r="W1698" t="s">
        <v>6186</v>
      </c>
      <c r="X1698">
        <v>1</v>
      </c>
      <c r="Y1698" t="s">
        <v>6186</v>
      </c>
      <c r="Z1698" t="s">
        <v>6186</v>
      </c>
      <c r="AA1698" t="s">
        <v>6186</v>
      </c>
      <c r="AB1698">
        <v>1</v>
      </c>
      <c r="AC1698" t="s">
        <v>6186</v>
      </c>
      <c r="AD1698" t="s">
        <v>6186</v>
      </c>
      <c r="AE1698" t="s">
        <v>6186</v>
      </c>
      <c r="AF1698" t="s">
        <v>6186</v>
      </c>
      <c r="AG1698">
        <v>1</v>
      </c>
      <c r="AH1698" t="s">
        <v>6186</v>
      </c>
      <c r="AI1698" t="s">
        <v>6186</v>
      </c>
      <c r="AJ1698" t="s">
        <v>6186</v>
      </c>
      <c r="AK1698" t="s">
        <v>6186</v>
      </c>
      <c r="AL1698" t="s">
        <v>6186</v>
      </c>
      <c r="AM1698" t="s">
        <v>6186</v>
      </c>
      <c r="AN1698" t="s">
        <v>6186</v>
      </c>
      <c r="AO1698" t="s">
        <v>6186</v>
      </c>
      <c r="AP1698">
        <v>1</v>
      </c>
      <c r="AQ1698" t="s">
        <v>6186</v>
      </c>
      <c r="AR1698" t="s">
        <v>6186</v>
      </c>
      <c r="AS1698" t="s">
        <v>6186</v>
      </c>
      <c r="AT1698" t="s">
        <v>6186</v>
      </c>
      <c r="AU1698" t="s">
        <v>6186</v>
      </c>
      <c r="AV1698">
        <v>4</v>
      </c>
      <c r="AW1698" t="s">
        <v>6186</v>
      </c>
      <c r="AX1698">
        <v>8</v>
      </c>
      <c r="AY1698">
        <v>1</v>
      </c>
      <c r="AZ1698" t="s">
        <v>6186</v>
      </c>
      <c r="BA1698" t="s">
        <v>6186</v>
      </c>
      <c r="BB1698" t="s">
        <v>6186</v>
      </c>
      <c r="BC1698" t="s">
        <v>6186</v>
      </c>
      <c r="BD1698" t="s">
        <v>6186</v>
      </c>
    </row>
    <row r="1699" spans="1:56">
      <c r="A1699" t="s">
        <v>6190</v>
      </c>
      <c r="B1699">
        <v>5500</v>
      </c>
      <c r="C1699">
        <v>2008</v>
      </c>
      <c r="D1699">
        <v>5</v>
      </c>
      <c r="E1699">
        <v>3.5399999999999999E-4</v>
      </c>
      <c r="F1699">
        <v>19.344560000000001</v>
      </c>
      <c r="H1699">
        <v>15.465009999999999</v>
      </c>
      <c r="I1699">
        <f t="shared" si="30"/>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6186</v>
      </c>
      <c r="X1699">
        <v>0.48499999999999999</v>
      </c>
      <c r="Y1699">
        <v>0.51500000000000001</v>
      </c>
      <c r="Z1699" t="s">
        <v>6186</v>
      </c>
      <c r="AA1699" t="s">
        <v>6186</v>
      </c>
      <c r="AB1699">
        <v>1</v>
      </c>
      <c r="AC1699" t="s">
        <v>6186</v>
      </c>
      <c r="AD1699" t="s">
        <v>6186</v>
      </c>
      <c r="AE1699" t="s">
        <v>6186</v>
      </c>
      <c r="AF1699" t="s">
        <v>6186</v>
      </c>
      <c r="AG1699">
        <v>1</v>
      </c>
      <c r="AH1699" t="s">
        <v>6186</v>
      </c>
      <c r="AI1699" t="s">
        <v>6186</v>
      </c>
      <c r="AJ1699" t="s">
        <v>6186</v>
      </c>
      <c r="AK1699" t="s">
        <v>6186</v>
      </c>
      <c r="AL1699" t="s">
        <v>6186</v>
      </c>
      <c r="AM1699" t="s">
        <v>6186</v>
      </c>
      <c r="AN1699" t="s">
        <v>6186</v>
      </c>
      <c r="AO1699" t="s">
        <v>6186</v>
      </c>
      <c r="AP1699">
        <v>1</v>
      </c>
      <c r="AQ1699" t="s">
        <v>6186</v>
      </c>
      <c r="AR1699" t="s">
        <v>6186</v>
      </c>
      <c r="AS1699" t="s">
        <v>6186</v>
      </c>
      <c r="AT1699" t="s">
        <v>6186</v>
      </c>
      <c r="AU1699" t="s">
        <v>6186</v>
      </c>
      <c r="AV1699">
        <v>4</v>
      </c>
      <c r="AW1699" t="s">
        <v>6186</v>
      </c>
      <c r="AX1699">
        <v>8</v>
      </c>
      <c r="AY1699">
        <v>1</v>
      </c>
      <c r="AZ1699" t="s">
        <v>6186</v>
      </c>
      <c r="BA1699" t="s">
        <v>6186</v>
      </c>
      <c r="BB1699" t="s">
        <v>6186</v>
      </c>
      <c r="BC1699" t="s">
        <v>6186</v>
      </c>
      <c r="BD1699" t="s">
        <v>6186</v>
      </c>
    </row>
    <row r="1700" spans="1:56">
      <c r="A1700" t="s">
        <v>6190</v>
      </c>
      <c r="B1700">
        <v>5500</v>
      </c>
      <c r="C1700">
        <v>2009</v>
      </c>
      <c r="D1700">
        <v>3</v>
      </c>
      <c r="E1700">
        <v>2.7999999999999998E-4</v>
      </c>
      <c r="F1700">
        <v>17.773900000000001</v>
      </c>
      <c r="H1700">
        <v>14.24579</v>
      </c>
      <c r="I1700">
        <f t="shared" si="30"/>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6186</v>
      </c>
      <c r="X1700">
        <v>0.55000000000000004</v>
      </c>
      <c r="Y1700">
        <v>0.45</v>
      </c>
      <c r="Z1700" t="s">
        <v>6186</v>
      </c>
      <c r="AA1700" t="s">
        <v>6186</v>
      </c>
      <c r="AB1700">
        <v>1</v>
      </c>
      <c r="AC1700" t="s">
        <v>6186</v>
      </c>
      <c r="AD1700" t="s">
        <v>6186</v>
      </c>
      <c r="AE1700" t="s">
        <v>6186</v>
      </c>
      <c r="AF1700" t="s">
        <v>6186</v>
      </c>
      <c r="AG1700">
        <v>1</v>
      </c>
      <c r="AH1700" t="s">
        <v>6186</v>
      </c>
      <c r="AI1700" t="s">
        <v>6186</v>
      </c>
      <c r="AJ1700" t="s">
        <v>6186</v>
      </c>
      <c r="AK1700" t="s">
        <v>6186</v>
      </c>
      <c r="AL1700" t="s">
        <v>6186</v>
      </c>
      <c r="AM1700" t="s">
        <v>6186</v>
      </c>
      <c r="AN1700" t="s">
        <v>6186</v>
      </c>
      <c r="AO1700" t="s">
        <v>6186</v>
      </c>
      <c r="AP1700">
        <v>1</v>
      </c>
      <c r="AQ1700" t="s">
        <v>6186</v>
      </c>
      <c r="AR1700" t="s">
        <v>6186</v>
      </c>
      <c r="AS1700" t="s">
        <v>6186</v>
      </c>
      <c r="AT1700" t="s">
        <v>6186</v>
      </c>
      <c r="AU1700" t="s">
        <v>6186</v>
      </c>
      <c r="AV1700">
        <v>4</v>
      </c>
      <c r="AW1700" t="s">
        <v>6186</v>
      </c>
      <c r="AX1700">
        <v>8</v>
      </c>
      <c r="AY1700">
        <v>1</v>
      </c>
      <c r="AZ1700" t="s">
        <v>6186</v>
      </c>
      <c r="BA1700" t="s">
        <v>6186</v>
      </c>
      <c r="BB1700" t="s">
        <v>6186</v>
      </c>
      <c r="BC1700" t="s">
        <v>6186</v>
      </c>
      <c r="BD1700" t="s">
        <v>6186</v>
      </c>
    </row>
    <row r="1701" spans="1:56">
      <c r="A1701" t="s">
        <v>6190</v>
      </c>
      <c r="B1701">
        <v>5500</v>
      </c>
      <c r="C1701">
        <v>2010</v>
      </c>
      <c r="D1701">
        <v>3</v>
      </c>
      <c r="E1701">
        <v>2.5399999999999999E-4</v>
      </c>
      <c r="F1701">
        <v>18.551539999999999</v>
      </c>
      <c r="H1701">
        <v>14.917730000000001</v>
      </c>
      <c r="I1701">
        <f t="shared" si="30"/>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6186</v>
      </c>
      <c r="X1701">
        <v>0.64700000000000002</v>
      </c>
      <c r="Y1701">
        <v>0.35299999999999998</v>
      </c>
      <c r="Z1701" t="s">
        <v>6186</v>
      </c>
      <c r="AA1701" t="s">
        <v>6186</v>
      </c>
      <c r="AB1701">
        <v>1</v>
      </c>
      <c r="AC1701" t="s">
        <v>6186</v>
      </c>
      <c r="AD1701" t="s">
        <v>6186</v>
      </c>
      <c r="AE1701" t="s">
        <v>6186</v>
      </c>
      <c r="AF1701" t="s">
        <v>6186</v>
      </c>
      <c r="AG1701">
        <v>1</v>
      </c>
      <c r="AH1701" t="s">
        <v>6186</v>
      </c>
      <c r="AI1701" t="s">
        <v>6186</v>
      </c>
      <c r="AJ1701" t="s">
        <v>6186</v>
      </c>
      <c r="AK1701" t="s">
        <v>6186</v>
      </c>
      <c r="AL1701" t="s">
        <v>6186</v>
      </c>
      <c r="AM1701" t="s">
        <v>6186</v>
      </c>
      <c r="AN1701" t="s">
        <v>6186</v>
      </c>
      <c r="AO1701" t="s">
        <v>6186</v>
      </c>
      <c r="AP1701">
        <v>1</v>
      </c>
      <c r="AQ1701" t="s">
        <v>6186</v>
      </c>
      <c r="AR1701" t="s">
        <v>6186</v>
      </c>
      <c r="AS1701" t="s">
        <v>6186</v>
      </c>
      <c r="AT1701" t="s">
        <v>6186</v>
      </c>
      <c r="AU1701">
        <v>1</v>
      </c>
      <c r="AV1701">
        <v>4</v>
      </c>
      <c r="AW1701" t="s">
        <v>6186</v>
      </c>
      <c r="AX1701">
        <v>8</v>
      </c>
      <c r="AY1701">
        <v>1</v>
      </c>
      <c r="AZ1701" t="s">
        <v>6186</v>
      </c>
      <c r="BA1701" t="s">
        <v>6186</v>
      </c>
      <c r="BB1701" t="s">
        <v>6186</v>
      </c>
      <c r="BC1701" t="s">
        <v>6186</v>
      </c>
      <c r="BD1701" t="s">
        <v>6186</v>
      </c>
    </row>
    <row r="1702" spans="1:56">
      <c r="A1702" t="s">
        <v>6190</v>
      </c>
      <c r="B1702">
        <v>5500</v>
      </c>
      <c r="C1702">
        <v>2011</v>
      </c>
      <c r="D1702">
        <v>3</v>
      </c>
      <c r="E1702">
        <v>2.8200000000000002E-4</v>
      </c>
      <c r="F1702">
        <v>18.297840000000001</v>
      </c>
      <c r="H1702">
        <v>14.82715</v>
      </c>
      <c r="I1702">
        <f t="shared" si="30"/>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6186</v>
      </c>
      <c r="X1702">
        <v>0.504</v>
      </c>
      <c r="Y1702">
        <v>0.496</v>
      </c>
      <c r="Z1702" t="s">
        <v>6186</v>
      </c>
      <c r="AA1702" t="s">
        <v>6186</v>
      </c>
      <c r="AB1702">
        <v>1</v>
      </c>
      <c r="AC1702" t="s">
        <v>6186</v>
      </c>
      <c r="AD1702" t="s">
        <v>6186</v>
      </c>
      <c r="AE1702" t="s">
        <v>6186</v>
      </c>
      <c r="AF1702" t="s">
        <v>6186</v>
      </c>
      <c r="AG1702">
        <v>1</v>
      </c>
      <c r="AH1702" t="s">
        <v>6186</v>
      </c>
      <c r="AI1702" t="s">
        <v>6186</v>
      </c>
      <c r="AJ1702" t="s">
        <v>6186</v>
      </c>
      <c r="AK1702" t="s">
        <v>6186</v>
      </c>
      <c r="AL1702" t="s">
        <v>6186</v>
      </c>
      <c r="AM1702" t="s">
        <v>6186</v>
      </c>
      <c r="AN1702">
        <v>4.2999999999999997E-2</v>
      </c>
      <c r="AO1702" t="s">
        <v>6186</v>
      </c>
      <c r="AP1702">
        <v>0.95699999999999996</v>
      </c>
      <c r="AQ1702" t="s">
        <v>6186</v>
      </c>
      <c r="AR1702" t="s">
        <v>6186</v>
      </c>
      <c r="AS1702" t="s">
        <v>6186</v>
      </c>
      <c r="AT1702">
        <v>0.14899999999999999</v>
      </c>
      <c r="AU1702">
        <v>0.78600000000000003</v>
      </c>
      <c r="AV1702">
        <v>4</v>
      </c>
      <c r="AW1702" t="s">
        <v>6186</v>
      </c>
      <c r="AX1702">
        <v>8</v>
      </c>
      <c r="AY1702">
        <v>1</v>
      </c>
      <c r="AZ1702" t="s">
        <v>6186</v>
      </c>
      <c r="BA1702" t="s">
        <v>6186</v>
      </c>
      <c r="BB1702" t="s">
        <v>6186</v>
      </c>
      <c r="BC1702" t="s">
        <v>6186</v>
      </c>
      <c r="BD1702" t="s">
        <v>6186</v>
      </c>
    </row>
    <row r="1703" spans="1:56">
      <c r="A1703" t="s">
        <v>6190</v>
      </c>
      <c r="B1703">
        <v>5500</v>
      </c>
      <c r="C1703">
        <v>2012</v>
      </c>
      <c r="D1703">
        <v>4</v>
      </c>
      <c r="E1703">
        <v>2.8400000000000002E-4</v>
      </c>
      <c r="F1703">
        <v>18.12594</v>
      </c>
      <c r="H1703">
        <v>14.67764</v>
      </c>
      <c r="I1703">
        <f t="shared" si="30"/>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6186</v>
      </c>
      <c r="X1703">
        <v>0.61099999999999999</v>
      </c>
      <c r="Y1703">
        <v>0.38900000000000001</v>
      </c>
      <c r="Z1703" t="s">
        <v>6186</v>
      </c>
      <c r="AA1703" t="s">
        <v>6186</v>
      </c>
      <c r="AB1703">
        <v>1</v>
      </c>
      <c r="AC1703" t="s">
        <v>6186</v>
      </c>
      <c r="AD1703" t="s">
        <v>6186</v>
      </c>
      <c r="AE1703" t="s">
        <v>6186</v>
      </c>
      <c r="AF1703" t="s">
        <v>6186</v>
      </c>
      <c r="AG1703">
        <v>1</v>
      </c>
      <c r="AH1703" t="s">
        <v>6186</v>
      </c>
      <c r="AI1703" t="s">
        <v>6186</v>
      </c>
      <c r="AJ1703" t="s">
        <v>6186</v>
      </c>
      <c r="AK1703" t="s">
        <v>6186</v>
      </c>
      <c r="AL1703" t="s">
        <v>6186</v>
      </c>
      <c r="AM1703" t="s">
        <v>6186</v>
      </c>
      <c r="AN1703">
        <v>0.12</v>
      </c>
      <c r="AO1703" t="s">
        <v>6186</v>
      </c>
      <c r="AP1703">
        <v>0.88</v>
      </c>
      <c r="AQ1703" t="s">
        <v>6186</v>
      </c>
      <c r="AR1703" t="s">
        <v>6186</v>
      </c>
      <c r="AS1703" t="s">
        <v>6186</v>
      </c>
      <c r="AT1703" t="s">
        <v>6186</v>
      </c>
      <c r="AU1703">
        <v>0.85699999999999998</v>
      </c>
      <c r="AV1703">
        <v>4</v>
      </c>
      <c r="AW1703" t="s">
        <v>6186</v>
      </c>
      <c r="AX1703">
        <v>8</v>
      </c>
      <c r="AY1703">
        <v>1</v>
      </c>
      <c r="AZ1703" t="s">
        <v>6186</v>
      </c>
      <c r="BA1703" t="s">
        <v>6186</v>
      </c>
      <c r="BB1703" t="s">
        <v>6186</v>
      </c>
      <c r="BC1703" t="s">
        <v>6186</v>
      </c>
      <c r="BD1703" t="s">
        <v>6186</v>
      </c>
    </row>
    <row r="1704" spans="1:56">
      <c r="A1704" t="s">
        <v>6190</v>
      </c>
      <c r="B1704">
        <v>5500</v>
      </c>
      <c r="C1704">
        <v>2013</v>
      </c>
      <c r="D1704">
        <v>4</v>
      </c>
      <c r="E1704">
        <v>2.3499999999999999E-4</v>
      </c>
      <c r="F1704">
        <v>18.511209999999998</v>
      </c>
      <c r="H1704">
        <v>14.98058</v>
      </c>
      <c r="I1704">
        <f t="shared" si="30"/>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6186</v>
      </c>
      <c r="X1704">
        <v>0.65600000000000003</v>
      </c>
      <c r="Y1704">
        <v>0.34399999999999997</v>
      </c>
      <c r="Z1704" t="s">
        <v>6186</v>
      </c>
      <c r="AA1704" t="s">
        <v>6186</v>
      </c>
      <c r="AB1704">
        <v>1</v>
      </c>
      <c r="AC1704" t="s">
        <v>6186</v>
      </c>
      <c r="AD1704" t="s">
        <v>6186</v>
      </c>
      <c r="AE1704" t="s">
        <v>6186</v>
      </c>
      <c r="AF1704" t="s">
        <v>6186</v>
      </c>
      <c r="AG1704">
        <v>1</v>
      </c>
      <c r="AH1704" t="s">
        <v>6186</v>
      </c>
      <c r="AI1704" t="s">
        <v>6186</v>
      </c>
      <c r="AJ1704" t="s">
        <v>6186</v>
      </c>
      <c r="AK1704" t="s">
        <v>6186</v>
      </c>
      <c r="AL1704" t="s">
        <v>6186</v>
      </c>
      <c r="AM1704" t="s">
        <v>6186</v>
      </c>
      <c r="AN1704" t="s">
        <v>6186</v>
      </c>
      <c r="AO1704" t="s">
        <v>6186</v>
      </c>
      <c r="AP1704">
        <v>1</v>
      </c>
      <c r="AQ1704" t="s">
        <v>6186</v>
      </c>
      <c r="AR1704" t="s">
        <v>6186</v>
      </c>
      <c r="AS1704" t="s">
        <v>6186</v>
      </c>
      <c r="AT1704" t="s">
        <v>6186</v>
      </c>
      <c r="AU1704">
        <v>0.97</v>
      </c>
      <c r="AV1704">
        <v>4</v>
      </c>
      <c r="AW1704" t="s">
        <v>6186</v>
      </c>
      <c r="AX1704">
        <v>8</v>
      </c>
      <c r="AY1704">
        <v>1</v>
      </c>
      <c r="AZ1704" t="s">
        <v>6186</v>
      </c>
      <c r="BA1704" t="s">
        <v>6186</v>
      </c>
      <c r="BB1704" t="s">
        <v>6186</v>
      </c>
      <c r="BC1704" t="s">
        <v>6186</v>
      </c>
      <c r="BD1704" t="s">
        <v>6186</v>
      </c>
    </row>
    <row r="1705" spans="1:56">
      <c r="A1705" t="s">
        <v>6190</v>
      </c>
      <c r="B1705">
        <v>5500</v>
      </c>
      <c r="C1705">
        <v>2014</v>
      </c>
      <c r="D1705">
        <v>3</v>
      </c>
      <c r="E1705">
        <v>2.23E-4</v>
      </c>
      <c r="F1705">
        <v>18.471530000000001</v>
      </c>
      <c r="H1705">
        <v>14.945919999999999</v>
      </c>
      <c r="I1705">
        <f t="shared" si="30"/>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6186</v>
      </c>
      <c r="X1705">
        <v>0.73399999999999999</v>
      </c>
      <c r="Y1705">
        <v>0.26600000000000001</v>
      </c>
      <c r="Z1705" t="s">
        <v>6186</v>
      </c>
      <c r="AA1705" t="s">
        <v>6186</v>
      </c>
      <c r="AB1705">
        <v>1</v>
      </c>
      <c r="AC1705" t="s">
        <v>6186</v>
      </c>
      <c r="AD1705" t="s">
        <v>6186</v>
      </c>
      <c r="AE1705" t="s">
        <v>6186</v>
      </c>
      <c r="AF1705" t="s">
        <v>6186</v>
      </c>
      <c r="AG1705">
        <v>1</v>
      </c>
      <c r="AH1705" t="s">
        <v>6186</v>
      </c>
      <c r="AI1705" t="s">
        <v>6186</v>
      </c>
      <c r="AJ1705" t="s">
        <v>6186</v>
      </c>
      <c r="AK1705" t="s">
        <v>6186</v>
      </c>
      <c r="AL1705" t="s">
        <v>6186</v>
      </c>
      <c r="AM1705" t="s">
        <v>6186</v>
      </c>
      <c r="AN1705" t="s">
        <v>6186</v>
      </c>
      <c r="AO1705" t="s">
        <v>6186</v>
      </c>
      <c r="AP1705">
        <v>1</v>
      </c>
      <c r="AQ1705" t="s">
        <v>6186</v>
      </c>
      <c r="AR1705" t="s">
        <v>6186</v>
      </c>
      <c r="AS1705" t="s">
        <v>6186</v>
      </c>
      <c r="AT1705" t="s">
        <v>6186</v>
      </c>
      <c r="AU1705">
        <v>0.98</v>
      </c>
      <c r="AV1705">
        <v>4</v>
      </c>
      <c r="AW1705" t="s">
        <v>6186</v>
      </c>
      <c r="AX1705">
        <v>8</v>
      </c>
      <c r="AY1705">
        <v>1</v>
      </c>
      <c r="AZ1705" t="s">
        <v>6186</v>
      </c>
      <c r="BA1705" t="s">
        <v>6186</v>
      </c>
      <c r="BB1705" t="s">
        <v>6186</v>
      </c>
      <c r="BC1705" t="s">
        <v>6186</v>
      </c>
      <c r="BD1705" t="s">
        <v>6186</v>
      </c>
    </row>
    <row r="1706" spans="1:56">
      <c r="A1706" t="s">
        <v>6190</v>
      </c>
      <c r="B1706">
        <v>5500</v>
      </c>
      <c r="C1706">
        <v>2015</v>
      </c>
      <c r="D1706" t="s">
        <v>6186</v>
      </c>
      <c r="E1706" t="s">
        <v>6186</v>
      </c>
      <c r="F1706" t="s">
        <v>6186</v>
      </c>
      <c r="H1706" t="s">
        <v>6186</v>
      </c>
      <c r="I1706" t="str">
        <f t="shared" si="30"/>
        <v/>
      </c>
      <c r="K1706" t="s">
        <v>6186</v>
      </c>
      <c r="L1706" t="s">
        <v>6186</v>
      </c>
      <c r="M1706" t="s">
        <v>6186</v>
      </c>
      <c r="N1706" t="s">
        <v>6186</v>
      </c>
      <c r="O1706" t="s">
        <v>6186</v>
      </c>
      <c r="P1706" t="s">
        <v>6186</v>
      </c>
      <c r="Q1706" t="s">
        <v>6186</v>
      </c>
      <c r="R1706" t="s">
        <v>6186</v>
      </c>
      <c r="S1706" t="s">
        <v>6186</v>
      </c>
      <c r="T1706" t="s">
        <v>6186</v>
      </c>
      <c r="U1706" t="s">
        <v>6186</v>
      </c>
      <c r="V1706" t="s">
        <v>6186</v>
      </c>
      <c r="W1706" t="s">
        <v>6186</v>
      </c>
      <c r="X1706" t="s">
        <v>6186</v>
      </c>
      <c r="Y1706" t="s">
        <v>6186</v>
      </c>
      <c r="Z1706" t="s">
        <v>6186</v>
      </c>
      <c r="AA1706" t="s">
        <v>6186</v>
      </c>
      <c r="AB1706" t="s">
        <v>6186</v>
      </c>
      <c r="AC1706" t="s">
        <v>6186</v>
      </c>
      <c r="AD1706" t="s">
        <v>6186</v>
      </c>
      <c r="AE1706" t="s">
        <v>6186</v>
      </c>
      <c r="AF1706" t="s">
        <v>6186</v>
      </c>
      <c r="AG1706" t="s">
        <v>6186</v>
      </c>
      <c r="AH1706" t="s">
        <v>6186</v>
      </c>
      <c r="AI1706" t="s">
        <v>6186</v>
      </c>
      <c r="AJ1706" t="s">
        <v>6186</v>
      </c>
      <c r="AK1706" t="s">
        <v>6186</v>
      </c>
      <c r="AL1706" t="s">
        <v>6186</v>
      </c>
      <c r="AM1706" t="s">
        <v>6186</v>
      </c>
      <c r="AN1706" t="s">
        <v>6186</v>
      </c>
      <c r="AO1706" t="s">
        <v>6186</v>
      </c>
      <c r="AP1706" t="s">
        <v>6186</v>
      </c>
      <c r="AQ1706" t="s">
        <v>6186</v>
      </c>
      <c r="AR1706" t="s">
        <v>6186</v>
      </c>
      <c r="AS1706" t="s">
        <v>6186</v>
      </c>
      <c r="AT1706" t="s">
        <v>6186</v>
      </c>
      <c r="AU1706" t="s">
        <v>6186</v>
      </c>
      <c r="AV1706" t="s">
        <v>6186</v>
      </c>
      <c r="AW1706" t="s">
        <v>6186</v>
      </c>
      <c r="AX1706" t="s">
        <v>6186</v>
      </c>
      <c r="AY1706" t="s">
        <v>6186</v>
      </c>
      <c r="AZ1706" t="s">
        <v>6186</v>
      </c>
      <c r="BA1706" t="s">
        <v>6186</v>
      </c>
      <c r="BB1706" t="s">
        <v>6186</v>
      </c>
      <c r="BC1706" t="s">
        <v>6186</v>
      </c>
      <c r="BD1706" t="s">
        <v>6186</v>
      </c>
    </row>
    <row r="1707" spans="1:56">
      <c r="A1707" t="s">
        <v>6190</v>
      </c>
      <c r="B1707">
        <v>5500</v>
      </c>
      <c r="C1707">
        <v>2016</v>
      </c>
      <c r="D1707">
        <v>1</v>
      </c>
      <c r="E1707">
        <v>3.4E-5</v>
      </c>
      <c r="F1707">
        <v>20.076000000000001</v>
      </c>
      <c r="H1707">
        <v>16.211120000000001</v>
      </c>
      <c r="I1707">
        <f t="shared" si="30"/>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6186</v>
      </c>
      <c r="X1707" t="s">
        <v>6186</v>
      </c>
      <c r="Y1707">
        <v>1</v>
      </c>
      <c r="Z1707" t="s">
        <v>6186</v>
      </c>
      <c r="AA1707" t="s">
        <v>6186</v>
      </c>
      <c r="AB1707">
        <v>1</v>
      </c>
      <c r="AC1707" t="s">
        <v>6186</v>
      </c>
      <c r="AD1707" t="s">
        <v>6186</v>
      </c>
      <c r="AE1707" t="s">
        <v>6186</v>
      </c>
      <c r="AF1707" t="s">
        <v>6186</v>
      </c>
      <c r="AG1707">
        <v>1</v>
      </c>
      <c r="AH1707" t="s">
        <v>6186</v>
      </c>
      <c r="AI1707" t="s">
        <v>6186</v>
      </c>
      <c r="AJ1707" t="s">
        <v>6186</v>
      </c>
      <c r="AK1707" t="s">
        <v>6186</v>
      </c>
      <c r="AL1707" t="s">
        <v>6186</v>
      </c>
      <c r="AM1707" t="s">
        <v>6186</v>
      </c>
      <c r="AN1707" t="s">
        <v>6186</v>
      </c>
      <c r="AO1707" t="s">
        <v>6186</v>
      </c>
      <c r="AP1707">
        <v>1</v>
      </c>
      <c r="AQ1707" t="s">
        <v>6186</v>
      </c>
      <c r="AR1707" t="s">
        <v>6186</v>
      </c>
      <c r="AS1707" t="s">
        <v>6186</v>
      </c>
      <c r="AT1707">
        <v>1</v>
      </c>
      <c r="AU1707">
        <v>1</v>
      </c>
      <c r="AV1707">
        <v>6</v>
      </c>
      <c r="AW1707" t="s">
        <v>6186</v>
      </c>
      <c r="AX1707">
        <v>6</v>
      </c>
      <c r="AY1707" t="s">
        <v>6186</v>
      </c>
      <c r="AZ1707" t="s">
        <v>6186</v>
      </c>
      <c r="BA1707">
        <v>1</v>
      </c>
      <c r="BB1707" t="s">
        <v>6186</v>
      </c>
      <c r="BC1707" t="s">
        <v>6186</v>
      </c>
      <c r="BD1707" t="s">
        <v>6186</v>
      </c>
    </row>
    <row r="1708" spans="1:56">
      <c r="A1708" t="s">
        <v>6190</v>
      </c>
      <c r="B1708">
        <v>5500</v>
      </c>
      <c r="C1708">
        <v>2017</v>
      </c>
      <c r="D1708" t="s">
        <v>6186</v>
      </c>
      <c r="E1708" t="s">
        <v>6186</v>
      </c>
      <c r="F1708" t="s">
        <v>6186</v>
      </c>
      <c r="H1708" t="s">
        <v>6186</v>
      </c>
      <c r="I1708" t="str">
        <f t="shared" si="30"/>
        <v/>
      </c>
      <c r="K1708" t="s">
        <v>6186</v>
      </c>
      <c r="L1708" t="s">
        <v>6186</v>
      </c>
      <c r="M1708" t="s">
        <v>6186</v>
      </c>
      <c r="N1708" t="s">
        <v>6186</v>
      </c>
      <c r="O1708" t="s">
        <v>6186</v>
      </c>
      <c r="P1708" t="s">
        <v>6186</v>
      </c>
      <c r="Q1708" t="s">
        <v>6186</v>
      </c>
      <c r="R1708" t="s">
        <v>6186</v>
      </c>
      <c r="S1708" t="s">
        <v>6186</v>
      </c>
      <c r="T1708" t="s">
        <v>6186</v>
      </c>
      <c r="U1708" t="s">
        <v>6186</v>
      </c>
      <c r="V1708" t="s">
        <v>6186</v>
      </c>
      <c r="W1708" t="s">
        <v>6186</v>
      </c>
      <c r="X1708" t="s">
        <v>6186</v>
      </c>
      <c r="Y1708" t="s">
        <v>6186</v>
      </c>
      <c r="Z1708" t="s">
        <v>6186</v>
      </c>
      <c r="AA1708" t="s">
        <v>6186</v>
      </c>
      <c r="AB1708" t="s">
        <v>6186</v>
      </c>
      <c r="AC1708" t="s">
        <v>6186</v>
      </c>
      <c r="AD1708" t="s">
        <v>6186</v>
      </c>
      <c r="AE1708" t="s">
        <v>6186</v>
      </c>
      <c r="AF1708" t="s">
        <v>6186</v>
      </c>
      <c r="AG1708" t="s">
        <v>6186</v>
      </c>
      <c r="AH1708" t="s">
        <v>6186</v>
      </c>
      <c r="AI1708" t="s">
        <v>6186</v>
      </c>
      <c r="AJ1708" t="s">
        <v>6186</v>
      </c>
      <c r="AK1708" t="s">
        <v>6186</v>
      </c>
      <c r="AL1708" t="s">
        <v>6186</v>
      </c>
      <c r="AM1708" t="s">
        <v>6186</v>
      </c>
      <c r="AN1708" t="s">
        <v>6186</v>
      </c>
      <c r="AO1708" t="s">
        <v>6186</v>
      </c>
      <c r="AP1708" t="s">
        <v>6186</v>
      </c>
      <c r="AQ1708" t="s">
        <v>6186</v>
      </c>
      <c r="AR1708" t="s">
        <v>6186</v>
      </c>
      <c r="AS1708" t="s">
        <v>6186</v>
      </c>
      <c r="AT1708" t="s">
        <v>6186</v>
      </c>
      <c r="AU1708" t="s">
        <v>6186</v>
      </c>
      <c r="AV1708" t="s">
        <v>6186</v>
      </c>
      <c r="AW1708" t="s">
        <v>6186</v>
      </c>
      <c r="AX1708" t="s">
        <v>6186</v>
      </c>
      <c r="AY1708" t="s">
        <v>6186</v>
      </c>
      <c r="AZ1708" t="s">
        <v>6186</v>
      </c>
      <c r="BA1708" t="s">
        <v>6186</v>
      </c>
      <c r="BB1708" t="s">
        <v>6186</v>
      </c>
      <c r="BC1708" t="s">
        <v>6186</v>
      </c>
      <c r="BD1708" t="s">
        <v>6186</v>
      </c>
    </row>
    <row r="1709" spans="1:56">
      <c r="A1709" t="s">
        <v>6190</v>
      </c>
      <c r="B1709">
        <v>5500</v>
      </c>
      <c r="C1709">
        <v>2018</v>
      </c>
      <c r="D1709" t="s">
        <v>6186</v>
      </c>
      <c r="E1709" t="s">
        <v>6186</v>
      </c>
      <c r="F1709" t="s">
        <v>6186</v>
      </c>
      <c r="H1709" t="s">
        <v>6186</v>
      </c>
      <c r="I1709" t="str">
        <f t="shared" si="30"/>
        <v/>
      </c>
      <c r="K1709" t="s">
        <v>6186</v>
      </c>
      <c r="L1709" t="s">
        <v>6186</v>
      </c>
      <c r="M1709" t="s">
        <v>6186</v>
      </c>
      <c r="N1709" t="s">
        <v>6186</v>
      </c>
      <c r="O1709" t="s">
        <v>6186</v>
      </c>
      <c r="P1709" t="s">
        <v>6186</v>
      </c>
      <c r="Q1709" t="s">
        <v>6186</v>
      </c>
      <c r="R1709" t="s">
        <v>6186</v>
      </c>
      <c r="S1709" t="s">
        <v>6186</v>
      </c>
      <c r="T1709" t="s">
        <v>6186</v>
      </c>
      <c r="U1709" t="s">
        <v>6186</v>
      </c>
      <c r="V1709" t="s">
        <v>6186</v>
      </c>
      <c r="W1709" t="s">
        <v>6186</v>
      </c>
      <c r="X1709" t="s">
        <v>6186</v>
      </c>
      <c r="Y1709" t="s">
        <v>6186</v>
      </c>
      <c r="Z1709" t="s">
        <v>6186</v>
      </c>
      <c r="AA1709" t="s">
        <v>6186</v>
      </c>
      <c r="AB1709" t="s">
        <v>6186</v>
      </c>
      <c r="AC1709" t="s">
        <v>6186</v>
      </c>
      <c r="AD1709" t="s">
        <v>6186</v>
      </c>
      <c r="AE1709" t="s">
        <v>6186</v>
      </c>
      <c r="AF1709" t="s">
        <v>6186</v>
      </c>
      <c r="AG1709" t="s">
        <v>6186</v>
      </c>
      <c r="AH1709" t="s">
        <v>6186</v>
      </c>
      <c r="AI1709" t="s">
        <v>6186</v>
      </c>
      <c r="AJ1709" t="s">
        <v>6186</v>
      </c>
      <c r="AK1709" t="s">
        <v>6186</v>
      </c>
      <c r="AL1709" t="s">
        <v>6186</v>
      </c>
      <c r="AM1709" t="s">
        <v>6186</v>
      </c>
      <c r="AN1709" t="s">
        <v>6186</v>
      </c>
      <c r="AO1709" t="s">
        <v>6186</v>
      </c>
      <c r="AP1709" t="s">
        <v>6186</v>
      </c>
      <c r="AQ1709" t="s">
        <v>6186</v>
      </c>
      <c r="AR1709" t="s">
        <v>6186</v>
      </c>
      <c r="AS1709" t="s">
        <v>6186</v>
      </c>
      <c r="AT1709" t="s">
        <v>6186</v>
      </c>
      <c r="AU1709" t="s">
        <v>6186</v>
      </c>
      <c r="AV1709" t="s">
        <v>6186</v>
      </c>
      <c r="AW1709" t="s">
        <v>6186</v>
      </c>
      <c r="AX1709" t="s">
        <v>6186</v>
      </c>
      <c r="AY1709" t="s">
        <v>6186</v>
      </c>
      <c r="AZ1709" t="s">
        <v>6186</v>
      </c>
      <c r="BA1709" t="s">
        <v>6186</v>
      </c>
      <c r="BB1709" t="s">
        <v>6186</v>
      </c>
      <c r="BC1709" t="s">
        <v>6186</v>
      </c>
      <c r="BD1709" t="s">
        <v>6186</v>
      </c>
    </row>
    <row r="1710" spans="1:56">
      <c r="A1710" t="s">
        <v>6190</v>
      </c>
      <c r="B1710">
        <v>5500</v>
      </c>
      <c r="C1710">
        <v>2019</v>
      </c>
      <c r="D1710" t="s">
        <v>6186</v>
      </c>
      <c r="E1710" t="s">
        <v>6186</v>
      </c>
      <c r="F1710" t="s">
        <v>6186</v>
      </c>
      <c r="H1710" t="s">
        <v>6186</v>
      </c>
      <c r="I1710" t="str">
        <f t="shared" si="30"/>
        <v/>
      </c>
      <c r="K1710" t="s">
        <v>6186</v>
      </c>
      <c r="L1710" t="s">
        <v>6186</v>
      </c>
      <c r="M1710" t="s">
        <v>6186</v>
      </c>
      <c r="N1710" t="s">
        <v>6186</v>
      </c>
      <c r="O1710" t="s">
        <v>6186</v>
      </c>
      <c r="P1710" t="s">
        <v>6186</v>
      </c>
      <c r="Q1710" t="s">
        <v>6186</v>
      </c>
      <c r="R1710" t="s">
        <v>6186</v>
      </c>
      <c r="S1710" t="s">
        <v>6186</v>
      </c>
      <c r="T1710" t="s">
        <v>6186</v>
      </c>
      <c r="U1710" t="s">
        <v>6186</v>
      </c>
      <c r="V1710" t="s">
        <v>6186</v>
      </c>
      <c r="W1710" t="s">
        <v>6186</v>
      </c>
      <c r="X1710" t="s">
        <v>6186</v>
      </c>
      <c r="Y1710" t="s">
        <v>6186</v>
      </c>
      <c r="Z1710" t="s">
        <v>6186</v>
      </c>
      <c r="AA1710" t="s">
        <v>6186</v>
      </c>
      <c r="AB1710" t="s">
        <v>6186</v>
      </c>
      <c r="AC1710" t="s">
        <v>6186</v>
      </c>
      <c r="AD1710" t="s">
        <v>6186</v>
      </c>
      <c r="AE1710" t="s">
        <v>6186</v>
      </c>
      <c r="AF1710" t="s">
        <v>6186</v>
      </c>
      <c r="AG1710" t="s">
        <v>6186</v>
      </c>
      <c r="AH1710" t="s">
        <v>6186</v>
      </c>
      <c r="AI1710" t="s">
        <v>6186</v>
      </c>
      <c r="AJ1710" t="s">
        <v>6186</v>
      </c>
      <c r="AK1710" t="s">
        <v>6186</v>
      </c>
      <c r="AL1710" t="s">
        <v>6186</v>
      </c>
      <c r="AM1710" t="s">
        <v>6186</v>
      </c>
      <c r="AN1710" t="s">
        <v>6186</v>
      </c>
      <c r="AO1710" t="s">
        <v>6186</v>
      </c>
      <c r="AP1710" t="s">
        <v>6186</v>
      </c>
      <c r="AQ1710" t="s">
        <v>6186</v>
      </c>
      <c r="AR1710" t="s">
        <v>6186</v>
      </c>
      <c r="AS1710" t="s">
        <v>6186</v>
      </c>
      <c r="AT1710" t="s">
        <v>6186</v>
      </c>
      <c r="AU1710" t="s">
        <v>6186</v>
      </c>
      <c r="AV1710" t="s">
        <v>6186</v>
      </c>
      <c r="AW1710" t="s">
        <v>6186</v>
      </c>
      <c r="AX1710" t="s">
        <v>6186</v>
      </c>
      <c r="AY1710" t="s">
        <v>6186</v>
      </c>
      <c r="AZ1710" t="s">
        <v>6186</v>
      </c>
      <c r="BA1710" t="s">
        <v>6186</v>
      </c>
      <c r="BB1710" t="s">
        <v>6186</v>
      </c>
      <c r="BC1710" t="s">
        <v>6186</v>
      </c>
      <c r="BD1710" t="s">
        <v>6186</v>
      </c>
    </row>
    <row r="1711" spans="1:56">
      <c r="A1711" t="s">
        <v>6190</v>
      </c>
      <c r="B1711">
        <v>5500</v>
      </c>
      <c r="C1711">
        <v>2020</v>
      </c>
      <c r="D1711" t="s">
        <v>6186</v>
      </c>
      <c r="E1711" t="s">
        <v>6186</v>
      </c>
      <c r="F1711" t="s">
        <v>6186</v>
      </c>
      <c r="H1711" t="s">
        <v>6186</v>
      </c>
      <c r="I1711" t="str">
        <f t="shared" si="30"/>
        <v/>
      </c>
      <c r="K1711" t="s">
        <v>6186</v>
      </c>
      <c r="L1711" t="s">
        <v>6186</v>
      </c>
      <c r="M1711" t="s">
        <v>6186</v>
      </c>
      <c r="N1711" t="s">
        <v>6186</v>
      </c>
      <c r="O1711" t="s">
        <v>6186</v>
      </c>
      <c r="P1711" t="s">
        <v>6186</v>
      </c>
      <c r="Q1711" t="s">
        <v>6186</v>
      </c>
      <c r="R1711" t="s">
        <v>6186</v>
      </c>
      <c r="S1711" t="s">
        <v>6186</v>
      </c>
      <c r="T1711" t="s">
        <v>6186</v>
      </c>
      <c r="U1711" t="s">
        <v>6186</v>
      </c>
      <c r="V1711" t="s">
        <v>6186</v>
      </c>
      <c r="W1711" t="s">
        <v>6186</v>
      </c>
      <c r="X1711" t="s">
        <v>6186</v>
      </c>
      <c r="Y1711" t="s">
        <v>6186</v>
      </c>
      <c r="Z1711" t="s">
        <v>6186</v>
      </c>
      <c r="AA1711" t="s">
        <v>6186</v>
      </c>
      <c r="AB1711" t="s">
        <v>6186</v>
      </c>
      <c r="AC1711" t="s">
        <v>6186</v>
      </c>
      <c r="AD1711" t="s">
        <v>6186</v>
      </c>
      <c r="AE1711" t="s">
        <v>6186</v>
      </c>
      <c r="AF1711" t="s">
        <v>6186</v>
      </c>
      <c r="AG1711" t="s">
        <v>6186</v>
      </c>
      <c r="AH1711" t="s">
        <v>6186</v>
      </c>
      <c r="AI1711" t="s">
        <v>6186</v>
      </c>
      <c r="AJ1711" t="s">
        <v>6186</v>
      </c>
      <c r="AK1711" t="s">
        <v>6186</v>
      </c>
      <c r="AL1711" t="s">
        <v>6186</v>
      </c>
      <c r="AM1711" t="s">
        <v>6186</v>
      </c>
      <c r="AN1711" t="s">
        <v>6186</v>
      </c>
      <c r="AO1711" t="s">
        <v>6186</v>
      </c>
      <c r="AP1711" t="s">
        <v>6186</v>
      </c>
      <c r="AQ1711" t="s">
        <v>6186</v>
      </c>
      <c r="AR1711" t="s">
        <v>6186</v>
      </c>
      <c r="AS1711" t="s">
        <v>6186</v>
      </c>
      <c r="AT1711" t="s">
        <v>6186</v>
      </c>
      <c r="AU1711" t="s">
        <v>6186</v>
      </c>
      <c r="AV1711" t="s">
        <v>6186</v>
      </c>
      <c r="AW1711" t="s">
        <v>6186</v>
      </c>
      <c r="AX1711" t="s">
        <v>6186</v>
      </c>
      <c r="AY1711" t="s">
        <v>6186</v>
      </c>
      <c r="AZ1711" t="s">
        <v>6186</v>
      </c>
      <c r="BA1711" t="s">
        <v>6186</v>
      </c>
      <c r="BB1711" t="s">
        <v>6186</v>
      </c>
      <c r="BC1711" t="s">
        <v>6186</v>
      </c>
      <c r="BD1711" t="s">
        <v>6186</v>
      </c>
    </row>
    <row r="1712" spans="1:56">
      <c r="A1712" t="s">
        <v>6190</v>
      </c>
      <c r="B1712">
        <v>5500</v>
      </c>
      <c r="C1712">
        <v>2021</v>
      </c>
      <c r="D1712" t="s">
        <v>6186</v>
      </c>
      <c r="E1712" t="s">
        <v>6186</v>
      </c>
      <c r="F1712" t="s">
        <v>6186</v>
      </c>
      <c r="G1712" t="str">
        <f>IFERROR(F1712*E1712,"")</f>
        <v/>
      </c>
      <c r="H1712" t="s">
        <v>6186</v>
      </c>
      <c r="I1712" t="str">
        <f t="shared" si="30"/>
        <v/>
      </c>
      <c r="J1712" t="str">
        <f>IFERROR(M1712*E1712,"")</f>
        <v/>
      </c>
      <c r="K1712" t="s">
        <v>6186</v>
      </c>
      <c r="L1712" t="s">
        <v>6186</v>
      </c>
      <c r="M1712" t="s">
        <v>6186</v>
      </c>
      <c r="N1712" t="s">
        <v>6186</v>
      </c>
      <c r="O1712" t="s">
        <v>6186</v>
      </c>
      <c r="P1712" t="s">
        <v>6186</v>
      </c>
      <c r="Q1712" t="s">
        <v>6186</v>
      </c>
      <c r="R1712" t="s">
        <v>6186</v>
      </c>
      <c r="S1712" t="s">
        <v>6186</v>
      </c>
      <c r="T1712" t="s">
        <v>6186</v>
      </c>
      <c r="U1712" t="s">
        <v>6186</v>
      </c>
      <c r="V1712" t="s">
        <v>6186</v>
      </c>
      <c r="W1712" t="s">
        <v>6186</v>
      </c>
      <c r="X1712" t="s">
        <v>6186</v>
      </c>
      <c r="Y1712" t="s">
        <v>6186</v>
      </c>
      <c r="Z1712" t="s">
        <v>6186</v>
      </c>
      <c r="AA1712" t="s">
        <v>6186</v>
      </c>
      <c r="AB1712" t="s">
        <v>6186</v>
      </c>
      <c r="AC1712" t="s">
        <v>6186</v>
      </c>
      <c r="AD1712" t="s">
        <v>6186</v>
      </c>
      <c r="AE1712" t="s">
        <v>6186</v>
      </c>
      <c r="AF1712" t="s">
        <v>6186</v>
      </c>
      <c r="AG1712" t="s">
        <v>6186</v>
      </c>
      <c r="AH1712" t="s">
        <v>6186</v>
      </c>
      <c r="AI1712" t="s">
        <v>6186</v>
      </c>
      <c r="AJ1712" t="s">
        <v>6186</v>
      </c>
      <c r="AK1712" t="s">
        <v>6186</v>
      </c>
      <c r="AL1712" t="s">
        <v>6186</v>
      </c>
      <c r="AM1712" t="s">
        <v>6186</v>
      </c>
      <c r="AN1712" t="s">
        <v>6186</v>
      </c>
      <c r="AO1712" t="s">
        <v>6186</v>
      </c>
      <c r="AP1712" t="s">
        <v>6186</v>
      </c>
      <c r="AQ1712" t="s">
        <v>6186</v>
      </c>
      <c r="AR1712" t="s">
        <v>6186</v>
      </c>
      <c r="AS1712" t="s">
        <v>6186</v>
      </c>
      <c r="AT1712" t="s">
        <v>6186</v>
      </c>
      <c r="AU1712" t="s">
        <v>6186</v>
      </c>
      <c r="AV1712" t="s">
        <v>6186</v>
      </c>
      <c r="AW1712" t="s">
        <v>6186</v>
      </c>
      <c r="AX1712" t="s">
        <v>6186</v>
      </c>
      <c r="AY1712" t="s">
        <v>6186</v>
      </c>
      <c r="AZ1712" t="s">
        <v>6186</v>
      </c>
      <c r="BA1712" t="s">
        <v>6186</v>
      </c>
      <c r="BB1712" t="s">
        <v>6186</v>
      </c>
      <c r="BC1712" t="s">
        <v>6186</v>
      </c>
      <c r="BD1712" t="s">
        <v>6186</v>
      </c>
    </row>
    <row r="1713" spans="1:56">
      <c r="A1713" t="s">
        <v>6190</v>
      </c>
      <c r="B1713">
        <v>5500</v>
      </c>
      <c r="C1713" t="s">
        <v>6187</v>
      </c>
      <c r="D1713" t="s">
        <v>6186</v>
      </c>
      <c r="E1713" t="s">
        <v>6186</v>
      </c>
      <c r="F1713" t="s">
        <v>6186</v>
      </c>
      <c r="H1713" t="s">
        <v>6186</v>
      </c>
      <c r="I1713" t="str">
        <f t="shared" si="30"/>
        <v/>
      </c>
      <c r="K1713" t="s">
        <v>6186</v>
      </c>
      <c r="L1713" t="s">
        <v>6186</v>
      </c>
      <c r="M1713" t="s">
        <v>6186</v>
      </c>
      <c r="N1713" t="s">
        <v>6186</v>
      </c>
      <c r="O1713" t="s">
        <v>6186</v>
      </c>
      <c r="P1713" t="s">
        <v>6186</v>
      </c>
      <c r="Q1713" t="s">
        <v>6186</v>
      </c>
      <c r="R1713" t="s">
        <v>6186</v>
      </c>
      <c r="S1713" t="s">
        <v>6186</v>
      </c>
      <c r="T1713" t="s">
        <v>6186</v>
      </c>
      <c r="U1713" t="s">
        <v>6186</v>
      </c>
      <c r="V1713" t="s">
        <v>6186</v>
      </c>
      <c r="W1713" t="s">
        <v>6186</v>
      </c>
      <c r="X1713" t="s">
        <v>6186</v>
      </c>
      <c r="Y1713" t="s">
        <v>6186</v>
      </c>
      <c r="Z1713" t="s">
        <v>6186</v>
      </c>
      <c r="AA1713" t="s">
        <v>6186</v>
      </c>
      <c r="AB1713" t="s">
        <v>6186</v>
      </c>
      <c r="AC1713" t="s">
        <v>6186</v>
      </c>
      <c r="AD1713" t="s">
        <v>6186</v>
      </c>
      <c r="AE1713" t="s">
        <v>6186</v>
      </c>
      <c r="AF1713" t="s">
        <v>6186</v>
      </c>
      <c r="AG1713" t="s">
        <v>6186</v>
      </c>
      <c r="AH1713" t="s">
        <v>6186</v>
      </c>
      <c r="AI1713" t="s">
        <v>6186</v>
      </c>
      <c r="AJ1713" t="s">
        <v>6186</v>
      </c>
      <c r="AK1713" t="s">
        <v>6186</v>
      </c>
      <c r="AL1713" t="s">
        <v>6186</v>
      </c>
      <c r="AM1713" t="s">
        <v>6186</v>
      </c>
      <c r="AN1713" t="s">
        <v>6186</v>
      </c>
      <c r="AO1713" t="s">
        <v>6186</v>
      </c>
      <c r="AP1713" t="s">
        <v>6186</v>
      </c>
      <c r="AQ1713" t="s">
        <v>6186</v>
      </c>
      <c r="AR1713" t="s">
        <v>6186</v>
      </c>
      <c r="AS1713" t="s">
        <v>6186</v>
      </c>
      <c r="AT1713" t="s">
        <v>6186</v>
      </c>
      <c r="AU1713" t="s">
        <v>6186</v>
      </c>
      <c r="AV1713" t="s">
        <v>6186</v>
      </c>
      <c r="AW1713" t="s">
        <v>6186</v>
      </c>
      <c r="AX1713" t="s">
        <v>6186</v>
      </c>
      <c r="AY1713" t="s">
        <v>6186</v>
      </c>
      <c r="AZ1713" t="s">
        <v>6186</v>
      </c>
      <c r="BA1713" t="s">
        <v>6186</v>
      </c>
      <c r="BB1713" t="s">
        <v>6186</v>
      </c>
      <c r="BC1713" t="s">
        <v>6186</v>
      </c>
      <c r="BD1713" t="s">
        <v>6186</v>
      </c>
    </row>
    <row r="1714" spans="1:56">
      <c r="A1714" t="s">
        <v>6188</v>
      </c>
      <c r="B1714">
        <v>5500</v>
      </c>
      <c r="C1714">
        <v>1975</v>
      </c>
      <c r="D1714">
        <v>6</v>
      </c>
      <c r="E1714">
        <v>5.9199999999999997E-4</v>
      </c>
      <c r="F1714">
        <v>10.52594</v>
      </c>
      <c r="H1714">
        <v>8.9461399999999998</v>
      </c>
      <c r="I1714">
        <f t="shared" si="30"/>
        <v>5.2961148799999993E-3</v>
      </c>
      <c r="K1714">
        <v>8.4568300000000001</v>
      </c>
      <c r="L1714">
        <v>9.6269399999999994</v>
      </c>
      <c r="M1714">
        <v>993.38908000000004</v>
      </c>
      <c r="N1714" s="149">
        <v>1050.86655</v>
      </c>
      <c r="O1714">
        <v>923.13885000000005</v>
      </c>
      <c r="P1714" t="s">
        <v>6186</v>
      </c>
      <c r="Q1714">
        <v>428.68430000000001</v>
      </c>
      <c r="R1714">
        <v>209.738</v>
      </c>
      <c r="S1714" t="s">
        <v>6186</v>
      </c>
      <c r="T1714">
        <v>0.48815799999999998</v>
      </c>
      <c r="U1714">
        <v>3.8134000000000001E-2</v>
      </c>
      <c r="V1714">
        <v>24.663709999999998</v>
      </c>
      <c r="W1714" t="s">
        <v>6186</v>
      </c>
      <c r="X1714">
        <v>0.84599999999999997</v>
      </c>
      <c r="Y1714">
        <v>0.154</v>
      </c>
      <c r="Z1714">
        <v>0.154</v>
      </c>
      <c r="AA1714">
        <v>0.84599999999999997</v>
      </c>
      <c r="AB1714" t="s">
        <v>6186</v>
      </c>
      <c r="AC1714" t="s">
        <v>6186</v>
      </c>
      <c r="AD1714" t="s">
        <v>6186</v>
      </c>
      <c r="AE1714">
        <v>1</v>
      </c>
      <c r="AF1714" t="s">
        <v>6186</v>
      </c>
      <c r="AG1714" t="s">
        <v>6186</v>
      </c>
      <c r="AH1714" t="s">
        <v>6186</v>
      </c>
      <c r="AI1714" t="s">
        <v>6186</v>
      </c>
      <c r="AJ1714" t="s">
        <v>6186</v>
      </c>
      <c r="AK1714" t="s">
        <v>6186</v>
      </c>
      <c r="AL1714" t="s">
        <v>6186</v>
      </c>
      <c r="AM1714" t="s">
        <v>6186</v>
      </c>
      <c r="AN1714" t="s">
        <v>6186</v>
      </c>
      <c r="AO1714" t="s">
        <v>6186</v>
      </c>
      <c r="AP1714">
        <v>1</v>
      </c>
      <c r="AQ1714" t="s">
        <v>6186</v>
      </c>
      <c r="AR1714" t="s">
        <v>6186</v>
      </c>
      <c r="AS1714" t="s">
        <v>6186</v>
      </c>
      <c r="AT1714" t="s">
        <v>6186</v>
      </c>
      <c r="AU1714" t="s">
        <v>6186</v>
      </c>
      <c r="AV1714" t="s">
        <v>6186</v>
      </c>
      <c r="AW1714" t="s">
        <v>6186</v>
      </c>
      <c r="AX1714">
        <v>8</v>
      </c>
      <c r="AY1714" t="s">
        <v>6186</v>
      </c>
      <c r="AZ1714" t="s">
        <v>6186</v>
      </c>
      <c r="BA1714" t="s">
        <v>6186</v>
      </c>
      <c r="BB1714" t="s">
        <v>6186</v>
      </c>
      <c r="BC1714" t="s">
        <v>6186</v>
      </c>
      <c r="BD1714" t="s">
        <v>6186</v>
      </c>
    </row>
    <row r="1715" spans="1:56">
      <c r="A1715" t="s">
        <v>6188</v>
      </c>
      <c r="B1715">
        <v>5500</v>
      </c>
      <c r="C1715">
        <v>1976</v>
      </c>
      <c r="D1715">
        <v>7</v>
      </c>
      <c r="E1715">
        <v>5.9900000000000003E-4</v>
      </c>
      <c r="F1715">
        <v>11.24507</v>
      </c>
      <c r="H1715">
        <v>9.5500000000000007</v>
      </c>
      <c r="I1715">
        <f t="shared" si="30"/>
        <v>5.7204500000000011E-3</v>
      </c>
      <c r="K1715">
        <v>9.0999099999999995</v>
      </c>
      <c r="L1715">
        <v>10.16447</v>
      </c>
      <c r="M1715">
        <v>930.57581000000005</v>
      </c>
      <c r="N1715">
        <v>976.60343999999998</v>
      </c>
      <c r="O1715">
        <v>874.31982000000005</v>
      </c>
      <c r="P1715" t="s">
        <v>6186</v>
      </c>
      <c r="Q1715">
        <v>412.47140000000002</v>
      </c>
      <c r="R1715">
        <v>197.44749999999999</v>
      </c>
      <c r="S1715" t="s">
        <v>6186</v>
      </c>
      <c r="T1715">
        <v>0.47544399999999998</v>
      </c>
      <c r="U1715">
        <v>3.5900000000000001E-2</v>
      </c>
      <c r="V1715">
        <v>26.39669</v>
      </c>
      <c r="W1715" t="s">
        <v>6186</v>
      </c>
      <c r="X1715">
        <v>0.72299999999999998</v>
      </c>
      <c r="Y1715">
        <v>0.27700000000000002</v>
      </c>
      <c r="Z1715">
        <v>9.9000000000000005E-2</v>
      </c>
      <c r="AA1715">
        <v>0.90100000000000002</v>
      </c>
      <c r="AB1715" t="s">
        <v>6186</v>
      </c>
      <c r="AC1715" t="s">
        <v>6186</v>
      </c>
      <c r="AD1715" t="s">
        <v>6186</v>
      </c>
      <c r="AE1715">
        <v>1</v>
      </c>
      <c r="AF1715" t="s">
        <v>6186</v>
      </c>
      <c r="AG1715" t="s">
        <v>6186</v>
      </c>
      <c r="AH1715" t="s">
        <v>6186</v>
      </c>
      <c r="AI1715" t="s">
        <v>6186</v>
      </c>
      <c r="AJ1715" t="s">
        <v>6186</v>
      </c>
      <c r="AK1715" t="s">
        <v>6186</v>
      </c>
      <c r="AL1715" t="s">
        <v>6186</v>
      </c>
      <c r="AM1715" t="s">
        <v>6186</v>
      </c>
      <c r="AN1715" t="s">
        <v>6186</v>
      </c>
      <c r="AO1715" t="s">
        <v>6186</v>
      </c>
      <c r="AP1715">
        <v>1</v>
      </c>
      <c r="AQ1715" t="s">
        <v>6186</v>
      </c>
      <c r="AR1715" t="s">
        <v>6186</v>
      </c>
      <c r="AS1715" t="s">
        <v>6186</v>
      </c>
      <c r="AT1715" t="s">
        <v>6186</v>
      </c>
      <c r="AU1715" t="s">
        <v>6186</v>
      </c>
      <c r="AV1715" t="s">
        <v>6186</v>
      </c>
      <c r="AW1715" t="s">
        <v>6186</v>
      </c>
      <c r="AX1715">
        <v>8</v>
      </c>
      <c r="AY1715" t="s">
        <v>6186</v>
      </c>
      <c r="AZ1715" t="s">
        <v>6186</v>
      </c>
      <c r="BA1715" t="s">
        <v>6186</v>
      </c>
      <c r="BB1715" t="s">
        <v>6186</v>
      </c>
      <c r="BC1715" t="s">
        <v>6186</v>
      </c>
      <c r="BD1715" t="s">
        <v>6186</v>
      </c>
    </row>
    <row r="1716" spans="1:56">
      <c r="A1716" t="s">
        <v>6188</v>
      </c>
      <c r="B1716">
        <v>5500</v>
      </c>
      <c r="C1716">
        <v>1977</v>
      </c>
      <c r="D1716">
        <v>10</v>
      </c>
      <c r="E1716">
        <v>6.8999999999999997E-4</v>
      </c>
      <c r="F1716">
        <v>11.739599999999999</v>
      </c>
      <c r="H1716">
        <v>9.9758300000000002</v>
      </c>
      <c r="I1716">
        <f t="shared" si="30"/>
        <v>6.8833226999999997E-3</v>
      </c>
      <c r="K1716">
        <v>9.4386899999999994</v>
      </c>
      <c r="L1716">
        <v>10.721550000000001</v>
      </c>
      <c r="M1716">
        <v>890.85361999999998</v>
      </c>
      <c r="N1716">
        <v>941.54971999999998</v>
      </c>
      <c r="O1716">
        <v>828.89170999999999</v>
      </c>
      <c r="P1716" t="s">
        <v>6186</v>
      </c>
      <c r="Q1716">
        <v>419.30880000000002</v>
      </c>
      <c r="R1716">
        <v>193.08349999999999</v>
      </c>
      <c r="S1716" t="s">
        <v>6186</v>
      </c>
      <c r="T1716">
        <v>0.45929500000000001</v>
      </c>
      <c r="U1716">
        <v>3.5105999999999998E-2</v>
      </c>
      <c r="V1716">
        <v>27.57694</v>
      </c>
      <c r="W1716" t="s">
        <v>6186</v>
      </c>
      <c r="X1716">
        <v>0.77</v>
      </c>
      <c r="Y1716">
        <v>0.23</v>
      </c>
      <c r="Z1716">
        <v>8.7999999999999995E-2</v>
      </c>
      <c r="AA1716">
        <v>0.91200000000000003</v>
      </c>
      <c r="AB1716" t="s">
        <v>6186</v>
      </c>
      <c r="AC1716" t="s">
        <v>6186</v>
      </c>
      <c r="AD1716" t="s">
        <v>6186</v>
      </c>
      <c r="AE1716">
        <v>1</v>
      </c>
      <c r="AF1716" t="s">
        <v>6186</v>
      </c>
      <c r="AG1716" t="s">
        <v>6186</v>
      </c>
      <c r="AH1716" t="s">
        <v>6186</v>
      </c>
      <c r="AI1716" t="s">
        <v>6186</v>
      </c>
      <c r="AJ1716" t="s">
        <v>6186</v>
      </c>
      <c r="AK1716" t="s">
        <v>6186</v>
      </c>
      <c r="AL1716" t="s">
        <v>6186</v>
      </c>
      <c r="AM1716" t="s">
        <v>6186</v>
      </c>
      <c r="AN1716" t="s">
        <v>6186</v>
      </c>
      <c r="AO1716" t="s">
        <v>6186</v>
      </c>
      <c r="AP1716">
        <v>1</v>
      </c>
      <c r="AQ1716" t="s">
        <v>6186</v>
      </c>
      <c r="AR1716" t="s">
        <v>6186</v>
      </c>
      <c r="AS1716" t="s">
        <v>6186</v>
      </c>
      <c r="AT1716" t="s">
        <v>6186</v>
      </c>
      <c r="AU1716" t="s">
        <v>6186</v>
      </c>
      <c r="AV1716" t="s">
        <v>6186</v>
      </c>
      <c r="AW1716" t="s">
        <v>6186</v>
      </c>
      <c r="AX1716">
        <v>8</v>
      </c>
      <c r="AY1716" t="s">
        <v>6186</v>
      </c>
      <c r="AZ1716" t="s">
        <v>6186</v>
      </c>
      <c r="BA1716" t="s">
        <v>6186</v>
      </c>
      <c r="BB1716" t="s">
        <v>6186</v>
      </c>
      <c r="BC1716" t="s">
        <v>6186</v>
      </c>
      <c r="BD1716" t="s">
        <v>6186</v>
      </c>
    </row>
    <row r="1717" spans="1:56">
      <c r="A1717" t="s">
        <v>6188</v>
      </c>
      <c r="B1717">
        <v>5500</v>
      </c>
      <c r="C1717">
        <v>1978</v>
      </c>
      <c r="D1717">
        <v>12</v>
      </c>
      <c r="E1717">
        <v>8.5700000000000001E-4</v>
      </c>
      <c r="F1717">
        <v>11.841419999999999</v>
      </c>
      <c r="H1717">
        <v>10.05334</v>
      </c>
      <c r="I1717">
        <f t="shared" si="30"/>
        <v>8.6157123800000013E-3</v>
      </c>
      <c r="K1717">
        <v>9.6295999999999999</v>
      </c>
      <c r="L1717">
        <v>10.62477</v>
      </c>
      <c r="M1717">
        <v>883.98441000000003</v>
      </c>
      <c r="N1717">
        <v>922.88318000000004</v>
      </c>
      <c r="O1717">
        <v>836.44145000000003</v>
      </c>
      <c r="P1717" t="s">
        <v>6186</v>
      </c>
      <c r="Q1717">
        <v>410.04640000000001</v>
      </c>
      <c r="R1717">
        <v>188.44239999999999</v>
      </c>
      <c r="S1717">
        <v>13.506</v>
      </c>
      <c r="T1717">
        <v>0.46099499999999999</v>
      </c>
      <c r="U1717">
        <v>3.4262000000000001E-2</v>
      </c>
      <c r="V1717">
        <v>27.720759999999999</v>
      </c>
      <c r="W1717" t="s">
        <v>6186</v>
      </c>
      <c r="X1717">
        <v>0.79</v>
      </c>
      <c r="Y1717">
        <v>0.21</v>
      </c>
      <c r="Z1717">
        <v>8.2000000000000003E-2</v>
      </c>
      <c r="AA1717">
        <v>0.91800000000000004</v>
      </c>
      <c r="AB1717" t="s">
        <v>6186</v>
      </c>
      <c r="AC1717" t="s">
        <v>6186</v>
      </c>
      <c r="AD1717" t="s">
        <v>6186</v>
      </c>
      <c r="AE1717">
        <v>1</v>
      </c>
      <c r="AF1717" t="s">
        <v>6186</v>
      </c>
      <c r="AG1717" t="s">
        <v>6186</v>
      </c>
      <c r="AH1717" t="s">
        <v>6186</v>
      </c>
      <c r="AI1717" t="s">
        <v>6186</v>
      </c>
      <c r="AJ1717" t="s">
        <v>6186</v>
      </c>
      <c r="AK1717" t="s">
        <v>6186</v>
      </c>
      <c r="AL1717" t="s">
        <v>6186</v>
      </c>
      <c r="AM1717" t="s">
        <v>6186</v>
      </c>
      <c r="AN1717" t="s">
        <v>6186</v>
      </c>
      <c r="AO1717" t="s">
        <v>6186</v>
      </c>
      <c r="AP1717">
        <v>1</v>
      </c>
      <c r="AQ1717" t="s">
        <v>6186</v>
      </c>
      <c r="AR1717" t="s">
        <v>6186</v>
      </c>
      <c r="AS1717" t="s">
        <v>6186</v>
      </c>
      <c r="AT1717" t="s">
        <v>6186</v>
      </c>
      <c r="AU1717" t="s">
        <v>6186</v>
      </c>
      <c r="AV1717" t="s">
        <v>6186</v>
      </c>
      <c r="AW1717" t="s">
        <v>6186</v>
      </c>
      <c r="AX1717">
        <v>8</v>
      </c>
      <c r="AY1717" t="s">
        <v>6186</v>
      </c>
      <c r="AZ1717" t="s">
        <v>6186</v>
      </c>
      <c r="BA1717" t="s">
        <v>6186</v>
      </c>
      <c r="BB1717" t="s">
        <v>6186</v>
      </c>
      <c r="BC1717" t="s">
        <v>6186</v>
      </c>
      <c r="BD1717" t="s">
        <v>6186</v>
      </c>
    </row>
    <row r="1718" spans="1:56">
      <c r="A1718" t="s">
        <v>6188</v>
      </c>
      <c r="B1718">
        <v>5500</v>
      </c>
      <c r="C1718">
        <v>1979</v>
      </c>
      <c r="D1718">
        <v>59</v>
      </c>
      <c r="E1718">
        <v>4.2230000000000002E-3</v>
      </c>
      <c r="F1718">
        <v>10.59883</v>
      </c>
      <c r="H1718">
        <v>8.9643200000000007</v>
      </c>
      <c r="I1718">
        <f t="shared" si="30"/>
        <v>3.7856323360000006E-2</v>
      </c>
      <c r="K1718">
        <v>8.8837899999999994</v>
      </c>
      <c r="L1718">
        <v>9.0647500000000001</v>
      </c>
      <c r="M1718">
        <v>991.37456999999995</v>
      </c>
      <c r="N1718" s="149">
        <v>1000.36106</v>
      </c>
      <c r="O1718">
        <v>980.39108999999996</v>
      </c>
      <c r="P1718" t="s">
        <v>6186</v>
      </c>
      <c r="Q1718">
        <v>405.3603</v>
      </c>
      <c r="R1718">
        <v>175.78559999999999</v>
      </c>
      <c r="S1718">
        <v>14.343299999999999</v>
      </c>
      <c r="T1718">
        <v>0.43230099999999999</v>
      </c>
      <c r="U1718">
        <v>3.1961000000000003E-2</v>
      </c>
      <c r="V1718">
        <v>24.853940000000001</v>
      </c>
      <c r="W1718" t="s">
        <v>6186</v>
      </c>
      <c r="X1718">
        <v>0.26500000000000001</v>
      </c>
      <c r="Y1718">
        <v>0.73499999999999999</v>
      </c>
      <c r="Z1718">
        <v>0.21</v>
      </c>
      <c r="AA1718">
        <v>0.79</v>
      </c>
      <c r="AB1718" t="s">
        <v>6186</v>
      </c>
      <c r="AC1718" t="s">
        <v>6186</v>
      </c>
      <c r="AD1718" t="s">
        <v>6186</v>
      </c>
      <c r="AE1718">
        <v>1</v>
      </c>
      <c r="AF1718" t="s">
        <v>6186</v>
      </c>
      <c r="AG1718" t="s">
        <v>6186</v>
      </c>
      <c r="AH1718" t="s">
        <v>6186</v>
      </c>
      <c r="AI1718" t="s">
        <v>6186</v>
      </c>
      <c r="AJ1718" t="s">
        <v>6186</v>
      </c>
      <c r="AK1718" t="s">
        <v>6186</v>
      </c>
      <c r="AL1718" t="s">
        <v>6186</v>
      </c>
      <c r="AM1718" t="s">
        <v>6186</v>
      </c>
      <c r="AN1718" t="s">
        <v>6186</v>
      </c>
      <c r="AO1718" t="s">
        <v>6186</v>
      </c>
      <c r="AP1718">
        <v>1</v>
      </c>
      <c r="AQ1718" t="s">
        <v>6186</v>
      </c>
      <c r="AR1718" t="s">
        <v>6186</v>
      </c>
      <c r="AS1718" t="s">
        <v>6186</v>
      </c>
      <c r="AT1718" t="s">
        <v>6186</v>
      </c>
      <c r="AU1718" t="s">
        <v>6186</v>
      </c>
      <c r="AV1718">
        <v>3.2</v>
      </c>
      <c r="AW1718" t="s">
        <v>6186</v>
      </c>
      <c r="AX1718">
        <v>8</v>
      </c>
      <c r="AY1718">
        <v>1</v>
      </c>
      <c r="AZ1718" t="s">
        <v>6186</v>
      </c>
      <c r="BA1718" t="s">
        <v>6186</v>
      </c>
      <c r="BB1718" t="s">
        <v>6186</v>
      </c>
      <c r="BC1718" t="s">
        <v>6186</v>
      </c>
      <c r="BD1718" t="s">
        <v>6186</v>
      </c>
    </row>
    <row r="1719" spans="1:56">
      <c r="A1719" t="s">
        <v>6188</v>
      </c>
      <c r="B1719">
        <v>5500</v>
      </c>
      <c r="C1719">
        <v>1980</v>
      </c>
      <c r="D1719">
        <v>6</v>
      </c>
      <c r="E1719">
        <v>4.95E-4</v>
      </c>
      <c r="F1719">
        <v>13.808770000000001</v>
      </c>
      <c r="H1719">
        <v>11.747299999999999</v>
      </c>
      <c r="I1719">
        <f t="shared" si="30"/>
        <v>5.8149134999999994E-3</v>
      </c>
      <c r="K1719">
        <v>10.957269999999999</v>
      </c>
      <c r="L1719">
        <v>12.882540000000001</v>
      </c>
      <c r="M1719">
        <v>756.51454000000001</v>
      </c>
      <c r="N1719">
        <v>811.05961000000002</v>
      </c>
      <c r="O1719">
        <v>689.84834999999998</v>
      </c>
      <c r="P1719" t="s">
        <v>6186</v>
      </c>
      <c r="Q1719">
        <v>350</v>
      </c>
      <c r="R1719">
        <v>164.80719999999999</v>
      </c>
      <c r="S1719">
        <v>15.6</v>
      </c>
      <c r="T1719">
        <v>0.47087800000000002</v>
      </c>
      <c r="U1719">
        <v>2.9964999999999999E-2</v>
      </c>
      <c r="V1719">
        <v>32.310270000000003</v>
      </c>
      <c r="W1719" t="s">
        <v>6186</v>
      </c>
      <c r="X1719">
        <v>0.84099999999999997</v>
      </c>
      <c r="Y1719">
        <v>0.159</v>
      </c>
      <c r="Z1719" t="s">
        <v>6186</v>
      </c>
      <c r="AA1719" t="s">
        <v>6186</v>
      </c>
      <c r="AB1719">
        <v>1</v>
      </c>
      <c r="AC1719" t="s">
        <v>6186</v>
      </c>
      <c r="AD1719" t="s">
        <v>6186</v>
      </c>
      <c r="AE1719">
        <v>1</v>
      </c>
      <c r="AF1719" t="s">
        <v>6186</v>
      </c>
      <c r="AG1719" t="s">
        <v>6186</v>
      </c>
      <c r="AH1719" t="s">
        <v>6186</v>
      </c>
      <c r="AI1719" t="s">
        <v>6186</v>
      </c>
      <c r="AJ1719" t="s">
        <v>6186</v>
      </c>
      <c r="AK1719" t="s">
        <v>6186</v>
      </c>
      <c r="AL1719" t="s">
        <v>6186</v>
      </c>
      <c r="AM1719" t="s">
        <v>6186</v>
      </c>
      <c r="AN1719" t="s">
        <v>6186</v>
      </c>
      <c r="AO1719" t="s">
        <v>6186</v>
      </c>
      <c r="AP1719">
        <v>1</v>
      </c>
      <c r="AQ1719" t="s">
        <v>6186</v>
      </c>
      <c r="AR1719" t="s">
        <v>6186</v>
      </c>
      <c r="AS1719" t="s">
        <v>6186</v>
      </c>
      <c r="AT1719" t="s">
        <v>6186</v>
      </c>
      <c r="AU1719" t="s">
        <v>6186</v>
      </c>
      <c r="AV1719">
        <v>3</v>
      </c>
      <c r="AW1719" t="s">
        <v>6186</v>
      </c>
      <c r="AX1719">
        <v>8</v>
      </c>
      <c r="AY1719">
        <v>1</v>
      </c>
      <c r="AZ1719" t="s">
        <v>6186</v>
      </c>
      <c r="BA1719" t="s">
        <v>6186</v>
      </c>
      <c r="BB1719" t="s">
        <v>6186</v>
      </c>
      <c r="BC1719" t="s">
        <v>6186</v>
      </c>
      <c r="BD1719" t="s">
        <v>6186</v>
      </c>
    </row>
    <row r="1720" spans="1:56">
      <c r="A1720" t="s">
        <v>6188</v>
      </c>
      <c r="B1720">
        <v>5500</v>
      </c>
      <c r="C1720">
        <v>1981</v>
      </c>
      <c r="D1720">
        <v>4</v>
      </c>
      <c r="E1720">
        <v>3.39E-4</v>
      </c>
      <c r="F1720">
        <v>14.117150000000001</v>
      </c>
      <c r="H1720">
        <v>11.99267</v>
      </c>
      <c r="I1720">
        <f t="shared" si="30"/>
        <v>4.0655151299999999E-3</v>
      </c>
      <c r="K1720">
        <v>11.36252</v>
      </c>
      <c r="L1720">
        <v>12.86467</v>
      </c>
      <c r="M1720">
        <v>741.03590999999994</v>
      </c>
      <c r="N1720">
        <v>782.13265999999999</v>
      </c>
      <c r="O1720">
        <v>690.80655000000002</v>
      </c>
      <c r="P1720" t="s">
        <v>6186</v>
      </c>
      <c r="Q1720">
        <v>350</v>
      </c>
      <c r="R1720">
        <v>175</v>
      </c>
      <c r="S1720">
        <v>14.954800000000001</v>
      </c>
      <c r="T1720">
        <v>0.5</v>
      </c>
      <c r="U1720">
        <v>3.1817999999999999E-2</v>
      </c>
      <c r="V1720">
        <v>32.991700000000002</v>
      </c>
      <c r="W1720" t="s">
        <v>6186</v>
      </c>
      <c r="X1720">
        <v>1</v>
      </c>
      <c r="Y1720" t="s">
        <v>6186</v>
      </c>
      <c r="Z1720">
        <v>6.8000000000000005E-2</v>
      </c>
      <c r="AA1720" t="s">
        <v>6186</v>
      </c>
      <c r="AB1720">
        <v>0.93200000000000005</v>
      </c>
      <c r="AC1720" t="s">
        <v>6186</v>
      </c>
      <c r="AD1720" t="s">
        <v>6186</v>
      </c>
      <c r="AE1720">
        <v>1</v>
      </c>
      <c r="AF1720" t="s">
        <v>6186</v>
      </c>
      <c r="AG1720" t="s">
        <v>6186</v>
      </c>
      <c r="AH1720" t="s">
        <v>6186</v>
      </c>
      <c r="AI1720" t="s">
        <v>6186</v>
      </c>
      <c r="AJ1720" t="s">
        <v>6186</v>
      </c>
      <c r="AK1720" t="s">
        <v>6186</v>
      </c>
      <c r="AL1720" t="s">
        <v>6186</v>
      </c>
      <c r="AM1720" t="s">
        <v>6186</v>
      </c>
      <c r="AN1720" t="s">
        <v>6186</v>
      </c>
      <c r="AO1720" t="s">
        <v>6186</v>
      </c>
      <c r="AP1720">
        <v>1</v>
      </c>
      <c r="AQ1720" t="s">
        <v>6186</v>
      </c>
      <c r="AR1720" t="s">
        <v>6186</v>
      </c>
      <c r="AS1720" t="s">
        <v>6186</v>
      </c>
      <c r="AT1720" t="s">
        <v>6186</v>
      </c>
      <c r="AU1720" t="s">
        <v>6186</v>
      </c>
      <c r="AV1720">
        <v>3</v>
      </c>
      <c r="AW1720" t="s">
        <v>6186</v>
      </c>
      <c r="AX1720">
        <v>8</v>
      </c>
      <c r="AY1720">
        <v>1</v>
      </c>
      <c r="AZ1720" t="s">
        <v>6186</v>
      </c>
      <c r="BA1720" t="s">
        <v>6186</v>
      </c>
      <c r="BB1720" t="s">
        <v>6186</v>
      </c>
      <c r="BC1720" t="s">
        <v>6186</v>
      </c>
      <c r="BD1720" t="s">
        <v>6186</v>
      </c>
    </row>
    <row r="1721" spans="1:56">
      <c r="A1721" t="s">
        <v>6188</v>
      </c>
      <c r="B1721">
        <v>5500</v>
      </c>
      <c r="C1721">
        <v>1982</v>
      </c>
      <c r="D1721">
        <v>24</v>
      </c>
      <c r="E1721">
        <v>2.4239999999999999E-3</v>
      </c>
      <c r="F1721">
        <v>21.171289999999999</v>
      </c>
      <c r="H1721">
        <v>18.043389999999999</v>
      </c>
      <c r="I1721">
        <f t="shared" si="30"/>
        <v>4.3737177359999997E-2</v>
      </c>
      <c r="K1721">
        <v>16.478870000000001</v>
      </c>
      <c r="L1721">
        <v>20.41198</v>
      </c>
      <c r="M1721">
        <v>553.00978999999995</v>
      </c>
      <c r="N1721">
        <v>605.38946999999996</v>
      </c>
      <c r="O1721">
        <v>488.99018999999998</v>
      </c>
      <c r="P1721" t="s">
        <v>6186</v>
      </c>
      <c r="Q1721">
        <v>350</v>
      </c>
      <c r="R1721">
        <v>133.69990000000001</v>
      </c>
      <c r="S1721">
        <v>18.349799999999998</v>
      </c>
      <c r="T1721">
        <v>0.38200000000000001</v>
      </c>
      <c r="U1721">
        <v>2.4309000000000001E-2</v>
      </c>
      <c r="V1721">
        <v>50.546720000000001</v>
      </c>
      <c r="W1721" t="s">
        <v>6186</v>
      </c>
      <c r="X1721">
        <v>0.66800000000000004</v>
      </c>
      <c r="Y1721">
        <v>0.33200000000000002</v>
      </c>
      <c r="Z1721">
        <v>0.108</v>
      </c>
      <c r="AA1721" t="s">
        <v>6186</v>
      </c>
      <c r="AB1721">
        <v>0.89200000000000002</v>
      </c>
      <c r="AC1721" t="s">
        <v>6186</v>
      </c>
      <c r="AD1721" t="s">
        <v>6186</v>
      </c>
      <c r="AE1721">
        <v>0.107</v>
      </c>
      <c r="AF1721" t="s">
        <v>6186</v>
      </c>
      <c r="AG1721" t="s">
        <v>6186</v>
      </c>
      <c r="AH1721" t="s">
        <v>6186</v>
      </c>
      <c r="AI1721">
        <v>0.89300000000000002</v>
      </c>
      <c r="AJ1721">
        <v>0.89300000000000002</v>
      </c>
      <c r="AK1721" t="s">
        <v>6186</v>
      </c>
      <c r="AL1721" t="s">
        <v>6186</v>
      </c>
      <c r="AM1721" t="s">
        <v>6186</v>
      </c>
      <c r="AN1721" t="s">
        <v>6186</v>
      </c>
      <c r="AO1721" t="s">
        <v>6186</v>
      </c>
      <c r="AP1721">
        <v>0.107</v>
      </c>
      <c r="AQ1721" t="s">
        <v>6186</v>
      </c>
      <c r="AR1721" t="s">
        <v>6186</v>
      </c>
      <c r="AS1721" t="s">
        <v>6186</v>
      </c>
      <c r="AT1721" t="s">
        <v>6186</v>
      </c>
      <c r="AU1721" t="s">
        <v>6186</v>
      </c>
      <c r="AV1721">
        <v>4</v>
      </c>
      <c r="AW1721" t="s">
        <v>6186</v>
      </c>
      <c r="AX1721">
        <v>8</v>
      </c>
      <c r="AY1721">
        <v>1</v>
      </c>
      <c r="AZ1721" t="s">
        <v>6186</v>
      </c>
      <c r="BA1721" t="s">
        <v>6186</v>
      </c>
      <c r="BB1721" t="s">
        <v>6186</v>
      </c>
      <c r="BC1721" t="s">
        <v>6186</v>
      </c>
      <c r="BD1721" t="s">
        <v>6186</v>
      </c>
    </row>
    <row r="1722" spans="1:56">
      <c r="A1722" t="s">
        <v>6188</v>
      </c>
      <c r="B1722">
        <v>5500</v>
      </c>
      <c r="C1722">
        <v>1983</v>
      </c>
      <c r="D1722">
        <v>20</v>
      </c>
      <c r="E1722">
        <v>1.9589999999999998E-3</v>
      </c>
      <c r="F1722">
        <v>20.237349999999999</v>
      </c>
      <c r="H1722">
        <v>17.26416</v>
      </c>
      <c r="I1722">
        <f t="shared" si="30"/>
        <v>3.3820489439999997E-2</v>
      </c>
      <c r="K1722">
        <v>15.608840000000001</v>
      </c>
      <c r="L1722">
        <v>19.835129999999999</v>
      </c>
      <c r="M1722">
        <v>564.93529999999998</v>
      </c>
      <c r="N1722">
        <v>624.71736999999996</v>
      </c>
      <c r="O1722">
        <v>491.86833000000001</v>
      </c>
      <c r="P1722" t="s">
        <v>6186</v>
      </c>
      <c r="Q1722">
        <v>371.77050000000003</v>
      </c>
      <c r="R1722">
        <v>138.7253</v>
      </c>
      <c r="S1722">
        <v>16.478000000000002</v>
      </c>
      <c r="T1722">
        <v>0.37502200000000002</v>
      </c>
      <c r="U1722">
        <v>2.5222999999999999E-2</v>
      </c>
      <c r="V1722">
        <v>48.94097</v>
      </c>
      <c r="W1722" t="s">
        <v>6186</v>
      </c>
      <c r="X1722">
        <v>0.68300000000000005</v>
      </c>
      <c r="Y1722">
        <v>0.317</v>
      </c>
      <c r="Z1722">
        <v>1.2999999999999999E-2</v>
      </c>
      <c r="AA1722" t="s">
        <v>6186</v>
      </c>
      <c r="AB1722">
        <v>0.98699999999999999</v>
      </c>
      <c r="AC1722" t="s">
        <v>6186</v>
      </c>
      <c r="AD1722" t="s">
        <v>6186</v>
      </c>
      <c r="AE1722">
        <v>0.249</v>
      </c>
      <c r="AF1722" t="s">
        <v>6186</v>
      </c>
      <c r="AG1722" t="s">
        <v>6186</v>
      </c>
      <c r="AH1722" t="s">
        <v>6186</v>
      </c>
      <c r="AI1722">
        <v>0.751</v>
      </c>
      <c r="AJ1722">
        <v>0.751</v>
      </c>
      <c r="AK1722" t="s">
        <v>6186</v>
      </c>
      <c r="AL1722" t="s">
        <v>6186</v>
      </c>
      <c r="AM1722" t="s">
        <v>6186</v>
      </c>
      <c r="AN1722" t="s">
        <v>6186</v>
      </c>
      <c r="AO1722" t="s">
        <v>6186</v>
      </c>
      <c r="AP1722">
        <v>0.249</v>
      </c>
      <c r="AQ1722" t="s">
        <v>6186</v>
      </c>
      <c r="AR1722" t="s">
        <v>6186</v>
      </c>
      <c r="AS1722" t="s">
        <v>6186</v>
      </c>
      <c r="AT1722" t="s">
        <v>6186</v>
      </c>
      <c r="AU1722" t="s">
        <v>6186</v>
      </c>
      <c r="AV1722">
        <v>4</v>
      </c>
      <c r="AW1722" t="s">
        <v>6186</v>
      </c>
      <c r="AX1722">
        <v>8</v>
      </c>
      <c r="AY1722">
        <v>1</v>
      </c>
      <c r="AZ1722" t="s">
        <v>6186</v>
      </c>
      <c r="BA1722" t="s">
        <v>6186</v>
      </c>
      <c r="BB1722" t="s">
        <v>6186</v>
      </c>
      <c r="BC1722" t="s">
        <v>6186</v>
      </c>
      <c r="BD1722" t="s">
        <v>6186</v>
      </c>
    </row>
    <row r="1723" spans="1:56">
      <c r="A1723" t="s">
        <v>6188</v>
      </c>
      <c r="B1723">
        <v>5500</v>
      </c>
      <c r="C1723">
        <v>1984</v>
      </c>
      <c r="D1723">
        <v>21</v>
      </c>
      <c r="E1723">
        <v>1.487E-3</v>
      </c>
      <c r="F1723">
        <v>17.912420000000001</v>
      </c>
      <c r="H1723">
        <v>15.273910000000001</v>
      </c>
      <c r="I1723">
        <f t="shared" si="30"/>
        <v>2.2712304170000003E-2</v>
      </c>
      <c r="K1723">
        <v>13.89162</v>
      </c>
      <c r="L1723">
        <v>17.388680000000001</v>
      </c>
      <c r="M1723">
        <v>615.50251000000003</v>
      </c>
      <c r="N1723">
        <v>676.40765999999996</v>
      </c>
      <c r="O1723">
        <v>541.06287999999995</v>
      </c>
      <c r="P1723" t="s">
        <v>6186</v>
      </c>
      <c r="Q1723">
        <v>364.30180000000001</v>
      </c>
      <c r="R1723">
        <v>147.73920000000001</v>
      </c>
      <c r="S1723">
        <v>15.7624</v>
      </c>
      <c r="T1723">
        <v>0.40809600000000001</v>
      </c>
      <c r="U1723">
        <v>2.6862E-2</v>
      </c>
      <c r="V1723">
        <v>43.62818</v>
      </c>
      <c r="W1723" t="s">
        <v>6186</v>
      </c>
      <c r="X1723">
        <v>0.748</v>
      </c>
      <c r="Y1723">
        <v>0.252</v>
      </c>
      <c r="Z1723">
        <v>2.3E-2</v>
      </c>
      <c r="AA1723" t="s">
        <v>6186</v>
      </c>
      <c r="AB1723">
        <v>0.97699999999999998</v>
      </c>
      <c r="AC1723" t="s">
        <v>6186</v>
      </c>
      <c r="AD1723" t="s">
        <v>6186</v>
      </c>
      <c r="AE1723">
        <v>0.50700000000000001</v>
      </c>
      <c r="AF1723" t="s">
        <v>6186</v>
      </c>
      <c r="AG1723" t="s">
        <v>6186</v>
      </c>
      <c r="AH1723" t="s">
        <v>6186</v>
      </c>
      <c r="AI1723">
        <v>0.49299999999999999</v>
      </c>
      <c r="AJ1723">
        <v>0.49299999999999999</v>
      </c>
      <c r="AK1723" t="s">
        <v>6186</v>
      </c>
      <c r="AL1723" t="s">
        <v>6186</v>
      </c>
      <c r="AM1723" t="s">
        <v>6186</v>
      </c>
      <c r="AN1723" t="s">
        <v>6186</v>
      </c>
      <c r="AO1723" t="s">
        <v>6186</v>
      </c>
      <c r="AP1723">
        <v>0.50700000000000001</v>
      </c>
      <c r="AQ1723" t="s">
        <v>6186</v>
      </c>
      <c r="AR1723" t="s">
        <v>6186</v>
      </c>
      <c r="AS1723" t="s">
        <v>6186</v>
      </c>
      <c r="AT1723" t="s">
        <v>6186</v>
      </c>
      <c r="AU1723" t="s">
        <v>6186</v>
      </c>
      <c r="AV1723">
        <v>4</v>
      </c>
      <c r="AW1723" t="s">
        <v>6186</v>
      </c>
      <c r="AX1723">
        <v>8</v>
      </c>
      <c r="AY1723">
        <v>1</v>
      </c>
      <c r="AZ1723" t="s">
        <v>6186</v>
      </c>
      <c r="BA1723" t="s">
        <v>6186</v>
      </c>
      <c r="BB1723" t="s">
        <v>6186</v>
      </c>
      <c r="BC1723" t="s">
        <v>6186</v>
      </c>
      <c r="BD1723" t="s">
        <v>6186</v>
      </c>
    </row>
    <row r="1724" spans="1:56">
      <c r="A1724" t="s">
        <v>6188</v>
      </c>
      <c r="B1724">
        <v>5500</v>
      </c>
      <c r="C1724">
        <v>1985</v>
      </c>
      <c r="D1724">
        <v>18</v>
      </c>
      <c r="E1724">
        <v>1.224E-3</v>
      </c>
      <c r="F1724">
        <v>16.078050000000001</v>
      </c>
      <c r="H1724">
        <v>13.729189999999999</v>
      </c>
      <c r="I1724">
        <f t="shared" si="30"/>
        <v>1.680452856E-2</v>
      </c>
      <c r="K1724">
        <v>12.289429999999999</v>
      </c>
      <c r="L1724">
        <v>16.023589999999999</v>
      </c>
      <c r="M1724">
        <v>659.46313999999995</v>
      </c>
      <c r="N1724">
        <v>736.46973000000003</v>
      </c>
      <c r="O1724">
        <v>565.34398999999996</v>
      </c>
      <c r="P1724" t="s">
        <v>6186</v>
      </c>
      <c r="Q1724">
        <v>354.90129999999999</v>
      </c>
      <c r="R1724">
        <v>159.08459999999999</v>
      </c>
      <c r="S1724">
        <v>14.8741</v>
      </c>
      <c r="T1724">
        <v>0.44972400000000001</v>
      </c>
      <c r="U1724">
        <v>2.8923999999999998E-2</v>
      </c>
      <c r="V1724">
        <v>38.295200000000001</v>
      </c>
      <c r="W1724" t="s">
        <v>6186</v>
      </c>
      <c r="X1724">
        <v>1</v>
      </c>
      <c r="Y1724" t="s">
        <v>6186</v>
      </c>
      <c r="Z1724">
        <v>2.8000000000000001E-2</v>
      </c>
      <c r="AA1724" t="s">
        <v>6186</v>
      </c>
      <c r="AB1724">
        <v>0.97199999999999998</v>
      </c>
      <c r="AC1724" t="s">
        <v>6186</v>
      </c>
      <c r="AD1724" t="s">
        <v>6186</v>
      </c>
      <c r="AE1724">
        <v>0.83099999999999996</v>
      </c>
      <c r="AF1724" t="s">
        <v>6186</v>
      </c>
      <c r="AG1724" t="s">
        <v>6186</v>
      </c>
      <c r="AH1724" t="s">
        <v>6186</v>
      </c>
      <c r="AI1724">
        <v>0.16900000000000001</v>
      </c>
      <c r="AJ1724">
        <v>0.16900000000000001</v>
      </c>
      <c r="AK1724" t="s">
        <v>6186</v>
      </c>
      <c r="AL1724" t="s">
        <v>6186</v>
      </c>
      <c r="AM1724" t="s">
        <v>6186</v>
      </c>
      <c r="AN1724" t="s">
        <v>6186</v>
      </c>
      <c r="AO1724" t="s">
        <v>6186</v>
      </c>
      <c r="AP1724">
        <v>0.83099999999999996</v>
      </c>
      <c r="AQ1724" t="s">
        <v>6186</v>
      </c>
      <c r="AR1724" t="s">
        <v>6186</v>
      </c>
      <c r="AS1724" t="s">
        <v>6186</v>
      </c>
      <c r="AT1724" t="s">
        <v>6186</v>
      </c>
      <c r="AU1724" t="s">
        <v>6186</v>
      </c>
      <c r="AV1724">
        <v>4</v>
      </c>
      <c r="AW1724" t="s">
        <v>6186</v>
      </c>
      <c r="AX1724">
        <v>8</v>
      </c>
      <c r="AY1724">
        <v>1</v>
      </c>
      <c r="AZ1724" t="s">
        <v>6186</v>
      </c>
      <c r="BA1724" t="s">
        <v>6186</v>
      </c>
      <c r="BB1724" t="s">
        <v>6186</v>
      </c>
      <c r="BC1724" t="s">
        <v>6186</v>
      </c>
      <c r="BD1724" t="s">
        <v>6186</v>
      </c>
    </row>
    <row r="1725" spans="1:56">
      <c r="A1725" t="s">
        <v>6188</v>
      </c>
      <c r="B1725">
        <v>5500</v>
      </c>
      <c r="C1725">
        <v>1986</v>
      </c>
      <c r="D1725">
        <v>19</v>
      </c>
      <c r="E1725">
        <v>1.2080000000000001E-3</v>
      </c>
      <c r="F1725">
        <v>15.723240000000001</v>
      </c>
      <c r="H1725">
        <v>13.390790000000001</v>
      </c>
      <c r="I1725">
        <f t="shared" si="30"/>
        <v>1.6176074320000001E-2</v>
      </c>
      <c r="K1725">
        <v>11.94739</v>
      </c>
      <c r="L1725">
        <v>15.643420000000001</v>
      </c>
      <c r="M1725">
        <v>670.68679999999995</v>
      </c>
      <c r="N1725">
        <v>751.56178999999997</v>
      </c>
      <c r="O1725">
        <v>574.2921</v>
      </c>
      <c r="P1725" t="s">
        <v>6186</v>
      </c>
      <c r="Q1725">
        <v>352.79410000000001</v>
      </c>
      <c r="R1725">
        <v>161.62780000000001</v>
      </c>
      <c r="S1725">
        <v>14.063499999999999</v>
      </c>
      <c r="T1725">
        <v>0.45905499999999999</v>
      </c>
      <c r="U1725">
        <v>2.9387E-2</v>
      </c>
      <c r="V1725">
        <v>37.133470000000003</v>
      </c>
      <c r="W1725" t="s">
        <v>6186</v>
      </c>
      <c r="X1725">
        <v>1</v>
      </c>
      <c r="Y1725" t="s">
        <v>6186</v>
      </c>
      <c r="Z1725">
        <v>1.9E-2</v>
      </c>
      <c r="AA1725" t="s">
        <v>6186</v>
      </c>
      <c r="AB1725">
        <v>0.98099999999999998</v>
      </c>
      <c r="AC1725" t="s">
        <v>6186</v>
      </c>
      <c r="AD1725" t="s">
        <v>6186</v>
      </c>
      <c r="AE1725">
        <v>0.90400000000000003</v>
      </c>
      <c r="AF1725" t="s">
        <v>6186</v>
      </c>
      <c r="AG1725" t="s">
        <v>6186</v>
      </c>
      <c r="AH1725" t="s">
        <v>6186</v>
      </c>
      <c r="AI1725">
        <v>9.6000000000000002E-2</v>
      </c>
      <c r="AJ1725">
        <v>9.6000000000000002E-2</v>
      </c>
      <c r="AK1725" t="s">
        <v>6186</v>
      </c>
      <c r="AL1725" t="s">
        <v>6186</v>
      </c>
      <c r="AM1725" t="s">
        <v>6186</v>
      </c>
      <c r="AN1725" t="s">
        <v>6186</v>
      </c>
      <c r="AO1725" t="s">
        <v>6186</v>
      </c>
      <c r="AP1725">
        <v>0.90400000000000003</v>
      </c>
      <c r="AQ1725" t="s">
        <v>6186</v>
      </c>
      <c r="AR1725" t="s">
        <v>6186</v>
      </c>
      <c r="AS1725" t="s">
        <v>6186</v>
      </c>
      <c r="AT1725" t="s">
        <v>6186</v>
      </c>
      <c r="AU1725" t="s">
        <v>6186</v>
      </c>
      <c r="AV1725">
        <v>4</v>
      </c>
      <c r="AW1725" t="s">
        <v>6186</v>
      </c>
      <c r="AX1725">
        <v>8</v>
      </c>
      <c r="AY1725">
        <v>1</v>
      </c>
      <c r="AZ1725" t="s">
        <v>6186</v>
      </c>
      <c r="BA1725" t="s">
        <v>6186</v>
      </c>
      <c r="BB1725" t="s">
        <v>6186</v>
      </c>
      <c r="BC1725" t="s">
        <v>6186</v>
      </c>
      <c r="BD1725" t="s">
        <v>6186</v>
      </c>
    </row>
    <row r="1726" spans="1:56">
      <c r="A1726" t="s">
        <v>6188</v>
      </c>
      <c r="B1726">
        <v>5500</v>
      </c>
      <c r="C1726">
        <v>1987</v>
      </c>
      <c r="D1726">
        <v>52</v>
      </c>
      <c r="E1726">
        <v>3.529E-3</v>
      </c>
      <c r="F1726">
        <v>16.81373</v>
      </c>
      <c r="H1726">
        <v>14.264469999999999</v>
      </c>
      <c r="I1726">
        <f t="shared" si="30"/>
        <v>5.033931463E-2</v>
      </c>
      <c r="K1726">
        <v>12.8238</v>
      </c>
      <c r="L1726">
        <v>16.406199999999998</v>
      </c>
      <c r="M1726">
        <v>624.17003</v>
      </c>
      <c r="N1726">
        <v>694.27955999999995</v>
      </c>
      <c r="O1726">
        <v>542.70218</v>
      </c>
      <c r="P1726" t="s">
        <v>6186</v>
      </c>
      <c r="Q1726">
        <v>350.42939999999999</v>
      </c>
      <c r="R1726">
        <v>208.7184</v>
      </c>
      <c r="S1726">
        <v>11.9824</v>
      </c>
      <c r="T1726">
        <v>0.59593399999999996</v>
      </c>
      <c r="U1726">
        <v>3.7948999999999997E-2</v>
      </c>
      <c r="V1726">
        <v>39.270560000000003</v>
      </c>
      <c r="W1726" t="s">
        <v>6186</v>
      </c>
      <c r="X1726">
        <v>0.379</v>
      </c>
      <c r="Y1726">
        <v>0.621</v>
      </c>
      <c r="Z1726">
        <v>2E-3</v>
      </c>
      <c r="AA1726" t="s">
        <v>6186</v>
      </c>
      <c r="AB1726">
        <v>0.998</v>
      </c>
      <c r="AC1726" t="s">
        <v>6186</v>
      </c>
      <c r="AD1726" t="s">
        <v>6186</v>
      </c>
      <c r="AE1726" t="s">
        <v>6186</v>
      </c>
      <c r="AF1726" t="s">
        <v>6186</v>
      </c>
      <c r="AG1726" t="s">
        <v>6186</v>
      </c>
      <c r="AH1726">
        <v>0.98399999999999999</v>
      </c>
      <c r="AI1726">
        <v>1.6E-2</v>
      </c>
      <c r="AJ1726">
        <v>1.6E-2</v>
      </c>
      <c r="AK1726" t="s">
        <v>6186</v>
      </c>
      <c r="AL1726" t="s">
        <v>6186</v>
      </c>
      <c r="AM1726" t="s">
        <v>6186</v>
      </c>
      <c r="AN1726" t="s">
        <v>6186</v>
      </c>
      <c r="AO1726" t="s">
        <v>6186</v>
      </c>
      <c r="AP1726">
        <v>0.98399999999999999</v>
      </c>
      <c r="AQ1726" t="s">
        <v>6186</v>
      </c>
      <c r="AR1726" t="s">
        <v>6186</v>
      </c>
      <c r="AS1726" t="s">
        <v>6186</v>
      </c>
      <c r="AT1726" t="s">
        <v>6186</v>
      </c>
      <c r="AU1726" t="s">
        <v>6186</v>
      </c>
      <c r="AV1726">
        <v>4</v>
      </c>
      <c r="AW1726" t="s">
        <v>6186</v>
      </c>
      <c r="AX1726">
        <v>8</v>
      </c>
      <c r="AY1726">
        <v>1</v>
      </c>
      <c r="AZ1726" t="s">
        <v>6186</v>
      </c>
      <c r="BA1726" t="s">
        <v>6186</v>
      </c>
      <c r="BB1726" t="s">
        <v>6186</v>
      </c>
      <c r="BC1726" t="s">
        <v>6186</v>
      </c>
      <c r="BD1726" t="s">
        <v>6186</v>
      </c>
    </row>
    <row r="1727" spans="1:56">
      <c r="A1727" t="s">
        <v>6188</v>
      </c>
      <c r="B1727">
        <v>5500</v>
      </c>
      <c r="C1727">
        <v>1988</v>
      </c>
      <c r="D1727">
        <v>66</v>
      </c>
      <c r="E1727">
        <v>4.2880000000000001E-3</v>
      </c>
      <c r="F1727">
        <v>16.535049999999998</v>
      </c>
      <c r="H1727">
        <v>13.99405</v>
      </c>
      <c r="I1727">
        <f t="shared" si="30"/>
        <v>6.0006486400000003E-2</v>
      </c>
      <c r="K1727">
        <v>12.542059999999999</v>
      </c>
      <c r="L1727">
        <v>16.107589999999998</v>
      </c>
      <c r="M1727">
        <v>635.90048999999999</v>
      </c>
      <c r="N1727">
        <v>709.51904000000002</v>
      </c>
      <c r="O1727">
        <v>552.46130000000005</v>
      </c>
      <c r="P1727" t="s">
        <v>6186</v>
      </c>
      <c r="Q1727">
        <v>350.34800000000001</v>
      </c>
      <c r="R1727">
        <v>200.26910000000001</v>
      </c>
      <c r="S1727">
        <v>12.457000000000001</v>
      </c>
      <c r="T1727">
        <v>0.57183300000000004</v>
      </c>
      <c r="U1727">
        <v>3.6413000000000001E-2</v>
      </c>
      <c r="V1727">
        <v>38.598439999999997</v>
      </c>
      <c r="W1727" t="s">
        <v>6186</v>
      </c>
      <c r="X1727">
        <v>0.40699999999999997</v>
      </c>
      <c r="Y1727">
        <v>0.59299999999999997</v>
      </c>
      <c r="Z1727">
        <v>2E-3</v>
      </c>
      <c r="AA1727" t="s">
        <v>6186</v>
      </c>
      <c r="AB1727">
        <v>0.998</v>
      </c>
      <c r="AC1727" t="s">
        <v>6186</v>
      </c>
      <c r="AD1727" t="s">
        <v>6186</v>
      </c>
      <c r="AE1727" t="s">
        <v>6186</v>
      </c>
      <c r="AF1727" t="s">
        <v>6186</v>
      </c>
      <c r="AG1727" t="s">
        <v>6186</v>
      </c>
      <c r="AH1727">
        <v>0.98799999999999999</v>
      </c>
      <c r="AI1727">
        <v>1.2E-2</v>
      </c>
      <c r="AJ1727">
        <v>1.2E-2</v>
      </c>
      <c r="AK1727" t="s">
        <v>6186</v>
      </c>
      <c r="AL1727" t="s">
        <v>6186</v>
      </c>
      <c r="AM1727" t="s">
        <v>6186</v>
      </c>
      <c r="AN1727" t="s">
        <v>6186</v>
      </c>
      <c r="AO1727" t="s">
        <v>6186</v>
      </c>
      <c r="AP1727">
        <v>0.98799999999999999</v>
      </c>
      <c r="AQ1727" t="s">
        <v>6186</v>
      </c>
      <c r="AR1727" t="s">
        <v>6186</v>
      </c>
      <c r="AS1727" t="s">
        <v>6186</v>
      </c>
      <c r="AT1727" t="s">
        <v>6186</v>
      </c>
      <c r="AU1727" t="s">
        <v>6186</v>
      </c>
      <c r="AV1727">
        <v>4</v>
      </c>
      <c r="AW1727" t="s">
        <v>6186</v>
      </c>
      <c r="AX1727">
        <v>8</v>
      </c>
      <c r="AY1727">
        <v>1</v>
      </c>
      <c r="AZ1727" t="s">
        <v>6186</v>
      </c>
      <c r="BA1727" t="s">
        <v>6186</v>
      </c>
      <c r="BB1727" t="s">
        <v>6186</v>
      </c>
      <c r="BC1727" t="s">
        <v>6186</v>
      </c>
      <c r="BD1727" t="s">
        <v>6186</v>
      </c>
    </row>
    <row r="1728" spans="1:56">
      <c r="A1728" t="s">
        <v>6188</v>
      </c>
      <c r="B1728">
        <v>5500</v>
      </c>
      <c r="C1728">
        <v>1989</v>
      </c>
      <c r="D1728">
        <v>41</v>
      </c>
      <c r="E1728">
        <v>2.8400000000000001E-3</v>
      </c>
      <c r="F1728">
        <v>17.540590000000002</v>
      </c>
      <c r="H1728">
        <v>14.851979999999999</v>
      </c>
      <c r="I1728">
        <f t="shared" si="30"/>
        <v>4.2179623200000002E-2</v>
      </c>
      <c r="K1728">
        <v>12.917619999999999</v>
      </c>
      <c r="L1728">
        <v>17.803999999999998</v>
      </c>
      <c r="M1728">
        <v>599.39382000000001</v>
      </c>
      <c r="N1728">
        <v>689.11067000000003</v>
      </c>
      <c r="O1728">
        <v>500.05473999999998</v>
      </c>
      <c r="P1728" t="s">
        <v>6186</v>
      </c>
      <c r="Q1728">
        <v>350.41410000000002</v>
      </c>
      <c r="R1728">
        <v>208.80619999999999</v>
      </c>
      <c r="S1728">
        <v>11.6188</v>
      </c>
      <c r="T1728">
        <v>0.59619500000000003</v>
      </c>
      <c r="U1728">
        <v>3.7964999999999999E-2</v>
      </c>
      <c r="V1728">
        <v>40.866059999999997</v>
      </c>
      <c r="W1728" t="s">
        <v>6186</v>
      </c>
      <c r="X1728">
        <v>2.1999999999999999E-2</v>
      </c>
      <c r="Y1728">
        <v>0.97799999999999998</v>
      </c>
      <c r="Z1728" t="s">
        <v>6186</v>
      </c>
      <c r="AA1728" t="s">
        <v>6186</v>
      </c>
      <c r="AB1728">
        <v>1</v>
      </c>
      <c r="AC1728" t="s">
        <v>6186</v>
      </c>
      <c r="AD1728" t="s">
        <v>6186</v>
      </c>
      <c r="AE1728" t="s">
        <v>6186</v>
      </c>
      <c r="AF1728" t="s">
        <v>6186</v>
      </c>
      <c r="AG1728" t="s">
        <v>6186</v>
      </c>
      <c r="AH1728">
        <v>0.98599999999999999</v>
      </c>
      <c r="AI1728">
        <v>1.4E-2</v>
      </c>
      <c r="AJ1728">
        <v>1.4E-2</v>
      </c>
      <c r="AK1728" t="s">
        <v>6186</v>
      </c>
      <c r="AL1728" t="s">
        <v>6186</v>
      </c>
      <c r="AM1728" t="s">
        <v>6186</v>
      </c>
      <c r="AN1728" t="s">
        <v>6186</v>
      </c>
      <c r="AO1728" t="s">
        <v>6186</v>
      </c>
      <c r="AP1728">
        <v>0.98599999999999999</v>
      </c>
      <c r="AQ1728" t="s">
        <v>6186</v>
      </c>
      <c r="AR1728" t="s">
        <v>6186</v>
      </c>
      <c r="AS1728" t="s">
        <v>6186</v>
      </c>
      <c r="AT1728" t="s">
        <v>6186</v>
      </c>
      <c r="AU1728" t="s">
        <v>6186</v>
      </c>
      <c r="AV1728">
        <v>4</v>
      </c>
      <c r="AW1728" t="s">
        <v>6186</v>
      </c>
      <c r="AX1728">
        <v>8</v>
      </c>
      <c r="AY1728">
        <v>1</v>
      </c>
      <c r="AZ1728" t="s">
        <v>6186</v>
      </c>
      <c r="BA1728" t="s">
        <v>6186</v>
      </c>
      <c r="BB1728" t="s">
        <v>6186</v>
      </c>
      <c r="BC1728" t="s">
        <v>6186</v>
      </c>
      <c r="BD1728" t="s">
        <v>6186</v>
      </c>
    </row>
    <row r="1729" spans="1:56">
      <c r="A1729" t="s">
        <v>6188</v>
      </c>
      <c r="B1729">
        <v>5500</v>
      </c>
      <c r="C1729">
        <v>1990</v>
      </c>
      <c r="D1729">
        <v>41</v>
      </c>
      <c r="E1729">
        <v>3.2330000000000002E-3</v>
      </c>
      <c r="F1729">
        <v>17.34554</v>
      </c>
      <c r="H1729">
        <v>14.661239999999999</v>
      </c>
      <c r="I1729">
        <f t="shared" si="30"/>
        <v>4.7399788919999998E-2</v>
      </c>
      <c r="K1729">
        <v>12.716189999999999</v>
      </c>
      <c r="L1729">
        <v>17.56428</v>
      </c>
      <c r="M1729">
        <v>606.96310000000005</v>
      </c>
      <c r="N1729">
        <v>699.77953000000002</v>
      </c>
      <c r="O1729">
        <v>506.66987</v>
      </c>
      <c r="P1729" t="s">
        <v>6186</v>
      </c>
      <c r="Q1729">
        <v>350.32279999999997</v>
      </c>
      <c r="R1729">
        <v>209.1652</v>
      </c>
      <c r="S1729">
        <v>10.8827</v>
      </c>
      <c r="T1729">
        <v>0.59728599999999998</v>
      </c>
      <c r="U1729">
        <v>3.8030000000000001E-2</v>
      </c>
      <c r="V1729">
        <v>40.335839999999997</v>
      </c>
      <c r="W1729" t="s">
        <v>6186</v>
      </c>
      <c r="X1729">
        <v>0.01</v>
      </c>
      <c r="Y1729">
        <v>0.99</v>
      </c>
      <c r="Z1729" t="s">
        <v>6186</v>
      </c>
      <c r="AA1729" t="s">
        <v>6186</v>
      </c>
      <c r="AB1729">
        <v>1</v>
      </c>
      <c r="AC1729" t="s">
        <v>6186</v>
      </c>
      <c r="AD1729" t="s">
        <v>6186</v>
      </c>
      <c r="AE1729" t="s">
        <v>6186</v>
      </c>
      <c r="AF1729" t="s">
        <v>6186</v>
      </c>
      <c r="AG1729" t="s">
        <v>6186</v>
      </c>
      <c r="AH1729">
        <v>0.98899999999999999</v>
      </c>
      <c r="AI1729">
        <v>1.0999999999999999E-2</v>
      </c>
      <c r="AJ1729">
        <v>1.0999999999999999E-2</v>
      </c>
      <c r="AK1729" t="s">
        <v>6186</v>
      </c>
      <c r="AL1729" t="s">
        <v>6186</v>
      </c>
      <c r="AM1729" t="s">
        <v>6186</v>
      </c>
      <c r="AN1729" t="s">
        <v>6186</v>
      </c>
      <c r="AO1729" t="s">
        <v>6186</v>
      </c>
      <c r="AP1729">
        <v>0.98899999999999999</v>
      </c>
      <c r="AQ1729" t="s">
        <v>6186</v>
      </c>
      <c r="AR1729" t="s">
        <v>6186</v>
      </c>
      <c r="AS1729" t="s">
        <v>6186</v>
      </c>
      <c r="AT1729" t="s">
        <v>6186</v>
      </c>
      <c r="AU1729" t="s">
        <v>6186</v>
      </c>
      <c r="AV1729">
        <v>4</v>
      </c>
      <c r="AW1729" t="s">
        <v>6186</v>
      </c>
      <c r="AX1729">
        <v>8</v>
      </c>
      <c r="AY1729">
        <v>1</v>
      </c>
      <c r="AZ1729" t="s">
        <v>6186</v>
      </c>
      <c r="BA1729" t="s">
        <v>6186</v>
      </c>
      <c r="BB1729" t="s">
        <v>6186</v>
      </c>
      <c r="BC1729" t="s">
        <v>6186</v>
      </c>
      <c r="BD1729" t="s">
        <v>6186</v>
      </c>
    </row>
    <row r="1730" spans="1:56">
      <c r="A1730" t="s">
        <v>6188</v>
      </c>
      <c r="B1730">
        <v>5500</v>
      </c>
      <c r="C1730">
        <v>1991</v>
      </c>
      <c r="D1730">
        <v>25</v>
      </c>
      <c r="E1730">
        <v>1.9599999999999999E-3</v>
      </c>
      <c r="F1730">
        <v>17.209119999999999</v>
      </c>
      <c r="H1730">
        <v>14.489610000000001</v>
      </c>
      <c r="I1730">
        <f t="shared" si="30"/>
        <v>2.8399635600000001E-2</v>
      </c>
      <c r="K1730">
        <v>12.62809</v>
      </c>
      <c r="L1730">
        <v>17.155470000000001</v>
      </c>
      <c r="M1730">
        <v>614.36618999999996</v>
      </c>
      <c r="N1730">
        <v>704.92268999999999</v>
      </c>
      <c r="O1730">
        <v>518.90552000000002</v>
      </c>
      <c r="P1730" t="s">
        <v>6186</v>
      </c>
      <c r="Q1730">
        <v>350.41550000000001</v>
      </c>
      <c r="R1730">
        <v>208.99700000000001</v>
      </c>
      <c r="S1730">
        <v>10.999000000000001</v>
      </c>
      <c r="T1730">
        <v>0.596696</v>
      </c>
      <c r="U1730">
        <v>3.7998999999999998E-2</v>
      </c>
      <c r="V1730">
        <v>39.8735</v>
      </c>
      <c r="W1730" t="s">
        <v>6186</v>
      </c>
      <c r="X1730">
        <v>1.2999999999999999E-2</v>
      </c>
      <c r="Y1730">
        <v>0.98699999999999999</v>
      </c>
      <c r="Z1730" t="s">
        <v>6186</v>
      </c>
      <c r="AA1730" t="s">
        <v>6186</v>
      </c>
      <c r="AB1730">
        <v>1</v>
      </c>
      <c r="AC1730" t="s">
        <v>6186</v>
      </c>
      <c r="AD1730" t="s">
        <v>6186</v>
      </c>
      <c r="AE1730" t="s">
        <v>6186</v>
      </c>
      <c r="AF1730" t="s">
        <v>6186</v>
      </c>
      <c r="AG1730" t="s">
        <v>6186</v>
      </c>
      <c r="AH1730">
        <v>0.98599999999999999</v>
      </c>
      <c r="AI1730">
        <v>1.4E-2</v>
      </c>
      <c r="AJ1730">
        <v>1.4E-2</v>
      </c>
      <c r="AK1730" t="s">
        <v>6186</v>
      </c>
      <c r="AL1730" t="s">
        <v>6186</v>
      </c>
      <c r="AM1730" t="s">
        <v>6186</v>
      </c>
      <c r="AN1730" t="s">
        <v>6186</v>
      </c>
      <c r="AO1730" t="s">
        <v>6186</v>
      </c>
      <c r="AP1730">
        <v>0.98599999999999999</v>
      </c>
      <c r="AQ1730" t="s">
        <v>6186</v>
      </c>
      <c r="AR1730" t="s">
        <v>6186</v>
      </c>
      <c r="AS1730" t="s">
        <v>6186</v>
      </c>
      <c r="AT1730" t="s">
        <v>6186</v>
      </c>
      <c r="AU1730" t="s">
        <v>6186</v>
      </c>
      <c r="AV1730">
        <v>4</v>
      </c>
      <c r="AW1730" t="s">
        <v>6186</v>
      </c>
      <c r="AX1730">
        <v>8</v>
      </c>
      <c r="AY1730">
        <v>1</v>
      </c>
      <c r="AZ1730" t="s">
        <v>6186</v>
      </c>
      <c r="BA1730" t="s">
        <v>6186</v>
      </c>
      <c r="BB1730" t="s">
        <v>6186</v>
      </c>
      <c r="BC1730" t="s">
        <v>6186</v>
      </c>
      <c r="BD1730" t="s">
        <v>6186</v>
      </c>
    </row>
    <row r="1731" spans="1:56">
      <c r="A1731" t="s">
        <v>6188</v>
      </c>
      <c r="B1731">
        <v>5500</v>
      </c>
      <c r="C1731">
        <v>1992</v>
      </c>
      <c r="D1731">
        <v>45</v>
      </c>
      <c r="E1731">
        <v>3.725E-3</v>
      </c>
      <c r="F1731">
        <v>16.290649999999999</v>
      </c>
      <c r="H1731">
        <v>13.654389999999999</v>
      </c>
      <c r="I1731">
        <f t="shared" si="30"/>
        <v>5.0862602749999999E-2</v>
      </c>
      <c r="K1731">
        <v>12.05847</v>
      </c>
      <c r="L1731">
        <v>15.80416</v>
      </c>
      <c r="M1731">
        <v>650.85306000000003</v>
      </c>
      <c r="N1731">
        <v>736.99217999999996</v>
      </c>
      <c r="O1731">
        <v>562.32047</v>
      </c>
      <c r="P1731" t="s">
        <v>6186</v>
      </c>
      <c r="Q1731">
        <v>350</v>
      </c>
      <c r="R1731">
        <v>210</v>
      </c>
      <c r="S1731">
        <v>10.806800000000001</v>
      </c>
      <c r="T1731">
        <v>0.6</v>
      </c>
      <c r="U1731">
        <v>3.8182000000000001E-2</v>
      </c>
      <c r="V1731">
        <v>37.57376</v>
      </c>
      <c r="W1731" t="s">
        <v>6186</v>
      </c>
      <c r="X1731">
        <v>0.46200000000000002</v>
      </c>
      <c r="Y1731">
        <v>0.53800000000000003</v>
      </c>
      <c r="Z1731" t="s">
        <v>6186</v>
      </c>
      <c r="AA1731" t="s">
        <v>6186</v>
      </c>
      <c r="AB1731">
        <v>1</v>
      </c>
      <c r="AC1731" t="s">
        <v>6186</v>
      </c>
      <c r="AD1731" t="s">
        <v>6186</v>
      </c>
      <c r="AE1731" t="s">
        <v>6186</v>
      </c>
      <c r="AF1731" t="s">
        <v>6186</v>
      </c>
      <c r="AG1731" t="s">
        <v>6186</v>
      </c>
      <c r="AH1731">
        <v>1</v>
      </c>
      <c r="AI1731" t="s">
        <v>6186</v>
      </c>
      <c r="AJ1731" t="s">
        <v>6186</v>
      </c>
      <c r="AK1731" t="s">
        <v>6186</v>
      </c>
      <c r="AL1731" t="s">
        <v>6186</v>
      </c>
      <c r="AM1731" t="s">
        <v>6186</v>
      </c>
      <c r="AN1731" t="s">
        <v>6186</v>
      </c>
      <c r="AO1731" t="s">
        <v>6186</v>
      </c>
      <c r="AP1731">
        <v>1</v>
      </c>
      <c r="AQ1731" t="s">
        <v>6186</v>
      </c>
      <c r="AR1731" t="s">
        <v>6186</v>
      </c>
      <c r="AS1731" t="s">
        <v>6186</v>
      </c>
      <c r="AT1731" t="s">
        <v>6186</v>
      </c>
      <c r="AU1731" t="s">
        <v>6186</v>
      </c>
      <c r="AV1731">
        <v>4</v>
      </c>
      <c r="AW1731" t="s">
        <v>6186</v>
      </c>
      <c r="AX1731">
        <v>8</v>
      </c>
      <c r="AY1731">
        <v>1</v>
      </c>
      <c r="AZ1731" t="s">
        <v>6186</v>
      </c>
      <c r="BA1731" t="s">
        <v>6186</v>
      </c>
      <c r="BB1731" t="s">
        <v>6186</v>
      </c>
      <c r="BC1731" t="s">
        <v>6186</v>
      </c>
      <c r="BD1731" t="s">
        <v>6186</v>
      </c>
    </row>
    <row r="1732" spans="1:56">
      <c r="A1732" t="s">
        <v>6188</v>
      </c>
      <c r="B1732">
        <v>5500</v>
      </c>
      <c r="C1732">
        <v>1993</v>
      </c>
      <c r="D1732">
        <v>71</v>
      </c>
      <c r="E1732">
        <v>5.3790000000000001E-3</v>
      </c>
      <c r="F1732">
        <v>16.819120000000002</v>
      </c>
      <c r="H1732">
        <v>14.05866</v>
      </c>
      <c r="I1732">
        <f t="shared" si="30"/>
        <v>7.5621532140000003E-2</v>
      </c>
      <c r="K1732">
        <v>12.373189999999999</v>
      </c>
      <c r="L1732">
        <v>16.28389</v>
      </c>
      <c r="M1732">
        <v>632.13694999999996</v>
      </c>
      <c r="N1732">
        <v>718.24618999999996</v>
      </c>
      <c r="O1732">
        <v>545.75397999999996</v>
      </c>
      <c r="P1732" t="s">
        <v>6186</v>
      </c>
      <c r="Q1732">
        <v>350</v>
      </c>
      <c r="R1732">
        <v>210</v>
      </c>
      <c r="S1732">
        <v>10.105399999999999</v>
      </c>
      <c r="T1732">
        <v>0.6</v>
      </c>
      <c r="U1732">
        <v>3.8182000000000001E-2</v>
      </c>
      <c r="V1732">
        <v>38.663899999999998</v>
      </c>
      <c r="W1732" t="s">
        <v>6186</v>
      </c>
      <c r="X1732">
        <v>0.35599999999999998</v>
      </c>
      <c r="Y1732">
        <v>0.64400000000000002</v>
      </c>
      <c r="Z1732" t="s">
        <v>6186</v>
      </c>
      <c r="AA1732" t="s">
        <v>6186</v>
      </c>
      <c r="AB1732">
        <v>1</v>
      </c>
      <c r="AC1732" t="s">
        <v>6186</v>
      </c>
      <c r="AD1732" t="s">
        <v>6186</v>
      </c>
      <c r="AE1732" t="s">
        <v>6186</v>
      </c>
      <c r="AF1732" t="s">
        <v>6186</v>
      </c>
      <c r="AG1732" t="s">
        <v>6186</v>
      </c>
      <c r="AH1732">
        <v>1</v>
      </c>
      <c r="AI1732" t="s">
        <v>6186</v>
      </c>
      <c r="AJ1732" t="s">
        <v>6186</v>
      </c>
      <c r="AK1732" t="s">
        <v>6186</v>
      </c>
      <c r="AL1732" t="s">
        <v>6186</v>
      </c>
      <c r="AM1732" t="s">
        <v>6186</v>
      </c>
      <c r="AN1732" t="s">
        <v>6186</v>
      </c>
      <c r="AO1732" t="s">
        <v>6186</v>
      </c>
      <c r="AP1732">
        <v>1</v>
      </c>
      <c r="AQ1732" t="s">
        <v>6186</v>
      </c>
      <c r="AR1732" t="s">
        <v>6186</v>
      </c>
      <c r="AS1732" t="s">
        <v>6186</v>
      </c>
      <c r="AT1732" t="s">
        <v>6186</v>
      </c>
      <c r="AU1732" t="s">
        <v>6186</v>
      </c>
      <c r="AV1732">
        <v>4</v>
      </c>
      <c r="AW1732" t="s">
        <v>6186</v>
      </c>
      <c r="AX1732">
        <v>8</v>
      </c>
      <c r="AY1732">
        <v>1</v>
      </c>
      <c r="AZ1732" t="s">
        <v>6186</v>
      </c>
      <c r="BA1732" t="s">
        <v>6186</v>
      </c>
      <c r="BB1732" t="s">
        <v>6186</v>
      </c>
      <c r="BC1732" t="s">
        <v>6186</v>
      </c>
      <c r="BD1732" t="s">
        <v>6186</v>
      </c>
    </row>
    <row r="1733" spans="1:56">
      <c r="A1733" t="s">
        <v>6188</v>
      </c>
      <c r="B1733">
        <v>5500</v>
      </c>
      <c r="C1733">
        <v>1994</v>
      </c>
      <c r="D1733">
        <v>92</v>
      </c>
      <c r="E1733">
        <v>6.5240000000000003E-3</v>
      </c>
      <c r="F1733">
        <v>16.80162</v>
      </c>
      <c r="H1733">
        <v>13.99507</v>
      </c>
      <c r="I1733">
        <f t="shared" si="30"/>
        <v>9.130383668E-2</v>
      </c>
      <c r="K1733">
        <v>12.358090000000001</v>
      </c>
      <c r="L1733">
        <v>16.079660000000001</v>
      </c>
      <c r="M1733">
        <v>635.00936999999999</v>
      </c>
      <c r="N1733">
        <v>719.12404000000004</v>
      </c>
      <c r="O1733">
        <v>552.68571999999995</v>
      </c>
      <c r="P1733" t="s">
        <v>6186</v>
      </c>
      <c r="Q1733">
        <v>350.66649999999998</v>
      </c>
      <c r="R1733">
        <v>209.5556</v>
      </c>
      <c r="S1733">
        <v>10.057600000000001</v>
      </c>
      <c r="T1733">
        <v>0.59786300000000003</v>
      </c>
      <c r="U1733">
        <v>3.8101000000000003E-2</v>
      </c>
      <c r="V1733">
        <v>38.507480000000001</v>
      </c>
      <c r="W1733" t="s">
        <v>6186</v>
      </c>
      <c r="X1733">
        <v>0.39300000000000002</v>
      </c>
      <c r="Y1733">
        <v>0.60699999999999998</v>
      </c>
      <c r="Z1733" t="s">
        <v>6186</v>
      </c>
      <c r="AA1733" t="s">
        <v>6186</v>
      </c>
      <c r="AB1733">
        <v>1</v>
      </c>
      <c r="AC1733" t="s">
        <v>6186</v>
      </c>
      <c r="AD1733" t="s">
        <v>6186</v>
      </c>
      <c r="AE1733" t="s">
        <v>6186</v>
      </c>
      <c r="AF1733" t="s">
        <v>6186</v>
      </c>
      <c r="AG1733">
        <v>1.4999999999999999E-2</v>
      </c>
      <c r="AH1733">
        <v>0.98499999999999999</v>
      </c>
      <c r="AI1733" t="s">
        <v>6186</v>
      </c>
      <c r="AJ1733" t="s">
        <v>6186</v>
      </c>
      <c r="AK1733" t="s">
        <v>6186</v>
      </c>
      <c r="AL1733" t="s">
        <v>6186</v>
      </c>
      <c r="AM1733" t="s">
        <v>6186</v>
      </c>
      <c r="AN1733" t="s">
        <v>6186</v>
      </c>
      <c r="AO1733" t="s">
        <v>6186</v>
      </c>
      <c r="AP1733">
        <v>1</v>
      </c>
      <c r="AQ1733" t="s">
        <v>6186</v>
      </c>
      <c r="AR1733" t="s">
        <v>6186</v>
      </c>
      <c r="AS1733" t="s">
        <v>6186</v>
      </c>
      <c r="AT1733" t="s">
        <v>6186</v>
      </c>
      <c r="AU1733" t="s">
        <v>6186</v>
      </c>
      <c r="AV1733">
        <v>4</v>
      </c>
      <c r="AW1733" t="s">
        <v>6186</v>
      </c>
      <c r="AX1733">
        <v>8</v>
      </c>
      <c r="AY1733">
        <v>1</v>
      </c>
      <c r="AZ1733" t="s">
        <v>6186</v>
      </c>
      <c r="BA1733" t="s">
        <v>6186</v>
      </c>
      <c r="BB1733" t="s">
        <v>6186</v>
      </c>
      <c r="BC1733" t="s">
        <v>6186</v>
      </c>
      <c r="BD1733" t="s">
        <v>6186</v>
      </c>
    </row>
    <row r="1734" spans="1:56">
      <c r="A1734" t="s">
        <v>6188</v>
      </c>
      <c r="B1734">
        <v>5500</v>
      </c>
      <c r="C1734">
        <v>1995</v>
      </c>
      <c r="D1734">
        <v>143</v>
      </c>
      <c r="E1734">
        <v>9.4129999999999995E-3</v>
      </c>
      <c r="F1734">
        <v>16.896419999999999</v>
      </c>
      <c r="H1734">
        <v>14.01458</v>
      </c>
      <c r="I1734">
        <f t="shared" si="30"/>
        <v>0.13191924154000001</v>
      </c>
      <c r="K1734">
        <v>12.41287</v>
      </c>
      <c r="L1734">
        <v>15.98401</v>
      </c>
      <c r="M1734">
        <v>634.12549999999999</v>
      </c>
      <c r="N1734">
        <v>715.95064000000002</v>
      </c>
      <c r="O1734">
        <v>555.99310000000003</v>
      </c>
      <c r="P1734" t="s">
        <v>6186</v>
      </c>
      <c r="Q1734">
        <v>350</v>
      </c>
      <c r="R1734">
        <v>204.97049999999999</v>
      </c>
      <c r="S1734">
        <v>10.5093</v>
      </c>
      <c r="T1734">
        <v>0.58562999999999998</v>
      </c>
      <c r="U1734">
        <v>3.7267000000000002E-2</v>
      </c>
      <c r="V1734">
        <v>38.54325</v>
      </c>
      <c r="W1734" t="s">
        <v>6186</v>
      </c>
      <c r="X1734">
        <v>0.66500000000000004</v>
      </c>
      <c r="Y1734">
        <v>0.33500000000000002</v>
      </c>
      <c r="Z1734" t="s">
        <v>6186</v>
      </c>
      <c r="AA1734" t="s">
        <v>6186</v>
      </c>
      <c r="AB1734">
        <v>1</v>
      </c>
      <c r="AC1734" t="s">
        <v>6186</v>
      </c>
      <c r="AD1734" t="s">
        <v>6186</v>
      </c>
      <c r="AE1734" t="s">
        <v>6186</v>
      </c>
      <c r="AF1734" t="s">
        <v>6186</v>
      </c>
      <c r="AG1734" t="s">
        <v>6186</v>
      </c>
      <c r="AH1734">
        <v>1</v>
      </c>
      <c r="AI1734" t="s">
        <v>6186</v>
      </c>
      <c r="AJ1734" t="s">
        <v>6186</v>
      </c>
      <c r="AK1734" t="s">
        <v>6186</v>
      </c>
      <c r="AL1734" t="s">
        <v>6186</v>
      </c>
      <c r="AM1734" t="s">
        <v>6186</v>
      </c>
      <c r="AN1734" t="s">
        <v>6186</v>
      </c>
      <c r="AO1734" t="s">
        <v>6186</v>
      </c>
      <c r="AP1734">
        <v>1</v>
      </c>
      <c r="AQ1734" t="s">
        <v>6186</v>
      </c>
      <c r="AR1734" t="s">
        <v>6186</v>
      </c>
      <c r="AS1734" t="s">
        <v>6186</v>
      </c>
      <c r="AT1734" t="s">
        <v>6186</v>
      </c>
      <c r="AU1734" t="s">
        <v>6186</v>
      </c>
      <c r="AV1734">
        <v>4</v>
      </c>
      <c r="AW1734" t="s">
        <v>6186</v>
      </c>
      <c r="AX1734">
        <v>8</v>
      </c>
      <c r="AY1734">
        <v>1</v>
      </c>
      <c r="AZ1734" t="s">
        <v>6186</v>
      </c>
      <c r="BA1734" t="s">
        <v>6186</v>
      </c>
      <c r="BB1734" t="s">
        <v>6186</v>
      </c>
      <c r="BC1734" t="s">
        <v>6186</v>
      </c>
      <c r="BD1734" t="s">
        <v>6186</v>
      </c>
    </row>
    <row r="1735" spans="1:56">
      <c r="A1735" t="s">
        <v>6188</v>
      </c>
      <c r="B1735">
        <v>5500</v>
      </c>
      <c r="C1735">
        <v>1996</v>
      </c>
      <c r="D1735">
        <v>141</v>
      </c>
      <c r="E1735">
        <v>1.076E-2</v>
      </c>
      <c r="F1735">
        <v>17.44106</v>
      </c>
      <c r="H1735">
        <v>14.4453</v>
      </c>
      <c r="I1735">
        <f t="shared" si="30"/>
        <v>0.15543142800000001</v>
      </c>
      <c r="K1735">
        <v>12.66333</v>
      </c>
      <c r="L1735">
        <v>16.62829</v>
      </c>
      <c r="M1735">
        <v>615.21906999999999</v>
      </c>
      <c r="N1735">
        <v>701.7921</v>
      </c>
      <c r="O1735">
        <v>534.45218999999997</v>
      </c>
      <c r="P1735" t="s">
        <v>6186</v>
      </c>
      <c r="Q1735">
        <v>350.00099999999998</v>
      </c>
      <c r="R1735">
        <v>249.99850000000001</v>
      </c>
      <c r="S1735">
        <v>9.7040000000000006</v>
      </c>
      <c r="T1735">
        <v>0.71428000000000003</v>
      </c>
      <c r="U1735">
        <v>4.5454000000000001E-2</v>
      </c>
      <c r="V1735">
        <v>39.727449999999997</v>
      </c>
      <c r="W1735" t="s">
        <v>6186</v>
      </c>
      <c r="X1735">
        <v>0.749</v>
      </c>
      <c r="Y1735">
        <v>0.251</v>
      </c>
      <c r="Z1735" t="s">
        <v>6186</v>
      </c>
      <c r="AA1735" t="s">
        <v>6186</v>
      </c>
      <c r="AB1735">
        <v>1</v>
      </c>
      <c r="AC1735" t="s">
        <v>6186</v>
      </c>
      <c r="AD1735" t="s">
        <v>6186</v>
      </c>
      <c r="AE1735" t="s">
        <v>6186</v>
      </c>
      <c r="AF1735" t="s">
        <v>6186</v>
      </c>
      <c r="AG1735">
        <v>1</v>
      </c>
      <c r="AH1735" t="s">
        <v>6186</v>
      </c>
      <c r="AI1735">
        <v>0</v>
      </c>
      <c r="AJ1735">
        <v>0</v>
      </c>
      <c r="AK1735" t="s">
        <v>6186</v>
      </c>
      <c r="AL1735" t="s">
        <v>6186</v>
      </c>
      <c r="AM1735" t="s">
        <v>6186</v>
      </c>
      <c r="AN1735" t="s">
        <v>6186</v>
      </c>
      <c r="AO1735" t="s">
        <v>6186</v>
      </c>
      <c r="AP1735">
        <v>1</v>
      </c>
      <c r="AQ1735">
        <v>0</v>
      </c>
      <c r="AR1735" t="s">
        <v>6186</v>
      </c>
      <c r="AS1735" t="s">
        <v>6186</v>
      </c>
      <c r="AT1735" t="s">
        <v>6186</v>
      </c>
      <c r="AU1735" t="s">
        <v>6186</v>
      </c>
      <c r="AV1735">
        <v>4</v>
      </c>
      <c r="AW1735" t="s">
        <v>6186</v>
      </c>
      <c r="AX1735">
        <v>8</v>
      </c>
      <c r="AY1735">
        <v>1</v>
      </c>
      <c r="AZ1735" t="s">
        <v>6186</v>
      </c>
      <c r="BA1735" t="s">
        <v>6186</v>
      </c>
      <c r="BB1735" t="s">
        <v>6186</v>
      </c>
      <c r="BC1735" t="s">
        <v>6186</v>
      </c>
      <c r="BD1735" t="s">
        <v>6186</v>
      </c>
    </row>
    <row r="1736" spans="1:56">
      <c r="A1736" t="s">
        <v>6188</v>
      </c>
      <c r="B1736">
        <v>5500</v>
      </c>
      <c r="C1736">
        <v>1997</v>
      </c>
      <c r="D1736">
        <v>307</v>
      </c>
      <c r="E1736">
        <v>2.1256000000000001E-2</v>
      </c>
      <c r="F1736">
        <v>17.373570000000001</v>
      </c>
      <c r="H1736">
        <v>14.38186</v>
      </c>
      <c r="I1736">
        <f t="shared" si="30"/>
        <v>0.30570081616</v>
      </c>
      <c r="K1736">
        <v>12.456149999999999</v>
      </c>
      <c r="L1736">
        <v>16.741579999999999</v>
      </c>
      <c r="M1736">
        <v>617.93106999999998</v>
      </c>
      <c r="N1736">
        <v>713.46280999999999</v>
      </c>
      <c r="O1736">
        <v>530.83414000000005</v>
      </c>
      <c r="P1736" t="s">
        <v>6186</v>
      </c>
      <c r="Q1736">
        <v>334.06439999999998</v>
      </c>
      <c r="R1736">
        <v>237.86529999999999</v>
      </c>
      <c r="S1736">
        <v>10.058999999999999</v>
      </c>
      <c r="T1736">
        <v>0.71296599999999999</v>
      </c>
      <c r="U1736">
        <v>4.3248000000000002E-2</v>
      </c>
      <c r="V1736">
        <v>39.611269999999998</v>
      </c>
      <c r="W1736" t="s">
        <v>6186</v>
      </c>
      <c r="X1736">
        <v>0.85099999999999998</v>
      </c>
      <c r="Y1736">
        <v>0.14899999999999999</v>
      </c>
      <c r="Z1736" t="s">
        <v>6186</v>
      </c>
      <c r="AA1736" t="s">
        <v>6186</v>
      </c>
      <c r="AB1736">
        <v>1</v>
      </c>
      <c r="AC1736" t="s">
        <v>6186</v>
      </c>
      <c r="AD1736" t="s">
        <v>6186</v>
      </c>
      <c r="AE1736" t="s">
        <v>6186</v>
      </c>
      <c r="AF1736" t="s">
        <v>6186</v>
      </c>
      <c r="AG1736">
        <v>1</v>
      </c>
      <c r="AH1736" t="s">
        <v>6186</v>
      </c>
      <c r="AI1736" t="s">
        <v>6186</v>
      </c>
      <c r="AJ1736" t="s">
        <v>6186</v>
      </c>
      <c r="AK1736" t="s">
        <v>6186</v>
      </c>
      <c r="AL1736" t="s">
        <v>6186</v>
      </c>
      <c r="AM1736" t="s">
        <v>6186</v>
      </c>
      <c r="AN1736" t="s">
        <v>6186</v>
      </c>
      <c r="AO1736" t="s">
        <v>6186</v>
      </c>
      <c r="AP1736">
        <v>1</v>
      </c>
      <c r="AQ1736" t="s">
        <v>6186</v>
      </c>
      <c r="AR1736" t="s">
        <v>6186</v>
      </c>
      <c r="AS1736" t="s">
        <v>6186</v>
      </c>
      <c r="AT1736" t="s">
        <v>6186</v>
      </c>
      <c r="AU1736" t="s">
        <v>6186</v>
      </c>
      <c r="AV1736">
        <v>4</v>
      </c>
      <c r="AW1736" t="s">
        <v>6186</v>
      </c>
      <c r="AX1736">
        <v>8</v>
      </c>
      <c r="AY1736">
        <v>1</v>
      </c>
      <c r="AZ1736" t="s">
        <v>6186</v>
      </c>
      <c r="BA1736" t="s">
        <v>6186</v>
      </c>
      <c r="BB1736" t="s">
        <v>6186</v>
      </c>
      <c r="BC1736" t="s">
        <v>6186</v>
      </c>
      <c r="BD1736" t="s">
        <v>6186</v>
      </c>
    </row>
    <row r="1737" spans="1:56">
      <c r="A1737" t="s">
        <v>6188</v>
      </c>
      <c r="B1737">
        <v>5500</v>
      </c>
      <c r="C1737">
        <v>1998</v>
      </c>
      <c r="D1737">
        <v>273</v>
      </c>
      <c r="E1737">
        <v>1.8859999999999998E-2</v>
      </c>
      <c r="F1737">
        <v>17.007400000000001</v>
      </c>
      <c r="H1737">
        <v>14.047510000000001</v>
      </c>
      <c r="I1737">
        <f t="shared" si="30"/>
        <v>0.26493603859999998</v>
      </c>
      <c r="K1737">
        <v>12.137420000000001</v>
      </c>
      <c r="L1737">
        <v>16.336169999999999</v>
      </c>
      <c r="M1737">
        <v>632.63897999999995</v>
      </c>
      <c r="N1737">
        <v>732.19845999999995</v>
      </c>
      <c r="O1737">
        <v>544.00748999999996</v>
      </c>
      <c r="P1737" t="s">
        <v>6186</v>
      </c>
      <c r="Q1737">
        <v>326.60019999999997</v>
      </c>
      <c r="R1737">
        <v>234.45509999999999</v>
      </c>
      <c r="S1737">
        <v>10.466100000000001</v>
      </c>
      <c r="T1737">
        <v>0.71966600000000003</v>
      </c>
      <c r="U1737">
        <v>4.2627999999999999E-2</v>
      </c>
      <c r="V1737">
        <v>38.657069999999997</v>
      </c>
      <c r="W1737" t="s">
        <v>6186</v>
      </c>
      <c r="X1737">
        <v>0.85099999999999998</v>
      </c>
      <c r="Y1737">
        <v>0.14899999999999999</v>
      </c>
      <c r="Z1737" t="s">
        <v>6186</v>
      </c>
      <c r="AA1737" t="s">
        <v>6186</v>
      </c>
      <c r="AB1737">
        <v>1</v>
      </c>
      <c r="AC1737" t="s">
        <v>6186</v>
      </c>
      <c r="AD1737" t="s">
        <v>6186</v>
      </c>
      <c r="AE1737" t="s">
        <v>6186</v>
      </c>
      <c r="AF1737" t="s">
        <v>6186</v>
      </c>
      <c r="AG1737">
        <v>1</v>
      </c>
      <c r="AH1737" t="s">
        <v>6186</v>
      </c>
      <c r="AI1737" t="s">
        <v>6186</v>
      </c>
      <c r="AJ1737" t="s">
        <v>6186</v>
      </c>
      <c r="AK1737" t="s">
        <v>6186</v>
      </c>
      <c r="AL1737" t="s">
        <v>6186</v>
      </c>
      <c r="AM1737" t="s">
        <v>6186</v>
      </c>
      <c r="AN1737" t="s">
        <v>6186</v>
      </c>
      <c r="AO1737" t="s">
        <v>6186</v>
      </c>
      <c r="AP1737">
        <v>1</v>
      </c>
      <c r="AQ1737" t="s">
        <v>6186</v>
      </c>
      <c r="AR1737" t="s">
        <v>6186</v>
      </c>
      <c r="AS1737" t="s">
        <v>6186</v>
      </c>
      <c r="AT1737">
        <v>3.4000000000000002E-2</v>
      </c>
      <c r="AU1737" t="s">
        <v>6186</v>
      </c>
      <c r="AV1737">
        <v>4</v>
      </c>
      <c r="AW1737" t="s">
        <v>6186</v>
      </c>
      <c r="AX1737">
        <v>7.9</v>
      </c>
      <c r="AY1737">
        <v>1</v>
      </c>
      <c r="AZ1737" t="s">
        <v>6186</v>
      </c>
      <c r="BA1737" t="s">
        <v>6186</v>
      </c>
      <c r="BB1737" t="s">
        <v>6186</v>
      </c>
      <c r="BC1737" t="s">
        <v>6186</v>
      </c>
      <c r="BD1737" t="s">
        <v>6186</v>
      </c>
    </row>
    <row r="1738" spans="1:56">
      <c r="A1738" t="s">
        <v>6188</v>
      </c>
      <c r="B1738">
        <v>5500</v>
      </c>
      <c r="C1738">
        <v>1999</v>
      </c>
      <c r="D1738">
        <v>199</v>
      </c>
      <c r="E1738">
        <v>1.3100000000000001E-2</v>
      </c>
      <c r="F1738">
        <v>17.487359999999999</v>
      </c>
      <c r="H1738">
        <v>14.434939999999999</v>
      </c>
      <c r="I1738">
        <f t="shared" si="30"/>
        <v>0.189097714</v>
      </c>
      <c r="K1738">
        <v>12.30932</v>
      </c>
      <c r="L1738">
        <v>16.9863</v>
      </c>
      <c r="M1738">
        <v>615.65886</v>
      </c>
      <c r="N1738">
        <v>721.97343000000001</v>
      </c>
      <c r="O1738">
        <v>523.18646000000001</v>
      </c>
      <c r="P1738" t="s">
        <v>6186</v>
      </c>
      <c r="Q1738">
        <v>332.94499999999999</v>
      </c>
      <c r="R1738">
        <v>252.47110000000001</v>
      </c>
      <c r="S1738">
        <v>9.8241999999999994</v>
      </c>
      <c r="T1738">
        <v>0.75944199999999995</v>
      </c>
      <c r="U1738">
        <v>4.5904E-2</v>
      </c>
      <c r="V1738">
        <v>39.71228</v>
      </c>
      <c r="W1738" t="s">
        <v>6186</v>
      </c>
      <c r="X1738">
        <v>0.14799999999999999</v>
      </c>
      <c r="Y1738">
        <v>0.85199999999999998</v>
      </c>
      <c r="Z1738" t="s">
        <v>6186</v>
      </c>
      <c r="AA1738" t="s">
        <v>6186</v>
      </c>
      <c r="AB1738">
        <v>1</v>
      </c>
      <c r="AC1738" t="s">
        <v>6186</v>
      </c>
      <c r="AD1738" t="s">
        <v>6186</v>
      </c>
      <c r="AE1738" t="s">
        <v>6186</v>
      </c>
      <c r="AF1738" t="s">
        <v>6186</v>
      </c>
      <c r="AG1738">
        <v>1</v>
      </c>
      <c r="AH1738" t="s">
        <v>6186</v>
      </c>
      <c r="AI1738" t="s">
        <v>6186</v>
      </c>
      <c r="AJ1738" t="s">
        <v>6186</v>
      </c>
      <c r="AK1738" t="s">
        <v>6186</v>
      </c>
      <c r="AL1738" t="s">
        <v>6186</v>
      </c>
      <c r="AM1738" t="s">
        <v>6186</v>
      </c>
      <c r="AN1738" t="s">
        <v>6186</v>
      </c>
      <c r="AO1738" t="s">
        <v>6186</v>
      </c>
      <c r="AP1738">
        <v>1</v>
      </c>
      <c r="AQ1738" t="s">
        <v>6186</v>
      </c>
      <c r="AR1738" t="s">
        <v>6186</v>
      </c>
      <c r="AS1738" t="s">
        <v>6186</v>
      </c>
      <c r="AT1738">
        <v>4.2999999999999997E-2</v>
      </c>
      <c r="AU1738" t="s">
        <v>6186</v>
      </c>
      <c r="AV1738">
        <v>4</v>
      </c>
      <c r="AW1738" t="s">
        <v>6186</v>
      </c>
      <c r="AX1738">
        <v>8</v>
      </c>
      <c r="AY1738">
        <v>1</v>
      </c>
      <c r="AZ1738" t="s">
        <v>6186</v>
      </c>
      <c r="BA1738" t="s">
        <v>6186</v>
      </c>
      <c r="BB1738" t="s">
        <v>6186</v>
      </c>
      <c r="BC1738" t="s">
        <v>6186</v>
      </c>
      <c r="BD1738" t="s">
        <v>6186</v>
      </c>
    </row>
    <row r="1739" spans="1:56">
      <c r="A1739" t="s">
        <v>6188</v>
      </c>
      <c r="B1739">
        <v>5500</v>
      </c>
      <c r="C1739">
        <v>2000</v>
      </c>
      <c r="D1739">
        <v>303</v>
      </c>
      <c r="E1739">
        <v>1.8258E-2</v>
      </c>
      <c r="F1739">
        <v>18.227070000000001</v>
      </c>
      <c r="H1739">
        <v>14.90767</v>
      </c>
      <c r="I1739">
        <f t="shared" ref="I1739:I1802" si="31">IFERROR(H1739*E1739,"")</f>
        <v>0.27218423885999998</v>
      </c>
      <c r="K1739">
        <v>12.96489</v>
      </c>
      <c r="L1739">
        <v>17.078050000000001</v>
      </c>
      <c r="M1739">
        <v>596.13598000000002</v>
      </c>
      <c r="N1739">
        <v>685.46662000000003</v>
      </c>
      <c r="O1739">
        <v>520.37550999999996</v>
      </c>
      <c r="P1739" t="s">
        <v>6186</v>
      </c>
      <c r="Q1739">
        <v>306.02929999999998</v>
      </c>
      <c r="R1739">
        <v>252.85830000000001</v>
      </c>
      <c r="S1739">
        <v>9.4489000000000001</v>
      </c>
      <c r="T1739">
        <v>0.84091000000000005</v>
      </c>
      <c r="U1739">
        <v>4.5974000000000001E-2</v>
      </c>
      <c r="V1739">
        <v>41.12415</v>
      </c>
      <c r="W1739" t="s">
        <v>6186</v>
      </c>
      <c r="X1739">
        <v>0.40600000000000003</v>
      </c>
      <c r="Y1739">
        <v>0.59399999999999997</v>
      </c>
      <c r="Z1739" t="s">
        <v>6186</v>
      </c>
      <c r="AA1739" t="s">
        <v>6186</v>
      </c>
      <c r="AB1739">
        <v>1</v>
      </c>
      <c r="AC1739" t="s">
        <v>6186</v>
      </c>
      <c r="AD1739" t="s">
        <v>6186</v>
      </c>
      <c r="AE1739" t="s">
        <v>6186</v>
      </c>
      <c r="AF1739" t="s">
        <v>6186</v>
      </c>
      <c r="AG1739">
        <v>1</v>
      </c>
      <c r="AH1739" t="s">
        <v>6186</v>
      </c>
      <c r="AI1739" t="s">
        <v>6186</v>
      </c>
      <c r="AJ1739" t="s">
        <v>6186</v>
      </c>
      <c r="AK1739" t="s">
        <v>6186</v>
      </c>
      <c r="AL1739" t="s">
        <v>6186</v>
      </c>
      <c r="AM1739" t="s">
        <v>6186</v>
      </c>
      <c r="AN1739" t="s">
        <v>6186</v>
      </c>
      <c r="AO1739" t="s">
        <v>6186</v>
      </c>
      <c r="AP1739">
        <v>1</v>
      </c>
      <c r="AQ1739" t="s">
        <v>6186</v>
      </c>
      <c r="AR1739" t="s">
        <v>6186</v>
      </c>
      <c r="AS1739" t="s">
        <v>6186</v>
      </c>
      <c r="AT1739">
        <v>0.158</v>
      </c>
      <c r="AU1739" t="s">
        <v>6186</v>
      </c>
      <c r="AV1739">
        <v>4.2</v>
      </c>
      <c r="AW1739" t="s">
        <v>6186</v>
      </c>
      <c r="AX1739">
        <v>7.8</v>
      </c>
      <c r="AY1739">
        <v>0.84199999999999997</v>
      </c>
      <c r="AZ1739">
        <v>0.158</v>
      </c>
      <c r="BA1739" t="s">
        <v>6186</v>
      </c>
      <c r="BB1739" t="s">
        <v>6186</v>
      </c>
      <c r="BC1739" t="s">
        <v>6186</v>
      </c>
      <c r="BD1739" t="s">
        <v>6186</v>
      </c>
    </row>
    <row r="1740" spans="1:56">
      <c r="A1740" t="s">
        <v>6188</v>
      </c>
      <c r="B1740">
        <v>5500</v>
      </c>
      <c r="C1740">
        <v>2001</v>
      </c>
      <c r="D1740">
        <v>402</v>
      </c>
      <c r="E1740">
        <v>2.5772E-2</v>
      </c>
      <c r="F1740">
        <v>18.489450000000001</v>
      </c>
      <c r="H1740">
        <v>14.98259</v>
      </c>
      <c r="I1740">
        <f t="shared" si="31"/>
        <v>0.38613130948000002</v>
      </c>
      <c r="K1740">
        <v>13.303559999999999</v>
      </c>
      <c r="L1740">
        <v>16.728529999999999</v>
      </c>
      <c r="M1740">
        <v>593.15506000000005</v>
      </c>
      <c r="N1740">
        <v>668.01656000000003</v>
      </c>
      <c r="O1740">
        <v>531.24824999999998</v>
      </c>
      <c r="P1740" t="s">
        <v>6186</v>
      </c>
      <c r="Q1740">
        <v>306.32600000000002</v>
      </c>
      <c r="R1740">
        <v>259.56869999999998</v>
      </c>
      <c r="S1740">
        <v>9.1727000000000007</v>
      </c>
      <c r="T1740">
        <v>0.85659700000000005</v>
      </c>
      <c r="U1740">
        <v>4.7194E-2</v>
      </c>
      <c r="V1740">
        <v>41.279919999999997</v>
      </c>
      <c r="W1740" t="s">
        <v>6186</v>
      </c>
      <c r="X1740">
        <v>0.45700000000000002</v>
      </c>
      <c r="Y1740">
        <v>0.54300000000000004</v>
      </c>
      <c r="Z1740" t="s">
        <v>6186</v>
      </c>
      <c r="AA1740" t="s">
        <v>6186</v>
      </c>
      <c r="AB1740">
        <v>1</v>
      </c>
      <c r="AC1740" t="s">
        <v>6186</v>
      </c>
      <c r="AD1740" t="s">
        <v>6186</v>
      </c>
      <c r="AE1740" t="s">
        <v>6186</v>
      </c>
      <c r="AF1740" t="s">
        <v>6186</v>
      </c>
      <c r="AG1740">
        <v>1</v>
      </c>
      <c r="AH1740" t="s">
        <v>6186</v>
      </c>
      <c r="AI1740" t="s">
        <v>6186</v>
      </c>
      <c r="AJ1740" t="s">
        <v>6186</v>
      </c>
      <c r="AK1740" t="s">
        <v>6186</v>
      </c>
      <c r="AL1740" t="s">
        <v>6186</v>
      </c>
      <c r="AM1740" t="s">
        <v>6186</v>
      </c>
      <c r="AN1740" t="s">
        <v>6186</v>
      </c>
      <c r="AO1740" t="s">
        <v>6186</v>
      </c>
      <c r="AP1740">
        <v>1</v>
      </c>
      <c r="AQ1740" t="s">
        <v>6186</v>
      </c>
      <c r="AR1740" t="s">
        <v>6186</v>
      </c>
      <c r="AS1740" t="s">
        <v>6186</v>
      </c>
      <c r="AT1740">
        <v>0.23699999999999999</v>
      </c>
      <c r="AU1740" t="s">
        <v>6186</v>
      </c>
      <c r="AV1740">
        <v>4.0999999999999996</v>
      </c>
      <c r="AW1740" t="s">
        <v>6186</v>
      </c>
      <c r="AX1740">
        <v>7.8</v>
      </c>
      <c r="AY1740">
        <v>0.9</v>
      </c>
      <c r="AZ1740">
        <v>0.1</v>
      </c>
      <c r="BA1740" t="s">
        <v>6186</v>
      </c>
      <c r="BB1740" t="s">
        <v>6186</v>
      </c>
      <c r="BC1740" t="s">
        <v>6186</v>
      </c>
      <c r="BD1740" t="s">
        <v>6186</v>
      </c>
    </row>
    <row r="1741" spans="1:56">
      <c r="A1741" t="s">
        <v>6188</v>
      </c>
      <c r="B1741">
        <v>5500</v>
      </c>
      <c r="C1741">
        <v>2002</v>
      </c>
      <c r="D1741">
        <v>278</v>
      </c>
      <c r="E1741">
        <v>1.7229999999999999E-2</v>
      </c>
      <c r="F1741">
        <v>18.37809</v>
      </c>
      <c r="H1741">
        <v>14.96959</v>
      </c>
      <c r="I1741">
        <f t="shared" si="31"/>
        <v>0.2579260357</v>
      </c>
      <c r="K1741">
        <v>12.864039999999999</v>
      </c>
      <c r="L1741">
        <v>17.255780000000001</v>
      </c>
      <c r="M1741">
        <v>593.67011000000002</v>
      </c>
      <c r="N1741">
        <v>690.84058000000005</v>
      </c>
      <c r="O1741">
        <v>515.01581999999996</v>
      </c>
      <c r="P1741" t="s">
        <v>6186</v>
      </c>
      <c r="Q1741">
        <v>310.15269999999998</v>
      </c>
      <c r="R1741">
        <v>267.25189999999998</v>
      </c>
      <c r="S1741">
        <v>9.1237999999999992</v>
      </c>
      <c r="T1741">
        <v>0.86164300000000005</v>
      </c>
      <c r="U1741">
        <v>4.8591000000000002E-2</v>
      </c>
      <c r="V1741">
        <v>41.2044</v>
      </c>
      <c r="W1741" t="s">
        <v>6186</v>
      </c>
      <c r="X1741">
        <v>0.19900000000000001</v>
      </c>
      <c r="Y1741">
        <v>0.80100000000000005</v>
      </c>
      <c r="Z1741" t="s">
        <v>6186</v>
      </c>
      <c r="AA1741" t="s">
        <v>6186</v>
      </c>
      <c r="AB1741">
        <v>1</v>
      </c>
      <c r="AC1741" t="s">
        <v>6186</v>
      </c>
      <c r="AD1741" t="s">
        <v>6186</v>
      </c>
      <c r="AE1741" t="s">
        <v>6186</v>
      </c>
      <c r="AF1741" t="s">
        <v>6186</v>
      </c>
      <c r="AG1741">
        <v>1</v>
      </c>
      <c r="AH1741" t="s">
        <v>6186</v>
      </c>
      <c r="AI1741" t="s">
        <v>6186</v>
      </c>
      <c r="AJ1741" t="s">
        <v>6186</v>
      </c>
      <c r="AK1741" t="s">
        <v>6186</v>
      </c>
      <c r="AL1741" t="s">
        <v>6186</v>
      </c>
      <c r="AM1741" t="s">
        <v>6186</v>
      </c>
      <c r="AN1741" t="s">
        <v>6186</v>
      </c>
      <c r="AO1741" t="s">
        <v>6186</v>
      </c>
      <c r="AP1741">
        <v>1</v>
      </c>
      <c r="AQ1741" t="s">
        <v>6186</v>
      </c>
      <c r="AR1741" t="s">
        <v>6186</v>
      </c>
      <c r="AS1741" t="s">
        <v>6186</v>
      </c>
      <c r="AT1741">
        <v>0.28799999999999998</v>
      </c>
      <c r="AU1741" t="s">
        <v>6186</v>
      </c>
      <c r="AV1741">
        <v>4</v>
      </c>
      <c r="AW1741" t="s">
        <v>6186</v>
      </c>
      <c r="AX1741">
        <v>8</v>
      </c>
      <c r="AY1741">
        <v>1</v>
      </c>
      <c r="AZ1741" t="s">
        <v>6186</v>
      </c>
      <c r="BA1741" t="s">
        <v>6186</v>
      </c>
      <c r="BB1741" t="s">
        <v>6186</v>
      </c>
      <c r="BC1741" t="s">
        <v>6186</v>
      </c>
      <c r="BD1741" t="s">
        <v>6186</v>
      </c>
    </row>
    <row r="1742" spans="1:56">
      <c r="A1742" t="s">
        <v>6188</v>
      </c>
      <c r="B1742">
        <v>5500</v>
      </c>
      <c r="C1742">
        <v>2003</v>
      </c>
      <c r="D1742">
        <v>317</v>
      </c>
      <c r="E1742">
        <v>2.0119000000000001E-2</v>
      </c>
      <c r="F1742">
        <v>18.263919999999999</v>
      </c>
      <c r="H1742">
        <v>14.81207</v>
      </c>
      <c r="I1742">
        <f t="shared" si="31"/>
        <v>0.29800403633000005</v>
      </c>
      <c r="K1742">
        <v>12.77403</v>
      </c>
      <c r="L1742">
        <v>16.949780000000001</v>
      </c>
      <c r="M1742">
        <v>599.98374999999999</v>
      </c>
      <c r="N1742">
        <v>695.70862</v>
      </c>
      <c r="O1742">
        <v>524.31367</v>
      </c>
      <c r="P1742" t="s">
        <v>6186</v>
      </c>
      <c r="Q1742">
        <v>297.25940000000003</v>
      </c>
      <c r="R1742">
        <v>257.98180000000002</v>
      </c>
      <c r="S1742">
        <v>9.2776999999999994</v>
      </c>
      <c r="T1742">
        <v>0.86700100000000002</v>
      </c>
      <c r="U1742">
        <v>4.6906000000000003E-2</v>
      </c>
      <c r="V1742">
        <v>40.804279999999999</v>
      </c>
      <c r="W1742" t="s">
        <v>6186</v>
      </c>
      <c r="X1742">
        <v>0.2</v>
      </c>
      <c r="Y1742">
        <v>0.8</v>
      </c>
      <c r="Z1742" t="s">
        <v>6186</v>
      </c>
      <c r="AA1742" t="s">
        <v>6186</v>
      </c>
      <c r="AB1742">
        <v>1</v>
      </c>
      <c r="AC1742" t="s">
        <v>6186</v>
      </c>
      <c r="AD1742" t="s">
        <v>6186</v>
      </c>
      <c r="AE1742" t="s">
        <v>6186</v>
      </c>
      <c r="AF1742" t="s">
        <v>6186</v>
      </c>
      <c r="AG1742">
        <v>1</v>
      </c>
      <c r="AH1742" t="s">
        <v>6186</v>
      </c>
      <c r="AI1742" t="s">
        <v>6186</v>
      </c>
      <c r="AJ1742" t="s">
        <v>6186</v>
      </c>
      <c r="AK1742" t="s">
        <v>6186</v>
      </c>
      <c r="AL1742" t="s">
        <v>6186</v>
      </c>
      <c r="AM1742" t="s">
        <v>6186</v>
      </c>
      <c r="AN1742" t="s">
        <v>6186</v>
      </c>
      <c r="AO1742" t="s">
        <v>6186</v>
      </c>
      <c r="AP1742">
        <v>1</v>
      </c>
      <c r="AQ1742">
        <v>1E-3</v>
      </c>
      <c r="AR1742" t="s">
        <v>6186</v>
      </c>
      <c r="AS1742" t="s">
        <v>6186</v>
      </c>
      <c r="AT1742">
        <v>0.247</v>
      </c>
      <c r="AU1742">
        <v>4.0000000000000001E-3</v>
      </c>
      <c r="AV1742">
        <v>4</v>
      </c>
      <c r="AW1742" t="s">
        <v>6186</v>
      </c>
      <c r="AX1742">
        <v>8</v>
      </c>
      <c r="AY1742">
        <v>0.96899999999999997</v>
      </c>
      <c r="AZ1742">
        <v>3.1E-2</v>
      </c>
      <c r="BA1742" t="s">
        <v>6186</v>
      </c>
      <c r="BB1742" t="s">
        <v>6186</v>
      </c>
      <c r="BC1742" t="s">
        <v>6186</v>
      </c>
      <c r="BD1742" t="s">
        <v>6186</v>
      </c>
    </row>
    <row r="1743" spans="1:56">
      <c r="A1743" t="s">
        <v>6188</v>
      </c>
      <c r="B1743">
        <v>5500</v>
      </c>
      <c r="C1743">
        <v>2004</v>
      </c>
      <c r="D1743">
        <v>483</v>
      </c>
      <c r="E1743">
        <v>3.0727000000000001E-2</v>
      </c>
      <c r="F1743">
        <v>18.380749999999999</v>
      </c>
      <c r="H1743">
        <v>14.86566</v>
      </c>
      <c r="I1743">
        <f t="shared" si="31"/>
        <v>0.45677713482000004</v>
      </c>
      <c r="K1743">
        <v>12.77305</v>
      </c>
      <c r="L1743">
        <v>17.01876</v>
      </c>
      <c r="M1743">
        <v>597.82069000000001</v>
      </c>
      <c r="N1743">
        <v>695.76203999999996</v>
      </c>
      <c r="O1743">
        <v>522.18853000000001</v>
      </c>
      <c r="P1743" t="s">
        <v>6186</v>
      </c>
      <c r="Q1743">
        <v>302.32679999999999</v>
      </c>
      <c r="R1743">
        <v>279.94799999999998</v>
      </c>
      <c r="S1743">
        <v>8.82</v>
      </c>
      <c r="T1743">
        <v>0.93251899999999999</v>
      </c>
      <c r="U1743">
        <v>5.0900000000000001E-2</v>
      </c>
      <c r="V1743">
        <v>40.983060000000002</v>
      </c>
      <c r="W1743" t="s">
        <v>6186</v>
      </c>
      <c r="X1743">
        <v>0.47699999999999998</v>
      </c>
      <c r="Y1743">
        <v>0.52300000000000002</v>
      </c>
      <c r="Z1743" t="s">
        <v>6186</v>
      </c>
      <c r="AA1743" t="s">
        <v>6186</v>
      </c>
      <c r="AB1743">
        <v>1</v>
      </c>
      <c r="AC1743" t="s">
        <v>6186</v>
      </c>
      <c r="AD1743" t="s">
        <v>6186</v>
      </c>
      <c r="AE1743" t="s">
        <v>6186</v>
      </c>
      <c r="AF1743" t="s">
        <v>6186</v>
      </c>
      <c r="AG1743">
        <v>1</v>
      </c>
      <c r="AH1743" t="s">
        <v>6186</v>
      </c>
      <c r="AI1743" t="s">
        <v>6186</v>
      </c>
      <c r="AJ1743" t="s">
        <v>6186</v>
      </c>
      <c r="AK1743" t="s">
        <v>6186</v>
      </c>
      <c r="AL1743" t="s">
        <v>6186</v>
      </c>
      <c r="AM1743" t="s">
        <v>6186</v>
      </c>
      <c r="AN1743" t="s">
        <v>6186</v>
      </c>
      <c r="AO1743" t="s">
        <v>6186</v>
      </c>
      <c r="AP1743">
        <v>1</v>
      </c>
      <c r="AQ1743">
        <v>8.9999999999999993E-3</v>
      </c>
      <c r="AR1743" t="s">
        <v>6186</v>
      </c>
      <c r="AS1743" t="s">
        <v>6186</v>
      </c>
      <c r="AT1743">
        <v>0.47199999999999998</v>
      </c>
      <c r="AU1743">
        <v>0.30299999999999999</v>
      </c>
      <c r="AV1743">
        <v>4.5</v>
      </c>
      <c r="AW1743" t="s">
        <v>6186</v>
      </c>
      <c r="AX1743">
        <v>7.8</v>
      </c>
      <c r="AY1743">
        <v>0.58399999999999996</v>
      </c>
      <c r="AZ1743">
        <v>0.33500000000000002</v>
      </c>
      <c r="BA1743">
        <v>8.1000000000000003E-2</v>
      </c>
      <c r="BB1743" t="s">
        <v>6186</v>
      </c>
      <c r="BC1743" t="s">
        <v>6186</v>
      </c>
      <c r="BD1743" t="s">
        <v>6186</v>
      </c>
    </row>
    <row r="1744" spans="1:56">
      <c r="A1744" t="s">
        <v>6188</v>
      </c>
      <c r="B1744">
        <v>5500</v>
      </c>
      <c r="C1744">
        <v>2005</v>
      </c>
      <c r="D1744">
        <v>365</v>
      </c>
      <c r="E1744">
        <v>2.2952E-2</v>
      </c>
      <c r="F1744">
        <v>18.556930000000001</v>
      </c>
      <c r="H1744">
        <v>14.97114</v>
      </c>
      <c r="I1744">
        <f t="shared" si="31"/>
        <v>0.34361760528000002</v>
      </c>
      <c r="K1744">
        <v>12.79799</v>
      </c>
      <c r="L1744">
        <v>17.170670000000001</v>
      </c>
      <c r="M1744">
        <v>593.60861999999997</v>
      </c>
      <c r="N1744">
        <v>694.40571</v>
      </c>
      <c r="O1744">
        <v>517.56870000000004</v>
      </c>
      <c r="P1744" t="s">
        <v>6186</v>
      </c>
      <c r="Q1744">
        <v>295.62819999999999</v>
      </c>
      <c r="R1744">
        <v>286.90280000000001</v>
      </c>
      <c r="S1744">
        <v>8.6050000000000004</v>
      </c>
      <c r="T1744">
        <v>0.97826500000000005</v>
      </c>
      <c r="U1744">
        <v>5.2164000000000002E-2</v>
      </c>
      <c r="V1744">
        <v>41.309750000000001</v>
      </c>
      <c r="W1744" t="s">
        <v>6186</v>
      </c>
      <c r="X1744">
        <v>0.56899999999999995</v>
      </c>
      <c r="Y1744">
        <v>0.43099999999999999</v>
      </c>
      <c r="Z1744" t="s">
        <v>6186</v>
      </c>
      <c r="AA1744" t="s">
        <v>6186</v>
      </c>
      <c r="AB1744">
        <v>1</v>
      </c>
      <c r="AC1744" t="s">
        <v>6186</v>
      </c>
      <c r="AD1744" t="s">
        <v>6186</v>
      </c>
      <c r="AE1744" t="s">
        <v>6186</v>
      </c>
      <c r="AF1744" t="s">
        <v>6186</v>
      </c>
      <c r="AG1744">
        <v>1</v>
      </c>
      <c r="AH1744" t="s">
        <v>6186</v>
      </c>
      <c r="AI1744" t="s">
        <v>6186</v>
      </c>
      <c r="AJ1744" t="s">
        <v>6186</v>
      </c>
      <c r="AK1744" t="s">
        <v>6186</v>
      </c>
      <c r="AL1744" t="s">
        <v>6186</v>
      </c>
      <c r="AM1744" t="s">
        <v>6186</v>
      </c>
      <c r="AN1744" t="s">
        <v>6186</v>
      </c>
      <c r="AO1744" t="s">
        <v>6186</v>
      </c>
      <c r="AP1744">
        <v>1</v>
      </c>
      <c r="AQ1744">
        <v>7.0000000000000001E-3</v>
      </c>
      <c r="AR1744" t="s">
        <v>6186</v>
      </c>
      <c r="AS1744" t="s">
        <v>6186</v>
      </c>
      <c r="AT1744">
        <v>0.46400000000000002</v>
      </c>
      <c r="AU1744">
        <v>0.39</v>
      </c>
      <c r="AV1744">
        <v>4.5999999999999996</v>
      </c>
      <c r="AW1744" t="s">
        <v>6186</v>
      </c>
      <c r="AX1744">
        <v>7.6</v>
      </c>
      <c r="AY1744">
        <v>0.496</v>
      </c>
      <c r="AZ1744">
        <v>0.45100000000000001</v>
      </c>
      <c r="BA1744">
        <v>5.3999999999999999E-2</v>
      </c>
      <c r="BB1744" t="s">
        <v>6186</v>
      </c>
      <c r="BC1744" t="s">
        <v>6186</v>
      </c>
      <c r="BD1744" t="s">
        <v>6186</v>
      </c>
    </row>
    <row r="1745" spans="1:56">
      <c r="A1745" t="s">
        <v>6188</v>
      </c>
      <c r="B1745">
        <v>5500</v>
      </c>
      <c r="C1745">
        <v>2006</v>
      </c>
      <c r="D1745">
        <v>231</v>
      </c>
      <c r="E1745">
        <v>1.5295E-2</v>
      </c>
      <c r="F1745">
        <v>18.721029999999999</v>
      </c>
      <c r="H1745">
        <v>15.109310000000001</v>
      </c>
      <c r="I1745">
        <f t="shared" si="31"/>
        <v>0.23109689645000001</v>
      </c>
      <c r="K1745">
        <v>12.88616</v>
      </c>
      <c r="L1745">
        <v>17.369990000000001</v>
      </c>
      <c r="M1745">
        <v>588.18033000000003</v>
      </c>
      <c r="N1745">
        <v>689.65454999999997</v>
      </c>
      <c r="O1745">
        <v>511.62961000000001</v>
      </c>
      <c r="P1745" t="s">
        <v>6186</v>
      </c>
      <c r="Q1745">
        <v>303.05439999999999</v>
      </c>
      <c r="R1745">
        <v>289.22399999999999</v>
      </c>
      <c r="S1745">
        <v>8.5973000000000006</v>
      </c>
      <c r="T1745">
        <v>0.95938999999999997</v>
      </c>
      <c r="U1745">
        <v>5.2586000000000001E-2</v>
      </c>
      <c r="V1745">
        <v>41.61365</v>
      </c>
      <c r="W1745" t="s">
        <v>6186</v>
      </c>
      <c r="X1745">
        <v>0.621</v>
      </c>
      <c r="Y1745">
        <v>0.379</v>
      </c>
      <c r="Z1745" t="s">
        <v>6186</v>
      </c>
      <c r="AA1745" t="s">
        <v>6186</v>
      </c>
      <c r="AB1745">
        <v>1</v>
      </c>
      <c r="AC1745" t="s">
        <v>6186</v>
      </c>
      <c r="AD1745" t="s">
        <v>6186</v>
      </c>
      <c r="AE1745" t="s">
        <v>6186</v>
      </c>
      <c r="AF1745" t="s">
        <v>6186</v>
      </c>
      <c r="AG1745">
        <v>1</v>
      </c>
      <c r="AH1745" t="s">
        <v>6186</v>
      </c>
      <c r="AI1745" t="s">
        <v>6186</v>
      </c>
      <c r="AJ1745" t="s">
        <v>6186</v>
      </c>
      <c r="AK1745" t="s">
        <v>6186</v>
      </c>
      <c r="AL1745" t="s">
        <v>6186</v>
      </c>
      <c r="AM1745" t="s">
        <v>6186</v>
      </c>
      <c r="AN1745" t="s">
        <v>6186</v>
      </c>
      <c r="AO1745" t="s">
        <v>6186</v>
      </c>
      <c r="AP1745">
        <v>1</v>
      </c>
      <c r="AQ1745">
        <v>1.0999999999999999E-2</v>
      </c>
      <c r="AR1745" t="s">
        <v>6186</v>
      </c>
      <c r="AS1745">
        <v>0.214</v>
      </c>
      <c r="AT1745">
        <v>0.435</v>
      </c>
      <c r="AU1745">
        <v>0.435</v>
      </c>
      <c r="AV1745">
        <v>4.8</v>
      </c>
      <c r="AW1745" t="s">
        <v>6186</v>
      </c>
      <c r="AX1745">
        <v>7.8</v>
      </c>
      <c r="AY1745">
        <v>0.23899999999999999</v>
      </c>
      <c r="AZ1745">
        <v>0.71099999999999997</v>
      </c>
      <c r="BA1745">
        <v>0.05</v>
      </c>
      <c r="BB1745" t="s">
        <v>6186</v>
      </c>
      <c r="BC1745" t="s">
        <v>6186</v>
      </c>
      <c r="BD1745" t="s">
        <v>6186</v>
      </c>
    </row>
    <row r="1746" spans="1:56">
      <c r="A1746" t="s">
        <v>6188</v>
      </c>
      <c r="B1746">
        <v>5500</v>
      </c>
      <c r="C1746">
        <v>2007</v>
      </c>
      <c r="D1746">
        <v>165</v>
      </c>
      <c r="E1746">
        <v>1.0817E-2</v>
      </c>
      <c r="F1746">
        <v>19.003820000000001</v>
      </c>
      <c r="H1746">
        <v>15.30317</v>
      </c>
      <c r="I1746">
        <f t="shared" si="31"/>
        <v>0.16553438988999999</v>
      </c>
      <c r="K1746">
        <v>13.12612</v>
      </c>
      <c r="L1746">
        <v>17.49173</v>
      </c>
      <c r="M1746">
        <v>580.72928000000002</v>
      </c>
      <c r="N1746">
        <v>677.04682000000003</v>
      </c>
      <c r="O1746">
        <v>508.06867999999997</v>
      </c>
      <c r="P1746" t="s">
        <v>6186</v>
      </c>
      <c r="Q1746">
        <v>290.54239999999999</v>
      </c>
      <c r="R1746">
        <v>304.75150000000002</v>
      </c>
      <c r="S1746">
        <v>8.2829999999999995</v>
      </c>
      <c r="T1746">
        <v>1.057579</v>
      </c>
      <c r="U1746">
        <v>5.5409E-2</v>
      </c>
      <c r="V1746">
        <v>42.152970000000003</v>
      </c>
      <c r="W1746" t="s">
        <v>6186</v>
      </c>
      <c r="X1746">
        <v>0.84299999999999997</v>
      </c>
      <c r="Y1746">
        <v>0.157</v>
      </c>
      <c r="Z1746" t="s">
        <v>6186</v>
      </c>
      <c r="AA1746" t="s">
        <v>6186</v>
      </c>
      <c r="AB1746">
        <v>1</v>
      </c>
      <c r="AC1746" t="s">
        <v>6186</v>
      </c>
      <c r="AD1746" t="s">
        <v>6186</v>
      </c>
      <c r="AE1746" t="s">
        <v>6186</v>
      </c>
      <c r="AF1746" t="s">
        <v>6186</v>
      </c>
      <c r="AG1746">
        <v>1</v>
      </c>
      <c r="AH1746" t="s">
        <v>6186</v>
      </c>
      <c r="AI1746" t="s">
        <v>6186</v>
      </c>
      <c r="AJ1746" t="s">
        <v>6186</v>
      </c>
      <c r="AK1746" t="s">
        <v>6186</v>
      </c>
      <c r="AL1746" t="s">
        <v>6186</v>
      </c>
      <c r="AM1746" t="s">
        <v>6186</v>
      </c>
      <c r="AN1746" t="s">
        <v>6186</v>
      </c>
      <c r="AO1746" t="s">
        <v>6186</v>
      </c>
      <c r="AP1746">
        <v>1</v>
      </c>
      <c r="AQ1746" t="s">
        <v>6186</v>
      </c>
      <c r="AR1746" t="s">
        <v>6186</v>
      </c>
      <c r="AS1746">
        <v>0.23</v>
      </c>
      <c r="AT1746">
        <v>0.61099999999999999</v>
      </c>
      <c r="AU1746">
        <v>0.38100000000000001</v>
      </c>
      <c r="AV1746">
        <v>5.6</v>
      </c>
      <c r="AW1746" t="s">
        <v>6186</v>
      </c>
      <c r="AX1746">
        <v>7.8</v>
      </c>
      <c r="AY1746" t="s">
        <v>6186</v>
      </c>
      <c r="AZ1746">
        <v>0.57599999999999996</v>
      </c>
      <c r="BA1746">
        <v>0.23100000000000001</v>
      </c>
      <c r="BB1746">
        <v>0.193</v>
      </c>
      <c r="BC1746" t="s">
        <v>6186</v>
      </c>
      <c r="BD1746" t="s">
        <v>6186</v>
      </c>
    </row>
    <row r="1747" spans="1:56">
      <c r="A1747" t="s">
        <v>6188</v>
      </c>
      <c r="B1747">
        <v>5500</v>
      </c>
      <c r="C1747">
        <v>2008</v>
      </c>
      <c r="D1747">
        <v>92</v>
      </c>
      <c r="E1747">
        <v>6.5989999999999998E-3</v>
      </c>
      <c r="F1747">
        <v>19.449549999999999</v>
      </c>
      <c r="H1747">
        <v>15.721970000000001</v>
      </c>
      <c r="I1747">
        <f t="shared" si="31"/>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6186</v>
      </c>
      <c r="X1747">
        <v>0.94099999999999995</v>
      </c>
      <c r="Y1747">
        <v>5.8999999999999997E-2</v>
      </c>
      <c r="Z1747">
        <v>1E-3</v>
      </c>
      <c r="AA1747" t="s">
        <v>6186</v>
      </c>
      <c r="AB1747">
        <v>0.999</v>
      </c>
      <c r="AC1747" t="s">
        <v>6186</v>
      </c>
      <c r="AD1747" t="s">
        <v>6186</v>
      </c>
      <c r="AE1747" t="s">
        <v>6186</v>
      </c>
      <c r="AF1747">
        <v>0.437</v>
      </c>
      <c r="AG1747">
        <v>0.56299999999999994</v>
      </c>
      <c r="AH1747" t="s">
        <v>6186</v>
      </c>
      <c r="AI1747" t="s">
        <v>6186</v>
      </c>
      <c r="AJ1747" t="s">
        <v>6186</v>
      </c>
      <c r="AK1747" t="s">
        <v>6186</v>
      </c>
      <c r="AL1747" t="s">
        <v>6186</v>
      </c>
      <c r="AM1747" t="s">
        <v>6186</v>
      </c>
      <c r="AN1747" t="s">
        <v>6186</v>
      </c>
      <c r="AO1747" t="s">
        <v>6186</v>
      </c>
      <c r="AP1747">
        <v>1</v>
      </c>
      <c r="AQ1747">
        <v>7.0000000000000001E-3</v>
      </c>
      <c r="AR1747" t="s">
        <v>6186</v>
      </c>
      <c r="AS1747">
        <v>0.28799999999999998</v>
      </c>
      <c r="AT1747">
        <v>0.60399999999999998</v>
      </c>
      <c r="AU1747">
        <v>0.55800000000000005</v>
      </c>
      <c r="AV1747">
        <v>5.6</v>
      </c>
      <c r="AW1747" t="s">
        <v>6186</v>
      </c>
      <c r="AX1747">
        <v>7.4</v>
      </c>
      <c r="AY1747" t="s">
        <v>6186</v>
      </c>
      <c r="AZ1747">
        <v>0.39600000000000002</v>
      </c>
      <c r="BA1747">
        <v>0.55800000000000005</v>
      </c>
      <c r="BB1747">
        <v>4.4999999999999998E-2</v>
      </c>
      <c r="BC1747" t="s">
        <v>6186</v>
      </c>
      <c r="BD1747" t="s">
        <v>6186</v>
      </c>
    </row>
    <row r="1748" spans="1:56">
      <c r="A1748" t="s">
        <v>6188</v>
      </c>
      <c r="B1748">
        <v>5500</v>
      </c>
      <c r="C1748">
        <v>2009</v>
      </c>
      <c r="D1748">
        <v>69</v>
      </c>
      <c r="E1748">
        <v>7.4520000000000003E-3</v>
      </c>
      <c r="F1748">
        <v>21.107749999999999</v>
      </c>
      <c r="H1748">
        <v>17.054179999999999</v>
      </c>
      <c r="I1748">
        <f t="shared" si="31"/>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6186</v>
      </c>
      <c r="X1748">
        <v>0.73699999999999999</v>
      </c>
      <c r="Y1748">
        <v>0.26300000000000001</v>
      </c>
      <c r="Z1748">
        <v>3.0000000000000001E-3</v>
      </c>
      <c r="AA1748" t="s">
        <v>6186</v>
      </c>
      <c r="AB1748">
        <v>0.997</v>
      </c>
      <c r="AC1748" t="s">
        <v>6186</v>
      </c>
      <c r="AD1748" t="s">
        <v>6186</v>
      </c>
      <c r="AE1748" t="s">
        <v>6186</v>
      </c>
      <c r="AF1748">
        <v>0.27600000000000002</v>
      </c>
      <c r="AG1748">
        <v>0.67200000000000004</v>
      </c>
      <c r="AH1748" t="s">
        <v>6186</v>
      </c>
      <c r="AI1748">
        <v>5.0999999999999997E-2</v>
      </c>
      <c r="AJ1748">
        <v>5.0999999999999997E-2</v>
      </c>
      <c r="AK1748" t="s">
        <v>6186</v>
      </c>
      <c r="AL1748" t="s">
        <v>6186</v>
      </c>
      <c r="AM1748" t="s">
        <v>6186</v>
      </c>
      <c r="AN1748" t="s">
        <v>6186</v>
      </c>
      <c r="AO1748" t="s">
        <v>6186</v>
      </c>
      <c r="AP1748">
        <v>0.94899999999999995</v>
      </c>
      <c r="AQ1748">
        <v>7.6999999999999999E-2</v>
      </c>
      <c r="AR1748" t="s">
        <v>6186</v>
      </c>
      <c r="AS1748">
        <v>0.20399999999999999</v>
      </c>
      <c r="AT1748">
        <v>0.65200000000000002</v>
      </c>
      <c r="AU1748">
        <v>0.7</v>
      </c>
      <c r="AV1748">
        <v>5.7</v>
      </c>
      <c r="AW1748" t="s">
        <v>6186</v>
      </c>
      <c r="AX1748">
        <v>7.1</v>
      </c>
      <c r="AY1748">
        <v>0.107</v>
      </c>
      <c r="AZ1748">
        <v>8.5000000000000006E-2</v>
      </c>
      <c r="BA1748">
        <v>0.77</v>
      </c>
      <c r="BB1748">
        <v>3.9E-2</v>
      </c>
      <c r="BC1748" t="s">
        <v>6186</v>
      </c>
      <c r="BD1748" t="s">
        <v>6186</v>
      </c>
    </row>
    <row r="1749" spans="1:56">
      <c r="A1749" t="s">
        <v>6188</v>
      </c>
      <c r="B1749">
        <v>5500</v>
      </c>
      <c r="C1749">
        <v>2010</v>
      </c>
      <c r="D1749">
        <v>70</v>
      </c>
      <c r="E1749">
        <v>6.2529999999999999E-3</v>
      </c>
      <c r="F1749">
        <v>22.176069999999999</v>
      </c>
      <c r="H1749">
        <v>17.864879999999999</v>
      </c>
      <c r="I1749">
        <f t="shared" si="31"/>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6186</v>
      </c>
      <c r="X1749">
        <v>0.86099999999999999</v>
      </c>
      <c r="Y1749">
        <v>0.13900000000000001</v>
      </c>
      <c r="Z1749">
        <v>0</v>
      </c>
      <c r="AA1749" t="s">
        <v>6186</v>
      </c>
      <c r="AB1749">
        <v>0.98899999999999999</v>
      </c>
      <c r="AC1749">
        <v>1.0999999999999999E-2</v>
      </c>
      <c r="AD1749" t="s">
        <v>6186</v>
      </c>
      <c r="AE1749" t="s">
        <v>6186</v>
      </c>
      <c r="AF1749">
        <v>0.44500000000000001</v>
      </c>
      <c r="AG1749">
        <v>0.45500000000000002</v>
      </c>
      <c r="AH1749" t="s">
        <v>6186</v>
      </c>
      <c r="AI1749">
        <v>0.1</v>
      </c>
      <c r="AJ1749">
        <v>0.1</v>
      </c>
      <c r="AK1749" t="s">
        <v>6186</v>
      </c>
      <c r="AL1749" t="s">
        <v>6186</v>
      </c>
      <c r="AM1749" t="s">
        <v>6186</v>
      </c>
      <c r="AN1749" t="s">
        <v>6186</v>
      </c>
      <c r="AO1749">
        <v>1.0999999999999999E-2</v>
      </c>
      <c r="AP1749">
        <v>0.88900000000000001</v>
      </c>
      <c r="AQ1749">
        <v>0.13</v>
      </c>
      <c r="AR1749" t="s">
        <v>6186</v>
      </c>
      <c r="AS1749">
        <v>0.17699999999999999</v>
      </c>
      <c r="AT1749">
        <v>0.82299999999999995</v>
      </c>
      <c r="AU1749">
        <v>0.92900000000000005</v>
      </c>
      <c r="AV1749">
        <v>6</v>
      </c>
      <c r="AW1749" t="s">
        <v>6186</v>
      </c>
      <c r="AX1749">
        <v>6.9</v>
      </c>
      <c r="AY1749" t="s">
        <v>6186</v>
      </c>
      <c r="AZ1749">
        <v>3.7999999999999999E-2</v>
      </c>
      <c r="BA1749">
        <v>0.89700000000000002</v>
      </c>
      <c r="BB1749">
        <v>5.3999999999999999E-2</v>
      </c>
      <c r="BC1749" t="s">
        <v>6186</v>
      </c>
      <c r="BD1749" t="s">
        <v>6186</v>
      </c>
    </row>
    <row r="1750" spans="1:56">
      <c r="A1750" t="s">
        <v>6188</v>
      </c>
      <c r="B1750">
        <v>5500</v>
      </c>
      <c r="C1750">
        <v>2011</v>
      </c>
      <c r="D1750">
        <v>118</v>
      </c>
      <c r="E1750">
        <v>9.8340000000000007E-3</v>
      </c>
      <c r="F1750">
        <v>21.630050000000001</v>
      </c>
      <c r="H1750">
        <v>17.51163</v>
      </c>
      <c r="I1750">
        <f t="shared" si="31"/>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6186</v>
      </c>
      <c r="X1750">
        <v>0.95799999999999996</v>
      </c>
      <c r="Y1750">
        <v>4.2000000000000003E-2</v>
      </c>
      <c r="Z1750" t="s">
        <v>6186</v>
      </c>
      <c r="AA1750" t="s">
        <v>6186</v>
      </c>
      <c r="AB1750">
        <v>0.999</v>
      </c>
      <c r="AC1750">
        <v>1E-3</v>
      </c>
      <c r="AD1750" t="s">
        <v>6186</v>
      </c>
      <c r="AE1750" t="s">
        <v>6186</v>
      </c>
      <c r="AF1750">
        <v>0.35899999999999999</v>
      </c>
      <c r="AG1750">
        <v>0.54800000000000004</v>
      </c>
      <c r="AH1750" t="s">
        <v>6186</v>
      </c>
      <c r="AI1750">
        <v>9.2999999999999999E-2</v>
      </c>
      <c r="AJ1750">
        <v>9.2999999999999999E-2</v>
      </c>
      <c r="AK1750" t="s">
        <v>6186</v>
      </c>
      <c r="AL1750" t="s">
        <v>6186</v>
      </c>
      <c r="AM1750" t="s">
        <v>6186</v>
      </c>
      <c r="AN1750" t="s">
        <v>6186</v>
      </c>
      <c r="AO1750">
        <v>1.4999999999999999E-2</v>
      </c>
      <c r="AP1750">
        <v>0.89200000000000002</v>
      </c>
      <c r="AQ1750">
        <v>0.159</v>
      </c>
      <c r="AR1750" t="s">
        <v>6186</v>
      </c>
      <c r="AS1750">
        <v>0.40899999999999997</v>
      </c>
      <c r="AT1750">
        <v>0.59099999999999997</v>
      </c>
      <c r="AU1750">
        <v>0.90700000000000003</v>
      </c>
      <c r="AV1750">
        <v>5.8</v>
      </c>
      <c r="AW1750" t="s">
        <v>6186</v>
      </c>
      <c r="AX1750">
        <v>7.2</v>
      </c>
      <c r="AY1750" t="s">
        <v>6186</v>
      </c>
      <c r="AZ1750">
        <v>0.40899999999999997</v>
      </c>
      <c r="BA1750">
        <v>0.45900000000000002</v>
      </c>
      <c r="BB1750">
        <v>3.5999999999999997E-2</v>
      </c>
      <c r="BC1750">
        <v>9.5000000000000001E-2</v>
      </c>
      <c r="BD1750" t="s">
        <v>6186</v>
      </c>
    </row>
    <row r="1751" spans="1:56">
      <c r="A1751" t="s">
        <v>6188</v>
      </c>
      <c r="B1751">
        <v>5500</v>
      </c>
      <c r="C1751">
        <v>2012</v>
      </c>
      <c r="D1751">
        <v>84</v>
      </c>
      <c r="E1751">
        <v>6.2360000000000002E-3</v>
      </c>
      <c r="F1751">
        <v>21.57281</v>
      </c>
      <c r="H1751">
        <v>17.43364</v>
      </c>
      <c r="I1751">
        <f t="shared" si="31"/>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6186</v>
      </c>
      <c r="X1751">
        <v>0.96</v>
      </c>
      <c r="Y1751">
        <v>0.04</v>
      </c>
      <c r="Z1751" t="s">
        <v>6186</v>
      </c>
      <c r="AA1751" t="s">
        <v>6186</v>
      </c>
      <c r="AB1751">
        <v>1</v>
      </c>
      <c r="AC1751" t="s">
        <v>6186</v>
      </c>
      <c r="AD1751" t="s">
        <v>6186</v>
      </c>
      <c r="AE1751" t="s">
        <v>6186</v>
      </c>
      <c r="AF1751">
        <v>0.156</v>
      </c>
      <c r="AG1751">
        <v>0.621</v>
      </c>
      <c r="AH1751" t="s">
        <v>6186</v>
      </c>
      <c r="AI1751">
        <v>0.223</v>
      </c>
      <c r="AJ1751">
        <v>0.223</v>
      </c>
      <c r="AK1751" t="s">
        <v>6186</v>
      </c>
      <c r="AL1751" t="s">
        <v>6186</v>
      </c>
      <c r="AM1751" t="s">
        <v>6186</v>
      </c>
      <c r="AN1751" t="s">
        <v>6186</v>
      </c>
      <c r="AO1751">
        <v>2.1000000000000001E-2</v>
      </c>
      <c r="AP1751">
        <v>0.75600000000000001</v>
      </c>
      <c r="AQ1751">
        <v>0.313</v>
      </c>
      <c r="AR1751">
        <v>5.0000000000000001E-3</v>
      </c>
      <c r="AS1751">
        <v>0.49099999999999999</v>
      </c>
      <c r="AT1751">
        <v>0.50900000000000001</v>
      </c>
      <c r="AU1751">
        <v>0.73799999999999999</v>
      </c>
      <c r="AV1751">
        <v>6.3</v>
      </c>
      <c r="AW1751" t="s">
        <v>6186</v>
      </c>
      <c r="AX1751">
        <v>7.4</v>
      </c>
      <c r="AY1751" t="s">
        <v>6186</v>
      </c>
      <c r="AZ1751">
        <v>3.9E-2</v>
      </c>
      <c r="BA1751">
        <v>0.72399999999999998</v>
      </c>
      <c r="BB1751">
        <v>0.114</v>
      </c>
      <c r="BC1751">
        <v>0.123</v>
      </c>
      <c r="BD1751" t="s">
        <v>6186</v>
      </c>
    </row>
    <row r="1752" spans="1:56">
      <c r="A1752" t="s">
        <v>6188</v>
      </c>
      <c r="B1752">
        <v>5500</v>
      </c>
      <c r="C1752">
        <v>2013</v>
      </c>
      <c r="D1752">
        <v>101</v>
      </c>
      <c r="E1752">
        <v>6.613E-3</v>
      </c>
      <c r="F1752">
        <v>21.697089999999999</v>
      </c>
      <c r="H1752">
        <v>17.56044</v>
      </c>
      <c r="I1752">
        <f t="shared" si="31"/>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6186</v>
      </c>
      <c r="X1752">
        <v>0.95299999999999996</v>
      </c>
      <c r="Y1752">
        <v>4.7E-2</v>
      </c>
      <c r="Z1752" t="s">
        <v>6186</v>
      </c>
      <c r="AA1752" t="s">
        <v>6186</v>
      </c>
      <c r="AB1752">
        <v>1</v>
      </c>
      <c r="AC1752" t="s">
        <v>6186</v>
      </c>
      <c r="AD1752" t="s">
        <v>6186</v>
      </c>
      <c r="AE1752" t="s">
        <v>6186</v>
      </c>
      <c r="AF1752">
        <v>0.44900000000000001</v>
      </c>
      <c r="AG1752">
        <v>0.47199999999999998</v>
      </c>
      <c r="AH1752" t="s">
        <v>6186</v>
      </c>
      <c r="AI1752">
        <v>7.9000000000000001E-2</v>
      </c>
      <c r="AJ1752">
        <v>7.9000000000000001E-2</v>
      </c>
      <c r="AK1752" t="s">
        <v>6186</v>
      </c>
      <c r="AL1752" t="s">
        <v>6186</v>
      </c>
      <c r="AM1752" t="s">
        <v>6186</v>
      </c>
      <c r="AN1752" t="s">
        <v>6186</v>
      </c>
      <c r="AO1752">
        <v>8.0000000000000002E-3</v>
      </c>
      <c r="AP1752">
        <v>0.91300000000000003</v>
      </c>
      <c r="AQ1752">
        <v>0.17</v>
      </c>
      <c r="AR1752" t="s">
        <v>6186</v>
      </c>
      <c r="AS1752">
        <v>0.34699999999999998</v>
      </c>
      <c r="AT1752">
        <v>0.65300000000000002</v>
      </c>
      <c r="AU1752">
        <v>0.90900000000000003</v>
      </c>
      <c r="AV1752">
        <v>6.4</v>
      </c>
      <c r="AW1752" t="s">
        <v>6186</v>
      </c>
      <c r="AX1752">
        <v>7.2</v>
      </c>
      <c r="AY1752" t="s">
        <v>6186</v>
      </c>
      <c r="AZ1752">
        <v>1.2E-2</v>
      </c>
      <c r="BA1752">
        <v>0.76900000000000002</v>
      </c>
      <c r="BB1752">
        <v>6.0999999999999999E-2</v>
      </c>
      <c r="BC1752">
        <v>0.158</v>
      </c>
      <c r="BD1752" t="s">
        <v>6186</v>
      </c>
    </row>
    <row r="1753" spans="1:56">
      <c r="A1753" t="s">
        <v>6188</v>
      </c>
      <c r="B1753">
        <v>5500</v>
      </c>
      <c r="C1753">
        <v>2014</v>
      </c>
      <c r="D1753">
        <v>185</v>
      </c>
      <c r="E1753">
        <v>1.1946999999999999E-2</v>
      </c>
      <c r="F1753">
        <v>22.810770000000002</v>
      </c>
      <c r="H1753">
        <v>18.424859999999999</v>
      </c>
      <c r="I1753">
        <f t="shared" si="31"/>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6186</v>
      </c>
      <c r="X1753">
        <v>0.97499999999999998</v>
      </c>
      <c r="Y1753">
        <v>2.5000000000000001E-2</v>
      </c>
      <c r="Z1753" t="s">
        <v>6186</v>
      </c>
      <c r="AA1753" t="s">
        <v>6186</v>
      </c>
      <c r="AB1753">
        <v>1</v>
      </c>
      <c r="AC1753" t="s">
        <v>6186</v>
      </c>
      <c r="AD1753" t="s">
        <v>6186</v>
      </c>
      <c r="AE1753" t="s">
        <v>6186</v>
      </c>
      <c r="AF1753">
        <v>0.53500000000000003</v>
      </c>
      <c r="AG1753">
        <v>0.439</v>
      </c>
      <c r="AH1753" t="s">
        <v>6186</v>
      </c>
      <c r="AI1753">
        <v>2.5999999999999999E-2</v>
      </c>
      <c r="AJ1753">
        <v>2.5999999999999999E-2</v>
      </c>
      <c r="AK1753" t="s">
        <v>6186</v>
      </c>
      <c r="AL1753" t="s">
        <v>6186</v>
      </c>
      <c r="AM1753" t="s">
        <v>6186</v>
      </c>
      <c r="AN1753" t="s">
        <v>6186</v>
      </c>
      <c r="AO1753">
        <v>5.0000000000000001E-3</v>
      </c>
      <c r="AP1753">
        <v>0.96899999999999997</v>
      </c>
      <c r="AQ1753">
        <v>0.13700000000000001</v>
      </c>
      <c r="AR1753">
        <v>0.20300000000000001</v>
      </c>
      <c r="AS1753">
        <v>0.26400000000000001</v>
      </c>
      <c r="AT1753">
        <v>0.73599999999999999</v>
      </c>
      <c r="AU1753">
        <v>0.879</v>
      </c>
      <c r="AV1753">
        <v>7.3</v>
      </c>
      <c r="AW1753" t="s">
        <v>6186</v>
      </c>
      <c r="AX1753">
        <v>6.9</v>
      </c>
      <c r="AY1753" t="s">
        <v>6186</v>
      </c>
      <c r="AZ1753" t="s">
        <v>6186</v>
      </c>
      <c r="BA1753">
        <v>0.34899999999999998</v>
      </c>
      <c r="BB1753">
        <v>3.7999999999999999E-2</v>
      </c>
      <c r="BC1753">
        <v>0.61199999999999999</v>
      </c>
      <c r="BD1753" t="s">
        <v>6186</v>
      </c>
    </row>
    <row r="1754" spans="1:56">
      <c r="A1754" t="s">
        <v>6188</v>
      </c>
      <c r="B1754">
        <v>5500</v>
      </c>
      <c r="C1754">
        <v>2015</v>
      </c>
      <c r="D1754">
        <v>121</v>
      </c>
      <c r="E1754">
        <v>7.2519999999999998E-3</v>
      </c>
      <c r="F1754">
        <v>22.608180000000001</v>
      </c>
      <c r="H1754">
        <v>18.24335</v>
      </c>
      <c r="I1754">
        <f t="shared" si="31"/>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6186</v>
      </c>
      <c r="X1754">
        <v>0.96699999999999997</v>
      </c>
      <c r="Y1754">
        <v>3.3000000000000002E-2</v>
      </c>
      <c r="Z1754" t="s">
        <v>6186</v>
      </c>
      <c r="AA1754" t="s">
        <v>6186</v>
      </c>
      <c r="AB1754">
        <v>1</v>
      </c>
      <c r="AC1754" t="s">
        <v>6186</v>
      </c>
      <c r="AD1754" t="s">
        <v>6186</v>
      </c>
      <c r="AE1754" t="s">
        <v>6186</v>
      </c>
      <c r="AF1754">
        <v>0.443</v>
      </c>
      <c r="AG1754">
        <v>0.47299999999999998</v>
      </c>
      <c r="AH1754" t="s">
        <v>6186</v>
      </c>
      <c r="AI1754">
        <v>8.4000000000000005E-2</v>
      </c>
      <c r="AJ1754">
        <v>8.4000000000000005E-2</v>
      </c>
      <c r="AK1754" t="s">
        <v>6186</v>
      </c>
      <c r="AL1754" t="s">
        <v>6186</v>
      </c>
      <c r="AM1754" t="s">
        <v>6186</v>
      </c>
      <c r="AN1754" t="s">
        <v>6186</v>
      </c>
      <c r="AO1754">
        <v>0</v>
      </c>
      <c r="AP1754">
        <v>0.91600000000000004</v>
      </c>
      <c r="AQ1754">
        <v>0.156</v>
      </c>
      <c r="AR1754">
        <v>0.27600000000000002</v>
      </c>
      <c r="AS1754">
        <v>0.27100000000000002</v>
      </c>
      <c r="AT1754">
        <v>0.72899999999999998</v>
      </c>
      <c r="AU1754">
        <v>0.9</v>
      </c>
      <c r="AV1754">
        <v>7.6</v>
      </c>
      <c r="AW1754" t="s">
        <v>6186</v>
      </c>
      <c r="AX1754">
        <v>7.1</v>
      </c>
      <c r="AY1754" t="s">
        <v>6186</v>
      </c>
      <c r="AZ1754" t="s">
        <v>6186</v>
      </c>
      <c r="BA1754">
        <v>0.20300000000000001</v>
      </c>
      <c r="BB1754">
        <v>2.5000000000000001E-2</v>
      </c>
      <c r="BC1754">
        <v>0.77300000000000002</v>
      </c>
      <c r="BD1754" t="s">
        <v>6186</v>
      </c>
    </row>
    <row r="1755" spans="1:56">
      <c r="A1755" t="s">
        <v>6188</v>
      </c>
      <c r="B1755">
        <v>5500</v>
      </c>
      <c r="C1755">
        <v>2016</v>
      </c>
      <c r="D1755">
        <v>166</v>
      </c>
      <c r="E1755">
        <v>1.0201E-2</v>
      </c>
      <c r="F1755">
        <v>24.505040000000001</v>
      </c>
      <c r="H1755">
        <v>19.55865</v>
      </c>
      <c r="I1755">
        <f t="shared" si="31"/>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6186</v>
      </c>
      <c r="X1755">
        <v>0.73099999999999998</v>
      </c>
      <c r="Y1755">
        <v>0.26900000000000002</v>
      </c>
      <c r="Z1755" t="s">
        <v>6186</v>
      </c>
      <c r="AA1755" t="s">
        <v>6186</v>
      </c>
      <c r="AB1755">
        <v>1</v>
      </c>
      <c r="AC1755" t="s">
        <v>6186</v>
      </c>
      <c r="AD1755" t="s">
        <v>6186</v>
      </c>
      <c r="AE1755" t="s">
        <v>6186</v>
      </c>
      <c r="AF1755">
        <v>0.63800000000000001</v>
      </c>
      <c r="AG1755">
        <v>0.246</v>
      </c>
      <c r="AH1755" t="s">
        <v>6186</v>
      </c>
      <c r="AI1755">
        <v>0.11600000000000001</v>
      </c>
      <c r="AJ1755">
        <v>0.11600000000000001</v>
      </c>
      <c r="AK1755" t="s">
        <v>6186</v>
      </c>
      <c r="AL1755">
        <v>5.8999999999999997E-2</v>
      </c>
      <c r="AM1755" t="s">
        <v>6186</v>
      </c>
      <c r="AN1755" t="s">
        <v>6186</v>
      </c>
      <c r="AO1755" t="s">
        <v>6186</v>
      </c>
      <c r="AP1755">
        <v>0.82499999999999996</v>
      </c>
      <c r="AQ1755">
        <v>0.25900000000000001</v>
      </c>
      <c r="AR1755">
        <v>0.34599999999999997</v>
      </c>
      <c r="AS1755">
        <v>0.35199999999999998</v>
      </c>
      <c r="AT1755">
        <v>0.64800000000000002</v>
      </c>
      <c r="AU1755">
        <v>0.88400000000000001</v>
      </c>
      <c r="AV1755">
        <v>7.2</v>
      </c>
      <c r="AW1755" t="s">
        <v>6186</v>
      </c>
      <c r="AX1755">
        <v>7.1</v>
      </c>
      <c r="AY1755" t="s">
        <v>6186</v>
      </c>
      <c r="AZ1755" t="s">
        <v>6186</v>
      </c>
      <c r="BA1755">
        <v>0.41</v>
      </c>
      <c r="BB1755">
        <v>1.7999999999999999E-2</v>
      </c>
      <c r="BC1755">
        <v>0.53100000000000003</v>
      </c>
      <c r="BD1755">
        <v>4.1000000000000002E-2</v>
      </c>
    </row>
    <row r="1756" spans="1:56">
      <c r="A1756" t="s">
        <v>6188</v>
      </c>
      <c r="B1756">
        <v>5500</v>
      </c>
      <c r="C1756">
        <v>2017</v>
      </c>
      <c r="D1756">
        <v>117</v>
      </c>
      <c r="E1756">
        <v>6.8830000000000002E-3</v>
      </c>
      <c r="F1756">
        <v>23.51313</v>
      </c>
      <c r="H1756">
        <v>18.639150000000001</v>
      </c>
      <c r="I1756">
        <f t="shared" si="31"/>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6186</v>
      </c>
      <c r="X1756">
        <v>0.96899999999999997</v>
      </c>
      <c r="Y1756">
        <v>3.1E-2</v>
      </c>
      <c r="Z1756" t="s">
        <v>6186</v>
      </c>
      <c r="AA1756" t="s">
        <v>6186</v>
      </c>
      <c r="AB1756">
        <v>1</v>
      </c>
      <c r="AC1756" t="s">
        <v>6186</v>
      </c>
      <c r="AD1756" t="s">
        <v>6186</v>
      </c>
      <c r="AE1756" t="s">
        <v>6186</v>
      </c>
      <c r="AF1756">
        <v>0.42699999999999999</v>
      </c>
      <c r="AG1756">
        <v>0.51400000000000001</v>
      </c>
      <c r="AH1756" t="s">
        <v>6186</v>
      </c>
      <c r="AI1756">
        <v>5.8999999999999997E-2</v>
      </c>
      <c r="AJ1756">
        <v>5.8999999999999997E-2</v>
      </c>
      <c r="AK1756" t="s">
        <v>6186</v>
      </c>
      <c r="AL1756">
        <v>0.08</v>
      </c>
      <c r="AM1756" t="s">
        <v>6186</v>
      </c>
      <c r="AN1756" t="s">
        <v>6186</v>
      </c>
      <c r="AO1756" t="s">
        <v>6186</v>
      </c>
      <c r="AP1756">
        <v>0.86099999999999999</v>
      </c>
      <c r="AQ1756">
        <v>0.23300000000000001</v>
      </c>
      <c r="AR1756">
        <v>0.34399999999999997</v>
      </c>
      <c r="AS1756">
        <v>0.26900000000000002</v>
      </c>
      <c r="AT1756">
        <v>0.73099999999999998</v>
      </c>
      <c r="AU1756">
        <v>0.91900000000000004</v>
      </c>
      <c r="AV1756">
        <v>7.6</v>
      </c>
      <c r="AW1756" t="s">
        <v>6186</v>
      </c>
      <c r="AX1756">
        <v>7</v>
      </c>
      <c r="AY1756" t="s">
        <v>6186</v>
      </c>
      <c r="AZ1756" t="s">
        <v>6186</v>
      </c>
      <c r="BA1756">
        <v>0.245</v>
      </c>
      <c r="BB1756">
        <v>0.01</v>
      </c>
      <c r="BC1756">
        <v>0.68200000000000005</v>
      </c>
      <c r="BD1756">
        <v>6.3E-2</v>
      </c>
    </row>
    <row r="1757" spans="1:56">
      <c r="A1757" t="s">
        <v>6188</v>
      </c>
      <c r="B1757">
        <v>5500</v>
      </c>
      <c r="C1757">
        <v>2018</v>
      </c>
      <c r="D1757">
        <v>119</v>
      </c>
      <c r="E1757">
        <v>7.2979999999999998E-3</v>
      </c>
      <c r="F1757">
        <v>23.988389999999999</v>
      </c>
      <c r="H1757">
        <v>19.01962</v>
      </c>
      <c r="I1757">
        <f t="shared" si="31"/>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6186</v>
      </c>
      <c r="X1757">
        <v>0.96399999999999997</v>
      </c>
      <c r="Y1757">
        <v>3.5999999999999997E-2</v>
      </c>
      <c r="Z1757" t="s">
        <v>6186</v>
      </c>
      <c r="AA1757">
        <v>2.9000000000000001E-2</v>
      </c>
      <c r="AB1757">
        <v>0.97099999999999997</v>
      </c>
      <c r="AC1757" t="s">
        <v>6186</v>
      </c>
      <c r="AD1757" t="s">
        <v>6186</v>
      </c>
      <c r="AE1757" t="s">
        <v>6186</v>
      </c>
      <c r="AF1757">
        <v>0.42499999999999999</v>
      </c>
      <c r="AG1757">
        <v>0.49099999999999999</v>
      </c>
      <c r="AH1757" t="s">
        <v>6186</v>
      </c>
      <c r="AI1757">
        <v>8.4000000000000005E-2</v>
      </c>
      <c r="AJ1757">
        <v>5.5E-2</v>
      </c>
      <c r="AK1757">
        <v>2.9000000000000001E-2</v>
      </c>
      <c r="AL1757">
        <v>6.8000000000000005E-2</v>
      </c>
      <c r="AM1757" t="s">
        <v>6186</v>
      </c>
      <c r="AN1757" t="s">
        <v>6186</v>
      </c>
      <c r="AO1757" t="s">
        <v>6186</v>
      </c>
      <c r="AP1757">
        <v>0.84899999999999998</v>
      </c>
      <c r="AQ1757">
        <v>0.23400000000000001</v>
      </c>
      <c r="AR1757">
        <v>0.32500000000000001</v>
      </c>
      <c r="AS1757">
        <v>0.26800000000000002</v>
      </c>
      <c r="AT1757">
        <v>0.70299999999999996</v>
      </c>
      <c r="AU1757">
        <v>0.9</v>
      </c>
      <c r="AV1757">
        <v>7.4</v>
      </c>
      <c r="AW1757" t="s">
        <v>6186</v>
      </c>
      <c r="AX1757">
        <v>7.1</v>
      </c>
      <c r="AY1757">
        <v>2.9000000000000001E-2</v>
      </c>
      <c r="AZ1757" t="s">
        <v>6186</v>
      </c>
      <c r="BA1757">
        <v>0.223</v>
      </c>
      <c r="BB1757">
        <v>1.2999999999999999E-2</v>
      </c>
      <c r="BC1757">
        <v>0.67</v>
      </c>
      <c r="BD1757">
        <v>6.5000000000000002E-2</v>
      </c>
    </row>
    <row r="1758" spans="1:56">
      <c r="A1758" t="s">
        <v>6188</v>
      </c>
      <c r="B1758">
        <v>5500</v>
      </c>
      <c r="C1758">
        <v>2019</v>
      </c>
      <c r="D1758">
        <v>147</v>
      </c>
      <c r="E1758">
        <v>9.103E-3</v>
      </c>
      <c r="F1758">
        <v>23.575589999999998</v>
      </c>
      <c r="H1758">
        <v>18.733529999999998</v>
      </c>
      <c r="I1758">
        <f t="shared" si="31"/>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6186</v>
      </c>
      <c r="X1758">
        <v>0.97799999999999998</v>
      </c>
      <c r="Y1758">
        <v>2.1999999999999999E-2</v>
      </c>
      <c r="Z1758" t="s">
        <v>6186</v>
      </c>
      <c r="AA1758">
        <v>3.0000000000000001E-3</v>
      </c>
      <c r="AB1758">
        <v>0.997</v>
      </c>
      <c r="AC1758" t="s">
        <v>6186</v>
      </c>
      <c r="AD1758" t="s">
        <v>6186</v>
      </c>
      <c r="AE1758" t="s">
        <v>6186</v>
      </c>
      <c r="AF1758">
        <v>0.61399999999999999</v>
      </c>
      <c r="AG1758">
        <v>0.371</v>
      </c>
      <c r="AH1758" t="s">
        <v>6186</v>
      </c>
      <c r="AI1758">
        <v>1.4999999999999999E-2</v>
      </c>
      <c r="AJ1758">
        <v>1.0999999999999999E-2</v>
      </c>
      <c r="AK1758">
        <v>3.0000000000000001E-3</v>
      </c>
      <c r="AL1758">
        <v>2.1000000000000001E-2</v>
      </c>
      <c r="AM1758" t="s">
        <v>6186</v>
      </c>
      <c r="AN1758" t="s">
        <v>6186</v>
      </c>
      <c r="AO1758">
        <v>0.14299999999999999</v>
      </c>
      <c r="AP1758">
        <v>0.82199999999999995</v>
      </c>
      <c r="AQ1758">
        <v>0.4</v>
      </c>
      <c r="AR1758">
        <v>0.40200000000000002</v>
      </c>
      <c r="AS1758">
        <v>0.183</v>
      </c>
      <c r="AT1758">
        <v>0.82499999999999996</v>
      </c>
      <c r="AU1758">
        <v>0.98499999999999999</v>
      </c>
      <c r="AV1758">
        <v>7.7</v>
      </c>
      <c r="AW1758" t="s">
        <v>6186</v>
      </c>
      <c r="AX1758">
        <v>6.9</v>
      </c>
      <c r="AY1758">
        <v>3.0000000000000001E-3</v>
      </c>
      <c r="AZ1758" t="s">
        <v>6186</v>
      </c>
      <c r="BA1758">
        <v>0.189</v>
      </c>
      <c r="BB1758">
        <v>7.0000000000000001E-3</v>
      </c>
      <c r="BC1758">
        <v>0.69799999999999995</v>
      </c>
      <c r="BD1758">
        <v>0.10199999999999999</v>
      </c>
    </row>
    <row r="1759" spans="1:56">
      <c r="A1759" t="s">
        <v>6188</v>
      </c>
      <c r="B1759">
        <v>5500</v>
      </c>
      <c r="C1759">
        <v>2020</v>
      </c>
      <c r="D1759">
        <v>184</v>
      </c>
      <c r="E1759">
        <v>1.3396999999999999E-2</v>
      </c>
      <c r="F1759">
        <v>24.30762</v>
      </c>
      <c r="H1759">
        <v>19.17784</v>
      </c>
      <c r="I1759">
        <f t="shared" si="31"/>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6186</v>
      </c>
      <c r="X1759">
        <v>0.97399999999999998</v>
      </c>
      <c r="Y1759">
        <v>2.5999999999999999E-2</v>
      </c>
      <c r="Z1759" t="s">
        <v>6186</v>
      </c>
      <c r="AA1759">
        <v>1.2E-2</v>
      </c>
      <c r="AB1759">
        <v>0.98799999999999999</v>
      </c>
      <c r="AC1759" t="s">
        <v>6186</v>
      </c>
      <c r="AD1759" t="s">
        <v>6186</v>
      </c>
      <c r="AE1759" t="s">
        <v>6186</v>
      </c>
      <c r="AF1759">
        <v>0.68</v>
      </c>
      <c r="AG1759">
        <v>0.3</v>
      </c>
      <c r="AH1759" t="s">
        <v>6186</v>
      </c>
      <c r="AI1759">
        <v>0.02</v>
      </c>
      <c r="AJ1759">
        <v>7.0000000000000001E-3</v>
      </c>
      <c r="AK1759">
        <v>1.2E-2</v>
      </c>
      <c r="AL1759">
        <v>1.6E-2</v>
      </c>
      <c r="AM1759" t="s">
        <v>6186</v>
      </c>
      <c r="AN1759" t="s">
        <v>6186</v>
      </c>
      <c r="AO1759">
        <v>0.315</v>
      </c>
      <c r="AP1759">
        <v>0.64900000000000002</v>
      </c>
      <c r="AQ1759">
        <v>0.60299999999999998</v>
      </c>
      <c r="AR1759">
        <v>0.36099999999999999</v>
      </c>
      <c r="AS1759">
        <v>0.184</v>
      </c>
      <c r="AT1759">
        <v>0.81799999999999995</v>
      </c>
      <c r="AU1759">
        <v>0.97399999999999998</v>
      </c>
      <c r="AV1759">
        <v>8</v>
      </c>
      <c r="AW1759" t="s">
        <v>6186</v>
      </c>
      <c r="AX1759">
        <v>6.7</v>
      </c>
      <c r="AY1759">
        <v>1.2E-2</v>
      </c>
      <c r="AZ1759" t="s">
        <v>6186</v>
      </c>
      <c r="BA1759">
        <v>0.127</v>
      </c>
      <c r="BB1759" t="s">
        <v>6186</v>
      </c>
      <c r="BC1759">
        <v>0.68600000000000005</v>
      </c>
      <c r="BD1759">
        <v>0.17499999999999999</v>
      </c>
    </row>
    <row r="1760" spans="1:56">
      <c r="A1760" t="s">
        <v>6188</v>
      </c>
      <c r="B1760">
        <v>5500</v>
      </c>
      <c r="C1760">
        <v>2021</v>
      </c>
      <c r="D1760">
        <v>247</v>
      </c>
      <c r="E1760">
        <v>1.7881999999999999E-2</v>
      </c>
      <c r="F1760">
        <v>25.68806</v>
      </c>
      <c r="G1760">
        <f>IFERROR(F1760*E1760,"")</f>
        <v>0.45935388891999995</v>
      </c>
      <c r="H1760">
        <v>19.668040000000001</v>
      </c>
      <c r="I1760">
        <f t="shared" si="31"/>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6186</v>
      </c>
      <c r="AD1760" t="s">
        <v>6186</v>
      </c>
      <c r="AE1760" t="s">
        <v>6186</v>
      </c>
      <c r="AF1760">
        <v>0.61299999999999999</v>
      </c>
      <c r="AG1760">
        <v>0.38100000000000001</v>
      </c>
      <c r="AH1760" t="s">
        <v>6186</v>
      </c>
      <c r="AI1760">
        <v>6.0000000000000001E-3</v>
      </c>
      <c r="AJ1760">
        <v>1E-3</v>
      </c>
      <c r="AK1760">
        <v>5.0000000000000001E-3</v>
      </c>
      <c r="AL1760">
        <v>0.17299999999999999</v>
      </c>
      <c r="AM1760" t="s">
        <v>6186</v>
      </c>
      <c r="AN1760" t="s">
        <v>6186</v>
      </c>
      <c r="AO1760">
        <v>0.36</v>
      </c>
      <c r="AP1760">
        <v>0.46100000000000002</v>
      </c>
      <c r="AQ1760">
        <v>0.498</v>
      </c>
      <c r="AR1760">
        <v>0.158</v>
      </c>
      <c r="AS1760">
        <v>0.185</v>
      </c>
      <c r="AT1760">
        <v>0.83399999999999996</v>
      </c>
      <c r="AU1760">
        <v>0.96399999999999997</v>
      </c>
      <c r="AV1760">
        <v>7.9</v>
      </c>
      <c r="AW1760" t="s">
        <v>6186</v>
      </c>
      <c r="AX1760">
        <v>6.4</v>
      </c>
      <c r="AY1760">
        <v>5.0000000000000001E-3</v>
      </c>
      <c r="AZ1760" t="s">
        <v>6186</v>
      </c>
      <c r="BA1760">
        <v>0.13800000000000001</v>
      </c>
      <c r="BB1760">
        <v>4.0000000000000001E-3</v>
      </c>
      <c r="BC1760">
        <v>0.68600000000000005</v>
      </c>
      <c r="BD1760">
        <v>0.16700000000000001</v>
      </c>
    </row>
    <row r="1761" spans="1:56">
      <c r="A1761" t="s">
        <v>6188</v>
      </c>
      <c r="B1761">
        <v>5500</v>
      </c>
      <c r="C1761" t="s">
        <v>6187</v>
      </c>
      <c r="D1761" t="s">
        <v>6186</v>
      </c>
      <c r="E1761">
        <v>1.9824000000000001E-2</v>
      </c>
      <c r="F1761">
        <v>28.594000000000001</v>
      </c>
      <c r="H1761">
        <v>21.574000000000002</v>
      </c>
      <c r="I1761">
        <f t="shared" si="31"/>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6186</v>
      </c>
      <c r="AD1761" t="s">
        <v>6186</v>
      </c>
      <c r="AE1761" t="s">
        <v>6186</v>
      </c>
      <c r="AF1761">
        <v>0.56200000000000006</v>
      </c>
      <c r="AG1761">
        <v>0.34100000000000003</v>
      </c>
      <c r="AH1761" t="s">
        <v>6186</v>
      </c>
      <c r="AI1761">
        <v>9.7000000000000003E-2</v>
      </c>
      <c r="AJ1761" t="s">
        <v>6186</v>
      </c>
      <c r="AK1761">
        <v>9.7000000000000003E-2</v>
      </c>
      <c r="AL1761">
        <v>0.17399999999999999</v>
      </c>
      <c r="AM1761" t="s">
        <v>6186</v>
      </c>
      <c r="AN1761" t="s">
        <v>6186</v>
      </c>
      <c r="AO1761">
        <v>0.30499999999999999</v>
      </c>
      <c r="AP1761">
        <v>0.42299999999999999</v>
      </c>
      <c r="AQ1761">
        <v>0.57599999999999996</v>
      </c>
      <c r="AR1761">
        <v>0.26300000000000001</v>
      </c>
      <c r="AS1761">
        <v>0.127</v>
      </c>
      <c r="AT1761">
        <v>0.80900000000000005</v>
      </c>
      <c r="AU1761">
        <v>0.89</v>
      </c>
      <c r="AV1761">
        <v>7.6</v>
      </c>
      <c r="AW1761" t="s">
        <v>6186</v>
      </c>
      <c r="AX1761">
        <v>6</v>
      </c>
      <c r="AY1761">
        <v>9.7000000000000003E-2</v>
      </c>
      <c r="AZ1761" t="s">
        <v>6186</v>
      </c>
      <c r="BA1761">
        <v>6.5000000000000002E-2</v>
      </c>
      <c r="BB1761">
        <v>1.4E-2</v>
      </c>
      <c r="BC1761">
        <v>0.61099999999999999</v>
      </c>
      <c r="BD1761">
        <v>0.21299999999999999</v>
      </c>
    </row>
    <row r="1762" spans="1:56">
      <c r="A1762" t="s">
        <v>6189</v>
      </c>
      <c r="B1762">
        <v>5500</v>
      </c>
      <c r="C1762">
        <v>1975</v>
      </c>
      <c r="D1762">
        <v>53</v>
      </c>
      <c r="E1762">
        <v>5.1679999999999999E-3</v>
      </c>
      <c r="F1762">
        <v>9.9712499999999995</v>
      </c>
      <c r="H1762">
        <v>8.4522200000000005</v>
      </c>
      <c r="I1762">
        <f t="shared" si="31"/>
        <v>4.3681072960000004E-2</v>
      </c>
      <c r="K1762">
        <v>8.2514000000000003</v>
      </c>
      <c r="L1762">
        <v>8.7113499999999995</v>
      </c>
      <c r="M1762" s="149">
        <v>1051.43966</v>
      </c>
      <c r="N1762" s="149">
        <v>1077.02944</v>
      </c>
      <c r="O1762" s="149">
        <v>1020.16327</v>
      </c>
      <c r="P1762" t="s">
        <v>6186</v>
      </c>
      <c r="Q1762">
        <v>374.36660000000001</v>
      </c>
      <c r="R1762">
        <v>170.58170000000001</v>
      </c>
      <c r="S1762" t="s">
        <v>6186</v>
      </c>
      <c r="T1762">
        <v>0.45222499999999999</v>
      </c>
      <c r="U1762">
        <v>3.1015000000000001E-2</v>
      </c>
      <c r="V1762">
        <v>23.368500000000001</v>
      </c>
      <c r="W1762" t="s">
        <v>6186</v>
      </c>
      <c r="X1762">
        <v>0.84899999999999998</v>
      </c>
      <c r="Y1762">
        <v>0.151</v>
      </c>
      <c r="Z1762">
        <v>1.0999999999999999E-2</v>
      </c>
      <c r="AA1762">
        <v>0.98899999999999999</v>
      </c>
      <c r="AB1762" t="s">
        <v>6186</v>
      </c>
      <c r="AC1762" t="s">
        <v>6186</v>
      </c>
      <c r="AD1762" t="s">
        <v>6186</v>
      </c>
      <c r="AE1762">
        <v>1</v>
      </c>
      <c r="AF1762" t="s">
        <v>6186</v>
      </c>
      <c r="AG1762" t="s">
        <v>6186</v>
      </c>
      <c r="AH1762" t="s">
        <v>6186</v>
      </c>
      <c r="AI1762" t="s">
        <v>6186</v>
      </c>
      <c r="AJ1762" t="s">
        <v>6186</v>
      </c>
      <c r="AK1762" t="s">
        <v>6186</v>
      </c>
      <c r="AL1762" t="s">
        <v>6186</v>
      </c>
      <c r="AM1762" t="s">
        <v>6186</v>
      </c>
      <c r="AN1762" t="s">
        <v>6186</v>
      </c>
      <c r="AO1762" t="s">
        <v>6186</v>
      </c>
      <c r="AP1762">
        <v>1</v>
      </c>
      <c r="AQ1762" t="s">
        <v>6186</v>
      </c>
      <c r="AR1762" t="s">
        <v>6186</v>
      </c>
      <c r="AS1762" t="s">
        <v>6186</v>
      </c>
      <c r="AT1762" t="s">
        <v>6186</v>
      </c>
      <c r="AU1762" t="s">
        <v>6186</v>
      </c>
      <c r="AV1762" t="s">
        <v>6186</v>
      </c>
      <c r="AW1762" t="s">
        <v>6186</v>
      </c>
      <c r="AX1762">
        <v>8</v>
      </c>
      <c r="AY1762" t="s">
        <v>6186</v>
      </c>
      <c r="AZ1762" t="s">
        <v>6186</v>
      </c>
      <c r="BA1762" t="s">
        <v>6186</v>
      </c>
      <c r="BB1762" t="s">
        <v>6186</v>
      </c>
      <c r="BC1762" t="s">
        <v>6186</v>
      </c>
      <c r="BD1762" t="s">
        <v>6186</v>
      </c>
    </row>
    <row r="1763" spans="1:56">
      <c r="A1763" t="s">
        <v>6189</v>
      </c>
      <c r="B1763">
        <v>5500</v>
      </c>
      <c r="C1763">
        <v>1976</v>
      </c>
      <c r="D1763">
        <v>102</v>
      </c>
      <c r="E1763">
        <v>8.2389999999999998E-3</v>
      </c>
      <c r="F1763">
        <v>11.397130000000001</v>
      </c>
      <c r="H1763">
        <v>9.6759900000000005</v>
      </c>
      <c r="I1763">
        <f t="shared" si="31"/>
        <v>7.9720481610000005E-2</v>
      </c>
      <c r="K1763">
        <v>9.2639200000000006</v>
      </c>
      <c r="L1763">
        <v>10.232279999999999</v>
      </c>
      <c r="M1763">
        <v>918.45881999999995</v>
      </c>
      <c r="N1763">
        <v>959.31277</v>
      </c>
      <c r="O1763">
        <v>868.52620000000002</v>
      </c>
      <c r="P1763" t="s">
        <v>6186</v>
      </c>
      <c r="Q1763">
        <v>383.15010000000001</v>
      </c>
      <c r="R1763">
        <v>171.29910000000001</v>
      </c>
      <c r="S1763" t="s">
        <v>6186</v>
      </c>
      <c r="T1763">
        <v>0.44316499999999998</v>
      </c>
      <c r="U1763">
        <v>3.1144999999999999E-2</v>
      </c>
      <c r="V1763">
        <v>26.768709999999999</v>
      </c>
      <c r="W1763" t="s">
        <v>6186</v>
      </c>
      <c r="X1763">
        <v>0.871</v>
      </c>
      <c r="Y1763">
        <v>0.129</v>
      </c>
      <c r="Z1763">
        <v>2.9000000000000001E-2</v>
      </c>
      <c r="AA1763">
        <v>0.97099999999999997</v>
      </c>
      <c r="AB1763" t="s">
        <v>6186</v>
      </c>
      <c r="AC1763" t="s">
        <v>6186</v>
      </c>
      <c r="AD1763" t="s">
        <v>6186</v>
      </c>
      <c r="AE1763">
        <v>1</v>
      </c>
      <c r="AF1763" t="s">
        <v>6186</v>
      </c>
      <c r="AG1763" t="s">
        <v>6186</v>
      </c>
      <c r="AH1763" t="s">
        <v>6186</v>
      </c>
      <c r="AI1763" t="s">
        <v>6186</v>
      </c>
      <c r="AJ1763" t="s">
        <v>6186</v>
      </c>
      <c r="AK1763" t="s">
        <v>6186</v>
      </c>
      <c r="AL1763" t="s">
        <v>6186</v>
      </c>
      <c r="AM1763" t="s">
        <v>6186</v>
      </c>
      <c r="AN1763" t="s">
        <v>6186</v>
      </c>
      <c r="AO1763" t="s">
        <v>6186</v>
      </c>
      <c r="AP1763">
        <v>1</v>
      </c>
      <c r="AQ1763" t="s">
        <v>6186</v>
      </c>
      <c r="AR1763" t="s">
        <v>6186</v>
      </c>
      <c r="AS1763" t="s">
        <v>6186</v>
      </c>
      <c r="AT1763" t="s">
        <v>6186</v>
      </c>
      <c r="AU1763" t="s">
        <v>6186</v>
      </c>
      <c r="AV1763" t="s">
        <v>6186</v>
      </c>
      <c r="AW1763" t="s">
        <v>6186</v>
      </c>
      <c r="AX1763">
        <v>8</v>
      </c>
      <c r="AY1763" t="s">
        <v>6186</v>
      </c>
      <c r="AZ1763" t="s">
        <v>6186</v>
      </c>
      <c r="BA1763" t="s">
        <v>6186</v>
      </c>
      <c r="BB1763" t="s">
        <v>6186</v>
      </c>
      <c r="BC1763" t="s">
        <v>6186</v>
      </c>
      <c r="BD1763" t="s">
        <v>6186</v>
      </c>
    </row>
    <row r="1764" spans="1:56">
      <c r="A1764" t="s">
        <v>6189</v>
      </c>
      <c r="B1764">
        <v>5500</v>
      </c>
      <c r="C1764">
        <v>1977</v>
      </c>
      <c r="D1764">
        <v>91</v>
      </c>
      <c r="E1764">
        <v>6.476E-3</v>
      </c>
      <c r="F1764">
        <v>11.809279999999999</v>
      </c>
      <c r="H1764">
        <v>10.01572</v>
      </c>
      <c r="I1764">
        <f t="shared" si="31"/>
        <v>6.486180272E-2</v>
      </c>
      <c r="K1764">
        <v>9.6988299999999992</v>
      </c>
      <c r="L1764">
        <v>10.432309999999999</v>
      </c>
      <c r="M1764">
        <v>887.30523000000005</v>
      </c>
      <c r="N1764">
        <v>916.29567999999995</v>
      </c>
      <c r="O1764">
        <v>851.87246000000005</v>
      </c>
      <c r="P1764" t="s">
        <v>6186</v>
      </c>
      <c r="Q1764">
        <v>396.26839999999999</v>
      </c>
      <c r="R1764">
        <v>182.95349999999999</v>
      </c>
      <c r="S1764" t="s">
        <v>6186</v>
      </c>
      <c r="T1764">
        <v>0.45831100000000002</v>
      </c>
      <c r="U1764">
        <v>3.3264000000000002E-2</v>
      </c>
      <c r="V1764">
        <v>27.809850000000001</v>
      </c>
      <c r="W1764" t="s">
        <v>6186</v>
      </c>
      <c r="X1764">
        <v>0.76</v>
      </c>
      <c r="Y1764">
        <v>0.24</v>
      </c>
      <c r="Z1764">
        <v>0.01</v>
      </c>
      <c r="AA1764">
        <v>0.99</v>
      </c>
      <c r="AB1764" t="s">
        <v>6186</v>
      </c>
      <c r="AC1764" t="s">
        <v>6186</v>
      </c>
      <c r="AD1764" t="s">
        <v>6186</v>
      </c>
      <c r="AE1764">
        <v>1</v>
      </c>
      <c r="AF1764" t="s">
        <v>6186</v>
      </c>
      <c r="AG1764" t="s">
        <v>6186</v>
      </c>
      <c r="AH1764" t="s">
        <v>6186</v>
      </c>
      <c r="AI1764" t="s">
        <v>6186</v>
      </c>
      <c r="AJ1764" t="s">
        <v>6186</v>
      </c>
      <c r="AK1764" t="s">
        <v>6186</v>
      </c>
      <c r="AL1764" t="s">
        <v>6186</v>
      </c>
      <c r="AM1764" t="s">
        <v>6186</v>
      </c>
      <c r="AN1764" t="s">
        <v>6186</v>
      </c>
      <c r="AO1764" t="s">
        <v>6186</v>
      </c>
      <c r="AP1764">
        <v>1</v>
      </c>
      <c r="AQ1764" t="s">
        <v>6186</v>
      </c>
      <c r="AR1764" t="s">
        <v>6186</v>
      </c>
      <c r="AS1764" t="s">
        <v>6186</v>
      </c>
      <c r="AT1764" t="s">
        <v>6186</v>
      </c>
      <c r="AU1764" t="s">
        <v>6186</v>
      </c>
      <c r="AV1764" t="s">
        <v>6186</v>
      </c>
      <c r="AW1764" t="s">
        <v>6186</v>
      </c>
      <c r="AX1764">
        <v>8</v>
      </c>
      <c r="AY1764" t="s">
        <v>6186</v>
      </c>
      <c r="AZ1764" t="s">
        <v>6186</v>
      </c>
      <c r="BA1764" t="s">
        <v>6186</v>
      </c>
      <c r="BB1764" t="s">
        <v>6186</v>
      </c>
      <c r="BC1764" t="s">
        <v>6186</v>
      </c>
      <c r="BD1764" t="s">
        <v>6186</v>
      </c>
    </row>
    <row r="1765" spans="1:56">
      <c r="A1765" t="s">
        <v>6189</v>
      </c>
      <c r="B1765">
        <v>5500</v>
      </c>
      <c r="C1765">
        <v>1978</v>
      </c>
      <c r="D1765">
        <v>120</v>
      </c>
      <c r="E1765">
        <v>8.3339999999999994E-3</v>
      </c>
      <c r="F1765">
        <v>12.146179999999999</v>
      </c>
      <c r="H1765">
        <v>10.30373</v>
      </c>
      <c r="I1765">
        <f t="shared" si="31"/>
        <v>8.587128581999999E-2</v>
      </c>
      <c r="K1765">
        <v>9.9575899999999997</v>
      </c>
      <c r="L1765">
        <v>10.76092</v>
      </c>
      <c r="M1765">
        <v>862.53849000000002</v>
      </c>
      <c r="N1765">
        <v>892.52092000000005</v>
      </c>
      <c r="O1765">
        <v>825.89328999999998</v>
      </c>
      <c r="P1765" t="s">
        <v>6186</v>
      </c>
      <c r="Q1765">
        <v>376.99880000000002</v>
      </c>
      <c r="R1765">
        <v>171.7303</v>
      </c>
      <c r="S1765">
        <v>14.5876</v>
      </c>
      <c r="T1765">
        <v>0.45663999999999999</v>
      </c>
      <c r="U1765">
        <v>3.1223999999999998E-2</v>
      </c>
      <c r="V1765">
        <v>28.393149999999999</v>
      </c>
      <c r="W1765" t="s">
        <v>6186</v>
      </c>
      <c r="X1765">
        <v>0.91</v>
      </c>
      <c r="Y1765">
        <v>0.09</v>
      </c>
      <c r="Z1765">
        <v>4.0000000000000001E-3</v>
      </c>
      <c r="AA1765">
        <v>0.996</v>
      </c>
      <c r="AB1765" t="s">
        <v>6186</v>
      </c>
      <c r="AC1765" t="s">
        <v>6186</v>
      </c>
      <c r="AD1765" t="s">
        <v>6186</v>
      </c>
      <c r="AE1765">
        <v>1</v>
      </c>
      <c r="AF1765" t="s">
        <v>6186</v>
      </c>
      <c r="AG1765" t="s">
        <v>6186</v>
      </c>
      <c r="AH1765" t="s">
        <v>6186</v>
      </c>
      <c r="AI1765">
        <v>0</v>
      </c>
      <c r="AJ1765">
        <v>0</v>
      </c>
      <c r="AK1765" t="s">
        <v>6186</v>
      </c>
      <c r="AL1765" t="s">
        <v>6186</v>
      </c>
      <c r="AM1765" t="s">
        <v>6186</v>
      </c>
      <c r="AN1765" t="s">
        <v>6186</v>
      </c>
      <c r="AO1765" t="s">
        <v>6186</v>
      </c>
      <c r="AP1765">
        <v>1</v>
      </c>
      <c r="AQ1765" t="s">
        <v>6186</v>
      </c>
      <c r="AR1765" t="s">
        <v>6186</v>
      </c>
      <c r="AS1765" t="s">
        <v>6186</v>
      </c>
      <c r="AT1765" t="s">
        <v>6186</v>
      </c>
      <c r="AU1765" t="s">
        <v>6186</v>
      </c>
      <c r="AV1765" t="s">
        <v>6186</v>
      </c>
      <c r="AW1765" t="s">
        <v>6186</v>
      </c>
      <c r="AX1765">
        <v>8</v>
      </c>
      <c r="AY1765" t="s">
        <v>6186</v>
      </c>
      <c r="AZ1765" t="s">
        <v>6186</v>
      </c>
      <c r="BA1765" t="s">
        <v>6186</v>
      </c>
      <c r="BB1765" t="s">
        <v>6186</v>
      </c>
      <c r="BC1765" t="s">
        <v>6186</v>
      </c>
      <c r="BD1765" t="s">
        <v>6186</v>
      </c>
    </row>
    <row r="1766" spans="1:56">
      <c r="A1766" t="s">
        <v>6189</v>
      </c>
      <c r="B1766">
        <v>5500</v>
      </c>
      <c r="C1766">
        <v>1979</v>
      </c>
      <c r="D1766">
        <v>83</v>
      </c>
      <c r="E1766">
        <v>5.9620000000000003E-3</v>
      </c>
      <c r="F1766">
        <v>11.33361</v>
      </c>
      <c r="H1766">
        <v>9.6051199999999994</v>
      </c>
      <c r="I1766">
        <f t="shared" si="31"/>
        <v>5.7265725439999998E-2</v>
      </c>
      <c r="K1766">
        <v>9.4677900000000008</v>
      </c>
      <c r="L1766">
        <v>9.7784700000000004</v>
      </c>
      <c r="M1766">
        <v>925.30165</v>
      </c>
      <c r="N1766">
        <v>938.71934999999996</v>
      </c>
      <c r="O1766">
        <v>908.90224999999998</v>
      </c>
      <c r="P1766" t="s">
        <v>6186</v>
      </c>
      <c r="Q1766">
        <v>400.50049999999999</v>
      </c>
      <c r="R1766">
        <v>191.57929999999999</v>
      </c>
      <c r="S1766">
        <v>13.6798</v>
      </c>
      <c r="T1766">
        <v>0.472551</v>
      </c>
      <c r="U1766">
        <v>3.4833000000000003E-2</v>
      </c>
      <c r="V1766">
        <v>26.812419999999999</v>
      </c>
      <c r="W1766" t="s">
        <v>6186</v>
      </c>
      <c r="X1766">
        <v>3.9E-2</v>
      </c>
      <c r="Y1766">
        <v>0.96099999999999997</v>
      </c>
      <c r="Z1766">
        <v>0.40799999999999997</v>
      </c>
      <c r="AA1766">
        <v>0.59199999999999997</v>
      </c>
      <c r="AB1766" t="s">
        <v>6186</v>
      </c>
      <c r="AC1766" t="s">
        <v>6186</v>
      </c>
      <c r="AD1766" t="s">
        <v>6186</v>
      </c>
      <c r="AE1766">
        <v>0.999</v>
      </c>
      <c r="AF1766" t="s">
        <v>6186</v>
      </c>
      <c r="AG1766" t="s">
        <v>6186</v>
      </c>
      <c r="AH1766" t="s">
        <v>6186</v>
      </c>
      <c r="AI1766">
        <v>1E-3</v>
      </c>
      <c r="AJ1766">
        <v>1E-3</v>
      </c>
      <c r="AK1766" t="s">
        <v>6186</v>
      </c>
      <c r="AL1766" t="s">
        <v>6186</v>
      </c>
      <c r="AM1766" t="s">
        <v>6186</v>
      </c>
      <c r="AN1766" t="s">
        <v>6186</v>
      </c>
      <c r="AO1766" t="s">
        <v>6186</v>
      </c>
      <c r="AP1766">
        <v>0.999</v>
      </c>
      <c r="AQ1766" t="s">
        <v>6186</v>
      </c>
      <c r="AR1766" t="s">
        <v>6186</v>
      </c>
      <c r="AS1766" t="s">
        <v>6186</v>
      </c>
      <c r="AT1766" t="s">
        <v>6186</v>
      </c>
      <c r="AU1766" t="s">
        <v>6186</v>
      </c>
      <c r="AV1766">
        <v>3.4</v>
      </c>
      <c r="AW1766" t="s">
        <v>6186</v>
      </c>
      <c r="AX1766">
        <v>8</v>
      </c>
      <c r="AY1766">
        <v>1</v>
      </c>
      <c r="AZ1766" t="s">
        <v>6186</v>
      </c>
      <c r="BA1766" t="s">
        <v>6186</v>
      </c>
      <c r="BB1766" t="s">
        <v>6186</v>
      </c>
      <c r="BC1766" t="s">
        <v>6186</v>
      </c>
      <c r="BD1766" t="s">
        <v>6186</v>
      </c>
    </row>
    <row r="1767" spans="1:56">
      <c r="A1767" t="s">
        <v>6189</v>
      </c>
      <c r="B1767">
        <v>5500</v>
      </c>
      <c r="C1767">
        <v>1980</v>
      </c>
      <c r="D1767">
        <v>14</v>
      </c>
      <c r="E1767">
        <v>1.2800000000000001E-3</v>
      </c>
      <c r="F1767">
        <v>13.295360000000001</v>
      </c>
      <c r="H1767">
        <v>11.30081</v>
      </c>
      <c r="I1767">
        <f t="shared" si="31"/>
        <v>1.4465036800000001E-2</v>
      </c>
      <c r="K1767">
        <v>10.656829999999999</v>
      </c>
      <c r="L1767">
        <v>12.202030000000001</v>
      </c>
      <c r="M1767">
        <v>786.40369999999996</v>
      </c>
      <c r="N1767">
        <v>833.92548999999997</v>
      </c>
      <c r="O1767">
        <v>728.32151999999996</v>
      </c>
      <c r="P1767" t="s">
        <v>6186</v>
      </c>
      <c r="Q1767">
        <v>352.92340000000002</v>
      </c>
      <c r="R1767">
        <v>164.71180000000001</v>
      </c>
      <c r="S1767">
        <v>15.3301</v>
      </c>
      <c r="T1767">
        <v>0.46670800000000001</v>
      </c>
      <c r="U1767">
        <v>2.9947999999999999E-2</v>
      </c>
      <c r="V1767">
        <v>31.27402</v>
      </c>
      <c r="W1767" t="s">
        <v>6186</v>
      </c>
      <c r="X1767">
        <v>0.84</v>
      </c>
      <c r="Y1767">
        <v>0.16</v>
      </c>
      <c r="Z1767">
        <v>0.441</v>
      </c>
      <c r="AA1767">
        <v>0.151</v>
      </c>
      <c r="AB1767">
        <v>0.40899999999999997</v>
      </c>
      <c r="AC1767" t="s">
        <v>6186</v>
      </c>
      <c r="AD1767" t="s">
        <v>6186</v>
      </c>
      <c r="AE1767">
        <v>1</v>
      </c>
      <c r="AF1767" t="s">
        <v>6186</v>
      </c>
      <c r="AG1767" t="s">
        <v>6186</v>
      </c>
      <c r="AH1767" t="s">
        <v>6186</v>
      </c>
      <c r="AI1767" t="s">
        <v>6186</v>
      </c>
      <c r="AJ1767" t="s">
        <v>6186</v>
      </c>
      <c r="AK1767" t="s">
        <v>6186</v>
      </c>
      <c r="AL1767" t="s">
        <v>6186</v>
      </c>
      <c r="AM1767" t="s">
        <v>6186</v>
      </c>
      <c r="AN1767" t="s">
        <v>6186</v>
      </c>
      <c r="AO1767" t="s">
        <v>6186</v>
      </c>
      <c r="AP1767">
        <v>1</v>
      </c>
      <c r="AQ1767" t="s">
        <v>6186</v>
      </c>
      <c r="AR1767" t="s">
        <v>6186</v>
      </c>
      <c r="AS1767" t="s">
        <v>6186</v>
      </c>
      <c r="AT1767" t="s">
        <v>6186</v>
      </c>
      <c r="AU1767" t="s">
        <v>6186</v>
      </c>
      <c r="AV1767">
        <v>3</v>
      </c>
      <c r="AW1767" t="s">
        <v>6186</v>
      </c>
      <c r="AX1767">
        <v>8</v>
      </c>
      <c r="AY1767">
        <v>1</v>
      </c>
      <c r="AZ1767" t="s">
        <v>6186</v>
      </c>
      <c r="BA1767" t="s">
        <v>6186</v>
      </c>
      <c r="BB1767" t="s">
        <v>6186</v>
      </c>
      <c r="BC1767" t="s">
        <v>6186</v>
      </c>
      <c r="BD1767" t="s">
        <v>6186</v>
      </c>
    </row>
    <row r="1768" spans="1:56">
      <c r="A1768" t="s">
        <v>6189</v>
      </c>
      <c r="B1768">
        <v>5500</v>
      </c>
      <c r="C1768">
        <v>1981</v>
      </c>
      <c r="D1768">
        <v>2</v>
      </c>
      <c r="E1768">
        <v>1.84E-4</v>
      </c>
      <c r="F1768">
        <v>13.2788</v>
      </c>
      <c r="H1768">
        <v>11.298629999999999</v>
      </c>
      <c r="I1768">
        <f t="shared" si="31"/>
        <v>2.0789479200000001E-3</v>
      </c>
      <c r="K1768">
        <v>10.540749999999999</v>
      </c>
      <c r="L1768">
        <v>12.3872</v>
      </c>
      <c r="M1768">
        <v>786.55521999999996</v>
      </c>
      <c r="N1768">
        <v>843.10897</v>
      </c>
      <c r="O1768">
        <v>717.43397000000004</v>
      </c>
      <c r="P1768" t="s">
        <v>6186</v>
      </c>
      <c r="Q1768">
        <v>351</v>
      </c>
      <c r="R1768">
        <v>143</v>
      </c>
      <c r="S1768">
        <v>16.456499999999998</v>
      </c>
      <c r="T1768">
        <v>0.40740700000000002</v>
      </c>
      <c r="U1768">
        <v>2.5999999999999999E-2</v>
      </c>
      <c r="V1768">
        <v>31.128119999999999</v>
      </c>
      <c r="W1768" t="s">
        <v>6186</v>
      </c>
      <c r="X1768">
        <v>0.443</v>
      </c>
      <c r="Y1768">
        <v>0.55700000000000005</v>
      </c>
      <c r="Z1768">
        <v>0.62</v>
      </c>
      <c r="AA1768">
        <v>0.38</v>
      </c>
      <c r="AB1768" t="s">
        <v>6186</v>
      </c>
      <c r="AC1768" t="s">
        <v>6186</v>
      </c>
      <c r="AD1768" t="s">
        <v>6186</v>
      </c>
      <c r="AE1768">
        <v>1</v>
      </c>
      <c r="AF1768" t="s">
        <v>6186</v>
      </c>
      <c r="AG1768" t="s">
        <v>6186</v>
      </c>
      <c r="AH1768" t="s">
        <v>6186</v>
      </c>
      <c r="AI1768" t="s">
        <v>6186</v>
      </c>
      <c r="AJ1768" t="s">
        <v>6186</v>
      </c>
      <c r="AK1768" t="s">
        <v>6186</v>
      </c>
      <c r="AL1768" t="s">
        <v>6186</v>
      </c>
      <c r="AM1768" t="s">
        <v>6186</v>
      </c>
      <c r="AN1768" t="s">
        <v>6186</v>
      </c>
      <c r="AO1768" t="s">
        <v>6186</v>
      </c>
      <c r="AP1768">
        <v>1</v>
      </c>
      <c r="AQ1768" t="s">
        <v>6186</v>
      </c>
      <c r="AR1768" t="s">
        <v>6186</v>
      </c>
      <c r="AS1768" t="s">
        <v>6186</v>
      </c>
      <c r="AT1768" t="s">
        <v>6186</v>
      </c>
      <c r="AU1768" t="s">
        <v>6186</v>
      </c>
      <c r="AV1768">
        <v>3</v>
      </c>
      <c r="AW1768" t="s">
        <v>6186</v>
      </c>
      <c r="AX1768">
        <v>8</v>
      </c>
      <c r="AY1768">
        <v>1</v>
      </c>
      <c r="AZ1768" t="s">
        <v>6186</v>
      </c>
      <c r="BA1768" t="s">
        <v>6186</v>
      </c>
      <c r="BB1768" t="s">
        <v>6186</v>
      </c>
      <c r="BC1768" t="s">
        <v>6186</v>
      </c>
      <c r="BD1768" t="s">
        <v>6186</v>
      </c>
    </row>
    <row r="1769" spans="1:56">
      <c r="A1769" t="s">
        <v>6189</v>
      </c>
      <c r="B1769">
        <v>5500</v>
      </c>
      <c r="C1769">
        <v>1982</v>
      </c>
      <c r="D1769">
        <v>17</v>
      </c>
      <c r="E1769">
        <v>1.7780000000000001E-3</v>
      </c>
      <c r="F1769">
        <v>22.377469999999999</v>
      </c>
      <c r="H1769">
        <v>19.057459999999999</v>
      </c>
      <c r="I1769">
        <f t="shared" si="31"/>
        <v>3.3884163879999998E-2</v>
      </c>
      <c r="K1769">
        <v>17.547940000000001</v>
      </c>
      <c r="L1769">
        <v>21.29655</v>
      </c>
      <c r="M1769">
        <v>534.17406000000005</v>
      </c>
      <c r="N1769">
        <v>580.12508000000003</v>
      </c>
      <c r="O1769">
        <v>478.01170999999999</v>
      </c>
      <c r="P1769" t="s">
        <v>6186</v>
      </c>
      <c r="Q1769">
        <v>350</v>
      </c>
      <c r="R1769">
        <v>130</v>
      </c>
      <c r="S1769">
        <v>18.802199999999999</v>
      </c>
      <c r="T1769">
        <v>0.37142900000000001</v>
      </c>
      <c r="U1769">
        <v>2.3636000000000001E-2</v>
      </c>
      <c r="V1769">
        <v>52.411990000000003</v>
      </c>
      <c r="W1769" t="s">
        <v>6186</v>
      </c>
      <c r="X1769">
        <v>1</v>
      </c>
      <c r="Y1769" t="s">
        <v>6186</v>
      </c>
      <c r="Z1769">
        <v>0.16700000000000001</v>
      </c>
      <c r="AA1769" t="s">
        <v>6186</v>
      </c>
      <c r="AB1769">
        <v>0.83299999999999996</v>
      </c>
      <c r="AC1769" t="s">
        <v>6186</v>
      </c>
      <c r="AD1769" t="s">
        <v>6186</v>
      </c>
      <c r="AE1769" t="s">
        <v>6186</v>
      </c>
      <c r="AF1769" t="s">
        <v>6186</v>
      </c>
      <c r="AG1769" t="s">
        <v>6186</v>
      </c>
      <c r="AH1769" t="s">
        <v>6186</v>
      </c>
      <c r="AI1769">
        <v>1</v>
      </c>
      <c r="AJ1769">
        <v>1</v>
      </c>
      <c r="AK1769" t="s">
        <v>6186</v>
      </c>
      <c r="AL1769" t="s">
        <v>6186</v>
      </c>
      <c r="AM1769" t="s">
        <v>6186</v>
      </c>
      <c r="AN1769" t="s">
        <v>6186</v>
      </c>
      <c r="AO1769" t="s">
        <v>6186</v>
      </c>
      <c r="AP1769" t="s">
        <v>6186</v>
      </c>
      <c r="AQ1769" t="s">
        <v>6186</v>
      </c>
      <c r="AR1769" t="s">
        <v>6186</v>
      </c>
      <c r="AS1769" t="s">
        <v>6186</v>
      </c>
      <c r="AT1769" t="s">
        <v>6186</v>
      </c>
      <c r="AU1769" t="s">
        <v>6186</v>
      </c>
      <c r="AV1769">
        <v>4</v>
      </c>
      <c r="AW1769" t="s">
        <v>6186</v>
      </c>
      <c r="AX1769">
        <v>8</v>
      </c>
      <c r="AY1769">
        <v>1</v>
      </c>
      <c r="AZ1769" t="s">
        <v>6186</v>
      </c>
      <c r="BA1769" t="s">
        <v>6186</v>
      </c>
      <c r="BB1769" t="s">
        <v>6186</v>
      </c>
      <c r="BC1769" t="s">
        <v>6186</v>
      </c>
      <c r="BD1769" t="s">
        <v>6186</v>
      </c>
    </row>
    <row r="1770" spans="1:56">
      <c r="A1770" t="s">
        <v>6189</v>
      </c>
      <c r="B1770">
        <v>5500</v>
      </c>
      <c r="C1770">
        <v>1983</v>
      </c>
      <c r="D1770">
        <v>10</v>
      </c>
      <c r="E1770">
        <v>9.4499999999999998E-4</v>
      </c>
      <c r="F1770">
        <v>22.14715</v>
      </c>
      <c r="H1770">
        <v>18.871320000000001</v>
      </c>
      <c r="I1770">
        <f t="shared" si="31"/>
        <v>1.7833397399999999E-2</v>
      </c>
      <c r="K1770">
        <v>17.341460000000001</v>
      </c>
      <c r="L1770">
        <v>21.152010000000001</v>
      </c>
      <c r="M1770">
        <v>539.44287999999995</v>
      </c>
      <c r="N1770">
        <v>587.03229999999996</v>
      </c>
      <c r="O1770">
        <v>481.27803999999998</v>
      </c>
      <c r="P1770" t="s">
        <v>6186</v>
      </c>
      <c r="Q1770">
        <v>379</v>
      </c>
      <c r="R1770">
        <v>130</v>
      </c>
      <c r="S1770">
        <v>17.192299999999999</v>
      </c>
      <c r="T1770">
        <v>0.34300799999999998</v>
      </c>
      <c r="U1770">
        <v>2.3636000000000001E-2</v>
      </c>
      <c r="V1770">
        <v>51.909260000000003</v>
      </c>
      <c r="W1770" t="s">
        <v>6186</v>
      </c>
      <c r="X1770">
        <v>1</v>
      </c>
      <c r="Y1770" t="s">
        <v>6186</v>
      </c>
      <c r="Z1770">
        <v>0.1</v>
      </c>
      <c r="AA1770" t="s">
        <v>6186</v>
      </c>
      <c r="AB1770">
        <v>0.9</v>
      </c>
      <c r="AC1770" t="s">
        <v>6186</v>
      </c>
      <c r="AD1770" t="s">
        <v>6186</v>
      </c>
      <c r="AE1770" t="s">
        <v>6186</v>
      </c>
      <c r="AF1770" t="s">
        <v>6186</v>
      </c>
      <c r="AG1770" t="s">
        <v>6186</v>
      </c>
      <c r="AH1770" t="s">
        <v>6186</v>
      </c>
      <c r="AI1770">
        <v>1</v>
      </c>
      <c r="AJ1770">
        <v>1</v>
      </c>
      <c r="AK1770" t="s">
        <v>6186</v>
      </c>
      <c r="AL1770" t="s">
        <v>6186</v>
      </c>
      <c r="AM1770" t="s">
        <v>6186</v>
      </c>
      <c r="AN1770" t="s">
        <v>6186</v>
      </c>
      <c r="AO1770" t="s">
        <v>6186</v>
      </c>
      <c r="AP1770" t="s">
        <v>6186</v>
      </c>
      <c r="AQ1770" t="s">
        <v>6186</v>
      </c>
      <c r="AR1770" t="s">
        <v>6186</v>
      </c>
      <c r="AS1770" t="s">
        <v>6186</v>
      </c>
      <c r="AT1770" t="s">
        <v>6186</v>
      </c>
      <c r="AU1770" t="s">
        <v>6186</v>
      </c>
      <c r="AV1770">
        <v>4</v>
      </c>
      <c r="AW1770" t="s">
        <v>6186</v>
      </c>
      <c r="AX1770">
        <v>8</v>
      </c>
      <c r="AY1770">
        <v>1</v>
      </c>
      <c r="AZ1770" t="s">
        <v>6186</v>
      </c>
      <c r="BA1770" t="s">
        <v>6186</v>
      </c>
      <c r="BB1770" t="s">
        <v>6186</v>
      </c>
      <c r="BC1770" t="s">
        <v>6186</v>
      </c>
      <c r="BD1770" t="s">
        <v>6186</v>
      </c>
    </row>
    <row r="1771" spans="1:56">
      <c r="A1771" t="s">
        <v>6189</v>
      </c>
      <c r="B1771">
        <v>5500</v>
      </c>
      <c r="C1771">
        <v>1984</v>
      </c>
      <c r="D1771">
        <v>8</v>
      </c>
      <c r="E1771">
        <v>5.4799999999999998E-4</v>
      </c>
      <c r="F1771">
        <v>21.884810000000002</v>
      </c>
      <c r="H1771">
        <v>18.620200000000001</v>
      </c>
      <c r="I1771">
        <f t="shared" si="31"/>
        <v>1.02038696E-2</v>
      </c>
      <c r="K1771">
        <v>17.349129999999999</v>
      </c>
      <c r="L1771">
        <v>20.451530000000002</v>
      </c>
      <c r="M1771">
        <v>546.71817999999996</v>
      </c>
      <c r="N1771">
        <v>586.77293999999995</v>
      </c>
      <c r="O1771">
        <v>497.76236999999998</v>
      </c>
      <c r="P1771" t="s">
        <v>6186</v>
      </c>
      <c r="Q1771">
        <v>379</v>
      </c>
      <c r="R1771">
        <v>130</v>
      </c>
      <c r="S1771">
        <v>17.081499999999998</v>
      </c>
      <c r="T1771">
        <v>0.34300799999999998</v>
      </c>
      <c r="U1771">
        <v>2.3636000000000001E-2</v>
      </c>
      <c r="V1771">
        <v>51.209780000000002</v>
      </c>
      <c r="W1771" t="s">
        <v>6186</v>
      </c>
      <c r="X1771">
        <v>0.97</v>
      </c>
      <c r="Y1771">
        <v>0.03</v>
      </c>
      <c r="Z1771">
        <v>0.13100000000000001</v>
      </c>
      <c r="AA1771" t="s">
        <v>6186</v>
      </c>
      <c r="AB1771">
        <v>0.86899999999999999</v>
      </c>
      <c r="AC1771" t="s">
        <v>6186</v>
      </c>
      <c r="AD1771" t="s">
        <v>6186</v>
      </c>
      <c r="AE1771" t="s">
        <v>6186</v>
      </c>
      <c r="AF1771" t="s">
        <v>6186</v>
      </c>
      <c r="AG1771" t="s">
        <v>6186</v>
      </c>
      <c r="AH1771" t="s">
        <v>6186</v>
      </c>
      <c r="AI1771">
        <v>1</v>
      </c>
      <c r="AJ1771">
        <v>1</v>
      </c>
      <c r="AK1771" t="s">
        <v>6186</v>
      </c>
      <c r="AL1771" t="s">
        <v>6186</v>
      </c>
      <c r="AM1771" t="s">
        <v>6186</v>
      </c>
      <c r="AN1771" t="s">
        <v>6186</v>
      </c>
      <c r="AO1771" t="s">
        <v>6186</v>
      </c>
      <c r="AP1771" t="s">
        <v>6186</v>
      </c>
      <c r="AQ1771" t="s">
        <v>6186</v>
      </c>
      <c r="AR1771" t="s">
        <v>6186</v>
      </c>
      <c r="AS1771" t="s">
        <v>6186</v>
      </c>
      <c r="AT1771" t="s">
        <v>6186</v>
      </c>
      <c r="AU1771" t="s">
        <v>6186</v>
      </c>
      <c r="AV1771">
        <v>3.9</v>
      </c>
      <c r="AW1771" t="s">
        <v>6186</v>
      </c>
      <c r="AX1771">
        <v>8</v>
      </c>
      <c r="AY1771">
        <v>1</v>
      </c>
      <c r="AZ1771" t="s">
        <v>6186</v>
      </c>
      <c r="BA1771" t="s">
        <v>6186</v>
      </c>
      <c r="BB1771" t="s">
        <v>6186</v>
      </c>
      <c r="BC1771" t="s">
        <v>6186</v>
      </c>
      <c r="BD1771" t="s">
        <v>6186</v>
      </c>
    </row>
    <row r="1772" spans="1:56">
      <c r="A1772" t="s">
        <v>6189</v>
      </c>
      <c r="B1772">
        <v>5500</v>
      </c>
      <c r="C1772">
        <v>1985</v>
      </c>
      <c r="D1772">
        <v>5</v>
      </c>
      <c r="E1772">
        <v>3.68E-4</v>
      </c>
      <c r="F1772">
        <v>21.106729999999999</v>
      </c>
      <c r="H1772">
        <v>17.981059999999999</v>
      </c>
      <c r="I1772">
        <f t="shared" si="31"/>
        <v>6.61703008E-3</v>
      </c>
      <c r="K1772">
        <v>16.513069999999999</v>
      </c>
      <c r="L1772">
        <v>20.172920000000001</v>
      </c>
      <c r="M1772">
        <v>566.15133000000003</v>
      </c>
      <c r="N1772">
        <v>616.48126000000002</v>
      </c>
      <c r="O1772">
        <v>504.63697000000002</v>
      </c>
      <c r="P1772" t="s">
        <v>6186</v>
      </c>
      <c r="Q1772">
        <v>379</v>
      </c>
      <c r="R1772">
        <v>130</v>
      </c>
      <c r="S1772">
        <v>16.827100000000002</v>
      </c>
      <c r="T1772">
        <v>0.34300799999999998</v>
      </c>
      <c r="U1772">
        <v>2.3636000000000001E-2</v>
      </c>
      <c r="V1772">
        <v>49.471890000000002</v>
      </c>
      <c r="W1772" t="s">
        <v>6186</v>
      </c>
      <c r="X1772">
        <v>0.83199999999999996</v>
      </c>
      <c r="Y1772">
        <v>0.16800000000000001</v>
      </c>
      <c r="Z1772">
        <v>0.11899999999999999</v>
      </c>
      <c r="AA1772" t="s">
        <v>6186</v>
      </c>
      <c r="AB1772">
        <v>0.88100000000000001</v>
      </c>
      <c r="AC1772" t="s">
        <v>6186</v>
      </c>
      <c r="AD1772" t="s">
        <v>6186</v>
      </c>
      <c r="AE1772" t="s">
        <v>6186</v>
      </c>
      <c r="AF1772" t="s">
        <v>6186</v>
      </c>
      <c r="AG1772" t="s">
        <v>6186</v>
      </c>
      <c r="AH1772" t="s">
        <v>6186</v>
      </c>
      <c r="AI1772">
        <v>1</v>
      </c>
      <c r="AJ1772">
        <v>1</v>
      </c>
      <c r="AK1772" t="s">
        <v>6186</v>
      </c>
      <c r="AL1772" t="s">
        <v>6186</v>
      </c>
      <c r="AM1772" t="s">
        <v>6186</v>
      </c>
      <c r="AN1772" t="s">
        <v>6186</v>
      </c>
      <c r="AO1772" t="s">
        <v>6186</v>
      </c>
      <c r="AP1772" t="s">
        <v>6186</v>
      </c>
      <c r="AQ1772" t="s">
        <v>6186</v>
      </c>
      <c r="AR1772" t="s">
        <v>6186</v>
      </c>
      <c r="AS1772" t="s">
        <v>6186</v>
      </c>
      <c r="AT1772" t="s">
        <v>6186</v>
      </c>
      <c r="AU1772" t="s">
        <v>6186</v>
      </c>
      <c r="AV1772">
        <v>3.9</v>
      </c>
      <c r="AW1772" t="s">
        <v>6186</v>
      </c>
      <c r="AX1772">
        <v>8</v>
      </c>
      <c r="AY1772">
        <v>1</v>
      </c>
      <c r="AZ1772" t="s">
        <v>6186</v>
      </c>
      <c r="BA1772" t="s">
        <v>6186</v>
      </c>
      <c r="BB1772" t="s">
        <v>6186</v>
      </c>
      <c r="BC1772" t="s">
        <v>6186</v>
      </c>
      <c r="BD1772" t="s">
        <v>6186</v>
      </c>
    </row>
    <row r="1773" spans="1:56">
      <c r="A1773" t="s">
        <v>6189</v>
      </c>
      <c r="B1773">
        <v>5500</v>
      </c>
      <c r="C1773">
        <v>1986</v>
      </c>
      <c r="D1773">
        <v>3</v>
      </c>
      <c r="E1773">
        <v>2.1900000000000001E-4</v>
      </c>
      <c r="F1773">
        <v>21.096060000000001</v>
      </c>
      <c r="H1773">
        <v>17.910869999999999</v>
      </c>
      <c r="I1773">
        <f t="shared" si="31"/>
        <v>3.9224805300000004E-3</v>
      </c>
      <c r="K1773">
        <v>16.432449999999999</v>
      </c>
      <c r="L1773">
        <v>20.059719999999999</v>
      </c>
      <c r="M1773">
        <v>568.36998000000006</v>
      </c>
      <c r="N1773">
        <v>619.50599</v>
      </c>
      <c r="O1773">
        <v>507.48464999999999</v>
      </c>
      <c r="P1773" t="s">
        <v>6186</v>
      </c>
      <c r="Q1773">
        <v>379</v>
      </c>
      <c r="R1773">
        <v>130</v>
      </c>
      <c r="S1773">
        <v>16.0852</v>
      </c>
      <c r="T1773">
        <v>0.34300799999999998</v>
      </c>
      <c r="U1773">
        <v>2.3636000000000001E-2</v>
      </c>
      <c r="V1773">
        <v>49.280630000000002</v>
      </c>
      <c r="W1773" t="s">
        <v>6186</v>
      </c>
      <c r="X1773">
        <v>0.84399999999999997</v>
      </c>
      <c r="Y1773">
        <v>0.156</v>
      </c>
      <c r="Z1773">
        <v>0.14499999999999999</v>
      </c>
      <c r="AA1773" t="s">
        <v>6186</v>
      </c>
      <c r="AB1773">
        <v>0.85499999999999998</v>
      </c>
      <c r="AC1773" t="s">
        <v>6186</v>
      </c>
      <c r="AD1773" t="s">
        <v>6186</v>
      </c>
      <c r="AE1773" t="s">
        <v>6186</v>
      </c>
      <c r="AF1773" t="s">
        <v>6186</v>
      </c>
      <c r="AG1773" t="s">
        <v>6186</v>
      </c>
      <c r="AH1773" t="s">
        <v>6186</v>
      </c>
      <c r="AI1773">
        <v>1</v>
      </c>
      <c r="AJ1773">
        <v>1</v>
      </c>
      <c r="AK1773" t="s">
        <v>6186</v>
      </c>
      <c r="AL1773" t="s">
        <v>6186</v>
      </c>
      <c r="AM1773" t="s">
        <v>6186</v>
      </c>
      <c r="AN1773" t="s">
        <v>6186</v>
      </c>
      <c r="AO1773" t="s">
        <v>6186</v>
      </c>
      <c r="AP1773" t="s">
        <v>6186</v>
      </c>
      <c r="AQ1773" t="s">
        <v>6186</v>
      </c>
      <c r="AR1773" t="s">
        <v>6186</v>
      </c>
      <c r="AS1773" t="s">
        <v>6186</v>
      </c>
      <c r="AT1773" t="s">
        <v>6186</v>
      </c>
      <c r="AU1773" t="s">
        <v>6186</v>
      </c>
      <c r="AV1773">
        <v>3.9</v>
      </c>
      <c r="AW1773" t="s">
        <v>6186</v>
      </c>
      <c r="AX1773">
        <v>8</v>
      </c>
      <c r="AY1773">
        <v>1</v>
      </c>
      <c r="AZ1773" t="s">
        <v>6186</v>
      </c>
      <c r="BA1773" t="s">
        <v>6186</v>
      </c>
      <c r="BB1773" t="s">
        <v>6186</v>
      </c>
      <c r="BC1773" t="s">
        <v>6186</v>
      </c>
      <c r="BD1773" t="s">
        <v>6186</v>
      </c>
    </row>
    <row r="1774" spans="1:56">
      <c r="A1774" t="s">
        <v>6189</v>
      </c>
      <c r="B1774">
        <v>5500</v>
      </c>
      <c r="C1774">
        <v>1987</v>
      </c>
      <c r="D1774">
        <v>1</v>
      </c>
      <c r="E1774">
        <v>8.6000000000000003E-5</v>
      </c>
      <c r="F1774">
        <v>21.086549999999999</v>
      </c>
      <c r="H1774">
        <v>17.854289999999999</v>
      </c>
      <c r="I1774">
        <f t="shared" si="31"/>
        <v>1.53546894E-3</v>
      </c>
      <c r="K1774">
        <v>16.275400000000001</v>
      </c>
      <c r="L1774">
        <v>20.119679999999999</v>
      </c>
      <c r="M1774">
        <v>570.17111</v>
      </c>
      <c r="N1774">
        <v>625.48401999999999</v>
      </c>
      <c r="O1774">
        <v>505.97215999999997</v>
      </c>
      <c r="P1774" t="s">
        <v>6186</v>
      </c>
      <c r="Q1774">
        <v>379</v>
      </c>
      <c r="R1774">
        <v>130</v>
      </c>
      <c r="S1774">
        <v>16.341799999999999</v>
      </c>
      <c r="T1774">
        <v>0.34300799999999998</v>
      </c>
      <c r="U1774">
        <v>2.3636000000000001E-2</v>
      </c>
      <c r="V1774">
        <v>49.135260000000002</v>
      </c>
      <c r="W1774" t="s">
        <v>6186</v>
      </c>
      <c r="X1774">
        <v>0.8</v>
      </c>
      <c r="Y1774">
        <v>0.2</v>
      </c>
      <c r="Z1774">
        <v>7.6999999999999999E-2</v>
      </c>
      <c r="AA1774" t="s">
        <v>6186</v>
      </c>
      <c r="AB1774">
        <v>0.92300000000000004</v>
      </c>
      <c r="AC1774" t="s">
        <v>6186</v>
      </c>
      <c r="AD1774" t="s">
        <v>6186</v>
      </c>
      <c r="AE1774" t="s">
        <v>6186</v>
      </c>
      <c r="AF1774" t="s">
        <v>6186</v>
      </c>
      <c r="AG1774" t="s">
        <v>6186</v>
      </c>
      <c r="AH1774" t="s">
        <v>6186</v>
      </c>
      <c r="AI1774">
        <v>1</v>
      </c>
      <c r="AJ1774">
        <v>1</v>
      </c>
      <c r="AK1774" t="s">
        <v>6186</v>
      </c>
      <c r="AL1774" t="s">
        <v>6186</v>
      </c>
      <c r="AM1774" t="s">
        <v>6186</v>
      </c>
      <c r="AN1774" t="s">
        <v>6186</v>
      </c>
      <c r="AO1774" t="s">
        <v>6186</v>
      </c>
      <c r="AP1774" t="s">
        <v>6186</v>
      </c>
      <c r="AQ1774" t="s">
        <v>6186</v>
      </c>
      <c r="AR1774" t="s">
        <v>6186</v>
      </c>
      <c r="AS1774" t="s">
        <v>6186</v>
      </c>
      <c r="AT1774" t="s">
        <v>6186</v>
      </c>
      <c r="AU1774" t="s">
        <v>6186</v>
      </c>
      <c r="AV1774">
        <v>3.9</v>
      </c>
      <c r="AW1774" t="s">
        <v>6186</v>
      </c>
      <c r="AX1774">
        <v>8</v>
      </c>
      <c r="AY1774">
        <v>1</v>
      </c>
      <c r="AZ1774" t="s">
        <v>6186</v>
      </c>
      <c r="BA1774" t="s">
        <v>6186</v>
      </c>
      <c r="BB1774" t="s">
        <v>6186</v>
      </c>
      <c r="BC1774" t="s">
        <v>6186</v>
      </c>
      <c r="BD1774" t="s">
        <v>6186</v>
      </c>
    </row>
    <row r="1775" spans="1:56">
      <c r="A1775" t="s">
        <v>6189</v>
      </c>
      <c r="B1775">
        <v>5500</v>
      </c>
      <c r="C1775">
        <v>1988</v>
      </c>
      <c r="D1775">
        <v>1</v>
      </c>
      <c r="E1775">
        <v>8.3999999999999995E-5</v>
      </c>
      <c r="F1775">
        <v>16.895150000000001</v>
      </c>
      <c r="H1775">
        <v>14.21161</v>
      </c>
      <c r="I1775">
        <f t="shared" si="31"/>
        <v>1.1937752399999999E-3</v>
      </c>
      <c r="K1775">
        <v>13.414619999999999</v>
      </c>
      <c r="L1775">
        <v>15.23039</v>
      </c>
      <c r="M1775">
        <v>657.68349999999998</v>
      </c>
      <c r="N1775">
        <v>697.87477999999999</v>
      </c>
      <c r="O1775">
        <v>612.41808000000003</v>
      </c>
      <c r="P1775" t="s">
        <v>6186</v>
      </c>
      <c r="Q1775">
        <v>363.0917</v>
      </c>
      <c r="R1775">
        <v>178.09479999999999</v>
      </c>
      <c r="S1775">
        <v>13.703799999999999</v>
      </c>
      <c r="T1775">
        <v>0.49509199999999998</v>
      </c>
      <c r="U1775">
        <v>3.2381E-2</v>
      </c>
      <c r="V1775">
        <v>40.680259999999997</v>
      </c>
      <c r="W1775" t="s">
        <v>6186</v>
      </c>
      <c r="X1775">
        <v>0.97799999999999998</v>
      </c>
      <c r="Y1775">
        <v>2.1999999999999999E-2</v>
      </c>
      <c r="Z1775">
        <v>0.627</v>
      </c>
      <c r="AA1775" t="s">
        <v>6186</v>
      </c>
      <c r="AB1775">
        <v>0.373</v>
      </c>
      <c r="AC1775" t="s">
        <v>6186</v>
      </c>
      <c r="AD1775" t="s">
        <v>6186</v>
      </c>
      <c r="AE1775" t="s">
        <v>6186</v>
      </c>
      <c r="AF1775" t="s">
        <v>6186</v>
      </c>
      <c r="AG1775" t="s">
        <v>6186</v>
      </c>
      <c r="AH1775">
        <v>0.54900000000000004</v>
      </c>
      <c r="AI1775">
        <v>0.45100000000000001</v>
      </c>
      <c r="AJ1775">
        <v>0.45100000000000001</v>
      </c>
      <c r="AK1775" t="s">
        <v>6186</v>
      </c>
      <c r="AL1775" t="s">
        <v>6186</v>
      </c>
      <c r="AM1775" t="s">
        <v>6186</v>
      </c>
      <c r="AN1775" t="s">
        <v>6186</v>
      </c>
      <c r="AO1775" t="s">
        <v>6186</v>
      </c>
      <c r="AP1775">
        <v>0.54900000000000004</v>
      </c>
      <c r="AQ1775" t="s">
        <v>6186</v>
      </c>
      <c r="AR1775" t="s">
        <v>6186</v>
      </c>
      <c r="AS1775" t="s">
        <v>6186</v>
      </c>
      <c r="AT1775" t="s">
        <v>6186</v>
      </c>
      <c r="AU1775" t="s">
        <v>6186</v>
      </c>
      <c r="AV1775">
        <v>3.4</v>
      </c>
      <c r="AW1775" t="s">
        <v>6186</v>
      </c>
      <c r="AX1775">
        <v>8</v>
      </c>
      <c r="AY1775">
        <v>1</v>
      </c>
      <c r="AZ1775" t="s">
        <v>6186</v>
      </c>
      <c r="BA1775" t="s">
        <v>6186</v>
      </c>
      <c r="BB1775" t="s">
        <v>6186</v>
      </c>
      <c r="BC1775" t="s">
        <v>6186</v>
      </c>
      <c r="BD1775" t="s">
        <v>6186</v>
      </c>
    </row>
    <row r="1776" spans="1:56">
      <c r="A1776" t="s">
        <v>6189</v>
      </c>
      <c r="B1776">
        <v>5500</v>
      </c>
      <c r="C1776">
        <v>1989</v>
      </c>
      <c r="D1776">
        <v>1</v>
      </c>
      <c r="E1776">
        <v>8.7000000000000001E-5</v>
      </c>
      <c r="F1776">
        <v>19.19276</v>
      </c>
      <c r="H1776">
        <v>16.128509999999999</v>
      </c>
      <c r="I1776">
        <f t="shared" si="31"/>
        <v>1.4031803699999998E-3</v>
      </c>
      <c r="K1776">
        <v>14.79668</v>
      </c>
      <c r="L1776">
        <v>17.904769999999999</v>
      </c>
      <c r="M1776">
        <v>599.86649999999997</v>
      </c>
      <c r="N1776">
        <v>654.55484000000001</v>
      </c>
      <c r="O1776">
        <v>539.58335</v>
      </c>
      <c r="P1776" t="s">
        <v>6186</v>
      </c>
      <c r="Q1776">
        <v>369.7937</v>
      </c>
      <c r="R1776">
        <v>152.66669999999999</v>
      </c>
      <c r="S1776">
        <v>14.826000000000001</v>
      </c>
      <c r="T1776">
        <v>0.41738900000000001</v>
      </c>
      <c r="U1776">
        <v>2.7758000000000001E-2</v>
      </c>
      <c r="V1776">
        <v>45.351689999999998</v>
      </c>
      <c r="W1776" t="s">
        <v>6186</v>
      </c>
      <c r="X1776">
        <v>1</v>
      </c>
      <c r="Y1776" t="s">
        <v>6186</v>
      </c>
      <c r="Z1776">
        <v>0.36</v>
      </c>
      <c r="AA1776" t="s">
        <v>6186</v>
      </c>
      <c r="AB1776">
        <v>0.64</v>
      </c>
      <c r="AC1776" t="s">
        <v>6186</v>
      </c>
      <c r="AD1776" t="s">
        <v>6186</v>
      </c>
      <c r="AE1776" t="s">
        <v>6186</v>
      </c>
      <c r="AF1776" t="s">
        <v>6186</v>
      </c>
      <c r="AG1776" t="s">
        <v>6186</v>
      </c>
      <c r="AH1776">
        <v>0.317</v>
      </c>
      <c r="AI1776">
        <v>0.68300000000000005</v>
      </c>
      <c r="AJ1776">
        <v>0.68300000000000005</v>
      </c>
      <c r="AK1776" t="s">
        <v>6186</v>
      </c>
      <c r="AL1776" t="s">
        <v>6186</v>
      </c>
      <c r="AM1776" t="s">
        <v>6186</v>
      </c>
      <c r="AN1776" t="s">
        <v>6186</v>
      </c>
      <c r="AO1776" t="s">
        <v>6186</v>
      </c>
      <c r="AP1776">
        <v>0.317</v>
      </c>
      <c r="AQ1776" t="s">
        <v>6186</v>
      </c>
      <c r="AR1776" t="s">
        <v>6186</v>
      </c>
      <c r="AS1776" t="s">
        <v>6186</v>
      </c>
      <c r="AT1776" t="s">
        <v>6186</v>
      </c>
      <c r="AU1776" t="s">
        <v>6186</v>
      </c>
      <c r="AV1776">
        <v>3.6</v>
      </c>
      <c r="AW1776" t="s">
        <v>6186</v>
      </c>
      <c r="AX1776">
        <v>8</v>
      </c>
      <c r="AY1776">
        <v>1</v>
      </c>
      <c r="AZ1776" t="s">
        <v>6186</v>
      </c>
      <c r="BA1776" t="s">
        <v>6186</v>
      </c>
      <c r="BB1776" t="s">
        <v>6186</v>
      </c>
      <c r="BC1776" t="s">
        <v>6186</v>
      </c>
      <c r="BD1776" t="s">
        <v>6186</v>
      </c>
    </row>
    <row r="1777" spans="1:56">
      <c r="A1777" t="s">
        <v>6189</v>
      </c>
      <c r="B1777">
        <v>5500</v>
      </c>
      <c r="C1777">
        <v>1990</v>
      </c>
      <c r="D1777">
        <v>1</v>
      </c>
      <c r="E1777">
        <v>1.12E-4</v>
      </c>
      <c r="F1777">
        <v>18.568049999999999</v>
      </c>
      <c r="H1777">
        <v>15.55541</v>
      </c>
      <c r="I1777">
        <f t="shared" si="31"/>
        <v>1.7422059199999999E-3</v>
      </c>
      <c r="K1777">
        <v>14.2677</v>
      </c>
      <c r="L1777">
        <v>17.226130000000001</v>
      </c>
      <c r="M1777">
        <v>620.78800000000001</v>
      </c>
      <c r="N1777">
        <v>677.86207999999999</v>
      </c>
      <c r="O1777">
        <v>559.44320000000005</v>
      </c>
      <c r="P1777" t="s">
        <v>6186</v>
      </c>
      <c r="Q1777">
        <v>369.72250000000003</v>
      </c>
      <c r="R1777">
        <v>158.99359999999999</v>
      </c>
      <c r="S1777">
        <v>13.4063</v>
      </c>
      <c r="T1777">
        <v>0.43419600000000003</v>
      </c>
      <c r="U1777">
        <v>2.8908E-2</v>
      </c>
      <c r="V1777">
        <v>44.0593</v>
      </c>
      <c r="W1777" t="s">
        <v>6186</v>
      </c>
      <c r="X1777">
        <v>0.94799999999999995</v>
      </c>
      <c r="Y1777">
        <v>5.1999999999999998E-2</v>
      </c>
      <c r="Z1777">
        <v>0.41</v>
      </c>
      <c r="AA1777" t="s">
        <v>6186</v>
      </c>
      <c r="AB1777">
        <v>0.59</v>
      </c>
      <c r="AC1777" t="s">
        <v>6186</v>
      </c>
      <c r="AD1777" t="s">
        <v>6186</v>
      </c>
      <c r="AE1777" t="s">
        <v>6186</v>
      </c>
      <c r="AF1777" t="s">
        <v>6186</v>
      </c>
      <c r="AG1777" t="s">
        <v>6186</v>
      </c>
      <c r="AH1777">
        <v>0.32</v>
      </c>
      <c r="AI1777">
        <v>0.68</v>
      </c>
      <c r="AJ1777">
        <v>0.68</v>
      </c>
      <c r="AK1777" t="s">
        <v>6186</v>
      </c>
      <c r="AL1777" t="s">
        <v>6186</v>
      </c>
      <c r="AM1777" t="s">
        <v>6186</v>
      </c>
      <c r="AN1777" t="s">
        <v>6186</v>
      </c>
      <c r="AO1777" t="s">
        <v>6186</v>
      </c>
      <c r="AP1777">
        <v>0.32</v>
      </c>
      <c r="AQ1777" t="s">
        <v>6186</v>
      </c>
      <c r="AR1777" t="s">
        <v>6186</v>
      </c>
      <c r="AS1777" t="s">
        <v>6186</v>
      </c>
      <c r="AT1777" t="s">
        <v>6186</v>
      </c>
      <c r="AU1777" t="s">
        <v>6186</v>
      </c>
      <c r="AV1777">
        <v>3.6</v>
      </c>
      <c r="AW1777" t="s">
        <v>6186</v>
      </c>
      <c r="AX1777">
        <v>8</v>
      </c>
      <c r="AY1777">
        <v>1</v>
      </c>
      <c r="AZ1777" t="s">
        <v>6186</v>
      </c>
      <c r="BA1777" t="s">
        <v>6186</v>
      </c>
      <c r="BB1777" t="s">
        <v>6186</v>
      </c>
      <c r="BC1777" t="s">
        <v>6186</v>
      </c>
      <c r="BD1777" t="s">
        <v>6186</v>
      </c>
    </row>
    <row r="1778" spans="1:56">
      <c r="A1778" t="s">
        <v>6189</v>
      </c>
      <c r="B1778">
        <v>5500</v>
      </c>
      <c r="C1778">
        <v>1991</v>
      </c>
      <c r="D1778">
        <v>3</v>
      </c>
      <c r="E1778">
        <v>2.14E-4</v>
      </c>
      <c r="F1778">
        <v>17.53002</v>
      </c>
      <c r="H1778">
        <v>14.694929999999999</v>
      </c>
      <c r="I1778">
        <f t="shared" si="31"/>
        <v>3.1447150199999997E-3</v>
      </c>
      <c r="K1778">
        <v>13.165520000000001</v>
      </c>
      <c r="L1778">
        <v>16.740210000000001</v>
      </c>
      <c r="M1778">
        <v>639.19063000000006</v>
      </c>
      <c r="N1778">
        <v>713.93391999999994</v>
      </c>
      <c r="O1778">
        <v>560.57808999999997</v>
      </c>
      <c r="P1778" t="s">
        <v>6186</v>
      </c>
      <c r="Q1778">
        <v>363.99290000000002</v>
      </c>
      <c r="R1778">
        <v>176.2792</v>
      </c>
      <c r="S1778">
        <v>12.757199999999999</v>
      </c>
      <c r="T1778">
        <v>0.48882599999999998</v>
      </c>
      <c r="U1778">
        <v>3.2051000000000003E-2</v>
      </c>
      <c r="V1778">
        <v>41.706389999999999</v>
      </c>
      <c r="W1778" t="s">
        <v>6186</v>
      </c>
      <c r="X1778">
        <v>0.97499999999999998</v>
      </c>
      <c r="Y1778">
        <v>2.5000000000000001E-2</v>
      </c>
      <c r="Z1778">
        <v>8.6999999999999994E-2</v>
      </c>
      <c r="AA1778" t="s">
        <v>6186</v>
      </c>
      <c r="AB1778">
        <v>0.91300000000000003</v>
      </c>
      <c r="AC1778" t="s">
        <v>6186</v>
      </c>
      <c r="AD1778" t="s">
        <v>6186</v>
      </c>
      <c r="AE1778" t="s">
        <v>6186</v>
      </c>
      <c r="AF1778" t="s">
        <v>6186</v>
      </c>
      <c r="AG1778" t="s">
        <v>6186</v>
      </c>
      <c r="AH1778">
        <v>0.52200000000000002</v>
      </c>
      <c r="AI1778">
        <v>0.47799999999999998</v>
      </c>
      <c r="AJ1778">
        <v>0.47799999999999998</v>
      </c>
      <c r="AK1778" t="s">
        <v>6186</v>
      </c>
      <c r="AL1778" t="s">
        <v>6186</v>
      </c>
      <c r="AM1778" t="s">
        <v>6186</v>
      </c>
      <c r="AN1778" t="s">
        <v>6186</v>
      </c>
      <c r="AO1778" t="s">
        <v>6186</v>
      </c>
      <c r="AP1778">
        <v>0.52200000000000002</v>
      </c>
      <c r="AQ1778" t="s">
        <v>6186</v>
      </c>
      <c r="AR1778" t="s">
        <v>6186</v>
      </c>
      <c r="AS1778" t="s">
        <v>6186</v>
      </c>
      <c r="AT1778" t="s">
        <v>6186</v>
      </c>
      <c r="AU1778" t="s">
        <v>6186</v>
      </c>
      <c r="AV1778">
        <v>3.9</v>
      </c>
      <c r="AW1778" t="s">
        <v>6186</v>
      </c>
      <c r="AX1778">
        <v>8</v>
      </c>
      <c r="AY1778">
        <v>1</v>
      </c>
      <c r="AZ1778" t="s">
        <v>6186</v>
      </c>
      <c r="BA1778" t="s">
        <v>6186</v>
      </c>
      <c r="BB1778" t="s">
        <v>6186</v>
      </c>
      <c r="BC1778" t="s">
        <v>6186</v>
      </c>
      <c r="BD1778" t="s">
        <v>6186</v>
      </c>
    </row>
    <row r="1779" spans="1:56">
      <c r="A1779" t="s">
        <v>6189</v>
      </c>
      <c r="B1779">
        <v>5500</v>
      </c>
      <c r="C1779">
        <v>1992</v>
      </c>
      <c r="D1779">
        <v>9</v>
      </c>
      <c r="E1779">
        <v>7.5299999999999998E-4</v>
      </c>
      <c r="F1779">
        <v>16.317519999999998</v>
      </c>
      <c r="H1779">
        <v>13.65587</v>
      </c>
      <c r="I1779">
        <f t="shared" si="31"/>
        <v>1.028287011E-2</v>
      </c>
      <c r="K1779">
        <v>12.178419999999999</v>
      </c>
      <c r="L1779">
        <v>15.59905</v>
      </c>
      <c r="M1779">
        <v>659.77813000000003</v>
      </c>
      <c r="N1779">
        <v>739.90382</v>
      </c>
      <c r="O1779">
        <v>577.50324000000001</v>
      </c>
      <c r="P1779" t="s">
        <v>6186</v>
      </c>
      <c r="Q1779">
        <v>352.66570000000002</v>
      </c>
      <c r="R1779">
        <v>200.35230000000001</v>
      </c>
      <c r="S1779">
        <v>11.2188</v>
      </c>
      <c r="T1779">
        <v>0.57029799999999997</v>
      </c>
      <c r="U1779">
        <v>3.6428000000000002E-2</v>
      </c>
      <c r="V1779">
        <v>38.050449999999998</v>
      </c>
      <c r="W1779" t="s">
        <v>6186</v>
      </c>
      <c r="X1779">
        <v>0.996</v>
      </c>
      <c r="Y1779">
        <v>4.0000000000000001E-3</v>
      </c>
      <c r="Z1779">
        <v>0.30399999999999999</v>
      </c>
      <c r="AA1779">
        <v>4.0000000000000001E-3</v>
      </c>
      <c r="AB1779">
        <v>0.69199999999999995</v>
      </c>
      <c r="AC1779" t="s">
        <v>6186</v>
      </c>
      <c r="AD1779" t="s">
        <v>6186</v>
      </c>
      <c r="AE1779" t="s">
        <v>6186</v>
      </c>
      <c r="AF1779" t="s">
        <v>6186</v>
      </c>
      <c r="AG1779">
        <v>7.0000000000000001E-3</v>
      </c>
      <c r="AH1779">
        <v>0.86499999999999999</v>
      </c>
      <c r="AI1779">
        <v>0.128</v>
      </c>
      <c r="AJ1779">
        <v>0.128</v>
      </c>
      <c r="AK1779" t="s">
        <v>6186</v>
      </c>
      <c r="AL1779" t="s">
        <v>6186</v>
      </c>
      <c r="AM1779" t="s">
        <v>6186</v>
      </c>
      <c r="AN1779" t="s">
        <v>6186</v>
      </c>
      <c r="AO1779" t="s">
        <v>6186</v>
      </c>
      <c r="AP1779">
        <v>0.872</v>
      </c>
      <c r="AQ1779" t="s">
        <v>6186</v>
      </c>
      <c r="AR1779" t="s">
        <v>6186</v>
      </c>
      <c r="AS1779" t="s">
        <v>6186</v>
      </c>
      <c r="AT1779" t="s">
        <v>6186</v>
      </c>
      <c r="AU1779" t="s">
        <v>6186</v>
      </c>
      <c r="AV1779">
        <v>4</v>
      </c>
      <c r="AW1779" t="s">
        <v>6186</v>
      </c>
      <c r="AX1779">
        <v>8</v>
      </c>
      <c r="AY1779">
        <v>0.95099999999999996</v>
      </c>
      <c r="AZ1779">
        <v>4.9000000000000002E-2</v>
      </c>
      <c r="BA1779" t="s">
        <v>6186</v>
      </c>
      <c r="BB1779" t="s">
        <v>6186</v>
      </c>
      <c r="BC1779" t="s">
        <v>6186</v>
      </c>
      <c r="BD1779" t="s">
        <v>6186</v>
      </c>
    </row>
    <row r="1780" spans="1:56">
      <c r="A1780" t="s">
        <v>6189</v>
      </c>
      <c r="B1780">
        <v>5500</v>
      </c>
      <c r="C1780">
        <v>1993</v>
      </c>
      <c r="D1780">
        <v>9</v>
      </c>
      <c r="E1780">
        <v>6.4999999999999997E-4</v>
      </c>
      <c r="F1780">
        <v>16.993500000000001</v>
      </c>
      <c r="H1780">
        <v>14.188359999999999</v>
      </c>
      <c r="I1780">
        <f t="shared" si="31"/>
        <v>9.2224339999999998E-3</v>
      </c>
      <c r="K1780">
        <v>12.559620000000001</v>
      </c>
      <c r="L1780">
        <v>16.308800000000002</v>
      </c>
      <c r="M1780">
        <v>626.35848999999996</v>
      </c>
      <c r="N1780">
        <v>707.58496000000002</v>
      </c>
      <c r="O1780">
        <v>544.92042000000004</v>
      </c>
      <c r="P1780" t="s">
        <v>6186</v>
      </c>
      <c r="Q1780">
        <v>351.89670000000001</v>
      </c>
      <c r="R1780">
        <v>199.40790000000001</v>
      </c>
      <c r="S1780">
        <v>10.6648</v>
      </c>
      <c r="T1780">
        <v>0.56896000000000002</v>
      </c>
      <c r="U1780">
        <v>3.6255999999999997E-2</v>
      </c>
      <c r="V1780">
        <v>39.40475</v>
      </c>
      <c r="W1780" t="s">
        <v>6186</v>
      </c>
      <c r="X1780">
        <v>0.999</v>
      </c>
      <c r="Y1780">
        <v>1E-3</v>
      </c>
      <c r="Z1780">
        <v>0.13300000000000001</v>
      </c>
      <c r="AA1780" t="s">
        <v>6186</v>
      </c>
      <c r="AB1780">
        <v>0.86699999999999999</v>
      </c>
      <c r="AC1780" t="s">
        <v>6186</v>
      </c>
      <c r="AD1780" t="s">
        <v>6186</v>
      </c>
      <c r="AE1780" t="s">
        <v>6186</v>
      </c>
      <c r="AF1780" t="s">
        <v>6186</v>
      </c>
      <c r="AG1780">
        <v>0.16</v>
      </c>
      <c r="AH1780">
        <v>0.84</v>
      </c>
      <c r="AI1780" t="s">
        <v>6186</v>
      </c>
      <c r="AJ1780" t="s">
        <v>6186</v>
      </c>
      <c r="AK1780" t="s">
        <v>6186</v>
      </c>
      <c r="AL1780" t="s">
        <v>6186</v>
      </c>
      <c r="AM1780" t="s">
        <v>6186</v>
      </c>
      <c r="AN1780" t="s">
        <v>6186</v>
      </c>
      <c r="AO1780" t="s">
        <v>6186</v>
      </c>
      <c r="AP1780">
        <v>1</v>
      </c>
      <c r="AQ1780" t="s">
        <v>6186</v>
      </c>
      <c r="AR1780" t="s">
        <v>6186</v>
      </c>
      <c r="AS1780" t="s">
        <v>6186</v>
      </c>
      <c r="AT1780" t="s">
        <v>6186</v>
      </c>
      <c r="AU1780" t="s">
        <v>6186</v>
      </c>
      <c r="AV1780">
        <v>4</v>
      </c>
      <c r="AW1780" t="s">
        <v>6186</v>
      </c>
      <c r="AX1780">
        <v>8</v>
      </c>
      <c r="AY1780">
        <v>0.99299999999999999</v>
      </c>
      <c r="AZ1780">
        <v>7.0000000000000001E-3</v>
      </c>
      <c r="BA1780" t="s">
        <v>6186</v>
      </c>
      <c r="BB1780" t="s">
        <v>6186</v>
      </c>
      <c r="BC1780" t="s">
        <v>6186</v>
      </c>
      <c r="BD1780" t="s">
        <v>6186</v>
      </c>
    </row>
    <row r="1781" spans="1:56">
      <c r="A1781" t="s">
        <v>6189</v>
      </c>
      <c r="B1781">
        <v>5500</v>
      </c>
      <c r="C1781">
        <v>1994</v>
      </c>
      <c r="D1781">
        <v>21</v>
      </c>
      <c r="E1781">
        <v>1.4610000000000001E-3</v>
      </c>
      <c r="F1781">
        <v>16.910430000000002</v>
      </c>
      <c r="H1781">
        <v>14.054130000000001</v>
      </c>
      <c r="I1781">
        <f t="shared" si="31"/>
        <v>2.0533083930000001E-2</v>
      </c>
      <c r="K1781">
        <v>12.548769999999999</v>
      </c>
      <c r="L1781">
        <v>15.920920000000001</v>
      </c>
      <c r="M1781">
        <v>632.34083999999996</v>
      </c>
      <c r="N1781">
        <v>708.19695999999999</v>
      </c>
      <c r="O1781">
        <v>558.19632999999999</v>
      </c>
      <c r="P1781" t="s">
        <v>6186</v>
      </c>
      <c r="Q1781">
        <v>363.9785</v>
      </c>
      <c r="R1781">
        <v>205.25370000000001</v>
      </c>
      <c r="S1781">
        <v>10.294</v>
      </c>
      <c r="T1781">
        <v>0.567581</v>
      </c>
      <c r="U1781">
        <v>3.7318999999999998E-2</v>
      </c>
      <c r="V1781">
        <v>39.001719999999999</v>
      </c>
      <c r="W1781" t="s">
        <v>6186</v>
      </c>
      <c r="X1781">
        <v>0.95499999999999996</v>
      </c>
      <c r="Y1781">
        <v>4.4999999999999998E-2</v>
      </c>
      <c r="Z1781">
        <v>0.14899999999999999</v>
      </c>
      <c r="AA1781" t="s">
        <v>6186</v>
      </c>
      <c r="AB1781">
        <v>0.85099999999999998</v>
      </c>
      <c r="AC1781" t="s">
        <v>6186</v>
      </c>
      <c r="AD1781" t="s">
        <v>6186</v>
      </c>
      <c r="AE1781" t="s">
        <v>6186</v>
      </c>
      <c r="AF1781" t="s">
        <v>6186</v>
      </c>
      <c r="AG1781">
        <v>0.47799999999999998</v>
      </c>
      <c r="AH1781">
        <v>0.52200000000000002</v>
      </c>
      <c r="AI1781" t="s">
        <v>6186</v>
      </c>
      <c r="AJ1781" t="s">
        <v>6186</v>
      </c>
      <c r="AK1781" t="s">
        <v>6186</v>
      </c>
      <c r="AL1781" t="s">
        <v>6186</v>
      </c>
      <c r="AM1781" t="s">
        <v>6186</v>
      </c>
      <c r="AN1781" t="s">
        <v>6186</v>
      </c>
      <c r="AO1781" t="s">
        <v>6186</v>
      </c>
      <c r="AP1781">
        <v>1</v>
      </c>
      <c r="AQ1781" t="s">
        <v>6186</v>
      </c>
      <c r="AR1781" t="s">
        <v>6186</v>
      </c>
      <c r="AS1781" t="s">
        <v>6186</v>
      </c>
      <c r="AT1781" t="s">
        <v>6186</v>
      </c>
      <c r="AU1781" t="s">
        <v>6186</v>
      </c>
      <c r="AV1781">
        <v>4</v>
      </c>
      <c r="AW1781" t="s">
        <v>6186</v>
      </c>
      <c r="AX1781">
        <v>8</v>
      </c>
      <c r="AY1781">
        <v>1</v>
      </c>
      <c r="AZ1781">
        <v>0</v>
      </c>
      <c r="BA1781" t="s">
        <v>6186</v>
      </c>
      <c r="BB1781" t="s">
        <v>6186</v>
      </c>
      <c r="BC1781" t="s">
        <v>6186</v>
      </c>
      <c r="BD1781" t="s">
        <v>6186</v>
      </c>
    </row>
    <row r="1782" spans="1:56">
      <c r="A1782" t="s">
        <v>6189</v>
      </c>
      <c r="B1782">
        <v>5500</v>
      </c>
      <c r="C1782">
        <v>1995</v>
      </c>
      <c r="D1782">
        <v>29</v>
      </c>
      <c r="E1782">
        <v>1.934E-3</v>
      </c>
      <c r="F1782">
        <v>15.86337</v>
      </c>
      <c r="H1782">
        <v>13.18919</v>
      </c>
      <c r="I1782">
        <f t="shared" si="31"/>
        <v>2.550789346E-2</v>
      </c>
      <c r="K1782">
        <v>11.609730000000001</v>
      </c>
      <c r="L1782">
        <v>15.1601</v>
      </c>
      <c r="M1782">
        <v>673.80961000000002</v>
      </c>
      <c r="N1782">
        <v>765.47886000000005</v>
      </c>
      <c r="O1782">
        <v>586.20983999999999</v>
      </c>
      <c r="P1782" t="s">
        <v>6186</v>
      </c>
      <c r="Q1782">
        <v>357.90359999999998</v>
      </c>
      <c r="R1782">
        <v>215.488</v>
      </c>
      <c r="S1782">
        <v>10.268700000000001</v>
      </c>
      <c r="T1782">
        <v>0.60542700000000005</v>
      </c>
      <c r="U1782">
        <v>3.918E-2</v>
      </c>
      <c r="V1782">
        <v>36.532969999999999</v>
      </c>
      <c r="W1782" t="s">
        <v>6186</v>
      </c>
      <c r="X1782">
        <v>0.96799999999999997</v>
      </c>
      <c r="Y1782">
        <v>3.2000000000000001E-2</v>
      </c>
      <c r="Z1782">
        <v>9.4E-2</v>
      </c>
      <c r="AA1782" t="s">
        <v>6186</v>
      </c>
      <c r="AB1782">
        <v>0.90600000000000003</v>
      </c>
      <c r="AC1782" t="s">
        <v>6186</v>
      </c>
      <c r="AD1782" t="s">
        <v>6186</v>
      </c>
      <c r="AE1782" t="s">
        <v>6186</v>
      </c>
      <c r="AF1782" t="s">
        <v>6186</v>
      </c>
      <c r="AG1782">
        <v>0.79900000000000004</v>
      </c>
      <c r="AH1782">
        <v>0.20100000000000001</v>
      </c>
      <c r="AI1782" t="s">
        <v>6186</v>
      </c>
      <c r="AJ1782" t="s">
        <v>6186</v>
      </c>
      <c r="AK1782" t="s">
        <v>6186</v>
      </c>
      <c r="AL1782" t="s">
        <v>6186</v>
      </c>
      <c r="AM1782" t="s">
        <v>6186</v>
      </c>
      <c r="AN1782" t="s">
        <v>6186</v>
      </c>
      <c r="AO1782" t="s">
        <v>6186</v>
      </c>
      <c r="AP1782">
        <v>1</v>
      </c>
      <c r="AQ1782" t="s">
        <v>6186</v>
      </c>
      <c r="AR1782" t="s">
        <v>6186</v>
      </c>
      <c r="AS1782" t="s">
        <v>6186</v>
      </c>
      <c r="AT1782" t="s">
        <v>6186</v>
      </c>
      <c r="AU1782" t="s">
        <v>6186</v>
      </c>
      <c r="AV1782">
        <v>4</v>
      </c>
      <c r="AW1782" t="s">
        <v>6186</v>
      </c>
      <c r="AX1782">
        <v>8</v>
      </c>
      <c r="AY1782">
        <v>0.98</v>
      </c>
      <c r="AZ1782">
        <v>0.02</v>
      </c>
      <c r="BA1782" t="s">
        <v>6186</v>
      </c>
      <c r="BB1782" t="s">
        <v>6186</v>
      </c>
      <c r="BC1782" t="s">
        <v>6186</v>
      </c>
      <c r="BD1782" t="s">
        <v>6186</v>
      </c>
    </row>
    <row r="1783" spans="1:56">
      <c r="A1783" t="s">
        <v>6189</v>
      </c>
      <c r="B1783">
        <v>5500</v>
      </c>
      <c r="C1783">
        <v>1996</v>
      </c>
      <c r="D1783">
        <v>65</v>
      </c>
      <c r="E1783">
        <v>4.9129999999999998E-3</v>
      </c>
      <c r="F1783">
        <v>15.348979999999999</v>
      </c>
      <c r="H1783">
        <v>12.779120000000001</v>
      </c>
      <c r="I1783">
        <f t="shared" si="31"/>
        <v>6.2783816559999997E-2</v>
      </c>
      <c r="K1783">
        <v>11.03936</v>
      </c>
      <c r="L1783">
        <v>14.98545</v>
      </c>
      <c r="M1783">
        <v>698.56412999999998</v>
      </c>
      <c r="N1783">
        <v>808.55354</v>
      </c>
      <c r="O1783">
        <v>595.80975999999998</v>
      </c>
      <c r="P1783" t="s">
        <v>6186</v>
      </c>
      <c r="Q1783">
        <v>345.20269999999999</v>
      </c>
      <c r="R1783">
        <v>225.31299999999999</v>
      </c>
      <c r="S1783">
        <v>10.4655</v>
      </c>
      <c r="T1783">
        <v>0.65527899999999994</v>
      </c>
      <c r="U1783">
        <v>4.0966000000000002E-2</v>
      </c>
      <c r="V1783">
        <v>35.277540000000002</v>
      </c>
      <c r="W1783" t="s">
        <v>6186</v>
      </c>
      <c r="X1783">
        <v>0.99099999999999999</v>
      </c>
      <c r="Y1783">
        <v>8.9999999999999993E-3</v>
      </c>
      <c r="Z1783">
        <v>3.9E-2</v>
      </c>
      <c r="AA1783" t="s">
        <v>6186</v>
      </c>
      <c r="AB1783">
        <v>0.95299999999999996</v>
      </c>
      <c r="AC1783" t="s">
        <v>6186</v>
      </c>
      <c r="AD1783">
        <v>8.0000000000000002E-3</v>
      </c>
      <c r="AE1783" t="s">
        <v>6186</v>
      </c>
      <c r="AF1783" t="s">
        <v>6186</v>
      </c>
      <c r="AG1783">
        <v>0.96199999999999997</v>
      </c>
      <c r="AH1783" t="s">
        <v>6186</v>
      </c>
      <c r="AI1783">
        <v>3.7999999999999999E-2</v>
      </c>
      <c r="AJ1783">
        <v>3.7999999999999999E-2</v>
      </c>
      <c r="AK1783" t="s">
        <v>6186</v>
      </c>
      <c r="AL1783" t="s">
        <v>6186</v>
      </c>
      <c r="AM1783" t="s">
        <v>6186</v>
      </c>
      <c r="AN1783" t="s">
        <v>6186</v>
      </c>
      <c r="AO1783" t="s">
        <v>6186</v>
      </c>
      <c r="AP1783">
        <v>0.96199999999999997</v>
      </c>
      <c r="AQ1783">
        <v>3.7999999999999999E-2</v>
      </c>
      <c r="AR1783" t="s">
        <v>6186</v>
      </c>
      <c r="AS1783" t="s">
        <v>6186</v>
      </c>
      <c r="AT1783" t="s">
        <v>6186</v>
      </c>
      <c r="AU1783" t="s">
        <v>6186</v>
      </c>
      <c r="AV1783">
        <v>4</v>
      </c>
      <c r="AW1783" t="s">
        <v>6186</v>
      </c>
      <c r="AX1783">
        <v>8</v>
      </c>
      <c r="AY1783">
        <v>0.95299999999999996</v>
      </c>
      <c r="AZ1783">
        <v>4.7E-2</v>
      </c>
      <c r="BA1783" t="s">
        <v>6186</v>
      </c>
      <c r="BB1783" t="s">
        <v>6186</v>
      </c>
      <c r="BC1783" t="s">
        <v>6186</v>
      </c>
      <c r="BD1783" t="s">
        <v>6186</v>
      </c>
    </row>
    <row r="1784" spans="1:56">
      <c r="A1784" t="s">
        <v>6189</v>
      </c>
      <c r="B1784">
        <v>5500</v>
      </c>
      <c r="C1784">
        <v>1997</v>
      </c>
      <c r="D1784">
        <v>275</v>
      </c>
      <c r="E1784">
        <v>1.8998000000000001E-2</v>
      </c>
      <c r="F1784">
        <v>17.02599</v>
      </c>
      <c r="H1784">
        <v>14.122669999999999</v>
      </c>
      <c r="I1784">
        <f t="shared" si="31"/>
        <v>0.26830248466000001</v>
      </c>
      <c r="K1784">
        <v>12.14269</v>
      </c>
      <c r="L1784">
        <v>16.590299999999999</v>
      </c>
      <c r="M1784">
        <v>629.40625999999997</v>
      </c>
      <c r="N1784">
        <v>732.02907000000005</v>
      </c>
      <c r="O1784">
        <v>535.79570999999999</v>
      </c>
      <c r="P1784" t="s">
        <v>6186</v>
      </c>
      <c r="Q1784">
        <v>346.77010000000001</v>
      </c>
      <c r="R1784">
        <v>240.1825</v>
      </c>
      <c r="S1784">
        <v>10.0473</v>
      </c>
      <c r="T1784">
        <v>0.69275100000000001</v>
      </c>
      <c r="U1784">
        <v>4.367E-2</v>
      </c>
      <c r="V1784">
        <v>38.919049999999999</v>
      </c>
      <c r="W1784" t="s">
        <v>6186</v>
      </c>
      <c r="X1784">
        <v>0.998</v>
      </c>
      <c r="Y1784">
        <v>2E-3</v>
      </c>
      <c r="Z1784">
        <v>7.0000000000000001E-3</v>
      </c>
      <c r="AA1784" t="s">
        <v>6186</v>
      </c>
      <c r="AB1784">
        <v>0.99299999999999999</v>
      </c>
      <c r="AC1784" t="s">
        <v>6186</v>
      </c>
      <c r="AD1784" t="s">
        <v>6186</v>
      </c>
      <c r="AE1784" t="s">
        <v>6186</v>
      </c>
      <c r="AF1784" t="s">
        <v>6186</v>
      </c>
      <c r="AG1784">
        <v>0.998</v>
      </c>
      <c r="AH1784" t="s">
        <v>6186</v>
      </c>
      <c r="AI1784">
        <v>2E-3</v>
      </c>
      <c r="AJ1784">
        <v>2E-3</v>
      </c>
      <c r="AK1784" t="s">
        <v>6186</v>
      </c>
      <c r="AL1784" t="s">
        <v>6186</v>
      </c>
      <c r="AM1784" t="s">
        <v>6186</v>
      </c>
      <c r="AN1784" t="s">
        <v>6186</v>
      </c>
      <c r="AO1784" t="s">
        <v>6186</v>
      </c>
      <c r="AP1784">
        <v>0.998</v>
      </c>
      <c r="AQ1784">
        <v>2E-3</v>
      </c>
      <c r="AR1784" t="s">
        <v>6186</v>
      </c>
      <c r="AS1784" t="s">
        <v>6186</v>
      </c>
      <c r="AT1784" t="s">
        <v>6186</v>
      </c>
      <c r="AU1784" t="s">
        <v>6186</v>
      </c>
      <c r="AV1784">
        <v>4</v>
      </c>
      <c r="AW1784" t="s">
        <v>6186</v>
      </c>
      <c r="AX1784">
        <v>8</v>
      </c>
      <c r="AY1784">
        <v>0.99299999999999999</v>
      </c>
      <c r="AZ1784">
        <v>7.0000000000000001E-3</v>
      </c>
      <c r="BA1784" t="s">
        <v>6186</v>
      </c>
      <c r="BB1784" t="s">
        <v>6186</v>
      </c>
      <c r="BC1784" t="s">
        <v>6186</v>
      </c>
      <c r="BD1784" t="s">
        <v>6186</v>
      </c>
    </row>
    <row r="1785" spans="1:56">
      <c r="A1785" t="s">
        <v>6189</v>
      </c>
      <c r="B1785">
        <v>5500</v>
      </c>
      <c r="C1785">
        <v>1998</v>
      </c>
      <c r="D1785">
        <v>112</v>
      </c>
      <c r="E1785">
        <v>7.7790000000000003E-3</v>
      </c>
      <c r="F1785">
        <v>16.448740000000001</v>
      </c>
      <c r="H1785">
        <v>13.62782</v>
      </c>
      <c r="I1785">
        <f t="shared" si="31"/>
        <v>0.10601081178000001</v>
      </c>
      <c r="K1785">
        <v>11.65518</v>
      </c>
      <c r="L1785">
        <v>16.0474</v>
      </c>
      <c r="M1785">
        <v>652.38954000000001</v>
      </c>
      <c r="N1785">
        <v>762.79105000000004</v>
      </c>
      <c r="O1785">
        <v>554.03810999999996</v>
      </c>
      <c r="P1785" t="s">
        <v>6186</v>
      </c>
      <c r="Q1785">
        <v>330.02760000000001</v>
      </c>
      <c r="R1785">
        <v>225.5027</v>
      </c>
      <c r="S1785">
        <v>10.744</v>
      </c>
      <c r="T1785">
        <v>0.68440800000000002</v>
      </c>
      <c r="U1785">
        <v>4.1000000000000002E-2</v>
      </c>
      <c r="V1785">
        <v>37.493049999999997</v>
      </c>
      <c r="W1785" t="s">
        <v>6186</v>
      </c>
      <c r="X1785">
        <v>0.94699999999999995</v>
      </c>
      <c r="Y1785">
        <v>5.2999999999999999E-2</v>
      </c>
      <c r="Z1785">
        <v>3.9E-2</v>
      </c>
      <c r="AA1785" t="s">
        <v>6186</v>
      </c>
      <c r="AB1785">
        <v>0.96099999999999997</v>
      </c>
      <c r="AC1785" t="s">
        <v>6186</v>
      </c>
      <c r="AD1785" t="s">
        <v>6186</v>
      </c>
      <c r="AE1785" t="s">
        <v>6186</v>
      </c>
      <c r="AF1785" t="s">
        <v>6186</v>
      </c>
      <c r="AG1785">
        <v>0.997</v>
      </c>
      <c r="AH1785" t="s">
        <v>6186</v>
      </c>
      <c r="AI1785">
        <v>3.0000000000000001E-3</v>
      </c>
      <c r="AJ1785">
        <v>3.0000000000000001E-3</v>
      </c>
      <c r="AK1785" t="s">
        <v>6186</v>
      </c>
      <c r="AL1785" t="s">
        <v>6186</v>
      </c>
      <c r="AM1785" t="s">
        <v>6186</v>
      </c>
      <c r="AN1785" t="s">
        <v>6186</v>
      </c>
      <c r="AO1785" t="s">
        <v>6186</v>
      </c>
      <c r="AP1785">
        <v>0.997</v>
      </c>
      <c r="AQ1785">
        <v>3.0000000000000001E-3</v>
      </c>
      <c r="AR1785" t="s">
        <v>6186</v>
      </c>
      <c r="AS1785" t="s">
        <v>6186</v>
      </c>
      <c r="AT1785" t="s">
        <v>6186</v>
      </c>
      <c r="AU1785" t="s">
        <v>6186</v>
      </c>
      <c r="AV1785">
        <v>4</v>
      </c>
      <c r="AW1785" t="s">
        <v>6186</v>
      </c>
      <c r="AX1785">
        <v>8</v>
      </c>
      <c r="AY1785">
        <v>0.96099999999999997</v>
      </c>
      <c r="AZ1785">
        <v>3.9E-2</v>
      </c>
      <c r="BA1785" t="s">
        <v>6186</v>
      </c>
      <c r="BB1785" t="s">
        <v>6186</v>
      </c>
      <c r="BC1785" t="s">
        <v>6186</v>
      </c>
      <c r="BD1785" t="s">
        <v>6186</v>
      </c>
    </row>
    <row r="1786" spans="1:56">
      <c r="A1786" t="s">
        <v>6189</v>
      </c>
      <c r="B1786">
        <v>5500</v>
      </c>
      <c r="C1786">
        <v>1999</v>
      </c>
      <c r="D1786">
        <v>130</v>
      </c>
      <c r="E1786">
        <v>8.5190000000000005E-3</v>
      </c>
      <c r="F1786">
        <v>16.30237</v>
      </c>
      <c r="H1786">
        <v>13.47742</v>
      </c>
      <c r="I1786">
        <f t="shared" si="31"/>
        <v>0.11481414098000001</v>
      </c>
      <c r="K1786">
        <v>11.493029999999999</v>
      </c>
      <c r="L1786">
        <v>15.859360000000001</v>
      </c>
      <c r="M1786">
        <v>659.39931000000001</v>
      </c>
      <c r="N1786">
        <v>773.25107000000003</v>
      </c>
      <c r="O1786">
        <v>560.36303999999996</v>
      </c>
      <c r="P1786" t="s">
        <v>6186</v>
      </c>
      <c r="Q1786">
        <v>344.22320000000002</v>
      </c>
      <c r="R1786">
        <v>242.3415</v>
      </c>
      <c r="S1786">
        <v>10.223599999999999</v>
      </c>
      <c r="T1786">
        <v>0.70451900000000001</v>
      </c>
      <c r="U1786">
        <v>4.4061999999999997E-2</v>
      </c>
      <c r="V1786">
        <v>37.084000000000003</v>
      </c>
      <c r="W1786" t="s">
        <v>6186</v>
      </c>
      <c r="X1786">
        <v>0.93100000000000005</v>
      </c>
      <c r="Y1786">
        <v>6.9000000000000006E-2</v>
      </c>
      <c r="Z1786">
        <v>3.5000000000000003E-2</v>
      </c>
      <c r="AA1786" t="s">
        <v>6186</v>
      </c>
      <c r="AB1786">
        <v>0.96499999999999997</v>
      </c>
      <c r="AC1786" t="s">
        <v>6186</v>
      </c>
      <c r="AD1786" t="s">
        <v>6186</v>
      </c>
      <c r="AE1786" t="s">
        <v>6186</v>
      </c>
      <c r="AF1786" t="s">
        <v>6186</v>
      </c>
      <c r="AG1786">
        <v>1</v>
      </c>
      <c r="AH1786" t="s">
        <v>6186</v>
      </c>
      <c r="AI1786" t="s">
        <v>6186</v>
      </c>
      <c r="AJ1786" t="s">
        <v>6186</v>
      </c>
      <c r="AK1786" t="s">
        <v>6186</v>
      </c>
      <c r="AL1786" t="s">
        <v>6186</v>
      </c>
      <c r="AM1786" t="s">
        <v>6186</v>
      </c>
      <c r="AN1786" t="s">
        <v>6186</v>
      </c>
      <c r="AO1786" t="s">
        <v>6186</v>
      </c>
      <c r="AP1786">
        <v>1</v>
      </c>
      <c r="AQ1786" t="s">
        <v>6186</v>
      </c>
      <c r="AR1786" t="s">
        <v>6186</v>
      </c>
      <c r="AS1786" t="s">
        <v>6186</v>
      </c>
      <c r="AT1786" t="s">
        <v>6186</v>
      </c>
      <c r="AU1786" t="s">
        <v>6186</v>
      </c>
      <c r="AV1786">
        <v>4</v>
      </c>
      <c r="AW1786" t="s">
        <v>6186</v>
      </c>
      <c r="AX1786">
        <v>8</v>
      </c>
      <c r="AY1786">
        <v>0.96499999999999997</v>
      </c>
      <c r="AZ1786">
        <v>3.5000000000000003E-2</v>
      </c>
      <c r="BA1786" t="s">
        <v>6186</v>
      </c>
      <c r="BB1786" t="s">
        <v>6186</v>
      </c>
      <c r="BC1786" t="s">
        <v>6186</v>
      </c>
      <c r="BD1786" t="s">
        <v>6186</v>
      </c>
    </row>
    <row r="1787" spans="1:56">
      <c r="A1787" t="s">
        <v>6189</v>
      </c>
      <c r="B1787">
        <v>5500</v>
      </c>
      <c r="C1787">
        <v>2000</v>
      </c>
      <c r="D1787">
        <v>71</v>
      </c>
      <c r="E1787">
        <v>4.2940000000000001E-3</v>
      </c>
      <c r="F1787">
        <v>16.258099999999999</v>
      </c>
      <c r="H1787">
        <v>13.43317</v>
      </c>
      <c r="I1787">
        <f t="shared" si="31"/>
        <v>5.7682031980000006E-2</v>
      </c>
      <c r="K1787">
        <v>11.346450000000001</v>
      </c>
      <c r="L1787">
        <v>15.920769999999999</v>
      </c>
      <c r="M1787">
        <v>661.57150000000001</v>
      </c>
      <c r="N1787">
        <v>783.24030000000005</v>
      </c>
      <c r="O1787">
        <v>558.20181000000002</v>
      </c>
      <c r="P1787" t="s">
        <v>6186</v>
      </c>
      <c r="Q1787">
        <v>346.87369999999999</v>
      </c>
      <c r="R1787">
        <v>244.87360000000001</v>
      </c>
      <c r="S1787">
        <v>9.7082999999999995</v>
      </c>
      <c r="T1787">
        <v>0.706349</v>
      </c>
      <c r="U1787">
        <v>4.4521999999999999E-2</v>
      </c>
      <c r="V1787">
        <v>36.961530000000003</v>
      </c>
      <c r="W1787" t="s">
        <v>6186</v>
      </c>
      <c r="X1787">
        <v>0.86499999999999999</v>
      </c>
      <c r="Y1787">
        <v>0.13500000000000001</v>
      </c>
      <c r="Z1787">
        <v>2.3E-2</v>
      </c>
      <c r="AA1787" t="s">
        <v>6186</v>
      </c>
      <c r="AB1787">
        <v>0.97699999999999998</v>
      </c>
      <c r="AC1787" t="s">
        <v>6186</v>
      </c>
      <c r="AD1787" t="s">
        <v>6186</v>
      </c>
      <c r="AE1787" t="s">
        <v>6186</v>
      </c>
      <c r="AF1787" t="s">
        <v>6186</v>
      </c>
      <c r="AG1787">
        <v>1</v>
      </c>
      <c r="AH1787" t="s">
        <v>6186</v>
      </c>
      <c r="AI1787" t="s">
        <v>6186</v>
      </c>
      <c r="AJ1787" t="s">
        <v>6186</v>
      </c>
      <c r="AK1787" t="s">
        <v>6186</v>
      </c>
      <c r="AL1787" t="s">
        <v>6186</v>
      </c>
      <c r="AM1787" t="s">
        <v>6186</v>
      </c>
      <c r="AN1787" t="s">
        <v>6186</v>
      </c>
      <c r="AO1787" t="s">
        <v>6186</v>
      </c>
      <c r="AP1787">
        <v>1</v>
      </c>
      <c r="AQ1787" t="s">
        <v>6186</v>
      </c>
      <c r="AR1787" t="s">
        <v>6186</v>
      </c>
      <c r="AS1787" t="s">
        <v>6186</v>
      </c>
      <c r="AT1787" t="s">
        <v>6186</v>
      </c>
      <c r="AU1787" t="s">
        <v>6186</v>
      </c>
      <c r="AV1787">
        <v>4</v>
      </c>
      <c r="AW1787" t="s">
        <v>6186</v>
      </c>
      <c r="AX1787">
        <v>8</v>
      </c>
      <c r="AY1787">
        <v>0.97699999999999998</v>
      </c>
      <c r="AZ1787">
        <v>2.3E-2</v>
      </c>
      <c r="BA1787" t="s">
        <v>6186</v>
      </c>
      <c r="BB1787" t="s">
        <v>6186</v>
      </c>
      <c r="BC1787" t="s">
        <v>6186</v>
      </c>
      <c r="BD1787" t="s">
        <v>6186</v>
      </c>
    </row>
    <row r="1788" spans="1:56">
      <c r="A1788" t="s">
        <v>6189</v>
      </c>
      <c r="B1788">
        <v>5500</v>
      </c>
      <c r="C1788">
        <v>2001</v>
      </c>
      <c r="D1788">
        <v>258</v>
      </c>
      <c r="E1788">
        <v>1.6504999999999999E-2</v>
      </c>
      <c r="F1788">
        <v>16.321359999999999</v>
      </c>
      <c r="H1788">
        <v>13.385</v>
      </c>
      <c r="I1788">
        <f t="shared" si="31"/>
        <v>0.22091942499999997</v>
      </c>
      <c r="K1788">
        <v>11.49208</v>
      </c>
      <c r="L1788">
        <v>15.50177</v>
      </c>
      <c r="M1788">
        <v>663.95218999999997</v>
      </c>
      <c r="N1788">
        <v>773.31550000000004</v>
      </c>
      <c r="O1788">
        <v>573.28939000000003</v>
      </c>
      <c r="P1788" t="s">
        <v>6186</v>
      </c>
      <c r="Q1788">
        <v>339.8372</v>
      </c>
      <c r="R1788">
        <v>251.02359999999999</v>
      </c>
      <c r="S1788">
        <v>9.4390000000000001</v>
      </c>
      <c r="T1788">
        <v>0.74043899999999996</v>
      </c>
      <c r="U1788">
        <v>4.5641000000000001E-2</v>
      </c>
      <c r="V1788">
        <v>36.932499999999997</v>
      </c>
      <c r="W1788" t="s">
        <v>6186</v>
      </c>
      <c r="X1788">
        <v>0.97899999999999998</v>
      </c>
      <c r="Y1788">
        <v>2.1000000000000001E-2</v>
      </c>
      <c r="Z1788">
        <v>1.7999999999999999E-2</v>
      </c>
      <c r="AA1788" t="s">
        <v>6186</v>
      </c>
      <c r="AB1788">
        <v>0.98199999999999998</v>
      </c>
      <c r="AC1788" t="s">
        <v>6186</v>
      </c>
      <c r="AD1788" t="s">
        <v>6186</v>
      </c>
      <c r="AE1788" t="s">
        <v>6186</v>
      </c>
      <c r="AF1788" t="s">
        <v>6186</v>
      </c>
      <c r="AG1788">
        <v>1</v>
      </c>
      <c r="AH1788" t="s">
        <v>6186</v>
      </c>
      <c r="AI1788" t="s">
        <v>6186</v>
      </c>
      <c r="AJ1788" t="s">
        <v>6186</v>
      </c>
      <c r="AK1788" t="s">
        <v>6186</v>
      </c>
      <c r="AL1788" t="s">
        <v>6186</v>
      </c>
      <c r="AM1788" t="s">
        <v>6186</v>
      </c>
      <c r="AN1788" t="s">
        <v>6186</v>
      </c>
      <c r="AO1788" t="s">
        <v>6186</v>
      </c>
      <c r="AP1788">
        <v>1</v>
      </c>
      <c r="AQ1788" t="s">
        <v>6186</v>
      </c>
      <c r="AR1788" t="s">
        <v>6186</v>
      </c>
      <c r="AS1788" t="s">
        <v>6186</v>
      </c>
      <c r="AT1788" t="s">
        <v>6186</v>
      </c>
      <c r="AU1788" t="s">
        <v>6186</v>
      </c>
      <c r="AV1788">
        <v>4</v>
      </c>
      <c r="AW1788" t="s">
        <v>6186</v>
      </c>
      <c r="AX1788">
        <v>8</v>
      </c>
      <c r="AY1788">
        <v>0.98199999999999998</v>
      </c>
      <c r="AZ1788">
        <v>1.7999999999999999E-2</v>
      </c>
      <c r="BA1788" t="s">
        <v>6186</v>
      </c>
      <c r="BB1788" t="s">
        <v>6186</v>
      </c>
      <c r="BC1788" t="s">
        <v>6186</v>
      </c>
      <c r="BD1788" t="s">
        <v>6186</v>
      </c>
    </row>
    <row r="1789" spans="1:56">
      <c r="A1789" t="s">
        <v>6189</v>
      </c>
      <c r="B1789">
        <v>5500</v>
      </c>
      <c r="C1789">
        <v>2002</v>
      </c>
      <c r="D1789">
        <v>279</v>
      </c>
      <c r="E1789">
        <v>1.7337000000000002E-2</v>
      </c>
      <c r="F1789">
        <v>17.02514</v>
      </c>
      <c r="H1789">
        <v>13.89944</v>
      </c>
      <c r="I1789">
        <f t="shared" si="31"/>
        <v>0.24097459128000004</v>
      </c>
      <c r="K1789">
        <v>11.93849</v>
      </c>
      <c r="L1789">
        <v>16.03106</v>
      </c>
      <c r="M1789">
        <v>639.37816999999995</v>
      </c>
      <c r="N1789">
        <v>744.39918</v>
      </c>
      <c r="O1789">
        <v>554.36139000000003</v>
      </c>
      <c r="P1789" t="s">
        <v>6186</v>
      </c>
      <c r="Q1789">
        <v>322.44470000000001</v>
      </c>
      <c r="R1789">
        <v>255.1446</v>
      </c>
      <c r="S1789">
        <v>9.5023</v>
      </c>
      <c r="T1789">
        <v>0.79493599999999998</v>
      </c>
      <c r="U1789">
        <v>4.6390000000000001E-2</v>
      </c>
      <c r="V1789">
        <v>38.371989999999997</v>
      </c>
      <c r="W1789" t="s">
        <v>6186</v>
      </c>
      <c r="X1789">
        <v>0.73699999999999999</v>
      </c>
      <c r="Y1789">
        <v>0.26300000000000001</v>
      </c>
      <c r="Z1789">
        <v>1.0999999999999999E-2</v>
      </c>
      <c r="AA1789" t="s">
        <v>6186</v>
      </c>
      <c r="AB1789">
        <v>0.98899999999999999</v>
      </c>
      <c r="AC1789" t="s">
        <v>6186</v>
      </c>
      <c r="AD1789" t="s">
        <v>6186</v>
      </c>
      <c r="AE1789" t="s">
        <v>6186</v>
      </c>
      <c r="AF1789" t="s">
        <v>6186</v>
      </c>
      <c r="AG1789">
        <v>1</v>
      </c>
      <c r="AH1789" t="s">
        <v>6186</v>
      </c>
      <c r="AI1789" t="s">
        <v>6186</v>
      </c>
      <c r="AJ1789" t="s">
        <v>6186</v>
      </c>
      <c r="AK1789" t="s">
        <v>6186</v>
      </c>
      <c r="AL1789" t="s">
        <v>6186</v>
      </c>
      <c r="AM1789" t="s">
        <v>6186</v>
      </c>
      <c r="AN1789" t="s">
        <v>6186</v>
      </c>
      <c r="AO1789" t="s">
        <v>6186</v>
      </c>
      <c r="AP1789">
        <v>1</v>
      </c>
      <c r="AQ1789" t="s">
        <v>6186</v>
      </c>
      <c r="AR1789" t="s">
        <v>6186</v>
      </c>
      <c r="AS1789" t="s">
        <v>6186</v>
      </c>
      <c r="AT1789" t="s">
        <v>6186</v>
      </c>
      <c r="AU1789" t="s">
        <v>6186</v>
      </c>
      <c r="AV1789">
        <v>4</v>
      </c>
      <c r="AW1789" t="s">
        <v>6186</v>
      </c>
      <c r="AX1789">
        <v>8</v>
      </c>
      <c r="AY1789">
        <v>0.98899999999999999</v>
      </c>
      <c r="AZ1789">
        <v>1.0999999999999999E-2</v>
      </c>
      <c r="BA1789" t="s">
        <v>6186</v>
      </c>
      <c r="BB1789" t="s">
        <v>6186</v>
      </c>
      <c r="BC1789" t="s">
        <v>6186</v>
      </c>
      <c r="BD1789" t="s">
        <v>6186</v>
      </c>
    </row>
    <row r="1790" spans="1:56">
      <c r="A1790" t="s">
        <v>6189</v>
      </c>
      <c r="B1790">
        <v>5500</v>
      </c>
      <c r="C1790">
        <v>2003</v>
      </c>
      <c r="D1790">
        <v>270</v>
      </c>
      <c r="E1790">
        <v>1.7144E-2</v>
      </c>
      <c r="F1790">
        <v>17.170590000000001</v>
      </c>
      <c r="H1790">
        <v>13.933630000000001</v>
      </c>
      <c r="I1790">
        <f t="shared" si="31"/>
        <v>0.23887815272000001</v>
      </c>
      <c r="K1790">
        <v>12.07095</v>
      </c>
      <c r="L1790">
        <v>15.86927</v>
      </c>
      <c r="M1790">
        <v>637.80934000000002</v>
      </c>
      <c r="N1790">
        <v>736.23056999999994</v>
      </c>
      <c r="O1790">
        <v>560.01310999999998</v>
      </c>
      <c r="P1790" t="s">
        <v>6186</v>
      </c>
      <c r="Q1790">
        <v>318.6121</v>
      </c>
      <c r="R1790">
        <v>263.56490000000002</v>
      </c>
      <c r="S1790">
        <v>9.141</v>
      </c>
      <c r="T1790">
        <v>0.82702500000000001</v>
      </c>
      <c r="U1790">
        <v>4.7920999999999998E-2</v>
      </c>
      <c r="V1790">
        <v>38.37106</v>
      </c>
      <c r="W1790" t="s">
        <v>6186</v>
      </c>
      <c r="X1790">
        <v>0.65700000000000003</v>
      </c>
      <c r="Y1790">
        <v>0.34300000000000003</v>
      </c>
      <c r="Z1790">
        <v>8.9999999999999993E-3</v>
      </c>
      <c r="AA1790" t="s">
        <v>6186</v>
      </c>
      <c r="AB1790">
        <v>0.99099999999999999</v>
      </c>
      <c r="AC1790" t="s">
        <v>6186</v>
      </c>
      <c r="AD1790" t="s">
        <v>6186</v>
      </c>
      <c r="AE1790" t="s">
        <v>6186</v>
      </c>
      <c r="AF1790" t="s">
        <v>6186</v>
      </c>
      <c r="AG1790">
        <v>1</v>
      </c>
      <c r="AH1790" t="s">
        <v>6186</v>
      </c>
      <c r="AI1790" t="s">
        <v>6186</v>
      </c>
      <c r="AJ1790" t="s">
        <v>6186</v>
      </c>
      <c r="AK1790" t="s">
        <v>6186</v>
      </c>
      <c r="AL1790" t="s">
        <v>6186</v>
      </c>
      <c r="AM1790" t="s">
        <v>6186</v>
      </c>
      <c r="AN1790" t="s">
        <v>6186</v>
      </c>
      <c r="AO1790" t="s">
        <v>6186</v>
      </c>
      <c r="AP1790">
        <v>1</v>
      </c>
      <c r="AQ1790" t="s">
        <v>6186</v>
      </c>
      <c r="AR1790" t="s">
        <v>6186</v>
      </c>
      <c r="AS1790" t="s">
        <v>6186</v>
      </c>
      <c r="AT1790" t="s">
        <v>6186</v>
      </c>
      <c r="AU1790" t="s">
        <v>6186</v>
      </c>
      <c r="AV1790">
        <v>4.5</v>
      </c>
      <c r="AW1790" t="s">
        <v>6186</v>
      </c>
      <c r="AX1790">
        <v>8</v>
      </c>
      <c r="AY1790">
        <v>0.47</v>
      </c>
      <c r="AZ1790">
        <v>0.53</v>
      </c>
      <c r="BA1790" t="s">
        <v>6186</v>
      </c>
      <c r="BB1790" t="s">
        <v>6186</v>
      </c>
      <c r="BC1790" t="s">
        <v>6186</v>
      </c>
      <c r="BD1790" t="s">
        <v>6186</v>
      </c>
    </row>
    <row r="1791" spans="1:56">
      <c r="A1791" t="s">
        <v>6189</v>
      </c>
      <c r="B1791">
        <v>5500</v>
      </c>
      <c r="C1791">
        <v>2004</v>
      </c>
      <c r="D1791">
        <v>538</v>
      </c>
      <c r="E1791">
        <v>3.4230999999999998E-2</v>
      </c>
      <c r="F1791">
        <v>17.939309999999999</v>
      </c>
      <c r="H1791">
        <v>14.50217</v>
      </c>
      <c r="I1791">
        <f t="shared" si="31"/>
        <v>0.49642378126999998</v>
      </c>
      <c r="K1791">
        <v>12.51435</v>
      </c>
      <c r="L1791">
        <v>16.529630000000001</v>
      </c>
      <c r="M1791">
        <v>612.80475000000001</v>
      </c>
      <c r="N1791">
        <v>710.14480000000003</v>
      </c>
      <c r="O1791">
        <v>537.64047000000005</v>
      </c>
      <c r="P1791" t="s">
        <v>6186</v>
      </c>
      <c r="Q1791">
        <v>316.06729999999999</v>
      </c>
      <c r="R1791">
        <v>286.60610000000003</v>
      </c>
      <c r="S1791">
        <v>8.7536000000000005</v>
      </c>
      <c r="T1791">
        <v>0.90093999999999996</v>
      </c>
      <c r="U1791">
        <v>5.2109999999999997E-2</v>
      </c>
      <c r="V1791">
        <v>39.994669999999999</v>
      </c>
      <c r="W1791" t="s">
        <v>6186</v>
      </c>
      <c r="X1791">
        <v>0.434</v>
      </c>
      <c r="Y1791">
        <v>0.56599999999999995</v>
      </c>
      <c r="Z1791">
        <v>8.0000000000000002E-3</v>
      </c>
      <c r="AA1791" t="s">
        <v>6186</v>
      </c>
      <c r="AB1791">
        <v>0.99199999999999999</v>
      </c>
      <c r="AC1791" t="s">
        <v>6186</v>
      </c>
      <c r="AD1791" t="s">
        <v>6186</v>
      </c>
      <c r="AE1791" t="s">
        <v>6186</v>
      </c>
      <c r="AF1791" t="s">
        <v>6186</v>
      </c>
      <c r="AG1791">
        <v>1</v>
      </c>
      <c r="AH1791" t="s">
        <v>6186</v>
      </c>
      <c r="AI1791" t="s">
        <v>6186</v>
      </c>
      <c r="AJ1791" t="s">
        <v>6186</v>
      </c>
      <c r="AK1791" t="s">
        <v>6186</v>
      </c>
      <c r="AL1791" t="s">
        <v>6186</v>
      </c>
      <c r="AM1791" t="s">
        <v>6186</v>
      </c>
      <c r="AN1791" t="s">
        <v>6186</v>
      </c>
      <c r="AO1791">
        <v>0</v>
      </c>
      <c r="AP1791">
        <v>1</v>
      </c>
      <c r="AQ1791" t="s">
        <v>6186</v>
      </c>
      <c r="AR1791" t="s">
        <v>6186</v>
      </c>
      <c r="AS1791" t="s">
        <v>6186</v>
      </c>
      <c r="AT1791">
        <v>0.27500000000000002</v>
      </c>
      <c r="AU1791">
        <v>0.215</v>
      </c>
      <c r="AV1791">
        <v>4.4000000000000004</v>
      </c>
      <c r="AW1791" t="s">
        <v>6186</v>
      </c>
      <c r="AX1791">
        <v>8</v>
      </c>
      <c r="AY1791">
        <v>0.56899999999999995</v>
      </c>
      <c r="AZ1791">
        <v>0.42899999999999999</v>
      </c>
      <c r="BA1791">
        <v>1E-3</v>
      </c>
      <c r="BB1791" t="s">
        <v>6186</v>
      </c>
      <c r="BC1791" t="s">
        <v>6186</v>
      </c>
      <c r="BD1791" t="s">
        <v>6186</v>
      </c>
    </row>
    <row r="1792" spans="1:56">
      <c r="A1792" t="s">
        <v>6189</v>
      </c>
      <c r="B1792">
        <v>5500</v>
      </c>
      <c r="C1792">
        <v>2005</v>
      </c>
      <c r="D1792">
        <v>549</v>
      </c>
      <c r="E1792">
        <v>3.4550999999999998E-2</v>
      </c>
      <c r="F1792">
        <v>18.28031</v>
      </c>
      <c r="H1792">
        <v>14.74034</v>
      </c>
      <c r="I1792">
        <f t="shared" si="31"/>
        <v>0.50929348734000002</v>
      </c>
      <c r="K1792">
        <v>12.64493</v>
      </c>
      <c r="L1792">
        <v>16.84629</v>
      </c>
      <c r="M1792">
        <v>602.90351999999996</v>
      </c>
      <c r="N1792">
        <v>702.81107999999995</v>
      </c>
      <c r="O1792">
        <v>527.53466000000003</v>
      </c>
      <c r="P1792" t="s">
        <v>6186</v>
      </c>
      <c r="Q1792">
        <v>318.54809999999998</v>
      </c>
      <c r="R1792">
        <v>291.93990000000002</v>
      </c>
      <c r="S1792">
        <v>8.5935000000000006</v>
      </c>
      <c r="T1792">
        <v>0.913157</v>
      </c>
      <c r="U1792">
        <v>5.3080000000000002E-2</v>
      </c>
      <c r="V1792">
        <v>40.646529999999998</v>
      </c>
      <c r="W1792" t="s">
        <v>6186</v>
      </c>
      <c r="X1792">
        <v>0.60499999999999998</v>
      </c>
      <c r="Y1792">
        <v>0.39500000000000002</v>
      </c>
      <c r="Z1792">
        <v>5.0000000000000001E-3</v>
      </c>
      <c r="AA1792" t="s">
        <v>6186</v>
      </c>
      <c r="AB1792">
        <v>0.995</v>
      </c>
      <c r="AC1792" t="s">
        <v>6186</v>
      </c>
      <c r="AD1792" t="s">
        <v>6186</v>
      </c>
      <c r="AE1792" t="s">
        <v>6186</v>
      </c>
      <c r="AF1792" t="s">
        <v>6186</v>
      </c>
      <c r="AG1792">
        <v>1</v>
      </c>
      <c r="AH1792" t="s">
        <v>6186</v>
      </c>
      <c r="AI1792" t="s">
        <v>6186</v>
      </c>
      <c r="AJ1792" t="s">
        <v>6186</v>
      </c>
      <c r="AK1792" t="s">
        <v>6186</v>
      </c>
      <c r="AL1792" t="s">
        <v>6186</v>
      </c>
      <c r="AM1792" t="s">
        <v>6186</v>
      </c>
      <c r="AN1792" t="s">
        <v>6186</v>
      </c>
      <c r="AO1792">
        <v>1E-3</v>
      </c>
      <c r="AP1792">
        <v>0.999</v>
      </c>
      <c r="AQ1792" t="s">
        <v>6186</v>
      </c>
      <c r="AR1792" t="s">
        <v>6186</v>
      </c>
      <c r="AS1792" t="s">
        <v>6186</v>
      </c>
      <c r="AT1792">
        <v>0.33</v>
      </c>
      <c r="AU1792">
        <v>0.33</v>
      </c>
      <c r="AV1792">
        <v>4.4000000000000004</v>
      </c>
      <c r="AW1792" t="s">
        <v>6186</v>
      </c>
      <c r="AX1792">
        <v>8</v>
      </c>
      <c r="AY1792">
        <v>0.60599999999999998</v>
      </c>
      <c r="AZ1792">
        <v>0.38900000000000001</v>
      </c>
      <c r="BA1792">
        <v>5.0000000000000001E-3</v>
      </c>
      <c r="BB1792" t="s">
        <v>6186</v>
      </c>
      <c r="BC1792" t="s">
        <v>6186</v>
      </c>
      <c r="BD1792" t="s">
        <v>6186</v>
      </c>
    </row>
    <row r="1793" spans="1:56">
      <c r="A1793" t="s">
        <v>6189</v>
      </c>
      <c r="B1793">
        <v>5500</v>
      </c>
      <c r="C1793">
        <v>2006</v>
      </c>
      <c r="D1793">
        <v>570</v>
      </c>
      <c r="E1793">
        <v>3.7744E-2</v>
      </c>
      <c r="F1793">
        <v>18.745709999999999</v>
      </c>
      <c r="H1793">
        <v>15.10361</v>
      </c>
      <c r="I1793">
        <f t="shared" si="31"/>
        <v>0.57007065583999994</v>
      </c>
      <c r="K1793">
        <v>12.95247</v>
      </c>
      <c r="L1793">
        <v>17.266960000000001</v>
      </c>
      <c r="M1793">
        <v>588.40237000000002</v>
      </c>
      <c r="N1793">
        <v>686.12422000000004</v>
      </c>
      <c r="O1793">
        <v>514.68237999999997</v>
      </c>
      <c r="P1793" t="s">
        <v>6186</v>
      </c>
      <c r="Q1793">
        <v>312.99200000000002</v>
      </c>
      <c r="R1793">
        <v>283.38529999999997</v>
      </c>
      <c r="S1793">
        <v>8.8313000000000006</v>
      </c>
      <c r="T1793">
        <v>0.90189799999999998</v>
      </c>
      <c r="U1793">
        <v>5.1525000000000001E-2</v>
      </c>
      <c r="V1793">
        <v>41.565689999999996</v>
      </c>
      <c r="W1793" t="s">
        <v>6186</v>
      </c>
      <c r="X1793">
        <v>0.56599999999999995</v>
      </c>
      <c r="Y1793">
        <v>0.434</v>
      </c>
      <c r="Z1793">
        <v>3.0000000000000001E-3</v>
      </c>
      <c r="AA1793" t="s">
        <v>6186</v>
      </c>
      <c r="AB1793">
        <v>0.997</v>
      </c>
      <c r="AC1793" t="s">
        <v>6186</v>
      </c>
      <c r="AD1793" t="s">
        <v>6186</v>
      </c>
      <c r="AE1793" t="s">
        <v>6186</v>
      </c>
      <c r="AF1793" t="s">
        <v>6186</v>
      </c>
      <c r="AG1793">
        <v>1</v>
      </c>
      <c r="AH1793" t="s">
        <v>6186</v>
      </c>
      <c r="AI1793" t="s">
        <v>6186</v>
      </c>
      <c r="AJ1793" t="s">
        <v>6186</v>
      </c>
      <c r="AK1793" t="s">
        <v>6186</v>
      </c>
      <c r="AL1793" t="s">
        <v>6186</v>
      </c>
      <c r="AM1793" t="s">
        <v>6186</v>
      </c>
      <c r="AN1793" t="s">
        <v>6186</v>
      </c>
      <c r="AO1793">
        <v>3.0000000000000001E-3</v>
      </c>
      <c r="AP1793">
        <v>0.997</v>
      </c>
      <c r="AQ1793" t="s">
        <v>6186</v>
      </c>
      <c r="AR1793" t="s">
        <v>6186</v>
      </c>
      <c r="AS1793">
        <v>0.14599999999999999</v>
      </c>
      <c r="AT1793">
        <v>0.33400000000000002</v>
      </c>
      <c r="AU1793">
        <v>0.33400000000000002</v>
      </c>
      <c r="AV1793">
        <v>4.4000000000000004</v>
      </c>
      <c r="AW1793" t="s">
        <v>6186</v>
      </c>
      <c r="AX1793">
        <v>8</v>
      </c>
      <c r="AY1793">
        <v>0.62</v>
      </c>
      <c r="AZ1793">
        <v>0.377</v>
      </c>
      <c r="BA1793">
        <v>3.0000000000000001E-3</v>
      </c>
      <c r="BB1793" t="s">
        <v>6186</v>
      </c>
      <c r="BC1793" t="s">
        <v>6186</v>
      </c>
      <c r="BD1793" t="s">
        <v>6186</v>
      </c>
    </row>
    <row r="1794" spans="1:56">
      <c r="A1794" t="s">
        <v>6189</v>
      </c>
      <c r="B1794">
        <v>5500</v>
      </c>
      <c r="C1794">
        <v>2007</v>
      </c>
      <c r="D1794">
        <v>688</v>
      </c>
      <c r="E1794">
        <v>4.505E-2</v>
      </c>
      <c r="F1794">
        <v>19.543839999999999</v>
      </c>
      <c r="H1794">
        <v>15.731629999999999</v>
      </c>
      <c r="I1794">
        <f t="shared" si="31"/>
        <v>0.70870993149999995</v>
      </c>
      <c r="K1794">
        <v>13.46551</v>
      </c>
      <c r="L1794">
        <v>18.019300000000001</v>
      </c>
      <c r="M1794">
        <v>564.91279999999995</v>
      </c>
      <c r="N1794">
        <v>659.98262</v>
      </c>
      <c r="O1794">
        <v>493.19346999999999</v>
      </c>
      <c r="P1794" t="s">
        <v>6186</v>
      </c>
      <c r="Q1794">
        <v>317.37090000000001</v>
      </c>
      <c r="R1794">
        <v>297.40069999999997</v>
      </c>
      <c r="S1794">
        <v>8.6463000000000001</v>
      </c>
      <c r="T1794">
        <v>0.93418999999999996</v>
      </c>
      <c r="U1794">
        <v>5.4073000000000003E-2</v>
      </c>
      <c r="V1794">
        <v>43.342260000000003</v>
      </c>
      <c r="W1794" t="s">
        <v>6186</v>
      </c>
      <c r="X1794">
        <v>0.48499999999999999</v>
      </c>
      <c r="Y1794">
        <v>0.51500000000000001</v>
      </c>
      <c r="Z1794">
        <v>2E-3</v>
      </c>
      <c r="AA1794" t="s">
        <v>6186</v>
      </c>
      <c r="AB1794">
        <v>0.998</v>
      </c>
      <c r="AC1794" t="s">
        <v>6186</v>
      </c>
      <c r="AD1794" t="s">
        <v>6186</v>
      </c>
      <c r="AE1794" t="s">
        <v>6186</v>
      </c>
      <c r="AF1794" t="s">
        <v>6186</v>
      </c>
      <c r="AG1794">
        <v>1</v>
      </c>
      <c r="AH1794" t="s">
        <v>6186</v>
      </c>
      <c r="AI1794" t="s">
        <v>6186</v>
      </c>
      <c r="AJ1794" t="s">
        <v>6186</v>
      </c>
      <c r="AK1794" t="s">
        <v>6186</v>
      </c>
      <c r="AL1794" t="s">
        <v>6186</v>
      </c>
      <c r="AM1794" t="s">
        <v>6186</v>
      </c>
      <c r="AN1794" t="s">
        <v>6186</v>
      </c>
      <c r="AO1794">
        <v>0</v>
      </c>
      <c r="AP1794">
        <v>1</v>
      </c>
      <c r="AQ1794" t="s">
        <v>6186</v>
      </c>
      <c r="AR1794" t="s">
        <v>6186</v>
      </c>
      <c r="AS1794">
        <v>0.28000000000000003</v>
      </c>
      <c r="AT1794">
        <v>0.23699999999999999</v>
      </c>
      <c r="AU1794">
        <v>0.23699999999999999</v>
      </c>
      <c r="AV1794">
        <v>4.3</v>
      </c>
      <c r="AW1794" t="s">
        <v>6186</v>
      </c>
      <c r="AX1794">
        <v>8</v>
      </c>
      <c r="AY1794">
        <v>0.78500000000000003</v>
      </c>
      <c r="AZ1794">
        <v>0.158</v>
      </c>
      <c r="BA1794">
        <v>5.7000000000000002E-2</v>
      </c>
      <c r="BB1794" t="s">
        <v>6186</v>
      </c>
      <c r="BC1794" t="s">
        <v>6186</v>
      </c>
      <c r="BD1794" t="s">
        <v>6186</v>
      </c>
    </row>
    <row r="1795" spans="1:56">
      <c r="A1795" t="s">
        <v>6189</v>
      </c>
      <c r="B1795">
        <v>5500</v>
      </c>
      <c r="C1795">
        <v>2008</v>
      </c>
      <c r="D1795">
        <v>707</v>
      </c>
      <c r="E1795">
        <v>5.0838000000000001E-2</v>
      </c>
      <c r="F1795">
        <v>20.067170000000001</v>
      </c>
      <c r="H1795">
        <v>16.16892</v>
      </c>
      <c r="I1795">
        <f t="shared" si="31"/>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6186</v>
      </c>
      <c r="X1795">
        <v>0.46899999999999997</v>
      </c>
      <c r="Y1795">
        <v>0.53100000000000003</v>
      </c>
      <c r="Z1795">
        <v>2E-3</v>
      </c>
      <c r="AA1795" t="s">
        <v>6186</v>
      </c>
      <c r="AB1795">
        <v>0.998</v>
      </c>
      <c r="AC1795" t="s">
        <v>6186</v>
      </c>
      <c r="AD1795" t="s">
        <v>6186</v>
      </c>
      <c r="AE1795" t="s">
        <v>6186</v>
      </c>
      <c r="AF1795" t="s">
        <v>6186</v>
      </c>
      <c r="AG1795">
        <v>1</v>
      </c>
      <c r="AH1795" t="s">
        <v>6186</v>
      </c>
      <c r="AI1795" t="s">
        <v>6186</v>
      </c>
      <c r="AJ1795" t="s">
        <v>6186</v>
      </c>
      <c r="AK1795" t="s">
        <v>6186</v>
      </c>
      <c r="AL1795" t="s">
        <v>6186</v>
      </c>
      <c r="AM1795" t="s">
        <v>6186</v>
      </c>
      <c r="AN1795" t="s">
        <v>6186</v>
      </c>
      <c r="AO1795" t="s">
        <v>6186</v>
      </c>
      <c r="AP1795">
        <v>1</v>
      </c>
      <c r="AQ1795" t="s">
        <v>6186</v>
      </c>
      <c r="AR1795" t="s">
        <v>6186</v>
      </c>
      <c r="AS1795">
        <v>0.48699999999999999</v>
      </c>
      <c r="AT1795">
        <v>0.185</v>
      </c>
      <c r="AU1795">
        <v>0.186</v>
      </c>
      <c r="AV1795">
        <v>4.4000000000000004</v>
      </c>
      <c r="AW1795" t="s">
        <v>6186</v>
      </c>
      <c r="AX1795">
        <v>8</v>
      </c>
      <c r="AY1795">
        <v>0.68100000000000005</v>
      </c>
      <c r="AZ1795">
        <v>0.27300000000000002</v>
      </c>
      <c r="BA1795">
        <v>4.5999999999999999E-2</v>
      </c>
      <c r="BB1795" t="s">
        <v>6186</v>
      </c>
      <c r="BC1795" t="s">
        <v>6186</v>
      </c>
      <c r="BD1795" t="s">
        <v>6186</v>
      </c>
    </row>
    <row r="1796" spans="1:56">
      <c r="A1796" t="s">
        <v>6189</v>
      </c>
      <c r="B1796">
        <v>5500</v>
      </c>
      <c r="C1796">
        <v>2009</v>
      </c>
      <c r="D1796">
        <v>461</v>
      </c>
      <c r="E1796">
        <v>4.9515000000000003E-2</v>
      </c>
      <c r="F1796">
        <v>20.41348</v>
      </c>
      <c r="H1796">
        <v>16.486470000000001</v>
      </c>
      <c r="I1796">
        <f t="shared" si="31"/>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6186</v>
      </c>
      <c r="X1796">
        <v>0.46100000000000002</v>
      </c>
      <c r="Y1796">
        <v>0.53900000000000003</v>
      </c>
      <c r="Z1796" t="s">
        <v>6186</v>
      </c>
      <c r="AA1796" t="s">
        <v>6186</v>
      </c>
      <c r="AB1796">
        <v>1</v>
      </c>
      <c r="AC1796" t="s">
        <v>6186</v>
      </c>
      <c r="AD1796" t="s">
        <v>6186</v>
      </c>
      <c r="AE1796" t="s">
        <v>6186</v>
      </c>
      <c r="AF1796" t="s">
        <v>6186</v>
      </c>
      <c r="AG1796">
        <v>1</v>
      </c>
      <c r="AH1796" t="s">
        <v>6186</v>
      </c>
      <c r="AI1796" t="s">
        <v>6186</v>
      </c>
      <c r="AJ1796" t="s">
        <v>6186</v>
      </c>
      <c r="AK1796" t="s">
        <v>6186</v>
      </c>
      <c r="AL1796" t="s">
        <v>6186</v>
      </c>
      <c r="AM1796" t="s">
        <v>6186</v>
      </c>
      <c r="AN1796" t="s">
        <v>6186</v>
      </c>
      <c r="AO1796" t="s">
        <v>6186</v>
      </c>
      <c r="AP1796">
        <v>1</v>
      </c>
      <c r="AQ1796" t="s">
        <v>6186</v>
      </c>
      <c r="AR1796" t="s">
        <v>6186</v>
      </c>
      <c r="AS1796">
        <v>0.63200000000000001</v>
      </c>
      <c r="AT1796">
        <v>0.155</v>
      </c>
      <c r="AU1796">
        <v>0.17399999999999999</v>
      </c>
      <c r="AV1796">
        <v>5</v>
      </c>
      <c r="AW1796" t="s">
        <v>6186</v>
      </c>
      <c r="AX1796">
        <v>8</v>
      </c>
      <c r="AY1796">
        <v>0.39900000000000002</v>
      </c>
      <c r="AZ1796">
        <v>0.17499999999999999</v>
      </c>
      <c r="BA1796">
        <v>0.42599999999999999</v>
      </c>
      <c r="BB1796" t="s">
        <v>6186</v>
      </c>
      <c r="BC1796" t="s">
        <v>6186</v>
      </c>
      <c r="BD1796" t="s">
        <v>6186</v>
      </c>
    </row>
    <row r="1797" spans="1:56">
      <c r="A1797" t="s">
        <v>6189</v>
      </c>
      <c r="B1797">
        <v>5500</v>
      </c>
      <c r="C1797">
        <v>2010</v>
      </c>
      <c r="D1797">
        <v>532</v>
      </c>
      <c r="E1797">
        <v>4.7846E-2</v>
      </c>
      <c r="F1797">
        <v>20.83972</v>
      </c>
      <c r="H1797">
        <v>16.832609999999999</v>
      </c>
      <c r="I1797">
        <f t="shared" si="31"/>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6186</v>
      </c>
      <c r="X1797">
        <v>0.443</v>
      </c>
      <c r="Y1797">
        <v>0.55700000000000005</v>
      </c>
      <c r="Z1797" t="s">
        <v>6186</v>
      </c>
      <c r="AA1797" t="s">
        <v>6186</v>
      </c>
      <c r="AB1797">
        <v>1</v>
      </c>
      <c r="AC1797" t="s">
        <v>6186</v>
      </c>
      <c r="AD1797" t="s">
        <v>6186</v>
      </c>
      <c r="AE1797" t="s">
        <v>6186</v>
      </c>
      <c r="AF1797" t="s">
        <v>6186</v>
      </c>
      <c r="AG1797">
        <v>1</v>
      </c>
      <c r="AH1797" t="s">
        <v>6186</v>
      </c>
      <c r="AI1797" t="s">
        <v>6186</v>
      </c>
      <c r="AJ1797" t="s">
        <v>6186</v>
      </c>
      <c r="AK1797" t="s">
        <v>6186</v>
      </c>
      <c r="AL1797" t="s">
        <v>6186</v>
      </c>
      <c r="AM1797" t="s">
        <v>6186</v>
      </c>
      <c r="AN1797" t="s">
        <v>6186</v>
      </c>
      <c r="AO1797" t="s">
        <v>6186</v>
      </c>
      <c r="AP1797">
        <v>1</v>
      </c>
      <c r="AQ1797" t="s">
        <v>6186</v>
      </c>
      <c r="AR1797" t="s">
        <v>6186</v>
      </c>
      <c r="AS1797">
        <v>0.47799999999999998</v>
      </c>
      <c r="AT1797">
        <v>0.32600000000000001</v>
      </c>
      <c r="AU1797">
        <v>0.77500000000000002</v>
      </c>
      <c r="AV1797">
        <v>5.5</v>
      </c>
      <c r="AW1797" t="s">
        <v>6186</v>
      </c>
      <c r="AX1797">
        <v>8</v>
      </c>
      <c r="AY1797">
        <v>0.13200000000000001</v>
      </c>
      <c r="AZ1797">
        <v>0.22700000000000001</v>
      </c>
      <c r="BA1797">
        <v>0.64100000000000001</v>
      </c>
      <c r="BB1797" t="s">
        <v>6186</v>
      </c>
      <c r="BC1797" t="s">
        <v>6186</v>
      </c>
      <c r="BD1797" t="s">
        <v>6186</v>
      </c>
    </row>
    <row r="1798" spans="1:56">
      <c r="A1798" t="s">
        <v>6189</v>
      </c>
      <c r="B1798">
        <v>5500</v>
      </c>
      <c r="C1798">
        <v>2011</v>
      </c>
      <c r="D1798">
        <v>697</v>
      </c>
      <c r="E1798">
        <v>5.8005000000000001E-2</v>
      </c>
      <c r="F1798">
        <v>21.148790000000002</v>
      </c>
      <c r="H1798">
        <v>17.143640000000001</v>
      </c>
      <c r="I1798">
        <f t="shared" si="31"/>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6186</v>
      </c>
      <c r="X1798">
        <v>0.55400000000000005</v>
      </c>
      <c r="Y1798">
        <v>0.44600000000000001</v>
      </c>
      <c r="Z1798" t="s">
        <v>6186</v>
      </c>
      <c r="AA1798" t="s">
        <v>6186</v>
      </c>
      <c r="AB1798">
        <v>1</v>
      </c>
      <c r="AC1798" t="s">
        <v>6186</v>
      </c>
      <c r="AD1798" t="s">
        <v>6186</v>
      </c>
      <c r="AE1798" t="s">
        <v>6186</v>
      </c>
      <c r="AF1798">
        <v>3.9E-2</v>
      </c>
      <c r="AG1798">
        <v>0.96099999999999997</v>
      </c>
      <c r="AH1798" t="s">
        <v>6186</v>
      </c>
      <c r="AI1798" t="s">
        <v>6186</v>
      </c>
      <c r="AJ1798" t="s">
        <v>6186</v>
      </c>
      <c r="AK1798" t="s">
        <v>6186</v>
      </c>
      <c r="AL1798" t="s">
        <v>6186</v>
      </c>
      <c r="AM1798" t="s">
        <v>6186</v>
      </c>
      <c r="AN1798" t="s">
        <v>6186</v>
      </c>
      <c r="AO1798" t="s">
        <v>6186</v>
      </c>
      <c r="AP1798">
        <v>1</v>
      </c>
      <c r="AQ1798">
        <v>3.9E-2</v>
      </c>
      <c r="AR1798" t="s">
        <v>6186</v>
      </c>
      <c r="AS1798">
        <v>0.621</v>
      </c>
      <c r="AT1798">
        <v>0.216</v>
      </c>
      <c r="AU1798">
        <v>0.94599999999999995</v>
      </c>
      <c r="AV1798">
        <v>5.6</v>
      </c>
      <c r="AW1798" t="s">
        <v>6186</v>
      </c>
      <c r="AX1798">
        <v>7.8</v>
      </c>
      <c r="AY1798">
        <v>0.09</v>
      </c>
      <c r="AZ1798">
        <v>0.21</v>
      </c>
      <c r="BA1798">
        <v>0.7</v>
      </c>
      <c r="BB1798" t="s">
        <v>6186</v>
      </c>
      <c r="BC1798" t="s">
        <v>6186</v>
      </c>
      <c r="BD1798" t="s">
        <v>6186</v>
      </c>
    </row>
    <row r="1799" spans="1:56">
      <c r="A1799" t="s">
        <v>6189</v>
      </c>
      <c r="B1799">
        <v>5500</v>
      </c>
      <c r="C1799">
        <v>2012</v>
      </c>
      <c r="D1799">
        <v>623</v>
      </c>
      <c r="E1799">
        <v>4.6288000000000003E-2</v>
      </c>
      <c r="F1799">
        <v>21.012899999999998</v>
      </c>
      <c r="H1799">
        <v>17.038250000000001</v>
      </c>
      <c r="I1799">
        <f t="shared" si="31"/>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6186</v>
      </c>
      <c r="X1799">
        <v>0.57099999999999995</v>
      </c>
      <c r="Y1799">
        <v>0.42899999999999999</v>
      </c>
      <c r="Z1799" t="s">
        <v>6186</v>
      </c>
      <c r="AA1799" t="s">
        <v>6186</v>
      </c>
      <c r="AB1799">
        <v>1</v>
      </c>
      <c r="AC1799" t="s">
        <v>6186</v>
      </c>
      <c r="AD1799" t="s">
        <v>6186</v>
      </c>
      <c r="AE1799" t="s">
        <v>6186</v>
      </c>
      <c r="AF1799">
        <v>4.2000000000000003E-2</v>
      </c>
      <c r="AG1799">
        <v>0.95799999999999996</v>
      </c>
      <c r="AH1799" t="s">
        <v>6186</v>
      </c>
      <c r="AI1799" t="s">
        <v>6186</v>
      </c>
      <c r="AJ1799" t="s">
        <v>6186</v>
      </c>
      <c r="AK1799" t="s">
        <v>6186</v>
      </c>
      <c r="AL1799" t="s">
        <v>6186</v>
      </c>
      <c r="AM1799" t="s">
        <v>6186</v>
      </c>
      <c r="AN1799" t="s">
        <v>6186</v>
      </c>
      <c r="AO1799" t="s">
        <v>6186</v>
      </c>
      <c r="AP1799">
        <v>1</v>
      </c>
      <c r="AQ1799">
        <v>4.2000000000000003E-2</v>
      </c>
      <c r="AR1799" t="s">
        <v>6186</v>
      </c>
      <c r="AS1799">
        <v>0.66900000000000004</v>
      </c>
      <c r="AT1799">
        <v>0.223</v>
      </c>
      <c r="AU1799">
        <v>0.96799999999999997</v>
      </c>
      <c r="AV1799">
        <v>5.9</v>
      </c>
      <c r="AW1799" t="s">
        <v>6186</v>
      </c>
      <c r="AX1799">
        <v>7.8</v>
      </c>
      <c r="AY1799">
        <v>6.0999999999999999E-2</v>
      </c>
      <c r="AZ1799">
        <v>0.02</v>
      </c>
      <c r="BA1799">
        <v>0.91900000000000004</v>
      </c>
      <c r="BB1799" t="s">
        <v>6186</v>
      </c>
      <c r="BC1799" t="s">
        <v>6186</v>
      </c>
      <c r="BD1799" t="s">
        <v>6186</v>
      </c>
    </row>
    <row r="1800" spans="1:56">
      <c r="A1800" t="s">
        <v>6189</v>
      </c>
      <c r="B1800">
        <v>5500</v>
      </c>
      <c r="C1800">
        <v>2013</v>
      </c>
      <c r="D1800">
        <v>693</v>
      </c>
      <c r="E1800">
        <v>4.5574999999999997E-2</v>
      </c>
      <c r="F1800">
        <v>21.47261</v>
      </c>
      <c r="H1800">
        <v>17.390039999999999</v>
      </c>
      <c r="I1800">
        <f t="shared" si="31"/>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6186</v>
      </c>
      <c r="X1800">
        <v>0.52400000000000002</v>
      </c>
      <c r="Y1800">
        <v>0.47599999999999998</v>
      </c>
      <c r="Z1800" t="s">
        <v>6186</v>
      </c>
      <c r="AA1800" t="s">
        <v>6186</v>
      </c>
      <c r="AB1800">
        <v>1</v>
      </c>
      <c r="AC1800" t="s">
        <v>6186</v>
      </c>
      <c r="AD1800" t="s">
        <v>6186</v>
      </c>
      <c r="AE1800" t="s">
        <v>6186</v>
      </c>
      <c r="AF1800">
        <v>5.8999999999999997E-2</v>
      </c>
      <c r="AG1800">
        <v>0.94099999999999995</v>
      </c>
      <c r="AH1800" t="s">
        <v>6186</v>
      </c>
      <c r="AI1800" t="s">
        <v>6186</v>
      </c>
      <c r="AJ1800" t="s">
        <v>6186</v>
      </c>
      <c r="AK1800" t="s">
        <v>6186</v>
      </c>
      <c r="AL1800" t="s">
        <v>6186</v>
      </c>
      <c r="AM1800" t="s">
        <v>6186</v>
      </c>
      <c r="AN1800" t="s">
        <v>6186</v>
      </c>
      <c r="AO1800" t="s">
        <v>6186</v>
      </c>
      <c r="AP1800">
        <v>1</v>
      </c>
      <c r="AQ1800">
        <v>5.8999999999999997E-2</v>
      </c>
      <c r="AR1800" t="s">
        <v>6186</v>
      </c>
      <c r="AS1800">
        <v>0.63200000000000001</v>
      </c>
      <c r="AT1800">
        <v>0.29599999999999999</v>
      </c>
      <c r="AU1800">
        <v>0.98599999999999999</v>
      </c>
      <c r="AV1800">
        <v>6</v>
      </c>
      <c r="AW1800" t="s">
        <v>6186</v>
      </c>
      <c r="AX1800">
        <v>7.7</v>
      </c>
      <c r="AY1800">
        <v>4.2999999999999997E-2</v>
      </c>
      <c r="AZ1800">
        <v>7.0000000000000001E-3</v>
      </c>
      <c r="BA1800">
        <v>0.90900000000000003</v>
      </c>
      <c r="BB1800" t="s">
        <v>6186</v>
      </c>
      <c r="BC1800">
        <v>4.1000000000000002E-2</v>
      </c>
      <c r="BD1800" t="s">
        <v>6186</v>
      </c>
    </row>
    <row r="1801" spans="1:56">
      <c r="A1801" t="s">
        <v>6189</v>
      </c>
      <c r="B1801">
        <v>5500</v>
      </c>
      <c r="C1801">
        <v>2014</v>
      </c>
      <c r="D1801">
        <v>858</v>
      </c>
      <c r="E1801">
        <v>5.5333E-2</v>
      </c>
      <c r="F1801">
        <v>23.042380000000001</v>
      </c>
      <c r="H1801">
        <v>18.55048</v>
      </c>
      <c r="I1801">
        <f t="shared" si="31"/>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6186</v>
      </c>
      <c r="X1801">
        <v>0.55800000000000005</v>
      </c>
      <c r="Y1801">
        <v>0.442</v>
      </c>
      <c r="Z1801" t="s">
        <v>6186</v>
      </c>
      <c r="AA1801" t="s">
        <v>6186</v>
      </c>
      <c r="AB1801">
        <v>1</v>
      </c>
      <c r="AC1801" t="s">
        <v>6186</v>
      </c>
      <c r="AD1801" t="s">
        <v>6186</v>
      </c>
      <c r="AE1801" t="s">
        <v>6186</v>
      </c>
      <c r="AF1801">
        <v>0.63400000000000001</v>
      </c>
      <c r="AG1801">
        <v>0.36599999999999999</v>
      </c>
      <c r="AH1801" t="s">
        <v>6186</v>
      </c>
      <c r="AI1801" t="s">
        <v>6186</v>
      </c>
      <c r="AJ1801" t="s">
        <v>6186</v>
      </c>
      <c r="AK1801" t="s">
        <v>6186</v>
      </c>
      <c r="AL1801" t="s">
        <v>6186</v>
      </c>
      <c r="AM1801" t="s">
        <v>6186</v>
      </c>
      <c r="AN1801" t="s">
        <v>6186</v>
      </c>
      <c r="AO1801" t="s">
        <v>6186</v>
      </c>
      <c r="AP1801">
        <v>1</v>
      </c>
      <c r="AQ1801">
        <v>3.6999999999999998E-2</v>
      </c>
      <c r="AR1801" t="s">
        <v>6186</v>
      </c>
      <c r="AS1801">
        <v>0.76500000000000001</v>
      </c>
      <c r="AT1801">
        <v>0.23499999999999999</v>
      </c>
      <c r="AU1801">
        <v>0.999</v>
      </c>
      <c r="AV1801">
        <v>6.3</v>
      </c>
      <c r="AW1801" t="s">
        <v>6186</v>
      </c>
      <c r="AX1801">
        <v>7.7</v>
      </c>
      <c r="AY1801" t="s">
        <v>6186</v>
      </c>
      <c r="AZ1801">
        <v>7.0000000000000001E-3</v>
      </c>
      <c r="BA1801">
        <v>0.86299999999999999</v>
      </c>
      <c r="BB1801" t="s">
        <v>6186</v>
      </c>
      <c r="BC1801">
        <v>0.13</v>
      </c>
      <c r="BD1801" t="s">
        <v>6186</v>
      </c>
    </row>
    <row r="1802" spans="1:56">
      <c r="A1802" t="s">
        <v>6189</v>
      </c>
      <c r="B1802">
        <v>5500</v>
      </c>
      <c r="C1802">
        <v>2015</v>
      </c>
      <c r="D1802">
        <v>724</v>
      </c>
      <c r="E1802">
        <v>4.3234000000000002E-2</v>
      </c>
      <c r="F1802">
        <v>23.192219999999999</v>
      </c>
      <c r="H1802">
        <v>18.673259999999999</v>
      </c>
      <c r="I1802">
        <f t="shared" si="31"/>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6186</v>
      </c>
      <c r="X1802">
        <v>0.72599999999999998</v>
      </c>
      <c r="Y1802">
        <v>0.27400000000000002</v>
      </c>
      <c r="Z1802" t="s">
        <v>6186</v>
      </c>
      <c r="AA1802" t="s">
        <v>6186</v>
      </c>
      <c r="AB1802">
        <v>1</v>
      </c>
      <c r="AC1802" t="s">
        <v>6186</v>
      </c>
      <c r="AD1802" t="s">
        <v>6186</v>
      </c>
      <c r="AE1802" t="s">
        <v>6186</v>
      </c>
      <c r="AF1802">
        <v>0.70599999999999996</v>
      </c>
      <c r="AG1802">
        <v>0.29199999999999998</v>
      </c>
      <c r="AH1802" t="s">
        <v>6186</v>
      </c>
      <c r="AI1802">
        <v>2E-3</v>
      </c>
      <c r="AJ1802">
        <v>2E-3</v>
      </c>
      <c r="AK1802" t="s">
        <v>6186</v>
      </c>
      <c r="AL1802" t="s">
        <v>6186</v>
      </c>
      <c r="AM1802" t="s">
        <v>6186</v>
      </c>
      <c r="AN1802" t="s">
        <v>6186</v>
      </c>
      <c r="AO1802" t="s">
        <v>6186</v>
      </c>
      <c r="AP1802">
        <v>0.998</v>
      </c>
      <c r="AQ1802">
        <v>2E-3</v>
      </c>
      <c r="AR1802" t="s">
        <v>6186</v>
      </c>
      <c r="AS1802">
        <v>0.94199999999999995</v>
      </c>
      <c r="AT1802">
        <v>5.8000000000000003E-2</v>
      </c>
      <c r="AU1802">
        <v>0.998</v>
      </c>
      <c r="AV1802">
        <v>6.5</v>
      </c>
      <c r="AW1802" t="s">
        <v>6186</v>
      </c>
      <c r="AX1802">
        <v>7.8</v>
      </c>
      <c r="AY1802" t="s">
        <v>6186</v>
      </c>
      <c r="AZ1802">
        <v>8.0000000000000002E-3</v>
      </c>
      <c r="BA1802">
        <v>0.76</v>
      </c>
      <c r="BB1802" t="s">
        <v>6186</v>
      </c>
      <c r="BC1802">
        <v>0.23300000000000001</v>
      </c>
      <c r="BD1802" t="s">
        <v>6186</v>
      </c>
    </row>
    <row r="1803" spans="1:56">
      <c r="A1803" t="s">
        <v>6189</v>
      </c>
      <c r="B1803">
        <v>5500</v>
      </c>
      <c r="C1803">
        <v>2016</v>
      </c>
      <c r="D1803">
        <v>526</v>
      </c>
      <c r="E1803">
        <v>3.2289999999999999E-2</v>
      </c>
      <c r="F1803">
        <v>22.764299999999999</v>
      </c>
      <c r="H1803">
        <v>18.332409999999999</v>
      </c>
      <c r="I1803">
        <f t="shared" ref="I1803:I1866" si="32">IFERROR(H1803*E1803,"")</f>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6186</v>
      </c>
      <c r="X1803">
        <v>0.69199999999999995</v>
      </c>
      <c r="Y1803">
        <v>0.308</v>
      </c>
      <c r="Z1803" t="s">
        <v>6186</v>
      </c>
      <c r="AA1803" t="s">
        <v>6186</v>
      </c>
      <c r="AB1803">
        <v>1</v>
      </c>
      <c r="AC1803" t="s">
        <v>6186</v>
      </c>
      <c r="AD1803" t="s">
        <v>6186</v>
      </c>
      <c r="AE1803" t="s">
        <v>6186</v>
      </c>
      <c r="AF1803">
        <v>0.48899999999999999</v>
      </c>
      <c r="AG1803">
        <v>0.50900000000000001</v>
      </c>
      <c r="AH1803" t="s">
        <v>6186</v>
      </c>
      <c r="AI1803">
        <v>2E-3</v>
      </c>
      <c r="AJ1803">
        <v>2E-3</v>
      </c>
      <c r="AK1803" t="s">
        <v>6186</v>
      </c>
      <c r="AL1803" t="s">
        <v>6186</v>
      </c>
      <c r="AM1803" t="s">
        <v>6186</v>
      </c>
      <c r="AN1803" t="s">
        <v>6186</v>
      </c>
      <c r="AO1803">
        <v>1E-3</v>
      </c>
      <c r="AP1803">
        <v>0.997</v>
      </c>
      <c r="AQ1803">
        <v>4.8000000000000001E-2</v>
      </c>
      <c r="AR1803" t="s">
        <v>6186</v>
      </c>
      <c r="AS1803">
        <v>0.85099999999999998</v>
      </c>
      <c r="AT1803">
        <v>0.14899999999999999</v>
      </c>
      <c r="AU1803">
        <v>0.99199999999999999</v>
      </c>
      <c r="AV1803">
        <v>6.9</v>
      </c>
      <c r="AW1803" t="s">
        <v>6186</v>
      </c>
      <c r="AX1803">
        <v>7.7</v>
      </c>
      <c r="AY1803" t="s">
        <v>6186</v>
      </c>
      <c r="AZ1803" t="s">
        <v>6186</v>
      </c>
      <c r="BA1803">
        <v>0.52600000000000002</v>
      </c>
      <c r="BB1803" t="s">
        <v>6186</v>
      </c>
      <c r="BC1803">
        <v>0.47399999999999998</v>
      </c>
      <c r="BD1803" t="s">
        <v>6186</v>
      </c>
    </row>
    <row r="1804" spans="1:56">
      <c r="A1804" t="s">
        <v>6189</v>
      </c>
      <c r="B1804">
        <v>5500</v>
      </c>
      <c r="C1804">
        <v>2017</v>
      </c>
      <c r="D1804">
        <v>550</v>
      </c>
      <c r="E1804">
        <v>3.2347000000000001E-2</v>
      </c>
      <c r="F1804">
        <v>22.75996</v>
      </c>
      <c r="H1804">
        <v>18.313960000000002</v>
      </c>
      <c r="I1804">
        <f t="shared" si="32"/>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6186</v>
      </c>
      <c r="X1804">
        <v>0.66300000000000003</v>
      </c>
      <c r="Y1804">
        <v>0.33700000000000002</v>
      </c>
      <c r="Z1804" t="s">
        <v>6186</v>
      </c>
      <c r="AA1804" t="s">
        <v>6186</v>
      </c>
      <c r="AB1804">
        <v>1</v>
      </c>
      <c r="AC1804" t="s">
        <v>6186</v>
      </c>
      <c r="AD1804" t="s">
        <v>6186</v>
      </c>
      <c r="AE1804" t="s">
        <v>6186</v>
      </c>
      <c r="AF1804">
        <v>0.46400000000000002</v>
      </c>
      <c r="AG1804">
        <v>0.53600000000000003</v>
      </c>
      <c r="AH1804" t="s">
        <v>6186</v>
      </c>
      <c r="AI1804">
        <v>0</v>
      </c>
      <c r="AJ1804">
        <v>0</v>
      </c>
      <c r="AK1804" t="s">
        <v>6186</v>
      </c>
      <c r="AL1804" t="s">
        <v>6186</v>
      </c>
      <c r="AM1804" t="s">
        <v>6186</v>
      </c>
      <c r="AN1804" t="s">
        <v>6186</v>
      </c>
      <c r="AO1804">
        <v>3.0000000000000001E-3</v>
      </c>
      <c r="AP1804">
        <v>0.997</v>
      </c>
      <c r="AQ1804">
        <v>8.9999999999999993E-3</v>
      </c>
      <c r="AR1804">
        <v>8.0000000000000002E-3</v>
      </c>
      <c r="AS1804">
        <v>0.88600000000000001</v>
      </c>
      <c r="AT1804">
        <v>0.114</v>
      </c>
      <c r="AU1804">
        <v>0.996</v>
      </c>
      <c r="AV1804">
        <v>7.1</v>
      </c>
      <c r="AW1804" t="s">
        <v>6186</v>
      </c>
      <c r="AX1804">
        <v>7.8</v>
      </c>
      <c r="AY1804" t="s">
        <v>6186</v>
      </c>
      <c r="AZ1804" t="s">
        <v>6186</v>
      </c>
      <c r="BA1804">
        <v>0.47399999999999998</v>
      </c>
      <c r="BB1804">
        <v>3.0000000000000001E-3</v>
      </c>
      <c r="BC1804">
        <v>0.51400000000000001</v>
      </c>
      <c r="BD1804">
        <v>8.0000000000000002E-3</v>
      </c>
    </row>
    <row r="1805" spans="1:56">
      <c r="A1805" t="s">
        <v>6189</v>
      </c>
      <c r="B1805">
        <v>5500</v>
      </c>
      <c r="C1805">
        <v>2018</v>
      </c>
      <c r="D1805">
        <v>493</v>
      </c>
      <c r="E1805">
        <v>3.0290999999999998E-2</v>
      </c>
      <c r="F1805">
        <v>23.307359999999999</v>
      </c>
      <c r="H1805">
        <v>18.75093</v>
      </c>
      <c r="I1805">
        <f t="shared" si="32"/>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6186</v>
      </c>
      <c r="X1805">
        <v>0.63600000000000001</v>
      </c>
      <c r="Y1805">
        <v>0.36399999999999999</v>
      </c>
      <c r="Z1805" t="s">
        <v>6186</v>
      </c>
      <c r="AA1805" t="s">
        <v>6186</v>
      </c>
      <c r="AB1805">
        <v>1</v>
      </c>
      <c r="AC1805" t="s">
        <v>6186</v>
      </c>
      <c r="AD1805" t="s">
        <v>6186</v>
      </c>
      <c r="AE1805" t="s">
        <v>6186</v>
      </c>
      <c r="AF1805">
        <v>0.55000000000000004</v>
      </c>
      <c r="AG1805">
        <v>0.44800000000000001</v>
      </c>
      <c r="AH1805" t="s">
        <v>6186</v>
      </c>
      <c r="AI1805">
        <v>2E-3</v>
      </c>
      <c r="AJ1805">
        <v>2E-3</v>
      </c>
      <c r="AK1805" t="s">
        <v>6186</v>
      </c>
      <c r="AL1805" t="s">
        <v>6186</v>
      </c>
      <c r="AM1805" t="s">
        <v>6186</v>
      </c>
      <c r="AN1805" t="s">
        <v>6186</v>
      </c>
      <c r="AO1805">
        <v>1.0999999999999999E-2</v>
      </c>
      <c r="AP1805">
        <v>0.98699999999999999</v>
      </c>
      <c r="AQ1805">
        <v>6.7000000000000004E-2</v>
      </c>
      <c r="AR1805">
        <v>7.1999999999999995E-2</v>
      </c>
      <c r="AS1805">
        <v>0.81599999999999995</v>
      </c>
      <c r="AT1805">
        <v>0.184</v>
      </c>
      <c r="AU1805">
        <v>0.99099999999999999</v>
      </c>
      <c r="AV1805">
        <v>7</v>
      </c>
      <c r="AW1805" t="s">
        <v>6186</v>
      </c>
      <c r="AX1805">
        <v>7.6</v>
      </c>
      <c r="AY1805" t="s">
        <v>6186</v>
      </c>
      <c r="AZ1805" t="s">
        <v>6186</v>
      </c>
      <c r="BA1805">
        <v>0.55200000000000005</v>
      </c>
      <c r="BB1805">
        <v>1E-3</v>
      </c>
      <c r="BC1805">
        <v>0.375</v>
      </c>
      <c r="BD1805">
        <v>7.2999999999999995E-2</v>
      </c>
    </row>
    <row r="1806" spans="1:56">
      <c r="A1806" t="s">
        <v>6189</v>
      </c>
      <c r="B1806">
        <v>5500</v>
      </c>
      <c r="C1806">
        <v>2019</v>
      </c>
      <c r="D1806">
        <v>765</v>
      </c>
      <c r="E1806">
        <v>4.7398000000000003E-2</v>
      </c>
      <c r="F1806">
        <v>22.561699999999998</v>
      </c>
      <c r="H1806">
        <v>18.03857</v>
      </c>
      <c r="I1806">
        <f t="shared" si="32"/>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6186</v>
      </c>
      <c r="X1806">
        <v>0.83</v>
      </c>
      <c r="Y1806">
        <v>0.17</v>
      </c>
      <c r="Z1806" t="s">
        <v>6186</v>
      </c>
      <c r="AA1806" t="s">
        <v>6186</v>
      </c>
      <c r="AB1806">
        <v>1</v>
      </c>
      <c r="AC1806" t="s">
        <v>6186</v>
      </c>
      <c r="AD1806" t="s">
        <v>6186</v>
      </c>
      <c r="AE1806" t="s">
        <v>6186</v>
      </c>
      <c r="AF1806">
        <v>0.34399999999999997</v>
      </c>
      <c r="AG1806">
        <v>0.65300000000000002</v>
      </c>
      <c r="AH1806" t="s">
        <v>6186</v>
      </c>
      <c r="AI1806">
        <v>4.0000000000000001E-3</v>
      </c>
      <c r="AJ1806">
        <v>4.0000000000000001E-3</v>
      </c>
      <c r="AK1806" t="s">
        <v>6186</v>
      </c>
      <c r="AL1806" t="s">
        <v>6186</v>
      </c>
      <c r="AM1806" t="s">
        <v>6186</v>
      </c>
      <c r="AN1806" t="s">
        <v>6186</v>
      </c>
      <c r="AO1806">
        <v>0.10100000000000001</v>
      </c>
      <c r="AP1806">
        <v>0.89500000000000002</v>
      </c>
      <c r="AQ1806">
        <v>4.3999999999999997E-2</v>
      </c>
      <c r="AR1806">
        <v>0.223</v>
      </c>
      <c r="AS1806">
        <v>0.86199999999999999</v>
      </c>
      <c r="AT1806">
        <v>0.13800000000000001</v>
      </c>
      <c r="AU1806">
        <v>0.99299999999999999</v>
      </c>
      <c r="AV1806">
        <v>7.8</v>
      </c>
      <c r="AW1806" t="s">
        <v>6186</v>
      </c>
      <c r="AX1806">
        <v>7.8</v>
      </c>
      <c r="AY1806" t="s">
        <v>6186</v>
      </c>
      <c r="AZ1806" t="s">
        <v>6186</v>
      </c>
      <c r="BA1806">
        <v>0.17299999999999999</v>
      </c>
      <c r="BB1806">
        <v>0</v>
      </c>
      <c r="BC1806">
        <v>0.73699999999999999</v>
      </c>
      <c r="BD1806">
        <v>8.8999999999999996E-2</v>
      </c>
    </row>
    <row r="1807" spans="1:56">
      <c r="A1807" t="s">
        <v>6189</v>
      </c>
      <c r="B1807">
        <v>5500</v>
      </c>
      <c r="C1807">
        <v>2020</v>
      </c>
      <c r="D1807">
        <v>631</v>
      </c>
      <c r="E1807">
        <v>4.5969000000000003E-2</v>
      </c>
      <c r="F1807">
        <v>23.094550000000002</v>
      </c>
      <c r="H1807">
        <v>18.42145</v>
      </c>
      <c r="I1807">
        <f t="shared" si="32"/>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6186</v>
      </c>
      <c r="X1807">
        <v>0.91800000000000004</v>
      </c>
      <c r="Y1807">
        <v>8.2000000000000003E-2</v>
      </c>
      <c r="Z1807" t="s">
        <v>6186</v>
      </c>
      <c r="AA1807" t="s">
        <v>6186</v>
      </c>
      <c r="AB1807">
        <v>1</v>
      </c>
      <c r="AC1807" t="s">
        <v>6186</v>
      </c>
      <c r="AD1807" t="s">
        <v>6186</v>
      </c>
      <c r="AE1807" t="s">
        <v>6186</v>
      </c>
      <c r="AF1807">
        <v>0.312</v>
      </c>
      <c r="AG1807">
        <v>0.65</v>
      </c>
      <c r="AH1807" t="s">
        <v>6186</v>
      </c>
      <c r="AI1807">
        <v>3.7999999999999999E-2</v>
      </c>
      <c r="AJ1807">
        <v>3.7999999999999999E-2</v>
      </c>
      <c r="AK1807" t="s">
        <v>6186</v>
      </c>
      <c r="AL1807" t="s">
        <v>6186</v>
      </c>
      <c r="AM1807" t="s">
        <v>6186</v>
      </c>
      <c r="AN1807" t="s">
        <v>6186</v>
      </c>
      <c r="AO1807">
        <v>0.152</v>
      </c>
      <c r="AP1807">
        <v>0.81</v>
      </c>
      <c r="AQ1807">
        <v>0.22900000000000001</v>
      </c>
      <c r="AR1807">
        <v>0.47599999999999998</v>
      </c>
      <c r="AS1807">
        <v>0.72299999999999998</v>
      </c>
      <c r="AT1807">
        <v>0.27700000000000002</v>
      </c>
      <c r="AU1807">
        <v>0.95899999999999996</v>
      </c>
      <c r="AV1807">
        <v>8.8000000000000007</v>
      </c>
      <c r="AW1807" t="s">
        <v>6186</v>
      </c>
      <c r="AX1807">
        <v>7.5</v>
      </c>
      <c r="AY1807" t="s">
        <v>6186</v>
      </c>
      <c r="AZ1807" t="s">
        <v>6186</v>
      </c>
      <c r="BA1807">
        <v>6.9000000000000006E-2</v>
      </c>
      <c r="BB1807" t="s">
        <v>6186</v>
      </c>
      <c r="BC1807">
        <v>0.47799999999999998</v>
      </c>
      <c r="BD1807">
        <v>0.45300000000000001</v>
      </c>
    </row>
    <row r="1808" spans="1:56">
      <c r="A1808" t="s">
        <v>6189</v>
      </c>
      <c r="B1808">
        <v>5500</v>
      </c>
      <c r="C1808">
        <v>2021</v>
      </c>
      <c r="D1808">
        <v>736</v>
      </c>
      <c r="E1808">
        <v>5.3301000000000001E-2</v>
      </c>
      <c r="F1808">
        <v>23.20749</v>
      </c>
      <c r="G1808">
        <f>IFERROR(F1808*E1808,"")</f>
        <v>1.2369824244900001</v>
      </c>
      <c r="H1808">
        <v>18.47071</v>
      </c>
      <c r="I1808">
        <f t="shared" si="32"/>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6186</v>
      </c>
      <c r="X1808">
        <v>0.93</v>
      </c>
      <c r="Y1808">
        <v>7.0000000000000007E-2</v>
      </c>
      <c r="Z1808" t="s">
        <v>6186</v>
      </c>
      <c r="AA1808" t="s">
        <v>6186</v>
      </c>
      <c r="AB1808">
        <v>1</v>
      </c>
      <c r="AC1808" t="s">
        <v>6186</v>
      </c>
      <c r="AD1808" t="s">
        <v>6186</v>
      </c>
      <c r="AE1808" t="s">
        <v>6186</v>
      </c>
      <c r="AF1808">
        <v>0.42299999999999999</v>
      </c>
      <c r="AG1808">
        <v>0.55900000000000005</v>
      </c>
      <c r="AH1808" t="s">
        <v>6186</v>
      </c>
      <c r="AI1808">
        <v>1.7999999999999999E-2</v>
      </c>
      <c r="AJ1808">
        <v>1.7999999999999999E-2</v>
      </c>
      <c r="AK1808" t="s">
        <v>6186</v>
      </c>
      <c r="AL1808" t="s">
        <v>6186</v>
      </c>
      <c r="AM1808" t="s">
        <v>6186</v>
      </c>
      <c r="AN1808" t="s">
        <v>6186</v>
      </c>
      <c r="AO1808">
        <v>0.186</v>
      </c>
      <c r="AP1808">
        <v>0.79600000000000004</v>
      </c>
      <c r="AQ1808">
        <v>0.17399999999999999</v>
      </c>
      <c r="AR1808">
        <v>0.443</v>
      </c>
      <c r="AS1808">
        <v>0.68700000000000006</v>
      </c>
      <c r="AT1808">
        <v>0.24099999999999999</v>
      </c>
      <c r="AU1808">
        <v>0.96699999999999997</v>
      </c>
      <c r="AV1808">
        <v>8.6</v>
      </c>
      <c r="AW1808" t="s">
        <v>6186</v>
      </c>
      <c r="AX1808">
        <v>7.5</v>
      </c>
      <c r="AY1808" t="s">
        <v>6186</v>
      </c>
      <c r="AZ1808" t="s">
        <v>6186</v>
      </c>
      <c r="BA1808">
        <v>7.2999999999999995E-2</v>
      </c>
      <c r="BB1808" t="s">
        <v>6186</v>
      </c>
      <c r="BC1808">
        <v>0.56100000000000005</v>
      </c>
      <c r="BD1808">
        <v>0.36599999999999999</v>
      </c>
    </row>
    <row r="1809" spans="1:56">
      <c r="A1809" t="s">
        <v>6189</v>
      </c>
      <c r="B1809">
        <v>5500</v>
      </c>
      <c r="C1809" t="s">
        <v>6187</v>
      </c>
      <c r="D1809" t="s">
        <v>6186</v>
      </c>
      <c r="E1809">
        <v>5.8120999999999999E-2</v>
      </c>
      <c r="F1809">
        <v>23.882069999999999</v>
      </c>
      <c r="H1809">
        <v>18.630939999999999</v>
      </c>
      <c r="I1809">
        <f t="shared" si="32"/>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6186</v>
      </c>
      <c r="X1809">
        <v>0.86299999999999999</v>
      </c>
      <c r="Y1809">
        <v>0.13700000000000001</v>
      </c>
      <c r="Z1809" t="s">
        <v>6186</v>
      </c>
      <c r="AA1809" t="s">
        <v>6186</v>
      </c>
      <c r="AB1809">
        <v>1</v>
      </c>
      <c r="AC1809" t="s">
        <v>6186</v>
      </c>
      <c r="AD1809" t="s">
        <v>6186</v>
      </c>
      <c r="AE1809" t="s">
        <v>6186</v>
      </c>
      <c r="AF1809">
        <v>0.36699999999999999</v>
      </c>
      <c r="AG1809">
        <v>0.61499999999999999</v>
      </c>
      <c r="AH1809" t="s">
        <v>6186</v>
      </c>
      <c r="AI1809">
        <v>1.7999999999999999E-2</v>
      </c>
      <c r="AJ1809">
        <v>1.7999999999999999E-2</v>
      </c>
      <c r="AK1809" t="s">
        <v>6186</v>
      </c>
      <c r="AL1809" t="s">
        <v>6186</v>
      </c>
      <c r="AM1809" t="s">
        <v>6186</v>
      </c>
      <c r="AN1809" t="s">
        <v>6186</v>
      </c>
      <c r="AO1809">
        <v>0.19500000000000001</v>
      </c>
      <c r="AP1809">
        <v>0.78700000000000003</v>
      </c>
      <c r="AQ1809">
        <v>0.26700000000000002</v>
      </c>
      <c r="AR1809">
        <v>0.44900000000000001</v>
      </c>
      <c r="AS1809">
        <v>0.58299999999999996</v>
      </c>
      <c r="AT1809">
        <v>0.34399999999999997</v>
      </c>
      <c r="AU1809">
        <v>0.96799999999999997</v>
      </c>
      <c r="AV1809">
        <v>9</v>
      </c>
      <c r="AW1809" t="s">
        <v>6186</v>
      </c>
      <c r="AX1809">
        <v>7.3</v>
      </c>
      <c r="AY1809" t="s">
        <v>6186</v>
      </c>
      <c r="AZ1809" t="s">
        <v>6186</v>
      </c>
      <c r="BA1809">
        <v>1E-3</v>
      </c>
      <c r="BB1809" t="s">
        <v>6186</v>
      </c>
      <c r="BC1809">
        <v>0.51300000000000001</v>
      </c>
      <c r="BD1809">
        <v>0.48599999999999999</v>
      </c>
    </row>
    <row r="1810" spans="1:56">
      <c r="A1810" t="s">
        <v>6188</v>
      </c>
      <c r="B1810">
        <v>4500</v>
      </c>
      <c r="C1810">
        <v>1987</v>
      </c>
      <c r="D1810">
        <v>32</v>
      </c>
      <c r="E1810">
        <v>2.134E-3</v>
      </c>
      <c r="F1810">
        <v>14.648580000000001</v>
      </c>
      <c r="H1810">
        <v>12.39756</v>
      </c>
      <c r="I1810">
        <f t="shared" si="32"/>
        <v>2.6456393040000001E-2</v>
      </c>
      <c r="K1810">
        <v>11.43892</v>
      </c>
      <c r="L1810">
        <v>13.733180000000001</v>
      </c>
      <c r="M1810">
        <v>716.8347</v>
      </c>
      <c r="N1810">
        <v>776.90895999999998</v>
      </c>
      <c r="O1810">
        <v>647.11901999999998</v>
      </c>
      <c r="P1810" t="s">
        <v>6186</v>
      </c>
      <c r="Q1810">
        <v>325.5104</v>
      </c>
      <c r="R1810">
        <v>143.85640000000001</v>
      </c>
      <c r="S1810">
        <v>13.968400000000001</v>
      </c>
      <c r="T1810">
        <v>0.45018399999999997</v>
      </c>
      <c r="U1810">
        <v>3.1968000000000003E-2</v>
      </c>
      <c r="V1810">
        <v>28.17671</v>
      </c>
      <c r="W1810" t="s">
        <v>6186</v>
      </c>
      <c r="X1810">
        <v>0.70399999999999996</v>
      </c>
      <c r="Y1810">
        <v>0.29599999999999999</v>
      </c>
      <c r="Z1810">
        <v>0.16400000000000001</v>
      </c>
      <c r="AA1810">
        <v>0.60899999999999999</v>
      </c>
      <c r="AB1810">
        <v>0.22700000000000001</v>
      </c>
      <c r="AC1810" t="s">
        <v>6186</v>
      </c>
      <c r="AD1810" t="s">
        <v>6186</v>
      </c>
      <c r="AE1810">
        <v>0.93</v>
      </c>
      <c r="AF1810" t="s">
        <v>6186</v>
      </c>
      <c r="AG1810">
        <v>7.0000000000000007E-2</v>
      </c>
      <c r="AH1810" t="s">
        <v>6186</v>
      </c>
      <c r="AI1810" t="s">
        <v>6186</v>
      </c>
      <c r="AJ1810" t="s">
        <v>6186</v>
      </c>
      <c r="AK1810" t="s">
        <v>6186</v>
      </c>
      <c r="AL1810" t="s">
        <v>6186</v>
      </c>
      <c r="AM1810" t="s">
        <v>6186</v>
      </c>
      <c r="AN1810" t="s">
        <v>6186</v>
      </c>
      <c r="AO1810" t="s">
        <v>6186</v>
      </c>
      <c r="AP1810">
        <v>1</v>
      </c>
      <c r="AQ1810" t="s">
        <v>6186</v>
      </c>
      <c r="AR1810" t="s">
        <v>6186</v>
      </c>
      <c r="AS1810" t="s">
        <v>6186</v>
      </c>
      <c r="AT1810" t="s">
        <v>6186</v>
      </c>
      <c r="AU1810" t="s">
        <v>6186</v>
      </c>
      <c r="AV1810">
        <v>3.2</v>
      </c>
      <c r="AW1810" t="s">
        <v>6186</v>
      </c>
      <c r="AX1810">
        <v>7.7</v>
      </c>
      <c r="AY1810">
        <v>1</v>
      </c>
      <c r="AZ1810" t="s">
        <v>6186</v>
      </c>
      <c r="BA1810" t="s">
        <v>6186</v>
      </c>
      <c r="BB1810" t="s">
        <v>6186</v>
      </c>
      <c r="BC1810" t="s">
        <v>6186</v>
      </c>
      <c r="BD1810" t="s">
        <v>6186</v>
      </c>
    </row>
    <row r="1811" spans="1:56">
      <c r="A1811" t="s">
        <v>6188</v>
      </c>
      <c r="B1811">
        <v>4500</v>
      </c>
      <c r="C1811">
        <v>1988</v>
      </c>
      <c r="D1811">
        <v>34</v>
      </c>
      <c r="E1811">
        <v>2.245E-3</v>
      </c>
      <c r="F1811">
        <v>15.041840000000001</v>
      </c>
      <c r="H1811">
        <v>12.671480000000001</v>
      </c>
      <c r="I1811">
        <f t="shared" si="32"/>
        <v>2.8447472600000002E-2</v>
      </c>
      <c r="K1811">
        <v>11.8294</v>
      </c>
      <c r="L1811">
        <v>13.77885</v>
      </c>
      <c r="M1811">
        <v>701.33860000000004</v>
      </c>
      <c r="N1811">
        <v>751.26372000000003</v>
      </c>
      <c r="O1811">
        <v>644.97414000000003</v>
      </c>
      <c r="P1811" t="s">
        <v>6186</v>
      </c>
      <c r="Q1811">
        <v>311.5147</v>
      </c>
      <c r="R1811">
        <v>147.55529999999999</v>
      </c>
      <c r="S1811">
        <v>14.0275</v>
      </c>
      <c r="T1811">
        <v>0.493946</v>
      </c>
      <c r="U1811">
        <v>3.279E-2</v>
      </c>
      <c r="V1811">
        <v>28.82282</v>
      </c>
      <c r="W1811" t="s">
        <v>6186</v>
      </c>
      <c r="X1811">
        <v>0.76800000000000002</v>
      </c>
      <c r="Y1811">
        <v>0.23200000000000001</v>
      </c>
      <c r="Z1811">
        <v>1.6E-2</v>
      </c>
      <c r="AA1811">
        <v>0.53300000000000003</v>
      </c>
      <c r="AB1811">
        <v>0.45100000000000001</v>
      </c>
      <c r="AC1811" t="s">
        <v>6186</v>
      </c>
      <c r="AD1811" t="s">
        <v>6186</v>
      </c>
      <c r="AE1811">
        <v>0.47099999999999997</v>
      </c>
      <c r="AF1811" t="s">
        <v>6186</v>
      </c>
      <c r="AG1811">
        <v>0.315</v>
      </c>
      <c r="AH1811">
        <v>0.215</v>
      </c>
      <c r="AI1811" t="s">
        <v>6186</v>
      </c>
      <c r="AJ1811" t="s">
        <v>6186</v>
      </c>
      <c r="AK1811" t="s">
        <v>6186</v>
      </c>
      <c r="AL1811" t="s">
        <v>6186</v>
      </c>
      <c r="AM1811" t="s">
        <v>6186</v>
      </c>
      <c r="AN1811" t="s">
        <v>6186</v>
      </c>
      <c r="AO1811" t="s">
        <v>6186</v>
      </c>
      <c r="AP1811">
        <v>1</v>
      </c>
      <c r="AQ1811" t="s">
        <v>6186</v>
      </c>
      <c r="AR1811" t="s">
        <v>6186</v>
      </c>
      <c r="AS1811" t="s">
        <v>6186</v>
      </c>
      <c r="AT1811" t="s">
        <v>6186</v>
      </c>
      <c r="AU1811" t="s">
        <v>6186</v>
      </c>
      <c r="AV1811">
        <v>3.3</v>
      </c>
      <c r="AW1811" t="s">
        <v>6186</v>
      </c>
      <c r="AX1811">
        <v>7.6</v>
      </c>
      <c r="AY1811">
        <v>0.98399999999999999</v>
      </c>
      <c r="AZ1811">
        <v>1.6E-2</v>
      </c>
      <c r="BA1811" t="s">
        <v>6186</v>
      </c>
      <c r="BB1811" t="s">
        <v>6186</v>
      </c>
      <c r="BC1811" t="s">
        <v>6186</v>
      </c>
      <c r="BD1811" t="s">
        <v>6186</v>
      </c>
    </row>
    <row r="1812" spans="1:56">
      <c r="A1812" t="s">
        <v>6188</v>
      </c>
      <c r="B1812">
        <v>4500</v>
      </c>
      <c r="C1812">
        <v>1989</v>
      </c>
      <c r="D1812">
        <v>31</v>
      </c>
      <c r="E1812">
        <v>2.153E-3</v>
      </c>
      <c r="F1812">
        <v>14.87701</v>
      </c>
      <c r="H1812">
        <v>12.511369999999999</v>
      </c>
      <c r="I1812">
        <f t="shared" si="32"/>
        <v>2.6936979609999998E-2</v>
      </c>
      <c r="K1812">
        <v>11.561109999999999</v>
      </c>
      <c r="L1812">
        <v>13.757619999999999</v>
      </c>
      <c r="M1812">
        <v>710.31394</v>
      </c>
      <c r="N1812">
        <v>768.69786999999997</v>
      </c>
      <c r="O1812">
        <v>645.96933999999999</v>
      </c>
      <c r="P1812" t="s">
        <v>6186</v>
      </c>
      <c r="Q1812">
        <v>310.82729999999998</v>
      </c>
      <c r="R1812">
        <v>150.8014</v>
      </c>
      <c r="S1812">
        <v>13.274800000000001</v>
      </c>
      <c r="T1812">
        <v>0.50510200000000005</v>
      </c>
      <c r="U1812">
        <v>3.3510999999999999E-2</v>
      </c>
      <c r="V1812">
        <v>28.364750000000001</v>
      </c>
      <c r="W1812" t="s">
        <v>6186</v>
      </c>
      <c r="X1812">
        <v>0.74</v>
      </c>
      <c r="Y1812">
        <v>0.26</v>
      </c>
      <c r="Z1812">
        <v>1.9E-2</v>
      </c>
      <c r="AA1812">
        <v>0.50800000000000001</v>
      </c>
      <c r="AB1812">
        <v>0.47299999999999998</v>
      </c>
      <c r="AC1812" t="s">
        <v>6186</v>
      </c>
      <c r="AD1812" t="s">
        <v>6186</v>
      </c>
      <c r="AE1812">
        <v>0.39800000000000002</v>
      </c>
      <c r="AF1812" t="s">
        <v>6186</v>
      </c>
      <c r="AG1812">
        <v>0.34200000000000003</v>
      </c>
      <c r="AH1812">
        <v>0.26</v>
      </c>
      <c r="AI1812" t="s">
        <v>6186</v>
      </c>
      <c r="AJ1812" t="s">
        <v>6186</v>
      </c>
      <c r="AK1812" t="s">
        <v>6186</v>
      </c>
      <c r="AL1812" t="s">
        <v>6186</v>
      </c>
      <c r="AM1812" t="s">
        <v>6186</v>
      </c>
      <c r="AN1812" t="s">
        <v>6186</v>
      </c>
      <c r="AO1812" t="s">
        <v>6186</v>
      </c>
      <c r="AP1812">
        <v>1</v>
      </c>
      <c r="AQ1812" t="s">
        <v>6186</v>
      </c>
      <c r="AR1812" t="s">
        <v>6186</v>
      </c>
      <c r="AS1812" t="s">
        <v>6186</v>
      </c>
      <c r="AT1812" t="s">
        <v>6186</v>
      </c>
      <c r="AU1812" t="s">
        <v>6186</v>
      </c>
      <c r="AV1812">
        <v>3.5</v>
      </c>
      <c r="AW1812" t="s">
        <v>6186</v>
      </c>
      <c r="AX1812">
        <v>7.6</v>
      </c>
      <c r="AY1812">
        <v>0.98099999999999998</v>
      </c>
      <c r="AZ1812">
        <v>1.9E-2</v>
      </c>
      <c r="BA1812" t="s">
        <v>6186</v>
      </c>
      <c r="BB1812" t="s">
        <v>6186</v>
      </c>
      <c r="BC1812" t="s">
        <v>6186</v>
      </c>
      <c r="BD1812" t="s">
        <v>6186</v>
      </c>
    </row>
    <row r="1813" spans="1:56">
      <c r="A1813" t="s">
        <v>6188</v>
      </c>
      <c r="B1813">
        <v>4500</v>
      </c>
      <c r="C1813">
        <v>1990</v>
      </c>
      <c r="D1813">
        <v>58</v>
      </c>
      <c r="E1813">
        <v>4.5830000000000003E-3</v>
      </c>
      <c r="F1813">
        <v>17.540900000000001</v>
      </c>
      <c r="H1813">
        <v>14.723649999999999</v>
      </c>
      <c r="I1813">
        <f t="shared" si="32"/>
        <v>6.7478487949999999E-2</v>
      </c>
      <c r="K1813">
        <v>13.367760000000001</v>
      </c>
      <c r="L1813">
        <v>16.52852</v>
      </c>
      <c r="M1813">
        <v>603.58658000000003</v>
      </c>
      <c r="N1813">
        <v>664.80861000000004</v>
      </c>
      <c r="O1813">
        <v>537.67678999999998</v>
      </c>
      <c r="P1813" t="s">
        <v>6186</v>
      </c>
      <c r="Q1813">
        <v>221.07130000000001</v>
      </c>
      <c r="R1813">
        <v>153.4836</v>
      </c>
      <c r="S1813">
        <v>12.5303</v>
      </c>
      <c r="T1813">
        <v>0.74000100000000002</v>
      </c>
      <c r="U1813">
        <v>3.4106999999999998E-2</v>
      </c>
      <c r="V1813">
        <v>33.561149999999998</v>
      </c>
      <c r="W1813" t="s">
        <v>6186</v>
      </c>
      <c r="X1813">
        <v>0.91600000000000004</v>
      </c>
      <c r="Y1813">
        <v>8.4000000000000005E-2</v>
      </c>
      <c r="Z1813">
        <v>2.1999999999999999E-2</v>
      </c>
      <c r="AA1813">
        <v>0.20100000000000001</v>
      </c>
      <c r="AB1813">
        <v>0.77700000000000002</v>
      </c>
      <c r="AC1813" t="s">
        <v>6186</v>
      </c>
      <c r="AD1813" t="s">
        <v>6186</v>
      </c>
      <c r="AE1813">
        <v>0.11799999999999999</v>
      </c>
      <c r="AF1813" t="s">
        <v>6186</v>
      </c>
      <c r="AG1813">
        <v>0.79900000000000004</v>
      </c>
      <c r="AH1813">
        <v>8.4000000000000005E-2</v>
      </c>
      <c r="AI1813" t="s">
        <v>6186</v>
      </c>
      <c r="AJ1813" t="s">
        <v>6186</v>
      </c>
      <c r="AK1813" t="s">
        <v>6186</v>
      </c>
      <c r="AL1813" t="s">
        <v>6186</v>
      </c>
      <c r="AM1813" t="s">
        <v>6186</v>
      </c>
      <c r="AN1813" t="s">
        <v>6186</v>
      </c>
      <c r="AO1813" t="s">
        <v>6186</v>
      </c>
      <c r="AP1813">
        <v>1</v>
      </c>
      <c r="AQ1813" t="s">
        <v>6186</v>
      </c>
      <c r="AR1813" t="s">
        <v>6186</v>
      </c>
      <c r="AS1813" t="s">
        <v>6186</v>
      </c>
      <c r="AT1813" t="s">
        <v>6186</v>
      </c>
      <c r="AU1813" t="s">
        <v>6186</v>
      </c>
      <c r="AV1813">
        <v>3.9</v>
      </c>
      <c r="AW1813" t="s">
        <v>6186</v>
      </c>
      <c r="AX1813">
        <v>6.6</v>
      </c>
      <c r="AY1813">
        <v>0.97799999999999998</v>
      </c>
      <c r="AZ1813">
        <v>2.1999999999999999E-2</v>
      </c>
      <c r="BA1813" t="s">
        <v>6186</v>
      </c>
      <c r="BB1813" t="s">
        <v>6186</v>
      </c>
      <c r="BC1813" t="s">
        <v>6186</v>
      </c>
      <c r="BD1813" t="s">
        <v>6186</v>
      </c>
    </row>
    <row r="1814" spans="1:56">
      <c r="A1814" t="s">
        <v>6188</v>
      </c>
      <c r="B1814">
        <v>4500</v>
      </c>
      <c r="C1814">
        <v>1991</v>
      </c>
      <c r="D1814">
        <v>262</v>
      </c>
      <c r="E1814">
        <v>2.0865000000000002E-2</v>
      </c>
      <c r="F1814">
        <v>19.768329999999999</v>
      </c>
      <c r="H1814">
        <v>16.57771</v>
      </c>
      <c r="I1814">
        <f t="shared" si="32"/>
        <v>0.34589391915000001</v>
      </c>
      <c r="K1814">
        <v>14.721869999999999</v>
      </c>
      <c r="L1814">
        <v>19.113140000000001</v>
      </c>
      <c r="M1814">
        <v>536.08139000000006</v>
      </c>
      <c r="N1814">
        <v>603.65988000000004</v>
      </c>
      <c r="O1814">
        <v>464.96811000000002</v>
      </c>
      <c r="P1814" t="s">
        <v>6186</v>
      </c>
      <c r="Q1814">
        <v>227.02119999999999</v>
      </c>
      <c r="R1814">
        <v>167.14529999999999</v>
      </c>
      <c r="S1814">
        <v>11.7677</v>
      </c>
      <c r="T1814">
        <v>0.74222500000000002</v>
      </c>
      <c r="U1814">
        <v>3.7143000000000002E-2</v>
      </c>
      <c r="V1814">
        <v>37.430810000000001</v>
      </c>
      <c r="W1814" t="s">
        <v>6186</v>
      </c>
      <c r="X1814">
        <v>0.99299999999999999</v>
      </c>
      <c r="Y1814">
        <v>7.0000000000000001E-3</v>
      </c>
      <c r="Z1814">
        <v>0.14599999999999999</v>
      </c>
      <c r="AA1814">
        <v>2.1000000000000001E-2</v>
      </c>
      <c r="AB1814">
        <v>0.83299999999999996</v>
      </c>
      <c r="AC1814" t="s">
        <v>6186</v>
      </c>
      <c r="AD1814" t="s">
        <v>6186</v>
      </c>
      <c r="AE1814">
        <v>1.4E-2</v>
      </c>
      <c r="AF1814" t="s">
        <v>6186</v>
      </c>
      <c r="AG1814">
        <v>0.97899999999999998</v>
      </c>
      <c r="AH1814">
        <v>7.0000000000000001E-3</v>
      </c>
      <c r="AI1814" t="s">
        <v>6186</v>
      </c>
      <c r="AJ1814" t="s">
        <v>6186</v>
      </c>
      <c r="AK1814" t="s">
        <v>6186</v>
      </c>
      <c r="AL1814" t="s">
        <v>6186</v>
      </c>
      <c r="AM1814" t="s">
        <v>6186</v>
      </c>
      <c r="AN1814" t="s">
        <v>6186</v>
      </c>
      <c r="AO1814" t="s">
        <v>6186</v>
      </c>
      <c r="AP1814">
        <v>1</v>
      </c>
      <c r="AQ1814" t="s">
        <v>6186</v>
      </c>
      <c r="AR1814" t="s">
        <v>6186</v>
      </c>
      <c r="AS1814" t="s">
        <v>6186</v>
      </c>
      <c r="AT1814" t="s">
        <v>6186</v>
      </c>
      <c r="AU1814" t="s">
        <v>6186</v>
      </c>
      <c r="AV1814">
        <v>4.0999999999999996</v>
      </c>
      <c r="AW1814" t="s">
        <v>6186</v>
      </c>
      <c r="AX1814">
        <v>6.1</v>
      </c>
      <c r="AY1814">
        <v>0.85399999999999998</v>
      </c>
      <c r="AZ1814">
        <v>0.14599999999999999</v>
      </c>
      <c r="BA1814" t="s">
        <v>6186</v>
      </c>
      <c r="BB1814" t="s">
        <v>6186</v>
      </c>
      <c r="BC1814" t="s">
        <v>6186</v>
      </c>
      <c r="BD1814" t="s">
        <v>6186</v>
      </c>
    </row>
    <row r="1815" spans="1:56">
      <c r="A1815" t="s">
        <v>6188</v>
      </c>
      <c r="B1815">
        <v>4500</v>
      </c>
      <c r="C1815">
        <v>1992</v>
      </c>
      <c r="D1815">
        <v>260</v>
      </c>
      <c r="E1815">
        <v>2.1343000000000001E-2</v>
      </c>
      <c r="F1815">
        <v>19.449249999999999</v>
      </c>
      <c r="H1815">
        <v>16.22691</v>
      </c>
      <c r="I1815">
        <f t="shared" si="32"/>
        <v>0.34633094013000004</v>
      </c>
      <c r="K1815">
        <v>14.560890000000001</v>
      </c>
      <c r="L1815">
        <v>18.383759999999999</v>
      </c>
      <c r="M1815">
        <v>547.67049999999995</v>
      </c>
      <c r="N1815">
        <v>610.33348999999998</v>
      </c>
      <c r="O1815">
        <v>483.41590000000002</v>
      </c>
      <c r="P1815" t="s">
        <v>6186</v>
      </c>
      <c r="Q1815">
        <v>220.50030000000001</v>
      </c>
      <c r="R1815">
        <v>167.4897</v>
      </c>
      <c r="S1815">
        <v>11.5158</v>
      </c>
      <c r="T1815">
        <v>0.76418799999999998</v>
      </c>
      <c r="U1815">
        <v>3.7220000000000003E-2</v>
      </c>
      <c r="V1815">
        <v>36.626820000000002</v>
      </c>
      <c r="W1815" t="s">
        <v>6186</v>
      </c>
      <c r="X1815">
        <v>0.997</v>
      </c>
      <c r="Y1815">
        <v>3.0000000000000001E-3</v>
      </c>
      <c r="Z1815">
        <v>0.153</v>
      </c>
      <c r="AA1815" t="s">
        <v>6186</v>
      </c>
      <c r="AB1815">
        <v>0.84699999999999998</v>
      </c>
      <c r="AC1815" t="s">
        <v>6186</v>
      </c>
      <c r="AD1815" t="s">
        <v>6186</v>
      </c>
      <c r="AE1815" t="s">
        <v>6186</v>
      </c>
      <c r="AF1815" t="s">
        <v>6186</v>
      </c>
      <c r="AG1815">
        <v>1</v>
      </c>
      <c r="AH1815" t="s">
        <v>6186</v>
      </c>
      <c r="AI1815" t="s">
        <v>6186</v>
      </c>
      <c r="AJ1815" t="s">
        <v>6186</v>
      </c>
      <c r="AK1815" t="s">
        <v>6186</v>
      </c>
      <c r="AL1815" t="s">
        <v>6186</v>
      </c>
      <c r="AM1815" t="s">
        <v>6186</v>
      </c>
      <c r="AN1815" t="s">
        <v>6186</v>
      </c>
      <c r="AO1815" t="s">
        <v>6186</v>
      </c>
      <c r="AP1815">
        <v>1</v>
      </c>
      <c r="AQ1815" t="s">
        <v>6186</v>
      </c>
      <c r="AR1815" t="s">
        <v>6186</v>
      </c>
      <c r="AS1815" t="s">
        <v>6186</v>
      </c>
      <c r="AT1815" t="s">
        <v>6186</v>
      </c>
      <c r="AU1815" t="s">
        <v>6186</v>
      </c>
      <c r="AV1815">
        <v>4.2</v>
      </c>
      <c r="AW1815" t="s">
        <v>6186</v>
      </c>
      <c r="AX1815">
        <v>6</v>
      </c>
      <c r="AY1815">
        <v>0.84699999999999998</v>
      </c>
      <c r="AZ1815">
        <v>0.153</v>
      </c>
      <c r="BA1815" t="s">
        <v>6186</v>
      </c>
      <c r="BB1815" t="s">
        <v>6186</v>
      </c>
      <c r="BC1815" t="s">
        <v>6186</v>
      </c>
      <c r="BD1815" t="s">
        <v>6186</v>
      </c>
    </row>
    <row r="1816" spans="1:56">
      <c r="A1816" t="s">
        <v>6188</v>
      </c>
      <c r="B1816">
        <v>4500</v>
      </c>
      <c r="C1816">
        <v>1993</v>
      </c>
      <c r="D1816">
        <v>298</v>
      </c>
      <c r="E1816">
        <v>2.2561000000000001E-2</v>
      </c>
      <c r="F1816">
        <v>19.67005</v>
      </c>
      <c r="H1816">
        <v>16.362469999999998</v>
      </c>
      <c r="I1816">
        <f t="shared" si="32"/>
        <v>0.36915368566999995</v>
      </c>
      <c r="K1816">
        <v>14.62818</v>
      </c>
      <c r="L1816">
        <v>18.565429999999999</v>
      </c>
      <c r="M1816">
        <v>543.13323000000003</v>
      </c>
      <c r="N1816">
        <v>607.52598</v>
      </c>
      <c r="O1816">
        <v>478.68545999999998</v>
      </c>
      <c r="P1816" t="s">
        <v>6186</v>
      </c>
      <c r="Q1816">
        <v>216.87090000000001</v>
      </c>
      <c r="R1816">
        <v>167.4949</v>
      </c>
      <c r="S1816">
        <v>10.8325</v>
      </c>
      <c r="T1816">
        <v>0.77816200000000002</v>
      </c>
      <c r="U1816">
        <v>3.7220999999999997E-2</v>
      </c>
      <c r="V1816">
        <v>36.946100000000001</v>
      </c>
      <c r="W1816" t="s">
        <v>6186</v>
      </c>
      <c r="X1816">
        <v>0.997</v>
      </c>
      <c r="Y1816">
        <v>3.0000000000000001E-3</v>
      </c>
      <c r="Z1816">
        <v>0.13100000000000001</v>
      </c>
      <c r="AA1816" t="s">
        <v>6186</v>
      </c>
      <c r="AB1816">
        <v>0.86899999999999999</v>
      </c>
      <c r="AC1816" t="s">
        <v>6186</v>
      </c>
      <c r="AD1816" t="s">
        <v>6186</v>
      </c>
      <c r="AE1816" t="s">
        <v>6186</v>
      </c>
      <c r="AF1816" t="s">
        <v>6186</v>
      </c>
      <c r="AG1816">
        <v>1</v>
      </c>
      <c r="AH1816" t="s">
        <v>6186</v>
      </c>
      <c r="AI1816" t="s">
        <v>6186</v>
      </c>
      <c r="AJ1816" t="s">
        <v>6186</v>
      </c>
      <c r="AK1816" t="s">
        <v>6186</v>
      </c>
      <c r="AL1816" t="s">
        <v>6186</v>
      </c>
      <c r="AM1816" t="s">
        <v>6186</v>
      </c>
      <c r="AN1816" t="s">
        <v>6186</v>
      </c>
      <c r="AO1816" t="s">
        <v>6186</v>
      </c>
      <c r="AP1816">
        <v>1</v>
      </c>
      <c r="AQ1816" t="s">
        <v>6186</v>
      </c>
      <c r="AR1816" t="s">
        <v>6186</v>
      </c>
      <c r="AS1816" t="s">
        <v>6186</v>
      </c>
      <c r="AT1816" t="s">
        <v>6186</v>
      </c>
      <c r="AU1816" t="s">
        <v>6186</v>
      </c>
      <c r="AV1816">
        <v>4.0999999999999996</v>
      </c>
      <c r="AW1816" t="s">
        <v>6186</v>
      </c>
      <c r="AX1816">
        <v>6</v>
      </c>
      <c r="AY1816">
        <v>0.86899999999999999</v>
      </c>
      <c r="AZ1816">
        <v>0.13100000000000001</v>
      </c>
      <c r="BA1816" t="s">
        <v>6186</v>
      </c>
      <c r="BB1816" t="s">
        <v>6186</v>
      </c>
      <c r="BC1816" t="s">
        <v>6186</v>
      </c>
      <c r="BD1816" t="s">
        <v>6186</v>
      </c>
    </row>
    <row r="1817" spans="1:56">
      <c r="A1817" t="s">
        <v>6188</v>
      </c>
      <c r="B1817">
        <v>4500</v>
      </c>
      <c r="C1817">
        <v>1994</v>
      </c>
      <c r="D1817">
        <v>546</v>
      </c>
      <c r="E1817">
        <v>3.8650999999999998E-2</v>
      </c>
      <c r="F1817">
        <v>19.945350000000001</v>
      </c>
      <c r="H1817">
        <v>16.565519999999999</v>
      </c>
      <c r="I1817">
        <f t="shared" si="32"/>
        <v>0.64027391351999996</v>
      </c>
      <c r="K1817">
        <v>14.657769999999999</v>
      </c>
      <c r="L1817">
        <v>18.981490000000001</v>
      </c>
      <c r="M1817">
        <v>536.47572000000002</v>
      </c>
      <c r="N1817">
        <v>606.29965000000004</v>
      </c>
      <c r="O1817">
        <v>468.19299999999998</v>
      </c>
      <c r="P1817" t="s">
        <v>6186</v>
      </c>
      <c r="Q1817">
        <v>229.3443</v>
      </c>
      <c r="R1817">
        <v>176.9915</v>
      </c>
      <c r="S1817">
        <v>10.4224</v>
      </c>
      <c r="T1817">
        <v>0.77632599999999996</v>
      </c>
      <c r="U1817">
        <v>3.9330999999999998E-2</v>
      </c>
      <c r="V1817">
        <v>37.446069999999999</v>
      </c>
      <c r="W1817" t="s">
        <v>6186</v>
      </c>
      <c r="X1817">
        <v>1</v>
      </c>
      <c r="Y1817" t="s">
        <v>6186</v>
      </c>
      <c r="Z1817">
        <v>8.1000000000000003E-2</v>
      </c>
      <c r="AA1817" t="s">
        <v>6186</v>
      </c>
      <c r="AB1817">
        <v>0.91900000000000004</v>
      </c>
      <c r="AC1817" t="s">
        <v>6186</v>
      </c>
      <c r="AD1817" t="s">
        <v>6186</v>
      </c>
      <c r="AE1817" t="s">
        <v>6186</v>
      </c>
      <c r="AF1817" t="s">
        <v>6186</v>
      </c>
      <c r="AG1817">
        <v>1</v>
      </c>
      <c r="AH1817" t="s">
        <v>6186</v>
      </c>
      <c r="AI1817" t="s">
        <v>6186</v>
      </c>
      <c r="AJ1817" t="s">
        <v>6186</v>
      </c>
      <c r="AK1817" t="s">
        <v>6186</v>
      </c>
      <c r="AL1817" t="s">
        <v>6186</v>
      </c>
      <c r="AM1817" t="s">
        <v>6186</v>
      </c>
      <c r="AN1817" t="s">
        <v>6186</v>
      </c>
      <c r="AO1817" t="s">
        <v>6186</v>
      </c>
      <c r="AP1817">
        <v>1</v>
      </c>
      <c r="AQ1817" t="s">
        <v>6186</v>
      </c>
      <c r="AR1817" t="s">
        <v>6186</v>
      </c>
      <c r="AS1817" t="s">
        <v>6186</v>
      </c>
      <c r="AT1817">
        <v>0.11899999999999999</v>
      </c>
      <c r="AU1817" t="s">
        <v>6186</v>
      </c>
      <c r="AV1817">
        <v>4.0999999999999996</v>
      </c>
      <c r="AW1817" t="s">
        <v>6186</v>
      </c>
      <c r="AX1817">
        <v>6</v>
      </c>
      <c r="AY1817">
        <v>0.91900000000000004</v>
      </c>
      <c r="AZ1817">
        <v>8.1000000000000003E-2</v>
      </c>
      <c r="BA1817" t="s">
        <v>6186</v>
      </c>
      <c r="BB1817" t="s">
        <v>6186</v>
      </c>
      <c r="BC1817" t="s">
        <v>6186</v>
      </c>
      <c r="BD1817" t="s">
        <v>6186</v>
      </c>
    </row>
    <row r="1818" spans="1:56">
      <c r="A1818" t="s">
        <v>6188</v>
      </c>
      <c r="B1818">
        <v>4500</v>
      </c>
      <c r="C1818">
        <v>1995</v>
      </c>
      <c r="D1818">
        <v>645</v>
      </c>
      <c r="E1818">
        <v>4.2597999999999997E-2</v>
      </c>
      <c r="F1818">
        <v>19.92597</v>
      </c>
      <c r="H1818">
        <v>16.50311</v>
      </c>
      <c r="I1818">
        <f t="shared" si="32"/>
        <v>0.70299947977999988</v>
      </c>
      <c r="K1818">
        <v>14.548590000000001</v>
      </c>
      <c r="L1818">
        <v>18.9316</v>
      </c>
      <c r="M1818">
        <v>538.50468999999998</v>
      </c>
      <c r="N1818">
        <v>610.84938</v>
      </c>
      <c r="O1818">
        <v>469.42680999999999</v>
      </c>
      <c r="P1818" t="s">
        <v>6186</v>
      </c>
      <c r="Q1818">
        <v>233.13740000000001</v>
      </c>
      <c r="R1818">
        <v>173.60290000000001</v>
      </c>
      <c r="S1818">
        <v>10.8232</v>
      </c>
      <c r="T1818">
        <v>0.75366900000000003</v>
      </c>
      <c r="U1818">
        <v>3.8578000000000001E-2</v>
      </c>
      <c r="V1818">
        <v>37.375309999999999</v>
      </c>
      <c r="W1818" t="s">
        <v>6186</v>
      </c>
      <c r="X1818">
        <v>0.90400000000000003</v>
      </c>
      <c r="Y1818">
        <v>9.6000000000000002E-2</v>
      </c>
      <c r="Z1818">
        <v>5.7000000000000002E-2</v>
      </c>
      <c r="AA1818" t="s">
        <v>6186</v>
      </c>
      <c r="AB1818">
        <v>0.94299999999999995</v>
      </c>
      <c r="AC1818" t="s">
        <v>6186</v>
      </c>
      <c r="AD1818" t="s">
        <v>6186</v>
      </c>
      <c r="AE1818" t="s">
        <v>6186</v>
      </c>
      <c r="AF1818" t="s">
        <v>6186</v>
      </c>
      <c r="AG1818">
        <v>1</v>
      </c>
      <c r="AH1818" t="s">
        <v>6186</v>
      </c>
      <c r="AI1818" t="s">
        <v>6186</v>
      </c>
      <c r="AJ1818" t="s">
        <v>6186</v>
      </c>
      <c r="AK1818" t="s">
        <v>6186</v>
      </c>
      <c r="AL1818" t="s">
        <v>6186</v>
      </c>
      <c r="AM1818" t="s">
        <v>6186</v>
      </c>
      <c r="AN1818" t="s">
        <v>6186</v>
      </c>
      <c r="AO1818" t="s">
        <v>6186</v>
      </c>
      <c r="AP1818">
        <v>1</v>
      </c>
      <c r="AQ1818" t="s">
        <v>6186</v>
      </c>
      <c r="AR1818" t="s">
        <v>6186</v>
      </c>
      <c r="AS1818" t="s">
        <v>6186</v>
      </c>
      <c r="AT1818">
        <v>0.215</v>
      </c>
      <c r="AU1818" t="s">
        <v>6186</v>
      </c>
      <c r="AV1818">
        <v>4.0999999999999996</v>
      </c>
      <c r="AW1818" t="s">
        <v>6186</v>
      </c>
      <c r="AX1818">
        <v>6</v>
      </c>
      <c r="AY1818">
        <v>0.94299999999999995</v>
      </c>
      <c r="AZ1818">
        <v>5.7000000000000002E-2</v>
      </c>
      <c r="BA1818" t="s">
        <v>6186</v>
      </c>
      <c r="BB1818" t="s">
        <v>6186</v>
      </c>
      <c r="BC1818" t="s">
        <v>6186</v>
      </c>
      <c r="BD1818" t="s">
        <v>6186</v>
      </c>
    </row>
    <row r="1819" spans="1:56">
      <c r="A1819" t="s">
        <v>6188</v>
      </c>
      <c r="B1819">
        <v>4500</v>
      </c>
      <c r="C1819">
        <v>1996</v>
      </c>
      <c r="D1819">
        <v>736</v>
      </c>
      <c r="E1819">
        <v>5.5978E-2</v>
      </c>
      <c r="F1819">
        <v>20.210080000000001</v>
      </c>
      <c r="H1819">
        <v>16.72317</v>
      </c>
      <c r="I1819">
        <f t="shared" si="32"/>
        <v>0.93612961025999997</v>
      </c>
      <c r="K1819">
        <v>14.534549999999999</v>
      </c>
      <c r="L1819">
        <v>19.457689999999999</v>
      </c>
      <c r="M1819">
        <v>531.41837999999996</v>
      </c>
      <c r="N1819">
        <v>611.43948999999998</v>
      </c>
      <c r="O1819">
        <v>456.73448999999999</v>
      </c>
      <c r="P1819" t="s">
        <v>6186</v>
      </c>
      <c r="Q1819">
        <v>251.2047</v>
      </c>
      <c r="R1819">
        <v>176.0789</v>
      </c>
      <c r="S1819">
        <v>11.0907</v>
      </c>
      <c r="T1819">
        <v>0.70802100000000001</v>
      </c>
      <c r="U1819">
        <v>3.9128999999999997E-2</v>
      </c>
      <c r="V1819">
        <v>37.755609999999997</v>
      </c>
      <c r="W1819" t="s">
        <v>6186</v>
      </c>
      <c r="X1819">
        <v>0.747</v>
      </c>
      <c r="Y1819">
        <v>0.253</v>
      </c>
      <c r="Z1819">
        <v>3.2000000000000001E-2</v>
      </c>
      <c r="AA1819" t="s">
        <v>6186</v>
      </c>
      <c r="AB1819">
        <v>0.96799999999999997</v>
      </c>
      <c r="AC1819" t="s">
        <v>6186</v>
      </c>
      <c r="AD1819" t="s">
        <v>6186</v>
      </c>
      <c r="AE1819" t="s">
        <v>6186</v>
      </c>
      <c r="AF1819" t="s">
        <v>6186</v>
      </c>
      <c r="AG1819">
        <v>1</v>
      </c>
      <c r="AH1819" t="s">
        <v>6186</v>
      </c>
      <c r="AI1819" t="s">
        <v>6186</v>
      </c>
      <c r="AJ1819" t="s">
        <v>6186</v>
      </c>
      <c r="AK1819" t="s">
        <v>6186</v>
      </c>
      <c r="AL1819" t="s">
        <v>6186</v>
      </c>
      <c r="AM1819" t="s">
        <v>6186</v>
      </c>
      <c r="AN1819" t="s">
        <v>6186</v>
      </c>
      <c r="AO1819" t="s">
        <v>6186</v>
      </c>
      <c r="AP1819">
        <v>1</v>
      </c>
      <c r="AQ1819" t="s">
        <v>6186</v>
      </c>
      <c r="AR1819" t="s">
        <v>6186</v>
      </c>
      <c r="AS1819" t="s">
        <v>6186</v>
      </c>
      <c r="AT1819">
        <v>9.4E-2</v>
      </c>
      <c r="AU1819" t="s">
        <v>6186</v>
      </c>
      <c r="AV1819">
        <v>4</v>
      </c>
      <c r="AW1819" t="s">
        <v>6186</v>
      </c>
      <c r="AX1819">
        <v>6.3</v>
      </c>
      <c r="AY1819">
        <v>0.96799999999999997</v>
      </c>
      <c r="AZ1819">
        <v>3.2000000000000001E-2</v>
      </c>
      <c r="BA1819" t="s">
        <v>6186</v>
      </c>
      <c r="BB1819" t="s">
        <v>6186</v>
      </c>
      <c r="BC1819" t="s">
        <v>6186</v>
      </c>
      <c r="BD1819" t="s">
        <v>6186</v>
      </c>
    </row>
    <row r="1820" spans="1:56">
      <c r="A1820" t="s">
        <v>6188</v>
      </c>
      <c r="B1820">
        <v>4500</v>
      </c>
      <c r="C1820">
        <v>1997</v>
      </c>
      <c r="D1820">
        <v>832</v>
      </c>
      <c r="E1820">
        <v>5.7558999999999999E-2</v>
      </c>
      <c r="F1820">
        <v>19.835070000000002</v>
      </c>
      <c r="H1820">
        <v>16.337669999999999</v>
      </c>
      <c r="I1820">
        <f t="shared" si="32"/>
        <v>0.94037994752999998</v>
      </c>
      <c r="K1820">
        <v>14.29792</v>
      </c>
      <c r="L1820">
        <v>18.77665</v>
      </c>
      <c r="M1820">
        <v>543.95768999999996</v>
      </c>
      <c r="N1820">
        <v>621.55904999999996</v>
      </c>
      <c r="O1820">
        <v>473.30063000000001</v>
      </c>
      <c r="P1820" t="s">
        <v>6186</v>
      </c>
      <c r="Q1820">
        <v>252.2088</v>
      </c>
      <c r="R1820">
        <v>180.91980000000001</v>
      </c>
      <c r="S1820">
        <v>10.791</v>
      </c>
      <c r="T1820">
        <v>0.72448100000000004</v>
      </c>
      <c r="U1820">
        <v>4.0203999999999997E-2</v>
      </c>
      <c r="V1820">
        <v>36.878770000000003</v>
      </c>
      <c r="W1820" t="s">
        <v>6186</v>
      </c>
      <c r="X1820">
        <v>0.79</v>
      </c>
      <c r="Y1820">
        <v>0.21</v>
      </c>
      <c r="Z1820">
        <v>2.5000000000000001E-2</v>
      </c>
      <c r="AA1820" t="s">
        <v>6186</v>
      </c>
      <c r="AB1820">
        <v>0.97499999999999998</v>
      </c>
      <c r="AC1820" t="s">
        <v>6186</v>
      </c>
      <c r="AD1820" t="s">
        <v>6186</v>
      </c>
      <c r="AE1820" t="s">
        <v>6186</v>
      </c>
      <c r="AF1820" t="s">
        <v>6186</v>
      </c>
      <c r="AG1820">
        <v>1</v>
      </c>
      <c r="AH1820" t="s">
        <v>6186</v>
      </c>
      <c r="AI1820" t="s">
        <v>6186</v>
      </c>
      <c r="AJ1820" t="s">
        <v>6186</v>
      </c>
      <c r="AK1820" t="s">
        <v>6186</v>
      </c>
      <c r="AL1820" t="s">
        <v>6186</v>
      </c>
      <c r="AM1820" t="s">
        <v>6186</v>
      </c>
      <c r="AN1820" t="s">
        <v>6186</v>
      </c>
      <c r="AO1820" t="s">
        <v>6186</v>
      </c>
      <c r="AP1820">
        <v>1</v>
      </c>
      <c r="AQ1820" t="s">
        <v>6186</v>
      </c>
      <c r="AR1820" t="s">
        <v>6186</v>
      </c>
      <c r="AS1820" t="s">
        <v>6186</v>
      </c>
      <c r="AT1820">
        <v>7.4999999999999997E-2</v>
      </c>
      <c r="AU1820" t="s">
        <v>6186</v>
      </c>
      <c r="AV1820">
        <v>4.4000000000000004</v>
      </c>
      <c r="AW1820" t="s">
        <v>6186</v>
      </c>
      <c r="AX1820">
        <v>6.4</v>
      </c>
      <c r="AY1820">
        <v>0.64</v>
      </c>
      <c r="AZ1820">
        <v>0.36</v>
      </c>
      <c r="BA1820" t="s">
        <v>6186</v>
      </c>
      <c r="BB1820" t="s">
        <v>6186</v>
      </c>
      <c r="BC1820" t="s">
        <v>6186</v>
      </c>
      <c r="BD1820" t="s">
        <v>6186</v>
      </c>
    </row>
    <row r="1821" spans="1:56">
      <c r="A1821" t="s">
        <v>6188</v>
      </c>
      <c r="B1821">
        <v>4500</v>
      </c>
      <c r="C1821">
        <v>1998</v>
      </c>
      <c r="D1821">
        <v>719</v>
      </c>
      <c r="E1821">
        <v>4.9757000000000003E-2</v>
      </c>
      <c r="F1821">
        <v>20.109549999999999</v>
      </c>
      <c r="H1821">
        <v>16.522970000000001</v>
      </c>
      <c r="I1821">
        <f t="shared" si="32"/>
        <v>0.82213341829000008</v>
      </c>
      <c r="K1821">
        <v>14.37168</v>
      </c>
      <c r="L1821">
        <v>19.060580000000002</v>
      </c>
      <c r="M1821">
        <v>537.85721999999998</v>
      </c>
      <c r="N1821">
        <v>618.36910999999998</v>
      </c>
      <c r="O1821">
        <v>466.25029000000001</v>
      </c>
      <c r="P1821" t="s">
        <v>6186</v>
      </c>
      <c r="Q1821">
        <v>250.93969999999999</v>
      </c>
      <c r="R1821">
        <v>184.4828</v>
      </c>
      <c r="S1821">
        <v>11.0124</v>
      </c>
      <c r="T1821">
        <v>0.744614</v>
      </c>
      <c r="U1821">
        <v>4.0995999999999998E-2</v>
      </c>
      <c r="V1821">
        <v>37.311120000000003</v>
      </c>
      <c r="W1821" t="s">
        <v>6186</v>
      </c>
      <c r="X1821">
        <v>0.89800000000000002</v>
      </c>
      <c r="Y1821">
        <v>0.10199999999999999</v>
      </c>
      <c r="Z1821">
        <v>1.6E-2</v>
      </c>
      <c r="AA1821" t="s">
        <v>6186</v>
      </c>
      <c r="AB1821">
        <v>0.98399999999999999</v>
      </c>
      <c r="AC1821" t="s">
        <v>6186</v>
      </c>
      <c r="AD1821" t="s">
        <v>6186</v>
      </c>
      <c r="AE1821" t="s">
        <v>6186</v>
      </c>
      <c r="AF1821" t="s">
        <v>6186</v>
      </c>
      <c r="AG1821">
        <v>1</v>
      </c>
      <c r="AH1821" t="s">
        <v>6186</v>
      </c>
      <c r="AI1821" t="s">
        <v>6186</v>
      </c>
      <c r="AJ1821" t="s">
        <v>6186</v>
      </c>
      <c r="AK1821" t="s">
        <v>6186</v>
      </c>
      <c r="AL1821" t="s">
        <v>6186</v>
      </c>
      <c r="AM1821" t="s">
        <v>6186</v>
      </c>
      <c r="AN1821" t="s">
        <v>6186</v>
      </c>
      <c r="AO1821" t="s">
        <v>6186</v>
      </c>
      <c r="AP1821">
        <v>1</v>
      </c>
      <c r="AQ1821" t="s">
        <v>6186</v>
      </c>
      <c r="AR1821" t="s">
        <v>6186</v>
      </c>
      <c r="AS1821" t="s">
        <v>6186</v>
      </c>
      <c r="AT1821">
        <v>9.8000000000000004E-2</v>
      </c>
      <c r="AU1821" t="s">
        <v>6186</v>
      </c>
      <c r="AV1821">
        <v>4.4000000000000004</v>
      </c>
      <c r="AW1821" t="s">
        <v>6186</v>
      </c>
      <c r="AX1821">
        <v>6.3</v>
      </c>
      <c r="AY1821">
        <v>0.63300000000000001</v>
      </c>
      <c r="AZ1821">
        <v>0.36699999999999999</v>
      </c>
      <c r="BA1821" t="s">
        <v>6186</v>
      </c>
      <c r="BB1821" t="s">
        <v>6186</v>
      </c>
      <c r="BC1821" t="s">
        <v>6186</v>
      </c>
      <c r="BD1821" t="s">
        <v>6186</v>
      </c>
    </row>
    <row r="1822" spans="1:56">
      <c r="A1822" t="s">
        <v>6188</v>
      </c>
      <c r="B1822">
        <v>4500</v>
      </c>
      <c r="C1822">
        <v>1999</v>
      </c>
      <c r="D1822">
        <v>747</v>
      </c>
      <c r="E1822">
        <v>4.9069000000000002E-2</v>
      </c>
      <c r="F1822">
        <v>19.673159999999999</v>
      </c>
      <c r="H1822">
        <v>16.091919999999998</v>
      </c>
      <c r="I1822">
        <f t="shared" si="32"/>
        <v>0.78961442247999991</v>
      </c>
      <c r="K1822">
        <v>14.082229999999999</v>
      </c>
      <c r="L1822">
        <v>18.366900000000001</v>
      </c>
      <c r="M1822">
        <v>552.26475000000005</v>
      </c>
      <c r="N1822">
        <v>631.07888000000003</v>
      </c>
      <c r="O1822">
        <v>483.85962000000001</v>
      </c>
      <c r="P1822" t="s">
        <v>6186</v>
      </c>
      <c r="Q1822">
        <v>258.68259999999998</v>
      </c>
      <c r="R1822">
        <v>199.03450000000001</v>
      </c>
      <c r="S1822">
        <v>10.480499999999999</v>
      </c>
      <c r="T1822">
        <v>0.77710000000000001</v>
      </c>
      <c r="U1822">
        <v>4.4229999999999998E-2</v>
      </c>
      <c r="V1822">
        <v>36.285780000000003</v>
      </c>
      <c r="W1822" t="s">
        <v>6186</v>
      </c>
      <c r="X1822">
        <v>0.91200000000000003</v>
      </c>
      <c r="Y1822">
        <v>8.7999999999999995E-2</v>
      </c>
      <c r="Z1822">
        <v>8.9999999999999993E-3</v>
      </c>
      <c r="AA1822" t="s">
        <v>6186</v>
      </c>
      <c r="AB1822">
        <v>0.99099999999999999</v>
      </c>
      <c r="AC1822" t="s">
        <v>6186</v>
      </c>
      <c r="AD1822" t="s">
        <v>6186</v>
      </c>
      <c r="AE1822" t="s">
        <v>6186</v>
      </c>
      <c r="AF1822" t="s">
        <v>6186</v>
      </c>
      <c r="AG1822">
        <v>1</v>
      </c>
      <c r="AH1822" t="s">
        <v>6186</v>
      </c>
      <c r="AI1822" t="s">
        <v>6186</v>
      </c>
      <c r="AJ1822" t="s">
        <v>6186</v>
      </c>
      <c r="AK1822" t="s">
        <v>6186</v>
      </c>
      <c r="AL1822" t="s">
        <v>6186</v>
      </c>
      <c r="AM1822" t="s">
        <v>6186</v>
      </c>
      <c r="AN1822" t="s">
        <v>6186</v>
      </c>
      <c r="AO1822" t="s">
        <v>6186</v>
      </c>
      <c r="AP1822">
        <v>1</v>
      </c>
      <c r="AQ1822" t="s">
        <v>6186</v>
      </c>
      <c r="AR1822" t="s">
        <v>6186</v>
      </c>
      <c r="AS1822" t="s">
        <v>6186</v>
      </c>
      <c r="AT1822">
        <v>9.9000000000000005E-2</v>
      </c>
      <c r="AU1822" t="s">
        <v>6186</v>
      </c>
      <c r="AV1822">
        <v>4.2</v>
      </c>
      <c r="AW1822" t="s">
        <v>6186</v>
      </c>
      <c r="AX1822">
        <v>6.6</v>
      </c>
      <c r="AY1822">
        <v>0.77500000000000002</v>
      </c>
      <c r="AZ1822">
        <v>0.22500000000000001</v>
      </c>
      <c r="BA1822" t="s">
        <v>6186</v>
      </c>
      <c r="BB1822" t="s">
        <v>6186</v>
      </c>
      <c r="BC1822" t="s">
        <v>6186</v>
      </c>
      <c r="BD1822" t="s">
        <v>6186</v>
      </c>
    </row>
    <row r="1823" spans="1:56">
      <c r="A1823" t="s">
        <v>6188</v>
      </c>
      <c r="B1823">
        <v>4500</v>
      </c>
      <c r="C1823">
        <v>2000</v>
      </c>
      <c r="D1823">
        <v>904</v>
      </c>
      <c r="E1823">
        <v>5.4545999999999997E-2</v>
      </c>
      <c r="F1823">
        <v>19.868680000000001</v>
      </c>
      <c r="H1823">
        <v>16.22411</v>
      </c>
      <c r="I1823">
        <f t="shared" si="32"/>
        <v>0.88496030405999992</v>
      </c>
      <c r="K1823">
        <v>14.07246</v>
      </c>
      <c r="L1823">
        <v>18.641439999999999</v>
      </c>
      <c r="M1823">
        <v>547.76493000000005</v>
      </c>
      <c r="N1823">
        <v>631.51701000000003</v>
      </c>
      <c r="O1823">
        <v>476.73365999999999</v>
      </c>
      <c r="P1823" t="s">
        <v>6186</v>
      </c>
      <c r="Q1823">
        <v>254.3494</v>
      </c>
      <c r="R1823">
        <v>196.57220000000001</v>
      </c>
      <c r="S1823">
        <v>10.120799999999999</v>
      </c>
      <c r="T1823">
        <v>0.78333799999999998</v>
      </c>
      <c r="U1823">
        <v>4.3683E-2</v>
      </c>
      <c r="V1823">
        <v>36.608130000000003</v>
      </c>
      <c r="W1823" t="s">
        <v>6186</v>
      </c>
      <c r="X1823">
        <v>0.91600000000000004</v>
      </c>
      <c r="Y1823">
        <v>8.4000000000000005E-2</v>
      </c>
      <c r="Z1823">
        <v>1.7000000000000001E-2</v>
      </c>
      <c r="AA1823" t="s">
        <v>6186</v>
      </c>
      <c r="AB1823">
        <v>0.98299999999999998</v>
      </c>
      <c r="AC1823" t="s">
        <v>6186</v>
      </c>
      <c r="AD1823" t="s">
        <v>6186</v>
      </c>
      <c r="AE1823" t="s">
        <v>6186</v>
      </c>
      <c r="AF1823" t="s">
        <v>6186</v>
      </c>
      <c r="AG1823">
        <v>1</v>
      </c>
      <c r="AH1823" t="s">
        <v>6186</v>
      </c>
      <c r="AI1823" t="s">
        <v>6186</v>
      </c>
      <c r="AJ1823" t="s">
        <v>6186</v>
      </c>
      <c r="AK1823" t="s">
        <v>6186</v>
      </c>
      <c r="AL1823" t="s">
        <v>6186</v>
      </c>
      <c r="AM1823" t="s">
        <v>6186</v>
      </c>
      <c r="AN1823" t="s">
        <v>6186</v>
      </c>
      <c r="AO1823" t="s">
        <v>6186</v>
      </c>
      <c r="AP1823">
        <v>1</v>
      </c>
      <c r="AQ1823" t="s">
        <v>6186</v>
      </c>
      <c r="AR1823" t="s">
        <v>6186</v>
      </c>
      <c r="AS1823" t="s">
        <v>6186</v>
      </c>
      <c r="AT1823">
        <v>0.126</v>
      </c>
      <c r="AU1823" t="s">
        <v>6186</v>
      </c>
      <c r="AV1823">
        <v>4.2</v>
      </c>
      <c r="AW1823" t="s">
        <v>6186</v>
      </c>
      <c r="AX1823">
        <v>6.5</v>
      </c>
      <c r="AY1823">
        <v>0.79300000000000004</v>
      </c>
      <c r="AZ1823">
        <v>0.20699999999999999</v>
      </c>
      <c r="BA1823" t="s">
        <v>6186</v>
      </c>
      <c r="BB1823" t="s">
        <v>6186</v>
      </c>
      <c r="BC1823" t="s">
        <v>6186</v>
      </c>
      <c r="BD1823" t="s">
        <v>6186</v>
      </c>
    </row>
    <row r="1824" spans="1:56">
      <c r="A1824" t="s">
        <v>6188</v>
      </c>
      <c r="B1824">
        <v>4500</v>
      </c>
      <c r="C1824">
        <v>2001</v>
      </c>
      <c r="D1824" s="7">
        <v>1006</v>
      </c>
      <c r="E1824">
        <v>6.4449999999999993E-2</v>
      </c>
      <c r="F1824">
        <v>20.396650000000001</v>
      </c>
      <c r="H1824">
        <v>16.5763</v>
      </c>
      <c r="I1824">
        <f t="shared" si="32"/>
        <v>1.068342535</v>
      </c>
      <c r="K1824">
        <v>14.39484</v>
      </c>
      <c r="L1824">
        <v>18.955249999999999</v>
      </c>
      <c r="M1824">
        <v>536.12675000000002</v>
      </c>
      <c r="N1824">
        <v>617.37392</v>
      </c>
      <c r="O1824">
        <v>468.84106000000003</v>
      </c>
      <c r="P1824" t="s">
        <v>6186</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6186</v>
      </c>
      <c r="AB1824">
        <v>0.98399999999999999</v>
      </c>
      <c r="AC1824" t="s">
        <v>6186</v>
      </c>
      <c r="AD1824" t="s">
        <v>6186</v>
      </c>
      <c r="AE1824" t="s">
        <v>6186</v>
      </c>
      <c r="AF1824" t="s">
        <v>6186</v>
      </c>
      <c r="AG1824">
        <v>1</v>
      </c>
      <c r="AH1824" t="s">
        <v>6186</v>
      </c>
      <c r="AI1824" t="s">
        <v>6186</v>
      </c>
      <c r="AJ1824" t="s">
        <v>6186</v>
      </c>
      <c r="AK1824" t="s">
        <v>6186</v>
      </c>
      <c r="AL1824" t="s">
        <v>6186</v>
      </c>
      <c r="AM1824" t="s">
        <v>6186</v>
      </c>
      <c r="AN1824" t="s">
        <v>6186</v>
      </c>
      <c r="AO1824" t="s">
        <v>6186</v>
      </c>
      <c r="AP1824">
        <v>1</v>
      </c>
      <c r="AQ1824" t="s">
        <v>6186</v>
      </c>
      <c r="AR1824" t="s">
        <v>6186</v>
      </c>
      <c r="AS1824" t="s">
        <v>6186</v>
      </c>
      <c r="AT1824">
        <v>0.28799999999999998</v>
      </c>
      <c r="AU1824">
        <v>0.151</v>
      </c>
      <c r="AV1824">
        <v>4.4000000000000004</v>
      </c>
      <c r="AW1824" t="s">
        <v>6186</v>
      </c>
      <c r="AX1824">
        <v>6.3</v>
      </c>
      <c r="AY1824">
        <v>0.63900000000000001</v>
      </c>
      <c r="AZ1824">
        <v>0.36099999999999999</v>
      </c>
      <c r="BA1824" t="s">
        <v>6186</v>
      </c>
      <c r="BB1824" t="s">
        <v>6186</v>
      </c>
      <c r="BC1824" t="s">
        <v>6186</v>
      </c>
      <c r="BD1824" t="s">
        <v>6186</v>
      </c>
    </row>
    <row r="1825" spans="1:56">
      <c r="A1825" t="s">
        <v>6188</v>
      </c>
      <c r="B1825">
        <v>4500</v>
      </c>
      <c r="C1825">
        <v>2002</v>
      </c>
      <c r="D1825" s="7">
        <v>1525</v>
      </c>
      <c r="E1825">
        <v>9.4620999999999997E-2</v>
      </c>
      <c r="F1825">
        <v>19.93975</v>
      </c>
      <c r="H1825">
        <v>16.188230000000001</v>
      </c>
      <c r="I1825">
        <f t="shared" si="32"/>
        <v>1.5317465108300001</v>
      </c>
      <c r="K1825">
        <v>13.953250000000001</v>
      </c>
      <c r="L1825">
        <v>18.599</v>
      </c>
      <c r="M1825">
        <v>548.97901000000002</v>
      </c>
      <c r="N1825">
        <v>636.91250000000002</v>
      </c>
      <c r="O1825">
        <v>477.82130000000001</v>
      </c>
      <c r="P1825" t="s">
        <v>6186</v>
      </c>
      <c r="Q1825">
        <v>242.74109999999999</v>
      </c>
      <c r="R1825">
        <v>225.37530000000001</v>
      </c>
      <c r="S1825">
        <v>9.2271999999999998</v>
      </c>
      <c r="T1825">
        <v>0.93093599999999999</v>
      </c>
      <c r="U1825">
        <v>5.0083000000000003E-2</v>
      </c>
      <c r="V1825">
        <v>36.524760000000001</v>
      </c>
      <c r="W1825" t="s">
        <v>6186</v>
      </c>
      <c r="X1825">
        <v>0.73399999999999999</v>
      </c>
      <c r="Y1825">
        <v>0.26600000000000001</v>
      </c>
      <c r="Z1825">
        <v>8.9999999999999993E-3</v>
      </c>
      <c r="AA1825" t="s">
        <v>6186</v>
      </c>
      <c r="AB1825">
        <v>0.99099999999999999</v>
      </c>
      <c r="AC1825" t="s">
        <v>6186</v>
      </c>
      <c r="AD1825" t="s">
        <v>6186</v>
      </c>
      <c r="AE1825" t="s">
        <v>6186</v>
      </c>
      <c r="AF1825" t="s">
        <v>6186</v>
      </c>
      <c r="AG1825">
        <v>1</v>
      </c>
      <c r="AH1825" t="s">
        <v>6186</v>
      </c>
      <c r="AI1825" t="s">
        <v>6186</v>
      </c>
      <c r="AJ1825" t="s">
        <v>6186</v>
      </c>
      <c r="AK1825" t="s">
        <v>6186</v>
      </c>
      <c r="AL1825" t="s">
        <v>6186</v>
      </c>
      <c r="AM1825" t="s">
        <v>6186</v>
      </c>
      <c r="AN1825" t="s">
        <v>6186</v>
      </c>
      <c r="AO1825" t="s">
        <v>6186</v>
      </c>
      <c r="AP1825">
        <v>1</v>
      </c>
      <c r="AQ1825" t="s">
        <v>6186</v>
      </c>
      <c r="AR1825" t="s">
        <v>6186</v>
      </c>
      <c r="AS1825" t="s">
        <v>6186</v>
      </c>
      <c r="AT1825">
        <v>0.35899999999999999</v>
      </c>
      <c r="AU1825">
        <v>0.25700000000000001</v>
      </c>
      <c r="AV1825">
        <v>4.5</v>
      </c>
      <c r="AW1825" t="s">
        <v>6186</v>
      </c>
      <c r="AX1825">
        <v>6.3</v>
      </c>
      <c r="AY1825">
        <v>0.502</v>
      </c>
      <c r="AZ1825">
        <v>0.498</v>
      </c>
      <c r="BA1825" t="s">
        <v>6186</v>
      </c>
      <c r="BB1825" t="s">
        <v>6186</v>
      </c>
      <c r="BC1825" t="s">
        <v>6186</v>
      </c>
      <c r="BD1825" t="s">
        <v>6186</v>
      </c>
    </row>
    <row r="1826" spans="1:56">
      <c r="A1826" t="s">
        <v>6188</v>
      </c>
      <c r="B1826">
        <v>4500</v>
      </c>
      <c r="C1826">
        <v>2003</v>
      </c>
      <c r="D1826">
        <v>968</v>
      </c>
      <c r="E1826">
        <v>6.1373999999999998E-2</v>
      </c>
      <c r="F1826">
        <v>20.7288</v>
      </c>
      <c r="H1826">
        <v>16.773510000000002</v>
      </c>
      <c r="I1826">
        <f t="shared" si="32"/>
        <v>1.0294574027400001</v>
      </c>
      <c r="K1826">
        <v>14.366210000000001</v>
      </c>
      <c r="L1826">
        <v>19.334759999999999</v>
      </c>
      <c r="M1826">
        <v>529.82345999999995</v>
      </c>
      <c r="N1826">
        <v>618.60446999999999</v>
      </c>
      <c r="O1826">
        <v>459.63850000000002</v>
      </c>
      <c r="P1826" t="s">
        <v>6186</v>
      </c>
      <c r="Q1826">
        <v>238.4837</v>
      </c>
      <c r="R1826">
        <v>228.8305</v>
      </c>
      <c r="S1826">
        <v>9.0297999999999998</v>
      </c>
      <c r="T1826">
        <v>0.96828599999999998</v>
      </c>
      <c r="U1826">
        <v>5.0851E-2</v>
      </c>
      <c r="V1826">
        <v>37.848959999999998</v>
      </c>
      <c r="W1826">
        <v>0</v>
      </c>
      <c r="X1826">
        <v>0.68600000000000005</v>
      </c>
      <c r="Y1826">
        <v>0.314</v>
      </c>
      <c r="Z1826">
        <v>4.0000000000000001E-3</v>
      </c>
      <c r="AA1826" t="s">
        <v>6186</v>
      </c>
      <c r="AB1826">
        <v>0.996</v>
      </c>
      <c r="AC1826" t="s">
        <v>6186</v>
      </c>
      <c r="AD1826" t="s">
        <v>6186</v>
      </c>
      <c r="AE1826" t="s">
        <v>6186</v>
      </c>
      <c r="AF1826" t="s">
        <v>6186</v>
      </c>
      <c r="AG1826">
        <v>1</v>
      </c>
      <c r="AH1826" t="s">
        <v>6186</v>
      </c>
      <c r="AI1826" t="s">
        <v>6186</v>
      </c>
      <c r="AJ1826" t="s">
        <v>6186</v>
      </c>
      <c r="AK1826" t="s">
        <v>6186</v>
      </c>
      <c r="AL1826" t="s">
        <v>6186</v>
      </c>
      <c r="AM1826" t="s">
        <v>6186</v>
      </c>
      <c r="AN1826" t="s">
        <v>6186</v>
      </c>
      <c r="AO1826" t="s">
        <v>6186</v>
      </c>
      <c r="AP1826">
        <v>1</v>
      </c>
      <c r="AQ1826">
        <v>1E-3</v>
      </c>
      <c r="AR1826" t="s">
        <v>6186</v>
      </c>
      <c r="AS1826" t="s">
        <v>6186</v>
      </c>
      <c r="AT1826">
        <v>0.50600000000000001</v>
      </c>
      <c r="AU1826">
        <v>0.39</v>
      </c>
      <c r="AV1826">
        <v>4.5999999999999996</v>
      </c>
      <c r="AW1826" t="s">
        <v>6186</v>
      </c>
      <c r="AX1826">
        <v>6.3</v>
      </c>
      <c r="AY1826">
        <v>0.38100000000000001</v>
      </c>
      <c r="AZ1826">
        <v>0.61899999999999999</v>
      </c>
      <c r="BA1826" t="s">
        <v>6186</v>
      </c>
      <c r="BB1826" t="s">
        <v>6186</v>
      </c>
      <c r="BC1826" t="s">
        <v>6186</v>
      </c>
      <c r="BD1826" t="s">
        <v>6186</v>
      </c>
    </row>
    <row r="1827" spans="1:56">
      <c r="A1827" t="s">
        <v>6188</v>
      </c>
      <c r="B1827">
        <v>4500</v>
      </c>
      <c r="C1827">
        <v>2004</v>
      </c>
      <c r="D1827" s="7">
        <v>1158</v>
      </c>
      <c r="E1827">
        <v>7.3735999999999996E-2</v>
      </c>
      <c r="F1827">
        <v>21.314820000000001</v>
      </c>
      <c r="H1827">
        <v>17.17117</v>
      </c>
      <c r="I1827">
        <f t="shared" si="32"/>
        <v>1.2661333911199999</v>
      </c>
      <c r="K1827">
        <v>14.671469999999999</v>
      </c>
      <c r="L1827">
        <v>19.772670000000002</v>
      </c>
      <c r="M1827">
        <v>517.55367000000001</v>
      </c>
      <c r="N1827">
        <v>605.73343999999997</v>
      </c>
      <c r="O1827">
        <v>449.45886000000002</v>
      </c>
      <c r="P1827" t="s">
        <v>6186</v>
      </c>
      <c r="Q1827">
        <v>233.7842</v>
      </c>
      <c r="R1827">
        <v>228.6908</v>
      </c>
      <c r="S1827">
        <v>9.0404</v>
      </c>
      <c r="T1827">
        <v>0.99069300000000005</v>
      </c>
      <c r="U1827">
        <v>5.0819999999999997E-2</v>
      </c>
      <c r="V1827">
        <v>38.80583</v>
      </c>
      <c r="W1827">
        <v>2.5999999999999999E-2</v>
      </c>
      <c r="X1827">
        <v>0.749</v>
      </c>
      <c r="Y1827">
        <v>0.224</v>
      </c>
      <c r="Z1827">
        <v>6.0000000000000001E-3</v>
      </c>
      <c r="AA1827" t="s">
        <v>6186</v>
      </c>
      <c r="AB1827">
        <v>0.99399999999999999</v>
      </c>
      <c r="AC1827" t="s">
        <v>6186</v>
      </c>
      <c r="AD1827" t="s">
        <v>6186</v>
      </c>
      <c r="AE1827" t="s">
        <v>6186</v>
      </c>
      <c r="AF1827" t="s">
        <v>6186</v>
      </c>
      <c r="AG1827">
        <v>1</v>
      </c>
      <c r="AH1827" t="s">
        <v>6186</v>
      </c>
      <c r="AI1827" t="s">
        <v>6186</v>
      </c>
      <c r="AJ1827" t="s">
        <v>6186</v>
      </c>
      <c r="AK1827" t="s">
        <v>6186</v>
      </c>
      <c r="AL1827" t="s">
        <v>6186</v>
      </c>
      <c r="AM1827" t="s">
        <v>6186</v>
      </c>
      <c r="AN1827" t="s">
        <v>6186</v>
      </c>
      <c r="AO1827" t="s">
        <v>6186</v>
      </c>
      <c r="AP1827">
        <v>1</v>
      </c>
      <c r="AQ1827">
        <v>1.2E-2</v>
      </c>
      <c r="AR1827" t="s">
        <v>6186</v>
      </c>
      <c r="AS1827" t="s">
        <v>6186</v>
      </c>
      <c r="AT1827">
        <v>0.58699999999999997</v>
      </c>
      <c r="AU1827">
        <v>0.48399999999999999</v>
      </c>
      <c r="AV1827">
        <v>4.7</v>
      </c>
      <c r="AW1827" t="s">
        <v>6186</v>
      </c>
      <c r="AX1827">
        <v>6.2</v>
      </c>
      <c r="AY1827">
        <v>0.33400000000000002</v>
      </c>
      <c r="AZ1827">
        <v>0.66600000000000004</v>
      </c>
      <c r="BA1827" t="s">
        <v>6186</v>
      </c>
      <c r="BB1827" t="s">
        <v>6186</v>
      </c>
      <c r="BC1827" t="s">
        <v>6186</v>
      </c>
      <c r="BD1827" t="s">
        <v>6186</v>
      </c>
    </row>
    <row r="1828" spans="1:56">
      <c r="A1828" t="s">
        <v>6188</v>
      </c>
      <c r="B1828">
        <v>4500</v>
      </c>
      <c r="C1828">
        <v>2005</v>
      </c>
      <c r="D1828">
        <v>929</v>
      </c>
      <c r="E1828">
        <v>5.8480999999999998E-2</v>
      </c>
      <c r="F1828">
        <v>21.576409999999999</v>
      </c>
      <c r="H1828">
        <v>17.332000000000001</v>
      </c>
      <c r="I1828">
        <f t="shared" si="32"/>
        <v>1.013592692</v>
      </c>
      <c r="K1828">
        <v>14.74621</v>
      </c>
      <c r="L1828">
        <v>19.974260000000001</v>
      </c>
      <c r="M1828">
        <v>513.29033000000004</v>
      </c>
      <c r="N1828">
        <v>603.27881000000002</v>
      </c>
      <c r="O1828">
        <v>445.40429</v>
      </c>
      <c r="P1828" t="s">
        <v>6186</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6186</v>
      </c>
      <c r="AB1828">
        <v>0.99199999999999999</v>
      </c>
      <c r="AC1828" t="s">
        <v>6186</v>
      </c>
      <c r="AD1828" t="s">
        <v>6186</v>
      </c>
      <c r="AE1828" t="s">
        <v>6186</v>
      </c>
      <c r="AF1828" t="s">
        <v>6186</v>
      </c>
      <c r="AG1828">
        <v>0.99099999999999999</v>
      </c>
      <c r="AH1828" t="s">
        <v>6186</v>
      </c>
      <c r="AI1828">
        <v>8.9999999999999993E-3</v>
      </c>
      <c r="AJ1828">
        <v>8.9999999999999993E-3</v>
      </c>
      <c r="AK1828" t="s">
        <v>6186</v>
      </c>
      <c r="AL1828" t="s">
        <v>6186</v>
      </c>
      <c r="AM1828" t="s">
        <v>6186</v>
      </c>
      <c r="AN1828" t="s">
        <v>6186</v>
      </c>
      <c r="AO1828" t="s">
        <v>6186</v>
      </c>
      <c r="AP1828">
        <v>0.99099999999999999</v>
      </c>
      <c r="AQ1828">
        <v>2.1999999999999999E-2</v>
      </c>
      <c r="AR1828" t="s">
        <v>6186</v>
      </c>
      <c r="AS1828" t="s">
        <v>6186</v>
      </c>
      <c r="AT1828">
        <v>0.7</v>
      </c>
      <c r="AU1828">
        <v>0.61899999999999999</v>
      </c>
      <c r="AV1828">
        <v>4.9000000000000004</v>
      </c>
      <c r="AW1828" t="s">
        <v>6186</v>
      </c>
      <c r="AX1828">
        <v>6.1</v>
      </c>
      <c r="AY1828">
        <v>0.123</v>
      </c>
      <c r="AZ1828">
        <v>0.874</v>
      </c>
      <c r="BA1828">
        <v>3.0000000000000001E-3</v>
      </c>
      <c r="BB1828" t="s">
        <v>6186</v>
      </c>
      <c r="BC1828" t="s">
        <v>6186</v>
      </c>
      <c r="BD1828" t="s">
        <v>6186</v>
      </c>
    </row>
    <row r="1829" spans="1:56">
      <c r="A1829" t="s">
        <v>6188</v>
      </c>
      <c r="B1829">
        <v>4500</v>
      </c>
      <c r="C1829">
        <v>2006</v>
      </c>
      <c r="D1829">
        <v>878</v>
      </c>
      <c r="E1829">
        <v>5.8130000000000001E-2</v>
      </c>
      <c r="F1829">
        <v>22.728269999999998</v>
      </c>
      <c r="H1829">
        <v>18.15785</v>
      </c>
      <c r="I1829">
        <f t="shared" si="32"/>
        <v>1.0555158204999999</v>
      </c>
      <c r="K1829">
        <v>15.61918</v>
      </c>
      <c r="L1829">
        <v>20.695409999999999</v>
      </c>
      <c r="M1829">
        <v>489.90701999999999</v>
      </c>
      <c r="N1829">
        <v>569.51539000000002</v>
      </c>
      <c r="O1829">
        <v>429.85158000000001</v>
      </c>
      <c r="P1829" t="s">
        <v>6186</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6186</v>
      </c>
      <c r="AB1829">
        <v>0.86599999999999999</v>
      </c>
      <c r="AC1829">
        <v>9.0999999999999998E-2</v>
      </c>
      <c r="AD1829" t="s">
        <v>6186</v>
      </c>
      <c r="AE1829" t="s">
        <v>6186</v>
      </c>
      <c r="AF1829" t="s">
        <v>6186</v>
      </c>
      <c r="AG1829">
        <v>0.99199999999999999</v>
      </c>
      <c r="AH1829" t="s">
        <v>6186</v>
      </c>
      <c r="AI1829">
        <v>8.0000000000000002E-3</v>
      </c>
      <c r="AJ1829">
        <v>8.0000000000000002E-3</v>
      </c>
      <c r="AK1829" t="s">
        <v>6186</v>
      </c>
      <c r="AL1829" t="s">
        <v>6186</v>
      </c>
      <c r="AM1829" t="s">
        <v>6186</v>
      </c>
      <c r="AN1829" t="s">
        <v>6186</v>
      </c>
      <c r="AO1829">
        <v>9.0999999999999998E-2</v>
      </c>
      <c r="AP1829">
        <v>0.90100000000000002</v>
      </c>
      <c r="AQ1829">
        <v>1.2999999999999999E-2</v>
      </c>
      <c r="AR1829" t="s">
        <v>6186</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6186</v>
      </c>
      <c r="BC1829" t="s">
        <v>6186</v>
      </c>
      <c r="BD1829" t="s">
        <v>6186</v>
      </c>
    </row>
    <row r="1830" spans="1:56">
      <c r="A1830" t="s">
        <v>6188</v>
      </c>
      <c r="B1830">
        <v>4500</v>
      </c>
      <c r="C1830">
        <v>2007</v>
      </c>
      <c r="D1830" s="7">
        <v>1041</v>
      </c>
      <c r="E1830">
        <v>6.8117999999999998E-2</v>
      </c>
      <c r="F1830">
        <v>22.52947</v>
      </c>
      <c r="H1830">
        <v>17.992570000000001</v>
      </c>
      <c r="I1830">
        <f t="shared" si="32"/>
        <v>1.22561788326</v>
      </c>
      <c r="K1830">
        <v>15.515309999999999</v>
      </c>
      <c r="L1830">
        <v>20.45655</v>
      </c>
      <c r="M1830">
        <v>493.95323999999999</v>
      </c>
      <c r="N1830">
        <v>572.82011999999997</v>
      </c>
      <c r="O1830">
        <v>434.45717999999999</v>
      </c>
      <c r="P1830" t="s">
        <v>6186</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6186</v>
      </c>
      <c r="AB1830">
        <v>0.9</v>
      </c>
      <c r="AC1830">
        <v>3.7999999999999999E-2</v>
      </c>
      <c r="AD1830" t="s">
        <v>6186</v>
      </c>
      <c r="AE1830" t="s">
        <v>6186</v>
      </c>
      <c r="AF1830" t="s">
        <v>6186</v>
      </c>
      <c r="AG1830">
        <v>1</v>
      </c>
      <c r="AH1830" t="s">
        <v>6186</v>
      </c>
      <c r="AI1830">
        <v>0</v>
      </c>
      <c r="AJ1830">
        <v>0</v>
      </c>
      <c r="AK1830" t="s">
        <v>6186</v>
      </c>
      <c r="AL1830" t="s">
        <v>6186</v>
      </c>
      <c r="AM1830" t="s">
        <v>6186</v>
      </c>
      <c r="AN1830" t="s">
        <v>6186</v>
      </c>
      <c r="AO1830">
        <v>3.7999999999999999E-2</v>
      </c>
      <c r="AP1830">
        <v>0.96199999999999997</v>
      </c>
      <c r="AQ1830">
        <v>0</v>
      </c>
      <c r="AR1830" t="s">
        <v>6186</v>
      </c>
      <c r="AS1830">
        <v>4.7E-2</v>
      </c>
      <c r="AT1830">
        <v>0.78300000000000003</v>
      </c>
      <c r="AU1830">
        <v>0.63300000000000001</v>
      </c>
      <c r="AV1830">
        <v>5</v>
      </c>
      <c r="AW1830">
        <v>3.5999999999999997E-2</v>
      </c>
      <c r="AX1830">
        <v>6</v>
      </c>
      <c r="AY1830">
        <v>0.16200000000000001</v>
      </c>
      <c r="AZ1830">
        <v>0.64800000000000002</v>
      </c>
      <c r="BA1830">
        <v>0.11600000000000001</v>
      </c>
      <c r="BB1830" t="s">
        <v>6186</v>
      </c>
      <c r="BC1830" t="s">
        <v>6186</v>
      </c>
      <c r="BD1830" t="s">
        <v>6186</v>
      </c>
    </row>
    <row r="1831" spans="1:56">
      <c r="A1831" t="s">
        <v>6188</v>
      </c>
      <c r="B1831">
        <v>4500</v>
      </c>
      <c r="C1831">
        <v>2008</v>
      </c>
      <c r="D1831" s="7">
        <v>1014</v>
      </c>
      <c r="E1831">
        <v>7.2947999999999999E-2</v>
      </c>
      <c r="F1831">
        <v>22.965910000000001</v>
      </c>
      <c r="H1831">
        <v>18.373200000000001</v>
      </c>
      <c r="I1831">
        <f t="shared" si="32"/>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6186</v>
      </c>
      <c r="AB1831">
        <v>0.95499999999999996</v>
      </c>
      <c r="AC1831">
        <v>2.5999999999999999E-2</v>
      </c>
      <c r="AD1831" t="s">
        <v>6186</v>
      </c>
      <c r="AE1831" t="s">
        <v>6186</v>
      </c>
      <c r="AF1831" t="s">
        <v>6186</v>
      </c>
      <c r="AG1831">
        <v>1</v>
      </c>
      <c r="AH1831" t="s">
        <v>6186</v>
      </c>
      <c r="AI1831">
        <v>0</v>
      </c>
      <c r="AJ1831">
        <v>0</v>
      </c>
      <c r="AK1831" t="s">
        <v>6186</v>
      </c>
      <c r="AL1831" t="s">
        <v>6186</v>
      </c>
      <c r="AM1831" t="s">
        <v>6186</v>
      </c>
      <c r="AN1831" t="s">
        <v>6186</v>
      </c>
      <c r="AO1831">
        <v>2.5999999999999999E-2</v>
      </c>
      <c r="AP1831">
        <v>0.97399999999999998</v>
      </c>
      <c r="AQ1831">
        <v>0</v>
      </c>
      <c r="AR1831" t="s">
        <v>6186</v>
      </c>
      <c r="AS1831" t="s">
        <v>6186</v>
      </c>
      <c r="AT1831">
        <v>0.75700000000000001</v>
      </c>
      <c r="AU1831">
        <v>0.61599999999999999</v>
      </c>
      <c r="AV1831">
        <v>4.9000000000000004</v>
      </c>
      <c r="AW1831" t="s">
        <v>6186</v>
      </c>
      <c r="AX1831">
        <v>6</v>
      </c>
      <c r="AY1831">
        <v>0.221</v>
      </c>
      <c r="AZ1831">
        <v>0.58599999999999997</v>
      </c>
      <c r="BA1831">
        <v>0.16800000000000001</v>
      </c>
      <c r="BB1831" t="s">
        <v>6186</v>
      </c>
      <c r="BC1831" t="s">
        <v>6186</v>
      </c>
      <c r="BD1831" t="s">
        <v>6186</v>
      </c>
    </row>
    <row r="1832" spans="1:56">
      <c r="A1832" t="s">
        <v>6188</v>
      </c>
      <c r="B1832">
        <v>4500</v>
      </c>
      <c r="C1832">
        <v>2009</v>
      </c>
      <c r="D1832">
        <v>599</v>
      </c>
      <c r="E1832">
        <v>6.4260999999999999E-2</v>
      </c>
      <c r="F1832">
        <v>23.509340000000002</v>
      </c>
      <c r="H1832">
        <v>18.83222</v>
      </c>
      <c r="I1832">
        <f t="shared" si="32"/>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6186</v>
      </c>
      <c r="AB1832">
        <v>0.91100000000000003</v>
      </c>
      <c r="AC1832">
        <v>0</v>
      </c>
      <c r="AD1832" t="s">
        <v>6186</v>
      </c>
      <c r="AE1832" t="s">
        <v>6186</v>
      </c>
      <c r="AF1832">
        <v>1.2999999999999999E-2</v>
      </c>
      <c r="AG1832">
        <v>0.98699999999999999</v>
      </c>
      <c r="AH1832" t="s">
        <v>6186</v>
      </c>
      <c r="AI1832" t="s">
        <v>6186</v>
      </c>
      <c r="AJ1832" t="s">
        <v>6186</v>
      </c>
      <c r="AK1832" t="s">
        <v>6186</v>
      </c>
      <c r="AL1832" t="s">
        <v>6186</v>
      </c>
      <c r="AM1832" t="s">
        <v>6186</v>
      </c>
      <c r="AN1832" t="s">
        <v>6186</v>
      </c>
      <c r="AO1832">
        <v>0</v>
      </c>
      <c r="AP1832">
        <v>1</v>
      </c>
      <c r="AQ1832" t="s">
        <v>6186</v>
      </c>
      <c r="AR1832" t="s">
        <v>6186</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6186</v>
      </c>
      <c r="BD1832" t="s">
        <v>6186</v>
      </c>
    </row>
    <row r="1833" spans="1:56">
      <c r="A1833" t="s">
        <v>6188</v>
      </c>
      <c r="B1833">
        <v>4500</v>
      </c>
      <c r="C1833">
        <v>2010</v>
      </c>
      <c r="D1833">
        <v>700</v>
      </c>
      <c r="E1833">
        <v>6.2959000000000001E-2</v>
      </c>
      <c r="F1833">
        <v>23.893740000000001</v>
      </c>
      <c r="H1833">
        <v>19.111730000000001</v>
      </c>
      <c r="I1833">
        <f t="shared" si="32"/>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6186</v>
      </c>
      <c r="AB1833">
        <v>0.94099999999999995</v>
      </c>
      <c r="AC1833" t="s">
        <v>6186</v>
      </c>
      <c r="AD1833" t="s">
        <v>6186</v>
      </c>
      <c r="AE1833" t="s">
        <v>6186</v>
      </c>
      <c r="AF1833">
        <v>2.7E-2</v>
      </c>
      <c r="AG1833">
        <v>0.97299999999999998</v>
      </c>
      <c r="AH1833" t="s">
        <v>6186</v>
      </c>
      <c r="AI1833" t="s">
        <v>6186</v>
      </c>
      <c r="AJ1833" t="s">
        <v>6186</v>
      </c>
      <c r="AK1833" t="s">
        <v>6186</v>
      </c>
      <c r="AL1833" t="s">
        <v>6186</v>
      </c>
      <c r="AM1833" t="s">
        <v>6186</v>
      </c>
      <c r="AN1833" t="s">
        <v>6186</v>
      </c>
      <c r="AO1833" t="s">
        <v>6186</v>
      </c>
      <c r="AP1833">
        <v>1</v>
      </c>
      <c r="AQ1833">
        <v>1.6E-2</v>
      </c>
      <c r="AR1833" t="s">
        <v>6186</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6186</v>
      </c>
      <c r="BD1833" t="s">
        <v>6186</v>
      </c>
    </row>
    <row r="1834" spans="1:56">
      <c r="A1834" t="s">
        <v>6188</v>
      </c>
      <c r="B1834">
        <v>4500</v>
      </c>
      <c r="C1834">
        <v>2011</v>
      </c>
      <c r="D1834">
        <v>795</v>
      </c>
      <c r="E1834">
        <v>6.6130999999999995E-2</v>
      </c>
      <c r="F1834">
        <v>24.43573</v>
      </c>
      <c r="H1834">
        <v>19.541450000000001</v>
      </c>
      <c r="I1834">
        <f t="shared" si="32"/>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6186</v>
      </c>
      <c r="AB1834">
        <v>0.95</v>
      </c>
      <c r="AC1834" t="s">
        <v>6186</v>
      </c>
      <c r="AD1834" t="s">
        <v>6186</v>
      </c>
      <c r="AE1834" t="s">
        <v>6186</v>
      </c>
      <c r="AF1834">
        <v>3.9E-2</v>
      </c>
      <c r="AG1834">
        <v>0.96099999999999997</v>
      </c>
      <c r="AH1834" t="s">
        <v>6186</v>
      </c>
      <c r="AI1834" t="s">
        <v>6186</v>
      </c>
      <c r="AJ1834" t="s">
        <v>6186</v>
      </c>
      <c r="AK1834" t="s">
        <v>6186</v>
      </c>
      <c r="AL1834" t="s">
        <v>6186</v>
      </c>
      <c r="AM1834" t="s">
        <v>6186</v>
      </c>
      <c r="AN1834" t="s">
        <v>6186</v>
      </c>
      <c r="AO1834" t="s">
        <v>6186</v>
      </c>
      <c r="AP1834">
        <v>1</v>
      </c>
      <c r="AQ1834">
        <v>3.6999999999999998E-2</v>
      </c>
      <c r="AR1834" t="s">
        <v>6186</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6186</v>
      </c>
    </row>
    <row r="1835" spans="1:56">
      <c r="A1835" t="s">
        <v>6188</v>
      </c>
      <c r="B1835">
        <v>4500</v>
      </c>
      <c r="C1835">
        <v>2012</v>
      </c>
      <c r="D1835">
        <v>789</v>
      </c>
      <c r="E1835">
        <v>5.8638999999999997E-2</v>
      </c>
      <c r="F1835">
        <v>24.726459999999999</v>
      </c>
      <c r="H1835">
        <v>19.7379</v>
      </c>
      <c r="I1835">
        <f t="shared" si="32"/>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6186</v>
      </c>
      <c r="AB1835">
        <v>0.94299999999999995</v>
      </c>
      <c r="AC1835" t="s">
        <v>6186</v>
      </c>
      <c r="AD1835" t="s">
        <v>6186</v>
      </c>
      <c r="AE1835" t="s">
        <v>6186</v>
      </c>
      <c r="AF1835">
        <v>5.7000000000000002E-2</v>
      </c>
      <c r="AG1835">
        <v>0.94299999999999995</v>
      </c>
      <c r="AH1835" t="s">
        <v>6186</v>
      </c>
      <c r="AI1835" t="s">
        <v>6186</v>
      </c>
      <c r="AJ1835" t="s">
        <v>6186</v>
      </c>
      <c r="AK1835" t="s">
        <v>6186</v>
      </c>
      <c r="AL1835" t="s">
        <v>6186</v>
      </c>
      <c r="AM1835" t="s">
        <v>6186</v>
      </c>
      <c r="AN1835" t="s">
        <v>6186</v>
      </c>
      <c r="AO1835" t="s">
        <v>6186</v>
      </c>
      <c r="AP1835">
        <v>1</v>
      </c>
      <c r="AQ1835">
        <v>5.1999999999999998E-2</v>
      </c>
      <c r="AR1835" t="s">
        <v>6186</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6186</v>
      </c>
    </row>
    <row r="1836" spans="1:56">
      <c r="A1836" t="s">
        <v>6188</v>
      </c>
      <c r="B1836">
        <v>4500</v>
      </c>
      <c r="C1836">
        <v>2013</v>
      </c>
      <c r="D1836">
        <v>999</v>
      </c>
      <c r="E1836">
        <v>6.5759999999999999E-2</v>
      </c>
      <c r="F1836">
        <v>25.683610000000002</v>
      </c>
      <c r="H1836">
        <v>20.429179999999999</v>
      </c>
      <c r="I1836">
        <f t="shared" si="32"/>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6186</v>
      </c>
      <c r="AB1836">
        <v>0.84599999999999997</v>
      </c>
      <c r="AC1836" t="s">
        <v>6186</v>
      </c>
      <c r="AD1836" t="s">
        <v>6186</v>
      </c>
      <c r="AE1836" t="s">
        <v>6186</v>
      </c>
      <c r="AF1836">
        <v>7.4999999999999997E-2</v>
      </c>
      <c r="AG1836">
        <v>0.92300000000000004</v>
      </c>
      <c r="AH1836" t="s">
        <v>6186</v>
      </c>
      <c r="AI1836">
        <v>2E-3</v>
      </c>
      <c r="AJ1836">
        <v>2E-3</v>
      </c>
      <c r="AK1836" t="s">
        <v>6186</v>
      </c>
      <c r="AL1836" t="s">
        <v>6186</v>
      </c>
      <c r="AM1836" t="s">
        <v>6186</v>
      </c>
      <c r="AN1836" t="s">
        <v>6186</v>
      </c>
      <c r="AO1836">
        <v>1E-3</v>
      </c>
      <c r="AP1836">
        <v>0.997</v>
      </c>
      <c r="AQ1836">
        <v>5.7000000000000002E-2</v>
      </c>
      <c r="AR1836">
        <v>2.4E-2</v>
      </c>
      <c r="AS1836">
        <v>0.108</v>
      </c>
      <c r="AT1836">
        <v>1</v>
      </c>
      <c r="AU1836">
        <v>0.998</v>
      </c>
      <c r="AV1836">
        <v>5.4</v>
      </c>
      <c r="AW1836">
        <v>0.14199999999999999</v>
      </c>
      <c r="AX1836">
        <v>5.9</v>
      </c>
      <c r="AY1836" t="s">
        <v>6186</v>
      </c>
      <c r="AZ1836">
        <v>0.40400000000000003</v>
      </c>
      <c r="BA1836">
        <v>0.38700000000000001</v>
      </c>
      <c r="BB1836">
        <v>2.7E-2</v>
      </c>
      <c r="BC1836">
        <v>0.04</v>
      </c>
      <c r="BD1836" t="s">
        <v>6186</v>
      </c>
    </row>
    <row r="1837" spans="1:56">
      <c r="A1837" t="s">
        <v>6188</v>
      </c>
      <c r="B1837">
        <v>4500</v>
      </c>
      <c r="C1837">
        <v>2014</v>
      </c>
      <c r="D1837">
        <v>948</v>
      </c>
      <c r="E1837">
        <v>6.1094000000000002E-2</v>
      </c>
      <c r="F1837">
        <v>26.017589999999998</v>
      </c>
      <c r="H1837">
        <v>20.676069999999999</v>
      </c>
      <c r="I1837">
        <f t="shared" si="32"/>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6186</v>
      </c>
      <c r="AB1837">
        <v>0.81699999999999995</v>
      </c>
      <c r="AC1837">
        <v>0</v>
      </c>
      <c r="AD1837" t="s">
        <v>6186</v>
      </c>
      <c r="AE1837" t="s">
        <v>6186</v>
      </c>
      <c r="AF1837">
        <v>0.13600000000000001</v>
      </c>
      <c r="AG1837">
        <v>0.85299999999999998</v>
      </c>
      <c r="AH1837" t="s">
        <v>6186</v>
      </c>
      <c r="AI1837">
        <v>1.2E-2</v>
      </c>
      <c r="AJ1837">
        <v>1.2E-2</v>
      </c>
      <c r="AK1837" t="s">
        <v>6186</v>
      </c>
      <c r="AL1837" t="s">
        <v>6186</v>
      </c>
      <c r="AM1837" t="s">
        <v>6186</v>
      </c>
      <c r="AN1837" t="s">
        <v>6186</v>
      </c>
      <c r="AO1837">
        <v>1E-3</v>
      </c>
      <c r="AP1837">
        <v>0.98799999999999999</v>
      </c>
      <c r="AQ1837">
        <v>6.3E-2</v>
      </c>
      <c r="AR1837">
        <v>3.7999999999999999E-2</v>
      </c>
      <c r="AS1837">
        <v>0.125</v>
      </c>
      <c r="AT1837">
        <v>0.94799999999999995</v>
      </c>
      <c r="AU1837">
        <v>0.98799999999999999</v>
      </c>
      <c r="AV1837">
        <v>5.9</v>
      </c>
      <c r="AW1837">
        <v>0.16300000000000001</v>
      </c>
      <c r="AX1837">
        <v>5.9</v>
      </c>
      <c r="AY1837" t="s">
        <v>6186</v>
      </c>
      <c r="AZ1837">
        <v>0.24099999999999999</v>
      </c>
      <c r="BA1837">
        <v>0.433</v>
      </c>
      <c r="BB1837">
        <v>2.3E-2</v>
      </c>
      <c r="BC1837">
        <v>0.108</v>
      </c>
      <c r="BD1837">
        <v>3.1E-2</v>
      </c>
    </row>
    <row r="1838" spans="1:56">
      <c r="A1838" t="s">
        <v>6188</v>
      </c>
      <c r="B1838">
        <v>4500</v>
      </c>
      <c r="C1838">
        <v>2015</v>
      </c>
      <c r="D1838" s="7">
        <v>1203</v>
      </c>
      <c r="E1838">
        <v>7.1900000000000006E-2</v>
      </c>
      <c r="F1838">
        <v>26.270510000000002</v>
      </c>
      <c r="H1838">
        <v>20.819790000000001</v>
      </c>
      <c r="I1838">
        <f t="shared" si="32"/>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6186</v>
      </c>
      <c r="AE1838" t="s">
        <v>6186</v>
      </c>
      <c r="AF1838">
        <v>0.14799999999999999</v>
      </c>
      <c r="AG1838">
        <v>0.84299999999999997</v>
      </c>
      <c r="AH1838" t="s">
        <v>6186</v>
      </c>
      <c r="AI1838">
        <v>0.01</v>
      </c>
      <c r="AJ1838">
        <v>0.01</v>
      </c>
      <c r="AK1838" t="s">
        <v>6186</v>
      </c>
      <c r="AL1838" t="s">
        <v>6186</v>
      </c>
      <c r="AM1838" t="s">
        <v>6186</v>
      </c>
      <c r="AN1838" t="s">
        <v>6186</v>
      </c>
      <c r="AO1838">
        <v>2E-3</v>
      </c>
      <c r="AP1838">
        <v>0.98799999999999999</v>
      </c>
      <c r="AQ1838">
        <v>0.112</v>
      </c>
      <c r="AR1838">
        <v>7.3999999999999996E-2</v>
      </c>
      <c r="AS1838">
        <v>0.10199999999999999</v>
      </c>
      <c r="AT1838">
        <v>1</v>
      </c>
      <c r="AU1838">
        <v>0.99</v>
      </c>
      <c r="AV1838">
        <v>5.9</v>
      </c>
      <c r="AW1838">
        <v>0.105</v>
      </c>
      <c r="AX1838">
        <v>5.8</v>
      </c>
      <c r="AY1838" t="s">
        <v>6186</v>
      </c>
      <c r="AZ1838">
        <v>0.22600000000000001</v>
      </c>
      <c r="BA1838">
        <v>0.50600000000000001</v>
      </c>
      <c r="BB1838">
        <v>3.1E-2</v>
      </c>
      <c r="BC1838">
        <v>9.7000000000000003E-2</v>
      </c>
      <c r="BD1838">
        <v>3.2000000000000001E-2</v>
      </c>
    </row>
    <row r="1839" spans="1:56">
      <c r="A1839" t="s">
        <v>6188</v>
      </c>
      <c r="B1839">
        <v>4500</v>
      </c>
      <c r="C1839">
        <v>2016</v>
      </c>
      <c r="D1839" s="7">
        <v>1254</v>
      </c>
      <c r="E1839">
        <v>7.7030000000000001E-2</v>
      </c>
      <c r="F1839">
        <v>26.743220000000001</v>
      </c>
      <c r="H1839">
        <v>21.135269999999998</v>
      </c>
      <c r="I1839">
        <f t="shared" si="32"/>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6186</v>
      </c>
      <c r="AE1839" t="s">
        <v>6186</v>
      </c>
      <c r="AF1839">
        <v>0.41799999999999998</v>
      </c>
      <c r="AG1839">
        <v>0.57899999999999996</v>
      </c>
      <c r="AH1839" t="s">
        <v>6186</v>
      </c>
      <c r="AI1839">
        <v>3.0000000000000001E-3</v>
      </c>
      <c r="AJ1839">
        <v>3.0000000000000001E-3</v>
      </c>
      <c r="AK1839" t="s">
        <v>6186</v>
      </c>
      <c r="AL1839" t="s">
        <v>6186</v>
      </c>
      <c r="AM1839" t="s">
        <v>6186</v>
      </c>
      <c r="AN1839" t="s">
        <v>6186</v>
      </c>
      <c r="AO1839">
        <v>2E-3</v>
      </c>
      <c r="AP1839">
        <v>0.995</v>
      </c>
      <c r="AQ1839">
        <v>0.16200000000000001</v>
      </c>
      <c r="AR1839">
        <v>0.13200000000000001</v>
      </c>
      <c r="AS1839">
        <v>0.19400000000000001</v>
      </c>
      <c r="AT1839">
        <v>1</v>
      </c>
      <c r="AU1839">
        <v>0.997</v>
      </c>
      <c r="AV1839">
        <v>6.4</v>
      </c>
      <c r="AW1839">
        <v>0.06</v>
      </c>
      <c r="AX1839">
        <v>5.7</v>
      </c>
      <c r="AY1839" t="s">
        <v>6186</v>
      </c>
      <c r="AZ1839">
        <v>0.14499999999999999</v>
      </c>
      <c r="BA1839">
        <v>0.54500000000000004</v>
      </c>
      <c r="BB1839">
        <v>1.0999999999999999E-2</v>
      </c>
      <c r="BC1839">
        <v>9.9000000000000005E-2</v>
      </c>
      <c r="BD1839">
        <v>0.13700000000000001</v>
      </c>
    </row>
    <row r="1840" spans="1:56">
      <c r="A1840" t="s">
        <v>6188</v>
      </c>
      <c r="B1840">
        <v>4500</v>
      </c>
      <c r="C1840">
        <v>2017</v>
      </c>
      <c r="D1840" s="7">
        <v>1446</v>
      </c>
      <c r="E1840">
        <v>8.4959000000000007E-2</v>
      </c>
      <c r="F1840">
        <v>27.10585</v>
      </c>
      <c r="H1840">
        <v>21.479659999999999</v>
      </c>
      <c r="I1840">
        <f t="shared" si="32"/>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6186</v>
      </c>
      <c r="AE1840" t="s">
        <v>6186</v>
      </c>
      <c r="AF1840">
        <v>0.60899999999999999</v>
      </c>
      <c r="AG1840">
        <v>0.38900000000000001</v>
      </c>
      <c r="AH1840" t="s">
        <v>6186</v>
      </c>
      <c r="AI1840">
        <v>2E-3</v>
      </c>
      <c r="AJ1840">
        <v>2E-3</v>
      </c>
      <c r="AK1840" t="s">
        <v>6186</v>
      </c>
      <c r="AL1840" t="s">
        <v>6186</v>
      </c>
      <c r="AM1840" t="s">
        <v>6186</v>
      </c>
      <c r="AN1840" t="s">
        <v>6186</v>
      </c>
      <c r="AO1840">
        <v>3.0000000000000001E-3</v>
      </c>
      <c r="AP1840">
        <v>0.995</v>
      </c>
      <c r="AQ1840">
        <v>0.16300000000000001</v>
      </c>
      <c r="AR1840">
        <v>0.25800000000000001</v>
      </c>
      <c r="AS1840">
        <v>0.26200000000000001</v>
      </c>
      <c r="AT1840">
        <v>1</v>
      </c>
      <c r="AU1840">
        <v>1</v>
      </c>
      <c r="AV1840">
        <v>6.6</v>
      </c>
      <c r="AW1840">
        <v>0.09</v>
      </c>
      <c r="AX1840">
        <v>5.7</v>
      </c>
      <c r="AY1840" t="s">
        <v>6186</v>
      </c>
      <c r="AZ1840">
        <v>0.121</v>
      </c>
      <c r="BA1840">
        <v>0.42799999999999999</v>
      </c>
      <c r="BB1840">
        <v>2.5000000000000001E-2</v>
      </c>
      <c r="BC1840">
        <v>0.21199999999999999</v>
      </c>
      <c r="BD1840">
        <v>0.122</v>
      </c>
    </row>
    <row r="1841" spans="1:56">
      <c r="A1841" t="s">
        <v>6188</v>
      </c>
      <c r="B1841">
        <v>4500</v>
      </c>
      <c r="C1841">
        <v>2018</v>
      </c>
      <c r="D1841" s="7">
        <v>1532</v>
      </c>
      <c r="E1841">
        <v>9.4201999999999994E-2</v>
      </c>
      <c r="F1841">
        <v>27.888259999999999</v>
      </c>
      <c r="H1841">
        <v>21.932230000000001</v>
      </c>
      <c r="I1841">
        <f t="shared" si="32"/>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6186</v>
      </c>
      <c r="AE1841" t="s">
        <v>6186</v>
      </c>
      <c r="AF1841">
        <v>0.64400000000000002</v>
      </c>
      <c r="AG1841">
        <v>0.35399999999999998</v>
      </c>
      <c r="AH1841" t="s">
        <v>6186</v>
      </c>
      <c r="AI1841">
        <v>2E-3</v>
      </c>
      <c r="AJ1841">
        <v>2E-3</v>
      </c>
      <c r="AK1841" t="s">
        <v>6186</v>
      </c>
      <c r="AL1841" t="s">
        <v>6186</v>
      </c>
      <c r="AM1841" t="s">
        <v>6186</v>
      </c>
      <c r="AN1841" t="s">
        <v>6186</v>
      </c>
      <c r="AO1841">
        <v>3.4000000000000002E-2</v>
      </c>
      <c r="AP1841">
        <v>0.96399999999999997</v>
      </c>
      <c r="AQ1841">
        <v>0.29399999999999998</v>
      </c>
      <c r="AR1841">
        <v>0.498</v>
      </c>
      <c r="AS1841">
        <v>0.15</v>
      </c>
      <c r="AT1841">
        <v>1</v>
      </c>
      <c r="AU1841">
        <v>0.97099999999999997</v>
      </c>
      <c r="AV1841">
        <v>7</v>
      </c>
      <c r="AW1841">
        <v>5.8000000000000003E-2</v>
      </c>
      <c r="AX1841">
        <v>5.4</v>
      </c>
      <c r="AY1841" t="s">
        <v>6186</v>
      </c>
      <c r="AZ1841">
        <v>6.7000000000000004E-2</v>
      </c>
      <c r="BA1841">
        <v>0.31</v>
      </c>
      <c r="BB1841">
        <v>0.09</v>
      </c>
      <c r="BC1841">
        <v>0.32500000000000001</v>
      </c>
      <c r="BD1841">
        <v>0.14699999999999999</v>
      </c>
    </row>
    <row r="1842" spans="1:56">
      <c r="A1842" t="s">
        <v>6188</v>
      </c>
      <c r="B1842">
        <v>4500</v>
      </c>
      <c r="C1842">
        <v>2019</v>
      </c>
      <c r="D1842" s="7">
        <v>1549</v>
      </c>
      <c r="E1842">
        <v>9.5979999999999996E-2</v>
      </c>
      <c r="F1842">
        <v>28.620049999999999</v>
      </c>
      <c r="H1842">
        <v>22.45607</v>
      </c>
      <c r="I1842">
        <f t="shared" si="32"/>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6186</v>
      </c>
      <c r="AE1842" t="s">
        <v>6186</v>
      </c>
      <c r="AF1842">
        <v>0.752</v>
      </c>
      <c r="AG1842">
        <v>0.248</v>
      </c>
      <c r="AH1842" t="s">
        <v>6186</v>
      </c>
      <c r="AI1842">
        <v>0</v>
      </c>
      <c r="AJ1842">
        <v>0</v>
      </c>
      <c r="AK1842" t="s">
        <v>6186</v>
      </c>
      <c r="AL1842" t="s">
        <v>6186</v>
      </c>
      <c r="AM1842" t="s">
        <v>6186</v>
      </c>
      <c r="AN1842" t="s">
        <v>6186</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6186</v>
      </c>
      <c r="AZ1842">
        <v>1.4E-2</v>
      </c>
      <c r="BA1842">
        <v>0.21299999999999999</v>
      </c>
      <c r="BB1842">
        <v>4.1000000000000002E-2</v>
      </c>
      <c r="BC1842">
        <v>0.38900000000000001</v>
      </c>
      <c r="BD1842">
        <v>0.24299999999999999</v>
      </c>
    </row>
    <row r="1843" spans="1:56">
      <c r="A1843" t="s">
        <v>6188</v>
      </c>
      <c r="B1843">
        <v>4500</v>
      </c>
      <c r="C1843">
        <v>2020</v>
      </c>
      <c r="D1843" s="7">
        <v>1650</v>
      </c>
      <c r="E1843">
        <v>0.12027</v>
      </c>
      <c r="F1843">
        <v>29.135580000000001</v>
      </c>
      <c r="H1843">
        <v>22.783390000000001</v>
      </c>
      <c r="I1843">
        <f t="shared" si="32"/>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6186</v>
      </c>
      <c r="AE1843" t="s">
        <v>6186</v>
      </c>
      <c r="AF1843">
        <v>0.82799999999999996</v>
      </c>
      <c r="AG1843">
        <v>0.17199999999999999</v>
      </c>
      <c r="AH1843" t="s">
        <v>6186</v>
      </c>
      <c r="AI1843" t="s">
        <v>6186</v>
      </c>
      <c r="AJ1843" t="s">
        <v>6186</v>
      </c>
      <c r="AK1843" t="s">
        <v>6186</v>
      </c>
      <c r="AL1843" t="s">
        <v>6186</v>
      </c>
      <c r="AM1843" t="s">
        <v>6186</v>
      </c>
      <c r="AN1843" t="s">
        <v>6186</v>
      </c>
      <c r="AO1843">
        <v>4.8000000000000001E-2</v>
      </c>
      <c r="AP1843">
        <v>0.95199999999999996</v>
      </c>
      <c r="AQ1843">
        <v>0.36499999999999999</v>
      </c>
      <c r="AR1843">
        <v>0.65700000000000003</v>
      </c>
      <c r="AS1843">
        <v>0.189</v>
      </c>
      <c r="AT1843">
        <v>1</v>
      </c>
      <c r="AU1843">
        <v>0.97099999999999997</v>
      </c>
      <c r="AV1843">
        <v>7.9</v>
      </c>
      <c r="AW1843">
        <v>7.8E-2</v>
      </c>
      <c r="AX1843">
        <v>5.3</v>
      </c>
      <c r="AY1843" t="s">
        <v>6186</v>
      </c>
      <c r="AZ1843">
        <v>8.9999999999999993E-3</v>
      </c>
      <c r="BA1843">
        <v>5.5E-2</v>
      </c>
      <c r="BB1843">
        <v>3.4000000000000002E-2</v>
      </c>
      <c r="BC1843">
        <v>0.41699999999999998</v>
      </c>
      <c r="BD1843">
        <v>0.38800000000000001</v>
      </c>
    </row>
    <row r="1844" spans="1:56">
      <c r="A1844" t="s">
        <v>6188</v>
      </c>
      <c r="B1844">
        <v>4500</v>
      </c>
      <c r="C1844">
        <v>2021</v>
      </c>
      <c r="D1844" s="7">
        <v>1703</v>
      </c>
      <c r="E1844">
        <v>0.123303</v>
      </c>
      <c r="F1844">
        <v>30.32517</v>
      </c>
      <c r="G1844">
        <f>IFERROR(F1844*E1844,"")</f>
        <v>3.73918443651</v>
      </c>
      <c r="H1844">
        <v>23.650379999999998</v>
      </c>
      <c r="I1844">
        <f t="shared" si="32"/>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6186</v>
      </c>
      <c r="AE1844" t="s">
        <v>6186</v>
      </c>
      <c r="AF1844">
        <v>0.70799999999999996</v>
      </c>
      <c r="AG1844">
        <v>0.27900000000000003</v>
      </c>
      <c r="AH1844" t="s">
        <v>6186</v>
      </c>
      <c r="AI1844">
        <v>1.2999999999999999E-2</v>
      </c>
      <c r="AJ1844" t="s">
        <v>6186</v>
      </c>
      <c r="AK1844">
        <v>1.2999999999999999E-2</v>
      </c>
      <c r="AL1844">
        <v>1.9E-2</v>
      </c>
      <c r="AM1844" t="s">
        <v>6186</v>
      </c>
      <c r="AN1844" t="s">
        <v>6186</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6188</v>
      </c>
      <c r="B1845">
        <v>4500</v>
      </c>
      <c r="C1845" t="s">
        <v>6187</v>
      </c>
      <c r="D1845" t="s">
        <v>6186</v>
      </c>
      <c r="E1845">
        <v>0.124947</v>
      </c>
      <c r="F1845">
        <v>31.945170000000001</v>
      </c>
      <c r="H1845">
        <v>24.804600000000001</v>
      </c>
      <c r="I1845">
        <f t="shared" si="32"/>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6186</v>
      </c>
      <c r="AE1845" t="s">
        <v>6186</v>
      </c>
      <c r="AF1845">
        <v>0.67300000000000004</v>
      </c>
      <c r="AG1845">
        <v>0.26700000000000002</v>
      </c>
      <c r="AH1845" t="s">
        <v>6186</v>
      </c>
      <c r="AI1845">
        <v>0.06</v>
      </c>
      <c r="AJ1845" t="s">
        <v>6186</v>
      </c>
      <c r="AK1845">
        <v>0.06</v>
      </c>
      <c r="AL1845">
        <v>2.1000000000000001E-2</v>
      </c>
      <c r="AM1845" t="s">
        <v>6186</v>
      </c>
      <c r="AN1845" t="s">
        <v>6186</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6189</v>
      </c>
      <c r="B1846">
        <v>4500</v>
      </c>
      <c r="C1846">
        <v>1975</v>
      </c>
      <c r="D1846">
        <v>180</v>
      </c>
      <c r="E1846">
        <v>1.7593000000000001E-2</v>
      </c>
      <c r="F1846">
        <v>11.75644</v>
      </c>
      <c r="H1846">
        <v>9.9809300000000007</v>
      </c>
      <c r="I1846">
        <f t="shared" si="32"/>
        <v>0.17559450149000003</v>
      </c>
      <c r="K1846">
        <v>9.5556999999999999</v>
      </c>
      <c r="L1846">
        <v>10.555</v>
      </c>
      <c r="M1846">
        <v>890.39832000000001</v>
      </c>
      <c r="N1846">
        <v>930.02075000000002</v>
      </c>
      <c r="O1846">
        <v>841.97090000000003</v>
      </c>
      <c r="P1846" t="s">
        <v>6186</v>
      </c>
      <c r="Q1846">
        <v>365.56849999999997</v>
      </c>
      <c r="R1846">
        <v>166.14410000000001</v>
      </c>
      <c r="S1846" t="s">
        <v>6186</v>
      </c>
      <c r="T1846">
        <v>0.45068399999999997</v>
      </c>
      <c r="U1846">
        <v>3.6921000000000002E-2</v>
      </c>
      <c r="V1846">
        <v>22.6478</v>
      </c>
      <c r="W1846" t="s">
        <v>6186</v>
      </c>
      <c r="X1846">
        <v>0.55400000000000005</v>
      </c>
      <c r="Y1846">
        <v>0.44600000000000001</v>
      </c>
      <c r="Z1846">
        <v>0.51300000000000001</v>
      </c>
      <c r="AA1846">
        <v>0.48699999999999999</v>
      </c>
      <c r="AB1846" t="s">
        <v>6186</v>
      </c>
      <c r="AC1846" t="s">
        <v>6186</v>
      </c>
      <c r="AD1846" t="s">
        <v>6186</v>
      </c>
      <c r="AE1846">
        <v>1</v>
      </c>
      <c r="AF1846" t="s">
        <v>6186</v>
      </c>
      <c r="AG1846" t="s">
        <v>6186</v>
      </c>
      <c r="AH1846" t="s">
        <v>6186</v>
      </c>
      <c r="AI1846" t="s">
        <v>6186</v>
      </c>
      <c r="AJ1846" t="s">
        <v>6186</v>
      </c>
      <c r="AK1846" t="s">
        <v>6186</v>
      </c>
      <c r="AL1846" t="s">
        <v>6186</v>
      </c>
      <c r="AM1846" t="s">
        <v>6186</v>
      </c>
      <c r="AN1846" t="s">
        <v>6186</v>
      </c>
      <c r="AO1846" t="s">
        <v>6186</v>
      </c>
      <c r="AP1846">
        <v>1</v>
      </c>
      <c r="AQ1846" t="s">
        <v>6186</v>
      </c>
      <c r="AR1846" t="s">
        <v>6186</v>
      </c>
      <c r="AS1846" t="s">
        <v>6186</v>
      </c>
      <c r="AT1846" t="s">
        <v>6186</v>
      </c>
      <c r="AU1846" t="s">
        <v>6186</v>
      </c>
      <c r="AV1846" t="s">
        <v>6186</v>
      </c>
      <c r="AW1846" t="s">
        <v>6186</v>
      </c>
      <c r="AX1846">
        <v>7.9</v>
      </c>
      <c r="AY1846" t="s">
        <v>6186</v>
      </c>
      <c r="AZ1846" t="s">
        <v>6186</v>
      </c>
      <c r="BA1846" t="s">
        <v>6186</v>
      </c>
      <c r="BB1846" t="s">
        <v>6186</v>
      </c>
      <c r="BC1846" t="s">
        <v>6186</v>
      </c>
      <c r="BD1846" t="s">
        <v>6186</v>
      </c>
    </row>
    <row r="1847" spans="1:56">
      <c r="A1847" t="s">
        <v>6189</v>
      </c>
      <c r="B1847">
        <v>4500</v>
      </c>
      <c r="C1847">
        <v>1976</v>
      </c>
      <c r="D1847">
        <v>375</v>
      </c>
      <c r="E1847">
        <v>3.0394999999999998E-2</v>
      </c>
      <c r="F1847">
        <v>12.646879999999999</v>
      </c>
      <c r="H1847">
        <v>10.735670000000001</v>
      </c>
      <c r="I1847">
        <f t="shared" si="32"/>
        <v>0.32631068964999999</v>
      </c>
      <c r="K1847">
        <v>10.28331</v>
      </c>
      <c r="L1847">
        <v>11.34567</v>
      </c>
      <c r="M1847">
        <v>827.80102999999997</v>
      </c>
      <c r="N1847">
        <v>864.21552999999994</v>
      </c>
      <c r="O1847">
        <v>783.29440999999997</v>
      </c>
      <c r="P1847" t="s">
        <v>6186</v>
      </c>
      <c r="Q1847">
        <v>364.99799999999999</v>
      </c>
      <c r="R1847">
        <v>161.2079</v>
      </c>
      <c r="S1847" t="s">
        <v>6186</v>
      </c>
      <c r="T1847">
        <v>0.43883899999999998</v>
      </c>
      <c r="U1847">
        <v>3.5824000000000002E-2</v>
      </c>
      <c r="V1847">
        <v>24.293119999999998</v>
      </c>
      <c r="W1847" t="s">
        <v>6186</v>
      </c>
      <c r="X1847">
        <v>0.64500000000000002</v>
      </c>
      <c r="Y1847">
        <v>0.35499999999999998</v>
      </c>
      <c r="Z1847">
        <v>0.45200000000000001</v>
      </c>
      <c r="AA1847">
        <v>0.54800000000000004</v>
      </c>
      <c r="AB1847" t="s">
        <v>6186</v>
      </c>
      <c r="AC1847" t="s">
        <v>6186</v>
      </c>
      <c r="AD1847" t="s">
        <v>6186</v>
      </c>
      <c r="AE1847">
        <v>1</v>
      </c>
      <c r="AF1847" t="s">
        <v>6186</v>
      </c>
      <c r="AG1847" t="s">
        <v>6186</v>
      </c>
      <c r="AH1847" t="s">
        <v>6186</v>
      </c>
      <c r="AI1847" t="s">
        <v>6186</v>
      </c>
      <c r="AJ1847" t="s">
        <v>6186</v>
      </c>
      <c r="AK1847" t="s">
        <v>6186</v>
      </c>
      <c r="AL1847" t="s">
        <v>6186</v>
      </c>
      <c r="AM1847" t="s">
        <v>6186</v>
      </c>
      <c r="AN1847" t="s">
        <v>6186</v>
      </c>
      <c r="AO1847" t="s">
        <v>6186</v>
      </c>
      <c r="AP1847">
        <v>1</v>
      </c>
      <c r="AQ1847" t="s">
        <v>6186</v>
      </c>
      <c r="AR1847" t="s">
        <v>6186</v>
      </c>
      <c r="AS1847" t="s">
        <v>6186</v>
      </c>
      <c r="AT1847" t="s">
        <v>6186</v>
      </c>
      <c r="AU1847" t="s">
        <v>6186</v>
      </c>
      <c r="AV1847" t="s">
        <v>6186</v>
      </c>
      <c r="AW1847" t="s">
        <v>6186</v>
      </c>
      <c r="AX1847">
        <v>7.9</v>
      </c>
      <c r="AY1847" t="s">
        <v>6186</v>
      </c>
      <c r="AZ1847" t="s">
        <v>6186</v>
      </c>
      <c r="BA1847" t="s">
        <v>6186</v>
      </c>
      <c r="BB1847" t="s">
        <v>6186</v>
      </c>
      <c r="BC1847" t="s">
        <v>6186</v>
      </c>
      <c r="BD1847" t="s">
        <v>6186</v>
      </c>
    </row>
    <row r="1848" spans="1:56">
      <c r="A1848" t="s">
        <v>6189</v>
      </c>
      <c r="B1848">
        <v>4500</v>
      </c>
      <c r="C1848">
        <v>1977</v>
      </c>
      <c r="D1848">
        <v>539</v>
      </c>
      <c r="E1848">
        <v>3.8182000000000001E-2</v>
      </c>
      <c r="F1848">
        <v>13.686450000000001</v>
      </c>
      <c r="H1848">
        <v>11.61511</v>
      </c>
      <c r="I1848">
        <f t="shared" si="32"/>
        <v>0.44348813001999998</v>
      </c>
      <c r="K1848">
        <v>11.16666</v>
      </c>
      <c r="L1848">
        <v>12.21467</v>
      </c>
      <c r="M1848">
        <v>765.12375999999995</v>
      </c>
      <c r="N1848">
        <v>795.85158000000001</v>
      </c>
      <c r="O1848">
        <v>727.56753000000003</v>
      </c>
      <c r="P1848" t="s">
        <v>6186</v>
      </c>
      <c r="Q1848">
        <v>369.10039999999998</v>
      </c>
      <c r="R1848">
        <v>169.43379999999999</v>
      </c>
      <c r="S1848" t="s">
        <v>6186</v>
      </c>
      <c r="T1848">
        <v>0.45865</v>
      </c>
      <c r="U1848">
        <v>3.7651999999999998E-2</v>
      </c>
      <c r="V1848">
        <v>26.308630000000001</v>
      </c>
      <c r="W1848" t="s">
        <v>6186</v>
      </c>
      <c r="X1848">
        <v>0.58199999999999996</v>
      </c>
      <c r="Y1848">
        <v>0.41799999999999998</v>
      </c>
      <c r="Z1848">
        <v>0.31</v>
      </c>
      <c r="AA1848">
        <v>0.69</v>
      </c>
      <c r="AB1848" t="s">
        <v>6186</v>
      </c>
      <c r="AC1848" t="s">
        <v>6186</v>
      </c>
      <c r="AD1848" t="s">
        <v>6186</v>
      </c>
      <c r="AE1848">
        <v>1</v>
      </c>
      <c r="AF1848" t="s">
        <v>6186</v>
      </c>
      <c r="AG1848" t="s">
        <v>6186</v>
      </c>
      <c r="AH1848" t="s">
        <v>6186</v>
      </c>
      <c r="AI1848" t="s">
        <v>6186</v>
      </c>
      <c r="AJ1848" t="s">
        <v>6186</v>
      </c>
      <c r="AK1848" t="s">
        <v>6186</v>
      </c>
      <c r="AL1848" t="s">
        <v>6186</v>
      </c>
      <c r="AM1848" t="s">
        <v>6186</v>
      </c>
      <c r="AN1848" t="s">
        <v>6186</v>
      </c>
      <c r="AO1848" t="s">
        <v>6186</v>
      </c>
      <c r="AP1848">
        <v>1</v>
      </c>
      <c r="AQ1848" t="s">
        <v>6186</v>
      </c>
      <c r="AR1848" t="s">
        <v>6186</v>
      </c>
      <c r="AS1848" t="s">
        <v>6186</v>
      </c>
      <c r="AT1848" t="s">
        <v>6186</v>
      </c>
      <c r="AU1848" t="s">
        <v>6186</v>
      </c>
      <c r="AV1848" t="s">
        <v>6186</v>
      </c>
      <c r="AW1848" t="s">
        <v>6186</v>
      </c>
      <c r="AX1848">
        <v>7.9</v>
      </c>
      <c r="AY1848" t="s">
        <v>6186</v>
      </c>
      <c r="AZ1848" t="s">
        <v>6186</v>
      </c>
      <c r="BA1848" t="s">
        <v>6186</v>
      </c>
      <c r="BB1848" t="s">
        <v>6186</v>
      </c>
      <c r="BC1848" t="s">
        <v>6186</v>
      </c>
      <c r="BD1848" t="s">
        <v>6186</v>
      </c>
    </row>
    <row r="1849" spans="1:56">
      <c r="A1849" t="s">
        <v>6189</v>
      </c>
      <c r="B1849">
        <v>4500</v>
      </c>
      <c r="C1849">
        <v>1978</v>
      </c>
      <c r="D1849">
        <v>578</v>
      </c>
      <c r="E1849">
        <v>4.0018999999999999E-2</v>
      </c>
      <c r="F1849">
        <v>13.613300000000001</v>
      </c>
      <c r="H1849">
        <v>11.54879</v>
      </c>
      <c r="I1849">
        <f t="shared" si="32"/>
        <v>0.46217102701000001</v>
      </c>
      <c r="K1849">
        <v>11.15494</v>
      </c>
      <c r="L1849">
        <v>12.06963</v>
      </c>
      <c r="M1849">
        <v>772.02139999999997</v>
      </c>
      <c r="N1849">
        <v>799.25062000000003</v>
      </c>
      <c r="O1849">
        <v>738.74125000000004</v>
      </c>
      <c r="P1849" t="s">
        <v>6186</v>
      </c>
      <c r="Q1849">
        <v>360.81189999999998</v>
      </c>
      <c r="R1849">
        <v>163.47130000000001</v>
      </c>
      <c r="S1849">
        <v>12.948399999999999</v>
      </c>
      <c r="T1849">
        <v>0.45298100000000002</v>
      </c>
      <c r="U1849">
        <v>3.6326999999999998E-2</v>
      </c>
      <c r="V1849">
        <v>26.313759999999998</v>
      </c>
      <c r="W1849" t="s">
        <v>6186</v>
      </c>
      <c r="X1849">
        <v>0.68500000000000005</v>
      </c>
      <c r="Y1849">
        <v>0.315</v>
      </c>
      <c r="Z1849">
        <v>0.317</v>
      </c>
      <c r="AA1849">
        <v>0.68300000000000005</v>
      </c>
      <c r="AB1849" t="s">
        <v>6186</v>
      </c>
      <c r="AC1849" t="s">
        <v>6186</v>
      </c>
      <c r="AD1849" t="s">
        <v>6186</v>
      </c>
      <c r="AE1849">
        <v>0.96499999999999997</v>
      </c>
      <c r="AF1849" t="s">
        <v>6186</v>
      </c>
      <c r="AG1849" t="s">
        <v>6186</v>
      </c>
      <c r="AH1849" t="s">
        <v>6186</v>
      </c>
      <c r="AI1849">
        <v>3.5000000000000003E-2</v>
      </c>
      <c r="AJ1849">
        <v>3.5000000000000003E-2</v>
      </c>
      <c r="AK1849" t="s">
        <v>6186</v>
      </c>
      <c r="AL1849" t="s">
        <v>6186</v>
      </c>
      <c r="AM1849" t="s">
        <v>6186</v>
      </c>
      <c r="AN1849" t="s">
        <v>6186</v>
      </c>
      <c r="AO1849" t="s">
        <v>6186</v>
      </c>
      <c r="AP1849">
        <v>0.96499999999999997</v>
      </c>
      <c r="AQ1849" t="s">
        <v>6186</v>
      </c>
      <c r="AR1849" t="s">
        <v>6186</v>
      </c>
      <c r="AS1849" t="s">
        <v>6186</v>
      </c>
      <c r="AT1849" t="s">
        <v>6186</v>
      </c>
      <c r="AU1849" t="s">
        <v>6186</v>
      </c>
      <c r="AV1849" t="s">
        <v>6186</v>
      </c>
      <c r="AW1849" t="s">
        <v>6186</v>
      </c>
      <c r="AX1849">
        <v>7.8</v>
      </c>
      <c r="AY1849" t="s">
        <v>6186</v>
      </c>
      <c r="AZ1849" t="s">
        <v>6186</v>
      </c>
      <c r="BA1849" t="s">
        <v>6186</v>
      </c>
      <c r="BB1849" t="s">
        <v>6186</v>
      </c>
      <c r="BC1849" t="s">
        <v>6186</v>
      </c>
      <c r="BD1849" t="s">
        <v>6186</v>
      </c>
    </row>
    <row r="1850" spans="1:56">
      <c r="A1850" t="s">
        <v>6189</v>
      </c>
      <c r="B1850">
        <v>4500</v>
      </c>
      <c r="C1850">
        <v>1979</v>
      </c>
      <c r="D1850">
        <v>631</v>
      </c>
      <c r="E1850">
        <v>4.5483000000000003E-2</v>
      </c>
      <c r="F1850">
        <v>14.2112</v>
      </c>
      <c r="H1850">
        <v>12.165290000000001</v>
      </c>
      <c r="I1850">
        <f t="shared" si="32"/>
        <v>0.55331388507000001</v>
      </c>
      <c r="K1850">
        <v>11.791650000000001</v>
      </c>
      <c r="L1850">
        <v>12.655419999999999</v>
      </c>
      <c r="M1850">
        <v>730.72946000000002</v>
      </c>
      <c r="N1850">
        <v>753.87370999999996</v>
      </c>
      <c r="O1850">
        <v>702.44204999999999</v>
      </c>
      <c r="P1850" t="s">
        <v>6186</v>
      </c>
      <c r="Q1850">
        <v>319.99869999999999</v>
      </c>
      <c r="R1850">
        <v>145.5395</v>
      </c>
      <c r="S1850">
        <v>14.733499999999999</v>
      </c>
      <c r="T1850">
        <v>0.45855699999999999</v>
      </c>
      <c r="U1850">
        <v>3.2342000000000003E-2</v>
      </c>
      <c r="V1850">
        <v>27.884699999999999</v>
      </c>
      <c r="W1850" t="s">
        <v>6186</v>
      </c>
      <c r="X1850">
        <v>0.16400000000000001</v>
      </c>
      <c r="Y1850">
        <v>0.83599999999999997</v>
      </c>
      <c r="Z1850">
        <v>0.25600000000000001</v>
      </c>
      <c r="AA1850">
        <v>0.74399999999999999</v>
      </c>
      <c r="AB1850" t="s">
        <v>6186</v>
      </c>
      <c r="AC1850" t="s">
        <v>6186</v>
      </c>
      <c r="AD1850" t="s">
        <v>6186</v>
      </c>
      <c r="AE1850">
        <v>0.997</v>
      </c>
      <c r="AF1850" t="s">
        <v>6186</v>
      </c>
      <c r="AG1850" t="s">
        <v>6186</v>
      </c>
      <c r="AH1850" t="s">
        <v>6186</v>
      </c>
      <c r="AI1850">
        <v>3.0000000000000001E-3</v>
      </c>
      <c r="AJ1850">
        <v>3.0000000000000001E-3</v>
      </c>
      <c r="AK1850" t="s">
        <v>6186</v>
      </c>
      <c r="AL1850" t="s">
        <v>6186</v>
      </c>
      <c r="AM1850" t="s">
        <v>6186</v>
      </c>
      <c r="AN1850" t="s">
        <v>6186</v>
      </c>
      <c r="AO1850" t="s">
        <v>6186</v>
      </c>
      <c r="AP1850">
        <v>0.997</v>
      </c>
      <c r="AQ1850" t="s">
        <v>6186</v>
      </c>
      <c r="AR1850" t="s">
        <v>6186</v>
      </c>
      <c r="AS1850" t="s">
        <v>6186</v>
      </c>
      <c r="AT1850" t="s">
        <v>6186</v>
      </c>
      <c r="AU1850" t="s">
        <v>6186</v>
      </c>
      <c r="AV1850">
        <v>3.1</v>
      </c>
      <c r="AW1850" t="s">
        <v>6186</v>
      </c>
      <c r="AX1850">
        <v>7.6</v>
      </c>
      <c r="AY1850">
        <v>1</v>
      </c>
      <c r="AZ1850" t="s">
        <v>6186</v>
      </c>
      <c r="BA1850" t="s">
        <v>6186</v>
      </c>
      <c r="BB1850" t="s">
        <v>6186</v>
      </c>
      <c r="BC1850" t="s">
        <v>6186</v>
      </c>
      <c r="BD1850" t="s">
        <v>6186</v>
      </c>
    </row>
    <row r="1851" spans="1:56">
      <c r="A1851" t="s">
        <v>6189</v>
      </c>
      <c r="B1851">
        <v>4500</v>
      </c>
      <c r="C1851">
        <v>1980</v>
      </c>
      <c r="D1851">
        <v>247</v>
      </c>
      <c r="E1851">
        <v>2.1878000000000002E-2</v>
      </c>
      <c r="F1851">
        <v>15.66286</v>
      </c>
      <c r="H1851">
        <v>13.308859999999999</v>
      </c>
      <c r="I1851">
        <f t="shared" si="32"/>
        <v>0.29117123907999998</v>
      </c>
      <c r="K1851">
        <v>12.591850000000001</v>
      </c>
      <c r="L1851">
        <v>14.30438</v>
      </c>
      <c r="M1851">
        <v>669.50507000000005</v>
      </c>
      <c r="N1851">
        <v>707.61662999999999</v>
      </c>
      <c r="O1851">
        <v>622.92426</v>
      </c>
      <c r="P1851" t="s">
        <v>6186</v>
      </c>
      <c r="Q1851">
        <v>322.87759999999997</v>
      </c>
      <c r="R1851">
        <v>146.62860000000001</v>
      </c>
      <c r="S1851">
        <v>14.917999999999999</v>
      </c>
      <c r="T1851">
        <v>0.45555499999999999</v>
      </c>
      <c r="U1851">
        <v>3.2584000000000002E-2</v>
      </c>
      <c r="V1851">
        <v>30.31673</v>
      </c>
      <c r="W1851" t="s">
        <v>6186</v>
      </c>
      <c r="X1851">
        <v>0.309</v>
      </c>
      <c r="Y1851">
        <v>0.69099999999999995</v>
      </c>
      <c r="Z1851">
        <v>0.32</v>
      </c>
      <c r="AA1851">
        <v>0.23499999999999999</v>
      </c>
      <c r="AB1851">
        <v>0.44400000000000001</v>
      </c>
      <c r="AC1851" t="s">
        <v>6186</v>
      </c>
      <c r="AD1851" t="s">
        <v>6186</v>
      </c>
      <c r="AE1851">
        <v>0.97399999999999998</v>
      </c>
      <c r="AF1851" t="s">
        <v>6186</v>
      </c>
      <c r="AG1851" t="s">
        <v>6186</v>
      </c>
      <c r="AH1851" t="s">
        <v>6186</v>
      </c>
      <c r="AI1851">
        <v>2.5999999999999999E-2</v>
      </c>
      <c r="AJ1851">
        <v>2.5999999999999999E-2</v>
      </c>
      <c r="AK1851" t="s">
        <v>6186</v>
      </c>
      <c r="AL1851" t="s">
        <v>6186</v>
      </c>
      <c r="AM1851" t="s">
        <v>6186</v>
      </c>
      <c r="AN1851" t="s">
        <v>6186</v>
      </c>
      <c r="AO1851" t="s">
        <v>6186</v>
      </c>
      <c r="AP1851">
        <v>0.97399999999999998</v>
      </c>
      <c r="AQ1851" t="s">
        <v>6186</v>
      </c>
      <c r="AR1851" t="s">
        <v>6186</v>
      </c>
      <c r="AS1851" t="s">
        <v>6186</v>
      </c>
      <c r="AT1851" t="s">
        <v>6186</v>
      </c>
      <c r="AU1851" t="s">
        <v>6186</v>
      </c>
      <c r="AV1851">
        <v>3</v>
      </c>
      <c r="AW1851" t="s">
        <v>6186</v>
      </c>
      <c r="AX1851">
        <v>7.6</v>
      </c>
      <c r="AY1851">
        <v>1</v>
      </c>
      <c r="AZ1851" t="s">
        <v>6186</v>
      </c>
      <c r="BA1851" t="s">
        <v>6186</v>
      </c>
      <c r="BB1851" t="s">
        <v>6186</v>
      </c>
      <c r="BC1851" t="s">
        <v>6186</v>
      </c>
      <c r="BD1851" t="s">
        <v>6186</v>
      </c>
    </row>
    <row r="1852" spans="1:56">
      <c r="A1852" t="s">
        <v>6189</v>
      </c>
      <c r="B1852">
        <v>4500</v>
      </c>
      <c r="C1852">
        <v>1981</v>
      </c>
      <c r="D1852">
        <v>210</v>
      </c>
      <c r="E1852">
        <v>1.9869000000000001E-2</v>
      </c>
      <c r="F1852">
        <v>16.824359999999999</v>
      </c>
      <c r="H1852">
        <v>14.305770000000001</v>
      </c>
      <c r="I1852">
        <f t="shared" si="32"/>
        <v>0.28424134413000002</v>
      </c>
      <c r="K1852">
        <v>13.427989999999999</v>
      </c>
      <c r="L1852">
        <v>15.548</v>
      </c>
      <c r="M1852">
        <v>622.48559</v>
      </c>
      <c r="N1852">
        <v>663.15513999999996</v>
      </c>
      <c r="O1852">
        <v>572.77836000000002</v>
      </c>
      <c r="P1852" t="s">
        <v>6186</v>
      </c>
      <c r="Q1852">
        <v>314.28680000000003</v>
      </c>
      <c r="R1852">
        <v>147.22300000000001</v>
      </c>
      <c r="S1852">
        <v>14.8893</v>
      </c>
      <c r="T1852">
        <v>0.471528</v>
      </c>
      <c r="U1852">
        <v>3.2716000000000002E-2</v>
      </c>
      <c r="V1852">
        <v>32.557949999999998</v>
      </c>
      <c r="W1852" t="s">
        <v>6186</v>
      </c>
      <c r="X1852">
        <v>0.252</v>
      </c>
      <c r="Y1852">
        <v>0.748</v>
      </c>
      <c r="Z1852">
        <v>0.186</v>
      </c>
      <c r="AA1852">
        <v>0.21099999999999999</v>
      </c>
      <c r="AB1852">
        <v>0.60299999999999998</v>
      </c>
      <c r="AC1852" t="s">
        <v>6186</v>
      </c>
      <c r="AD1852" t="s">
        <v>6186</v>
      </c>
      <c r="AE1852">
        <v>0.98199999999999998</v>
      </c>
      <c r="AF1852" t="s">
        <v>6186</v>
      </c>
      <c r="AG1852" t="s">
        <v>6186</v>
      </c>
      <c r="AH1852" t="s">
        <v>6186</v>
      </c>
      <c r="AI1852">
        <v>1.7999999999999999E-2</v>
      </c>
      <c r="AJ1852">
        <v>1.7999999999999999E-2</v>
      </c>
      <c r="AK1852" t="s">
        <v>6186</v>
      </c>
      <c r="AL1852" t="s">
        <v>6186</v>
      </c>
      <c r="AM1852" t="s">
        <v>6186</v>
      </c>
      <c r="AN1852" t="s">
        <v>6186</v>
      </c>
      <c r="AO1852" t="s">
        <v>6186</v>
      </c>
      <c r="AP1852">
        <v>0.98199999999999998</v>
      </c>
      <c r="AQ1852" t="s">
        <v>6186</v>
      </c>
      <c r="AR1852" t="s">
        <v>6186</v>
      </c>
      <c r="AS1852" t="s">
        <v>6186</v>
      </c>
      <c r="AT1852" t="s">
        <v>6186</v>
      </c>
      <c r="AU1852" t="s">
        <v>6186</v>
      </c>
      <c r="AV1852">
        <v>3</v>
      </c>
      <c r="AW1852" t="s">
        <v>6186</v>
      </c>
      <c r="AX1852">
        <v>7.8</v>
      </c>
      <c r="AY1852">
        <v>1</v>
      </c>
      <c r="AZ1852" t="s">
        <v>6186</v>
      </c>
      <c r="BA1852" t="s">
        <v>6186</v>
      </c>
      <c r="BB1852" t="s">
        <v>6186</v>
      </c>
      <c r="BC1852" t="s">
        <v>6186</v>
      </c>
      <c r="BD1852" t="s">
        <v>6186</v>
      </c>
    </row>
    <row r="1853" spans="1:56">
      <c r="A1853" t="s">
        <v>6189</v>
      </c>
      <c r="B1853">
        <v>4500</v>
      </c>
      <c r="C1853">
        <v>1982</v>
      </c>
      <c r="D1853">
        <v>193</v>
      </c>
      <c r="E1853">
        <v>1.9833E-2</v>
      </c>
      <c r="F1853">
        <v>17.10107</v>
      </c>
      <c r="H1853">
        <v>14.5344</v>
      </c>
      <c r="I1853">
        <f t="shared" si="32"/>
        <v>0.2882607552</v>
      </c>
      <c r="K1853">
        <v>13.724500000000001</v>
      </c>
      <c r="L1853">
        <v>15.66417</v>
      </c>
      <c r="M1853">
        <v>611.96873000000005</v>
      </c>
      <c r="N1853">
        <v>648.08767999999998</v>
      </c>
      <c r="O1853">
        <v>567.82335</v>
      </c>
      <c r="P1853" t="s">
        <v>6186</v>
      </c>
      <c r="Q1853">
        <v>311.48050000000001</v>
      </c>
      <c r="R1853">
        <v>156.2978</v>
      </c>
      <c r="S1853">
        <v>15.1706</v>
      </c>
      <c r="T1853">
        <v>0.50399899999999997</v>
      </c>
      <c r="U1853">
        <v>3.4733E-2</v>
      </c>
      <c r="V1853">
        <v>33.202449999999999</v>
      </c>
      <c r="W1853" t="s">
        <v>6186</v>
      </c>
      <c r="X1853">
        <v>0.2</v>
      </c>
      <c r="Y1853">
        <v>0.8</v>
      </c>
      <c r="Z1853">
        <v>0.157</v>
      </c>
      <c r="AA1853">
        <v>0.20100000000000001</v>
      </c>
      <c r="AB1853">
        <v>0.64100000000000001</v>
      </c>
      <c r="AC1853" t="s">
        <v>6186</v>
      </c>
      <c r="AD1853" t="s">
        <v>6186</v>
      </c>
      <c r="AE1853">
        <v>0.99199999999999999</v>
      </c>
      <c r="AF1853" t="s">
        <v>6186</v>
      </c>
      <c r="AG1853" t="s">
        <v>6186</v>
      </c>
      <c r="AH1853" t="s">
        <v>6186</v>
      </c>
      <c r="AI1853">
        <v>8.0000000000000002E-3</v>
      </c>
      <c r="AJ1853">
        <v>8.0000000000000002E-3</v>
      </c>
      <c r="AK1853" t="s">
        <v>6186</v>
      </c>
      <c r="AL1853" t="s">
        <v>6186</v>
      </c>
      <c r="AM1853" t="s">
        <v>6186</v>
      </c>
      <c r="AN1853" t="s">
        <v>6186</v>
      </c>
      <c r="AO1853" t="s">
        <v>6186</v>
      </c>
      <c r="AP1853">
        <v>0.99199999999999999</v>
      </c>
      <c r="AQ1853" t="s">
        <v>6186</v>
      </c>
      <c r="AR1853" t="s">
        <v>6186</v>
      </c>
      <c r="AS1853" t="s">
        <v>6186</v>
      </c>
      <c r="AT1853" t="s">
        <v>6186</v>
      </c>
      <c r="AU1853" t="s">
        <v>6186</v>
      </c>
      <c r="AV1853">
        <v>3.3</v>
      </c>
      <c r="AW1853" t="s">
        <v>6186</v>
      </c>
      <c r="AX1853">
        <v>7.9</v>
      </c>
      <c r="AY1853">
        <v>1</v>
      </c>
      <c r="AZ1853" t="s">
        <v>6186</v>
      </c>
      <c r="BA1853" t="s">
        <v>6186</v>
      </c>
      <c r="BB1853" t="s">
        <v>6186</v>
      </c>
      <c r="BC1853" t="s">
        <v>6186</v>
      </c>
      <c r="BD1853" t="s">
        <v>6186</v>
      </c>
    </row>
    <row r="1854" spans="1:56">
      <c r="A1854" t="s">
        <v>6189</v>
      </c>
      <c r="B1854">
        <v>4500</v>
      </c>
      <c r="C1854">
        <v>1983</v>
      </c>
      <c r="D1854">
        <v>247</v>
      </c>
      <c r="E1854">
        <v>2.3983000000000001E-2</v>
      </c>
      <c r="F1854">
        <v>16.996200000000002</v>
      </c>
      <c r="H1854">
        <v>14.4537</v>
      </c>
      <c r="I1854">
        <f t="shared" si="32"/>
        <v>0.34664308710000002</v>
      </c>
      <c r="K1854">
        <v>13.54116</v>
      </c>
      <c r="L1854">
        <v>15.751049999999999</v>
      </c>
      <c r="M1854">
        <v>615.42278999999996</v>
      </c>
      <c r="N1854">
        <v>656.91540999999995</v>
      </c>
      <c r="O1854">
        <v>564.70959000000005</v>
      </c>
      <c r="P1854" t="s">
        <v>6186</v>
      </c>
      <c r="Q1854">
        <v>310.09429999999998</v>
      </c>
      <c r="R1854">
        <v>150.76679999999999</v>
      </c>
      <c r="S1854">
        <v>14.239000000000001</v>
      </c>
      <c r="T1854">
        <v>0.48773699999999998</v>
      </c>
      <c r="U1854">
        <v>3.3503999999999999E-2</v>
      </c>
      <c r="V1854">
        <v>32.995759999999997</v>
      </c>
      <c r="W1854" t="s">
        <v>6186</v>
      </c>
      <c r="X1854">
        <v>0.34</v>
      </c>
      <c r="Y1854">
        <v>0.66</v>
      </c>
      <c r="Z1854">
        <v>0.214</v>
      </c>
      <c r="AA1854">
        <v>0.216</v>
      </c>
      <c r="AB1854">
        <v>0.55400000000000005</v>
      </c>
      <c r="AC1854" t="s">
        <v>6186</v>
      </c>
      <c r="AD1854">
        <v>1.7000000000000001E-2</v>
      </c>
      <c r="AE1854">
        <v>0.99099999999999999</v>
      </c>
      <c r="AF1854" t="s">
        <v>6186</v>
      </c>
      <c r="AG1854" t="s">
        <v>6186</v>
      </c>
      <c r="AH1854" t="s">
        <v>6186</v>
      </c>
      <c r="AI1854">
        <v>8.9999999999999993E-3</v>
      </c>
      <c r="AJ1854">
        <v>8.9999999999999993E-3</v>
      </c>
      <c r="AK1854" t="s">
        <v>6186</v>
      </c>
      <c r="AL1854" t="s">
        <v>6186</v>
      </c>
      <c r="AM1854" t="s">
        <v>6186</v>
      </c>
      <c r="AN1854" t="s">
        <v>6186</v>
      </c>
      <c r="AO1854" t="s">
        <v>6186</v>
      </c>
      <c r="AP1854">
        <v>0.99099999999999999</v>
      </c>
      <c r="AQ1854" t="s">
        <v>6186</v>
      </c>
      <c r="AR1854" t="s">
        <v>6186</v>
      </c>
      <c r="AS1854" t="s">
        <v>6186</v>
      </c>
      <c r="AT1854" t="s">
        <v>6186</v>
      </c>
      <c r="AU1854" t="s">
        <v>6186</v>
      </c>
      <c r="AV1854">
        <v>3.4</v>
      </c>
      <c r="AW1854" t="s">
        <v>6186</v>
      </c>
      <c r="AX1854">
        <v>7.7</v>
      </c>
      <c r="AY1854">
        <v>1</v>
      </c>
      <c r="AZ1854" t="s">
        <v>6186</v>
      </c>
      <c r="BA1854" t="s">
        <v>6186</v>
      </c>
      <c r="BB1854" t="s">
        <v>6186</v>
      </c>
      <c r="BC1854" t="s">
        <v>6186</v>
      </c>
      <c r="BD1854" t="s">
        <v>6186</v>
      </c>
    </row>
    <row r="1855" spans="1:56">
      <c r="A1855" t="s">
        <v>6189</v>
      </c>
      <c r="B1855">
        <v>4500</v>
      </c>
      <c r="C1855">
        <v>1984</v>
      </c>
      <c r="D1855">
        <v>385</v>
      </c>
      <c r="E1855">
        <v>2.7435999999999999E-2</v>
      </c>
      <c r="F1855">
        <v>16.84253</v>
      </c>
      <c r="H1855">
        <v>14.3261</v>
      </c>
      <c r="I1855">
        <f t="shared" si="32"/>
        <v>0.39305087960000001</v>
      </c>
      <c r="K1855">
        <v>13.4093</v>
      </c>
      <c r="L1855">
        <v>15.63241</v>
      </c>
      <c r="M1855">
        <v>620.57141000000001</v>
      </c>
      <c r="N1855">
        <v>663.00743999999997</v>
      </c>
      <c r="O1855">
        <v>568.70515999999998</v>
      </c>
      <c r="P1855" t="s">
        <v>6186</v>
      </c>
      <c r="Q1855">
        <v>309.68610000000001</v>
      </c>
      <c r="R1855">
        <v>149.63640000000001</v>
      </c>
      <c r="S1855">
        <v>14.211</v>
      </c>
      <c r="T1855">
        <v>0.482846</v>
      </c>
      <c r="U1855">
        <v>3.3252999999999998E-2</v>
      </c>
      <c r="V1855">
        <v>32.603180000000002</v>
      </c>
      <c r="W1855" t="s">
        <v>6186</v>
      </c>
      <c r="X1855">
        <v>0.34599999999999997</v>
      </c>
      <c r="Y1855">
        <v>0.65400000000000003</v>
      </c>
      <c r="Z1855">
        <v>0.186</v>
      </c>
      <c r="AA1855">
        <v>0.23</v>
      </c>
      <c r="AB1855">
        <v>0.58399999999999996</v>
      </c>
      <c r="AC1855" t="s">
        <v>6186</v>
      </c>
      <c r="AD1855" t="s">
        <v>6186</v>
      </c>
      <c r="AE1855">
        <v>0.996</v>
      </c>
      <c r="AF1855" t="s">
        <v>6186</v>
      </c>
      <c r="AG1855" t="s">
        <v>6186</v>
      </c>
      <c r="AH1855" t="s">
        <v>6186</v>
      </c>
      <c r="AI1855">
        <v>4.0000000000000001E-3</v>
      </c>
      <c r="AJ1855">
        <v>4.0000000000000001E-3</v>
      </c>
      <c r="AK1855" t="s">
        <v>6186</v>
      </c>
      <c r="AL1855" t="s">
        <v>6186</v>
      </c>
      <c r="AM1855" t="s">
        <v>6186</v>
      </c>
      <c r="AN1855" t="s">
        <v>6186</v>
      </c>
      <c r="AO1855" t="s">
        <v>6186</v>
      </c>
      <c r="AP1855">
        <v>0.996</v>
      </c>
      <c r="AQ1855" t="s">
        <v>6186</v>
      </c>
      <c r="AR1855" t="s">
        <v>6186</v>
      </c>
      <c r="AS1855" t="s">
        <v>6186</v>
      </c>
      <c r="AT1855" t="s">
        <v>6186</v>
      </c>
      <c r="AU1855" t="s">
        <v>6186</v>
      </c>
      <c r="AV1855">
        <v>3.5</v>
      </c>
      <c r="AW1855" t="s">
        <v>6186</v>
      </c>
      <c r="AX1855">
        <v>7.7</v>
      </c>
      <c r="AY1855">
        <v>1</v>
      </c>
      <c r="AZ1855" t="s">
        <v>6186</v>
      </c>
      <c r="BA1855" t="s">
        <v>6186</v>
      </c>
      <c r="BB1855" t="s">
        <v>6186</v>
      </c>
      <c r="BC1855" t="s">
        <v>6186</v>
      </c>
      <c r="BD1855" t="s">
        <v>6186</v>
      </c>
    </row>
    <row r="1856" spans="1:56">
      <c r="A1856" t="s">
        <v>6189</v>
      </c>
      <c r="B1856">
        <v>4500</v>
      </c>
      <c r="C1856">
        <v>1985</v>
      </c>
      <c r="D1856">
        <v>428</v>
      </c>
      <c r="E1856">
        <v>2.9600000000000001E-2</v>
      </c>
      <c r="F1856">
        <v>16.773019999999999</v>
      </c>
      <c r="H1856">
        <v>14.263299999999999</v>
      </c>
      <c r="I1856">
        <f t="shared" si="32"/>
        <v>0.42219368000000002</v>
      </c>
      <c r="K1856">
        <v>13.37429</v>
      </c>
      <c r="L1856">
        <v>15.524559999999999</v>
      </c>
      <c r="M1856">
        <v>623.08374000000003</v>
      </c>
      <c r="N1856">
        <v>664.50152000000003</v>
      </c>
      <c r="O1856">
        <v>572.46199999999999</v>
      </c>
      <c r="P1856" t="s">
        <v>6186</v>
      </c>
      <c r="Q1856">
        <v>310.46789999999999</v>
      </c>
      <c r="R1856">
        <v>159.46899999999999</v>
      </c>
      <c r="S1856">
        <v>13.482200000000001</v>
      </c>
      <c r="T1856">
        <v>0.51339900000000005</v>
      </c>
      <c r="U1856">
        <v>3.5437999999999997E-2</v>
      </c>
      <c r="V1856">
        <v>32.428919999999998</v>
      </c>
      <c r="W1856" t="s">
        <v>6186</v>
      </c>
      <c r="X1856">
        <v>0.33600000000000002</v>
      </c>
      <c r="Y1856">
        <v>0.66400000000000003</v>
      </c>
      <c r="Z1856">
        <v>0.16900000000000001</v>
      </c>
      <c r="AA1856">
        <v>0.182</v>
      </c>
      <c r="AB1856">
        <v>0.64900000000000002</v>
      </c>
      <c r="AC1856" t="s">
        <v>6186</v>
      </c>
      <c r="AD1856" t="s">
        <v>6186</v>
      </c>
      <c r="AE1856">
        <v>0.92</v>
      </c>
      <c r="AF1856" t="s">
        <v>6186</v>
      </c>
      <c r="AG1856">
        <v>0.08</v>
      </c>
      <c r="AH1856" t="s">
        <v>6186</v>
      </c>
      <c r="AI1856">
        <v>0</v>
      </c>
      <c r="AJ1856">
        <v>0</v>
      </c>
      <c r="AK1856" t="s">
        <v>6186</v>
      </c>
      <c r="AL1856" t="s">
        <v>6186</v>
      </c>
      <c r="AM1856" t="s">
        <v>6186</v>
      </c>
      <c r="AN1856" t="s">
        <v>6186</v>
      </c>
      <c r="AO1856" t="s">
        <v>6186</v>
      </c>
      <c r="AP1856">
        <v>1</v>
      </c>
      <c r="AQ1856" t="s">
        <v>6186</v>
      </c>
      <c r="AR1856" t="s">
        <v>6186</v>
      </c>
      <c r="AS1856" t="s">
        <v>6186</v>
      </c>
      <c r="AT1856" t="s">
        <v>6186</v>
      </c>
      <c r="AU1856" t="s">
        <v>6186</v>
      </c>
      <c r="AV1856">
        <v>3.3</v>
      </c>
      <c r="AW1856" t="s">
        <v>6186</v>
      </c>
      <c r="AX1856">
        <v>7.8</v>
      </c>
      <c r="AY1856">
        <v>1</v>
      </c>
      <c r="AZ1856" t="s">
        <v>6186</v>
      </c>
      <c r="BA1856" t="s">
        <v>6186</v>
      </c>
      <c r="BB1856" t="s">
        <v>6186</v>
      </c>
      <c r="BC1856" t="s">
        <v>6186</v>
      </c>
      <c r="BD1856" t="s">
        <v>6186</v>
      </c>
    </row>
    <row r="1857" spans="1:56">
      <c r="A1857" t="s">
        <v>6189</v>
      </c>
      <c r="B1857">
        <v>4500</v>
      </c>
      <c r="C1857">
        <v>1986</v>
      </c>
      <c r="D1857">
        <v>439</v>
      </c>
      <c r="E1857">
        <v>2.8577000000000002E-2</v>
      </c>
      <c r="F1857">
        <v>17.438929999999999</v>
      </c>
      <c r="H1857">
        <v>14.784829999999999</v>
      </c>
      <c r="I1857">
        <f t="shared" si="32"/>
        <v>0.42250608691000002</v>
      </c>
      <c r="K1857">
        <v>13.80789</v>
      </c>
      <c r="L1857">
        <v>16.14385</v>
      </c>
      <c r="M1857">
        <v>601.09236999999996</v>
      </c>
      <c r="N1857">
        <v>643.62072999999998</v>
      </c>
      <c r="O1857">
        <v>550.49112000000002</v>
      </c>
      <c r="P1857" t="s">
        <v>6186</v>
      </c>
      <c r="Q1857">
        <v>307.3571</v>
      </c>
      <c r="R1857">
        <v>154.86000000000001</v>
      </c>
      <c r="S1857">
        <v>13.113300000000001</v>
      </c>
      <c r="T1857">
        <v>0.50348099999999996</v>
      </c>
      <c r="U1857">
        <v>3.4412999999999999E-2</v>
      </c>
      <c r="V1857">
        <v>33.51435</v>
      </c>
      <c r="W1857" t="s">
        <v>6186</v>
      </c>
      <c r="X1857">
        <v>0.36799999999999999</v>
      </c>
      <c r="Y1857">
        <v>0.63200000000000001</v>
      </c>
      <c r="Z1857">
        <v>0.19900000000000001</v>
      </c>
      <c r="AA1857">
        <v>0.13900000000000001</v>
      </c>
      <c r="AB1857">
        <v>0.66300000000000003</v>
      </c>
      <c r="AC1857" t="s">
        <v>6186</v>
      </c>
      <c r="AD1857" t="s">
        <v>6186</v>
      </c>
      <c r="AE1857">
        <v>0.77700000000000002</v>
      </c>
      <c r="AF1857" t="s">
        <v>6186</v>
      </c>
      <c r="AG1857">
        <v>0.223</v>
      </c>
      <c r="AH1857" t="s">
        <v>6186</v>
      </c>
      <c r="AI1857">
        <v>0</v>
      </c>
      <c r="AJ1857">
        <v>0</v>
      </c>
      <c r="AK1857" t="s">
        <v>6186</v>
      </c>
      <c r="AL1857" t="s">
        <v>6186</v>
      </c>
      <c r="AM1857" t="s">
        <v>6186</v>
      </c>
      <c r="AN1857" t="s">
        <v>6186</v>
      </c>
      <c r="AO1857" t="s">
        <v>6186</v>
      </c>
      <c r="AP1857">
        <v>1</v>
      </c>
      <c r="AQ1857" t="s">
        <v>6186</v>
      </c>
      <c r="AR1857" t="s">
        <v>6186</v>
      </c>
      <c r="AS1857" t="s">
        <v>6186</v>
      </c>
      <c r="AT1857" t="s">
        <v>6186</v>
      </c>
      <c r="AU1857" t="s">
        <v>6186</v>
      </c>
      <c r="AV1857">
        <v>3.4</v>
      </c>
      <c r="AW1857" t="s">
        <v>6186</v>
      </c>
      <c r="AX1857">
        <v>7.8</v>
      </c>
      <c r="AY1857">
        <v>1</v>
      </c>
      <c r="AZ1857" t="s">
        <v>6186</v>
      </c>
      <c r="BA1857" t="s">
        <v>6186</v>
      </c>
      <c r="BB1857" t="s">
        <v>6186</v>
      </c>
      <c r="BC1857" t="s">
        <v>6186</v>
      </c>
      <c r="BD1857" t="s">
        <v>6186</v>
      </c>
    </row>
    <row r="1858" spans="1:56">
      <c r="A1858" t="s">
        <v>6189</v>
      </c>
      <c r="B1858">
        <v>4500</v>
      </c>
      <c r="C1858">
        <v>1987</v>
      </c>
      <c r="D1858">
        <v>353</v>
      </c>
      <c r="E1858">
        <v>2.3723000000000001E-2</v>
      </c>
      <c r="F1858">
        <v>17.2121</v>
      </c>
      <c r="H1858">
        <v>14.555960000000001</v>
      </c>
      <c r="I1858">
        <f t="shared" si="32"/>
        <v>0.34531103908000005</v>
      </c>
      <c r="K1858">
        <v>13.483309999999999</v>
      </c>
      <c r="L1858">
        <v>16.035129999999999</v>
      </c>
      <c r="M1858">
        <v>610.57372999999995</v>
      </c>
      <c r="N1858">
        <v>659.14684999999997</v>
      </c>
      <c r="O1858">
        <v>554.25090999999998</v>
      </c>
      <c r="P1858" t="s">
        <v>6186</v>
      </c>
      <c r="Q1858">
        <v>315.84390000000002</v>
      </c>
      <c r="R1858">
        <v>168.40309999999999</v>
      </c>
      <c r="S1858">
        <v>12.6121</v>
      </c>
      <c r="T1858">
        <v>0.53108200000000005</v>
      </c>
      <c r="U1858">
        <v>3.7422999999999998E-2</v>
      </c>
      <c r="V1858">
        <v>32.961649999999999</v>
      </c>
      <c r="W1858" t="s">
        <v>6186</v>
      </c>
      <c r="X1858">
        <v>0.35499999999999998</v>
      </c>
      <c r="Y1858">
        <v>0.64500000000000002</v>
      </c>
      <c r="Z1858">
        <v>0.216</v>
      </c>
      <c r="AA1858">
        <v>0.32700000000000001</v>
      </c>
      <c r="AB1858">
        <v>0.45700000000000002</v>
      </c>
      <c r="AC1858" t="s">
        <v>6186</v>
      </c>
      <c r="AD1858" t="s">
        <v>6186</v>
      </c>
      <c r="AE1858">
        <v>0.127</v>
      </c>
      <c r="AF1858" t="s">
        <v>6186</v>
      </c>
      <c r="AG1858">
        <v>0.41499999999999998</v>
      </c>
      <c r="AH1858">
        <v>0.45800000000000002</v>
      </c>
      <c r="AI1858">
        <v>1E-3</v>
      </c>
      <c r="AJ1858">
        <v>1E-3</v>
      </c>
      <c r="AK1858" t="s">
        <v>6186</v>
      </c>
      <c r="AL1858" t="s">
        <v>6186</v>
      </c>
      <c r="AM1858" t="s">
        <v>6186</v>
      </c>
      <c r="AN1858" t="s">
        <v>6186</v>
      </c>
      <c r="AO1858" t="s">
        <v>6186</v>
      </c>
      <c r="AP1858">
        <v>0.999</v>
      </c>
      <c r="AQ1858" t="s">
        <v>6186</v>
      </c>
      <c r="AR1858" t="s">
        <v>6186</v>
      </c>
      <c r="AS1858" t="s">
        <v>6186</v>
      </c>
      <c r="AT1858" t="s">
        <v>6186</v>
      </c>
      <c r="AU1858" t="s">
        <v>6186</v>
      </c>
      <c r="AV1858">
        <v>3.5</v>
      </c>
      <c r="AW1858" t="s">
        <v>6186</v>
      </c>
      <c r="AX1858">
        <v>7.7</v>
      </c>
      <c r="AY1858">
        <v>1</v>
      </c>
      <c r="AZ1858" t="s">
        <v>6186</v>
      </c>
      <c r="BA1858" t="s">
        <v>6186</v>
      </c>
      <c r="BB1858" t="s">
        <v>6186</v>
      </c>
      <c r="BC1858" t="s">
        <v>6186</v>
      </c>
      <c r="BD1858" t="s">
        <v>6186</v>
      </c>
    </row>
    <row r="1859" spans="1:56">
      <c r="A1859" t="s">
        <v>6189</v>
      </c>
      <c r="B1859">
        <v>4500</v>
      </c>
      <c r="C1859">
        <v>1988</v>
      </c>
      <c r="D1859">
        <v>596</v>
      </c>
      <c r="E1859">
        <v>3.8953000000000002E-2</v>
      </c>
      <c r="F1859">
        <v>17.774059999999999</v>
      </c>
      <c r="H1859">
        <v>15.011039999999999</v>
      </c>
      <c r="I1859">
        <f t="shared" si="32"/>
        <v>0.58472504112000001</v>
      </c>
      <c r="K1859">
        <v>13.664820000000001</v>
      </c>
      <c r="L1859">
        <v>16.894939999999998</v>
      </c>
      <c r="M1859">
        <v>592.10499000000004</v>
      </c>
      <c r="N1859">
        <v>650.43975999999998</v>
      </c>
      <c r="O1859">
        <v>526.07874000000004</v>
      </c>
      <c r="P1859" t="s">
        <v>6186</v>
      </c>
      <c r="Q1859">
        <v>321.67329999999998</v>
      </c>
      <c r="R1859">
        <v>173.92750000000001</v>
      </c>
      <c r="S1859">
        <v>12.3482</v>
      </c>
      <c r="T1859">
        <v>0.539018</v>
      </c>
      <c r="U1859">
        <v>3.8650999999999998E-2</v>
      </c>
      <c r="V1859">
        <v>33.946060000000003</v>
      </c>
      <c r="W1859" t="s">
        <v>6186</v>
      </c>
      <c r="X1859">
        <v>0.38300000000000001</v>
      </c>
      <c r="Y1859">
        <v>0.61699999999999999</v>
      </c>
      <c r="Z1859">
        <v>0.20300000000000001</v>
      </c>
      <c r="AA1859">
        <v>0.18</v>
      </c>
      <c r="AB1859">
        <v>0.61699999999999999</v>
      </c>
      <c r="AC1859" t="s">
        <v>6186</v>
      </c>
      <c r="AD1859" t="s">
        <v>6186</v>
      </c>
      <c r="AE1859">
        <v>5.0000000000000001E-3</v>
      </c>
      <c r="AF1859" t="s">
        <v>6186</v>
      </c>
      <c r="AG1859">
        <v>0.35499999999999998</v>
      </c>
      <c r="AH1859">
        <v>0.63900000000000001</v>
      </c>
      <c r="AI1859">
        <v>1E-3</v>
      </c>
      <c r="AJ1859">
        <v>1E-3</v>
      </c>
      <c r="AK1859" t="s">
        <v>6186</v>
      </c>
      <c r="AL1859" t="s">
        <v>6186</v>
      </c>
      <c r="AM1859" t="s">
        <v>6186</v>
      </c>
      <c r="AN1859" t="s">
        <v>6186</v>
      </c>
      <c r="AO1859" t="s">
        <v>6186</v>
      </c>
      <c r="AP1859">
        <v>0.999</v>
      </c>
      <c r="AQ1859" t="s">
        <v>6186</v>
      </c>
      <c r="AR1859" t="s">
        <v>6186</v>
      </c>
      <c r="AS1859" t="s">
        <v>6186</v>
      </c>
      <c r="AT1859" t="s">
        <v>6186</v>
      </c>
      <c r="AU1859" t="s">
        <v>6186</v>
      </c>
      <c r="AV1859">
        <v>3.9</v>
      </c>
      <c r="AW1859" t="s">
        <v>6186</v>
      </c>
      <c r="AX1859">
        <v>7.8</v>
      </c>
      <c r="AY1859">
        <v>0.85399999999999998</v>
      </c>
      <c r="AZ1859">
        <v>0.14599999999999999</v>
      </c>
      <c r="BA1859" t="s">
        <v>6186</v>
      </c>
      <c r="BB1859" t="s">
        <v>6186</v>
      </c>
      <c r="BC1859" t="s">
        <v>6186</v>
      </c>
      <c r="BD1859" t="s">
        <v>6186</v>
      </c>
    </row>
    <row r="1860" spans="1:56">
      <c r="A1860" t="s">
        <v>6189</v>
      </c>
      <c r="B1860">
        <v>4500</v>
      </c>
      <c r="C1860">
        <v>1989</v>
      </c>
      <c r="D1860">
        <v>641</v>
      </c>
      <c r="E1860">
        <v>4.4336E-2</v>
      </c>
      <c r="F1860">
        <v>17.811959999999999</v>
      </c>
      <c r="H1860">
        <v>15.001250000000001</v>
      </c>
      <c r="I1860">
        <f t="shared" si="32"/>
        <v>0.66509541999999999</v>
      </c>
      <c r="K1860">
        <v>13.60106</v>
      </c>
      <c r="L1860">
        <v>16.924790000000002</v>
      </c>
      <c r="M1860">
        <v>592.52026000000001</v>
      </c>
      <c r="N1860">
        <v>653.51958999999999</v>
      </c>
      <c r="O1860">
        <v>525.17827</v>
      </c>
      <c r="P1860" t="s">
        <v>6186</v>
      </c>
      <c r="Q1860">
        <v>320.00380000000001</v>
      </c>
      <c r="R1860">
        <v>174.45519999999999</v>
      </c>
      <c r="S1860">
        <v>11.793699999999999</v>
      </c>
      <c r="T1860">
        <v>0.54243799999999998</v>
      </c>
      <c r="U1860">
        <v>3.8767999999999997E-2</v>
      </c>
      <c r="V1860">
        <v>33.91377</v>
      </c>
      <c r="W1860" t="s">
        <v>6186</v>
      </c>
      <c r="X1860">
        <v>0.377</v>
      </c>
      <c r="Y1860">
        <v>0.623</v>
      </c>
      <c r="Z1860">
        <v>0.32400000000000001</v>
      </c>
      <c r="AA1860">
        <v>9.4E-2</v>
      </c>
      <c r="AB1860">
        <v>0.58099999999999996</v>
      </c>
      <c r="AC1860" t="s">
        <v>6186</v>
      </c>
      <c r="AD1860" t="s">
        <v>6186</v>
      </c>
      <c r="AE1860" t="s">
        <v>6186</v>
      </c>
      <c r="AF1860" t="s">
        <v>6186</v>
      </c>
      <c r="AG1860">
        <v>0.45100000000000001</v>
      </c>
      <c r="AH1860">
        <v>0.54700000000000004</v>
      </c>
      <c r="AI1860">
        <v>1E-3</v>
      </c>
      <c r="AJ1860">
        <v>1E-3</v>
      </c>
      <c r="AK1860" t="s">
        <v>6186</v>
      </c>
      <c r="AL1860" t="s">
        <v>6186</v>
      </c>
      <c r="AM1860" t="s">
        <v>6186</v>
      </c>
      <c r="AN1860" t="s">
        <v>6186</v>
      </c>
      <c r="AO1860" t="s">
        <v>6186</v>
      </c>
      <c r="AP1860">
        <v>0.999</v>
      </c>
      <c r="AQ1860" t="s">
        <v>6186</v>
      </c>
      <c r="AR1860" t="s">
        <v>6186</v>
      </c>
      <c r="AS1860" t="s">
        <v>6186</v>
      </c>
      <c r="AT1860" t="s">
        <v>6186</v>
      </c>
      <c r="AU1860" t="s">
        <v>6186</v>
      </c>
      <c r="AV1860">
        <v>4</v>
      </c>
      <c r="AW1860" t="s">
        <v>6186</v>
      </c>
      <c r="AX1860">
        <v>7.6</v>
      </c>
      <c r="AY1860">
        <v>0.77100000000000002</v>
      </c>
      <c r="AZ1860">
        <v>0.22900000000000001</v>
      </c>
      <c r="BA1860" t="s">
        <v>6186</v>
      </c>
      <c r="BB1860" t="s">
        <v>6186</v>
      </c>
      <c r="BC1860" t="s">
        <v>6186</v>
      </c>
      <c r="BD1860" t="s">
        <v>6186</v>
      </c>
    </row>
    <row r="1861" spans="1:56">
      <c r="A1861" t="s">
        <v>6189</v>
      </c>
      <c r="B1861">
        <v>4500</v>
      </c>
      <c r="C1861">
        <v>1990</v>
      </c>
      <c r="D1861">
        <v>507</v>
      </c>
      <c r="E1861">
        <v>4.0150999999999999E-2</v>
      </c>
      <c r="F1861">
        <v>17.961099999999998</v>
      </c>
      <c r="H1861">
        <v>15.09727</v>
      </c>
      <c r="I1861">
        <f t="shared" si="32"/>
        <v>0.60617048776999993</v>
      </c>
      <c r="K1861">
        <v>13.5533</v>
      </c>
      <c r="L1861">
        <v>17.210360000000001</v>
      </c>
      <c r="M1861">
        <v>588.72469999999998</v>
      </c>
      <c r="N1861">
        <v>655.79263000000003</v>
      </c>
      <c r="O1861">
        <v>516.43967999999995</v>
      </c>
      <c r="P1861" t="s">
        <v>6186</v>
      </c>
      <c r="Q1861">
        <v>318.4828</v>
      </c>
      <c r="R1861">
        <v>171.52940000000001</v>
      </c>
      <c r="S1861">
        <v>11.201700000000001</v>
      </c>
      <c r="T1861">
        <v>0.53649400000000003</v>
      </c>
      <c r="U1861">
        <v>3.8117999999999999E-2</v>
      </c>
      <c r="V1861">
        <v>34.303370000000001</v>
      </c>
      <c r="W1861" t="s">
        <v>6186</v>
      </c>
      <c r="X1861">
        <v>0.34200000000000003</v>
      </c>
      <c r="Y1861">
        <v>0.65800000000000003</v>
      </c>
      <c r="Z1861">
        <v>0.255</v>
      </c>
      <c r="AA1861">
        <v>0.08</v>
      </c>
      <c r="AB1861">
        <v>0.66500000000000004</v>
      </c>
      <c r="AC1861" t="s">
        <v>6186</v>
      </c>
      <c r="AD1861" t="s">
        <v>6186</v>
      </c>
      <c r="AE1861" t="s">
        <v>6186</v>
      </c>
      <c r="AF1861" t="s">
        <v>6186</v>
      </c>
      <c r="AG1861">
        <v>0.51700000000000002</v>
      </c>
      <c r="AH1861">
        <v>0.48199999999999998</v>
      </c>
      <c r="AI1861">
        <v>1E-3</v>
      </c>
      <c r="AJ1861">
        <v>1E-3</v>
      </c>
      <c r="AK1861" t="s">
        <v>6186</v>
      </c>
      <c r="AL1861" t="s">
        <v>6186</v>
      </c>
      <c r="AM1861" t="s">
        <v>6186</v>
      </c>
      <c r="AN1861" t="s">
        <v>6186</v>
      </c>
      <c r="AO1861" t="s">
        <v>6186</v>
      </c>
      <c r="AP1861">
        <v>0.999</v>
      </c>
      <c r="AQ1861" t="s">
        <v>6186</v>
      </c>
      <c r="AR1861" t="s">
        <v>6186</v>
      </c>
      <c r="AS1861" t="s">
        <v>6186</v>
      </c>
      <c r="AT1861" t="s">
        <v>6186</v>
      </c>
      <c r="AU1861" t="s">
        <v>6186</v>
      </c>
      <c r="AV1861">
        <v>4.0999999999999996</v>
      </c>
      <c r="AW1861" t="s">
        <v>6186</v>
      </c>
      <c r="AX1861">
        <v>7.4</v>
      </c>
      <c r="AY1861">
        <v>0.77700000000000002</v>
      </c>
      <c r="AZ1861">
        <v>0.223</v>
      </c>
      <c r="BA1861" t="s">
        <v>6186</v>
      </c>
      <c r="BB1861" t="s">
        <v>6186</v>
      </c>
      <c r="BC1861" t="s">
        <v>6186</v>
      </c>
      <c r="BD1861" t="s">
        <v>6186</v>
      </c>
    </row>
    <row r="1862" spans="1:56">
      <c r="A1862" t="s">
        <v>6189</v>
      </c>
      <c r="B1862">
        <v>4500</v>
      </c>
      <c r="C1862">
        <v>1991</v>
      </c>
      <c r="D1862">
        <v>435</v>
      </c>
      <c r="E1862">
        <v>3.4632000000000003E-2</v>
      </c>
      <c r="F1862">
        <v>18.137619999999998</v>
      </c>
      <c r="H1862">
        <v>15.214790000000001</v>
      </c>
      <c r="I1862">
        <f t="shared" si="32"/>
        <v>0.52691860728000006</v>
      </c>
      <c r="K1862">
        <v>13.54283</v>
      </c>
      <c r="L1862">
        <v>17.486429999999999</v>
      </c>
      <c r="M1862">
        <v>584.15711999999996</v>
      </c>
      <c r="N1862">
        <v>656.27683000000002</v>
      </c>
      <c r="O1862">
        <v>508.26808999999997</v>
      </c>
      <c r="P1862" t="s">
        <v>6186</v>
      </c>
      <c r="Q1862">
        <v>315.49970000000002</v>
      </c>
      <c r="R1862">
        <v>175.72020000000001</v>
      </c>
      <c r="S1862">
        <v>11.1014</v>
      </c>
      <c r="T1862">
        <v>0.55518100000000004</v>
      </c>
      <c r="U1862">
        <v>3.9049E-2</v>
      </c>
      <c r="V1862">
        <v>34.450710000000001</v>
      </c>
      <c r="W1862" t="s">
        <v>6186</v>
      </c>
      <c r="X1862">
        <v>0.28599999999999998</v>
      </c>
      <c r="Y1862">
        <v>0.71399999999999997</v>
      </c>
      <c r="Z1862">
        <v>0.23699999999999999</v>
      </c>
      <c r="AA1862">
        <v>0.01</v>
      </c>
      <c r="AB1862">
        <v>0.753</v>
      </c>
      <c r="AC1862" t="s">
        <v>6186</v>
      </c>
      <c r="AD1862" t="s">
        <v>6186</v>
      </c>
      <c r="AE1862" t="s">
        <v>6186</v>
      </c>
      <c r="AF1862" t="s">
        <v>6186</v>
      </c>
      <c r="AG1862">
        <v>0.48</v>
      </c>
      <c r="AH1862">
        <v>0.51900000000000002</v>
      </c>
      <c r="AI1862">
        <v>1E-3</v>
      </c>
      <c r="AJ1862">
        <v>1E-3</v>
      </c>
      <c r="AK1862" t="s">
        <v>6186</v>
      </c>
      <c r="AL1862" t="s">
        <v>6186</v>
      </c>
      <c r="AM1862" t="s">
        <v>6186</v>
      </c>
      <c r="AN1862" t="s">
        <v>6186</v>
      </c>
      <c r="AO1862" t="s">
        <v>6186</v>
      </c>
      <c r="AP1862">
        <v>0.999</v>
      </c>
      <c r="AQ1862" t="s">
        <v>6186</v>
      </c>
      <c r="AR1862" t="s">
        <v>6186</v>
      </c>
      <c r="AS1862" t="s">
        <v>6186</v>
      </c>
      <c r="AT1862" t="s">
        <v>6186</v>
      </c>
      <c r="AU1862" t="s">
        <v>6186</v>
      </c>
      <c r="AV1862">
        <v>4.2</v>
      </c>
      <c r="AW1862" t="s">
        <v>6186</v>
      </c>
      <c r="AX1862">
        <v>7.4</v>
      </c>
      <c r="AY1862">
        <v>0.78300000000000003</v>
      </c>
      <c r="AZ1862">
        <v>0.217</v>
      </c>
      <c r="BA1862" t="s">
        <v>6186</v>
      </c>
      <c r="BB1862" t="s">
        <v>6186</v>
      </c>
      <c r="BC1862" t="s">
        <v>6186</v>
      </c>
      <c r="BD1862" t="s">
        <v>6186</v>
      </c>
    </row>
    <row r="1863" spans="1:56">
      <c r="A1863" t="s">
        <v>6189</v>
      </c>
      <c r="B1863">
        <v>4500</v>
      </c>
      <c r="C1863">
        <v>1992</v>
      </c>
      <c r="D1863">
        <v>513</v>
      </c>
      <c r="E1863">
        <v>4.2146000000000003E-2</v>
      </c>
      <c r="F1863">
        <v>18.42473</v>
      </c>
      <c r="H1863">
        <v>15.420959999999999</v>
      </c>
      <c r="I1863">
        <f t="shared" si="32"/>
        <v>0.64993178015999997</v>
      </c>
      <c r="K1863">
        <v>13.639939999999999</v>
      </c>
      <c r="L1863">
        <v>17.809899999999999</v>
      </c>
      <c r="M1863">
        <v>576.34103000000005</v>
      </c>
      <c r="N1863">
        <v>651.59708999999998</v>
      </c>
      <c r="O1863">
        <v>499.03206999999998</v>
      </c>
      <c r="P1863" t="s">
        <v>6186</v>
      </c>
      <c r="Q1863">
        <v>310.08440000000002</v>
      </c>
      <c r="R1863">
        <v>171.14340000000001</v>
      </c>
      <c r="S1863">
        <v>11.0243</v>
      </c>
      <c r="T1863">
        <v>0.54992399999999997</v>
      </c>
      <c r="U1863">
        <v>3.8032000000000003E-2</v>
      </c>
      <c r="V1863">
        <v>34.818390000000001</v>
      </c>
      <c r="W1863" t="s">
        <v>6186</v>
      </c>
      <c r="X1863">
        <v>0.21099999999999999</v>
      </c>
      <c r="Y1863">
        <v>0.78900000000000003</v>
      </c>
      <c r="Z1863">
        <v>0.27900000000000003</v>
      </c>
      <c r="AA1863">
        <v>1E-3</v>
      </c>
      <c r="AB1863">
        <v>0.72</v>
      </c>
      <c r="AC1863" t="s">
        <v>6186</v>
      </c>
      <c r="AD1863" t="s">
        <v>6186</v>
      </c>
      <c r="AE1863" t="s">
        <v>6186</v>
      </c>
      <c r="AF1863" t="s">
        <v>6186</v>
      </c>
      <c r="AG1863">
        <v>0.59299999999999997</v>
      </c>
      <c r="AH1863">
        <v>0.40600000000000003</v>
      </c>
      <c r="AI1863">
        <v>1E-3</v>
      </c>
      <c r="AJ1863">
        <v>1E-3</v>
      </c>
      <c r="AK1863" t="s">
        <v>6186</v>
      </c>
      <c r="AL1863" t="s">
        <v>6186</v>
      </c>
      <c r="AM1863" t="s">
        <v>6186</v>
      </c>
      <c r="AN1863" t="s">
        <v>6186</v>
      </c>
      <c r="AO1863" t="s">
        <v>6186</v>
      </c>
      <c r="AP1863">
        <v>0.999</v>
      </c>
      <c r="AQ1863" t="s">
        <v>6186</v>
      </c>
      <c r="AR1863" t="s">
        <v>6186</v>
      </c>
      <c r="AS1863" t="s">
        <v>6186</v>
      </c>
      <c r="AT1863" t="s">
        <v>6186</v>
      </c>
      <c r="AU1863" t="s">
        <v>6186</v>
      </c>
      <c r="AV1863">
        <v>4.2</v>
      </c>
      <c r="AW1863" t="s">
        <v>6186</v>
      </c>
      <c r="AX1863">
        <v>7.2</v>
      </c>
      <c r="AY1863">
        <v>0.751</v>
      </c>
      <c r="AZ1863">
        <v>0.249</v>
      </c>
      <c r="BA1863" t="s">
        <v>6186</v>
      </c>
      <c r="BB1863" t="s">
        <v>6186</v>
      </c>
      <c r="BC1863" t="s">
        <v>6186</v>
      </c>
      <c r="BD1863" t="s">
        <v>6186</v>
      </c>
    </row>
    <row r="1864" spans="1:56">
      <c r="A1864" t="s">
        <v>6189</v>
      </c>
      <c r="B1864">
        <v>4500</v>
      </c>
      <c r="C1864">
        <v>1993</v>
      </c>
      <c r="D1864">
        <v>614</v>
      </c>
      <c r="E1864">
        <v>4.6483999999999998E-2</v>
      </c>
      <c r="F1864">
        <v>18.983650000000001</v>
      </c>
      <c r="H1864">
        <v>15.847899999999999</v>
      </c>
      <c r="I1864">
        <f t="shared" si="32"/>
        <v>0.73667378359999991</v>
      </c>
      <c r="K1864">
        <v>13.927339999999999</v>
      </c>
      <c r="L1864">
        <v>18.391639999999999</v>
      </c>
      <c r="M1864">
        <v>560.76823999999999</v>
      </c>
      <c r="N1864">
        <v>638.09765000000004</v>
      </c>
      <c r="O1864">
        <v>483.20864</v>
      </c>
      <c r="P1864" t="s">
        <v>6186</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6186</v>
      </c>
      <c r="AB1864">
        <v>0.80500000000000005</v>
      </c>
      <c r="AC1864" t="s">
        <v>6186</v>
      </c>
      <c r="AD1864" t="s">
        <v>6186</v>
      </c>
      <c r="AE1864" t="s">
        <v>6186</v>
      </c>
      <c r="AF1864" t="s">
        <v>6186</v>
      </c>
      <c r="AG1864">
        <v>0.55400000000000005</v>
      </c>
      <c r="AH1864">
        <v>0.44600000000000001</v>
      </c>
      <c r="AI1864" t="s">
        <v>6186</v>
      </c>
      <c r="AJ1864" t="s">
        <v>6186</v>
      </c>
      <c r="AK1864" t="s">
        <v>6186</v>
      </c>
      <c r="AL1864" t="s">
        <v>6186</v>
      </c>
      <c r="AM1864" t="s">
        <v>6186</v>
      </c>
      <c r="AN1864" t="s">
        <v>6186</v>
      </c>
      <c r="AO1864" t="s">
        <v>6186</v>
      </c>
      <c r="AP1864">
        <v>1</v>
      </c>
      <c r="AQ1864" t="s">
        <v>6186</v>
      </c>
      <c r="AR1864" t="s">
        <v>6186</v>
      </c>
      <c r="AS1864" t="s">
        <v>6186</v>
      </c>
      <c r="AT1864" t="s">
        <v>6186</v>
      </c>
      <c r="AU1864" t="s">
        <v>6186</v>
      </c>
      <c r="AV1864">
        <v>4.2</v>
      </c>
      <c r="AW1864" t="s">
        <v>6186</v>
      </c>
      <c r="AX1864">
        <v>7.1</v>
      </c>
      <c r="AY1864">
        <v>0.82299999999999995</v>
      </c>
      <c r="AZ1864">
        <v>0.17699999999999999</v>
      </c>
      <c r="BA1864" t="s">
        <v>6186</v>
      </c>
      <c r="BB1864" t="s">
        <v>6186</v>
      </c>
      <c r="BC1864" t="s">
        <v>6186</v>
      </c>
      <c r="BD1864" t="s">
        <v>6186</v>
      </c>
    </row>
    <row r="1865" spans="1:56">
      <c r="A1865" t="s">
        <v>6189</v>
      </c>
      <c r="B1865">
        <v>4500</v>
      </c>
      <c r="C1865">
        <v>1994</v>
      </c>
      <c r="D1865">
        <v>684</v>
      </c>
      <c r="E1865">
        <v>4.8425999999999997E-2</v>
      </c>
      <c r="F1865">
        <v>18.710540000000002</v>
      </c>
      <c r="H1865">
        <v>15.569380000000001</v>
      </c>
      <c r="I1865">
        <f t="shared" si="32"/>
        <v>0.75396279588000004</v>
      </c>
      <c r="K1865">
        <v>13.69271</v>
      </c>
      <c r="L1865">
        <v>17.981580000000001</v>
      </c>
      <c r="M1865">
        <v>570.79972999999995</v>
      </c>
      <c r="N1865">
        <v>649.03129999999999</v>
      </c>
      <c r="O1865">
        <v>494.22784999999999</v>
      </c>
      <c r="P1865" t="s">
        <v>6186</v>
      </c>
      <c r="Q1865">
        <v>310.87459999999999</v>
      </c>
      <c r="R1865">
        <v>186.20429999999999</v>
      </c>
      <c r="S1865">
        <v>9.7628000000000004</v>
      </c>
      <c r="T1865">
        <v>0.60020200000000001</v>
      </c>
      <c r="U1865">
        <v>4.1378999999999999E-2</v>
      </c>
      <c r="V1865">
        <v>35.159939999999999</v>
      </c>
      <c r="W1865" t="s">
        <v>6186</v>
      </c>
      <c r="X1865">
        <v>0.14499999999999999</v>
      </c>
      <c r="Y1865">
        <v>0.85499999999999998</v>
      </c>
      <c r="Z1865">
        <v>0.17299999999999999</v>
      </c>
      <c r="AA1865" t="s">
        <v>6186</v>
      </c>
      <c r="AB1865">
        <v>0.82699999999999996</v>
      </c>
      <c r="AC1865" t="s">
        <v>6186</v>
      </c>
      <c r="AD1865" t="s">
        <v>6186</v>
      </c>
      <c r="AE1865" t="s">
        <v>6186</v>
      </c>
      <c r="AF1865" t="s">
        <v>6186</v>
      </c>
      <c r="AG1865">
        <v>0.59899999999999998</v>
      </c>
      <c r="AH1865">
        <v>0.40100000000000002</v>
      </c>
      <c r="AI1865" t="s">
        <v>6186</v>
      </c>
      <c r="AJ1865" t="s">
        <v>6186</v>
      </c>
      <c r="AK1865" t="s">
        <v>6186</v>
      </c>
      <c r="AL1865" t="s">
        <v>6186</v>
      </c>
      <c r="AM1865" t="s">
        <v>6186</v>
      </c>
      <c r="AN1865" t="s">
        <v>6186</v>
      </c>
      <c r="AO1865" t="s">
        <v>6186</v>
      </c>
      <c r="AP1865">
        <v>1</v>
      </c>
      <c r="AQ1865" t="s">
        <v>6186</v>
      </c>
      <c r="AR1865" t="s">
        <v>6186</v>
      </c>
      <c r="AS1865" t="s">
        <v>6186</v>
      </c>
      <c r="AT1865" t="s">
        <v>6186</v>
      </c>
      <c r="AU1865" t="s">
        <v>6186</v>
      </c>
      <c r="AV1865">
        <v>4.2</v>
      </c>
      <c r="AW1865" t="s">
        <v>6186</v>
      </c>
      <c r="AX1865">
        <v>7.3</v>
      </c>
      <c r="AY1865">
        <v>0.83499999999999996</v>
      </c>
      <c r="AZ1865">
        <v>0.16500000000000001</v>
      </c>
      <c r="BA1865" t="s">
        <v>6186</v>
      </c>
      <c r="BB1865" t="s">
        <v>6186</v>
      </c>
      <c r="BC1865" t="s">
        <v>6186</v>
      </c>
      <c r="BD1865" t="s">
        <v>6186</v>
      </c>
    </row>
    <row r="1866" spans="1:56">
      <c r="A1866" t="s">
        <v>6189</v>
      </c>
      <c r="B1866">
        <v>4500</v>
      </c>
      <c r="C1866">
        <v>1995</v>
      </c>
      <c r="D1866">
        <v>744</v>
      </c>
      <c r="E1866">
        <v>4.9124000000000001E-2</v>
      </c>
      <c r="F1866">
        <v>18.56063</v>
      </c>
      <c r="H1866">
        <v>15.405150000000001</v>
      </c>
      <c r="I1866">
        <f t="shared" si="32"/>
        <v>0.75676258860000001</v>
      </c>
      <c r="K1866">
        <v>13.50928</v>
      </c>
      <c r="L1866">
        <v>17.790970000000002</v>
      </c>
      <c r="M1866">
        <v>576.88505999999995</v>
      </c>
      <c r="N1866">
        <v>657.84415000000001</v>
      </c>
      <c r="O1866">
        <v>499.52294000000001</v>
      </c>
      <c r="P1866" t="s">
        <v>6186</v>
      </c>
      <c r="Q1866">
        <v>308.4753</v>
      </c>
      <c r="R1866">
        <v>181.77279999999999</v>
      </c>
      <c r="S1866">
        <v>10.0512</v>
      </c>
      <c r="T1866">
        <v>0.59258599999999995</v>
      </c>
      <c r="U1866">
        <v>4.0393999999999999E-2</v>
      </c>
      <c r="V1866">
        <v>34.784709999999997</v>
      </c>
      <c r="W1866" t="s">
        <v>6186</v>
      </c>
      <c r="X1866">
        <v>0.184</v>
      </c>
      <c r="Y1866">
        <v>0.81599999999999995</v>
      </c>
      <c r="Z1866">
        <v>0.26600000000000001</v>
      </c>
      <c r="AA1866" t="s">
        <v>6186</v>
      </c>
      <c r="AB1866">
        <v>0.73399999999999999</v>
      </c>
      <c r="AC1866" t="s">
        <v>6186</v>
      </c>
      <c r="AD1866" t="s">
        <v>6186</v>
      </c>
      <c r="AE1866" t="s">
        <v>6186</v>
      </c>
      <c r="AF1866" t="s">
        <v>6186</v>
      </c>
      <c r="AG1866">
        <v>0.58899999999999997</v>
      </c>
      <c r="AH1866">
        <v>0.41099999999999998</v>
      </c>
      <c r="AI1866" t="s">
        <v>6186</v>
      </c>
      <c r="AJ1866" t="s">
        <v>6186</v>
      </c>
      <c r="AK1866" t="s">
        <v>6186</v>
      </c>
      <c r="AL1866" t="s">
        <v>6186</v>
      </c>
      <c r="AM1866" t="s">
        <v>6186</v>
      </c>
      <c r="AN1866" t="s">
        <v>6186</v>
      </c>
      <c r="AO1866" t="s">
        <v>6186</v>
      </c>
      <c r="AP1866">
        <v>1</v>
      </c>
      <c r="AQ1866" t="s">
        <v>6186</v>
      </c>
      <c r="AR1866" t="s">
        <v>6186</v>
      </c>
      <c r="AS1866" t="s">
        <v>6186</v>
      </c>
      <c r="AT1866">
        <v>7.0000000000000001E-3</v>
      </c>
      <c r="AU1866" t="s">
        <v>6186</v>
      </c>
      <c r="AV1866">
        <v>4.3</v>
      </c>
      <c r="AW1866" t="s">
        <v>6186</v>
      </c>
      <c r="AX1866">
        <v>7.3</v>
      </c>
      <c r="AY1866">
        <v>0.73799999999999999</v>
      </c>
      <c r="AZ1866">
        <v>0.26200000000000001</v>
      </c>
      <c r="BA1866" t="s">
        <v>6186</v>
      </c>
      <c r="BB1866" t="s">
        <v>6186</v>
      </c>
      <c r="BC1866" t="s">
        <v>6186</v>
      </c>
      <c r="BD1866" t="s">
        <v>6186</v>
      </c>
    </row>
    <row r="1867" spans="1:56">
      <c r="A1867" t="s">
        <v>6189</v>
      </c>
      <c r="B1867">
        <v>4500</v>
      </c>
      <c r="C1867">
        <v>1996</v>
      </c>
      <c r="D1867">
        <v>543</v>
      </c>
      <c r="E1867">
        <v>4.1343999999999999E-2</v>
      </c>
      <c r="F1867">
        <v>18.885480000000001</v>
      </c>
      <c r="H1867">
        <v>15.61469</v>
      </c>
      <c r="I1867">
        <f t="shared" ref="I1867:I1930" si="33">IFERROR(H1867*E1867,"")</f>
        <v>0.64557374335999995</v>
      </c>
      <c r="K1867">
        <v>13.70712</v>
      </c>
      <c r="L1867">
        <v>17.94342</v>
      </c>
      <c r="M1867">
        <v>569.14353000000006</v>
      </c>
      <c r="N1867">
        <v>648.34910000000002</v>
      </c>
      <c r="O1867">
        <v>495.27910000000003</v>
      </c>
      <c r="P1867" t="s">
        <v>6186</v>
      </c>
      <c r="Q1867">
        <v>305.44260000000003</v>
      </c>
      <c r="R1867">
        <v>201.02180000000001</v>
      </c>
      <c r="S1867">
        <v>9.9815000000000005</v>
      </c>
      <c r="T1867">
        <v>0.65958700000000003</v>
      </c>
      <c r="U1867">
        <v>4.4672000000000003E-2</v>
      </c>
      <c r="V1867">
        <v>35.278820000000003</v>
      </c>
      <c r="W1867" t="s">
        <v>6186</v>
      </c>
      <c r="X1867">
        <v>0.11899999999999999</v>
      </c>
      <c r="Y1867">
        <v>0.88100000000000001</v>
      </c>
      <c r="Z1867">
        <v>0.19</v>
      </c>
      <c r="AA1867" t="s">
        <v>6186</v>
      </c>
      <c r="AB1867">
        <v>0.81</v>
      </c>
      <c r="AC1867" t="s">
        <v>6186</v>
      </c>
      <c r="AD1867" t="s">
        <v>6186</v>
      </c>
      <c r="AE1867" t="s">
        <v>6186</v>
      </c>
      <c r="AF1867" t="s">
        <v>6186</v>
      </c>
      <c r="AG1867">
        <v>1</v>
      </c>
      <c r="AH1867" t="s">
        <v>6186</v>
      </c>
      <c r="AI1867" t="s">
        <v>6186</v>
      </c>
      <c r="AJ1867" t="s">
        <v>6186</v>
      </c>
      <c r="AK1867" t="s">
        <v>6186</v>
      </c>
      <c r="AL1867" t="s">
        <v>6186</v>
      </c>
      <c r="AM1867" t="s">
        <v>6186</v>
      </c>
      <c r="AN1867" t="s">
        <v>6186</v>
      </c>
      <c r="AO1867" t="s">
        <v>6186</v>
      </c>
      <c r="AP1867">
        <v>1</v>
      </c>
      <c r="AQ1867" t="s">
        <v>6186</v>
      </c>
      <c r="AR1867" t="s">
        <v>6186</v>
      </c>
      <c r="AS1867" t="s">
        <v>6186</v>
      </c>
      <c r="AT1867">
        <v>1.4E-2</v>
      </c>
      <c r="AU1867" t="s">
        <v>6186</v>
      </c>
      <c r="AV1867">
        <v>4.2</v>
      </c>
      <c r="AW1867" t="s">
        <v>6186</v>
      </c>
      <c r="AX1867">
        <v>7.2</v>
      </c>
      <c r="AY1867">
        <v>0.81</v>
      </c>
      <c r="AZ1867">
        <v>0.19</v>
      </c>
      <c r="BA1867" t="s">
        <v>6186</v>
      </c>
      <c r="BB1867" t="s">
        <v>6186</v>
      </c>
      <c r="BC1867" t="s">
        <v>6186</v>
      </c>
      <c r="BD1867" t="s">
        <v>6186</v>
      </c>
    </row>
    <row r="1868" spans="1:56">
      <c r="A1868" t="s">
        <v>6189</v>
      </c>
      <c r="B1868">
        <v>4500</v>
      </c>
      <c r="C1868">
        <v>1997</v>
      </c>
      <c r="D1868">
        <v>611</v>
      </c>
      <c r="E1868">
        <v>4.2250000000000003E-2</v>
      </c>
      <c r="F1868">
        <v>19.76896</v>
      </c>
      <c r="H1868">
        <v>16.299959999999999</v>
      </c>
      <c r="I1868">
        <f t="shared" si="33"/>
        <v>0.68867330999999998</v>
      </c>
      <c r="K1868">
        <v>14.20349</v>
      </c>
      <c r="L1868">
        <v>18.831969999999998</v>
      </c>
      <c r="M1868">
        <v>545.21618000000001</v>
      </c>
      <c r="N1868">
        <v>625.69129999999996</v>
      </c>
      <c r="O1868">
        <v>471.91037</v>
      </c>
      <c r="P1868" t="s">
        <v>6186</v>
      </c>
      <c r="Q1868">
        <v>283.06279999999998</v>
      </c>
      <c r="R1868">
        <v>212.20830000000001</v>
      </c>
      <c r="S1868">
        <v>9.6039999999999992</v>
      </c>
      <c r="T1868">
        <v>0.75322100000000003</v>
      </c>
      <c r="U1868">
        <v>4.7156999999999998E-2</v>
      </c>
      <c r="V1868">
        <v>36.807029999999997</v>
      </c>
      <c r="W1868" t="s">
        <v>6186</v>
      </c>
      <c r="X1868">
        <v>0.16300000000000001</v>
      </c>
      <c r="Y1868">
        <v>0.83699999999999997</v>
      </c>
      <c r="Z1868">
        <v>0.125</v>
      </c>
      <c r="AA1868" t="s">
        <v>6186</v>
      </c>
      <c r="AB1868">
        <v>0.875</v>
      </c>
      <c r="AC1868" t="s">
        <v>6186</v>
      </c>
      <c r="AD1868" t="s">
        <v>6186</v>
      </c>
      <c r="AE1868" t="s">
        <v>6186</v>
      </c>
      <c r="AF1868" t="s">
        <v>6186</v>
      </c>
      <c r="AG1868">
        <v>1</v>
      </c>
      <c r="AH1868" t="s">
        <v>6186</v>
      </c>
      <c r="AI1868" t="s">
        <v>6186</v>
      </c>
      <c r="AJ1868" t="s">
        <v>6186</v>
      </c>
      <c r="AK1868" t="s">
        <v>6186</v>
      </c>
      <c r="AL1868" t="s">
        <v>6186</v>
      </c>
      <c r="AM1868" t="s">
        <v>6186</v>
      </c>
      <c r="AN1868" t="s">
        <v>6186</v>
      </c>
      <c r="AO1868" t="s">
        <v>6186</v>
      </c>
      <c r="AP1868">
        <v>1</v>
      </c>
      <c r="AQ1868" t="s">
        <v>6186</v>
      </c>
      <c r="AR1868" t="s">
        <v>6186</v>
      </c>
      <c r="AS1868" t="s">
        <v>6186</v>
      </c>
      <c r="AT1868">
        <v>1.2E-2</v>
      </c>
      <c r="AU1868" t="s">
        <v>6186</v>
      </c>
      <c r="AV1868">
        <v>4.0999999999999996</v>
      </c>
      <c r="AW1868" t="s">
        <v>6186</v>
      </c>
      <c r="AX1868">
        <v>7.3</v>
      </c>
      <c r="AY1868">
        <v>0.875</v>
      </c>
      <c r="AZ1868">
        <v>0.125</v>
      </c>
      <c r="BA1868" t="s">
        <v>6186</v>
      </c>
      <c r="BB1868" t="s">
        <v>6186</v>
      </c>
      <c r="BC1868" t="s">
        <v>6186</v>
      </c>
      <c r="BD1868" t="s">
        <v>6186</v>
      </c>
    </row>
    <row r="1869" spans="1:56">
      <c r="A1869" t="s">
        <v>6189</v>
      </c>
      <c r="B1869">
        <v>4500</v>
      </c>
      <c r="C1869">
        <v>1998</v>
      </c>
      <c r="D1869">
        <v>585</v>
      </c>
      <c r="E1869">
        <v>4.0486000000000001E-2</v>
      </c>
      <c r="F1869">
        <v>19.83314</v>
      </c>
      <c r="H1869">
        <v>16.306619999999999</v>
      </c>
      <c r="I1869">
        <f t="shared" si="33"/>
        <v>0.66018981731999993</v>
      </c>
      <c r="K1869">
        <v>14.16319</v>
      </c>
      <c r="L1869">
        <v>18.843350000000001</v>
      </c>
      <c r="M1869">
        <v>544.99345000000005</v>
      </c>
      <c r="N1869">
        <v>627.47164999999995</v>
      </c>
      <c r="O1869">
        <v>471.62517000000003</v>
      </c>
      <c r="P1869" t="s">
        <v>6186</v>
      </c>
      <c r="Q1869">
        <v>288.9914</v>
      </c>
      <c r="R1869">
        <v>216.51949999999999</v>
      </c>
      <c r="S1869">
        <v>9.7736000000000001</v>
      </c>
      <c r="T1869">
        <v>0.75174099999999999</v>
      </c>
      <c r="U1869">
        <v>4.8114999999999998E-2</v>
      </c>
      <c r="V1869">
        <v>36.794029999999999</v>
      </c>
      <c r="W1869" t="s">
        <v>6186</v>
      </c>
      <c r="X1869">
        <v>9.6000000000000002E-2</v>
      </c>
      <c r="Y1869">
        <v>0.90400000000000003</v>
      </c>
      <c r="Z1869">
        <v>0.114</v>
      </c>
      <c r="AA1869" t="s">
        <v>6186</v>
      </c>
      <c r="AB1869">
        <v>0.88600000000000001</v>
      </c>
      <c r="AC1869" t="s">
        <v>6186</v>
      </c>
      <c r="AD1869" t="s">
        <v>6186</v>
      </c>
      <c r="AE1869" t="s">
        <v>6186</v>
      </c>
      <c r="AF1869" t="s">
        <v>6186</v>
      </c>
      <c r="AG1869">
        <v>1</v>
      </c>
      <c r="AH1869" t="s">
        <v>6186</v>
      </c>
      <c r="AI1869" t="s">
        <v>6186</v>
      </c>
      <c r="AJ1869" t="s">
        <v>6186</v>
      </c>
      <c r="AK1869" t="s">
        <v>6186</v>
      </c>
      <c r="AL1869" t="s">
        <v>6186</v>
      </c>
      <c r="AM1869" t="s">
        <v>6186</v>
      </c>
      <c r="AN1869" t="s">
        <v>6186</v>
      </c>
      <c r="AO1869" t="s">
        <v>6186</v>
      </c>
      <c r="AP1869">
        <v>1</v>
      </c>
      <c r="AQ1869" t="s">
        <v>6186</v>
      </c>
      <c r="AR1869" t="s">
        <v>6186</v>
      </c>
      <c r="AS1869" t="s">
        <v>6186</v>
      </c>
      <c r="AT1869">
        <v>6.0000000000000001E-3</v>
      </c>
      <c r="AU1869" t="s">
        <v>6186</v>
      </c>
      <c r="AV1869">
        <v>4.0999999999999996</v>
      </c>
      <c r="AW1869" t="s">
        <v>6186</v>
      </c>
      <c r="AX1869">
        <v>7.3</v>
      </c>
      <c r="AY1869">
        <v>0.88600000000000001</v>
      </c>
      <c r="AZ1869">
        <v>0.114</v>
      </c>
      <c r="BA1869" t="s">
        <v>6186</v>
      </c>
      <c r="BB1869" t="s">
        <v>6186</v>
      </c>
      <c r="BC1869" t="s">
        <v>6186</v>
      </c>
      <c r="BD1869" t="s">
        <v>6186</v>
      </c>
    </row>
    <row r="1870" spans="1:56">
      <c r="A1870" t="s">
        <v>6189</v>
      </c>
      <c r="B1870">
        <v>4500</v>
      </c>
      <c r="C1870">
        <v>1999</v>
      </c>
      <c r="D1870">
        <v>624</v>
      </c>
      <c r="E1870">
        <v>4.0989999999999999E-2</v>
      </c>
      <c r="F1870">
        <v>19.855360000000001</v>
      </c>
      <c r="H1870">
        <v>16.249759999999998</v>
      </c>
      <c r="I1870">
        <f t="shared" si="33"/>
        <v>0.66607766239999988</v>
      </c>
      <c r="K1870">
        <v>14.17445</v>
      </c>
      <c r="L1870">
        <v>18.61617</v>
      </c>
      <c r="M1870">
        <v>546.90047000000004</v>
      </c>
      <c r="N1870">
        <v>626.97337000000005</v>
      </c>
      <c r="O1870">
        <v>477.38060000000002</v>
      </c>
      <c r="P1870" t="s">
        <v>6186</v>
      </c>
      <c r="Q1870">
        <v>286.80029999999999</v>
      </c>
      <c r="R1870">
        <v>223.6927</v>
      </c>
      <c r="S1870">
        <v>9.6136999999999997</v>
      </c>
      <c r="T1870">
        <v>0.78003299999999998</v>
      </c>
      <c r="U1870">
        <v>4.9709000000000003E-2</v>
      </c>
      <c r="V1870">
        <v>36.685110000000002</v>
      </c>
      <c r="W1870" t="s">
        <v>6186</v>
      </c>
      <c r="X1870">
        <v>0.18099999999999999</v>
      </c>
      <c r="Y1870">
        <v>0.81899999999999995</v>
      </c>
      <c r="Z1870">
        <v>9.4E-2</v>
      </c>
      <c r="AA1870" t="s">
        <v>6186</v>
      </c>
      <c r="AB1870">
        <v>0.90600000000000003</v>
      </c>
      <c r="AC1870" t="s">
        <v>6186</v>
      </c>
      <c r="AD1870" t="s">
        <v>6186</v>
      </c>
      <c r="AE1870" t="s">
        <v>6186</v>
      </c>
      <c r="AF1870" t="s">
        <v>6186</v>
      </c>
      <c r="AG1870">
        <v>1</v>
      </c>
      <c r="AH1870" t="s">
        <v>6186</v>
      </c>
      <c r="AI1870" t="s">
        <v>6186</v>
      </c>
      <c r="AJ1870" t="s">
        <v>6186</v>
      </c>
      <c r="AK1870" t="s">
        <v>6186</v>
      </c>
      <c r="AL1870" t="s">
        <v>6186</v>
      </c>
      <c r="AM1870" t="s">
        <v>6186</v>
      </c>
      <c r="AN1870" t="s">
        <v>6186</v>
      </c>
      <c r="AO1870" t="s">
        <v>6186</v>
      </c>
      <c r="AP1870">
        <v>1</v>
      </c>
      <c r="AQ1870" t="s">
        <v>6186</v>
      </c>
      <c r="AR1870" t="s">
        <v>6186</v>
      </c>
      <c r="AS1870" t="s">
        <v>6186</v>
      </c>
      <c r="AT1870" t="s">
        <v>6186</v>
      </c>
      <c r="AU1870" t="s">
        <v>6186</v>
      </c>
      <c r="AV1870">
        <v>4.0999999999999996</v>
      </c>
      <c r="AW1870" t="s">
        <v>6186</v>
      </c>
      <c r="AX1870">
        <v>7.2</v>
      </c>
      <c r="AY1870">
        <v>0.90600000000000003</v>
      </c>
      <c r="AZ1870">
        <v>9.4E-2</v>
      </c>
      <c r="BA1870" t="s">
        <v>6186</v>
      </c>
      <c r="BB1870" t="s">
        <v>6186</v>
      </c>
      <c r="BC1870" t="s">
        <v>6186</v>
      </c>
      <c r="BD1870" t="s">
        <v>6186</v>
      </c>
    </row>
    <row r="1871" spans="1:56">
      <c r="A1871" t="s">
        <v>6189</v>
      </c>
      <c r="B1871">
        <v>4500</v>
      </c>
      <c r="C1871">
        <v>2000</v>
      </c>
      <c r="D1871">
        <v>766</v>
      </c>
      <c r="E1871">
        <v>4.6226999999999997E-2</v>
      </c>
      <c r="F1871">
        <v>20.027249999999999</v>
      </c>
      <c r="H1871">
        <v>16.316099999999999</v>
      </c>
      <c r="I1871">
        <f t="shared" si="33"/>
        <v>0.75424435469999984</v>
      </c>
      <c r="K1871">
        <v>14.269740000000001</v>
      </c>
      <c r="L1871">
        <v>18.573689999999999</v>
      </c>
      <c r="M1871">
        <v>544.67664000000002</v>
      </c>
      <c r="N1871">
        <v>622.78647000000001</v>
      </c>
      <c r="O1871">
        <v>478.47248999999999</v>
      </c>
      <c r="P1871" t="s">
        <v>6186</v>
      </c>
      <c r="Q1871">
        <v>280.65750000000003</v>
      </c>
      <c r="R1871">
        <v>224.07380000000001</v>
      </c>
      <c r="S1871">
        <v>9.2056000000000004</v>
      </c>
      <c r="T1871">
        <v>0.79800300000000002</v>
      </c>
      <c r="U1871">
        <v>4.9793999999999998E-2</v>
      </c>
      <c r="V1871">
        <v>36.78181</v>
      </c>
      <c r="W1871" t="s">
        <v>6186</v>
      </c>
      <c r="X1871">
        <v>0.17699999999999999</v>
      </c>
      <c r="Y1871">
        <v>0.82299999999999995</v>
      </c>
      <c r="Z1871">
        <v>0.10299999999999999</v>
      </c>
      <c r="AA1871" t="s">
        <v>6186</v>
      </c>
      <c r="AB1871">
        <v>0.89700000000000002</v>
      </c>
      <c r="AC1871" t="s">
        <v>6186</v>
      </c>
      <c r="AD1871" t="s">
        <v>6186</v>
      </c>
      <c r="AE1871" t="s">
        <v>6186</v>
      </c>
      <c r="AF1871" t="s">
        <v>6186</v>
      </c>
      <c r="AG1871">
        <v>1</v>
      </c>
      <c r="AH1871" t="s">
        <v>6186</v>
      </c>
      <c r="AI1871" t="s">
        <v>6186</v>
      </c>
      <c r="AJ1871" t="s">
        <v>6186</v>
      </c>
      <c r="AK1871" t="s">
        <v>6186</v>
      </c>
      <c r="AL1871" t="s">
        <v>6186</v>
      </c>
      <c r="AM1871" t="s">
        <v>6186</v>
      </c>
      <c r="AN1871" t="s">
        <v>6186</v>
      </c>
      <c r="AO1871" t="s">
        <v>6186</v>
      </c>
      <c r="AP1871">
        <v>1</v>
      </c>
      <c r="AQ1871" t="s">
        <v>6186</v>
      </c>
      <c r="AR1871" t="s">
        <v>6186</v>
      </c>
      <c r="AS1871" t="s">
        <v>6186</v>
      </c>
      <c r="AT1871">
        <v>7.2999999999999995E-2</v>
      </c>
      <c r="AU1871" t="s">
        <v>6186</v>
      </c>
      <c r="AV1871">
        <v>4.0999999999999996</v>
      </c>
      <c r="AW1871" t="s">
        <v>6186</v>
      </c>
      <c r="AX1871">
        <v>7.2</v>
      </c>
      <c r="AY1871">
        <v>0.89700000000000002</v>
      </c>
      <c r="AZ1871">
        <v>0.10299999999999999</v>
      </c>
      <c r="BA1871" t="s">
        <v>6186</v>
      </c>
      <c r="BB1871" t="s">
        <v>6186</v>
      </c>
      <c r="BC1871" t="s">
        <v>6186</v>
      </c>
      <c r="BD1871" t="s">
        <v>6186</v>
      </c>
    </row>
    <row r="1872" spans="1:56">
      <c r="A1872" t="s">
        <v>6189</v>
      </c>
      <c r="B1872">
        <v>4500</v>
      </c>
      <c r="C1872">
        <v>2001</v>
      </c>
      <c r="D1872">
        <v>518</v>
      </c>
      <c r="E1872">
        <v>3.3189999999999997E-2</v>
      </c>
      <c r="F1872">
        <v>19.9527</v>
      </c>
      <c r="H1872">
        <v>16.207560000000001</v>
      </c>
      <c r="I1872">
        <f t="shared" si="33"/>
        <v>0.53792891639999996</v>
      </c>
      <c r="K1872">
        <v>14.136950000000001</v>
      </c>
      <c r="L1872">
        <v>18.444220000000001</v>
      </c>
      <c r="M1872">
        <v>548.32447000000002</v>
      </c>
      <c r="N1872">
        <v>628.63621000000001</v>
      </c>
      <c r="O1872">
        <v>481.83121999999997</v>
      </c>
      <c r="P1872" t="s">
        <v>6186</v>
      </c>
      <c r="Q1872">
        <v>264.37990000000002</v>
      </c>
      <c r="R1872">
        <v>210.38810000000001</v>
      </c>
      <c r="S1872">
        <v>9.4331999999999994</v>
      </c>
      <c r="T1872">
        <v>0.79607300000000003</v>
      </c>
      <c r="U1872">
        <v>4.6753000000000003E-2</v>
      </c>
      <c r="V1872">
        <v>36.55162</v>
      </c>
      <c r="W1872" t="s">
        <v>6186</v>
      </c>
      <c r="X1872">
        <v>0.16</v>
      </c>
      <c r="Y1872">
        <v>0.84</v>
      </c>
      <c r="Z1872">
        <v>0.11</v>
      </c>
      <c r="AA1872" t="s">
        <v>6186</v>
      </c>
      <c r="AB1872">
        <v>0.89</v>
      </c>
      <c r="AC1872" t="s">
        <v>6186</v>
      </c>
      <c r="AD1872" t="s">
        <v>6186</v>
      </c>
      <c r="AE1872" t="s">
        <v>6186</v>
      </c>
      <c r="AF1872" t="s">
        <v>6186</v>
      </c>
      <c r="AG1872">
        <v>1</v>
      </c>
      <c r="AH1872" t="s">
        <v>6186</v>
      </c>
      <c r="AI1872" t="s">
        <v>6186</v>
      </c>
      <c r="AJ1872" t="s">
        <v>6186</v>
      </c>
      <c r="AK1872" t="s">
        <v>6186</v>
      </c>
      <c r="AL1872" t="s">
        <v>6186</v>
      </c>
      <c r="AM1872" t="s">
        <v>6186</v>
      </c>
      <c r="AN1872" t="s">
        <v>6186</v>
      </c>
      <c r="AO1872" t="s">
        <v>6186</v>
      </c>
      <c r="AP1872">
        <v>1</v>
      </c>
      <c r="AQ1872" t="s">
        <v>6186</v>
      </c>
      <c r="AR1872" t="s">
        <v>6186</v>
      </c>
      <c r="AS1872" t="s">
        <v>6186</v>
      </c>
      <c r="AT1872">
        <v>9.0999999999999998E-2</v>
      </c>
      <c r="AU1872" t="s">
        <v>6186</v>
      </c>
      <c r="AV1872">
        <v>4.0999999999999996</v>
      </c>
      <c r="AW1872" t="s">
        <v>6186</v>
      </c>
      <c r="AX1872">
        <v>6.7</v>
      </c>
      <c r="AY1872">
        <v>0.89</v>
      </c>
      <c r="AZ1872">
        <v>0.11</v>
      </c>
      <c r="BA1872" t="s">
        <v>6186</v>
      </c>
      <c r="BB1872" t="s">
        <v>6186</v>
      </c>
      <c r="BC1872" t="s">
        <v>6186</v>
      </c>
      <c r="BD1872" t="s">
        <v>6186</v>
      </c>
    </row>
    <row r="1873" spans="1:56">
      <c r="A1873" t="s">
        <v>6189</v>
      </c>
      <c r="B1873">
        <v>4500</v>
      </c>
      <c r="C1873">
        <v>2002</v>
      </c>
      <c r="D1873">
        <v>556</v>
      </c>
      <c r="E1873">
        <v>3.4472999999999997E-2</v>
      </c>
      <c r="F1873">
        <v>19.805319999999998</v>
      </c>
      <c r="H1873">
        <v>16.034759999999999</v>
      </c>
      <c r="I1873">
        <f t="shared" si="33"/>
        <v>0.55276628147999984</v>
      </c>
      <c r="K1873">
        <v>13.97471</v>
      </c>
      <c r="L1873">
        <v>18.20523</v>
      </c>
      <c r="M1873">
        <v>554.23325999999997</v>
      </c>
      <c r="N1873">
        <v>635.93444999999997</v>
      </c>
      <c r="O1873">
        <v>488.15629999999999</v>
      </c>
      <c r="P1873" t="s">
        <v>6186</v>
      </c>
      <c r="Q1873">
        <v>262.39389999999997</v>
      </c>
      <c r="R1873">
        <v>212.7809</v>
      </c>
      <c r="S1873">
        <v>9.5462000000000007</v>
      </c>
      <c r="T1873">
        <v>0.811276</v>
      </c>
      <c r="U1873">
        <v>4.7285000000000001E-2</v>
      </c>
      <c r="V1873">
        <v>36.137039999999999</v>
      </c>
      <c r="W1873" t="s">
        <v>6186</v>
      </c>
      <c r="X1873">
        <v>0.27100000000000002</v>
      </c>
      <c r="Y1873">
        <v>0.72899999999999998</v>
      </c>
      <c r="Z1873">
        <v>8.6999999999999994E-2</v>
      </c>
      <c r="AA1873" t="s">
        <v>6186</v>
      </c>
      <c r="AB1873">
        <v>0.91300000000000003</v>
      </c>
      <c r="AC1873" t="s">
        <v>6186</v>
      </c>
      <c r="AD1873" t="s">
        <v>6186</v>
      </c>
      <c r="AE1873" t="s">
        <v>6186</v>
      </c>
      <c r="AF1873" t="s">
        <v>6186</v>
      </c>
      <c r="AG1873">
        <v>1</v>
      </c>
      <c r="AH1873" t="s">
        <v>6186</v>
      </c>
      <c r="AI1873" t="s">
        <v>6186</v>
      </c>
      <c r="AJ1873" t="s">
        <v>6186</v>
      </c>
      <c r="AK1873" t="s">
        <v>6186</v>
      </c>
      <c r="AL1873" t="s">
        <v>6186</v>
      </c>
      <c r="AM1873" t="s">
        <v>6186</v>
      </c>
      <c r="AN1873" t="s">
        <v>6186</v>
      </c>
      <c r="AO1873" t="s">
        <v>6186</v>
      </c>
      <c r="AP1873">
        <v>1</v>
      </c>
      <c r="AQ1873" t="s">
        <v>6186</v>
      </c>
      <c r="AR1873" t="s">
        <v>6186</v>
      </c>
      <c r="AS1873" t="s">
        <v>6186</v>
      </c>
      <c r="AT1873">
        <v>0.154</v>
      </c>
      <c r="AU1873" t="s">
        <v>6186</v>
      </c>
      <c r="AV1873">
        <v>4.0999999999999996</v>
      </c>
      <c r="AW1873" t="s">
        <v>6186</v>
      </c>
      <c r="AX1873">
        <v>6.7</v>
      </c>
      <c r="AY1873">
        <v>0.85799999999999998</v>
      </c>
      <c r="AZ1873">
        <v>0.14199999999999999</v>
      </c>
      <c r="BA1873" t="s">
        <v>6186</v>
      </c>
      <c r="BB1873" t="s">
        <v>6186</v>
      </c>
      <c r="BC1873" t="s">
        <v>6186</v>
      </c>
      <c r="BD1873" t="s">
        <v>6186</v>
      </c>
    </row>
    <row r="1874" spans="1:56">
      <c r="A1874" t="s">
        <v>6189</v>
      </c>
      <c r="B1874">
        <v>4500</v>
      </c>
      <c r="C1874">
        <v>2003</v>
      </c>
      <c r="D1874">
        <v>511</v>
      </c>
      <c r="E1874">
        <v>3.2407999999999999E-2</v>
      </c>
      <c r="F1874">
        <v>20.240970000000001</v>
      </c>
      <c r="H1874">
        <v>16.3184</v>
      </c>
      <c r="I1874">
        <f t="shared" si="33"/>
        <v>0.52884670720000004</v>
      </c>
      <c r="K1874">
        <v>14.20402</v>
      </c>
      <c r="L1874">
        <v>18.493469999999999</v>
      </c>
      <c r="M1874">
        <v>544.59986000000004</v>
      </c>
      <c r="N1874">
        <v>625.66799000000003</v>
      </c>
      <c r="O1874">
        <v>480.54807</v>
      </c>
      <c r="P1874" t="s">
        <v>6186</v>
      </c>
      <c r="Q1874">
        <v>260.77870000000001</v>
      </c>
      <c r="R1874">
        <v>212.30680000000001</v>
      </c>
      <c r="S1874">
        <v>9.4208999999999996</v>
      </c>
      <c r="T1874">
        <v>0.81444000000000005</v>
      </c>
      <c r="U1874">
        <v>4.7178999999999999E-2</v>
      </c>
      <c r="V1874">
        <v>36.7592</v>
      </c>
      <c r="W1874" t="s">
        <v>6186</v>
      </c>
      <c r="X1874">
        <v>0.27600000000000002</v>
      </c>
      <c r="Y1874">
        <v>0.72399999999999998</v>
      </c>
      <c r="Z1874">
        <v>0.125</v>
      </c>
      <c r="AA1874" t="s">
        <v>6186</v>
      </c>
      <c r="AB1874">
        <v>0.875</v>
      </c>
      <c r="AC1874" t="s">
        <v>6186</v>
      </c>
      <c r="AD1874" t="s">
        <v>6186</v>
      </c>
      <c r="AE1874" t="s">
        <v>6186</v>
      </c>
      <c r="AF1874" t="s">
        <v>6186</v>
      </c>
      <c r="AG1874">
        <v>1</v>
      </c>
      <c r="AH1874" t="s">
        <v>6186</v>
      </c>
      <c r="AI1874" t="s">
        <v>6186</v>
      </c>
      <c r="AJ1874" t="s">
        <v>6186</v>
      </c>
      <c r="AK1874" t="s">
        <v>6186</v>
      </c>
      <c r="AL1874" t="s">
        <v>6186</v>
      </c>
      <c r="AM1874" t="s">
        <v>6186</v>
      </c>
      <c r="AN1874" t="s">
        <v>6186</v>
      </c>
      <c r="AO1874" t="s">
        <v>6186</v>
      </c>
      <c r="AP1874">
        <v>1</v>
      </c>
      <c r="AQ1874" t="s">
        <v>6186</v>
      </c>
      <c r="AR1874" t="s">
        <v>6186</v>
      </c>
      <c r="AS1874" t="s">
        <v>6186</v>
      </c>
      <c r="AT1874">
        <v>0.122</v>
      </c>
      <c r="AU1874" t="s">
        <v>6186</v>
      </c>
      <c r="AV1874">
        <v>4.3</v>
      </c>
      <c r="AW1874" t="s">
        <v>6186</v>
      </c>
      <c r="AX1874">
        <v>6.5</v>
      </c>
      <c r="AY1874">
        <v>0.71199999999999997</v>
      </c>
      <c r="AZ1874">
        <v>0.28799999999999998</v>
      </c>
      <c r="BA1874" t="s">
        <v>6186</v>
      </c>
      <c r="BB1874" t="s">
        <v>6186</v>
      </c>
      <c r="BC1874" t="s">
        <v>6186</v>
      </c>
      <c r="BD1874" t="s">
        <v>6186</v>
      </c>
    </row>
    <row r="1875" spans="1:56">
      <c r="A1875" t="s">
        <v>6189</v>
      </c>
      <c r="B1875">
        <v>4500</v>
      </c>
      <c r="C1875">
        <v>2004</v>
      </c>
      <c r="D1875">
        <v>350</v>
      </c>
      <c r="E1875">
        <v>2.2275E-2</v>
      </c>
      <c r="F1875">
        <v>20.519490000000001</v>
      </c>
      <c r="H1875">
        <v>16.505649999999999</v>
      </c>
      <c r="I1875">
        <f t="shared" si="33"/>
        <v>0.36766335374999998</v>
      </c>
      <c r="K1875">
        <v>14.25971</v>
      </c>
      <c r="L1875">
        <v>18.790710000000001</v>
      </c>
      <c r="M1875">
        <v>538.42152999999996</v>
      </c>
      <c r="N1875">
        <v>623.22429999999997</v>
      </c>
      <c r="O1875">
        <v>472.94659000000001</v>
      </c>
      <c r="P1875" t="s">
        <v>6186</v>
      </c>
      <c r="Q1875">
        <v>257.39510000000001</v>
      </c>
      <c r="R1875">
        <v>215.13149999999999</v>
      </c>
      <c r="S1875">
        <v>9.3552999999999997</v>
      </c>
      <c r="T1875">
        <v>0.84095799999999998</v>
      </c>
      <c r="U1875">
        <v>4.7807000000000002E-2</v>
      </c>
      <c r="V1875">
        <v>37.192889999999998</v>
      </c>
      <c r="W1875" t="s">
        <v>6186</v>
      </c>
      <c r="X1875">
        <v>0.31900000000000001</v>
      </c>
      <c r="Y1875">
        <v>0.68100000000000005</v>
      </c>
      <c r="Z1875">
        <v>0.109</v>
      </c>
      <c r="AA1875" t="s">
        <v>6186</v>
      </c>
      <c r="AB1875">
        <v>0.89100000000000001</v>
      </c>
      <c r="AC1875" t="s">
        <v>6186</v>
      </c>
      <c r="AD1875" t="s">
        <v>6186</v>
      </c>
      <c r="AE1875" t="s">
        <v>6186</v>
      </c>
      <c r="AF1875" t="s">
        <v>6186</v>
      </c>
      <c r="AG1875">
        <v>1</v>
      </c>
      <c r="AH1875" t="s">
        <v>6186</v>
      </c>
      <c r="AI1875" t="s">
        <v>6186</v>
      </c>
      <c r="AJ1875" t="s">
        <v>6186</v>
      </c>
      <c r="AK1875" t="s">
        <v>6186</v>
      </c>
      <c r="AL1875" t="s">
        <v>6186</v>
      </c>
      <c r="AM1875" t="s">
        <v>6186</v>
      </c>
      <c r="AN1875" t="s">
        <v>6186</v>
      </c>
      <c r="AO1875" t="s">
        <v>6186</v>
      </c>
      <c r="AP1875">
        <v>1</v>
      </c>
      <c r="AQ1875" t="s">
        <v>6186</v>
      </c>
      <c r="AR1875" t="s">
        <v>6186</v>
      </c>
      <c r="AS1875" t="s">
        <v>6186</v>
      </c>
      <c r="AT1875">
        <v>9.0999999999999998E-2</v>
      </c>
      <c r="AU1875">
        <v>0.06</v>
      </c>
      <c r="AV1875">
        <v>4.4000000000000004</v>
      </c>
      <c r="AW1875" t="s">
        <v>6186</v>
      </c>
      <c r="AX1875">
        <v>6.4</v>
      </c>
      <c r="AY1875">
        <v>0.64300000000000002</v>
      </c>
      <c r="AZ1875">
        <v>0.35699999999999998</v>
      </c>
      <c r="BA1875" t="s">
        <v>6186</v>
      </c>
      <c r="BB1875" t="s">
        <v>6186</v>
      </c>
      <c r="BC1875" t="s">
        <v>6186</v>
      </c>
      <c r="BD1875" t="s">
        <v>6186</v>
      </c>
    </row>
    <row r="1876" spans="1:56">
      <c r="A1876" t="s">
        <v>6189</v>
      </c>
      <c r="B1876">
        <v>4500</v>
      </c>
      <c r="C1876">
        <v>2005</v>
      </c>
      <c r="D1876">
        <v>374</v>
      </c>
      <c r="E1876">
        <v>2.3508999999999999E-2</v>
      </c>
      <c r="F1876">
        <v>20.84076</v>
      </c>
      <c r="H1876">
        <v>16.741630000000001</v>
      </c>
      <c r="I1876">
        <f t="shared" si="33"/>
        <v>0.39357897967</v>
      </c>
      <c r="K1876">
        <v>14.30888</v>
      </c>
      <c r="L1876">
        <v>19.204809999999998</v>
      </c>
      <c r="M1876">
        <v>530.83240999999998</v>
      </c>
      <c r="N1876">
        <v>621.08285999999998</v>
      </c>
      <c r="O1876">
        <v>462.74873000000002</v>
      </c>
      <c r="P1876" t="s">
        <v>6186</v>
      </c>
      <c r="Q1876">
        <v>247.23330000000001</v>
      </c>
      <c r="R1876">
        <v>227.13</v>
      </c>
      <c r="S1876">
        <v>8.9909999999999997</v>
      </c>
      <c r="T1876">
        <v>0.92418500000000003</v>
      </c>
      <c r="U1876">
        <v>5.0472999999999997E-2</v>
      </c>
      <c r="V1876">
        <v>37.715330000000002</v>
      </c>
      <c r="W1876" t="s">
        <v>6186</v>
      </c>
      <c r="X1876">
        <v>0.35699999999999998</v>
      </c>
      <c r="Y1876">
        <v>0.64300000000000002</v>
      </c>
      <c r="Z1876">
        <v>7.5999999999999998E-2</v>
      </c>
      <c r="AA1876" t="s">
        <v>6186</v>
      </c>
      <c r="AB1876">
        <v>0.92400000000000004</v>
      </c>
      <c r="AC1876" t="s">
        <v>6186</v>
      </c>
      <c r="AD1876" t="s">
        <v>6186</v>
      </c>
      <c r="AE1876" t="s">
        <v>6186</v>
      </c>
      <c r="AF1876" t="s">
        <v>6186</v>
      </c>
      <c r="AG1876">
        <v>1</v>
      </c>
      <c r="AH1876" t="s">
        <v>6186</v>
      </c>
      <c r="AI1876" t="s">
        <v>6186</v>
      </c>
      <c r="AJ1876" t="s">
        <v>6186</v>
      </c>
      <c r="AK1876" t="s">
        <v>6186</v>
      </c>
      <c r="AL1876" t="s">
        <v>6186</v>
      </c>
      <c r="AM1876" t="s">
        <v>6186</v>
      </c>
      <c r="AN1876" t="s">
        <v>6186</v>
      </c>
      <c r="AO1876" t="s">
        <v>6186</v>
      </c>
      <c r="AP1876">
        <v>1</v>
      </c>
      <c r="AQ1876" t="s">
        <v>6186</v>
      </c>
      <c r="AR1876" t="s">
        <v>6186</v>
      </c>
      <c r="AS1876" t="s">
        <v>6186</v>
      </c>
      <c r="AT1876">
        <v>0.38100000000000001</v>
      </c>
      <c r="AU1876">
        <v>0.38100000000000001</v>
      </c>
      <c r="AV1876">
        <v>4.5</v>
      </c>
      <c r="AW1876" t="s">
        <v>6186</v>
      </c>
      <c r="AX1876">
        <v>6.2</v>
      </c>
      <c r="AY1876">
        <v>0.495</v>
      </c>
      <c r="AZ1876">
        <v>0.46100000000000002</v>
      </c>
      <c r="BA1876">
        <v>4.3999999999999997E-2</v>
      </c>
      <c r="BB1876" t="s">
        <v>6186</v>
      </c>
      <c r="BC1876" t="s">
        <v>6186</v>
      </c>
      <c r="BD1876" t="s">
        <v>6186</v>
      </c>
    </row>
    <row r="1877" spans="1:56">
      <c r="A1877" t="s">
        <v>6189</v>
      </c>
      <c r="B1877">
        <v>4500</v>
      </c>
      <c r="C1877">
        <v>2006</v>
      </c>
      <c r="D1877">
        <v>368</v>
      </c>
      <c r="E1877">
        <v>2.4389999999999998E-2</v>
      </c>
      <c r="F1877">
        <v>21.260629999999999</v>
      </c>
      <c r="H1877">
        <v>17.057500000000001</v>
      </c>
      <c r="I1877">
        <f t="shared" si="33"/>
        <v>0.41603242499999998</v>
      </c>
      <c r="K1877">
        <v>14.6012</v>
      </c>
      <c r="L1877">
        <v>19.53688</v>
      </c>
      <c r="M1877">
        <v>521.00241000000005</v>
      </c>
      <c r="N1877">
        <v>608.64863000000003</v>
      </c>
      <c r="O1877">
        <v>454.88333999999998</v>
      </c>
      <c r="P1877" t="s">
        <v>6186</v>
      </c>
      <c r="Q1877">
        <v>240.28469999999999</v>
      </c>
      <c r="R1877">
        <v>232.91849999999999</v>
      </c>
      <c r="S1877">
        <v>8.9353999999999996</v>
      </c>
      <c r="T1877">
        <v>0.98017500000000002</v>
      </c>
      <c r="U1877">
        <v>5.176E-2</v>
      </c>
      <c r="V1877">
        <v>38.410159999999998</v>
      </c>
      <c r="W1877" t="s">
        <v>6186</v>
      </c>
      <c r="X1877">
        <v>0.48199999999999998</v>
      </c>
      <c r="Y1877">
        <v>0.51800000000000002</v>
      </c>
      <c r="Z1877">
        <v>7.0000000000000007E-2</v>
      </c>
      <c r="AA1877" t="s">
        <v>6186</v>
      </c>
      <c r="AB1877">
        <v>0.93</v>
      </c>
      <c r="AC1877" t="s">
        <v>6186</v>
      </c>
      <c r="AD1877" t="s">
        <v>6186</v>
      </c>
      <c r="AE1877" t="s">
        <v>6186</v>
      </c>
      <c r="AF1877" t="s">
        <v>6186</v>
      </c>
      <c r="AG1877">
        <v>1</v>
      </c>
      <c r="AH1877" t="s">
        <v>6186</v>
      </c>
      <c r="AI1877" t="s">
        <v>6186</v>
      </c>
      <c r="AJ1877" t="s">
        <v>6186</v>
      </c>
      <c r="AK1877" t="s">
        <v>6186</v>
      </c>
      <c r="AL1877" t="s">
        <v>6186</v>
      </c>
      <c r="AM1877" t="s">
        <v>6186</v>
      </c>
      <c r="AN1877" t="s">
        <v>6186</v>
      </c>
      <c r="AO1877" t="s">
        <v>6186</v>
      </c>
      <c r="AP1877">
        <v>1</v>
      </c>
      <c r="AQ1877" t="s">
        <v>6186</v>
      </c>
      <c r="AR1877" t="s">
        <v>6186</v>
      </c>
      <c r="AS1877" t="s">
        <v>6186</v>
      </c>
      <c r="AT1877">
        <v>0.61099999999999999</v>
      </c>
      <c r="AU1877">
        <v>0.61099999999999999</v>
      </c>
      <c r="AV1877">
        <v>4.5999999999999996</v>
      </c>
      <c r="AW1877" t="s">
        <v>6186</v>
      </c>
      <c r="AX1877">
        <v>6.1</v>
      </c>
      <c r="AY1877">
        <v>0.39600000000000002</v>
      </c>
      <c r="AZ1877">
        <v>0.55900000000000005</v>
      </c>
      <c r="BA1877">
        <v>4.4999999999999998E-2</v>
      </c>
      <c r="BB1877" t="s">
        <v>6186</v>
      </c>
      <c r="BC1877" t="s">
        <v>6186</v>
      </c>
      <c r="BD1877" t="s">
        <v>6186</v>
      </c>
    </row>
    <row r="1878" spans="1:56">
      <c r="A1878" t="s">
        <v>6189</v>
      </c>
      <c r="B1878">
        <v>4500</v>
      </c>
      <c r="C1878">
        <v>2007</v>
      </c>
      <c r="D1878">
        <v>252</v>
      </c>
      <c r="E1878">
        <v>1.6508999999999999E-2</v>
      </c>
      <c r="F1878">
        <v>21.355730000000001</v>
      </c>
      <c r="H1878">
        <v>17.114709999999999</v>
      </c>
      <c r="I1878">
        <f t="shared" si="33"/>
        <v>0.28254674738999996</v>
      </c>
      <c r="K1878">
        <v>14.69608</v>
      </c>
      <c r="L1878">
        <v>19.540790000000001</v>
      </c>
      <c r="M1878">
        <v>519.26085999999998</v>
      </c>
      <c r="N1878">
        <v>604.71927000000005</v>
      </c>
      <c r="O1878">
        <v>454.79223000000002</v>
      </c>
      <c r="P1878" t="s">
        <v>6186</v>
      </c>
      <c r="Q1878">
        <v>236.62960000000001</v>
      </c>
      <c r="R1878">
        <v>232.7835</v>
      </c>
      <c r="S1878">
        <v>9.0175999999999998</v>
      </c>
      <c r="T1878">
        <v>0.99273199999999995</v>
      </c>
      <c r="U1878">
        <v>5.1729999999999998E-2</v>
      </c>
      <c r="V1878">
        <v>38.533290000000001</v>
      </c>
      <c r="W1878" t="s">
        <v>6186</v>
      </c>
      <c r="X1878">
        <v>0.52300000000000002</v>
      </c>
      <c r="Y1878">
        <v>0.47699999999999998</v>
      </c>
      <c r="Z1878">
        <v>7.2999999999999995E-2</v>
      </c>
      <c r="AA1878" t="s">
        <v>6186</v>
      </c>
      <c r="AB1878">
        <v>0.92700000000000005</v>
      </c>
      <c r="AC1878" t="s">
        <v>6186</v>
      </c>
      <c r="AD1878" t="s">
        <v>6186</v>
      </c>
      <c r="AE1878" t="s">
        <v>6186</v>
      </c>
      <c r="AF1878" t="s">
        <v>6186</v>
      </c>
      <c r="AG1878">
        <v>1</v>
      </c>
      <c r="AH1878" t="s">
        <v>6186</v>
      </c>
      <c r="AI1878" t="s">
        <v>6186</v>
      </c>
      <c r="AJ1878" t="s">
        <v>6186</v>
      </c>
      <c r="AK1878" t="s">
        <v>6186</v>
      </c>
      <c r="AL1878" t="s">
        <v>6186</v>
      </c>
      <c r="AM1878" t="s">
        <v>6186</v>
      </c>
      <c r="AN1878" t="s">
        <v>6186</v>
      </c>
      <c r="AO1878" t="s">
        <v>6186</v>
      </c>
      <c r="AP1878">
        <v>1</v>
      </c>
      <c r="AQ1878" t="s">
        <v>6186</v>
      </c>
      <c r="AR1878" t="s">
        <v>6186</v>
      </c>
      <c r="AS1878" t="s">
        <v>6186</v>
      </c>
      <c r="AT1878">
        <v>0.56200000000000006</v>
      </c>
      <c r="AU1878">
        <v>0.47399999999999998</v>
      </c>
      <c r="AV1878">
        <v>4.7</v>
      </c>
      <c r="AW1878" t="s">
        <v>6186</v>
      </c>
      <c r="AX1878">
        <v>6</v>
      </c>
      <c r="AY1878">
        <v>0.39500000000000002</v>
      </c>
      <c r="AZ1878">
        <v>0.54800000000000004</v>
      </c>
      <c r="BA1878">
        <v>5.7000000000000002E-2</v>
      </c>
      <c r="BB1878" t="s">
        <v>6186</v>
      </c>
      <c r="BC1878" t="s">
        <v>6186</v>
      </c>
      <c r="BD1878" t="s">
        <v>6186</v>
      </c>
    </row>
    <row r="1879" spans="1:56">
      <c r="A1879" t="s">
        <v>6189</v>
      </c>
      <c r="B1879">
        <v>4500</v>
      </c>
      <c r="C1879">
        <v>2008</v>
      </c>
      <c r="D1879">
        <v>201</v>
      </c>
      <c r="E1879">
        <v>1.4433E-2</v>
      </c>
      <c r="F1879">
        <v>21.525839999999999</v>
      </c>
      <c r="H1879">
        <v>17.255849999999999</v>
      </c>
      <c r="I1879">
        <f t="shared" si="33"/>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6186</v>
      </c>
      <c r="X1879">
        <v>0.57599999999999996</v>
      </c>
      <c r="Y1879">
        <v>0.42399999999999999</v>
      </c>
      <c r="Z1879">
        <v>9.0999999999999998E-2</v>
      </c>
      <c r="AA1879" t="s">
        <v>6186</v>
      </c>
      <c r="AB1879">
        <v>0.90900000000000003</v>
      </c>
      <c r="AC1879" t="s">
        <v>6186</v>
      </c>
      <c r="AD1879" t="s">
        <v>6186</v>
      </c>
      <c r="AE1879" t="s">
        <v>6186</v>
      </c>
      <c r="AF1879" t="s">
        <v>6186</v>
      </c>
      <c r="AG1879">
        <v>1</v>
      </c>
      <c r="AH1879" t="s">
        <v>6186</v>
      </c>
      <c r="AI1879" t="s">
        <v>6186</v>
      </c>
      <c r="AJ1879" t="s">
        <v>6186</v>
      </c>
      <c r="AK1879" t="s">
        <v>6186</v>
      </c>
      <c r="AL1879" t="s">
        <v>6186</v>
      </c>
      <c r="AM1879" t="s">
        <v>6186</v>
      </c>
      <c r="AN1879" t="s">
        <v>6186</v>
      </c>
      <c r="AO1879" t="s">
        <v>6186</v>
      </c>
      <c r="AP1879">
        <v>1</v>
      </c>
      <c r="AQ1879" t="s">
        <v>6186</v>
      </c>
      <c r="AR1879" t="s">
        <v>6186</v>
      </c>
      <c r="AS1879" t="s">
        <v>6186</v>
      </c>
      <c r="AT1879">
        <v>0.59399999999999997</v>
      </c>
      <c r="AU1879">
        <v>0.50900000000000001</v>
      </c>
      <c r="AV1879">
        <v>4.7</v>
      </c>
      <c r="AW1879" t="s">
        <v>6186</v>
      </c>
      <c r="AX1879">
        <v>5.9</v>
      </c>
      <c r="AY1879">
        <v>0.34200000000000003</v>
      </c>
      <c r="AZ1879">
        <v>0.60099999999999998</v>
      </c>
      <c r="BA1879">
        <v>5.7000000000000002E-2</v>
      </c>
      <c r="BB1879" t="s">
        <v>6186</v>
      </c>
      <c r="BC1879" t="s">
        <v>6186</v>
      </c>
      <c r="BD1879" t="s">
        <v>6186</v>
      </c>
    </row>
    <row r="1880" spans="1:56">
      <c r="A1880" t="s">
        <v>6189</v>
      </c>
      <c r="B1880">
        <v>4500</v>
      </c>
      <c r="C1880">
        <v>2009</v>
      </c>
      <c r="D1880">
        <v>105</v>
      </c>
      <c r="E1880">
        <v>1.1266E-2</v>
      </c>
      <c r="F1880">
        <v>22.107019999999999</v>
      </c>
      <c r="H1880">
        <v>17.673200000000001</v>
      </c>
      <c r="I1880">
        <f t="shared" si="33"/>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6186</v>
      </c>
      <c r="X1880">
        <v>0.77200000000000002</v>
      </c>
      <c r="Y1880">
        <v>0.22800000000000001</v>
      </c>
      <c r="Z1880">
        <v>5.8000000000000003E-2</v>
      </c>
      <c r="AA1880" t="s">
        <v>6186</v>
      </c>
      <c r="AB1880">
        <v>0.94199999999999995</v>
      </c>
      <c r="AC1880" t="s">
        <v>6186</v>
      </c>
      <c r="AD1880" t="s">
        <v>6186</v>
      </c>
      <c r="AE1880" t="s">
        <v>6186</v>
      </c>
      <c r="AF1880" t="s">
        <v>6186</v>
      </c>
      <c r="AG1880">
        <v>1</v>
      </c>
      <c r="AH1880" t="s">
        <v>6186</v>
      </c>
      <c r="AI1880" t="s">
        <v>6186</v>
      </c>
      <c r="AJ1880" t="s">
        <v>6186</v>
      </c>
      <c r="AK1880" t="s">
        <v>6186</v>
      </c>
      <c r="AL1880" t="s">
        <v>6186</v>
      </c>
      <c r="AM1880" t="s">
        <v>6186</v>
      </c>
      <c r="AN1880" t="s">
        <v>6186</v>
      </c>
      <c r="AO1880" t="s">
        <v>6186</v>
      </c>
      <c r="AP1880">
        <v>1</v>
      </c>
      <c r="AQ1880" t="s">
        <v>6186</v>
      </c>
      <c r="AR1880" t="s">
        <v>6186</v>
      </c>
      <c r="AS1880" t="s">
        <v>6186</v>
      </c>
      <c r="AT1880">
        <v>0.84099999999999997</v>
      </c>
      <c r="AU1880">
        <v>0.39300000000000002</v>
      </c>
      <c r="AV1880">
        <v>4.8</v>
      </c>
      <c r="AW1880" t="s">
        <v>6186</v>
      </c>
      <c r="AX1880">
        <v>6</v>
      </c>
      <c r="AY1880">
        <v>0.23499999999999999</v>
      </c>
      <c r="AZ1880">
        <v>0.70699999999999996</v>
      </c>
      <c r="BA1880">
        <v>5.8000000000000003E-2</v>
      </c>
      <c r="BB1880" t="s">
        <v>6186</v>
      </c>
      <c r="BC1880" t="s">
        <v>6186</v>
      </c>
      <c r="BD1880" t="s">
        <v>6186</v>
      </c>
    </row>
    <row r="1881" spans="1:56">
      <c r="A1881" t="s">
        <v>6189</v>
      </c>
      <c r="B1881">
        <v>4500</v>
      </c>
      <c r="C1881">
        <v>2010</v>
      </c>
      <c r="D1881">
        <v>121</v>
      </c>
      <c r="E1881">
        <v>1.0902999999999999E-2</v>
      </c>
      <c r="F1881">
        <v>21.95955</v>
      </c>
      <c r="H1881">
        <v>17.575659999999999</v>
      </c>
      <c r="I1881">
        <f t="shared" si="33"/>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6186</v>
      </c>
      <c r="X1881">
        <v>0.76</v>
      </c>
      <c r="Y1881">
        <v>0.24</v>
      </c>
      <c r="Z1881">
        <v>4.3999999999999997E-2</v>
      </c>
      <c r="AA1881" t="s">
        <v>6186</v>
      </c>
      <c r="AB1881">
        <v>0.95599999999999996</v>
      </c>
      <c r="AC1881" t="s">
        <v>6186</v>
      </c>
      <c r="AD1881" t="s">
        <v>6186</v>
      </c>
      <c r="AE1881" t="s">
        <v>6186</v>
      </c>
      <c r="AF1881" t="s">
        <v>6186</v>
      </c>
      <c r="AG1881">
        <v>1</v>
      </c>
      <c r="AH1881" t="s">
        <v>6186</v>
      </c>
      <c r="AI1881" t="s">
        <v>6186</v>
      </c>
      <c r="AJ1881" t="s">
        <v>6186</v>
      </c>
      <c r="AK1881" t="s">
        <v>6186</v>
      </c>
      <c r="AL1881" t="s">
        <v>6186</v>
      </c>
      <c r="AM1881" t="s">
        <v>6186</v>
      </c>
      <c r="AN1881" t="s">
        <v>6186</v>
      </c>
      <c r="AO1881" t="s">
        <v>6186</v>
      </c>
      <c r="AP1881">
        <v>1</v>
      </c>
      <c r="AQ1881" t="s">
        <v>6186</v>
      </c>
      <c r="AR1881" t="s">
        <v>6186</v>
      </c>
      <c r="AS1881" t="s">
        <v>6186</v>
      </c>
      <c r="AT1881">
        <v>0.85499999999999998</v>
      </c>
      <c r="AU1881">
        <v>0.86799999999999999</v>
      </c>
      <c r="AV1881">
        <v>4.8</v>
      </c>
      <c r="AW1881" t="s">
        <v>6186</v>
      </c>
      <c r="AX1881">
        <v>6</v>
      </c>
      <c r="AY1881">
        <v>0.22900000000000001</v>
      </c>
      <c r="AZ1881">
        <v>0.72699999999999998</v>
      </c>
      <c r="BA1881">
        <v>4.3999999999999997E-2</v>
      </c>
      <c r="BB1881" t="s">
        <v>6186</v>
      </c>
      <c r="BC1881" t="s">
        <v>6186</v>
      </c>
      <c r="BD1881" t="s">
        <v>6186</v>
      </c>
    </row>
    <row r="1882" spans="1:56">
      <c r="A1882" t="s">
        <v>6189</v>
      </c>
      <c r="B1882">
        <v>4500</v>
      </c>
      <c r="C1882">
        <v>2011</v>
      </c>
      <c r="D1882">
        <v>151</v>
      </c>
      <c r="E1882">
        <v>1.259E-2</v>
      </c>
      <c r="F1882">
        <v>21.90427</v>
      </c>
      <c r="H1882">
        <v>17.580729999999999</v>
      </c>
      <c r="I1882">
        <f t="shared" si="33"/>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6186</v>
      </c>
      <c r="X1882">
        <v>0.72299999999999998</v>
      </c>
      <c r="Y1882">
        <v>0.27700000000000002</v>
      </c>
      <c r="Z1882">
        <v>4.2999999999999997E-2</v>
      </c>
      <c r="AA1882" t="s">
        <v>6186</v>
      </c>
      <c r="AB1882">
        <v>0.95699999999999996</v>
      </c>
      <c r="AC1882" t="s">
        <v>6186</v>
      </c>
      <c r="AD1882" t="s">
        <v>6186</v>
      </c>
      <c r="AE1882" t="s">
        <v>6186</v>
      </c>
      <c r="AF1882" t="s">
        <v>6186</v>
      </c>
      <c r="AG1882">
        <v>1</v>
      </c>
      <c r="AH1882" t="s">
        <v>6186</v>
      </c>
      <c r="AI1882" t="s">
        <v>6186</v>
      </c>
      <c r="AJ1882" t="s">
        <v>6186</v>
      </c>
      <c r="AK1882" t="s">
        <v>6186</v>
      </c>
      <c r="AL1882" t="s">
        <v>6186</v>
      </c>
      <c r="AM1882" t="s">
        <v>6186</v>
      </c>
      <c r="AN1882" t="s">
        <v>6186</v>
      </c>
      <c r="AO1882" t="s">
        <v>6186</v>
      </c>
      <c r="AP1882">
        <v>1</v>
      </c>
      <c r="AQ1882" t="s">
        <v>6186</v>
      </c>
      <c r="AR1882" t="s">
        <v>6186</v>
      </c>
      <c r="AS1882" t="s">
        <v>6186</v>
      </c>
      <c r="AT1882">
        <v>0.79300000000000004</v>
      </c>
      <c r="AU1882">
        <v>0.80500000000000005</v>
      </c>
      <c r="AV1882">
        <v>4.8</v>
      </c>
      <c r="AW1882" t="s">
        <v>6186</v>
      </c>
      <c r="AX1882">
        <v>6</v>
      </c>
      <c r="AY1882">
        <v>0.26900000000000002</v>
      </c>
      <c r="AZ1882">
        <v>0.68799999999999994</v>
      </c>
      <c r="BA1882">
        <v>4.2999999999999997E-2</v>
      </c>
      <c r="BB1882" t="s">
        <v>6186</v>
      </c>
      <c r="BC1882" t="s">
        <v>6186</v>
      </c>
      <c r="BD1882" t="s">
        <v>6186</v>
      </c>
    </row>
    <row r="1883" spans="1:56">
      <c r="A1883" t="s">
        <v>6189</v>
      </c>
      <c r="B1883">
        <v>4500</v>
      </c>
      <c r="C1883">
        <v>2012</v>
      </c>
      <c r="D1883">
        <v>157</v>
      </c>
      <c r="E1883">
        <v>1.1649E-2</v>
      </c>
      <c r="F1883">
        <v>22.263249999999999</v>
      </c>
      <c r="H1883">
        <v>17.8323</v>
      </c>
      <c r="I1883">
        <f t="shared" si="33"/>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6186</v>
      </c>
      <c r="X1883">
        <v>0.71199999999999997</v>
      </c>
      <c r="Y1883">
        <v>0.28799999999999998</v>
      </c>
      <c r="Z1883">
        <v>4.7E-2</v>
      </c>
      <c r="AA1883" t="s">
        <v>6186</v>
      </c>
      <c r="AB1883">
        <v>0.95299999999999996</v>
      </c>
      <c r="AC1883" t="s">
        <v>6186</v>
      </c>
      <c r="AD1883" t="s">
        <v>6186</v>
      </c>
      <c r="AE1883" t="s">
        <v>6186</v>
      </c>
      <c r="AF1883" t="s">
        <v>6186</v>
      </c>
      <c r="AG1883">
        <v>1</v>
      </c>
      <c r="AH1883" t="s">
        <v>6186</v>
      </c>
      <c r="AI1883" t="s">
        <v>6186</v>
      </c>
      <c r="AJ1883" t="s">
        <v>6186</v>
      </c>
      <c r="AK1883" t="s">
        <v>6186</v>
      </c>
      <c r="AL1883" t="s">
        <v>6186</v>
      </c>
      <c r="AM1883" t="s">
        <v>6186</v>
      </c>
      <c r="AN1883" t="s">
        <v>6186</v>
      </c>
      <c r="AO1883" t="s">
        <v>6186</v>
      </c>
      <c r="AP1883">
        <v>1</v>
      </c>
      <c r="AQ1883" t="s">
        <v>6186</v>
      </c>
      <c r="AR1883" t="s">
        <v>6186</v>
      </c>
      <c r="AS1883" t="s">
        <v>6186</v>
      </c>
      <c r="AT1883">
        <v>0.92200000000000004</v>
      </c>
      <c r="AU1883">
        <v>0.93500000000000005</v>
      </c>
      <c r="AV1883">
        <v>4.8</v>
      </c>
      <c r="AW1883" t="s">
        <v>6186</v>
      </c>
      <c r="AX1883">
        <v>5.9</v>
      </c>
      <c r="AY1883">
        <v>0.21299999999999999</v>
      </c>
      <c r="AZ1883">
        <v>0.74</v>
      </c>
      <c r="BA1883">
        <v>4.7E-2</v>
      </c>
      <c r="BB1883" t="s">
        <v>6186</v>
      </c>
      <c r="BC1883" t="s">
        <v>6186</v>
      </c>
      <c r="BD1883" t="s">
        <v>6186</v>
      </c>
    </row>
    <row r="1884" spans="1:56">
      <c r="A1884" t="s">
        <v>6189</v>
      </c>
      <c r="B1884">
        <v>4500</v>
      </c>
      <c r="C1884">
        <v>2013</v>
      </c>
      <c r="D1884">
        <v>130</v>
      </c>
      <c r="E1884">
        <v>8.5400000000000007E-3</v>
      </c>
      <c r="F1884">
        <v>22.94041</v>
      </c>
      <c r="H1884">
        <v>18.31898</v>
      </c>
      <c r="I1884">
        <f t="shared" si="33"/>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6186</v>
      </c>
      <c r="X1884">
        <v>0.70299999999999996</v>
      </c>
      <c r="Y1884">
        <v>0.29699999999999999</v>
      </c>
      <c r="Z1884">
        <v>5.2999999999999999E-2</v>
      </c>
      <c r="AA1884" t="s">
        <v>6186</v>
      </c>
      <c r="AB1884">
        <v>0.94699999999999995</v>
      </c>
      <c r="AC1884" t="s">
        <v>6186</v>
      </c>
      <c r="AD1884" t="s">
        <v>6186</v>
      </c>
      <c r="AE1884" t="s">
        <v>6186</v>
      </c>
      <c r="AF1884" t="s">
        <v>6186</v>
      </c>
      <c r="AG1884">
        <v>1</v>
      </c>
      <c r="AH1884" t="s">
        <v>6186</v>
      </c>
      <c r="AI1884" t="s">
        <v>6186</v>
      </c>
      <c r="AJ1884" t="s">
        <v>6186</v>
      </c>
      <c r="AK1884" t="s">
        <v>6186</v>
      </c>
      <c r="AL1884" t="s">
        <v>6186</v>
      </c>
      <c r="AM1884" t="s">
        <v>6186</v>
      </c>
      <c r="AN1884" t="s">
        <v>6186</v>
      </c>
      <c r="AO1884" t="s">
        <v>6186</v>
      </c>
      <c r="AP1884">
        <v>1</v>
      </c>
      <c r="AQ1884" t="s">
        <v>6186</v>
      </c>
      <c r="AR1884">
        <v>1E-3</v>
      </c>
      <c r="AS1884" t="s">
        <v>6186</v>
      </c>
      <c r="AT1884">
        <v>0.90900000000000003</v>
      </c>
      <c r="AU1884">
        <v>0.90900000000000003</v>
      </c>
      <c r="AV1884">
        <v>5</v>
      </c>
      <c r="AW1884" t="s">
        <v>6186</v>
      </c>
      <c r="AX1884">
        <v>6</v>
      </c>
      <c r="AY1884">
        <v>9.0999999999999998E-2</v>
      </c>
      <c r="AZ1884">
        <v>0.83799999999999997</v>
      </c>
      <c r="BA1884">
        <v>5.2999999999999999E-2</v>
      </c>
      <c r="BB1884" t="s">
        <v>6186</v>
      </c>
      <c r="BC1884">
        <v>1.9E-2</v>
      </c>
      <c r="BD1884" t="s">
        <v>6186</v>
      </c>
    </row>
    <row r="1885" spans="1:56">
      <c r="A1885" t="s">
        <v>6189</v>
      </c>
      <c r="B1885">
        <v>4500</v>
      </c>
      <c r="C1885">
        <v>2014</v>
      </c>
      <c r="D1885">
        <v>130</v>
      </c>
      <c r="E1885">
        <v>8.3850000000000001E-3</v>
      </c>
      <c r="F1885">
        <v>23.475110000000001</v>
      </c>
      <c r="H1885">
        <v>18.740539999999999</v>
      </c>
      <c r="I1885">
        <f t="shared" si="33"/>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6186</v>
      </c>
      <c r="X1885">
        <v>0.63800000000000001</v>
      </c>
      <c r="Y1885">
        <v>0.36199999999999999</v>
      </c>
      <c r="Z1885">
        <v>3.6999999999999998E-2</v>
      </c>
      <c r="AA1885" t="s">
        <v>6186</v>
      </c>
      <c r="AB1885">
        <v>0.96299999999999997</v>
      </c>
      <c r="AC1885" t="s">
        <v>6186</v>
      </c>
      <c r="AD1885" t="s">
        <v>6186</v>
      </c>
      <c r="AE1885" t="s">
        <v>6186</v>
      </c>
      <c r="AF1885">
        <v>0.11700000000000001</v>
      </c>
      <c r="AG1885">
        <v>0.88300000000000001</v>
      </c>
      <c r="AH1885" t="s">
        <v>6186</v>
      </c>
      <c r="AI1885" t="s">
        <v>6186</v>
      </c>
      <c r="AJ1885" t="s">
        <v>6186</v>
      </c>
      <c r="AK1885" t="s">
        <v>6186</v>
      </c>
      <c r="AL1885" t="s">
        <v>6186</v>
      </c>
      <c r="AM1885" t="s">
        <v>6186</v>
      </c>
      <c r="AN1885" t="s">
        <v>6186</v>
      </c>
      <c r="AO1885" t="s">
        <v>6186</v>
      </c>
      <c r="AP1885">
        <v>1</v>
      </c>
      <c r="AQ1885" t="s">
        <v>6186</v>
      </c>
      <c r="AR1885">
        <v>0</v>
      </c>
      <c r="AS1885">
        <v>0.11700000000000001</v>
      </c>
      <c r="AT1885">
        <v>0.88300000000000001</v>
      </c>
      <c r="AU1885">
        <v>1</v>
      </c>
      <c r="AV1885">
        <v>5.3</v>
      </c>
      <c r="AW1885" t="s">
        <v>6186</v>
      </c>
      <c r="AX1885">
        <v>6</v>
      </c>
      <c r="AY1885" t="s">
        <v>6186</v>
      </c>
      <c r="AZ1885">
        <v>0.81200000000000006</v>
      </c>
      <c r="BA1885">
        <v>0.154</v>
      </c>
      <c r="BB1885" t="s">
        <v>6186</v>
      </c>
      <c r="BC1885">
        <v>3.3000000000000002E-2</v>
      </c>
      <c r="BD1885" t="s">
        <v>6186</v>
      </c>
    </row>
    <row r="1886" spans="1:56">
      <c r="A1886" t="s">
        <v>6189</v>
      </c>
      <c r="B1886">
        <v>4500</v>
      </c>
      <c r="C1886">
        <v>2015</v>
      </c>
      <c r="D1886">
        <v>264</v>
      </c>
      <c r="E1886">
        <v>1.5793000000000001E-2</v>
      </c>
      <c r="F1886">
        <v>24.4819</v>
      </c>
      <c r="H1886">
        <v>19.52506</v>
      </c>
      <c r="I1886">
        <f t="shared" si="33"/>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6186</v>
      </c>
      <c r="X1886">
        <v>0.62</v>
      </c>
      <c r="Y1886">
        <v>0.38</v>
      </c>
      <c r="Z1886">
        <v>2.9000000000000001E-2</v>
      </c>
      <c r="AA1886" t="s">
        <v>6186</v>
      </c>
      <c r="AB1886">
        <v>0.97099999999999997</v>
      </c>
      <c r="AC1886" t="s">
        <v>6186</v>
      </c>
      <c r="AD1886" t="s">
        <v>6186</v>
      </c>
      <c r="AE1886" t="s">
        <v>6186</v>
      </c>
      <c r="AF1886">
        <v>0.35</v>
      </c>
      <c r="AG1886">
        <v>0.65</v>
      </c>
      <c r="AH1886" t="s">
        <v>6186</v>
      </c>
      <c r="AI1886" t="s">
        <v>6186</v>
      </c>
      <c r="AJ1886" t="s">
        <v>6186</v>
      </c>
      <c r="AK1886" t="s">
        <v>6186</v>
      </c>
      <c r="AL1886" t="s">
        <v>6186</v>
      </c>
      <c r="AM1886" t="s">
        <v>6186</v>
      </c>
      <c r="AN1886" t="s">
        <v>6186</v>
      </c>
      <c r="AO1886" t="s">
        <v>6186</v>
      </c>
      <c r="AP1886">
        <v>1</v>
      </c>
      <c r="AQ1886">
        <v>0.05</v>
      </c>
      <c r="AR1886">
        <v>0.05</v>
      </c>
      <c r="AS1886">
        <v>2.7E-2</v>
      </c>
      <c r="AT1886">
        <v>0.97299999999999998</v>
      </c>
      <c r="AU1886">
        <v>1</v>
      </c>
      <c r="AV1886">
        <v>5.5</v>
      </c>
      <c r="AW1886" t="s">
        <v>6186</v>
      </c>
      <c r="AX1886">
        <v>6</v>
      </c>
      <c r="AY1886" t="s">
        <v>6186</v>
      </c>
      <c r="AZ1886">
        <v>0.50800000000000001</v>
      </c>
      <c r="BA1886">
        <v>0.48199999999999998</v>
      </c>
      <c r="BB1886" t="s">
        <v>6186</v>
      </c>
      <c r="BC1886">
        <v>0.01</v>
      </c>
      <c r="BD1886" t="s">
        <v>6186</v>
      </c>
    </row>
    <row r="1887" spans="1:56">
      <c r="A1887" t="s">
        <v>6189</v>
      </c>
      <c r="B1887">
        <v>4500</v>
      </c>
      <c r="C1887">
        <v>2016</v>
      </c>
      <c r="D1887">
        <v>456</v>
      </c>
      <c r="E1887">
        <v>2.8029999999999999E-2</v>
      </c>
      <c r="F1887">
        <v>25.734559999999998</v>
      </c>
      <c r="H1887">
        <v>20.423870000000001</v>
      </c>
      <c r="I1887">
        <f t="shared" si="33"/>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6186</v>
      </c>
      <c r="X1887">
        <v>0.53100000000000003</v>
      </c>
      <c r="Y1887">
        <v>0.46899999999999997</v>
      </c>
      <c r="Z1887">
        <v>1.9E-2</v>
      </c>
      <c r="AA1887" t="s">
        <v>6186</v>
      </c>
      <c r="AB1887">
        <v>0.98099999999999998</v>
      </c>
      <c r="AC1887" t="s">
        <v>6186</v>
      </c>
      <c r="AD1887" t="s">
        <v>6186</v>
      </c>
      <c r="AE1887" t="s">
        <v>6186</v>
      </c>
      <c r="AF1887">
        <v>0.36899999999999999</v>
      </c>
      <c r="AG1887">
        <v>0.627</v>
      </c>
      <c r="AH1887" t="s">
        <v>6186</v>
      </c>
      <c r="AI1887">
        <v>3.0000000000000001E-3</v>
      </c>
      <c r="AJ1887">
        <v>3.0000000000000001E-3</v>
      </c>
      <c r="AK1887" t="s">
        <v>6186</v>
      </c>
      <c r="AL1887" t="s">
        <v>6186</v>
      </c>
      <c r="AM1887" t="s">
        <v>6186</v>
      </c>
      <c r="AN1887" t="s">
        <v>6186</v>
      </c>
      <c r="AO1887" t="s">
        <v>6186</v>
      </c>
      <c r="AP1887">
        <v>0.997</v>
      </c>
      <c r="AQ1887">
        <v>5.1999999999999998E-2</v>
      </c>
      <c r="AR1887">
        <v>4.8000000000000001E-2</v>
      </c>
      <c r="AS1887">
        <v>1.4E-2</v>
      </c>
      <c r="AT1887">
        <v>0.98599999999999999</v>
      </c>
      <c r="AU1887">
        <v>0.98599999999999999</v>
      </c>
      <c r="AV1887">
        <v>5.9</v>
      </c>
      <c r="AW1887" t="s">
        <v>6186</v>
      </c>
      <c r="AX1887">
        <v>5.9</v>
      </c>
      <c r="AY1887" t="s">
        <v>6186</v>
      </c>
      <c r="AZ1887">
        <v>0.161</v>
      </c>
      <c r="BA1887">
        <v>0.83299999999999996</v>
      </c>
      <c r="BB1887" t="s">
        <v>6186</v>
      </c>
      <c r="BC1887">
        <v>6.0000000000000001E-3</v>
      </c>
      <c r="BD1887" t="s">
        <v>6186</v>
      </c>
    </row>
    <row r="1888" spans="1:56">
      <c r="A1888" t="s">
        <v>6189</v>
      </c>
      <c r="B1888">
        <v>4500</v>
      </c>
      <c r="C1888">
        <v>2017</v>
      </c>
      <c r="D1888">
        <v>498</v>
      </c>
      <c r="E1888">
        <v>2.9273E-2</v>
      </c>
      <c r="F1888">
        <v>25.87275</v>
      </c>
      <c r="H1888">
        <v>20.51061</v>
      </c>
      <c r="I1888">
        <f t="shared" si="33"/>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6186</v>
      </c>
      <c r="AB1888">
        <v>0.97</v>
      </c>
      <c r="AC1888" t="s">
        <v>6186</v>
      </c>
      <c r="AD1888" t="s">
        <v>6186</v>
      </c>
      <c r="AE1888" t="s">
        <v>6186</v>
      </c>
      <c r="AF1888">
        <v>0.31</v>
      </c>
      <c r="AG1888">
        <v>0.68700000000000006</v>
      </c>
      <c r="AH1888" t="s">
        <v>6186</v>
      </c>
      <c r="AI1888">
        <v>2E-3</v>
      </c>
      <c r="AJ1888">
        <v>2E-3</v>
      </c>
      <c r="AK1888" t="s">
        <v>6186</v>
      </c>
      <c r="AL1888" t="s">
        <v>6186</v>
      </c>
      <c r="AM1888" t="s">
        <v>6186</v>
      </c>
      <c r="AN1888" t="s">
        <v>6186</v>
      </c>
      <c r="AO1888" t="s">
        <v>6186</v>
      </c>
      <c r="AP1888">
        <v>0.998</v>
      </c>
      <c r="AQ1888">
        <v>3.4000000000000002E-2</v>
      </c>
      <c r="AR1888">
        <v>3.1E-2</v>
      </c>
      <c r="AS1888">
        <v>0.27400000000000002</v>
      </c>
      <c r="AT1888">
        <v>0.98899999999999999</v>
      </c>
      <c r="AU1888">
        <v>0.99299999999999999</v>
      </c>
      <c r="AV1888">
        <v>6.2</v>
      </c>
      <c r="AW1888" t="s">
        <v>6186</v>
      </c>
      <c r="AX1888">
        <v>5.9</v>
      </c>
      <c r="AY1888" t="s">
        <v>6186</v>
      </c>
      <c r="AZ1888">
        <v>0.10199999999999999</v>
      </c>
      <c r="BA1888">
        <v>0.73299999999999998</v>
      </c>
      <c r="BB1888" t="s">
        <v>6186</v>
      </c>
      <c r="BC1888">
        <v>0.16400000000000001</v>
      </c>
      <c r="BD1888">
        <v>0</v>
      </c>
    </row>
    <row r="1889" spans="1:56">
      <c r="A1889" t="s">
        <v>6189</v>
      </c>
      <c r="B1889">
        <v>4500</v>
      </c>
      <c r="C1889">
        <v>2018</v>
      </c>
      <c r="D1889">
        <v>444</v>
      </c>
      <c r="E1889">
        <v>2.7317000000000001E-2</v>
      </c>
      <c r="F1889">
        <v>25.765280000000001</v>
      </c>
      <c r="H1889">
        <v>20.442630000000001</v>
      </c>
      <c r="I1889">
        <f t="shared" si="33"/>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6186</v>
      </c>
      <c r="AB1889">
        <v>0.98</v>
      </c>
      <c r="AC1889" t="s">
        <v>6186</v>
      </c>
      <c r="AD1889" t="s">
        <v>6186</v>
      </c>
      <c r="AE1889" t="s">
        <v>6186</v>
      </c>
      <c r="AF1889">
        <v>0.32700000000000001</v>
      </c>
      <c r="AG1889">
        <v>0.67200000000000004</v>
      </c>
      <c r="AH1889" t="s">
        <v>6186</v>
      </c>
      <c r="AI1889">
        <v>1E-3</v>
      </c>
      <c r="AJ1889">
        <v>1E-3</v>
      </c>
      <c r="AK1889" t="s">
        <v>6186</v>
      </c>
      <c r="AL1889" t="s">
        <v>6186</v>
      </c>
      <c r="AM1889" t="s">
        <v>6186</v>
      </c>
      <c r="AN1889" t="s">
        <v>6186</v>
      </c>
      <c r="AO1889" t="s">
        <v>6186</v>
      </c>
      <c r="AP1889">
        <v>0.999</v>
      </c>
      <c r="AQ1889">
        <v>4.8000000000000001E-2</v>
      </c>
      <c r="AR1889">
        <v>0.16700000000000001</v>
      </c>
      <c r="AS1889">
        <v>0.31900000000000001</v>
      </c>
      <c r="AT1889">
        <v>0.99</v>
      </c>
      <c r="AU1889">
        <v>0.98799999999999999</v>
      </c>
      <c r="AV1889">
        <v>6.7</v>
      </c>
      <c r="AW1889" t="s">
        <v>6186</v>
      </c>
      <c r="AX1889">
        <v>6</v>
      </c>
      <c r="AY1889" t="s">
        <v>6186</v>
      </c>
      <c r="AZ1889">
        <v>0.10299999999999999</v>
      </c>
      <c r="BA1889">
        <v>0.57799999999999996</v>
      </c>
      <c r="BB1889" t="s">
        <v>6186</v>
      </c>
      <c r="BC1889">
        <v>0.26100000000000001</v>
      </c>
      <c r="BD1889">
        <v>5.8000000000000003E-2</v>
      </c>
    </row>
    <row r="1890" spans="1:56">
      <c r="A1890" t="s">
        <v>6189</v>
      </c>
      <c r="B1890">
        <v>4500</v>
      </c>
      <c r="C1890">
        <v>2019</v>
      </c>
      <c r="D1890">
        <v>667</v>
      </c>
      <c r="E1890">
        <v>4.1324E-2</v>
      </c>
      <c r="F1890">
        <v>26.172989999999999</v>
      </c>
      <c r="H1890">
        <v>20.667719999999999</v>
      </c>
      <c r="I1890">
        <f t="shared" si="33"/>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6186</v>
      </c>
      <c r="AB1890">
        <v>0.98299999999999998</v>
      </c>
      <c r="AC1890" t="s">
        <v>6186</v>
      </c>
      <c r="AD1890" t="s">
        <v>6186</v>
      </c>
      <c r="AE1890" t="s">
        <v>6186</v>
      </c>
      <c r="AF1890">
        <v>0.27600000000000002</v>
      </c>
      <c r="AG1890">
        <v>0.72299999999999998</v>
      </c>
      <c r="AH1890" t="s">
        <v>6186</v>
      </c>
      <c r="AI1890">
        <v>0</v>
      </c>
      <c r="AJ1890">
        <v>0</v>
      </c>
      <c r="AK1890" t="s">
        <v>6186</v>
      </c>
      <c r="AL1890" t="s">
        <v>6186</v>
      </c>
      <c r="AM1890" t="s">
        <v>6186</v>
      </c>
      <c r="AN1890" t="s">
        <v>6186</v>
      </c>
      <c r="AO1890" t="s">
        <v>6186</v>
      </c>
      <c r="AP1890">
        <v>1</v>
      </c>
      <c r="AQ1890">
        <v>0.187</v>
      </c>
      <c r="AR1890">
        <v>0.42699999999999999</v>
      </c>
      <c r="AS1890">
        <v>0.27100000000000002</v>
      </c>
      <c r="AT1890">
        <v>0.98899999999999999</v>
      </c>
      <c r="AU1890">
        <v>0.98499999999999999</v>
      </c>
      <c r="AV1890">
        <v>7</v>
      </c>
      <c r="AW1890" t="s">
        <v>6186</v>
      </c>
      <c r="AX1890">
        <v>5.6</v>
      </c>
      <c r="AY1890" t="s">
        <v>6186</v>
      </c>
      <c r="AZ1890">
        <v>0.124</v>
      </c>
      <c r="BA1890">
        <v>0.496</v>
      </c>
      <c r="BB1890" t="s">
        <v>6186</v>
      </c>
      <c r="BC1890">
        <v>0.17899999999999999</v>
      </c>
      <c r="BD1890">
        <v>0.20100000000000001</v>
      </c>
    </row>
    <row r="1891" spans="1:56">
      <c r="A1891" t="s">
        <v>6189</v>
      </c>
      <c r="B1891">
        <v>4500</v>
      </c>
      <c r="C1891">
        <v>2020</v>
      </c>
      <c r="D1891">
        <v>416</v>
      </c>
      <c r="E1891">
        <v>3.0287999999999999E-2</v>
      </c>
      <c r="F1891">
        <v>26.903320000000001</v>
      </c>
      <c r="H1891">
        <v>21.094370000000001</v>
      </c>
      <c r="I1891">
        <f t="shared" si="33"/>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6186</v>
      </c>
      <c r="AB1891">
        <v>0.98</v>
      </c>
      <c r="AC1891" t="s">
        <v>6186</v>
      </c>
      <c r="AD1891" t="s">
        <v>6186</v>
      </c>
      <c r="AE1891" t="s">
        <v>6186</v>
      </c>
      <c r="AF1891">
        <v>0.29199999999999998</v>
      </c>
      <c r="AG1891">
        <v>0.70799999999999996</v>
      </c>
      <c r="AH1891" t="s">
        <v>6186</v>
      </c>
      <c r="AI1891">
        <v>0</v>
      </c>
      <c r="AJ1891">
        <v>0</v>
      </c>
      <c r="AK1891" t="s">
        <v>6186</v>
      </c>
      <c r="AL1891" t="s">
        <v>6186</v>
      </c>
      <c r="AM1891" t="s">
        <v>6186</v>
      </c>
      <c r="AN1891" t="s">
        <v>6186</v>
      </c>
      <c r="AO1891" t="s">
        <v>6186</v>
      </c>
      <c r="AP1891">
        <v>1</v>
      </c>
      <c r="AQ1891">
        <v>0.217</v>
      </c>
      <c r="AR1891">
        <v>0.28499999999999998</v>
      </c>
      <c r="AS1891">
        <v>0.25</v>
      </c>
      <c r="AT1891">
        <v>0.98499999999999999</v>
      </c>
      <c r="AU1891">
        <v>0.99</v>
      </c>
      <c r="AV1891">
        <v>7.6</v>
      </c>
      <c r="AW1891" t="s">
        <v>6186</v>
      </c>
      <c r="AX1891">
        <v>5.6</v>
      </c>
      <c r="AY1891" t="s">
        <v>6186</v>
      </c>
      <c r="AZ1891" t="s">
        <v>6186</v>
      </c>
      <c r="BA1891">
        <v>0.501</v>
      </c>
      <c r="BB1891" t="s">
        <v>6186</v>
      </c>
      <c r="BC1891">
        <v>0.157</v>
      </c>
      <c r="BD1891">
        <v>0.34200000000000003</v>
      </c>
    </row>
    <row r="1892" spans="1:56">
      <c r="A1892" t="s">
        <v>6189</v>
      </c>
      <c r="B1892">
        <v>4500</v>
      </c>
      <c r="C1892">
        <v>2021</v>
      </c>
      <c r="D1892">
        <v>491</v>
      </c>
      <c r="E1892">
        <v>3.5580000000000001E-2</v>
      </c>
      <c r="F1892">
        <v>26.830480000000001</v>
      </c>
      <c r="G1892">
        <f>IFERROR(F1892*E1892,"")</f>
        <v>0.95462847840000009</v>
      </c>
      <c r="H1892">
        <v>20.957360000000001</v>
      </c>
      <c r="I1892">
        <f t="shared" si="33"/>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6186</v>
      </c>
      <c r="X1892">
        <v>0.67300000000000004</v>
      </c>
      <c r="Y1892">
        <v>0.32700000000000001</v>
      </c>
      <c r="Z1892">
        <v>1.7999999999999999E-2</v>
      </c>
      <c r="AA1892" t="s">
        <v>6186</v>
      </c>
      <c r="AB1892">
        <v>0.98199999999999998</v>
      </c>
      <c r="AC1892" t="s">
        <v>6186</v>
      </c>
      <c r="AD1892" t="s">
        <v>6186</v>
      </c>
      <c r="AE1892" t="s">
        <v>6186</v>
      </c>
      <c r="AF1892">
        <v>0.253</v>
      </c>
      <c r="AG1892">
        <v>0.746</v>
      </c>
      <c r="AH1892" t="s">
        <v>6186</v>
      </c>
      <c r="AI1892">
        <v>0</v>
      </c>
      <c r="AJ1892">
        <v>0</v>
      </c>
      <c r="AK1892" t="s">
        <v>6186</v>
      </c>
      <c r="AL1892" t="s">
        <v>6186</v>
      </c>
      <c r="AM1892" t="s">
        <v>6186</v>
      </c>
      <c r="AN1892" t="s">
        <v>6186</v>
      </c>
      <c r="AO1892" t="s">
        <v>6186</v>
      </c>
      <c r="AP1892">
        <v>1</v>
      </c>
      <c r="AQ1892">
        <v>0.188</v>
      </c>
      <c r="AR1892">
        <v>0.23499999999999999</v>
      </c>
      <c r="AS1892">
        <v>0.22800000000000001</v>
      </c>
      <c r="AT1892">
        <v>0.99099999999999999</v>
      </c>
      <c r="AU1892">
        <v>0.995</v>
      </c>
      <c r="AV1892">
        <v>7.5</v>
      </c>
      <c r="AW1892" t="s">
        <v>6186</v>
      </c>
      <c r="AX1892">
        <v>5.6</v>
      </c>
      <c r="AY1892" t="s">
        <v>6186</v>
      </c>
      <c r="AZ1892" t="s">
        <v>6186</v>
      </c>
      <c r="BA1892">
        <v>0.52700000000000002</v>
      </c>
      <c r="BB1892" t="s">
        <v>6186</v>
      </c>
      <c r="BC1892">
        <v>0.159</v>
      </c>
      <c r="BD1892">
        <v>0.314</v>
      </c>
    </row>
    <row r="1893" spans="1:56">
      <c r="A1893" t="s">
        <v>6189</v>
      </c>
      <c r="B1893">
        <v>4500</v>
      </c>
      <c r="C1893" t="s">
        <v>6187</v>
      </c>
      <c r="D1893" t="s">
        <v>6186</v>
      </c>
      <c r="E1893">
        <v>2.9263000000000001E-2</v>
      </c>
      <c r="F1893">
        <v>26.707640000000001</v>
      </c>
      <c r="H1893">
        <v>20.881180000000001</v>
      </c>
      <c r="I1893">
        <f t="shared" si="33"/>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6186</v>
      </c>
      <c r="X1893">
        <v>0.71199999999999997</v>
      </c>
      <c r="Y1893">
        <v>0.28799999999999998</v>
      </c>
      <c r="Z1893">
        <v>1.9E-2</v>
      </c>
      <c r="AA1893" t="s">
        <v>6186</v>
      </c>
      <c r="AB1893">
        <v>0.98099999999999998</v>
      </c>
      <c r="AC1893" t="s">
        <v>6186</v>
      </c>
      <c r="AD1893" t="s">
        <v>6186</v>
      </c>
      <c r="AE1893" t="s">
        <v>6186</v>
      </c>
      <c r="AF1893">
        <v>0.35899999999999999</v>
      </c>
      <c r="AG1893">
        <v>0.63800000000000001</v>
      </c>
      <c r="AH1893" t="s">
        <v>6186</v>
      </c>
      <c r="AI1893">
        <v>3.0000000000000001E-3</v>
      </c>
      <c r="AJ1893">
        <v>3.0000000000000001E-3</v>
      </c>
      <c r="AK1893" t="s">
        <v>6186</v>
      </c>
      <c r="AL1893" t="s">
        <v>6186</v>
      </c>
      <c r="AM1893" t="s">
        <v>6186</v>
      </c>
      <c r="AN1893" t="s">
        <v>6186</v>
      </c>
      <c r="AO1893" t="s">
        <v>6186</v>
      </c>
      <c r="AP1893">
        <v>0.997</v>
      </c>
      <c r="AQ1893">
        <v>0.13500000000000001</v>
      </c>
      <c r="AR1893">
        <v>0.23200000000000001</v>
      </c>
      <c r="AS1893">
        <v>0.33900000000000002</v>
      </c>
      <c r="AT1893">
        <v>1</v>
      </c>
      <c r="AU1893">
        <v>0.99199999999999999</v>
      </c>
      <c r="AV1893">
        <v>7.6</v>
      </c>
      <c r="AW1893" t="s">
        <v>6186</v>
      </c>
      <c r="AX1893">
        <v>5.7</v>
      </c>
      <c r="AY1893" t="s">
        <v>6186</v>
      </c>
      <c r="AZ1893" t="s">
        <v>6186</v>
      </c>
      <c r="BA1893">
        <v>0.45800000000000002</v>
      </c>
      <c r="BB1893" t="s">
        <v>6186</v>
      </c>
      <c r="BC1893">
        <v>0.22500000000000001</v>
      </c>
      <c r="BD1893">
        <v>0.317</v>
      </c>
    </row>
    <row r="1894" spans="1:56">
      <c r="A1894" t="s">
        <v>6185</v>
      </c>
      <c r="B1894">
        <v>5000</v>
      </c>
      <c r="C1894">
        <v>1975</v>
      </c>
      <c r="D1894" s="7">
        <v>1505</v>
      </c>
      <c r="E1894">
        <v>0.14723700000000001</v>
      </c>
      <c r="F1894">
        <v>12.887779999999999</v>
      </c>
      <c r="H1894">
        <v>10.986520000000001</v>
      </c>
      <c r="I1894">
        <f t="shared" si="33"/>
        <v>1.6176222452400002</v>
      </c>
      <c r="K1894">
        <v>9.9977</v>
      </c>
      <c r="L1894">
        <v>12.49723</v>
      </c>
      <c r="M1894">
        <v>808.90043000000003</v>
      </c>
      <c r="N1894">
        <v>888.90479000000005</v>
      </c>
      <c r="O1894">
        <v>711.11733000000004</v>
      </c>
      <c r="P1894" t="s">
        <v>6186</v>
      </c>
      <c r="Q1894">
        <v>388.35059999999999</v>
      </c>
      <c r="R1894">
        <v>166.39189999999999</v>
      </c>
      <c r="S1894" t="s">
        <v>6186</v>
      </c>
      <c r="T1894">
        <v>0.42851699999999998</v>
      </c>
      <c r="U1894">
        <v>3.3278000000000002E-2</v>
      </c>
      <c r="V1894">
        <v>27.805879999999998</v>
      </c>
      <c r="W1894" t="s">
        <v>6186</v>
      </c>
      <c r="X1894" t="s">
        <v>6186</v>
      </c>
      <c r="Y1894">
        <v>1</v>
      </c>
      <c r="Z1894" t="s">
        <v>6186</v>
      </c>
      <c r="AA1894">
        <v>1</v>
      </c>
      <c r="AB1894" t="s">
        <v>6186</v>
      </c>
      <c r="AC1894" t="s">
        <v>6186</v>
      </c>
      <c r="AD1894" t="s">
        <v>6186</v>
      </c>
      <c r="AE1894">
        <v>1</v>
      </c>
      <c r="AF1894" t="s">
        <v>6186</v>
      </c>
      <c r="AG1894" t="s">
        <v>6186</v>
      </c>
      <c r="AH1894" t="s">
        <v>6186</v>
      </c>
      <c r="AI1894" t="s">
        <v>6186</v>
      </c>
      <c r="AJ1894" t="s">
        <v>6186</v>
      </c>
      <c r="AK1894" t="s">
        <v>6186</v>
      </c>
      <c r="AL1894" t="s">
        <v>6186</v>
      </c>
      <c r="AM1894" t="s">
        <v>6186</v>
      </c>
      <c r="AN1894" t="s">
        <v>6186</v>
      </c>
      <c r="AO1894" t="s">
        <v>6186</v>
      </c>
      <c r="AP1894">
        <v>1</v>
      </c>
      <c r="AQ1894" t="s">
        <v>6186</v>
      </c>
      <c r="AR1894" t="s">
        <v>6186</v>
      </c>
      <c r="AS1894" t="s">
        <v>6186</v>
      </c>
      <c r="AT1894" t="s">
        <v>6186</v>
      </c>
      <c r="AU1894" t="s">
        <v>6186</v>
      </c>
      <c r="AV1894" t="s">
        <v>6186</v>
      </c>
      <c r="AW1894" t="s">
        <v>6186</v>
      </c>
      <c r="AX1894">
        <v>8</v>
      </c>
      <c r="AY1894" t="s">
        <v>6186</v>
      </c>
      <c r="AZ1894" t="s">
        <v>6186</v>
      </c>
      <c r="BA1894" t="s">
        <v>6186</v>
      </c>
      <c r="BB1894" t="s">
        <v>6186</v>
      </c>
      <c r="BC1894" t="s">
        <v>6186</v>
      </c>
      <c r="BD1894" t="s">
        <v>6186</v>
      </c>
    </row>
    <row r="1895" spans="1:56">
      <c r="A1895" t="s">
        <v>6185</v>
      </c>
      <c r="B1895">
        <v>5000</v>
      </c>
      <c r="C1895">
        <v>1976</v>
      </c>
      <c r="D1895" s="7">
        <v>1495</v>
      </c>
      <c r="E1895">
        <v>0.121172</v>
      </c>
      <c r="F1895">
        <v>14.63212</v>
      </c>
      <c r="H1895">
        <v>12.45978</v>
      </c>
      <c r="I1895">
        <f t="shared" si="33"/>
        <v>1.5097764621600001</v>
      </c>
      <c r="K1895">
        <v>11.496880000000001</v>
      </c>
      <c r="L1895">
        <v>13.880660000000001</v>
      </c>
      <c r="M1895">
        <v>713.25512000000003</v>
      </c>
      <c r="N1895">
        <v>772.99216000000001</v>
      </c>
      <c r="O1895">
        <v>640.24319000000003</v>
      </c>
      <c r="P1895" t="s">
        <v>6186</v>
      </c>
      <c r="Q1895">
        <v>377.88850000000002</v>
      </c>
      <c r="R1895">
        <v>166.37909999999999</v>
      </c>
      <c r="S1895" t="s">
        <v>6186</v>
      </c>
      <c r="T1895">
        <v>0.44049199999999999</v>
      </c>
      <c r="U1895">
        <v>3.3276E-2</v>
      </c>
      <c r="V1895">
        <v>31.221160000000001</v>
      </c>
      <c r="W1895">
        <v>3.0000000000000001E-3</v>
      </c>
      <c r="X1895" t="s">
        <v>6186</v>
      </c>
      <c r="Y1895">
        <v>0.997</v>
      </c>
      <c r="Z1895" t="s">
        <v>6186</v>
      </c>
      <c r="AA1895">
        <v>1</v>
      </c>
      <c r="AB1895" t="s">
        <v>6186</v>
      </c>
      <c r="AC1895" t="s">
        <v>6186</v>
      </c>
      <c r="AD1895" t="s">
        <v>6186</v>
      </c>
      <c r="AE1895">
        <v>1</v>
      </c>
      <c r="AF1895" t="s">
        <v>6186</v>
      </c>
      <c r="AG1895" t="s">
        <v>6186</v>
      </c>
      <c r="AH1895" t="s">
        <v>6186</v>
      </c>
      <c r="AI1895" t="s">
        <v>6186</v>
      </c>
      <c r="AJ1895" t="s">
        <v>6186</v>
      </c>
      <c r="AK1895" t="s">
        <v>6186</v>
      </c>
      <c r="AL1895" t="s">
        <v>6186</v>
      </c>
      <c r="AM1895" t="s">
        <v>6186</v>
      </c>
      <c r="AN1895" t="s">
        <v>6186</v>
      </c>
      <c r="AO1895" t="s">
        <v>6186</v>
      </c>
      <c r="AP1895">
        <v>1</v>
      </c>
      <c r="AQ1895" t="s">
        <v>6186</v>
      </c>
      <c r="AR1895" t="s">
        <v>6186</v>
      </c>
      <c r="AS1895" t="s">
        <v>6186</v>
      </c>
      <c r="AT1895" t="s">
        <v>6186</v>
      </c>
      <c r="AU1895" t="s">
        <v>6186</v>
      </c>
      <c r="AV1895">
        <v>3</v>
      </c>
      <c r="AW1895" t="s">
        <v>6186</v>
      </c>
      <c r="AX1895">
        <v>8</v>
      </c>
      <c r="AY1895">
        <v>1</v>
      </c>
      <c r="AZ1895" t="s">
        <v>6186</v>
      </c>
      <c r="BA1895" t="s">
        <v>6186</v>
      </c>
      <c r="BB1895" t="s">
        <v>6186</v>
      </c>
      <c r="BC1895" t="s">
        <v>6186</v>
      </c>
      <c r="BD1895" t="s">
        <v>6186</v>
      </c>
    </row>
    <row r="1896" spans="1:56">
      <c r="A1896" t="s">
        <v>6185</v>
      </c>
      <c r="B1896">
        <v>5000</v>
      </c>
      <c r="C1896">
        <v>1977</v>
      </c>
      <c r="D1896" s="7">
        <v>1051</v>
      </c>
      <c r="E1896">
        <v>7.4398000000000006E-2</v>
      </c>
      <c r="F1896">
        <v>14.132580000000001</v>
      </c>
      <c r="H1896">
        <v>12.05158</v>
      </c>
      <c r="I1896">
        <f t="shared" si="33"/>
        <v>0.89661344884000005</v>
      </c>
      <c r="K1896">
        <v>10.925190000000001</v>
      </c>
      <c r="L1896">
        <v>13.78917</v>
      </c>
      <c r="M1896">
        <v>737.41368999999997</v>
      </c>
      <c r="N1896">
        <v>813.44092999999998</v>
      </c>
      <c r="O1896">
        <v>644.49149999999997</v>
      </c>
      <c r="P1896" t="s">
        <v>6186</v>
      </c>
      <c r="Q1896">
        <v>387.16840000000002</v>
      </c>
      <c r="R1896">
        <v>175.25059999999999</v>
      </c>
      <c r="S1896" t="s">
        <v>6186</v>
      </c>
      <c r="T1896">
        <v>0.45312200000000002</v>
      </c>
      <c r="U1896">
        <v>3.5049999999999998E-2</v>
      </c>
      <c r="V1896">
        <v>30.26371</v>
      </c>
      <c r="W1896">
        <v>3.3000000000000002E-2</v>
      </c>
      <c r="X1896" t="s">
        <v>6186</v>
      </c>
      <c r="Y1896">
        <v>0.96699999999999997</v>
      </c>
      <c r="Z1896" t="s">
        <v>6186</v>
      </c>
      <c r="AA1896">
        <v>1</v>
      </c>
      <c r="AB1896" t="s">
        <v>6186</v>
      </c>
      <c r="AC1896" t="s">
        <v>6186</v>
      </c>
      <c r="AD1896" t="s">
        <v>6186</v>
      </c>
      <c r="AE1896">
        <v>0.99299999999999999</v>
      </c>
      <c r="AF1896" t="s">
        <v>6186</v>
      </c>
      <c r="AG1896">
        <v>7.0000000000000001E-3</v>
      </c>
      <c r="AH1896" t="s">
        <v>6186</v>
      </c>
      <c r="AI1896" t="s">
        <v>6186</v>
      </c>
      <c r="AJ1896" t="s">
        <v>6186</v>
      </c>
      <c r="AK1896" t="s">
        <v>6186</v>
      </c>
      <c r="AL1896" t="s">
        <v>6186</v>
      </c>
      <c r="AM1896" t="s">
        <v>6186</v>
      </c>
      <c r="AN1896" t="s">
        <v>6186</v>
      </c>
      <c r="AO1896" t="s">
        <v>6186</v>
      </c>
      <c r="AP1896">
        <v>1</v>
      </c>
      <c r="AQ1896" t="s">
        <v>6186</v>
      </c>
      <c r="AR1896" t="s">
        <v>6186</v>
      </c>
      <c r="AS1896" t="s">
        <v>6186</v>
      </c>
      <c r="AT1896" t="s">
        <v>6186</v>
      </c>
      <c r="AU1896" t="s">
        <v>6186</v>
      </c>
      <c r="AV1896" t="s">
        <v>6186</v>
      </c>
      <c r="AW1896" t="s">
        <v>6186</v>
      </c>
      <c r="AX1896">
        <v>8</v>
      </c>
      <c r="AY1896" t="s">
        <v>6186</v>
      </c>
      <c r="AZ1896" t="s">
        <v>6186</v>
      </c>
      <c r="BA1896" t="s">
        <v>6186</v>
      </c>
      <c r="BB1896" t="s">
        <v>6186</v>
      </c>
      <c r="BC1896" t="s">
        <v>6186</v>
      </c>
      <c r="BD1896" t="s">
        <v>6186</v>
      </c>
    </row>
    <row r="1897" spans="1:56">
      <c r="A1897" t="s">
        <v>6185</v>
      </c>
      <c r="B1897">
        <v>5000</v>
      </c>
      <c r="C1897">
        <v>1978</v>
      </c>
      <c r="D1897">
        <v>477</v>
      </c>
      <c r="E1897">
        <v>3.3007000000000002E-2</v>
      </c>
      <c r="F1897">
        <v>14.577669999999999</v>
      </c>
      <c r="H1897">
        <v>12.44472</v>
      </c>
      <c r="I1897">
        <f t="shared" si="33"/>
        <v>0.41076287304000003</v>
      </c>
      <c r="K1897">
        <v>11.13109</v>
      </c>
      <c r="L1897">
        <v>14.542289999999999</v>
      </c>
      <c r="M1897">
        <v>714.72916999999995</v>
      </c>
      <c r="N1897">
        <v>799.05679999999995</v>
      </c>
      <c r="O1897">
        <v>611.66206</v>
      </c>
      <c r="P1897" t="s">
        <v>6186</v>
      </c>
      <c r="Q1897">
        <v>403.08969999999999</v>
      </c>
      <c r="R1897">
        <v>179.13640000000001</v>
      </c>
      <c r="S1897">
        <v>13.077299999999999</v>
      </c>
      <c r="T1897">
        <v>0.44502399999999998</v>
      </c>
      <c r="U1897">
        <v>3.5826999999999998E-2</v>
      </c>
      <c r="V1897">
        <v>31.308710000000001</v>
      </c>
      <c r="W1897">
        <v>4.9000000000000002E-2</v>
      </c>
      <c r="X1897" t="s">
        <v>6186</v>
      </c>
      <c r="Y1897">
        <v>0.95099999999999996</v>
      </c>
      <c r="Z1897" t="s">
        <v>6186</v>
      </c>
      <c r="AA1897">
        <v>0.85899999999999999</v>
      </c>
      <c r="AB1897">
        <v>0.14099999999999999</v>
      </c>
      <c r="AC1897" t="s">
        <v>6186</v>
      </c>
      <c r="AD1897" t="s">
        <v>6186</v>
      </c>
      <c r="AE1897">
        <v>0.98699999999999999</v>
      </c>
      <c r="AF1897" t="s">
        <v>6186</v>
      </c>
      <c r="AG1897">
        <v>4.0000000000000001E-3</v>
      </c>
      <c r="AH1897" t="s">
        <v>6186</v>
      </c>
      <c r="AI1897">
        <v>8.9999999999999993E-3</v>
      </c>
      <c r="AJ1897">
        <v>8.9999999999999993E-3</v>
      </c>
      <c r="AK1897" t="s">
        <v>6186</v>
      </c>
      <c r="AL1897" t="s">
        <v>6186</v>
      </c>
      <c r="AM1897" t="s">
        <v>6186</v>
      </c>
      <c r="AN1897" t="s">
        <v>6186</v>
      </c>
      <c r="AO1897" t="s">
        <v>6186</v>
      </c>
      <c r="AP1897">
        <v>0.99099999999999999</v>
      </c>
      <c r="AQ1897" t="s">
        <v>6186</v>
      </c>
      <c r="AR1897" t="s">
        <v>6186</v>
      </c>
      <c r="AS1897" t="s">
        <v>6186</v>
      </c>
      <c r="AT1897" t="s">
        <v>6186</v>
      </c>
      <c r="AU1897" t="s">
        <v>6186</v>
      </c>
      <c r="AV1897">
        <v>3</v>
      </c>
      <c r="AW1897" t="s">
        <v>6186</v>
      </c>
      <c r="AX1897">
        <v>8</v>
      </c>
      <c r="AY1897">
        <v>1</v>
      </c>
      <c r="AZ1897" t="s">
        <v>6186</v>
      </c>
      <c r="BA1897" t="s">
        <v>6186</v>
      </c>
      <c r="BB1897" t="s">
        <v>6186</v>
      </c>
      <c r="BC1897" t="s">
        <v>6186</v>
      </c>
      <c r="BD1897" t="s">
        <v>6186</v>
      </c>
    </row>
    <row r="1898" spans="1:56">
      <c r="A1898" t="s">
        <v>6185</v>
      </c>
      <c r="B1898">
        <v>5000</v>
      </c>
      <c r="C1898">
        <v>1979</v>
      </c>
      <c r="D1898">
        <v>182</v>
      </c>
      <c r="E1898">
        <v>1.312E-2</v>
      </c>
      <c r="F1898">
        <v>14.40016</v>
      </c>
      <c r="H1898">
        <v>12.286020000000001</v>
      </c>
      <c r="I1898">
        <f t="shared" si="33"/>
        <v>0.16119258240000001</v>
      </c>
      <c r="K1898">
        <v>11.08123</v>
      </c>
      <c r="L1898">
        <v>14.16882</v>
      </c>
      <c r="M1898">
        <v>729.47555999999997</v>
      </c>
      <c r="N1898">
        <v>808.53178000000003</v>
      </c>
      <c r="O1898">
        <v>632.85128999999995</v>
      </c>
      <c r="P1898" t="s">
        <v>6186</v>
      </c>
      <c r="Q1898">
        <v>396.48790000000002</v>
      </c>
      <c r="R1898">
        <v>169.3493</v>
      </c>
      <c r="S1898">
        <v>13.481199999999999</v>
      </c>
      <c r="T1898">
        <v>0.426178</v>
      </c>
      <c r="U1898">
        <v>3.3869999999999997E-2</v>
      </c>
      <c r="V1898">
        <v>31.337969999999999</v>
      </c>
      <c r="W1898" t="s">
        <v>6186</v>
      </c>
      <c r="X1898" t="s">
        <v>6186</v>
      </c>
      <c r="Y1898">
        <v>1</v>
      </c>
      <c r="Z1898" t="s">
        <v>6186</v>
      </c>
      <c r="AA1898">
        <v>1</v>
      </c>
      <c r="AB1898" t="s">
        <v>6186</v>
      </c>
      <c r="AC1898" t="s">
        <v>6186</v>
      </c>
      <c r="AD1898" t="s">
        <v>6186</v>
      </c>
      <c r="AE1898">
        <v>0.9</v>
      </c>
      <c r="AF1898" t="s">
        <v>6186</v>
      </c>
      <c r="AG1898">
        <v>8.9999999999999993E-3</v>
      </c>
      <c r="AH1898" t="s">
        <v>6186</v>
      </c>
      <c r="AI1898">
        <v>9.0999999999999998E-2</v>
      </c>
      <c r="AJ1898">
        <v>9.0999999999999998E-2</v>
      </c>
      <c r="AK1898" t="s">
        <v>6186</v>
      </c>
      <c r="AL1898" t="s">
        <v>6186</v>
      </c>
      <c r="AM1898" t="s">
        <v>6186</v>
      </c>
      <c r="AN1898" t="s">
        <v>6186</v>
      </c>
      <c r="AO1898" t="s">
        <v>6186</v>
      </c>
      <c r="AP1898">
        <v>0.90900000000000003</v>
      </c>
      <c r="AQ1898" t="s">
        <v>6186</v>
      </c>
      <c r="AR1898" t="s">
        <v>6186</v>
      </c>
      <c r="AS1898" t="s">
        <v>6186</v>
      </c>
      <c r="AT1898" t="s">
        <v>6186</v>
      </c>
      <c r="AU1898" t="s">
        <v>6186</v>
      </c>
      <c r="AV1898">
        <v>3</v>
      </c>
      <c r="AW1898" t="s">
        <v>6186</v>
      </c>
      <c r="AX1898">
        <v>8</v>
      </c>
      <c r="AY1898">
        <v>1</v>
      </c>
      <c r="AZ1898" t="s">
        <v>6186</v>
      </c>
      <c r="BA1898" t="s">
        <v>6186</v>
      </c>
      <c r="BB1898" t="s">
        <v>6186</v>
      </c>
      <c r="BC1898" t="s">
        <v>6186</v>
      </c>
      <c r="BD1898" t="s">
        <v>6186</v>
      </c>
    </row>
    <row r="1899" spans="1:56">
      <c r="A1899" t="s">
        <v>6185</v>
      </c>
      <c r="B1899">
        <v>5000</v>
      </c>
      <c r="C1899">
        <v>1980</v>
      </c>
      <c r="D1899">
        <v>2</v>
      </c>
      <c r="E1899">
        <v>1.8699999999999999E-4</v>
      </c>
      <c r="F1899">
        <v>12.53309</v>
      </c>
      <c r="H1899">
        <v>10.67069</v>
      </c>
      <c r="I1899">
        <f t="shared" si="33"/>
        <v>1.9954190299999999E-3</v>
      </c>
      <c r="K1899">
        <v>9.8658699999999993</v>
      </c>
      <c r="L1899">
        <v>11.85242</v>
      </c>
      <c r="M1899">
        <v>832.84213</v>
      </c>
      <c r="N1899">
        <v>900.78180999999995</v>
      </c>
      <c r="O1899">
        <v>749.80474000000004</v>
      </c>
      <c r="P1899" t="s">
        <v>6186</v>
      </c>
      <c r="Q1899">
        <v>381.74610000000001</v>
      </c>
      <c r="R1899">
        <v>156.2482</v>
      </c>
      <c r="S1899">
        <v>14.472799999999999</v>
      </c>
      <c r="T1899">
        <v>0.40917500000000001</v>
      </c>
      <c r="U1899">
        <v>3.125E-2</v>
      </c>
      <c r="V1899">
        <v>26.83867</v>
      </c>
      <c r="W1899" t="s">
        <v>6186</v>
      </c>
      <c r="X1899" t="s">
        <v>6186</v>
      </c>
      <c r="Y1899">
        <v>1</v>
      </c>
      <c r="Z1899" t="s">
        <v>6186</v>
      </c>
      <c r="AA1899">
        <v>1</v>
      </c>
      <c r="AB1899" t="s">
        <v>6186</v>
      </c>
      <c r="AC1899" t="s">
        <v>6186</v>
      </c>
      <c r="AD1899" t="s">
        <v>6186</v>
      </c>
      <c r="AE1899">
        <v>0.93300000000000005</v>
      </c>
      <c r="AF1899" t="s">
        <v>6186</v>
      </c>
      <c r="AG1899">
        <v>6.7000000000000004E-2</v>
      </c>
      <c r="AH1899" t="s">
        <v>6186</v>
      </c>
      <c r="AI1899" t="s">
        <v>6186</v>
      </c>
      <c r="AJ1899" t="s">
        <v>6186</v>
      </c>
      <c r="AK1899" t="s">
        <v>6186</v>
      </c>
      <c r="AL1899" t="s">
        <v>6186</v>
      </c>
      <c r="AM1899" t="s">
        <v>6186</v>
      </c>
      <c r="AN1899" t="s">
        <v>6186</v>
      </c>
      <c r="AO1899" t="s">
        <v>6186</v>
      </c>
      <c r="AP1899">
        <v>1</v>
      </c>
      <c r="AQ1899" t="s">
        <v>6186</v>
      </c>
      <c r="AR1899" t="s">
        <v>6186</v>
      </c>
      <c r="AS1899" t="s">
        <v>6186</v>
      </c>
      <c r="AT1899" t="s">
        <v>6186</v>
      </c>
      <c r="AU1899" t="s">
        <v>6186</v>
      </c>
      <c r="AV1899">
        <v>3</v>
      </c>
      <c r="AW1899" t="s">
        <v>6186</v>
      </c>
      <c r="AX1899">
        <v>8</v>
      </c>
      <c r="AY1899">
        <v>1</v>
      </c>
      <c r="AZ1899" t="s">
        <v>6186</v>
      </c>
      <c r="BA1899" t="s">
        <v>6186</v>
      </c>
      <c r="BB1899" t="s">
        <v>6186</v>
      </c>
      <c r="BC1899" t="s">
        <v>6186</v>
      </c>
      <c r="BD1899" t="s">
        <v>6186</v>
      </c>
    </row>
    <row r="1900" spans="1:56">
      <c r="A1900" t="s">
        <v>6185</v>
      </c>
      <c r="B1900">
        <v>5000</v>
      </c>
      <c r="C1900">
        <v>1981</v>
      </c>
      <c r="D1900">
        <v>2</v>
      </c>
      <c r="E1900">
        <v>1.75E-4</v>
      </c>
      <c r="F1900">
        <v>11.735200000000001</v>
      </c>
      <c r="H1900">
        <v>9.9903600000000008</v>
      </c>
      <c r="I1900">
        <f t="shared" si="33"/>
        <v>1.748313E-3</v>
      </c>
      <c r="K1900">
        <v>9.2514800000000008</v>
      </c>
      <c r="L1900">
        <v>11.071059999999999</v>
      </c>
      <c r="M1900">
        <v>889.55755999999997</v>
      </c>
      <c r="N1900">
        <v>960.60332000000005</v>
      </c>
      <c r="O1900">
        <v>802.72385999999995</v>
      </c>
      <c r="P1900" t="s">
        <v>6186</v>
      </c>
      <c r="Q1900">
        <v>386.73149999999998</v>
      </c>
      <c r="R1900">
        <v>155.6429</v>
      </c>
      <c r="S1900">
        <v>14.4809</v>
      </c>
      <c r="T1900">
        <v>0.40194000000000002</v>
      </c>
      <c r="U1900">
        <v>3.1129E-2</v>
      </c>
      <c r="V1900">
        <v>25.05921</v>
      </c>
      <c r="W1900" t="s">
        <v>6186</v>
      </c>
      <c r="X1900" t="s">
        <v>6186</v>
      </c>
      <c r="Y1900">
        <v>1</v>
      </c>
      <c r="Z1900" t="s">
        <v>6186</v>
      </c>
      <c r="AA1900">
        <v>1</v>
      </c>
      <c r="AB1900" t="s">
        <v>6186</v>
      </c>
      <c r="AC1900" t="s">
        <v>6186</v>
      </c>
      <c r="AD1900" t="s">
        <v>6186</v>
      </c>
      <c r="AE1900" t="s">
        <v>6186</v>
      </c>
      <c r="AF1900" t="s">
        <v>6186</v>
      </c>
      <c r="AG1900">
        <v>0.42599999999999999</v>
      </c>
      <c r="AH1900">
        <v>0.57399999999999995</v>
      </c>
      <c r="AI1900" t="s">
        <v>6186</v>
      </c>
      <c r="AJ1900" t="s">
        <v>6186</v>
      </c>
      <c r="AK1900" t="s">
        <v>6186</v>
      </c>
      <c r="AL1900" t="s">
        <v>6186</v>
      </c>
      <c r="AM1900" t="s">
        <v>6186</v>
      </c>
      <c r="AN1900" t="s">
        <v>6186</v>
      </c>
      <c r="AO1900" t="s">
        <v>6186</v>
      </c>
      <c r="AP1900">
        <v>1</v>
      </c>
      <c r="AQ1900" t="s">
        <v>6186</v>
      </c>
      <c r="AR1900" t="s">
        <v>6186</v>
      </c>
      <c r="AS1900" t="s">
        <v>6186</v>
      </c>
      <c r="AT1900" t="s">
        <v>6186</v>
      </c>
      <c r="AU1900" t="s">
        <v>6186</v>
      </c>
      <c r="AV1900">
        <v>3</v>
      </c>
      <c r="AW1900" t="s">
        <v>6186</v>
      </c>
      <c r="AX1900">
        <v>8</v>
      </c>
      <c r="AY1900">
        <v>1</v>
      </c>
      <c r="AZ1900" t="s">
        <v>6186</v>
      </c>
      <c r="BA1900" t="s">
        <v>6186</v>
      </c>
      <c r="BB1900" t="s">
        <v>6186</v>
      </c>
      <c r="BC1900" t="s">
        <v>6186</v>
      </c>
      <c r="BD1900" t="s">
        <v>6186</v>
      </c>
    </row>
    <row r="1901" spans="1:56">
      <c r="A1901" t="s">
        <v>6185</v>
      </c>
      <c r="B1901">
        <v>5000</v>
      </c>
      <c r="C1901">
        <v>1982</v>
      </c>
      <c r="D1901">
        <v>2</v>
      </c>
      <c r="E1901">
        <v>2.1599999999999999E-4</v>
      </c>
      <c r="F1901">
        <v>11.16155</v>
      </c>
      <c r="H1901">
        <v>9.5043600000000001</v>
      </c>
      <c r="I1901">
        <f t="shared" si="33"/>
        <v>2.05294176E-3</v>
      </c>
      <c r="K1901">
        <v>8.7658500000000004</v>
      </c>
      <c r="L1901">
        <v>10.59535</v>
      </c>
      <c r="M1901">
        <v>935.04486999999995</v>
      </c>
      <c r="N1901" s="149">
        <v>1013.82026</v>
      </c>
      <c r="O1901">
        <v>838.76382999999998</v>
      </c>
      <c r="P1901" t="s">
        <v>6186</v>
      </c>
      <c r="Q1901">
        <v>377.92309999999998</v>
      </c>
      <c r="R1901">
        <v>176.41909999999999</v>
      </c>
      <c r="S1901">
        <v>14.621700000000001</v>
      </c>
      <c r="T1901">
        <v>0.48237999999999998</v>
      </c>
      <c r="U1901">
        <v>3.5284000000000003E-2</v>
      </c>
      <c r="V1901">
        <v>23.83398</v>
      </c>
      <c r="W1901" t="s">
        <v>6186</v>
      </c>
      <c r="X1901" t="s">
        <v>6186</v>
      </c>
      <c r="Y1901">
        <v>1</v>
      </c>
      <c r="Z1901" t="s">
        <v>6186</v>
      </c>
      <c r="AA1901">
        <v>0.85799999999999998</v>
      </c>
      <c r="AB1901">
        <v>0.14199999999999999</v>
      </c>
      <c r="AC1901" t="s">
        <v>6186</v>
      </c>
      <c r="AD1901" t="s">
        <v>6186</v>
      </c>
      <c r="AE1901">
        <v>0.14199999999999999</v>
      </c>
      <c r="AF1901" t="s">
        <v>6186</v>
      </c>
      <c r="AG1901">
        <v>0.442</v>
      </c>
      <c r="AH1901">
        <v>0.41499999999999998</v>
      </c>
      <c r="AI1901" t="s">
        <v>6186</v>
      </c>
      <c r="AJ1901" t="s">
        <v>6186</v>
      </c>
      <c r="AK1901" t="s">
        <v>6186</v>
      </c>
      <c r="AL1901" t="s">
        <v>6186</v>
      </c>
      <c r="AM1901" t="s">
        <v>6186</v>
      </c>
      <c r="AN1901" t="s">
        <v>6186</v>
      </c>
      <c r="AO1901" t="s">
        <v>6186</v>
      </c>
      <c r="AP1901">
        <v>1</v>
      </c>
      <c r="AQ1901" t="s">
        <v>6186</v>
      </c>
      <c r="AR1901" t="s">
        <v>6186</v>
      </c>
      <c r="AS1901" t="s">
        <v>6186</v>
      </c>
      <c r="AT1901" t="s">
        <v>6186</v>
      </c>
      <c r="AU1901" t="s">
        <v>6186</v>
      </c>
      <c r="AV1901">
        <v>3</v>
      </c>
      <c r="AW1901" t="s">
        <v>6186</v>
      </c>
      <c r="AX1901">
        <v>8</v>
      </c>
      <c r="AY1901">
        <v>1</v>
      </c>
      <c r="AZ1901" t="s">
        <v>6186</v>
      </c>
      <c r="BA1901" t="s">
        <v>6186</v>
      </c>
      <c r="BB1901" t="s">
        <v>6186</v>
      </c>
      <c r="BC1901" t="s">
        <v>6186</v>
      </c>
      <c r="BD1901" t="s">
        <v>6186</v>
      </c>
    </row>
    <row r="1902" spans="1:56">
      <c r="A1902" t="s">
        <v>6185</v>
      </c>
      <c r="B1902">
        <v>5000</v>
      </c>
      <c r="C1902">
        <v>1983</v>
      </c>
      <c r="D1902">
        <v>1</v>
      </c>
      <c r="E1902">
        <v>1.2300000000000001E-4</v>
      </c>
      <c r="F1902">
        <v>11.533250000000001</v>
      </c>
      <c r="H1902">
        <v>9.8216199999999994</v>
      </c>
      <c r="I1902">
        <f t="shared" si="33"/>
        <v>1.2080592600000001E-3</v>
      </c>
      <c r="K1902">
        <v>9.0670900000000003</v>
      </c>
      <c r="L1902">
        <v>10.933680000000001</v>
      </c>
      <c r="M1902">
        <v>904.84025999999994</v>
      </c>
      <c r="N1902">
        <v>980.13810000000001</v>
      </c>
      <c r="O1902">
        <v>812.80957000000001</v>
      </c>
      <c r="P1902" t="s">
        <v>6186</v>
      </c>
      <c r="Q1902">
        <v>372.76400000000001</v>
      </c>
      <c r="R1902">
        <v>157.00550000000001</v>
      </c>
      <c r="S1902">
        <v>14.2354</v>
      </c>
      <c r="T1902">
        <v>0.42591299999999999</v>
      </c>
      <c r="U1902">
        <v>3.1400999999999998E-2</v>
      </c>
      <c r="V1902">
        <v>24.593029999999999</v>
      </c>
      <c r="W1902" t="s">
        <v>6186</v>
      </c>
      <c r="X1902" t="s">
        <v>6186</v>
      </c>
      <c r="Y1902">
        <v>1</v>
      </c>
      <c r="Z1902" t="s">
        <v>6186</v>
      </c>
      <c r="AA1902">
        <v>0.93500000000000005</v>
      </c>
      <c r="AB1902">
        <v>6.5000000000000002E-2</v>
      </c>
      <c r="AC1902" t="s">
        <v>6186</v>
      </c>
      <c r="AD1902" t="s">
        <v>6186</v>
      </c>
      <c r="AE1902">
        <v>6.5000000000000002E-2</v>
      </c>
      <c r="AF1902" t="s">
        <v>6186</v>
      </c>
      <c r="AG1902">
        <v>0.193</v>
      </c>
      <c r="AH1902">
        <v>0.74199999999999999</v>
      </c>
      <c r="AI1902" t="s">
        <v>6186</v>
      </c>
      <c r="AJ1902" t="s">
        <v>6186</v>
      </c>
      <c r="AK1902" t="s">
        <v>6186</v>
      </c>
      <c r="AL1902" t="s">
        <v>6186</v>
      </c>
      <c r="AM1902" t="s">
        <v>6186</v>
      </c>
      <c r="AN1902" t="s">
        <v>6186</v>
      </c>
      <c r="AO1902" t="s">
        <v>6186</v>
      </c>
      <c r="AP1902">
        <v>1</v>
      </c>
      <c r="AQ1902" t="s">
        <v>6186</v>
      </c>
      <c r="AR1902" t="s">
        <v>6186</v>
      </c>
      <c r="AS1902" t="s">
        <v>6186</v>
      </c>
      <c r="AT1902" t="s">
        <v>6186</v>
      </c>
      <c r="AU1902" t="s">
        <v>6186</v>
      </c>
      <c r="AV1902">
        <v>3</v>
      </c>
      <c r="AW1902" t="s">
        <v>6186</v>
      </c>
      <c r="AX1902">
        <v>8</v>
      </c>
      <c r="AY1902">
        <v>1</v>
      </c>
      <c r="AZ1902" t="s">
        <v>6186</v>
      </c>
      <c r="BA1902" t="s">
        <v>6186</v>
      </c>
      <c r="BB1902" t="s">
        <v>6186</v>
      </c>
      <c r="BC1902" t="s">
        <v>6186</v>
      </c>
      <c r="BD1902" t="s">
        <v>6186</v>
      </c>
    </row>
    <row r="1903" spans="1:56">
      <c r="A1903" t="s">
        <v>6185</v>
      </c>
      <c r="B1903">
        <v>5000</v>
      </c>
      <c r="C1903">
        <v>1984</v>
      </c>
      <c r="D1903">
        <v>2</v>
      </c>
      <c r="E1903">
        <v>1.4899999999999999E-4</v>
      </c>
      <c r="F1903">
        <v>11.200340000000001</v>
      </c>
      <c r="H1903">
        <v>9.5383899999999997</v>
      </c>
      <c r="I1903">
        <f t="shared" si="33"/>
        <v>1.4212201099999999E-3</v>
      </c>
      <c r="K1903">
        <v>8.7902199999999997</v>
      </c>
      <c r="L1903">
        <v>10.645849999999999</v>
      </c>
      <c r="M1903">
        <v>931.70851000000005</v>
      </c>
      <c r="N1903" s="149">
        <v>1011.00949</v>
      </c>
      <c r="O1903">
        <v>834.78510000000006</v>
      </c>
      <c r="P1903" t="s">
        <v>6186</v>
      </c>
      <c r="Q1903">
        <v>374.20690000000002</v>
      </c>
      <c r="R1903">
        <v>175.67529999999999</v>
      </c>
      <c r="S1903">
        <v>13.360900000000001</v>
      </c>
      <c r="T1903">
        <v>0.48498400000000003</v>
      </c>
      <c r="U1903">
        <v>3.5135E-2</v>
      </c>
      <c r="V1903">
        <v>23.922689999999999</v>
      </c>
      <c r="W1903" t="s">
        <v>6186</v>
      </c>
      <c r="X1903" t="s">
        <v>6186</v>
      </c>
      <c r="Y1903">
        <v>1</v>
      </c>
      <c r="Z1903" t="s">
        <v>6186</v>
      </c>
      <c r="AA1903">
        <v>0.84199999999999997</v>
      </c>
      <c r="AB1903">
        <v>0.158</v>
      </c>
      <c r="AC1903" t="s">
        <v>6186</v>
      </c>
      <c r="AD1903" t="s">
        <v>6186</v>
      </c>
      <c r="AE1903">
        <v>0.158</v>
      </c>
      <c r="AF1903" t="s">
        <v>6186</v>
      </c>
      <c r="AG1903">
        <v>0.374</v>
      </c>
      <c r="AH1903">
        <v>0.46800000000000003</v>
      </c>
      <c r="AI1903" t="s">
        <v>6186</v>
      </c>
      <c r="AJ1903" t="s">
        <v>6186</v>
      </c>
      <c r="AK1903" t="s">
        <v>6186</v>
      </c>
      <c r="AL1903" t="s">
        <v>6186</v>
      </c>
      <c r="AM1903" t="s">
        <v>6186</v>
      </c>
      <c r="AN1903" t="s">
        <v>6186</v>
      </c>
      <c r="AO1903" t="s">
        <v>6186</v>
      </c>
      <c r="AP1903">
        <v>1</v>
      </c>
      <c r="AQ1903" t="s">
        <v>6186</v>
      </c>
      <c r="AR1903" t="s">
        <v>6186</v>
      </c>
      <c r="AS1903" t="s">
        <v>6186</v>
      </c>
      <c r="AT1903" t="s">
        <v>6186</v>
      </c>
      <c r="AU1903" t="s">
        <v>6186</v>
      </c>
      <c r="AV1903">
        <v>3</v>
      </c>
      <c r="AW1903" t="s">
        <v>6186</v>
      </c>
      <c r="AX1903">
        <v>8</v>
      </c>
      <c r="AY1903">
        <v>1</v>
      </c>
      <c r="AZ1903" t="s">
        <v>6186</v>
      </c>
      <c r="BA1903" t="s">
        <v>6186</v>
      </c>
      <c r="BB1903" t="s">
        <v>6186</v>
      </c>
      <c r="BC1903" t="s">
        <v>6186</v>
      </c>
      <c r="BD1903" t="s">
        <v>6186</v>
      </c>
    </row>
    <row r="1904" spans="1:56">
      <c r="A1904" t="s">
        <v>6185</v>
      </c>
      <c r="B1904">
        <v>5000</v>
      </c>
      <c r="C1904">
        <v>1985</v>
      </c>
      <c r="D1904">
        <v>1</v>
      </c>
      <c r="E1904">
        <v>6.9999999999999994E-5</v>
      </c>
      <c r="F1904">
        <v>10.863060000000001</v>
      </c>
      <c r="H1904">
        <v>9.2460900000000006</v>
      </c>
      <c r="I1904">
        <f t="shared" si="33"/>
        <v>6.4722629999999998E-4</v>
      </c>
      <c r="K1904">
        <v>8.5451599999999992</v>
      </c>
      <c r="L1904">
        <v>10.27633</v>
      </c>
      <c r="M1904">
        <v>961.1635</v>
      </c>
      <c r="N1904" s="149">
        <v>1040.0039999999999</v>
      </c>
      <c r="O1904">
        <v>864.80289000000005</v>
      </c>
      <c r="P1904" t="s">
        <v>6186</v>
      </c>
      <c r="Q1904">
        <v>394.43009999999998</v>
      </c>
      <c r="R1904">
        <v>187.28739999999999</v>
      </c>
      <c r="S1904">
        <v>12.4741</v>
      </c>
      <c r="T1904">
        <v>0.49376199999999998</v>
      </c>
      <c r="U1904">
        <v>3.7456999999999997E-2</v>
      </c>
      <c r="V1904">
        <v>23.14554</v>
      </c>
      <c r="W1904" t="s">
        <v>6186</v>
      </c>
      <c r="X1904" t="s">
        <v>6186</v>
      </c>
      <c r="Y1904">
        <v>1</v>
      </c>
      <c r="Z1904" t="s">
        <v>6186</v>
      </c>
      <c r="AA1904">
        <v>0.83699999999999997</v>
      </c>
      <c r="AB1904">
        <v>0.16300000000000001</v>
      </c>
      <c r="AC1904" t="s">
        <v>6186</v>
      </c>
      <c r="AD1904" t="s">
        <v>6186</v>
      </c>
      <c r="AE1904">
        <v>0.16300000000000001</v>
      </c>
      <c r="AF1904" t="s">
        <v>6186</v>
      </c>
      <c r="AG1904">
        <v>0.83699999999999997</v>
      </c>
      <c r="AH1904" t="s">
        <v>6186</v>
      </c>
      <c r="AI1904" t="s">
        <v>6186</v>
      </c>
      <c r="AJ1904" t="s">
        <v>6186</v>
      </c>
      <c r="AK1904" t="s">
        <v>6186</v>
      </c>
      <c r="AL1904" t="s">
        <v>6186</v>
      </c>
      <c r="AM1904" t="s">
        <v>6186</v>
      </c>
      <c r="AN1904" t="s">
        <v>6186</v>
      </c>
      <c r="AO1904" t="s">
        <v>6186</v>
      </c>
      <c r="AP1904">
        <v>1</v>
      </c>
      <c r="AQ1904" t="s">
        <v>6186</v>
      </c>
      <c r="AR1904" t="s">
        <v>6186</v>
      </c>
      <c r="AS1904" t="s">
        <v>6186</v>
      </c>
      <c r="AT1904" t="s">
        <v>6186</v>
      </c>
      <c r="AU1904" t="s">
        <v>6186</v>
      </c>
      <c r="AV1904">
        <v>3</v>
      </c>
      <c r="AW1904" t="s">
        <v>6186</v>
      </c>
      <c r="AX1904">
        <v>8</v>
      </c>
      <c r="AY1904">
        <v>1</v>
      </c>
      <c r="AZ1904" t="s">
        <v>6186</v>
      </c>
      <c r="BA1904" t="s">
        <v>6186</v>
      </c>
      <c r="BB1904" t="s">
        <v>6186</v>
      </c>
      <c r="BC1904" t="s">
        <v>6186</v>
      </c>
      <c r="BD1904" t="s">
        <v>6186</v>
      </c>
    </row>
    <row r="1905" spans="1:56">
      <c r="A1905" t="s">
        <v>6185</v>
      </c>
      <c r="B1905">
        <v>5000</v>
      </c>
      <c r="C1905">
        <v>1986</v>
      </c>
      <c r="D1905">
        <v>1</v>
      </c>
      <c r="E1905">
        <v>6.7000000000000002E-5</v>
      </c>
      <c r="F1905">
        <v>10.694839999999999</v>
      </c>
      <c r="H1905">
        <v>9.0852400000000006</v>
      </c>
      <c r="I1905">
        <f t="shared" si="33"/>
        <v>6.0871108000000007E-4</v>
      </c>
      <c r="K1905">
        <v>8.3423599999999993</v>
      </c>
      <c r="L1905">
        <v>10.16351</v>
      </c>
      <c r="M1905">
        <v>978.17960000000005</v>
      </c>
      <c r="N1905" s="149">
        <v>1065.28628</v>
      </c>
      <c r="O1905">
        <v>874.40264999999999</v>
      </c>
      <c r="P1905" t="s">
        <v>6186</v>
      </c>
      <c r="Q1905">
        <v>378.44589999999999</v>
      </c>
      <c r="R1905">
        <v>204.66220000000001</v>
      </c>
      <c r="S1905">
        <v>11.4444</v>
      </c>
      <c r="T1905">
        <v>0.57350100000000004</v>
      </c>
      <c r="U1905">
        <v>4.0932000000000003E-2</v>
      </c>
      <c r="V1905">
        <v>22.76116</v>
      </c>
      <c r="W1905" t="s">
        <v>6186</v>
      </c>
      <c r="X1905" t="s">
        <v>6186</v>
      </c>
      <c r="Y1905">
        <v>1</v>
      </c>
      <c r="Z1905" t="s">
        <v>6186</v>
      </c>
      <c r="AA1905">
        <v>0.69399999999999995</v>
      </c>
      <c r="AB1905">
        <v>0.30599999999999999</v>
      </c>
      <c r="AC1905" t="s">
        <v>6186</v>
      </c>
      <c r="AD1905" t="s">
        <v>6186</v>
      </c>
      <c r="AE1905">
        <v>0.30599999999999999</v>
      </c>
      <c r="AF1905" t="s">
        <v>6186</v>
      </c>
      <c r="AG1905">
        <v>0.69399999999999995</v>
      </c>
      <c r="AH1905" t="s">
        <v>6186</v>
      </c>
      <c r="AI1905" t="s">
        <v>6186</v>
      </c>
      <c r="AJ1905" t="s">
        <v>6186</v>
      </c>
      <c r="AK1905" t="s">
        <v>6186</v>
      </c>
      <c r="AL1905" t="s">
        <v>6186</v>
      </c>
      <c r="AM1905" t="s">
        <v>6186</v>
      </c>
      <c r="AN1905" t="s">
        <v>6186</v>
      </c>
      <c r="AO1905" t="s">
        <v>6186</v>
      </c>
      <c r="AP1905">
        <v>1</v>
      </c>
      <c r="AQ1905" t="s">
        <v>6186</v>
      </c>
      <c r="AR1905" t="s">
        <v>6186</v>
      </c>
      <c r="AS1905" t="s">
        <v>6186</v>
      </c>
      <c r="AT1905" t="s">
        <v>6186</v>
      </c>
      <c r="AU1905" t="s">
        <v>6186</v>
      </c>
      <c r="AV1905">
        <v>3</v>
      </c>
      <c r="AW1905" t="s">
        <v>6186</v>
      </c>
      <c r="AX1905">
        <v>8</v>
      </c>
      <c r="AY1905">
        <v>1</v>
      </c>
      <c r="AZ1905" t="s">
        <v>6186</v>
      </c>
      <c r="BA1905" t="s">
        <v>6186</v>
      </c>
      <c r="BB1905" t="s">
        <v>6186</v>
      </c>
      <c r="BC1905" t="s">
        <v>6186</v>
      </c>
      <c r="BD1905" t="s">
        <v>6186</v>
      </c>
    </row>
    <row r="1906" spans="1:56">
      <c r="A1906" t="s">
        <v>6185</v>
      </c>
      <c r="B1906">
        <v>5000</v>
      </c>
      <c r="C1906">
        <v>1987</v>
      </c>
      <c r="D1906">
        <v>1</v>
      </c>
      <c r="E1906">
        <v>5.5999999999999999E-5</v>
      </c>
      <c r="F1906">
        <v>11.4169</v>
      </c>
      <c r="H1906">
        <v>9.6569800000000008</v>
      </c>
      <c r="I1906">
        <f t="shared" si="33"/>
        <v>5.4079088000000004E-4</v>
      </c>
      <c r="K1906">
        <v>8.9941800000000001</v>
      </c>
      <c r="L1906">
        <v>10.55979</v>
      </c>
      <c r="M1906">
        <v>920.26675</v>
      </c>
      <c r="N1906">
        <v>988.08349999999996</v>
      </c>
      <c r="O1906">
        <v>841.58888000000002</v>
      </c>
      <c r="P1906" t="s">
        <v>6186</v>
      </c>
      <c r="Q1906">
        <v>410.45139999999998</v>
      </c>
      <c r="R1906">
        <v>190.88239999999999</v>
      </c>
      <c r="S1906">
        <v>11.762700000000001</v>
      </c>
      <c r="T1906">
        <v>0.46607399999999999</v>
      </c>
      <c r="U1906">
        <v>3.8176000000000002E-2</v>
      </c>
      <c r="V1906">
        <v>24.231860000000001</v>
      </c>
      <c r="W1906" t="s">
        <v>6186</v>
      </c>
      <c r="X1906" t="s">
        <v>6186</v>
      </c>
      <c r="Y1906">
        <v>1</v>
      </c>
      <c r="Z1906" t="s">
        <v>6186</v>
      </c>
      <c r="AA1906">
        <v>0.98199999999999998</v>
      </c>
      <c r="AB1906">
        <v>1.7999999999999999E-2</v>
      </c>
      <c r="AC1906" t="s">
        <v>6186</v>
      </c>
      <c r="AD1906" t="s">
        <v>6186</v>
      </c>
      <c r="AE1906" t="s">
        <v>6186</v>
      </c>
      <c r="AF1906" t="s">
        <v>6186</v>
      </c>
      <c r="AG1906">
        <v>1</v>
      </c>
      <c r="AH1906" t="s">
        <v>6186</v>
      </c>
      <c r="AI1906" t="s">
        <v>6186</v>
      </c>
      <c r="AJ1906" t="s">
        <v>6186</v>
      </c>
      <c r="AK1906" t="s">
        <v>6186</v>
      </c>
      <c r="AL1906" t="s">
        <v>6186</v>
      </c>
      <c r="AM1906" t="s">
        <v>6186</v>
      </c>
      <c r="AN1906" t="s">
        <v>6186</v>
      </c>
      <c r="AO1906" t="s">
        <v>6186</v>
      </c>
      <c r="AP1906">
        <v>1</v>
      </c>
      <c r="AQ1906" t="s">
        <v>6186</v>
      </c>
      <c r="AR1906" t="s">
        <v>6186</v>
      </c>
      <c r="AS1906" t="s">
        <v>6186</v>
      </c>
      <c r="AT1906" t="s">
        <v>6186</v>
      </c>
      <c r="AU1906" t="s">
        <v>6186</v>
      </c>
      <c r="AV1906">
        <v>3</v>
      </c>
      <c r="AW1906" t="s">
        <v>6186</v>
      </c>
      <c r="AX1906">
        <v>8</v>
      </c>
      <c r="AY1906">
        <v>1</v>
      </c>
      <c r="AZ1906" t="s">
        <v>6186</v>
      </c>
      <c r="BA1906" t="s">
        <v>6186</v>
      </c>
      <c r="BB1906" t="s">
        <v>6186</v>
      </c>
      <c r="BC1906" t="s">
        <v>6186</v>
      </c>
      <c r="BD1906" t="s">
        <v>6186</v>
      </c>
    </row>
    <row r="1907" spans="1:56">
      <c r="A1907" t="s">
        <v>6185</v>
      </c>
      <c r="B1907">
        <v>5000</v>
      </c>
      <c r="C1907">
        <v>1988</v>
      </c>
      <c r="D1907">
        <v>1</v>
      </c>
      <c r="E1907">
        <v>6.3999999999999997E-5</v>
      </c>
      <c r="F1907">
        <v>12.337199999999999</v>
      </c>
      <c r="H1907">
        <v>10.427619999999999</v>
      </c>
      <c r="I1907">
        <f t="shared" si="33"/>
        <v>6.6736767999999987E-4</v>
      </c>
      <c r="K1907">
        <v>9.5192899999999998</v>
      </c>
      <c r="L1907">
        <v>11.69115</v>
      </c>
      <c r="M1907">
        <v>852.25555999999995</v>
      </c>
      <c r="N1907">
        <v>933.57839000000001</v>
      </c>
      <c r="O1907">
        <v>760.14796999999999</v>
      </c>
      <c r="P1907" t="s">
        <v>6186</v>
      </c>
      <c r="Q1907">
        <v>407.76620000000003</v>
      </c>
      <c r="R1907">
        <v>206.72309999999999</v>
      </c>
      <c r="S1907">
        <v>11.2797</v>
      </c>
      <c r="T1907">
        <v>0.50931999999999999</v>
      </c>
      <c r="U1907">
        <v>4.1345E-2</v>
      </c>
      <c r="V1907">
        <v>26.087990000000001</v>
      </c>
      <c r="W1907" t="s">
        <v>6186</v>
      </c>
      <c r="X1907" t="s">
        <v>6186</v>
      </c>
      <c r="Y1907">
        <v>1</v>
      </c>
      <c r="Z1907" t="s">
        <v>6186</v>
      </c>
      <c r="AA1907">
        <v>0.95099999999999996</v>
      </c>
      <c r="AB1907">
        <v>4.9000000000000002E-2</v>
      </c>
      <c r="AC1907" t="s">
        <v>6186</v>
      </c>
      <c r="AD1907" t="s">
        <v>6186</v>
      </c>
      <c r="AE1907" t="s">
        <v>6186</v>
      </c>
      <c r="AF1907" t="s">
        <v>6186</v>
      </c>
      <c r="AG1907">
        <v>1</v>
      </c>
      <c r="AH1907" t="s">
        <v>6186</v>
      </c>
      <c r="AI1907" t="s">
        <v>6186</v>
      </c>
      <c r="AJ1907" t="s">
        <v>6186</v>
      </c>
      <c r="AK1907" t="s">
        <v>6186</v>
      </c>
      <c r="AL1907" t="s">
        <v>6186</v>
      </c>
      <c r="AM1907" t="s">
        <v>6186</v>
      </c>
      <c r="AN1907" t="s">
        <v>6186</v>
      </c>
      <c r="AO1907" t="s">
        <v>6186</v>
      </c>
      <c r="AP1907">
        <v>1</v>
      </c>
      <c r="AQ1907" t="s">
        <v>6186</v>
      </c>
      <c r="AR1907" t="s">
        <v>6186</v>
      </c>
      <c r="AS1907" t="s">
        <v>6186</v>
      </c>
      <c r="AT1907" t="s">
        <v>6186</v>
      </c>
      <c r="AU1907" t="s">
        <v>6186</v>
      </c>
      <c r="AV1907">
        <v>3</v>
      </c>
      <c r="AW1907" t="s">
        <v>6186</v>
      </c>
      <c r="AX1907">
        <v>8</v>
      </c>
      <c r="AY1907">
        <v>1</v>
      </c>
      <c r="AZ1907" t="s">
        <v>6186</v>
      </c>
      <c r="BA1907" t="s">
        <v>6186</v>
      </c>
      <c r="BB1907" t="s">
        <v>6186</v>
      </c>
      <c r="BC1907" t="s">
        <v>6186</v>
      </c>
      <c r="BD1907" t="s">
        <v>6186</v>
      </c>
    </row>
    <row r="1908" spans="1:56">
      <c r="A1908" t="s">
        <v>6185</v>
      </c>
      <c r="B1908">
        <v>5000</v>
      </c>
      <c r="C1908">
        <v>1989</v>
      </c>
      <c r="D1908">
        <v>1</v>
      </c>
      <c r="E1908">
        <v>6.0999999999999999E-5</v>
      </c>
      <c r="F1908">
        <v>12.385619999999999</v>
      </c>
      <c r="H1908">
        <v>10.440300000000001</v>
      </c>
      <c r="I1908">
        <f t="shared" si="33"/>
        <v>6.3685830000000001E-4</v>
      </c>
      <c r="K1908">
        <v>9.5216600000000007</v>
      </c>
      <c r="L1908">
        <v>11.68562</v>
      </c>
      <c r="M1908">
        <v>851.22045000000003</v>
      </c>
      <c r="N1908">
        <v>933.34603000000004</v>
      </c>
      <c r="O1908">
        <v>760.50729000000001</v>
      </c>
      <c r="P1908" t="s">
        <v>6186</v>
      </c>
      <c r="Q1908">
        <v>410.24889999999999</v>
      </c>
      <c r="R1908">
        <v>205.71270000000001</v>
      </c>
      <c r="S1908">
        <v>10.898300000000001</v>
      </c>
      <c r="T1908">
        <v>0.50243199999999999</v>
      </c>
      <c r="U1908">
        <v>4.1142999999999999E-2</v>
      </c>
      <c r="V1908">
        <v>26.10877</v>
      </c>
      <c r="W1908" t="s">
        <v>6186</v>
      </c>
      <c r="X1908" t="s">
        <v>6186</v>
      </c>
      <c r="Y1908">
        <v>1</v>
      </c>
      <c r="Z1908" t="s">
        <v>6186</v>
      </c>
      <c r="AA1908">
        <v>1</v>
      </c>
      <c r="AB1908" t="s">
        <v>6186</v>
      </c>
      <c r="AC1908" t="s">
        <v>6186</v>
      </c>
      <c r="AD1908" t="s">
        <v>6186</v>
      </c>
      <c r="AE1908" t="s">
        <v>6186</v>
      </c>
      <c r="AF1908" t="s">
        <v>6186</v>
      </c>
      <c r="AG1908">
        <v>1</v>
      </c>
      <c r="AH1908" t="s">
        <v>6186</v>
      </c>
      <c r="AI1908" t="s">
        <v>6186</v>
      </c>
      <c r="AJ1908" t="s">
        <v>6186</v>
      </c>
      <c r="AK1908" t="s">
        <v>6186</v>
      </c>
      <c r="AL1908" t="s">
        <v>6186</v>
      </c>
      <c r="AM1908" t="s">
        <v>6186</v>
      </c>
      <c r="AN1908" t="s">
        <v>6186</v>
      </c>
      <c r="AO1908" t="s">
        <v>6186</v>
      </c>
      <c r="AP1908">
        <v>1</v>
      </c>
      <c r="AQ1908" t="s">
        <v>6186</v>
      </c>
      <c r="AR1908" t="s">
        <v>6186</v>
      </c>
      <c r="AS1908" t="s">
        <v>6186</v>
      </c>
      <c r="AT1908" t="s">
        <v>6186</v>
      </c>
      <c r="AU1908" t="s">
        <v>6186</v>
      </c>
      <c r="AV1908">
        <v>3</v>
      </c>
      <c r="AW1908" t="s">
        <v>6186</v>
      </c>
      <c r="AX1908">
        <v>8</v>
      </c>
      <c r="AY1908">
        <v>1</v>
      </c>
      <c r="AZ1908" t="s">
        <v>6186</v>
      </c>
      <c r="BA1908" t="s">
        <v>6186</v>
      </c>
      <c r="BB1908" t="s">
        <v>6186</v>
      </c>
      <c r="BC1908" t="s">
        <v>6186</v>
      </c>
      <c r="BD1908" t="s">
        <v>6186</v>
      </c>
    </row>
    <row r="1909" spans="1:56">
      <c r="A1909" t="s">
        <v>6185</v>
      </c>
      <c r="B1909">
        <v>5000</v>
      </c>
      <c r="C1909">
        <v>1990</v>
      </c>
      <c r="D1909">
        <v>0</v>
      </c>
      <c r="E1909">
        <v>0</v>
      </c>
      <c r="F1909">
        <v>10.93</v>
      </c>
      <c r="H1909">
        <v>9.2275899999999993</v>
      </c>
      <c r="I1909">
        <f t="shared" si="33"/>
        <v>0</v>
      </c>
      <c r="K1909">
        <v>8.1976999999999993</v>
      </c>
      <c r="L1909">
        <v>10.675929999999999</v>
      </c>
      <c r="M1909">
        <v>963.08966999999996</v>
      </c>
      <c r="N1909" s="149">
        <v>1084.0840000000001</v>
      </c>
      <c r="O1909">
        <v>832.43305999999995</v>
      </c>
      <c r="P1909" t="s">
        <v>6186</v>
      </c>
      <c r="Q1909">
        <v>326</v>
      </c>
      <c r="R1909">
        <v>240</v>
      </c>
      <c r="S1909">
        <v>9.4360999999999997</v>
      </c>
      <c r="T1909">
        <v>0.73619599999999996</v>
      </c>
      <c r="U1909">
        <v>4.8000000000000001E-2</v>
      </c>
      <c r="V1909">
        <v>23.06898</v>
      </c>
      <c r="W1909" t="s">
        <v>6186</v>
      </c>
      <c r="X1909" t="s">
        <v>6186</v>
      </c>
      <c r="Y1909">
        <v>1</v>
      </c>
      <c r="Z1909" t="s">
        <v>6186</v>
      </c>
      <c r="AA1909" t="s">
        <v>6186</v>
      </c>
      <c r="AB1909">
        <v>1</v>
      </c>
      <c r="AC1909" t="s">
        <v>6186</v>
      </c>
      <c r="AD1909" t="s">
        <v>6186</v>
      </c>
      <c r="AE1909" t="s">
        <v>6186</v>
      </c>
      <c r="AF1909" t="s">
        <v>6186</v>
      </c>
      <c r="AG1909">
        <v>1</v>
      </c>
      <c r="AH1909" t="s">
        <v>6186</v>
      </c>
      <c r="AI1909" t="s">
        <v>6186</v>
      </c>
      <c r="AJ1909" t="s">
        <v>6186</v>
      </c>
      <c r="AK1909" t="s">
        <v>6186</v>
      </c>
      <c r="AL1909" t="s">
        <v>6186</v>
      </c>
      <c r="AM1909" t="s">
        <v>6186</v>
      </c>
      <c r="AN1909" t="s">
        <v>6186</v>
      </c>
      <c r="AO1909" t="s">
        <v>6186</v>
      </c>
      <c r="AP1909">
        <v>1</v>
      </c>
      <c r="AQ1909" t="s">
        <v>6186</v>
      </c>
      <c r="AR1909" t="s">
        <v>6186</v>
      </c>
      <c r="AS1909" t="s">
        <v>6186</v>
      </c>
      <c r="AT1909" t="s">
        <v>6186</v>
      </c>
      <c r="AU1909" t="s">
        <v>6186</v>
      </c>
      <c r="AV1909">
        <v>3</v>
      </c>
      <c r="AW1909" t="s">
        <v>6186</v>
      </c>
      <c r="AX1909">
        <v>8</v>
      </c>
      <c r="AY1909">
        <v>1</v>
      </c>
      <c r="AZ1909" t="s">
        <v>6186</v>
      </c>
      <c r="BA1909" t="s">
        <v>6186</v>
      </c>
      <c r="BB1909" t="s">
        <v>6186</v>
      </c>
      <c r="BC1909" t="s">
        <v>6186</v>
      </c>
      <c r="BD1909" t="s">
        <v>6186</v>
      </c>
    </row>
    <row r="1910" spans="1:56">
      <c r="A1910" t="s">
        <v>6185</v>
      </c>
      <c r="B1910">
        <v>5000</v>
      </c>
      <c r="C1910">
        <v>1991</v>
      </c>
      <c r="D1910" t="s">
        <v>6186</v>
      </c>
      <c r="E1910" t="s">
        <v>6186</v>
      </c>
      <c r="F1910" t="s">
        <v>6186</v>
      </c>
      <c r="H1910" t="s">
        <v>6186</v>
      </c>
      <c r="I1910" t="str">
        <f t="shared" si="33"/>
        <v/>
      </c>
      <c r="K1910" t="s">
        <v>6186</v>
      </c>
      <c r="L1910" t="s">
        <v>6186</v>
      </c>
      <c r="M1910" t="s">
        <v>6186</v>
      </c>
      <c r="N1910" t="s">
        <v>6186</v>
      </c>
      <c r="O1910" t="s">
        <v>6186</v>
      </c>
      <c r="P1910" t="s">
        <v>6186</v>
      </c>
      <c r="Q1910" t="s">
        <v>6186</v>
      </c>
      <c r="R1910" t="s">
        <v>6186</v>
      </c>
      <c r="S1910" t="s">
        <v>6186</v>
      </c>
      <c r="T1910" t="s">
        <v>6186</v>
      </c>
      <c r="U1910" t="s">
        <v>6186</v>
      </c>
      <c r="V1910" t="s">
        <v>6186</v>
      </c>
      <c r="W1910" t="s">
        <v>6186</v>
      </c>
      <c r="X1910" t="s">
        <v>6186</v>
      </c>
      <c r="Y1910" t="s">
        <v>6186</v>
      </c>
      <c r="Z1910" t="s">
        <v>6186</v>
      </c>
      <c r="AA1910" t="s">
        <v>6186</v>
      </c>
      <c r="AB1910" t="s">
        <v>6186</v>
      </c>
      <c r="AC1910" t="s">
        <v>6186</v>
      </c>
      <c r="AD1910" t="s">
        <v>6186</v>
      </c>
      <c r="AE1910" t="s">
        <v>6186</v>
      </c>
      <c r="AF1910" t="s">
        <v>6186</v>
      </c>
      <c r="AG1910" t="s">
        <v>6186</v>
      </c>
      <c r="AH1910" t="s">
        <v>6186</v>
      </c>
      <c r="AI1910" t="s">
        <v>6186</v>
      </c>
      <c r="AJ1910" t="s">
        <v>6186</v>
      </c>
      <c r="AK1910" t="s">
        <v>6186</v>
      </c>
      <c r="AL1910" t="s">
        <v>6186</v>
      </c>
      <c r="AM1910" t="s">
        <v>6186</v>
      </c>
      <c r="AN1910" t="s">
        <v>6186</v>
      </c>
      <c r="AO1910" t="s">
        <v>6186</v>
      </c>
      <c r="AP1910" t="s">
        <v>6186</v>
      </c>
      <c r="AQ1910" t="s">
        <v>6186</v>
      </c>
      <c r="AR1910" t="s">
        <v>6186</v>
      </c>
      <c r="AS1910" t="s">
        <v>6186</v>
      </c>
      <c r="AT1910" t="s">
        <v>6186</v>
      </c>
      <c r="AU1910" t="s">
        <v>6186</v>
      </c>
      <c r="AV1910" t="s">
        <v>6186</v>
      </c>
      <c r="AW1910" t="s">
        <v>6186</v>
      </c>
      <c r="AX1910" t="s">
        <v>6186</v>
      </c>
      <c r="AY1910" t="s">
        <v>6186</v>
      </c>
      <c r="AZ1910" t="s">
        <v>6186</v>
      </c>
      <c r="BA1910" t="s">
        <v>6186</v>
      </c>
      <c r="BB1910" t="s">
        <v>6186</v>
      </c>
      <c r="BC1910" t="s">
        <v>6186</v>
      </c>
      <c r="BD1910" t="s">
        <v>6186</v>
      </c>
    </row>
    <row r="1911" spans="1:56">
      <c r="A1911" t="s">
        <v>6185</v>
      </c>
      <c r="B1911">
        <v>5000</v>
      </c>
      <c r="C1911">
        <v>1992</v>
      </c>
      <c r="D1911">
        <v>10</v>
      </c>
      <c r="E1911">
        <v>8.5499999999999997E-4</v>
      </c>
      <c r="F1911">
        <v>17.28734</v>
      </c>
      <c r="H1911">
        <v>14.47439</v>
      </c>
      <c r="I1911">
        <f t="shared" si="33"/>
        <v>1.237560345E-2</v>
      </c>
      <c r="K1911">
        <v>12.81442</v>
      </c>
      <c r="L1911">
        <v>16.696259999999999</v>
      </c>
      <c r="M1911">
        <v>620.86244999999997</v>
      </c>
      <c r="N1911">
        <v>701.04695000000004</v>
      </c>
      <c r="O1911">
        <v>538.49302999999998</v>
      </c>
      <c r="P1911" t="s">
        <v>6186</v>
      </c>
      <c r="Q1911">
        <v>282.6422</v>
      </c>
      <c r="R1911">
        <v>297.09730000000002</v>
      </c>
      <c r="S1911">
        <v>8.3109000000000002</v>
      </c>
      <c r="T1911">
        <v>1.041283</v>
      </c>
      <c r="U1911">
        <v>5.9419E-2</v>
      </c>
      <c r="V1911">
        <v>36.772399999999998</v>
      </c>
      <c r="W1911" t="s">
        <v>6186</v>
      </c>
      <c r="X1911" t="s">
        <v>6186</v>
      </c>
      <c r="Y1911">
        <v>1</v>
      </c>
      <c r="Z1911" t="s">
        <v>6186</v>
      </c>
      <c r="AA1911">
        <v>1</v>
      </c>
      <c r="AB1911" t="s">
        <v>6186</v>
      </c>
      <c r="AC1911" t="s">
        <v>6186</v>
      </c>
      <c r="AD1911" t="s">
        <v>6186</v>
      </c>
      <c r="AE1911" t="s">
        <v>6186</v>
      </c>
      <c r="AF1911" t="s">
        <v>6186</v>
      </c>
      <c r="AG1911">
        <v>0.89100000000000001</v>
      </c>
      <c r="AH1911" t="s">
        <v>6186</v>
      </c>
      <c r="AI1911">
        <v>0.109</v>
      </c>
      <c r="AJ1911">
        <v>0.109</v>
      </c>
      <c r="AK1911" t="s">
        <v>6186</v>
      </c>
      <c r="AL1911" t="s">
        <v>6186</v>
      </c>
      <c r="AM1911" t="s">
        <v>6186</v>
      </c>
      <c r="AN1911" t="s">
        <v>6186</v>
      </c>
      <c r="AO1911" t="s">
        <v>6186</v>
      </c>
      <c r="AP1911">
        <v>0.89100000000000001</v>
      </c>
      <c r="AQ1911" t="s">
        <v>6186</v>
      </c>
      <c r="AR1911" t="s">
        <v>6186</v>
      </c>
      <c r="AS1911" t="s">
        <v>6186</v>
      </c>
      <c r="AT1911">
        <v>0.89100000000000001</v>
      </c>
      <c r="AU1911" t="s">
        <v>6186</v>
      </c>
      <c r="AV1911">
        <v>4</v>
      </c>
      <c r="AW1911" t="s">
        <v>6186</v>
      </c>
      <c r="AX1911">
        <v>8.1999999999999993</v>
      </c>
      <c r="AY1911">
        <v>1</v>
      </c>
      <c r="AZ1911" t="s">
        <v>6186</v>
      </c>
      <c r="BA1911" t="s">
        <v>6186</v>
      </c>
      <c r="BB1911" t="s">
        <v>6186</v>
      </c>
      <c r="BC1911" t="s">
        <v>6186</v>
      </c>
      <c r="BD1911" t="s">
        <v>6186</v>
      </c>
    </row>
    <row r="1912" spans="1:56">
      <c r="A1912" t="s">
        <v>6185</v>
      </c>
      <c r="B1912">
        <v>5000</v>
      </c>
      <c r="C1912">
        <v>1993</v>
      </c>
      <c r="D1912">
        <v>16</v>
      </c>
      <c r="E1912">
        <v>1.1839999999999999E-3</v>
      </c>
      <c r="F1912">
        <v>18.90605</v>
      </c>
      <c r="H1912">
        <v>15.77683</v>
      </c>
      <c r="I1912">
        <f t="shared" si="33"/>
        <v>1.8679766720000001E-2</v>
      </c>
      <c r="K1912">
        <v>13.89574</v>
      </c>
      <c r="L1912">
        <v>18.254760000000001</v>
      </c>
      <c r="M1912">
        <v>563.29435999999998</v>
      </c>
      <c r="N1912">
        <v>639.54853000000003</v>
      </c>
      <c r="O1912">
        <v>486.83204999999998</v>
      </c>
      <c r="P1912" t="s">
        <v>6186</v>
      </c>
      <c r="Q1912">
        <v>246.6206</v>
      </c>
      <c r="R1912">
        <v>263.03570000000002</v>
      </c>
      <c r="S1912">
        <v>8.2749000000000006</v>
      </c>
      <c r="T1912">
        <v>1.072155</v>
      </c>
      <c r="U1912">
        <v>5.2607000000000001E-2</v>
      </c>
      <c r="V1912">
        <v>39.698480000000004</v>
      </c>
      <c r="W1912" t="s">
        <v>6186</v>
      </c>
      <c r="X1912" t="s">
        <v>6186</v>
      </c>
      <c r="Y1912">
        <v>1</v>
      </c>
      <c r="Z1912" t="s">
        <v>6186</v>
      </c>
      <c r="AA1912">
        <v>1</v>
      </c>
      <c r="AB1912" t="s">
        <v>6186</v>
      </c>
      <c r="AC1912" t="s">
        <v>6186</v>
      </c>
      <c r="AD1912" t="s">
        <v>6186</v>
      </c>
      <c r="AE1912" t="s">
        <v>6186</v>
      </c>
      <c r="AF1912" t="s">
        <v>6186</v>
      </c>
      <c r="AG1912">
        <v>1</v>
      </c>
      <c r="AH1912" t="s">
        <v>6186</v>
      </c>
      <c r="AI1912" t="s">
        <v>6186</v>
      </c>
      <c r="AJ1912" t="s">
        <v>6186</v>
      </c>
      <c r="AK1912" t="s">
        <v>6186</v>
      </c>
      <c r="AL1912" t="s">
        <v>6186</v>
      </c>
      <c r="AM1912" t="s">
        <v>6186</v>
      </c>
      <c r="AN1912" t="s">
        <v>6186</v>
      </c>
      <c r="AO1912" t="s">
        <v>6186</v>
      </c>
      <c r="AP1912">
        <v>1</v>
      </c>
      <c r="AQ1912" t="s">
        <v>6186</v>
      </c>
      <c r="AR1912" t="s">
        <v>6186</v>
      </c>
      <c r="AS1912" t="s">
        <v>6186</v>
      </c>
      <c r="AT1912">
        <v>0.93500000000000005</v>
      </c>
      <c r="AU1912" t="s">
        <v>6186</v>
      </c>
      <c r="AV1912">
        <v>4.3</v>
      </c>
      <c r="AW1912" t="s">
        <v>6186</v>
      </c>
      <c r="AX1912">
        <v>7.2</v>
      </c>
      <c r="AY1912">
        <v>0.66200000000000003</v>
      </c>
      <c r="AZ1912">
        <v>0.33800000000000002</v>
      </c>
      <c r="BA1912" t="s">
        <v>6186</v>
      </c>
      <c r="BB1912" t="s">
        <v>6186</v>
      </c>
      <c r="BC1912" t="s">
        <v>6186</v>
      </c>
      <c r="BD1912" t="s">
        <v>6186</v>
      </c>
    </row>
    <row r="1913" spans="1:56">
      <c r="A1913" t="s">
        <v>6185</v>
      </c>
      <c r="B1913">
        <v>5000</v>
      </c>
      <c r="C1913">
        <v>1994</v>
      </c>
      <c r="D1913">
        <v>11</v>
      </c>
      <c r="E1913">
        <v>8.1099999999999998E-4</v>
      </c>
      <c r="F1913">
        <v>20.35041</v>
      </c>
      <c r="H1913">
        <v>16.985800000000001</v>
      </c>
      <c r="I1913">
        <f t="shared" si="33"/>
        <v>1.37754838E-2</v>
      </c>
      <c r="K1913">
        <v>14.620380000000001</v>
      </c>
      <c r="L1913">
        <v>20.188089999999999</v>
      </c>
      <c r="M1913">
        <v>526.59262999999999</v>
      </c>
      <c r="N1913">
        <v>611.74820999999997</v>
      </c>
      <c r="O1913">
        <v>443.10453999999999</v>
      </c>
      <c r="P1913" t="s">
        <v>6186</v>
      </c>
      <c r="Q1913">
        <v>253.6729</v>
      </c>
      <c r="R1913">
        <v>266.19389999999999</v>
      </c>
      <c r="S1913">
        <v>8.2391000000000005</v>
      </c>
      <c r="T1913">
        <v>1.0506279999999999</v>
      </c>
      <c r="U1913">
        <v>5.3239000000000002E-2</v>
      </c>
      <c r="V1913">
        <v>42.997889999999998</v>
      </c>
      <c r="W1913" t="s">
        <v>6186</v>
      </c>
      <c r="X1913" t="s">
        <v>6186</v>
      </c>
      <c r="Y1913">
        <v>1</v>
      </c>
      <c r="Z1913" t="s">
        <v>6186</v>
      </c>
      <c r="AA1913">
        <v>1</v>
      </c>
      <c r="AB1913" t="s">
        <v>6186</v>
      </c>
      <c r="AC1913" t="s">
        <v>6186</v>
      </c>
      <c r="AD1913" t="s">
        <v>6186</v>
      </c>
      <c r="AE1913" t="s">
        <v>6186</v>
      </c>
      <c r="AF1913" t="s">
        <v>6186</v>
      </c>
      <c r="AG1913">
        <v>0.94</v>
      </c>
      <c r="AH1913" t="s">
        <v>6186</v>
      </c>
      <c r="AI1913">
        <v>0.06</v>
      </c>
      <c r="AJ1913">
        <v>0.06</v>
      </c>
      <c r="AK1913" t="s">
        <v>6186</v>
      </c>
      <c r="AL1913" t="s">
        <v>6186</v>
      </c>
      <c r="AM1913" t="s">
        <v>6186</v>
      </c>
      <c r="AN1913" t="s">
        <v>6186</v>
      </c>
      <c r="AO1913" t="s">
        <v>6186</v>
      </c>
      <c r="AP1913">
        <v>0.94</v>
      </c>
      <c r="AQ1913" t="s">
        <v>6186</v>
      </c>
      <c r="AR1913" t="s">
        <v>6186</v>
      </c>
      <c r="AS1913" t="s">
        <v>6186</v>
      </c>
      <c r="AT1913">
        <v>0.94</v>
      </c>
      <c r="AU1913" t="s">
        <v>6186</v>
      </c>
      <c r="AV1913">
        <v>4.3</v>
      </c>
      <c r="AW1913" t="s">
        <v>6186</v>
      </c>
      <c r="AX1913">
        <v>7.4</v>
      </c>
      <c r="AY1913">
        <v>0.71099999999999997</v>
      </c>
      <c r="AZ1913">
        <v>0.28899999999999998</v>
      </c>
      <c r="BA1913" t="s">
        <v>6186</v>
      </c>
      <c r="BB1913" t="s">
        <v>6186</v>
      </c>
      <c r="BC1913" t="s">
        <v>6186</v>
      </c>
      <c r="BD1913" t="s">
        <v>6186</v>
      </c>
    </row>
    <row r="1914" spans="1:56">
      <c r="A1914" t="s">
        <v>6185</v>
      </c>
      <c r="B1914">
        <v>5000</v>
      </c>
      <c r="C1914">
        <v>1995</v>
      </c>
      <c r="D1914">
        <v>16</v>
      </c>
      <c r="E1914">
        <v>1.0330000000000001E-3</v>
      </c>
      <c r="F1914">
        <v>19.586760000000002</v>
      </c>
      <c r="H1914">
        <v>16.26821</v>
      </c>
      <c r="I1914">
        <f t="shared" si="33"/>
        <v>1.6805060930000001E-2</v>
      </c>
      <c r="K1914">
        <v>14.14805</v>
      </c>
      <c r="L1914">
        <v>18.989280000000001</v>
      </c>
      <c r="M1914">
        <v>547.83087</v>
      </c>
      <c r="N1914">
        <v>629.93035999999995</v>
      </c>
      <c r="O1914">
        <v>469.32569999999998</v>
      </c>
      <c r="P1914" t="s">
        <v>6186</v>
      </c>
      <c r="Q1914">
        <v>283.6737</v>
      </c>
      <c r="R1914">
        <v>297.71480000000003</v>
      </c>
      <c r="S1914">
        <v>7.9474999999999998</v>
      </c>
      <c r="T1914">
        <v>1.0480860000000001</v>
      </c>
      <c r="U1914">
        <v>5.9542999999999999E-2</v>
      </c>
      <c r="V1914">
        <v>40.91722</v>
      </c>
      <c r="W1914" t="s">
        <v>6186</v>
      </c>
      <c r="X1914" t="s">
        <v>6186</v>
      </c>
      <c r="Y1914">
        <v>1</v>
      </c>
      <c r="Z1914" t="s">
        <v>6186</v>
      </c>
      <c r="AA1914">
        <v>1</v>
      </c>
      <c r="AB1914" t="s">
        <v>6186</v>
      </c>
      <c r="AC1914" t="s">
        <v>6186</v>
      </c>
      <c r="AD1914" t="s">
        <v>6186</v>
      </c>
      <c r="AE1914" t="s">
        <v>6186</v>
      </c>
      <c r="AF1914" t="s">
        <v>6186</v>
      </c>
      <c r="AG1914">
        <v>0.97299999999999998</v>
      </c>
      <c r="AH1914" t="s">
        <v>6186</v>
      </c>
      <c r="AI1914">
        <v>2.7E-2</v>
      </c>
      <c r="AJ1914">
        <v>2.7E-2</v>
      </c>
      <c r="AK1914" t="s">
        <v>6186</v>
      </c>
      <c r="AL1914" t="s">
        <v>6186</v>
      </c>
      <c r="AM1914" t="s">
        <v>6186</v>
      </c>
      <c r="AN1914" t="s">
        <v>6186</v>
      </c>
      <c r="AO1914" t="s">
        <v>6186</v>
      </c>
      <c r="AP1914">
        <v>0.97299999999999998</v>
      </c>
      <c r="AQ1914" t="s">
        <v>6186</v>
      </c>
      <c r="AR1914" t="s">
        <v>6186</v>
      </c>
      <c r="AS1914" t="s">
        <v>6186</v>
      </c>
      <c r="AT1914">
        <v>0.97299999999999998</v>
      </c>
      <c r="AU1914" t="s">
        <v>6186</v>
      </c>
      <c r="AV1914">
        <v>4</v>
      </c>
      <c r="AW1914" t="s">
        <v>6186</v>
      </c>
      <c r="AX1914">
        <v>8.1999999999999993</v>
      </c>
      <c r="AY1914">
        <v>1</v>
      </c>
      <c r="AZ1914" t="s">
        <v>6186</v>
      </c>
      <c r="BA1914" t="s">
        <v>6186</v>
      </c>
      <c r="BB1914" t="s">
        <v>6186</v>
      </c>
      <c r="BC1914" t="s">
        <v>6186</v>
      </c>
      <c r="BD1914" t="s">
        <v>6186</v>
      </c>
    </row>
    <row r="1915" spans="1:56">
      <c r="A1915" t="s">
        <v>6185</v>
      </c>
      <c r="B1915">
        <v>5000</v>
      </c>
      <c r="C1915">
        <v>1996</v>
      </c>
      <c r="D1915">
        <v>7</v>
      </c>
      <c r="E1915">
        <v>5.3700000000000004E-4</v>
      </c>
      <c r="F1915">
        <v>19.940460000000002</v>
      </c>
      <c r="H1915">
        <v>16.635100000000001</v>
      </c>
      <c r="I1915">
        <f t="shared" si="33"/>
        <v>8.9330487000000014E-3</v>
      </c>
      <c r="K1915">
        <v>13.94021</v>
      </c>
      <c r="L1915">
        <v>20.30799</v>
      </c>
      <c r="M1915">
        <v>534.23186999999996</v>
      </c>
      <c r="N1915">
        <v>637.50825999999995</v>
      </c>
      <c r="O1915">
        <v>437.61103000000003</v>
      </c>
      <c r="P1915" t="s">
        <v>6186</v>
      </c>
      <c r="Q1915">
        <v>286.32190000000003</v>
      </c>
      <c r="R1915">
        <v>302.61430000000001</v>
      </c>
      <c r="S1915">
        <v>7.7095000000000002</v>
      </c>
      <c r="T1915">
        <v>1.058003</v>
      </c>
      <c r="U1915">
        <v>6.0523E-2</v>
      </c>
      <c r="V1915">
        <v>41.659300000000002</v>
      </c>
      <c r="W1915" t="s">
        <v>6186</v>
      </c>
      <c r="X1915" t="s">
        <v>6186</v>
      </c>
      <c r="Y1915">
        <v>1</v>
      </c>
      <c r="Z1915" t="s">
        <v>6186</v>
      </c>
      <c r="AA1915" t="s">
        <v>6186</v>
      </c>
      <c r="AB1915">
        <v>1</v>
      </c>
      <c r="AC1915" t="s">
        <v>6186</v>
      </c>
      <c r="AD1915" t="s">
        <v>6186</v>
      </c>
      <c r="AE1915" t="s">
        <v>6186</v>
      </c>
      <c r="AF1915" t="s">
        <v>6186</v>
      </c>
      <c r="AG1915">
        <v>1</v>
      </c>
      <c r="AH1915" t="s">
        <v>6186</v>
      </c>
      <c r="AI1915" t="s">
        <v>6186</v>
      </c>
      <c r="AJ1915" t="s">
        <v>6186</v>
      </c>
      <c r="AK1915" t="s">
        <v>6186</v>
      </c>
      <c r="AL1915" t="s">
        <v>6186</v>
      </c>
      <c r="AM1915" t="s">
        <v>6186</v>
      </c>
      <c r="AN1915" t="s">
        <v>6186</v>
      </c>
      <c r="AO1915" t="s">
        <v>6186</v>
      </c>
      <c r="AP1915">
        <v>1</v>
      </c>
      <c r="AQ1915" t="s">
        <v>6186</v>
      </c>
      <c r="AR1915" t="s">
        <v>6186</v>
      </c>
      <c r="AS1915" t="s">
        <v>6186</v>
      </c>
      <c r="AT1915">
        <v>1</v>
      </c>
      <c r="AU1915" t="s">
        <v>6186</v>
      </c>
      <c r="AV1915">
        <v>5</v>
      </c>
      <c r="AW1915" t="s">
        <v>6186</v>
      </c>
      <c r="AX1915">
        <v>8.3000000000000007</v>
      </c>
      <c r="AY1915" t="s">
        <v>6186</v>
      </c>
      <c r="AZ1915">
        <v>1</v>
      </c>
      <c r="BA1915" t="s">
        <v>6186</v>
      </c>
      <c r="BB1915" t="s">
        <v>6186</v>
      </c>
      <c r="BC1915" t="s">
        <v>6186</v>
      </c>
      <c r="BD1915" t="s">
        <v>6186</v>
      </c>
    </row>
    <row r="1916" spans="1:56">
      <c r="A1916" t="s">
        <v>6185</v>
      </c>
      <c r="B1916">
        <v>5000</v>
      </c>
      <c r="C1916">
        <v>1997</v>
      </c>
      <c r="D1916">
        <v>10</v>
      </c>
      <c r="E1916">
        <v>6.5700000000000003E-4</v>
      </c>
      <c r="F1916">
        <v>20.17803</v>
      </c>
      <c r="H1916">
        <v>16.787559999999999</v>
      </c>
      <c r="I1916">
        <f t="shared" si="33"/>
        <v>1.102942692E-2</v>
      </c>
      <c r="K1916">
        <v>14.0303</v>
      </c>
      <c r="L1916">
        <v>20.460049999999999</v>
      </c>
      <c r="M1916">
        <v>529.38021000000003</v>
      </c>
      <c r="N1916">
        <v>633.41476999999998</v>
      </c>
      <c r="O1916">
        <v>434.35865999999999</v>
      </c>
      <c r="P1916" t="s">
        <v>6186</v>
      </c>
      <c r="Q1916">
        <v>287.86329999999998</v>
      </c>
      <c r="R1916">
        <v>304.09089999999998</v>
      </c>
      <c r="S1916">
        <v>7.6637000000000004</v>
      </c>
      <c r="T1916">
        <v>1.0574250000000001</v>
      </c>
      <c r="U1916">
        <v>6.0817999999999997E-2</v>
      </c>
      <c r="V1916">
        <v>42.067929999999997</v>
      </c>
      <c r="W1916" t="s">
        <v>6186</v>
      </c>
      <c r="X1916" t="s">
        <v>6186</v>
      </c>
      <c r="Y1916">
        <v>1</v>
      </c>
      <c r="Z1916" t="s">
        <v>6186</v>
      </c>
      <c r="AA1916" t="s">
        <v>6186</v>
      </c>
      <c r="AB1916">
        <v>1</v>
      </c>
      <c r="AC1916" t="s">
        <v>6186</v>
      </c>
      <c r="AD1916" t="s">
        <v>6186</v>
      </c>
      <c r="AE1916" t="s">
        <v>6186</v>
      </c>
      <c r="AF1916" t="s">
        <v>6186</v>
      </c>
      <c r="AG1916">
        <v>1</v>
      </c>
      <c r="AH1916" t="s">
        <v>6186</v>
      </c>
      <c r="AI1916" t="s">
        <v>6186</v>
      </c>
      <c r="AJ1916" t="s">
        <v>6186</v>
      </c>
      <c r="AK1916" t="s">
        <v>6186</v>
      </c>
      <c r="AL1916" t="s">
        <v>6186</v>
      </c>
      <c r="AM1916" t="s">
        <v>6186</v>
      </c>
      <c r="AN1916" t="s">
        <v>6186</v>
      </c>
      <c r="AO1916" t="s">
        <v>6186</v>
      </c>
      <c r="AP1916">
        <v>1</v>
      </c>
      <c r="AQ1916" t="s">
        <v>6186</v>
      </c>
      <c r="AR1916" t="s">
        <v>6186</v>
      </c>
      <c r="AS1916" t="s">
        <v>6186</v>
      </c>
      <c r="AT1916">
        <v>1</v>
      </c>
      <c r="AU1916" t="s">
        <v>6186</v>
      </c>
      <c r="AV1916">
        <v>5</v>
      </c>
      <c r="AW1916" t="s">
        <v>6186</v>
      </c>
      <c r="AX1916">
        <v>8.4</v>
      </c>
      <c r="AY1916" t="s">
        <v>6186</v>
      </c>
      <c r="AZ1916">
        <v>1</v>
      </c>
      <c r="BA1916" t="s">
        <v>6186</v>
      </c>
      <c r="BB1916" t="s">
        <v>6186</v>
      </c>
      <c r="BC1916" t="s">
        <v>6186</v>
      </c>
      <c r="BD1916" t="s">
        <v>6186</v>
      </c>
    </row>
    <row r="1917" spans="1:56">
      <c r="A1917" t="s">
        <v>6185</v>
      </c>
      <c r="B1917">
        <v>5000</v>
      </c>
      <c r="C1917">
        <v>1998</v>
      </c>
      <c r="D1917">
        <v>6</v>
      </c>
      <c r="E1917">
        <v>4.15E-4</v>
      </c>
      <c r="F1917">
        <v>20.177350000000001</v>
      </c>
      <c r="H1917">
        <v>16.719889999999999</v>
      </c>
      <c r="I1917">
        <f t="shared" si="33"/>
        <v>6.9387543499999996E-3</v>
      </c>
      <c r="K1917">
        <v>14.024050000000001</v>
      </c>
      <c r="L1917">
        <v>20.177949999999999</v>
      </c>
      <c r="M1917">
        <v>531.52247999999997</v>
      </c>
      <c r="N1917">
        <v>633.69727999999998</v>
      </c>
      <c r="O1917">
        <v>440.43133999999998</v>
      </c>
      <c r="P1917" t="s">
        <v>6186</v>
      </c>
      <c r="Q1917">
        <v>282.77499999999998</v>
      </c>
      <c r="R1917">
        <v>299.2158</v>
      </c>
      <c r="S1917">
        <v>7.9695</v>
      </c>
      <c r="T1917">
        <v>1.059331</v>
      </c>
      <c r="U1917">
        <v>5.9843E-2</v>
      </c>
      <c r="V1917">
        <v>41.871650000000002</v>
      </c>
      <c r="W1917" t="s">
        <v>6186</v>
      </c>
      <c r="X1917" t="s">
        <v>6186</v>
      </c>
      <c r="Y1917">
        <v>1</v>
      </c>
      <c r="Z1917" t="s">
        <v>6186</v>
      </c>
      <c r="AA1917" t="s">
        <v>6186</v>
      </c>
      <c r="AB1917">
        <v>1</v>
      </c>
      <c r="AC1917" t="s">
        <v>6186</v>
      </c>
      <c r="AD1917" t="s">
        <v>6186</v>
      </c>
      <c r="AE1917" t="s">
        <v>6186</v>
      </c>
      <c r="AF1917" t="s">
        <v>6186</v>
      </c>
      <c r="AG1917">
        <v>1</v>
      </c>
      <c r="AH1917" t="s">
        <v>6186</v>
      </c>
      <c r="AI1917" t="s">
        <v>6186</v>
      </c>
      <c r="AJ1917" t="s">
        <v>6186</v>
      </c>
      <c r="AK1917" t="s">
        <v>6186</v>
      </c>
      <c r="AL1917" t="s">
        <v>6186</v>
      </c>
      <c r="AM1917" t="s">
        <v>6186</v>
      </c>
      <c r="AN1917" t="s">
        <v>6186</v>
      </c>
      <c r="AO1917" t="s">
        <v>6186</v>
      </c>
      <c r="AP1917">
        <v>1</v>
      </c>
      <c r="AQ1917" t="s">
        <v>6186</v>
      </c>
      <c r="AR1917" t="s">
        <v>6186</v>
      </c>
      <c r="AS1917" t="s">
        <v>6186</v>
      </c>
      <c r="AT1917">
        <v>1</v>
      </c>
      <c r="AU1917" t="s">
        <v>6186</v>
      </c>
      <c r="AV1917">
        <v>5</v>
      </c>
      <c r="AW1917" t="s">
        <v>6186</v>
      </c>
      <c r="AX1917">
        <v>8.3000000000000007</v>
      </c>
      <c r="AY1917" t="s">
        <v>6186</v>
      </c>
      <c r="AZ1917">
        <v>1</v>
      </c>
      <c r="BA1917" t="s">
        <v>6186</v>
      </c>
      <c r="BB1917" t="s">
        <v>6186</v>
      </c>
      <c r="BC1917" t="s">
        <v>6186</v>
      </c>
      <c r="BD1917" t="s">
        <v>6186</v>
      </c>
    </row>
    <row r="1918" spans="1:56">
      <c r="A1918" t="s">
        <v>6185</v>
      </c>
      <c r="B1918">
        <v>5000</v>
      </c>
      <c r="C1918">
        <v>1999</v>
      </c>
      <c r="D1918">
        <v>8</v>
      </c>
      <c r="E1918">
        <v>5.2499999999999997E-4</v>
      </c>
      <c r="F1918">
        <v>19.663239999999998</v>
      </c>
      <c r="H1918">
        <v>16.25564</v>
      </c>
      <c r="I1918">
        <f t="shared" si="33"/>
        <v>8.5342109999999999E-3</v>
      </c>
      <c r="K1918">
        <v>13.621880000000001</v>
      </c>
      <c r="L1918">
        <v>19.544920000000001</v>
      </c>
      <c r="M1918">
        <v>546.70240999999999</v>
      </c>
      <c r="N1918">
        <v>652.40628000000004</v>
      </c>
      <c r="O1918">
        <v>454.69623000000001</v>
      </c>
      <c r="P1918" t="s">
        <v>6186</v>
      </c>
      <c r="Q1918">
        <v>289.8175</v>
      </c>
      <c r="R1918">
        <v>306.56060000000002</v>
      </c>
      <c r="S1918">
        <v>7.8080999999999996</v>
      </c>
      <c r="T1918">
        <v>1.0602119999999999</v>
      </c>
      <c r="U1918">
        <v>6.1311999999999998E-2</v>
      </c>
      <c r="V1918">
        <v>40.842410000000001</v>
      </c>
      <c r="W1918" t="s">
        <v>6186</v>
      </c>
      <c r="X1918" t="s">
        <v>6186</v>
      </c>
      <c r="Y1918">
        <v>1</v>
      </c>
      <c r="Z1918" t="s">
        <v>6186</v>
      </c>
      <c r="AA1918" t="s">
        <v>6186</v>
      </c>
      <c r="AB1918">
        <v>1</v>
      </c>
      <c r="AC1918" t="s">
        <v>6186</v>
      </c>
      <c r="AD1918" t="s">
        <v>6186</v>
      </c>
      <c r="AE1918" t="s">
        <v>6186</v>
      </c>
      <c r="AF1918" t="s">
        <v>6186</v>
      </c>
      <c r="AG1918">
        <v>1</v>
      </c>
      <c r="AH1918" t="s">
        <v>6186</v>
      </c>
      <c r="AI1918" t="s">
        <v>6186</v>
      </c>
      <c r="AJ1918" t="s">
        <v>6186</v>
      </c>
      <c r="AK1918" t="s">
        <v>6186</v>
      </c>
      <c r="AL1918" t="s">
        <v>6186</v>
      </c>
      <c r="AM1918" t="s">
        <v>6186</v>
      </c>
      <c r="AN1918" t="s">
        <v>6186</v>
      </c>
      <c r="AO1918" t="s">
        <v>6186</v>
      </c>
      <c r="AP1918">
        <v>1</v>
      </c>
      <c r="AQ1918" t="s">
        <v>6186</v>
      </c>
      <c r="AR1918" t="s">
        <v>6186</v>
      </c>
      <c r="AS1918" t="s">
        <v>6186</v>
      </c>
      <c r="AT1918">
        <v>0.92</v>
      </c>
      <c r="AU1918" t="s">
        <v>6186</v>
      </c>
      <c r="AV1918">
        <v>5</v>
      </c>
      <c r="AW1918" t="s">
        <v>6186</v>
      </c>
      <c r="AX1918">
        <v>8.5</v>
      </c>
      <c r="AY1918" t="s">
        <v>6186</v>
      </c>
      <c r="AZ1918">
        <v>1</v>
      </c>
      <c r="BA1918" t="s">
        <v>6186</v>
      </c>
      <c r="BB1918" t="s">
        <v>6186</v>
      </c>
      <c r="BC1918" t="s">
        <v>6186</v>
      </c>
      <c r="BD1918" t="s">
        <v>6186</v>
      </c>
    </row>
    <row r="1919" spans="1:56">
      <c r="A1919" t="s">
        <v>6185</v>
      </c>
      <c r="B1919">
        <v>5000</v>
      </c>
      <c r="C1919">
        <v>2000</v>
      </c>
      <c r="D1919">
        <v>1</v>
      </c>
      <c r="E1919">
        <v>4.0000000000000003E-5</v>
      </c>
      <c r="F1919">
        <v>18.266919999999999</v>
      </c>
      <c r="H1919">
        <v>15.19201</v>
      </c>
      <c r="I1919">
        <f t="shared" si="33"/>
        <v>6.0768040000000001E-4</v>
      </c>
      <c r="K1919">
        <v>12.38022</v>
      </c>
      <c r="L1919">
        <v>18.829170000000001</v>
      </c>
      <c r="M1919">
        <v>584.97870999999998</v>
      </c>
      <c r="N1919">
        <v>717.83831999999995</v>
      </c>
      <c r="O1919">
        <v>471.98032000000001</v>
      </c>
      <c r="P1919" t="s">
        <v>6186</v>
      </c>
      <c r="Q1919">
        <v>325.46609999999998</v>
      </c>
      <c r="R1919">
        <v>324.14179999999999</v>
      </c>
      <c r="S1919">
        <v>7.1249000000000002</v>
      </c>
      <c r="T1919">
        <v>0.99636599999999997</v>
      </c>
      <c r="U1919">
        <v>6.4827999999999997E-2</v>
      </c>
      <c r="V1919">
        <v>38.022730000000003</v>
      </c>
      <c r="W1919" t="s">
        <v>6186</v>
      </c>
      <c r="X1919" t="s">
        <v>6186</v>
      </c>
      <c r="Y1919">
        <v>1</v>
      </c>
      <c r="Z1919" t="s">
        <v>6186</v>
      </c>
      <c r="AA1919" t="s">
        <v>6186</v>
      </c>
      <c r="AB1919">
        <v>1</v>
      </c>
      <c r="AC1919" t="s">
        <v>6186</v>
      </c>
      <c r="AD1919" t="s">
        <v>6186</v>
      </c>
      <c r="AE1919" t="s">
        <v>6186</v>
      </c>
      <c r="AF1919" t="s">
        <v>6186</v>
      </c>
      <c r="AG1919">
        <v>1</v>
      </c>
      <c r="AH1919" t="s">
        <v>6186</v>
      </c>
      <c r="AI1919" t="s">
        <v>6186</v>
      </c>
      <c r="AJ1919" t="s">
        <v>6186</v>
      </c>
      <c r="AK1919" t="s">
        <v>6186</v>
      </c>
      <c r="AL1919" t="s">
        <v>6186</v>
      </c>
      <c r="AM1919" t="s">
        <v>6186</v>
      </c>
      <c r="AN1919" t="s">
        <v>6186</v>
      </c>
      <c r="AO1919" t="s">
        <v>6186</v>
      </c>
      <c r="AP1919">
        <v>1</v>
      </c>
      <c r="AQ1919" t="s">
        <v>6186</v>
      </c>
      <c r="AR1919" t="s">
        <v>6186</v>
      </c>
      <c r="AS1919" t="s">
        <v>6186</v>
      </c>
      <c r="AT1919">
        <v>1</v>
      </c>
      <c r="AU1919">
        <v>1</v>
      </c>
      <c r="AV1919">
        <v>5</v>
      </c>
      <c r="AW1919" t="s">
        <v>6186</v>
      </c>
      <c r="AX1919">
        <v>11.8</v>
      </c>
      <c r="AY1919" t="s">
        <v>6186</v>
      </c>
      <c r="AZ1919">
        <v>1</v>
      </c>
      <c r="BA1919" t="s">
        <v>6186</v>
      </c>
      <c r="BB1919" t="s">
        <v>6186</v>
      </c>
      <c r="BC1919" t="s">
        <v>6186</v>
      </c>
      <c r="BD1919" t="s">
        <v>6186</v>
      </c>
    </row>
    <row r="1920" spans="1:56">
      <c r="A1920" t="s">
        <v>6185</v>
      </c>
      <c r="B1920">
        <v>5000</v>
      </c>
      <c r="C1920">
        <v>2001</v>
      </c>
      <c r="D1920">
        <v>1</v>
      </c>
      <c r="E1920">
        <v>4.6999999999999997E-5</v>
      </c>
      <c r="F1920">
        <v>18.184139999999999</v>
      </c>
      <c r="H1920">
        <v>15.09491</v>
      </c>
      <c r="I1920">
        <f t="shared" si="33"/>
        <v>7.0946076999999993E-4</v>
      </c>
      <c r="K1920">
        <v>12.259449999999999</v>
      </c>
      <c r="L1920">
        <v>18.683119999999999</v>
      </c>
      <c r="M1920">
        <v>588.74158</v>
      </c>
      <c r="N1920">
        <v>724.90994999999998</v>
      </c>
      <c r="O1920">
        <v>475.67002000000002</v>
      </c>
      <c r="P1920" t="s">
        <v>6186</v>
      </c>
      <c r="Q1920">
        <v>327.04079999999999</v>
      </c>
      <c r="R1920">
        <v>325.22719999999998</v>
      </c>
      <c r="S1920">
        <v>7.0000999999999998</v>
      </c>
      <c r="T1920">
        <v>0.99457200000000001</v>
      </c>
      <c r="U1920">
        <v>6.5045000000000006E-2</v>
      </c>
      <c r="V1920">
        <v>37.749070000000003</v>
      </c>
      <c r="W1920" t="s">
        <v>6186</v>
      </c>
      <c r="X1920" t="s">
        <v>6186</v>
      </c>
      <c r="Y1920">
        <v>1</v>
      </c>
      <c r="Z1920" t="s">
        <v>6186</v>
      </c>
      <c r="AA1920" t="s">
        <v>6186</v>
      </c>
      <c r="AB1920">
        <v>1</v>
      </c>
      <c r="AC1920" t="s">
        <v>6186</v>
      </c>
      <c r="AD1920" t="s">
        <v>6186</v>
      </c>
      <c r="AE1920" t="s">
        <v>6186</v>
      </c>
      <c r="AF1920" t="s">
        <v>6186</v>
      </c>
      <c r="AG1920">
        <v>1</v>
      </c>
      <c r="AH1920" t="s">
        <v>6186</v>
      </c>
      <c r="AI1920" t="s">
        <v>6186</v>
      </c>
      <c r="AJ1920" t="s">
        <v>6186</v>
      </c>
      <c r="AK1920" t="s">
        <v>6186</v>
      </c>
      <c r="AL1920" t="s">
        <v>6186</v>
      </c>
      <c r="AM1920" t="s">
        <v>6186</v>
      </c>
      <c r="AN1920" t="s">
        <v>6186</v>
      </c>
      <c r="AO1920" t="s">
        <v>6186</v>
      </c>
      <c r="AP1920">
        <v>1</v>
      </c>
      <c r="AQ1920" t="s">
        <v>6186</v>
      </c>
      <c r="AR1920" t="s">
        <v>6186</v>
      </c>
      <c r="AS1920" t="s">
        <v>6186</v>
      </c>
      <c r="AT1920">
        <v>2.3E-2</v>
      </c>
      <c r="AU1920">
        <v>0.98799999999999999</v>
      </c>
      <c r="AV1920">
        <v>5</v>
      </c>
      <c r="AW1920" t="s">
        <v>6186</v>
      </c>
      <c r="AX1920">
        <v>11.9</v>
      </c>
      <c r="AY1920" t="s">
        <v>6186</v>
      </c>
      <c r="AZ1920">
        <v>1</v>
      </c>
      <c r="BA1920" t="s">
        <v>6186</v>
      </c>
      <c r="BB1920" t="s">
        <v>6186</v>
      </c>
      <c r="BC1920" t="s">
        <v>6186</v>
      </c>
      <c r="BD1920" t="s">
        <v>6186</v>
      </c>
    </row>
    <row r="1921" spans="1:56">
      <c r="A1921" t="s">
        <v>6185</v>
      </c>
      <c r="B1921">
        <v>5000</v>
      </c>
      <c r="C1921">
        <v>2002</v>
      </c>
      <c r="D1921">
        <v>0</v>
      </c>
      <c r="E1921">
        <v>9.9999999999999995E-7</v>
      </c>
      <c r="F1921">
        <v>19.131699999999999</v>
      </c>
      <c r="H1921">
        <v>15.516579999999999</v>
      </c>
      <c r="I1921">
        <f t="shared" si="33"/>
        <v>1.5516579999999998E-5</v>
      </c>
      <c r="K1921">
        <v>13.48765</v>
      </c>
      <c r="L1921">
        <v>17.66647</v>
      </c>
      <c r="M1921">
        <v>572.74220000000003</v>
      </c>
      <c r="N1921">
        <v>658.899</v>
      </c>
      <c r="O1921">
        <v>503.04340000000002</v>
      </c>
      <c r="P1921" t="s">
        <v>6186</v>
      </c>
      <c r="Q1921">
        <v>303</v>
      </c>
      <c r="R1921">
        <v>302</v>
      </c>
      <c r="S1921">
        <v>7.4714999999999998</v>
      </c>
      <c r="T1921">
        <v>0.99670000000000003</v>
      </c>
      <c r="U1921">
        <v>6.0400000000000002E-2</v>
      </c>
      <c r="V1921">
        <v>38.791449999999998</v>
      </c>
      <c r="W1921" t="s">
        <v>6186</v>
      </c>
      <c r="X1921" t="s">
        <v>6186</v>
      </c>
      <c r="Y1921">
        <v>1</v>
      </c>
      <c r="Z1921" t="s">
        <v>6186</v>
      </c>
      <c r="AA1921" t="s">
        <v>6186</v>
      </c>
      <c r="AB1921">
        <v>1</v>
      </c>
      <c r="AC1921" t="s">
        <v>6186</v>
      </c>
      <c r="AD1921" t="s">
        <v>6186</v>
      </c>
      <c r="AE1921" t="s">
        <v>6186</v>
      </c>
      <c r="AF1921" t="s">
        <v>6186</v>
      </c>
      <c r="AG1921">
        <v>1</v>
      </c>
      <c r="AH1921" t="s">
        <v>6186</v>
      </c>
      <c r="AI1921" t="s">
        <v>6186</v>
      </c>
      <c r="AJ1921" t="s">
        <v>6186</v>
      </c>
      <c r="AK1921" t="s">
        <v>6186</v>
      </c>
      <c r="AL1921" t="s">
        <v>6186</v>
      </c>
      <c r="AM1921" t="s">
        <v>6186</v>
      </c>
      <c r="AN1921" t="s">
        <v>6186</v>
      </c>
      <c r="AO1921" t="s">
        <v>6186</v>
      </c>
      <c r="AP1921">
        <v>1</v>
      </c>
      <c r="AQ1921" t="s">
        <v>6186</v>
      </c>
      <c r="AR1921" t="s">
        <v>6186</v>
      </c>
      <c r="AS1921" t="s">
        <v>6186</v>
      </c>
      <c r="AT1921">
        <v>1</v>
      </c>
      <c r="AU1921" t="s">
        <v>6186</v>
      </c>
      <c r="AV1921">
        <v>5</v>
      </c>
      <c r="AW1921" t="s">
        <v>6186</v>
      </c>
      <c r="AX1921">
        <v>8</v>
      </c>
      <c r="AY1921" t="s">
        <v>6186</v>
      </c>
      <c r="AZ1921">
        <v>1</v>
      </c>
      <c r="BA1921" t="s">
        <v>6186</v>
      </c>
      <c r="BB1921" t="s">
        <v>6186</v>
      </c>
      <c r="BC1921" t="s">
        <v>6186</v>
      </c>
      <c r="BD1921" t="s">
        <v>6186</v>
      </c>
    </row>
    <row r="1922" spans="1:56">
      <c r="A1922" t="s">
        <v>6185</v>
      </c>
      <c r="B1922">
        <v>5000</v>
      </c>
      <c r="C1922">
        <v>2003</v>
      </c>
      <c r="D1922">
        <v>1</v>
      </c>
      <c r="E1922">
        <v>4.1999999999999998E-5</v>
      </c>
      <c r="F1922">
        <v>20.2683</v>
      </c>
      <c r="H1922">
        <v>16.76369</v>
      </c>
      <c r="I1922">
        <f t="shared" si="33"/>
        <v>7.0407497999999994E-4</v>
      </c>
      <c r="K1922">
        <v>13.346679999999999</v>
      </c>
      <c r="L1922">
        <v>21.024830000000001</v>
      </c>
      <c r="M1922">
        <v>530.13396</v>
      </c>
      <c r="N1922">
        <v>665.85865999999999</v>
      </c>
      <c r="O1922">
        <v>422.69076000000001</v>
      </c>
      <c r="P1922" t="s">
        <v>6186</v>
      </c>
      <c r="Q1922">
        <v>364</v>
      </c>
      <c r="R1922">
        <v>429</v>
      </c>
      <c r="S1922">
        <v>5.7586000000000004</v>
      </c>
      <c r="T1922">
        <v>1.178571</v>
      </c>
      <c r="U1922">
        <v>8.5800000000000001E-2</v>
      </c>
      <c r="V1922">
        <v>41.909219999999998</v>
      </c>
      <c r="W1922" t="s">
        <v>6186</v>
      </c>
      <c r="X1922" t="s">
        <v>6186</v>
      </c>
      <c r="Y1922">
        <v>1</v>
      </c>
      <c r="Z1922" t="s">
        <v>6186</v>
      </c>
      <c r="AA1922" t="s">
        <v>6186</v>
      </c>
      <c r="AB1922">
        <v>1</v>
      </c>
      <c r="AC1922" t="s">
        <v>6186</v>
      </c>
      <c r="AD1922" t="s">
        <v>6186</v>
      </c>
      <c r="AE1922" t="s">
        <v>6186</v>
      </c>
      <c r="AF1922" t="s">
        <v>6186</v>
      </c>
      <c r="AG1922">
        <v>1</v>
      </c>
      <c r="AH1922" t="s">
        <v>6186</v>
      </c>
      <c r="AI1922" t="s">
        <v>6186</v>
      </c>
      <c r="AJ1922" t="s">
        <v>6186</v>
      </c>
      <c r="AK1922" t="s">
        <v>6186</v>
      </c>
      <c r="AL1922" t="s">
        <v>6186</v>
      </c>
      <c r="AM1922" t="s">
        <v>6186</v>
      </c>
      <c r="AN1922" t="s">
        <v>6186</v>
      </c>
      <c r="AO1922" t="s">
        <v>6186</v>
      </c>
      <c r="AP1922">
        <v>1</v>
      </c>
      <c r="AQ1922" t="s">
        <v>6186</v>
      </c>
      <c r="AR1922" t="s">
        <v>6186</v>
      </c>
      <c r="AS1922" t="s">
        <v>6186</v>
      </c>
      <c r="AT1922">
        <v>1</v>
      </c>
      <c r="AU1922">
        <v>1</v>
      </c>
      <c r="AV1922">
        <v>6</v>
      </c>
      <c r="AW1922" t="s">
        <v>6186</v>
      </c>
      <c r="AX1922">
        <v>12</v>
      </c>
      <c r="AY1922" t="s">
        <v>6186</v>
      </c>
      <c r="AZ1922" t="s">
        <v>6186</v>
      </c>
      <c r="BA1922">
        <v>1</v>
      </c>
      <c r="BB1922" t="s">
        <v>6186</v>
      </c>
      <c r="BC1922" t="s">
        <v>6186</v>
      </c>
      <c r="BD1922" t="s">
        <v>6186</v>
      </c>
    </row>
    <row r="1923" spans="1:56">
      <c r="A1923" t="s">
        <v>6185</v>
      </c>
      <c r="B1923">
        <v>5000</v>
      </c>
      <c r="C1923">
        <v>2004</v>
      </c>
      <c r="D1923">
        <v>54</v>
      </c>
      <c r="E1923">
        <v>3.4350000000000001E-3</v>
      </c>
      <c r="F1923">
        <v>21.71087</v>
      </c>
      <c r="H1923">
        <v>17.521439999999998</v>
      </c>
      <c r="I1923">
        <f t="shared" si="33"/>
        <v>6.0186146399999994E-2</v>
      </c>
      <c r="K1923">
        <v>14.857189999999999</v>
      </c>
      <c r="L1923">
        <v>20.338170000000002</v>
      </c>
      <c r="M1923">
        <v>507.20717000000002</v>
      </c>
      <c r="N1923">
        <v>598.16143</v>
      </c>
      <c r="O1923">
        <v>436.96154999999999</v>
      </c>
      <c r="P1923" t="s">
        <v>6186</v>
      </c>
      <c r="Q1923">
        <v>217.52940000000001</v>
      </c>
      <c r="R1923">
        <v>252.94200000000001</v>
      </c>
      <c r="S1923">
        <v>8.9155999999999995</v>
      </c>
      <c r="T1923">
        <v>1.1611370000000001</v>
      </c>
      <c r="U1923">
        <v>5.0588000000000001E-2</v>
      </c>
      <c r="V1923">
        <v>43.823689999999999</v>
      </c>
      <c r="W1923" t="s">
        <v>6186</v>
      </c>
      <c r="X1923">
        <v>0.98099999999999998</v>
      </c>
      <c r="Y1923">
        <v>1.9E-2</v>
      </c>
      <c r="Z1923" t="s">
        <v>6186</v>
      </c>
      <c r="AA1923" t="s">
        <v>6186</v>
      </c>
      <c r="AB1923">
        <v>1</v>
      </c>
      <c r="AC1923" t="s">
        <v>6186</v>
      </c>
      <c r="AD1923" t="s">
        <v>6186</v>
      </c>
      <c r="AE1923" t="s">
        <v>6186</v>
      </c>
      <c r="AF1923" t="s">
        <v>6186</v>
      </c>
      <c r="AG1923">
        <v>1</v>
      </c>
      <c r="AH1923" t="s">
        <v>6186</v>
      </c>
      <c r="AI1923" t="s">
        <v>6186</v>
      </c>
      <c r="AJ1923" t="s">
        <v>6186</v>
      </c>
      <c r="AK1923" t="s">
        <v>6186</v>
      </c>
      <c r="AL1923" t="s">
        <v>6186</v>
      </c>
      <c r="AM1923" t="s">
        <v>6186</v>
      </c>
      <c r="AN1923" t="s">
        <v>6186</v>
      </c>
      <c r="AO1923" t="s">
        <v>6186</v>
      </c>
      <c r="AP1923">
        <v>1</v>
      </c>
      <c r="AQ1923">
        <v>8.9999999999999993E-3</v>
      </c>
      <c r="AR1923" t="s">
        <v>6186</v>
      </c>
      <c r="AS1923" t="s">
        <v>6186</v>
      </c>
      <c r="AT1923">
        <v>1</v>
      </c>
      <c r="AU1923">
        <v>0.01</v>
      </c>
      <c r="AV1923">
        <v>4</v>
      </c>
      <c r="AW1923" t="s">
        <v>6186</v>
      </c>
      <c r="AX1923">
        <v>6.1</v>
      </c>
      <c r="AY1923">
        <v>0.98099999999999998</v>
      </c>
      <c r="AZ1923">
        <v>8.9999999999999993E-3</v>
      </c>
      <c r="BA1923">
        <v>0.01</v>
      </c>
      <c r="BB1923" t="s">
        <v>6186</v>
      </c>
      <c r="BC1923" t="s">
        <v>6186</v>
      </c>
      <c r="BD1923" t="s">
        <v>6186</v>
      </c>
    </row>
    <row r="1924" spans="1:56">
      <c r="A1924" t="s">
        <v>6185</v>
      </c>
      <c r="B1924">
        <v>5000</v>
      </c>
      <c r="C1924">
        <v>2005</v>
      </c>
      <c r="D1924">
        <v>70</v>
      </c>
      <c r="E1924">
        <v>4.4169999999999999E-3</v>
      </c>
      <c r="F1924">
        <v>21.73094</v>
      </c>
      <c r="H1924">
        <v>17.542359999999999</v>
      </c>
      <c r="I1924">
        <f t="shared" si="33"/>
        <v>7.7484604119999995E-2</v>
      </c>
      <c r="K1924">
        <v>14.669280000000001</v>
      </c>
      <c r="L1924">
        <v>20.58362</v>
      </c>
      <c r="M1924">
        <v>506.60237000000001</v>
      </c>
      <c r="N1924">
        <v>605.82387000000006</v>
      </c>
      <c r="O1924">
        <v>431.75106</v>
      </c>
      <c r="P1924" t="s">
        <v>6186</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6186</v>
      </c>
      <c r="AA1924" t="s">
        <v>6186</v>
      </c>
      <c r="AB1924">
        <v>1</v>
      </c>
      <c r="AC1924" t="s">
        <v>6186</v>
      </c>
      <c r="AD1924" t="s">
        <v>6186</v>
      </c>
      <c r="AE1924" t="s">
        <v>6186</v>
      </c>
      <c r="AF1924" t="s">
        <v>6186</v>
      </c>
      <c r="AG1924">
        <v>1</v>
      </c>
      <c r="AH1924" t="s">
        <v>6186</v>
      </c>
      <c r="AI1924" t="s">
        <v>6186</v>
      </c>
      <c r="AJ1924" t="s">
        <v>6186</v>
      </c>
      <c r="AK1924" t="s">
        <v>6186</v>
      </c>
      <c r="AL1924" t="s">
        <v>6186</v>
      </c>
      <c r="AM1924" t="s">
        <v>6186</v>
      </c>
      <c r="AN1924" t="s">
        <v>6186</v>
      </c>
      <c r="AO1924" t="s">
        <v>6186</v>
      </c>
      <c r="AP1924">
        <v>1</v>
      </c>
      <c r="AQ1924" t="s">
        <v>6186</v>
      </c>
      <c r="AR1924" t="s">
        <v>6186</v>
      </c>
      <c r="AS1924" t="s">
        <v>6186</v>
      </c>
      <c r="AT1924">
        <v>1</v>
      </c>
      <c r="AU1924">
        <v>1.9E-2</v>
      </c>
      <c r="AV1924">
        <v>4</v>
      </c>
      <c r="AW1924" t="s">
        <v>6186</v>
      </c>
      <c r="AX1924">
        <v>6.1</v>
      </c>
      <c r="AY1924">
        <v>0.98099999999999998</v>
      </c>
      <c r="AZ1924">
        <v>1.2E-2</v>
      </c>
      <c r="BA1924">
        <v>7.0000000000000001E-3</v>
      </c>
      <c r="BB1924" t="s">
        <v>6186</v>
      </c>
      <c r="BC1924" t="s">
        <v>6186</v>
      </c>
      <c r="BD1924" t="s">
        <v>6186</v>
      </c>
    </row>
    <row r="1925" spans="1:56">
      <c r="A1925" t="s">
        <v>6185</v>
      </c>
      <c r="B1925">
        <v>5000</v>
      </c>
      <c r="C1925">
        <v>2006</v>
      </c>
      <c r="D1925">
        <v>25</v>
      </c>
      <c r="E1925">
        <v>1.6670000000000001E-3</v>
      </c>
      <c r="F1925">
        <v>21.532299999999999</v>
      </c>
      <c r="H1925">
        <v>17.363910000000001</v>
      </c>
      <c r="I1925">
        <f t="shared" si="33"/>
        <v>2.8945637970000004E-2</v>
      </c>
      <c r="K1925">
        <v>14.588179999999999</v>
      </c>
      <c r="L1925">
        <v>20.27402</v>
      </c>
      <c r="M1925">
        <v>511.80865</v>
      </c>
      <c r="N1925">
        <v>609.19165999999996</v>
      </c>
      <c r="O1925">
        <v>438.34428000000003</v>
      </c>
      <c r="P1925" t="s">
        <v>6186</v>
      </c>
      <c r="Q1925">
        <v>223.74420000000001</v>
      </c>
      <c r="R1925">
        <v>264.12580000000003</v>
      </c>
      <c r="S1925">
        <v>8.7889999999999997</v>
      </c>
      <c r="T1925">
        <v>1.171978</v>
      </c>
      <c r="U1925">
        <v>5.2824999999999997E-2</v>
      </c>
      <c r="V1925">
        <v>43.46208</v>
      </c>
      <c r="W1925" t="s">
        <v>6186</v>
      </c>
      <c r="X1925">
        <v>0.94599999999999995</v>
      </c>
      <c r="Y1925">
        <v>5.3999999999999999E-2</v>
      </c>
      <c r="Z1925" t="s">
        <v>6186</v>
      </c>
      <c r="AA1925" t="s">
        <v>6186</v>
      </c>
      <c r="AB1925">
        <v>1</v>
      </c>
      <c r="AC1925" t="s">
        <v>6186</v>
      </c>
      <c r="AD1925" t="s">
        <v>6186</v>
      </c>
      <c r="AE1925" t="s">
        <v>6186</v>
      </c>
      <c r="AF1925" t="s">
        <v>6186</v>
      </c>
      <c r="AG1925">
        <v>1</v>
      </c>
      <c r="AH1925" t="s">
        <v>6186</v>
      </c>
      <c r="AI1925" t="s">
        <v>6186</v>
      </c>
      <c r="AJ1925" t="s">
        <v>6186</v>
      </c>
      <c r="AK1925" t="s">
        <v>6186</v>
      </c>
      <c r="AL1925" t="s">
        <v>6186</v>
      </c>
      <c r="AM1925" t="s">
        <v>6186</v>
      </c>
      <c r="AN1925" t="s">
        <v>6186</v>
      </c>
      <c r="AO1925" t="s">
        <v>6186</v>
      </c>
      <c r="AP1925">
        <v>1</v>
      </c>
      <c r="AQ1925" t="s">
        <v>6186</v>
      </c>
      <c r="AR1925" t="s">
        <v>6186</v>
      </c>
      <c r="AS1925" t="s">
        <v>6186</v>
      </c>
      <c r="AT1925">
        <v>1</v>
      </c>
      <c r="AU1925">
        <v>0.06</v>
      </c>
      <c r="AV1925">
        <v>4.0999999999999996</v>
      </c>
      <c r="AW1925" t="s">
        <v>6186</v>
      </c>
      <c r="AX1925">
        <v>6.4</v>
      </c>
      <c r="AY1925">
        <v>0.94</v>
      </c>
      <c r="AZ1925">
        <v>2.7E-2</v>
      </c>
      <c r="BA1925">
        <v>3.3000000000000002E-2</v>
      </c>
      <c r="BB1925" t="s">
        <v>6186</v>
      </c>
      <c r="BC1925" t="s">
        <v>6186</v>
      </c>
      <c r="BD1925" t="s">
        <v>6186</v>
      </c>
    </row>
    <row r="1926" spans="1:56">
      <c r="A1926" t="s">
        <v>6185</v>
      </c>
      <c r="B1926">
        <v>5000</v>
      </c>
      <c r="C1926">
        <v>2007</v>
      </c>
      <c r="D1926">
        <v>30</v>
      </c>
      <c r="E1926">
        <v>1.9380000000000001E-3</v>
      </c>
      <c r="F1926">
        <v>20.879180000000002</v>
      </c>
      <c r="H1926">
        <v>17.089569999999998</v>
      </c>
      <c r="I1926">
        <f t="shared" si="33"/>
        <v>3.3119586659999999E-2</v>
      </c>
      <c r="K1926">
        <v>13.73466</v>
      </c>
      <c r="L1926">
        <v>20.950060000000001</v>
      </c>
      <c r="M1926">
        <v>520.02484000000004</v>
      </c>
      <c r="N1926">
        <v>647.04935999999998</v>
      </c>
      <c r="O1926">
        <v>424.19932999999997</v>
      </c>
      <c r="P1926" t="s">
        <v>6186</v>
      </c>
      <c r="Q1926">
        <v>281.15069999999997</v>
      </c>
      <c r="R1926">
        <v>318.8775</v>
      </c>
      <c r="S1926">
        <v>7.4105999999999996</v>
      </c>
      <c r="T1926">
        <v>1.1185</v>
      </c>
      <c r="U1926">
        <v>6.3774999999999998E-2</v>
      </c>
      <c r="V1926">
        <v>42.886290000000002</v>
      </c>
      <c r="W1926">
        <v>1.2E-2</v>
      </c>
      <c r="X1926">
        <v>0.90700000000000003</v>
      </c>
      <c r="Y1926">
        <v>8.1000000000000003E-2</v>
      </c>
      <c r="Z1926" t="s">
        <v>6186</v>
      </c>
      <c r="AA1926" t="s">
        <v>6186</v>
      </c>
      <c r="AB1926">
        <v>1</v>
      </c>
      <c r="AC1926" t="s">
        <v>6186</v>
      </c>
      <c r="AD1926" t="s">
        <v>6186</v>
      </c>
      <c r="AE1926" t="s">
        <v>6186</v>
      </c>
      <c r="AF1926" t="s">
        <v>6186</v>
      </c>
      <c r="AG1926">
        <v>1</v>
      </c>
      <c r="AH1926" t="s">
        <v>6186</v>
      </c>
      <c r="AI1926" t="s">
        <v>6186</v>
      </c>
      <c r="AJ1926" t="s">
        <v>6186</v>
      </c>
      <c r="AK1926" t="s">
        <v>6186</v>
      </c>
      <c r="AL1926" t="s">
        <v>6186</v>
      </c>
      <c r="AM1926" t="s">
        <v>6186</v>
      </c>
      <c r="AN1926" t="s">
        <v>6186</v>
      </c>
      <c r="AO1926" t="s">
        <v>6186</v>
      </c>
      <c r="AP1926">
        <v>1</v>
      </c>
      <c r="AQ1926">
        <v>7.3999999999999996E-2</v>
      </c>
      <c r="AR1926" t="s">
        <v>6186</v>
      </c>
      <c r="AS1926" t="s">
        <v>6186</v>
      </c>
      <c r="AT1926">
        <v>1</v>
      </c>
      <c r="AU1926">
        <v>0.01</v>
      </c>
      <c r="AV1926">
        <v>6.2</v>
      </c>
      <c r="AW1926" t="s">
        <v>6186</v>
      </c>
      <c r="AX1926">
        <v>7.3</v>
      </c>
      <c r="AY1926">
        <v>1.2E-2</v>
      </c>
      <c r="AZ1926">
        <v>7.3999999999999996E-2</v>
      </c>
      <c r="BA1926">
        <v>0.60799999999999998</v>
      </c>
      <c r="BB1926">
        <v>0.307</v>
      </c>
      <c r="BC1926" t="s">
        <v>6186</v>
      </c>
      <c r="BD1926" t="s">
        <v>6186</v>
      </c>
    </row>
    <row r="1927" spans="1:56">
      <c r="A1927" t="s">
        <v>6185</v>
      </c>
      <c r="B1927">
        <v>5000</v>
      </c>
      <c r="C1927">
        <v>2008</v>
      </c>
      <c r="D1927">
        <v>24</v>
      </c>
      <c r="E1927">
        <v>1.7359999999999999E-3</v>
      </c>
      <c r="F1927">
        <v>20.23855</v>
      </c>
      <c r="H1927">
        <v>16.52647</v>
      </c>
      <c r="I1927">
        <f t="shared" si="33"/>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6186</v>
      </c>
      <c r="AA1927" t="s">
        <v>6186</v>
      </c>
      <c r="AB1927">
        <v>1</v>
      </c>
      <c r="AC1927" t="s">
        <v>6186</v>
      </c>
      <c r="AD1927" t="s">
        <v>6186</v>
      </c>
      <c r="AE1927" t="s">
        <v>6186</v>
      </c>
      <c r="AF1927">
        <v>0.02</v>
      </c>
      <c r="AG1927">
        <v>0.98</v>
      </c>
      <c r="AH1927" t="s">
        <v>6186</v>
      </c>
      <c r="AI1927" t="s">
        <v>6186</v>
      </c>
      <c r="AJ1927" t="s">
        <v>6186</v>
      </c>
      <c r="AK1927" t="s">
        <v>6186</v>
      </c>
      <c r="AL1927" t="s">
        <v>6186</v>
      </c>
      <c r="AM1927" t="s">
        <v>6186</v>
      </c>
      <c r="AN1927" t="s">
        <v>6186</v>
      </c>
      <c r="AO1927" t="s">
        <v>6186</v>
      </c>
      <c r="AP1927">
        <v>1</v>
      </c>
      <c r="AQ1927">
        <v>4.2000000000000003E-2</v>
      </c>
      <c r="AR1927" t="s">
        <v>6186</v>
      </c>
      <c r="AS1927" t="s">
        <v>6186</v>
      </c>
      <c r="AT1927">
        <v>1</v>
      </c>
      <c r="AU1927">
        <v>0.182</v>
      </c>
      <c r="AV1927">
        <v>6.6</v>
      </c>
      <c r="AW1927" t="s">
        <v>6186</v>
      </c>
      <c r="AX1927">
        <v>7.6</v>
      </c>
      <c r="AY1927">
        <v>1.0999999999999999E-2</v>
      </c>
      <c r="AZ1927">
        <v>4.2000000000000003E-2</v>
      </c>
      <c r="BA1927">
        <v>0.23499999999999999</v>
      </c>
      <c r="BB1927">
        <v>0.71199999999999997</v>
      </c>
      <c r="BC1927" t="s">
        <v>6186</v>
      </c>
      <c r="BD1927" t="s">
        <v>6186</v>
      </c>
    </row>
    <row r="1928" spans="1:56">
      <c r="A1928" t="s">
        <v>6185</v>
      </c>
      <c r="B1928">
        <v>5000</v>
      </c>
      <c r="C1928">
        <v>2009</v>
      </c>
      <c r="D1928">
        <v>17</v>
      </c>
      <c r="E1928">
        <v>1.8450000000000001E-3</v>
      </c>
      <c r="F1928">
        <v>21.22824</v>
      </c>
      <c r="H1928">
        <v>17.320969999999999</v>
      </c>
      <c r="I1928">
        <f t="shared" si="33"/>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6186</v>
      </c>
      <c r="X1928">
        <v>0.58099999999999996</v>
      </c>
      <c r="Y1928">
        <v>0.41899999999999998</v>
      </c>
      <c r="Z1928" t="s">
        <v>6186</v>
      </c>
      <c r="AA1928" t="s">
        <v>6186</v>
      </c>
      <c r="AB1928">
        <v>1</v>
      </c>
      <c r="AC1928" t="s">
        <v>6186</v>
      </c>
      <c r="AD1928" t="s">
        <v>6186</v>
      </c>
      <c r="AE1928" t="s">
        <v>6186</v>
      </c>
      <c r="AF1928">
        <v>0.33</v>
      </c>
      <c r="AG1928">
        <v>0.67</v>
      </c>
      <c r="AH1928" t="s">
        <v>6186</v>
      </c>
      <c r="AI1928" t="s">
        <v>6186</v>
      </c>
      <c r="AJ1928" t="s">
        <v>6186</v>
      </c>
      <c r="AK1928" t="s">
        <v>6186</v>
      </c>
      <c r="AL1928" t="s">
        <v>6186</v>
      </c>
      <c r="AM1928" t="s">
        <v>6186</v>
      </c>
      <c r="AN1928" t="s">
        <v>6186</v>
      </c>
      <c r="AO1928" t="s">
        <v>6186</v>
      </c>
      <c r="AP1928">
        <v>1</v>
      </c>
      <c r="AQ1928">
        <v>0.33200000000000002</v>
      </c>
      <c r="AR1928" t="s">
        <v>6186</v>
      </c>
      <c r="AS1928" t="s">
        <v>6186</v>
      </c>
      <c r="AT1928">
        <v>1</v>
      </c>
      <c r="AU1928">
        <v>0.63800000000000001</v>
      </c>
      <c r="AV1928">
        <v>6.9</v>
      </c>
      <c r="AW1928" t="s">
        <v>6186</v>
      </c>
      <c r="AX1928">
        <v>8.1</v>
      </c>
      <c r="AY1928" t="s">
        <v>6186</v>
      </c>
      <c r="AZ1928">
        <v>1.4999999999999999E-2</v>
      </c>
      <c r="BA1928">
        <v>0.33100000000000002</v>
      </c>
      <c r="BB1928">
        <v>0.42</v>
      </c>
      <c r="BC1928">
        <v>0.23300000000000001</v>
      </c>
      <c r="BD1928" t="s">
        <v>6186</v>
      </c>
    </row>
    <row r="1929" spans="1:56">
      <c r="A1929" t="s">
        <v>6185</v>
      </c>
      <c r="B1929">
        <v>5000</v>
      </c>
      <c r="C1929">
        <v>2010</v>
      </c>
      <c r="D1929">
        <v>22</v>
      </c>
      <c r="E1929">
        <v>2.0209999999999998E-3</v>
      </c>
      <c r="F1929">
        <v>21.597460000000002</v>
      </c>
      <c r="H1929">
        <v>17.549189999999999</v>
      </c>
      <c r="I1929">
        <f t="shared" si="33"/>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6186</v>
      </c>
      <c r="X1929">
        <v>0.73399999999999999</v>
      </c>
      <c r="Y1929">
        <v>0.26600000000000001</v>
      </c>
      <c r="Z1929" t="s">
        <v>6186</v>
      </c>
      <c r="AA1929" t="s">
        <v>6186</v>
      </c>
      <c r="AB1929">
        <v>1</v>
      </c>
      <c r="AC1929" t="s">
        <v>6186</v>
      </c>
      <c r="AD1929" t="s">
        <v>6186</v>
      </c>
      <c r="AE1929" t="s">
        <v>6186</v>
      </c>
      <c r="AF1929">
        <v>0.30499999999999999</v>
      </c>
      <c r="AG1929">
        <v>0.69499999999999995</v>
      </c>
      <c r="AH1929" t="s">
        <v>6186</v>
      </c>
      <c r="AI1929" t="s">
        <v>6186</v>
      </c>
      <c r="AJ1929" t="s">
        <v>6186</v>
      </c>
      <c r="AK1929" t="s">
        <v>6186</v>
      </c>
      <c r="AL1929" t="s">
        <v>6186</v>
      </c>
      <c r="AM1929" t="s">
        <v>6186</v>
      </c>
      <c r="AN1929" t="s">
        <v>6186</v>
      </c>
      <c r="AO1929">
        <v>6.6000000000000003E-2</v>
      </c>
      <c r="AP1929">
        <v>0.93400000000000005</v>
      </c>
      <c r="AQ1929">
        <v>0.32800000000000001</v>
      </c>
      <c r="AR1929" t="s">
        <v>6186</v>
      </c>
      <c r="AS1929" t="s">
        <v>6186</v>
      </c>
      <c r="AT1929">
        <v>1</v>
      </c>
      <c r="AU1929">
        <v>1</v>
      </c>
      <c r="AV1929">
        <v>7.1</v>
      </c>
      <c r="AW1929" t="s">
        <v>6186</v>
      </c>
      <c r="AX1929">
        <v>8</v>
      </c>
      <c r="AY1929" t="s">
        <v>6186</v>
      </c>
      <c r="AZ1929">
        <v>1.0999999999999999E-2</v>
      </c>
      <c r="BA1929">
        <v>0.23100000000000001</v>
      </c>
      <c r="BB1929">
        <v>0.43</v>
      </c>
      <c r="BC1929">
        <v>0.32800000000000001</v>
      </c>
      <c r="BD1929" t="s">
        <v>6186</v>
      </c>
    </row>
    <row r="1930" spans="1:56">
      <c r="A1930" t="s">
        <v>6185</v>
      </c>
      <c r="B1930">
        <v>5000</v>
      </c>
      <c r="C1930">
        <v>2011</v>
      </c>
      <c r="D1930">
        <v>22</v>
      </c>
      <c r="E1930">
        <v>1.7949999999999999E-3</v>
      </c>
      <c r="F1930">
        <v>22.142710000000001</v>
      </c>
      <c r="H1930">
        <v>18.032340000000001</v>
      </c>
      <c r="I1930">
        <f t="shared" si="33"/>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6186</v>
      </c>
      <c r="AA1930" t="s">
        <v>6186</v>
      </c>
      <c r="AB1930">
        <v>1</v>
      </c>
      <c r="AC1930" t="s">
        <v>6186</v>
      </c>
      <c r="AD1930" t="s">
        <v>6186</v>
      </c>
      <c r="AE1930" t="s">
        <v>6186</v>
      </c>
      <c r="AF1930">
        <v>0.73599999999999999</v>
      </c>
      <c r="AG1930">
        <v>0.26400000000000001</v>
      </c>
      <c r="AH1930" t="s">
        <v>6186</v>
      </c>
      <c r="AI1930" t="s">
        <v>6186</v>
      </c>
      <c r="AJ1930" t="s">
        <v>6186</v>
      </c>
      <c r="AK1930" t="s">
        <v>6186</v>
      </c>
      <c r="AL1930" t="s">
        <v>6186</v>
      </c>
      <c r="AM1930" t="s">
        <v>6186</v>
      </c>
      <c r="AN1930" t="s">
        <v>6186</v>
      </c>
      <c r="AO1930">
        <v>3.5999999999999997E-2</v>
      </c>
      <c r="AP1930">
        <v>0.96399999999999997</v>
      </c>
      <c r="AQ1930">
        <v>0.55400000000000005</v>
      </c>
      <c r="AR1930" t="s">
        <v>6186</v>
      </c>
      <c r="AS1930" t="s">
        <v>6186</v>
      </c>
      <c r="AT1930">
        <v>1</v>
      </c>
      <c r="AU1930">
        <v>0.95399999999999996</v>
      </c>
      <c r="AV1930">
        <v>6.8</v>
      </c>
      <c r="AW1930" t="s">
        <v>6186</v>
      </c>
      <c r="AX1930">
        <v>7.9</v>
      </c>
      <c r="AY1930">
        <v>4.2999999999999997E-2</v>
      </c>
      <c r="AZ1930">
        <v>0.01</v>
      </c>
      <c r="BA1930">
        <v>0.36799999999999999</v>
      </c>
      <c r="BB1930">
        <v>0.26500000000000001</v>
      </c>
      <c r="BC1930">
        <v>0.314</v>
      </c>
      <c r="BD1930" t="s">
        <v>6186</v>
      </c>
    </row>
    <row r="1931" spans="1:56">
      <c r="A1931" t="s">
        <v>6185</v>
      </c>
      <c r="B1931">
        <v>5000</v>
      </c>
      <c r="C1931">
        <v>2012</v>
      </c>
      <c r="D1931">
        <v>27</v>
      </c>
      <c r="E1931">
        <v>1.9910000000000001E-3</v>
      </c>
      <c r="F1931">
        <v>22.735869999999998</v>
      </c>
      <c r="H1931">
        <v>18.420010000000001</v>
      </c>
      <c r="I1931">
        <f t="shared" ref="I1931:I1994" si="34">IFERROR(H1931*E1931,"")</f>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6186</v>
      </c>
      <c r="X1931">
        <v>0.60099999999999998</v>
      </c>
      <c r="Y1931">
        <v>0.39900000000000002</v>
      </c>
      <c r="Z1931" t="s">
        <v>6186</v>
      </c>
      <c r="AA1931" t="s">
        <v>6186</v>
      </c>
      <c r="AB1931">
        <v>1</v>
      </c>
      <c r="AC1931" t="s">
        <v>6186</v>
      </c>
      <c r="AD1931" t="s">
        <v>6186</v>
      </c>
      <c r="AE1931" t="s">
        <v>6186</v>
      </c>
      <c r="AF1931">
        <v>0.83199999999999996</v>
      </c>
      <c r="AG1931">
        <v>0.129</v>
      </c>
      <c r="AH1931" t="s">
        <v>6186</v>
      </c>
      <c r="AI1931">
        <v>3.7999999999999999E-2</v>
      </c>
      <c r="AJ1931">
        <v>3.7999999999999999E-2</v>
      </c>
      <c r="AK1931" t="s">
        <v>6186</v>
      </c>
      <c r="AL1931" t="s">
        <v>6186</v>
      </c>
      <c r="AM1931" t="s">
        <v>6186</v>
      </c>
      <c r="AN1931" t="s">
        <v>6186</v>
      </c>
      <c r="AO1931">
        <v>7.0000000000000001E-3</v>
      </c>
      <c r="AP1931">
        <v>0.95399999999999996</v>
      </c>
      <c r="AQ1931">
        <v>0.871</v>
      </c>
      <c r="AR1931">
        <v>2.8000000000000001E-2</v>
      </c>
      <c r="AS1931" t="s">
        <v>6186</v>
      </c>
      <c r="AT1931">
        <v>1</v>
      </c>
      <c r="AU1931">
        <v>0.96</v>
      </c>
      <c r="AV1931">
        <v>6.8</v>
      </c>
      <c r="AW1931" t="s">
        <v>6186</v>
      </c>
      <c r="AX1931">
        <v>8</v>
      </c>
      <c r="AY1931" t="s">
        <v>6186</v>
      </c>
      <c r="AZ1931">
        <v>7.0000000000000001E-3</v>
      </c>
      <c r="BA1931">
        <v>0.34300000000000003</v>
      </c>
      <c r="BB1931">
        <v>0.44800000000000001</v>
      </c>
      <c r="BC1931">
        <v>0.20300000000000001</v>
      </c>
      <c r="BD1931" t="s">
        <v>6186</v>
      </c>
    </row>
    <row r="1932" spans="1:56">
      <c r="A1932" t="s">
        <v>6185</v>
      </c>
      <c r="B1932">
        <v>5000</v>
      </c>
      <c r="C1932">
        <v>2013</v>
      </c>
      <c r="D1932">
        <v>31</v>
      </c>
      <c r="E1932">
        <v>2.0470000000000002E-3</v>
      </c>
      <c r="F1932">
        <v>24.091370000000001</v>
      </c>
      <c r="H1932">
        <v>19.60933</v>
      </c>
      <c r="I1932">
        <f t="shared" si="34"/>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6186</v>
      </c>
      <c r="X1932">
        <v>0.64700000000000002</v>
      </c>
      <c r="Y1932">
        <v>0.35299999999999998</v>
      </c>
      <c r="Z1932" t="s">
        <v>6186</v>
      </c>
      <c r="AA1932" t="s">
        <v>6186</v>
      </c>
      <c r="AB1932">
        <v>1</v>
      </c>
      <c r="AC1932" t="s">
        <v>6186</v>
      </c>
      <c r="AD1932" t="s">
        <v>6186</v>
      </c>
      <c r="AE1932" t="s">
        <v>6186</v>
      </c>
      <c r="AF1932">
        <v>0.84399999999999997</v>
      </c>
      <c r="AG1932">
        <v>0.13900000000000001</v>
      </c>
      <c r="AH1932" t="s">
        <v>6186</v>
      </c>
      <c r="AI1932">
        <v>1.7000000000000001E-2</v>
      </c>
      <c r="AJ1932">
        <v>1.7000000000000001E-2</v>
      </c>
      <c r="AK1932" t="s">
        <v>6186</v>
      </c>
      <c r="AL1932" t="s">
        <v>6186</v>
      </c>
      <c r="AM1932" t="s">
        <v>6186</v>
      </c>
      <c r="AN1932" t="s">
        <v>6186</v>
      </c>
      <c r="AO1932">
        <v>3.0000000000000001E-3</v>
      </c>
      <c r="AP1932">
        <v>0.98</v>
      </c>
      <c r="AQ1932">
        <v>0.86099999999999999</v>
      </c>
      <c r="AR1932">
        <v>0.41</v>
      </c>
      <c r="AS1932">
        <v>8.5999999999999993E-2</v>
      </c>
      <c r="AT1932">
        <v>1</v>
      </c>
      <c r="AU1932">
        <v>0.98299999999999998</v>
      </c>
      <c r="AV1932">
        <v>7.6</v>
      </c>
      <c r="AW1932" t="s">
        <v>6186</v>
      </c>
      <c r="AX1932">
        <v>7.9</v>
      </c>
      <c r="AY1932" t="s">
        <v>6186</v>
      </c>
      <c r="AZ1932">
        <v>2E-3</v>
      </c>
      <c r="BA1932" t="s">
        <v>6186</v>
      </c>
      <c r="BB1932">
        <v>0.42599999999999999</v>
      </c>
      <c r="BC1932">
        <v>0.57199999999999995</v>
      </c>
      <c r="BD1932" t="s">
        <v>6186</v>
      </c>
    </row>
    <row r="1933" spans="1:56">
      <c r="A1933" t="s">
        <v>6185</v>
      </c>
      <c r="B1933">
        <v>5000</v>
      </c>
      <c r="C1933">
        <v>2014</v>
      </c>
      <c r="D1933">
        <v>39</v>
      </c>
      <c r="E1933">
        <v>2.5370000000000002E-3</v>
      </c>
      <c r="F1933">
        <v>26.312069999999999</v>
      </c>
      <c r="H1933">
        <v>21.29609</v>
      </c>
      <c r="I1933">
        <f t="shared" si="34"/>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6186</v>
      </c>
      <c r="X1933">
        <v>0.66500000000000004</v>
      </c>
      <c r="Y1933">
        <v>0.33500000000000002</v>
      </c>
      <c r="Z1933" t="s">
        <v>6186</v>
      </c>
      <c r="AA1933">
        <v>6.4000000000000001E-2</v>
      </c>
      <c r="AB1933">
        <v>0.93600000000000005</v>
      </c>
      <c r="AC1933" t="s">
        <v>6186</v>
      </c>
      <c r="AD1933" t="s">
        <v>6186</v>
      </c>
      <c r="AE1933" t="s">
        <v>6186</v>
      </c>
      <c r="AF1933">
        <v>0.82199999999999995</v>
      </c>
      <c r="AG1933">
        <v>9.0999999999999998E-2</v>
      </c>
      <c r="AH1933" t="s">
        <v>6186</v>
      </c>
      <c r="AI1933">
        <v>8.6999999999999994E-2</v>
      </c>
      <c r="AJ1933">
        <v>0.03</v>
      </c>
      <c r="AK1933">
        <v>5.6000000000000001E-2</v>
      </c>
      <c r="AL1933">
        <v>1.9E-2</v>
      </c>
      <c r="AM1933" t="s">
        <v>6186</v>
      </c>
      <c r="AN1933" t="s">
        <v>6186</v>
      </c>
      <c r="AO1933">
        <v>1E-3</v>
      </c>
      <c r="AP1933">
        <v>0.89300000000000002</v>
      </c>
      <c r="AQ1933">
        <v>0.83299999999999996</v>
      </c>
      <c r="AR1933">
        <v>0.71699999999999997</v>
      </c>
      <c r="AS1933">
        <v>5.2999999999999999E-2</v>
      </c>
      <c r="AT1933">
        <v>0.94399999999999995</v>
      </c>
      <c r="AU1933">
        <v>0.91300000000000003</v>
      </c>
      <c r="AV1933">
        <v>7.2</v>
      </c>
      <c r="AW1933" t="s">
        <v>6186</v>
      </c>
      <c r="AX1933">
        <v>7.6</v>
      </c>
      <c r="AY1933">
        <v>5.6000000000000001E-2</v>
      </c>
      <c r="AZ1933">
        <v>0</v>
      </c>
      <c r="BA1933" t="s">
        <v>6186</v>
      </c>
      <c r="BB1933">
        <v>0.42499999999999999</v>
      </c>
      <c r="BC1933">
        <v>0.51800000000000002</v>
      </c>
      <c r="BD1933" t="s">
        <v>6186</v>
      </c>
    </row>
    <row r="1934" spans="1:56">
      <c r="A1934" t="s">
        <v>6185</v>
      </c>
      <c r="B1934">
        <v>5000</v>
      </c>
      <c r="C1934">
        <v>2015</v>
      </c>
      <c r="D1934">
        <v>70</v>
      </c>
      <c r="E1934">
        <v>4.182E-3</v>
      </c>
      <c r="F1934">
        <v>32.176859999999998</v>
      </c>
      <c r="H1934">
        <v>25.94783</v>
      </c>
      <c r="I1934">
        <f t="shared" si="34"/>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6186</v>
      </c>
      <c r="X1934">
        <v>0.747</v>
      </c>
      <c r="Y1934">
        <v>0.253</v>
      </c>
      <c r="Z1934" t="s">
        <v>6186</v>
      </c>
      <c r="AA1934">
        <v>0.28000000000000003</v>
      </c>
      <c r="AB1934">
        <v>0.72</v>
      </c>
      <c r="AC1934" t="s">
        <v>6186</v>
      </c>
      <c r="AD1934" t="s">
        <v>6186</v>
      </c>
      <c r="AE1934" t="s">
        <v>6186</v>
      </c>
      <c r="AF1934">
        <v>0.66900000000000004</v>
      </c>
      <c r="AG1934">
        <v>3.9E-2</v>
      </c>
      <c r="AH1934" t="s">
        <v>6186</v>
      </c>
      <c r="AI1934">
        <v>0.29099999999999998</v>
      </c>
      <c r="AJ1934">
        <v>1.2E-2</v>
      </c>
      <c r="AK1934">
        <v>0.27900000000000003</v>
      </c>
      <c r="AL1934">
        <v>8.0000000000000002E-3</v>
      </c>
      <c r="AM1934" t="s">
        <v>6186</v>
      </c>
      <c r="AN1934" t="s">
        <v>6186</v>
      </c>
      <c r="AO1934">
        <v>0</v>
      </c>
      <c r="AP1934">
        <v>0.70099999999999996</v>
      </c>
      <c r="AQ1934">
        <v>0.67500000000000004</v>
      </c>
      <c r="AR1934">
        <v>0.627</v>
      </c>
      <c r="AS1934">
        <v>4.5999999999999999E-2</v>
      </c>
      <c r="AT1934">
        <v>0.72099999999999997</v>
      </c>
      <c r="AU1934">
        <v>0.70899999999999996</v>
      </c>
      <c r="AV1934">
        <v>5.6</v>
      </c>
      <c r="AW1934" t="s">
        <v>6186</v>
      </c>
      <c r="AX1934">
        <v>7.8</v>
      </c>
      <c r="AY1934">
        <v>0.27900000000000003</v>
      </c>
      <c r="AZ1934" t="s">
        <v>6186</v>
      </c>
      <c r="BA1934" t="s">
        <v>6186</v>
      </c>
      <c r="BB1934">
        <v>0.47899999999999998</v>
      </c>
      <c r="BC1934">
        <v>0.24199999999999999</v>
      </c>
      <c r="BD1934" t="s">
        <v>6186</v>
      </c>
    </row>
    <row r="1935" spans="1:56">
      <c r="A1935" t="s">
        <v>6185</v>
      </c>
      <c r="B1935">
        <v>5000</v>
      </c>
      <c r="C1935">
        <v>2016</v>
      </c>
      <c r="D1935">
        <v>58</v>
      </c>
      <c r="E1935">
        <v>3.5860000000000002E-3</v>
      </c>
      <c r="F1935">
        <v>39.154040000000002</v>
      </c>
      <c r="H1935">
        <v>31.36683</v>
      </c>
      <c r="I1935">
        <f t="shared" si="34"/>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6186</v>
      </c>
      <c r="X1935">
        <v>0.76900000000000002</v>
      </c>
      <c r="Y1935">
        <v>0.23100000000000001</v>
      </c>
      <c r="Z1935" t="s">
        <v>6186</v>
      </c>
      <c r="AA1935">
        <v>0.44600000000000001</v>
      </c>
      <c r="AB1935">
        <v>0.55400000000000005</v>
      </c>
      <c r="AC1935" t="s">
        <v>6186</v>
      </c>
      <c r="AD1935" t="s">
        <v>6186</v>
      </c>
      <c r="AE1935" t="s">
        <v>6186</v>
      </c>
      <c r="AF1935">
        <v>0.51700000000000002</v>
      </c>
      <c r="AG1935">
        <v>3.5999999999999997E-2</v>
      </c>
      <c r="AH1935" t="s">
        <v>6186</v>
      </c>
      <c r="AI1935">
        <v>0.44700000000000001</v>
      </c>
      <c r="AJ1935">
        <v>2E-3</v>
      </c>
      <c r="AK1935">
        <v>0.44500000000000001</v>
      </c>
      <c r="AL1935">
        <v>7.0000000000000001E-3</v>
      </c>
      <c r="AM1935" t="s">
        <v>6186</v>
      </c>
      <c r="AN1935" t="s">
        <v>6186</v>
      </c>
      <c r="AO1935" t="s">
        <v>6186</v>
      </c>
      <c r="AP1935">
        <v>0.54500000000000004</v>
      </c>
      <c r="AQ1935">
        <v>0.51</v>
      </c>
      <c r="AR1935">
        <v>0.46</v>
      </c>
      <c r="AS1935">
        <v>5.8999999999999997E-2</v>
      </c>
      <c r="AT1935">
        <v>0.55500000000000005</v>
      </c>
      <c r="AU1935">
        <v>0.55300000000000005</v>
      </c>
      <c r="AV1935">
        <v>4.5999999999999996</v>
      </c>
      <c r="AW1935" t="s">
        <v>6186</v>
      </c>
      <c r="AX1935">
        <v>7.9</v>
      </c>
      <c r="AY1935">
        <v>0.44500000000000001</v>
      </c>
      <c r="AZ1935" t="s">
        <v>6186</v>
      </c>
      <c r="BA1935" t="s">
        <v>6186</v>
      </c>
      <c r="BB1935">
        <v>0.32300000000000001</v>
      </c>
      <c r="BC1935">
        <v>0.23200000000000001</v>
      </c>
      <c r="BD1935" t="s">
        <v>6186</v>
      </c>
    </row>
    <row r="1936" spans="1:56">
      <c r="A1936" t="s">
        <v>6185</v>
      </c>
      <c r="B1936">
        <v>5000</v>
      </c>
      <c r="C1936">
        <v>2017</v>
      </c>
      <c r="D1936">
        <v>65</v>
      </c>
      <c r="E1936">
        <v>3.8089999999999999E-3</v>
      </c>
      <c r="F1936">
        <v>38.16836</v>
      </c>
      <c r="H1936">
        <v>30.632760000000001</v>
      </c>
      <c r="I1936">
        <f t="shared" si="34"/>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6186</v>
      </c>
      <c r="X1936">
        <v>0.72299999999999998</v>
      </c>
      <c r="Y1936">
        <v>0.27700000000000002</v>
      </c>
      <c r="Z1936" t="s">
        <v>6186</v>
      </c>
      <c r="AA1936">
        <v>0.436</v>
      </c>
      <c r="AB1936">
        <v>0.56399999999999995</v>
      </c>
      <c r="AC1936" t="s">
        <v>6186</v>
      </c>
      <c r="AD1936" t="s">
        <v>6186</v>
      </c>
      <c r="AE1936" t="s">
        <v>6186</v>
      </c>
      <c r="AF1936">
        <v>0.54700000000000004</v>
      </c>
      <c r="AG1936">
        <v>3.4000000000000002E-2</v>
      </c>
      <c r="AH1936" t="s">
        <v>6186</v>
      </c>
      <c r="AI1936">
        <v>0.41899999999999998</v>
      </c>
      <c r="AJ1936" t="s">
        <v>6186</v>
      </c>
      <c r="AK1936">
        <v>0.41899999999999998</v>
      </c>
      <c r="AL1936">
        <v>6.0000000000000001E-3</v>
      </c>
      <c r="AM1936" t="s">
        <v>6186</v>
      </c>
      <c r="AN1936" t="s">
        <v>6186</v>
      </c>
      <c r="AO1936" t="s">
        <v>6186</v>
      </c>
      <c r="AP1936">
        <v>0.57499999999999996</v>
      </c>
      <c r="AQ1936">
        <v>0.51900000000000002</v>
      </c>
      <c r="AR1936">
        <v>0.34599999999999997</v>
      </c>
      <c r="AS1936">
        <v>0.05</v>
      </c>
      <c r="AT1936">
        <v>0.58099999999999996</v>
      </c>
      <c r="AU1936">
        <v>0.58099999999999996</v>
      </c>
      <c r="AV1936">
        <v>5</v>
      </c>
      <c r="AW1936" t="s">
        <v>6186</v>
      </c>
      <c r="AX1936">
        <v>7.4</v>
      </c>
      <c r="AY1936">
        <v>0.41899999999999998</v>
      </c>
      <c r="AZ1936" t="s">
        <v>6186</v>
      </c>
      <c r="BA1936">
        <v>0.104</v>
      </c>
      <c r="BB1936">
        <v>5.5E-2</v>
      </c>
      <c r="BC1936">
        <v>0.23300000000000001</v>
      </c>
      <c r="BD1936">
        <v>0.189</v>
      </c>
    </row>
    <row r="1937" spans="1:56">
      <c r="A1937" t="s">
        <v>6185</v>
      </c>
      <c r="B1937">
        <v>5000</v>
      </c>
      <c r="C1937">
        <v>2018</v>
      </c>
      <c r="D1937">
        <v>69</v>
      </c>
      <c r="E1937">
        <v>4.235E-3</v>
      </c>
      <c r="F1937">
        <v>39.518479999999997</v>
      </c>
      <c r="H1937">
        <v>31.56842</v>
      </c>
      <c r="I1937">
        <f t="shared" si="34"/>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6186</v>
      </c>
      <c r="AA1937">
        <v>0.41699999999999998</v>
      </c>
      <c r="AB1937">
        <v>0.57999999999999996</v>
      </c>
      <c r="AC1937">
        <v>3.0000000000000001E-3</v>
      </c>
      <c r="AD1937" t="s">
        <v>6186</v>
      </c>
      <c r="AE1937" t="s">
        <v>6186</v>
      </c>
      <c r="AF1937">
        <v>0.46200000000000002</v>
      </c>
      <c r="AG1937">
        <v>0.14099999999999999</v>
      </c>
      <c r="AH1937" t="s">
        <v>6186</v>
      </c>
      <c r="AI1937">
        <v>0.39700000000000002</v>
      </c>
      <c r="AJ1937" t="s">
        <v>6186</v>
      </c>
      <c r="AK1937">
        <v>0.39700000000000002</v>
      </c>
      <c r="AL1937">
        <v>1.7999999999999999E-2</v>
      </c>
      <c r="AM1937" t="s">
        <v>6186</v>
      </c>
      <c r="AN1937" t="s">
        <v>6186</v>
      </c>
      <c r="AO1937">
        <v>3.0000000000000001E-3</v>
      </c>
      <c r="AP1937">
        <v>0.58299999999999996</v>
      </c>
      <c r="AQ1937">
        <v>0.55900000000000005</v>
      </c>
      <c r="AR1937">
        <v>0.314</v>
      </c>
      <c r="AS1937">
        <v>0.14399999999999999</v>
      </c>
      <c r="AT1937">
        <v>0.60299999999999998</v>
      </c>
      <c r="AU1937">
        <v>0.60299999999999998</v>
      </c>
      <c r="AV1937">
        <v>5.6</v>
      </c>
      <c r="AW1937" t="s">
        <v>6186</v>
      </c>
      <c r="AX1937">
        <v>6.8</v>
      </c>
      <c r="AY1937">
        <v>0.39700000000000002</v>
      </c>
      <c r="AZ1937" t="s">
        <v>6186</v>
      </c>
      <c r="BA1937">
        <v>3.4000000000000002E-2</v>
      </c>
      <c r="BB1937">
        <v>1.2E-2</v>
      </c>
      <c r="BC1937">
        <v>0.184</v>
      </c>
      <c r="BD1937">
        <v>0.371</v>
      </c>
    </row>
    <row r="1938" spans="1:56">
      <c r="A1938" t="s">
        <v>6185</v>
      </c>
      <c r="B1938">
        <v>5000</v>
      </c>
      <c r="C1938">
        <v>2019</v>
      </c>
      <c r="D1938">
        <v>50</v>
      </c>
      <c r="E1938">
        <v>3.0769999999999999E-3</v>
      </c>
      <c r="F1938">
        <v>31.131530000000001</v>
      </c>
      <c r="H1938">
        <v>25.042850000000001</v>
      </c>
      <c r="I1938">
        <f t="shared" si="34"/>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6186</v>
      </c>
      <c r="X1938">
        <v>0.76100000000000001</v>
      </c>
      <c r="Y1938">
        <v>0.23899999999999999</v>
      </c>
      <c r="Z1938" t="s">
        <v>6186</v>
      </c>
      <c r="AA1938">
        <v>0.19900000000000001</v>
      </c>
      <c r="AB1938">
        <v>0.79900000000000004</v>
      </c>
      <c r="AC1938">
        <v>2E-3</v>
      </c>
      <c r="AD1938" t="s">
        <v>6186</v>
      </c>
      <c r="AE1938" t="s">
        <v>6186</v>
      </c>
      <c r="AF1938">
        <v>0.71699999999999997</v>
      </c>
      <c r="AG1938">
        <v>0.10299999999999999</v>
      </c>
      <c r="AH1938" t="s">
        <v>6186</v>
      </c>
      <c r="AI1938">
        <v>0.18</v>
      </c>
      <c r="AJ1938" t="s">
        <v>6186</v>
      </c>
      <c r="AK1938">
        <v>0.18</v>
      </c>
      <c r="AL1938">
        <v>6.0000000000000001E-3</v>
      </c>
      <c r="AM1938" t="s">
        <v>6186</v>
      </c>
      <c r="AN1938" t="s">
        <v>6186</v>
      </c>
      <c r="AO1938">
        <v>0.123</v>
      </c>
      <c r="AP1938">
        <v>0.69099999999999995</v>
      </c>
      <c r="AQ1938">
        <v>0.755</v>
      </c>
      <c r="AR1938">
        <v>0.48299999999999998</v>
      </c>
      <c r="AS1938">
        <v>0.26400000000000001</v>
      </c>
      <c r="AT1938">
        <v>0.82</v>
      </c>
      <c r="AU1938">
        <v>0.82</v>
      </c>
      <c r="AV1938">
        <v>7.2</v>
      </c>
      <c r="AW1938" t="s">
        <v>6186</v>
      </c>
      <c r="AX1938">
        <v>7</v>
      </c>
      <c r="AY1938">
        <v>0.18</v>
      </c>
      <c r="AZ1938" t="s">
        <v>6186</v>
      </c>
      <c r="BA1938">
        <v>3.5000000000000003E-2</v>
      </c>
      <c r="BB1938">
        <v>1E-3</v>
      </c>
      <c r="BC1938">
        <v>0.29199999999999998</v>
      </c>
      <c r="BD1938">
        <v>0.49</v>
      </c>
    </row>
    <row r="1939" spans="1:56">
      <c r="A1939" t="s">
        <v>6185</v>
      </c>
      <c r="B1939">
        <v>5000</v>
      </c>
      <c r="C1939">
        <v>2020</v>
      </c>
      <c r="D1939">
        <v>48</v>
      </c>
      <c r="E1939">
        <v>3.5100000000000001E-3</v>
      </c>
      <c r="F1939">
        <v>33.791879999999999</v>
      </c>
      <c r="H1939">
        <v>27.158609999999999</v>
      </c>
      <c r="I1939">
        <f t="shared" si="34"/>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6186</v>
      </c>
      <c r="X1939">
        <v>0.76800000000000002</v>
      </c>
      <c r="Y1939">
        <v>0.23200000000000001</v>
      </c>
      <c r="Z1939" t="s">
        <v>6186</v>
      </c>
      <c r="AA1939">
        <v>0.32800000000000001</v>
      </c>
      <c r="AB1939">
        <v>0.67100000000000004</v>
      </c>
      <c r="AC1939">
        <v>1E-3</v>
      </c>
      <c r="AD1939" t="s">
        <v>6186</v>
      </c>
      <c r="AE1939" t="s">
        <v>6186</v>
      </c>
      <c r="AF1939">
        <v>0.58899999999999997</v>
      </c>
      <c r="AG1939">
        <v>0.122</v>
      </c>
      <c r="AH1939" t="s">
        <v>6186</v>
      </c>
      <c r="AI1939">
        <v>0.28899999999999998</v>
      </c>
      <c r="AJ1939" t="s">
        <v>6186</v>
      </c>
      <c r="AK1939">
        <v>0.28899999999999998</v>
      </c>
      <c r="AL1939">
        <v>1.4E-2</v>
      </c>
      <c r="AM1939" t="s">
        <v>6186</v>
      </c>
      <c r="AN1939" t="s">
        <v>6186</v>
      </c>
      <c r="AO1939">
        <v>9.7000000000000003E-2</v>
      </c>
      <c r="AP1939">
        <v>0.59899999999999998</v>
      </c>
      <c r="AQ1939">
        <v>0.60099999999999998</v>
      </c>
      <c r="AR1939">
        <v>0.39600000000000002</v>
      </c>
      <c r="AS1939">
        <v>0.214</v>
      </c>
      <c r="AT1939">
        <v>0.66100000000000003</v>
      </c>
      <c r="AU1939">
        <v>0.71099999999999997</v>
      </c>
      <c r="AV1939">
        <v>6.3</v>
      </c>
      <c r="AW1939" t="s">
        <v>6186</v>
      </c>
      <c r="AX1939">
        <v>7.1</v>
      </c>
      <c r="AY1939">
        <v>0.29199999999999998</v>
      </c>
      <c r="AZ1939" t="s">
        <v>6186</v>
      </c>
      <c r="BA1939">
        <v>4.7E-2</v>
      </c>
      <c r="BB1939" t="s">
        <v>6186</v>
      </c>
      <c r="BC1939">
        <v>0.29499999999999998</v>
      </c>
      <c r="BD1939">
        <v>0.36499999999999999</v>
      </c>
    </row>
    <row r="1940" spans="1:56">
      <c r="A1940" t="s">
        <v>6185</v>
      </c>
      <c r="B1940">
        <v>5000</v>
      </c>
      <c r="C1940">
        <v>2021</v>
      </c>
      <c r="D1940">
        <v>75</v>
      </c>
      <c r="E1940">
        <v>5.4429999999999999E-3</v>
      </c>
      <c r="F1940">
        <v>43.80659</v>
      </c>
      <c r="G1940">
        <f>IFERROR(F1940*E1940,"")</f>
        <v>0.23843926936999998</v>
      </c>
      <c r="H1940">
        <v>34.389699999999998</v>
      </c>
      <c r="I1940">
        <f t="shared" si="34"/>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6186</v>
      </c>
      <c r="X1940">
        <v>0.8</v>
      </c>
      <c r="Y1940">
        <v>0.2</v>
      </c>
      <c r="Z1940" t="s">
        <v>6186</v>
      </c>
      <c r="AA1940">
        <v>0.54700000000000004</v>
      </c>
      <c r="AB1940">
        <v>0.45200000000000001</v>
      </c>
      <c r="AC1940">
        <v>1E-3</v>
      </c>
      <c r="AD1940" t="s">
        <v>6186</v>
      </c>
      <c r="AE1940" t="s">
        <v>6186</v>
      </c>
      <c r="AF1940">
        <v>0.39</v>
      </c>
      <c r="AG1940">
        <v>8.5000000000000006E-2</v>
      </c>
      <c r="AH1940" t="s">
        <v>6186</v>
      </c>
      <c r="AI1940">
        <v>0.52500000000000002</v>
      </c>
      <c r="AJ1940" t="s">
        <v>6186</v>
      </c>
      <c r="AK1940">
        <v>0.52500000000000002</v>
      </c>
      <c r="AL1940">
        <v>1.0999999999999999E-2</v>
      </c>
      <c r="AM1940" t="s">
        <v>6186</v>
      </c>
      <c r="AN1940" t="s">
        <v>6186</v>
      </c>
      <c r="AO1940">
        <v>0.248</v>
      </c>
      <c r="AP1940">
        <v>0.217</v>
      </c>
      <c r="AQ1940">
        <v>0.38100000000000001</v>
      </c>
      <c r="AR1940">
        <v>0.109</v>
      </c>
      <c r="AS1940">
        <v>6.4000000000000001E-2</v>
      </c>
      <c r="AT1940">
        <v>0.435</v>
      </c>
      <c r="AU1940">
        <v>0.46700000000000003</v>
      </c>
      <c r="AV1940">
        <v>4.5999999999999996</v>
      </c>
      <c r="AW1940" t="s">
        <v>6186</v>
      </c>
      <c r="AX1940">
        <v>7.3</v>
      </c>
      <c r="AY1940">
        <v>0.52600000000000002</v>
      </c>
      <c r="AZ1940" t="s">
        <v>6186</v>
      </c>
      <c r="BA1940" t="s">
        <v>6186</v>
      </c>
      <c r="BB1940">
        <v>8.0000000000000002E-3</v>
      </c>
      <c r="BC1940">
        <v>0.22900000000000001</v>
      </c>
      <c r="BD1940">
        <v>0.23599999999999999</v>
      </c>
    </row>
    <row r="1941" spans="1:56">
      <c r="A1941" t="s">
        <v>6185</v>
      </c>
      <c r="B1941">
        <v>5000</v>
      </c>
      <c r="C1941" t="s">
        <v>6187</v>
      </c>
      <c r="D1941" t="s">
        <v>6186</v>
      </c>
      <c r="E1941">
        <v>4.8329999999999996E-3</v>
      </c>
      <c r="F1941">
        <v>37.430309999999999</v>
      </c>
      <c r="H1941">
        <v>29.765049999999999</v>
      </c>
      <c r="I1941">
        <f t="shared" si="34"/>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6186</v>
      </c>
      <c r="X1941">
        <v>0.81399999999999995</v>
      </c>
      <c r="Y1941">
        <v>0.186</v>
      </c>
      <c r="Z1941" t="s">
        <v>6186</v>
      </c>
      <c r="AA1941">
        <v>0.39100000000000001</v>
      </c>
      <c r="AB1941">
        <v>0.60899999999999999</v>
      </c>
      <c r="AC1941" t="s">
        <v>6186</v>
      </c>
      <c r="AD1941" t="s">
        <v>6186</v>
      </c>
      <c r="AE1941" t="s">
        <v>6186</v>
      </c>
      <c r="AF1941">
        <v>0.57399999999999995</v>
      </c>
      <c r="AG1941">
        <v>6.4000000000000001E-2</v>
      </c>
      <c r="AH1941" t="s">
        <v>6186</v>
      </c>
      <c r="AI1941">
        <v>0.36199999999999999</v>
      </c>
      <c r="AJ1941" t="s">
        <v>6186</v>
      </c>
      <c r="AK1941">
        <v>0.36199999999999999</v>
      </c>
      <c r="AL1941">
        <v>2.5000000000000001E-2</v>
      </c>
      <c r="AM1941" t="s">
        <v>6186</v>
      </c>
      <c r="AN1941" t="s">
        <v>6186</v>
      </c>
      <c r="AO1941">
        <v>0.41599999999999998</v>
      </c>
      <c r="AP1941">
        <v>0.19700000000000001</v>
      </c>
      <c r="AQ1941">
        <v>0.5</v>
      </c>
      <c r="AR1941">
        <v>0.107</v>
      </c>
      <c r="AS1941">
        <v>5.3999999999999999E-2</v>
      </c>
      <c r="AT1941">
        <v>0.60799999999999998</v>
      </c>
      <c r="AU1941">
        <v>0.62</v>
      </c>
      <c r="AV1941">
        <v>5.8</v>
      </c>
      <c r="AW1941" t="s">
        <v>6186</v>
      </c>
      <c r="AX1941">
        <v>6.8</v>
      </c>
      <c r="AY1941">
        <v>0.36199999999999999</v>
      </c>
      <c r="AZ1941" t="s">
        <v>6186</v>
      </c>
      <c r="BA1941" t="s">
        <v>6186</v>
      </c>
      <c r="BB1941">
        <v>1.7999999999999999E-2</v>
      </c>
      <c r="BC1941">
        <v>0.34899999999999998</v>
      </c>
      <c r="BD1941">
        <v>0.27100000000000002</v>
      </c>
    </row>
    <row r="1942" spans="1:56">
      <c r="A1942" t="s">
        <v>6191</v>
      </c>
      <c r="B1942">
        <v>5000</v>
      </c>
      <c r="C1942">
        <v>1975</v>
      </c>
      <c r="D1942" t="s">
        <v>6186</v>
      </c>
      <c r="E1942" t="s">
        <v>6186</v>
      </c>
      <c r="F1942" t="s">
        <v>6186</v>
      </c>
      <c r="H1942" t="s">
        <v>6186</v>
      </c>
      <c r="I1942" t="str">
        <f t="shared" si="34"/>
        <v/>
      </c>
      <c r="K1942" t="s">
        <v>6186</v>
      </c>
      <c r="L1942" t="s">
        <v>6186</v>
      </c>
      <c r="M1942" t="s">
        <v>6186</v>
      </c>
      <c r="N1942" t="s">
        <v>6186</v>
      </c>
      <c r="O1942" t="s">
        <v>6186</v>
      </c>
      <c r="P1942" t="s">
        <v>6186</v>
      </c>
      <c r="Q1942" t="s">
        <v>6186</v>
      </c>
      <c r="R1942" t="s">
        <v>6186</v>
      </c>
      <c r="S1942" t="s">
        <v>6186</v>
      </c>
      <c r="T1942" t="s">
        <v>6186</v>
      </c>
      <c r="U1942" t="s">
        <v>6186</v>
      </c>
      <c r="V1942" t="s">
        <v>6186</v>
      </c>
      <c r="W1942" t="s">
        <v>6186</v>
      </c>
      <c r="X1942" t="s">
        <v>6186</v>
      </c>
      <c r="Y1942" t="s">
        <v>6186</v>
      </c>
      <c r="Z1942" t="s">
        <v>6186</v>
      </c>
      <c r="AA1942" t="s">
        <v>6186</v>
      </c>
      <c r="AB1942" t="s">
        <v>6186</v>
      </c>
      <c r="AC1942" t="s">
        <v>6186</v>
      </c>
      <c r="AD1942" t="s">
        <v>6186</v>
      </c>
      <c r="AE1942" t="s">
        <v>6186</v>
      </c>
      <c r="AF1942" t="s">
        <v>6186</v>
      </c>
      <c r="AG1942" t="s">
        <v>6186</v>
      </c>
      <c r="AH1942" t="s">
        <v>6186</v>
      </c>
      <c r="AI1942" t="s">
        <v>6186</v>
      </c>
      <c r="AJ1942" t="s">
        <v>6186</v>
      </c>
      <c r="AK1942" t="s">
        <v>6186</v>
      </c>
      <c r="AL1942" t="s">
        <v>6186</v>
      </c>
      <c r="AM1942" t="s">
        <v>6186</v>
      </c>
      <c r="AN1942" t="s">
        <v>6186</v>
      </c>
      <c r="AO1942" t="s">
        <v>6186</v>
      </c>
      <c r="AP1942" t="s">
        <v>6186</v>
      </c>
      <c r="AQ1942" t="s">
        <v>6186</v>
      </c>
      <c r="AR1942" t="s">
        <v>6186</v>
      </c>
      <c r="AS1942" t="s">
        <v>6186</v>
      </c>
      <c r="AT1942" t="s">
        <v>6186</v>
      </c>
      <c r="AU1942" t="s">
        <v>6186</v>
      </c>
      <c r="AV1942" t="s">
        <v>6186</v>
      </c>
      <c r="AW1942" t="s">
        <v>6186</v>
      </c>
      <c r="AX1942" t="s">
        <v>6186</v>
      </c>
      <c r="AY1942" t="s">
        <v>6186</v>
      </c>
      <c r="AZ1942" t="s">
        <v>6186</v>
      </c>
      <c r="BA1942" t="s">
        <v>6186</v>
      </c>
      <c r="BB1942" t="s">
        <v>6186</v>
      </c>
      <c r="BC1942" t="s">
        <v>6186</v>
      </c>
      <c r="BD1942" t="s">
        <v>6186</v>
      </c>
    </row>
    <row r="1943" spans="1:56">
      <c r="A1943" t="s">
        <v>6191</v>
      </c>
      <c r="B1943">
        <v>5000</v>
      </c>
      <c r="C1943">
        <v>1976</v>
      </c>
      <c r="D1943" t="s">
        <v>6186</v>
      </c>
      <c r="E1943" t="s">
        <v>6186</v>
      </c>
      <c r="F1943" t="s">
        <v>6186</v>
      </c>
      <c r="H1943" t="s">
        <v>6186</v>
      </c>
      <c r="I1943" t="str">
        <f t="shared" si="34"/>
        <v/>
      </c>
      <c r="K1943" t="s">
        <v>6186</v>
      </c>
      <c r="L1943" t="s">
        <v>6186</v>
      </c>
      <c r="M1943" t="s">
        <v>6186</v>
      </c>
      <c r="N1943" t="s">
        <v>6186</v>
      </c>
      <c r="O1943" t="s">
        <v>6186</v>
      </c>
      <c r="P1943" t="s">
        <v>6186</v>
      </c>
      <c r="Q1943" t="s">
        <v>6186</v>
      </c>
      <c r="R1943" t="s">
        <v>6186</v>
      </c>
      <c r="S1943" t="s">
        <v>6186</v>
      </c>
      <c r="T1943" t="s">
        <v>6186</v>
      </c>
      <c r="U1943" t="s">
        <v>6186</v>
      </c>
      <c r="V1943" t="s">
        <v>6186</v>
      </c>
      <c r="W1943" t="s">
        <v>6186</v>
      </c>
      <c r="X1943" t="s">
        <v>6186</v>
      </c>
      <c r="Y1943" t="s">
        <v>6186</v>
      </c>
      <c r="Z1943" t="s">
        <v>6186</v>
      </c>
      <c r="AA1943" t="s">
        <v>6186</v>
      </c>
      <c r="AB1943" t="s">
        <v>6186</v>
      </c>
      <c r="AC1943" t="s">
        <v>6186</v>
      </c>
      <c r="AD1943" t="s">
        <v>6186</v>
      </c>
      <c r="AE1943" t="s">
        <v>6186</v>
      </c>
      <c r="AF1943" t="s">
        <v>6186</v>
      </c>
      <c r="AG1943" t="s">
        <v>6186</v>
      </c>
      <c r="AH1943" t="s">
        <v>6186</v>
      </c>
      <c r="AI1943" t="s">
        <v>6186</v>
      </c>
      <c r="AJ1943" t="s">
        <v>6186</v>
      </c>
      <c r="AK1943" t="s">
        <v>6186</v>
      </c>
      <c r="AL1943" t="s">
        <v>6186</v>
      </c>
      <c r="AM1943" t="s">
        <v>6186</v>
      </c>
      <c r="AN1943" t="s">
        <v>6186</v>
      </c>
      <c r="AO1943" t="s">
        <v>6186</v>
      </c>
      <c r="AP1943" t="s">
        <v>6186</v>
      </c>
      <c r="AQ1943" t="s">
        <v>6186</v>
      </c>
      <c r="AR1943" t="s">
        <v>6186</v>
      </c>
      <c r="AS1943" t="s">
        <v>6186</v>
      </c>
      <c r="AT1943" t="s">
        <v>6186</v>
      </c>
      <c r="AU1943" t="s">
        <v>6186</v>
      </c>
      <c r="AV1943" t="s">
        <v>6186</v>
      </c>
      <c r="AW1943" t="s">
        <v>6186</v>
      </c>
      <c r="AX1943" t="s">
        <v>6186</v>
      </c>
      <c r="AY1943" t="s">
        <v>6186</v>
      </c>
      <c r="AZ1943" t="s">
        <v>6186</v>
      </c>
      <c r="BA1943" t="s">
        <v>6186</v>
      </c>
      <c r="BB1943" t="s">
        <v>6186</v>
      </c>
      <c r="BC1943" t="s">
        <v>6186</v>
      </c>
      <c r="BD1943" t="s">
        <v>6186</v>
      </c>
    </row>
    <row r="1944" spans="1:56">
      <c r="A1944" t="s">
        <v>6191</v>
      </c>
      <c r="B1944">
        <v>5000</v>
      </c>
      <c r="C1944">
        <v>1977</v>
      </c>
      <c r="D1944" t="s">
        <v>6186</v>
      </c>
      <c r="E1944" t="s">
        <v>6186</v>
      </c>
      <c r="F1944" t="s">
        <v>6186</v>
      </c>
      <c r="H1944" t="s">
        <v>6186</v>
      </c>
      <c r="I1944" t="str">
        <f t="shared" si="34"/>
        <v/>
      </c>
      <c r="K1944" t="s">
        <v>6186</v>
      </c>
      <c r="L1944" t="s">
        <v>6186</v>
      </c>
      <c r="M1944" t="s">
        <v>6186</v>
      </c>
      <c r="N1944" t="s">
        <v>6186</v>
      </c>
      <c r="O1944" t="s">
        <v>6186</v>
      </c>
      <c r="P1944" t="s">
        <v>6186</v>
      </c>
      <c r="Q1944" t="s">
        <v>6186</v>
      </c>
      <c r="R1944" t="s">
        <v>6186</v>
      </c>
      <c r="S1944" t="s">
        <v>6186</v>
      </c>
      <c r="T1944" t="s">
        <v>6186</v>
      </c>
      <c r="U1944" t="s">
        <v>6186</v>
      </c>
      <c r="V1944" t="s">
        <v>6186</v>
      </c>
      <c r="W1944" t="s">
        <v>6186</v>
      </c>
      <c r="X1944" t="s">
        <v>6186</v>
      </c>
      <c r="Y1944" t="s">
        <v>6186</v>
      </c>
      <c r="Z1944" t="s">
        <v>6186</v>
      </c>
      <c r="AA1944" t="s">
        <v>6186</v>
      </c>
      <c r="AB1944" t="s">
        <v>6186</v>
      </c>
      <c r="AC1944" t="s">
        <v>6186</v>
      </c>
      <c r="AD1944" t="s">
        <v>6186</v>
      </c>
      <c r="AE1944" t="s">
        <v>6186</v>
      </c>
      <c r="AF1944" t="s">
        <v>6186</v>
      </c>
      <c r="AG1944" t="s">
        <v>6186</v>
      </c>
      <c r="AH1944" t="s">
        <v>6186</v>
      </c>
      <c r="AI1944" t="s">
        <v>6186</v>
      </c>
      <c r="AJ1944" t="s">
        <v>6186</v>
      </c>
      <c r="AK1944" t="s">
        <v>6186</v>
      </c>
      <c r="AL1944" t="s">
        <v>6186</v>
      </c>
      <c r="AM1944" t="s">
        <v>6186</v>
      </c>
      <c r="AN1944" t="s">
        <v>6186</v>
      </c>
      <c r="AO1944" t="s">
        <v>6186</v>
      </c>
      <c r="AP1944" t="s">
        <v>6186</v>
      </c>
      <c r="AQ1944" t="s">
        <v>6186</v>
      </c>
      <c r="AR1944" t="s">
        <v>6186</v>
      </c>
      <c r="AS1944" t="s">
        <v>6186</v>
      </c>
      <c r="AT1944" t="s">
        <v>6186</v>
      </c>
      <c r="AU1944" t="s">
        <v>6186</v>
      </c>
      <c r="AV1944" t="s">
        <v>6186</v>
      </c>
      <c r="AW1944" t="s">
        <v>6186</v>
      </c>
      <c r="AX1944" t="s">
        <v>6186</v>
      </c>
      <c r="AY1944" t="s">
        <v>6186</v>
      </c>
      <c r="AZ1944" t="s">
        <v>6186</v>
      </c>
      <c r="BA1944" t="s">
        <v>6186</v>
      </c>
      <c r="BB1944" t="s">
        <v>6186</v>
      </c>
      <c r="BC1944" t="s">
        <v>6186</v>
      </c>
      <c r="BD1944" t="s">
        <v>6186</v>
      </c>
    </row>
    <row r="1945" spans="1:56">
      <c r="A1945" t="s">
        <v>6191</v>
      </c>
      <c r="B1945">
        <v>5000</v>
      </c>
      <c r="C1945">
        <v>1978</v>
      </c>
      <c r="D1945" t="s">
        <v>6186</v>
      </c>
      <c r="E1945" t="s">
        <v>6186</v>
      </c>
      <c r="F1945" t="s">
        <v>6186</v>
      </c>
      <c r="H1945" t="s">
        <v>6186</v>
      </c>
      <c r="I1945" t="str">
        <f t="shared" si="34"/>
        <v/>
      </c>
      <c r="K1945" t="s">
        <v>6186</v>
      </c>
      <c r="L1945" t="s">
        <v>6186</v>
      </c>
      <c r="M1945" t="s">
        <v>6186</v>
      </c>
      <c r="N1945" t="s">
        <v>6186</v>
      </c>
      <c r="O1945" t="s">
        <v>6186</v>
      </c>
      <c r="P1945" t="s">
        <v>6186</v>
      </c>
      <c r="Q1945" t="s">
        <v>6186</v>
      </c>
      <c r="R1945" t="s">
        <v>6186</v>
      </c>
      <c r="S1945" t="s">
        <v>6186</v>
      </c>
      <c r="T1945" t="s">
        <v>6186</v>
      </c>
      <c r="U1945" t="s">
        <v>6186</v>
      </c>
      <c r="V1945" t="s">
        <v>6186</v>
      </c>
      <c r="W1945" t="s">
        <v>6186</v>
      </c>
      <c r="X1945" t="s">
        <v>6186</v>
      </c>
      <c r="Y1945" t="s">
        <v>6186</v>
      </c>
      <c r="Z1945" t="s">
        <v>6186</v>
      </c>
      <c r="AA1945" t="s">
        <v>6186</v>
      </c>
      <c r="AB1945" t="s">
        <v>6186</v>
      </c>
      <c r="AC1945" t="s">
        <v>6186</v>
      </c>
      <c r="AD1945" t="s">
        <v>6186</v>
      </c>
      <c r="AE1945" t="s">
        <v>6186</v>
      </c>
      <c r="AF1945" t="s">
        <v>6186</v>
      </c>
      <c r="AG1945" t="s">
        <v>6186</v>
      </c>
      <c r="AH1945" t="s">
        <v>6186</v>
      </c>
      <c r="AI1945" t="s">
        <v>6186</v>
      </c>
      <c r="AJ1945" t="s">
        <v>6186</v>
      </c>
      <c r="AK1945" t="s">
        <v>6186</v>
      </c>
      <c r="AL1945" t="s">
        <v>6186</v>
      </c>
      <c r="AM1945" t="s">
        <v>6186</v>
      </c>
      <c r="AN1945" t="s">
        <v>6186</v>
      </c>
      <c r="AO1945" t="s">
        <v>6186</v>
      </c>
      <c r="AP1945" t="s">
        <v>6186</v>
      </c>
      <c r="AQ1945" t="s">
        <v>6186</v>
      </c>
      <c r="AR1945" t="s">
        <v>6186</v>
      </c>
      <c r="AS1945" t="s">
        <v>6186</v>
      </c>
      <c r="AT1945" t="s">
        <v>6186</v>
      </c>
      <c r="AU1945" t="s">
        <v>6186</v>
      </c>
      <c r="AV1945" t="s">
        <v>6186</v>
      </c>
      <c r="AW1945" t="s">
        <v>6186</v>
      </c>
      <c r="AX1945" t="s">
        <v>6186</v>
      </c>
      <c r="AY1945" t="s">
        <v>6186</v>
      </c>
      <c r="AZ1945" t="s">
        <v>6186</v>
      </c>
      <c r="BA1945" t="s">
        <v>6186</v>
      </c>
      <c r="BB1945" t="s">
        <v>6186</v>
      </c>
      <c r="BC1945" t="s">
        <v>6186</v>
      </c>
      <c r="BD1945" t="s">
        <v>6186</v>
      </c>
    </row>
    <row r="1946" spans="1:56">
      <c r="A1946" t="s">
        <v>6191</v>
      </c>
      <c r="B1946">
        <v>5000</v>
      </c>
      <c r="C1946">
        <v>1979</v>
      </c>
      <c r="D1946" t="s">
        <v>6186</v>
      </c>
      <c r="E1946" t="s">
        <v>6186</v>
      </c>
      <c r="F1946" t="s">
        <v>6186</v>
      </c>
      <c r="H1946" t="s">
        <v>6186</v>
      </c>
      <c r="I1946" t="str">
        <f t="shared" si="34"/>
        <v/>
      </c>
      <c r="K1946" t="s">
        <v>6186</v>
      </c>
      <c r="L1946" t="s">
        <v>6186</v>
      </c>
      <c r="M1946" t="s">
        <v>6186</v>
      </c>
      <c r="N1946" t="s">
        <v>6186</v>
      </c>
      <c r="O1946" t="s">
        <v>6186</v>
      </c>
      <c r="P1946" t="s">
        <v>6186</v>
      </c>
      <c r="Q1946" t="s">
        <v>6186</v>
      </c>
      <c r="R1946" t="s">
        <v>6186</v>
      </c>
      <c r="S1946" t="s">
        <v>6186</v>
      </c>
      <c r="T1946" t="s">
        <v>6186</v>
      </c>
      <c r="U1946" t="s">
        <v>6186</v>
      </c>
      <c r="V1946" t="s">
        <v>6186</v>
      </c>
      <c r="W1946" t="s">
        <v>6186</v>
      </c>
      <c r="X1946" t="s">
        <v>6186</v>
      </c>
      <c r="Y1946" t="s">
        <v>6186</v>
      </c>
      <c r="Z1946" t="s">
        <v>6186</v>
      </c>
      <c r="AA1946" t="s">
        <v>6186</v>
      </c>
      <c r="AB1946" t="s">
        <v>6186</v>
      </c>
      <c r="AC1946" t="s">
        <v>6186</v>
      </c>
      <c r="AD1946" t="s">
        <v>6186</v>
      </c>
      <c r="AE1946" t="s">
        <v>6186</v>
      </c>
      <c r="AF1946" t="s">
        <v>6186</v>
      </c>
      <c r="AG1946" t="s">
        <v>6186</v>
      </c>
      <c r="AH1946" t="s">
        <v>6186</v>
      </c>
      <c r="AI1946" t="s">
        <v>6186</v>
      </c>
      <c r="AJ1946" t="s">
        <v>6186</v>
      </c>
      <c r="AK1946" t="s">
        <v>6186</v>
      </c>
      <c r="AL1946" t="s">
        <v>6186</v>
      </c>
      <c r="AM1946" t="s">
        <v>6186</v>
      </c>
      <c r="AN1946" t="s">
        <v>6186</v>
      </c>
      <c r="AO1946" t="s">
        <v>6186</v>
      </c>
      <c r="AP1946" t="s">
        <v>6186</v>
      </c>
      <c r="AQ1946" t="s">
        <v>6186</v>
      </c>
      <c r="AR1946" t="s">
        <v>6186</v>
      </c>
      <c r="AS1946" t="s">
        <v>6186</v>
      </c>
      <c r="AT1946" t="s">
        <v>6186</v>
      </c>
      <c r="AU1946" t="s">
        <v>6186</v>
      </c>
      <c r="AV1946" t="s">
        <v>6186</v>
      </c>
      <c r="AW1946" t="s">
        <v>6186</v>
      </c>
      <c r="AX1946" t="s">
        <v>6186</v>
      </c>
      <c r="AY1946" t="s">
        <v>6186</v>
      </c>
      <c r="AZ1946" t="s">
        <v>6186</v>
      </c>
      <c r="BA1946" t="s">
        <v>6186</v>
      </c>
      <c r="BB1946" t="s">
        <v>6186</v>
      </c>
      <c r="BC1946" t="s">
        <v>6186</v>
      </c>
      <c r="BD1946" t="s">
        <v>6186</v>
      </c>
    </row>
    <row r="1947" spans="1:56">
      <c r="A1947" t="s">
        <v>6191</v>
      </c>
      <c r="B1947">
        <v>5000</v>
      </c>
      <c r="C1947">
        <v>1980</v>
      </c>
      <c r="D1947" t="s">
        <v>6186</v>
      </c>
      <c r="E1947" t="s">
        <v>6186</v>
      </c>
      <c r="F1947" t="s">
        <v>6186</v>
      </c>
      <c r="H1947" t="s">
        <v>6186</v>
      </c>
      <c r="I1947" t="str">
        <f t="shared" si="34"/>
        <v/>
      </c>
      <c r="K1947" t="s">
        <v>6186</v>
      </c>
      <c r="L1947" t="s">
        <v>6186</v>
      </c>
      <c r="M1947" t="s">
        <v>6186</v>
      </c>
      <c r="N1947" t="s">
        <v>6186</v>
      </c>
      <c r="O1947" t="s">
        <v>6186</v>
      </c>
      <c r="P1947" t="s">
        <v>6186</v>
      </c>
      <c r="Q1947" t="s">
        <v>6186</v>
      </c>
      <c r="R1947" t="s">
        <v>6186</v>
      </c>
      <c r="S1947" t="s">
        <v>6186</v>
      </c>
      <c r="T1947" t="s">
        <v>6186</v>
      </c>
      <c r="U1947" t="s">
        <v>6186</v>
      </c>
      <c r="V1947" t="s">
        <v>6186</v>
      </c>
      <c r="W1947" t="s">
        <v>6186</v>
      </c>
      <c r="X1947" t="s">
        <v>6186</v>
      </c>
      <c r="Y1947" t="s">
        <v>6186</v>
      </c>
      <c r="Z1947" t="s">
        <v>6186</v>
      </c>
      <c r="AA1947" t="s">
        <v>6186</v>
      </c>
      <c r="AB1947" t="s">
        <v>6186</v>
      </c>
      <c r="AC1947" t="s">
        <v>6186</v>
      </c>
      <c r="AD1947" t="s">
        <v>6186</v>
      </c>
      <c r="AE1947" t="s">
        <v>6186</v>
      </c>
      <c r="AF1947" t="s">
        <v>6186</v>
      </c>
      <c r="AG1947" t="s">
        <v>6186</v>
      </c>
      <c r="AH1947" t="s">
        <v>6186</v>
      </c>
      <c r="AI1947" t="s">
        <v>6186</v>
      </c>
      <c r="AJ1947" t="s">
        <v>6186</v>
      </c>
      <c r="AK1947" t="s">
        <v>6186</v>
      </c>
      <c r="AL1947" t="s">
        <v>6186</v>
      </c>
      <c r="AM1947" t="s">
        <v>6186</v>
      </c>
      <c r="AN1947" t="s">
        <v>6186</v>
      </c>
      <c r="AO1947" t="s">
        <v>6186</v>
      </c>
      <c r="AP1947" t="s">
        <v>6186</v>
      </c>
      <c r="AQ1947" t="s">
        <v>6186</v>
      </c>
      <c r="AR1947" t="s">
        <v>6186</v>
      </c>
      <c r="AS1947" t="s">
        <v>6186</v>
      </c>
      <c r="AT1947" t="s">
        <v>6186</v>
      </c>
      <c r="AU1947" t="s">
        <v>6186</v>
      </c>
      <c r="AV1947" t="s">
        <v>6186</v>
      </c>
      <c r="AW1947" t="s">
        <v>6186</v>
      </c>
      <c r="AX1947" t="s">
        <v>6186</v>
      </c>
      <c r="AY1947" t="s">
        <v>6186</v>
      </c>
      <c r="AZ1947" t="s">
        <v>6186</v>
      </c>
      <c r="BA1947" t="s">
        <v>6186</v>
      </c>
      <c r="BB1947" t="s">
        <v>6186</v>
      </c>
      <c r="BC1947" t="s">
        <v>6186</v>
      </c>
      <c r="BD1947" t="s">
        <v>6186</v>
      </c>
    </row>
    <row r="1948" spans="1:56">
      <c r="A1948" t="s">
        <v>6191</v>
      </c>
      <c r="B1948">
        <v>5000</v>
      </c>
      <c r="C1948">
        <v>1981</v>
      </c>
      <c r="D1948" t="s">
        <v>6186</v>
      </c>
      <c r="E1948" t="s">
        <v>6186</v>
      </c>
      <c r="F1948" t="s">
        <v>6186</v>
      </c>
      <c r="H1948" t="s">
        <v>6186</v>
      </c>
      <c r="I1948" t="str">
        <f t="shared" si="34"/>
        <v/>
      </c>
      <c r="K1948" t="s">
        <v>6186</v>
      </c>
      <c r="L1948" t="s">
        <v>6186</v>
      </c>
      <c r="M1948" t="s">
        <v>6186</v>
      </c>
      <c r="N1948" t="s">
        <v>6186</v>
      </c>
      <c r="O1948" t="s">
        <v>6186</v>
      </c>
      <c r="P1948" t="s">
        <v>6186</v>
      </c>
      <c r="Q1948" t="s">
        <v>6186</v>
      </c>
      <c r="R1948" t="s">
        <v>6186</v>
      </c>
      <c r="S1948" t="s">
        <v>6186</v>
      </c>
      <c r="T1948" t="s">
        <v>6186</v>
      </c>
      <c r="U1948" t="s">
        <v>6186</v>
      </c>
      <c r="V1948" t="s">
        <v>6186</v>
      </c>
      <c r="W1948" t="s">
        <v>6186</v>
      </c>
      <c r="X1948" t="s">
        <v>6186</v>
      </c>
      <c r="Y1948" t="s">
        <v>6186</v>
      </c>
      <c r="Z1948" t="s">
        <v>6186</v>
      </c>
      <c r="AA1948" t="s">
        <v>6186</v>
      </c>
      <c r="AB1948" t="s">
        <v>6186</v>
      </c>
      <c r="AC1948" t="s">
        <v>6186</v>
      </c>
      <c r="AD1948" t="s">
        <v>6186</v>
      </c>
      <c r="AE1948" t="s">
        <v>6186</v>
      </c>
      <c r="AF1948" t="s">
        <v>6186</v>
      </c>
      <c r="AG1948" t="s">
        <v>6186</v>
      </c>
      <c r="AH1948" t="s">
        <v>6186</v>
      </c>
      <c r="AI1948" t="s">
        <v>6186</v>
      </c>
      <c r="AJ1948" t="s">
        <v>6186</v>
      </c>
      <c r="AK1948" t="s">
        <v>6186</v>
      </c>
      <c r="AL1948" t="s">
        <v>6186</v>
      </c>
      <c r="AM1948" t="s">
        <v>6186</v>
      </c>
      <c r="AN1948" t="s">
        <v>6186</v>
      </c>
      <c r="AO1948" t="s">
        <v>6186</v>
      </c>
      <c r="AP1948" t="s">
        <v>6186</v>
      </c>
      <c r="AQ1948" t="s">
        <v>6186</v>
      </c>
      <c r="AR1948" t="s">
        <v>6186</v>
      </c>
      <c r="AS1948" t="s">
        <v>6186</v>
      </c>
      <c r="AT1948" t="s">
        <v>6186</v>
      </c>
      <c r="AU1948" t="s">
        <v>6186</v>
      </c>
      <c r="AV1948" t="s">
        <v>6186</v>
      </c>
      <c r="AW1948" t="s">
        <v>6186</v>
      </c>
      <c r="AX1948" t="s">
        <v>6186</v>
      </c>
      <c r="AY1948" t="s">
        <v>6186</v>
      </c>
      <c r="AZ1948" t="s">
        <v>6186</v>
      </c>
      <c r="BA1948" t="s">
        <v>6186</v>
      </c>
      <c r="BB1948" t="s">
        <v>6186</v>
      </c>
      <c r="BC1948" t="s">
        <v>6186</v>
      </c>
      <c r="BD1948" t="s">
        <v>6186</v>
      </c>
    </row>
    <row r="1949" spans="1:56">
      <c r="A1949" t="s">
        <v>6191</v>
      </c>
      <c r="B1949">
        <v>5000</v>
      </c>
      <c r="C1949">
        <v>1982</v>
      </c>
      <c r="D1949" t="s">
        <v>6186</v>
      </c>
      <c r="E1949" t="s">
        <v>6186</v>
      </c>
      <c r="F1949" t="s">
        <v>6186</v>
      </c>
      <c r="H1949" t="s">
        <v>6186</v>
      </c>
      <c r="I1949" t="str">
        <f t="shared" si="34"/>
        <v/>
      </c>
      <c r="K1949" t="s">
        <v>6186</v>
      </c>
      <c r="L1949" t="s">
        <v>6186</v>
      </c>
      <c r="M1949" t="s">
        <v>6186</v>
      </c>
      <c r="N1949" t="s">
        <v>6186</v>
      </c>
      <c r="O1949" t="s">
        <v>6186</v>
      </c>
      <c r="P1949" t="s">
        <v>6186</v>
      </c>
      <c r="Q1949" t="s">
        <v>6186</v>
      </c>
      <c r="R1949" t="s">
        <v>6186</v>
      </c>
      <c r="S1949" t="s">
        <v>6186</v>
      </c>
      <c r="T1949" t="s">
        <v>6186</v>
      </c>
      <c r="U1949" t="s">
        <v>6186</v>
      </c>
      <c r="V1949" t="s">
        <v>6186</v>
      </c>
      <c r="W1949" t="s">
        <v>6186</v>
      </c>
      <c r="X1949" t="s">
        <v>6186</v>
      </c>
      <c r="Y1949" t="s">
        <v>6186</v>
      </c>
      <c r="Z1949" t="s">
        <v>6186</v>
      </c>
      <c r="AA1949" t="s">
        <v>6186</v>
      </c>
      <c r="AB1949" t="s">
        <v>6186</v>
      </c>
      <c r="AC1949" t="s">
        <v>6186</v>
      </c>
      <c r="AD1949" t="s">
        <v>6186</v>
      </c>
      <c r="AE1949" t="s">
        <v>6186</v>
      </c>
      <c r="AF1949" t="s">
        <v>6186</v>
      </c>
      <c r="AG1949" t="s">
        <v>6186</v>
      </c>
      <c r="AH1949" t="s">
        <v>6186</v>
      </c>
      <c r="AI1949" t="s">
        <v>6186</v>
      </c>
      <c r="AJ1949" t="s">
        <v>6186</v>
      </c>
      <c r="AK1949" t="s">
        <v>6186</v>
      </c>
      <c r="AL1949" t="s">
        <v>6186</v>
      </c>
      <c r="AM1949" t="s">
        <v>6186</v>
      </c>
      <c r="AN1949" t="s">
        <v>6186</v>
      </c>
      <c r="AO1949" t="s">
        <v>6186</v>
      </c>
      <c r="AP1949" t="s">
        <v>6186</v>
      </c>
      <c r="AQ1949" t="s">
        <v>6186</v>
      </c>
      <c r="AR1949" t="s">
        <v>6186</v>
      </c>
      <c r="AS1949" t="s">
        <v>6186</v>
      </c>
      <c r="AT1949" t="s">
        <v>6186</v>
      </c>
      <c r="AU1949" t="s">
        <v>6186</v>
      </c>
      <c r="AV1949" t="s">
        <v>6186</v>
      </c>
      <c r="AW1949" t="s">
        <v>6186</v>
      </c>
      <c r="AX1949" t="s">
        <v>6186</v>
      </c>
      <c r="AY1949" t="s">
        <v>6186</v>
      </c>
      <c r="AZ1949" t="s">
        <v>6186</v>
      </c>
      <c r="BA1949" t="s">
        <v>6186</v>
      </c>
      <c r="BB1949" t="s">
        <v>6186</v>
      </c>
      <c r="BC1949" t="s">
        <v>6186</v>
      </c>
      <c r="BD1949" t="s">
        <v>6186</v>
      </c>
    </row>
    <row r="1950" spans="1:56">
      <c r="A1950" t="s">
        <v>6191</v>
      </c>
      <c r="B1950">
        <v>5000</v>
      </c>
      <c r="C1950">
        <v>1983</v>
      </c>
      <c r="D1950" t="s">
        <v>6186</v>
      </c>
      <c r="E1950" t="s">
        <v>6186</v>
      </c>
      <c r="F1950" t="s">
        <v>6186</v>
      </c>
      <c r="H1950" t="s">
        <v>6186</v>
      </c>
      <c r="I1950" t="str">
        <f t="shared" si="34"/>
        <v/>
      </c>
      <c r="K1950" t="s">
        <v>6186</v>
      </c>
      <c r="L1950" t="s">
        <v>6186</v>
      </c>
      <c r="M1950" t="s">
        <v>6186</v>
      </c>
      <c r="N1950" t="s">
        <v>6186</v>
      </c>
      <c r="O1950" t="s">
        <v>6186</v>
      </c>
      <c r="P1950" t="s">
        <v>6186</v>
      </c>
      <c r="Q1950" t="s">
        <v>6186</v>
      </c>
      <c r="R1950" t="s">
        <v>6186</v>
      </c>
      <c r="S1950" t="s">
        <v>6186</v>
      </c>
      <c r="T1950" t="s">
        <v>6186</v>
      </c>
      <c r="U1950" t="s">
        <v>6186</v>
      </c>
      <c r="V1950" t="s">
        <v>6186</v>
      </c>
      <c r="W1950" t="s">
        <v>6186</v>
      </c>
      <c r="X1950" t="s">
        <v>6186</v>
      </c>
      <c r="Y1950" t="s">
        <v>6186</v>
      </c>
      <c r="Z1950" t="s">
        <v>6186</v>
      </c>
      <c r="AA1950" t="s">
        <v>6186</v>
      </c>
      <c r="AB1950" t="s">
        <v>6186</v>
      </c>
      <c r="AC1950" t="s">
        <v>6186</v>
      </c>
      <c r="AD1950" t="s">
        <v>6186</v>
      </c>
      <c r="AE1950" t="s">
        <v>6186</v>
      </c>
      <c r="AF1950" t="s">
        <v>6186</v>
      </c>
      <c r="AG1950" t="s">
        <v>6186</v>
      </c>
      <c r="AH1950" t="s">
        <v>6186</v>
      </c>
      <c r="AI1950" t="s">
        <v>6186</v>
      </c>
      <c r="AJ1950" t="s">
        <v>6186</v>
      </c>
      <c r="AK1950" t="s">
        <v>6186</v>
      </c>
      <c r="AL1950" t="s">
        <v>6186</v>
      </c>
      <c r="AM1950" t="s">
        <v>6186</v>
      </c>
      <c r="AN1950" t="s">
        <v>6186</v>
      </c>
      <c r="AO1950" t="s">
        <v>6186</v>
      </c>
      <c r="AP1950" t="s">
        <v>6186</v>
      </c>
      <c r="AQ1950" t="s">
        <v>6186</v>
      </c>
      <c r="AR1950" t="s">
        <v>6186</v>
      </c>
      <c r="AS1950" t="s">
        <v>6186</v>
      </c>
      <c r="AT1950" t="s">
        <v>6186</v>
      </c>
      <c r="AU1950" t="s">
        <v>6186</v>
      </c>
      <c r="AV1950" t="s">
        <v>6186</v>
      </c>
      <c r="AW1950" t="s">
        <v>6186</v>
      </c>
      <c r="AX1950" t="s">
        <v>6186</v>
      </c>
      <c r="AY1950" t="s">
        <v>6186</v>
      </c>
      <c r="AZ1950" t="s">
        <v>6186</v>
      </c>
      <c r="BA1950" t="s">
        <v>6186</v>
      </c>
      <c r="BB1950" t="s">
        <v>6186</v>
      </c>
      <c r="BC1950" t="s">
        <v>6186</v>
      </c>
      <c r="BD1950" t="s">
        <v>6186</v>
      </c>
    </row>
    <row r="1951" spans="1:56">
      <c r="A1951" t="s">
        <v>6191</v>
      </c>
      <c r="B1951">
        <v>5000</v>
      </c>
      <c r="C1951">
        <v>1984</v>
      </c>
      <c r="D1951" t="s">
        <v>6186</v>
      </c>
      <c r="E1951" t="s">
        <v>6186</v>
      </c>
      <c r="F1951" t="s">
        <v>6186</v>
      </c>
      <c r="H1951" t="s">
        <v>6186</v>
      </c>
      <c r="I1951" t="str">
        <f t="shared" si="34"/>
        <v/>
      </c>
      <c r="K1951" t="s">
        <v>6186</v>
      </c>
      <c r="L1951" t="s">
        <v>6186</v>
      </c>
      <c r="M1951" t="s">
        <v>6186</v>
      </c>
      <c r="N1951" t="s">
        <v>6186</v>
      </c>
      <c r="O1951" t="s">
        <v>6186</v>
      </c>
      <c r="P1951" t="s">
        <v>6186</v>
      </c>
      <c r="Q1951" t="s">
        <v>6186</v>
      </c>
      <c r="R1951" t="s">
        <v>6186</v>
      </c>
      <c r="S1951" t="s">
        <v>6186</v>
      </c>
      <c r="T1951" t="s">
        <v>6186</v>
      </c>
      <c r="U1951" t="s">
        <v>6186</v>
      </c>
      <c r="V1951" t="s">
        <v>6186</v>
      </c>
      <c r="W1951" t="s">
        <v>6186</v>
      </c>
      <c r="X1951" t="s">
        <v>6186</v>
      </c>
      <c r="Y1951" t="s">
        <v>6186</v>
      </c>
      <c r="Z1951" t="s">
        <v>6186</v>
      </c>
      <c r="AA1951" t="s">
        <v>6186</v>
      </c>
      <c r="AB1951" t="s">
        <v>6186</v>
      </c>
      <c r="AC1951" t="s">
        <v>6186</v>
      </c>
      <c r="AD1951" t="s">
        <v>6186</v>
      </c>
      <c r="AE1951" t="s">
        <v>6186</v>
      </c>
      <c r="AF1951" t="s">
        <v>6186</v>
      </c>
      <c r="AG1951" t="s">
        <v>6186</v>
      </c>
      <c r="AH1951" t="s">
        <v>6186</v>
      </c>
      <c r="AI1951" t="s">
        <v>6186</v>
      </c>
      <c r="AJ1951" t="s">
        <v>6186</v>
      </c>
      <c r="AK1951" t="s">
        <v>6186</v>
      </c>
      <c r="AL1951" t="s">
        <v>6186</v>
      </c>
      <c r="AM1951" t="s">
        <v>6186</v>
      </c>
      <c r="AN1951" t="s">
        <v>6186</v>
      </c>
      <c r="AO1951" t="s">
        <v>6186</v>
      </c>
      <c r="AP1951" t="s">
        <v>6186</v>
      </c>
      <c r="AQ1951" t="s">
        <v>6186</v>
      </c>
      <c r="AR1951" t="s">
        <v>6186</v>
      </c>
      <c r="AS1951" t="s">
        <v>6186</v>
      </c>
      <c r="AT1951" t="s">
        <v>6186</v>
      </c>
      <c r="AU1951" t="s">
        <v>6186</v>
      </c>
      <c r="AV1951" t="s">
        <v>6186</v>
      </c>
      <c r="AW1951" t="s">
        <v>6186</v>
      </c>
      <c r="AX1951" t="s">
        <v>6186</v>
      </c>
      <c r="AY1951" t="s">
        <v>6186</v>
      </c>
      <c r="AZ1951" t="s">
        <v>6186</v>
      </c>
      <c r="BA1951" t="s">
        <v>6186</v>
      </c>
      <c r="BB1951" t="s">
        <v>6186</v>
      </c>
      <c r="BC1951" t="s">
        <v>6186</v>
      </c>
      <c r="BD1951" t="s">
        <v>6186</v>
      </c>
    </row>
    <row r="1952" spans="1:56">
      <c r="A1952" t="s">
        <v>6191</v>
      </c>
      <c r="B1952">
        <v>5000</v>
      </c>
      <c r="C1952">
        <v>1985</v>
      </c>
      <c r="D1952" t="s">
        <v>6186</v>
      </c>
      <c r="E1952" t="s">
        <v>6186</v>
      </c>
      <c r="F1952" t="s">
        <v>6186</v>
      </c>
      <c r="H1952" t="s">
        <v>6186</v>
      </c>
      <c r="I1952" t="str">
        <f t="shared" si="34"/>
        <v/>
      </c>
      <c r="K1952" t="s">
        <v>6186</v>
      </c>
      <c r="L1952" t="s">
        <v>6186</v>
      </c>
      <c r="M1952" t="s">
        <v>6186</v>
      </c>
      <c r="N1952" t="s">
        <v>6186</v>
      </c>
      <c r="O1952" t="s">
        <v>6186</v>
      </c>
      <c r="P1952" t="s">
        <v>6186</v>
      </c>
      <c r="Q1952" t="s">
        <v>6186</v>
      </c>
      <c r="R1952" t="s">
        <v>6186</v>
      </c>
      <c r="S1952" t="s">
        <v>6186</v>
      </c>
      <c r="T1952" t="s">
        <v>6186</v>
      </c>
      <c r="U1952" t="s">
        <v>6186</v>
      </c>
      <c r="V1952" t="s">
        <v>6186</v>
      </c>
      <c r="W1952" t="s">
        <v>6186</v>
      </c>
      <c r="X1952" t="s">
        <v>6186</v>
      </c>
      <c r="Y1952" t="s">
        <v>6186</v>
      </c>
      <c r="Z1952" t="s">
        <v>6186</v>
      </c>
      <c r="AA1952" t="s">
        <v>6186</v>
      </c>
      <c r="AB1952" t="s">
        <v>6186</v>
      </c>
      <c r="AC1952" t="s">
        <v>6186</v>
      </c>
      <c r="AD1952" t="s">
        <v>6186</v>
      </c>
      <c r="AE1952" t="s">
        <v>6186</v>
      </c>
      <c r="AF1952" t="s">
        <v>6186</v>
      </c>
      <c r="AG1952" t="s">
        <v>6186</v>
      </c>
      <c r="AH1952" t="s">
        <v>6186</v>
      </c>
      <c r="AI1952" t="s">
        <v>6186</v>
      </c>
      <c r="AJ1952" t="s">
        <v>6186</v>
      </c>
      <c r="AK1952" t="s">
        <v>6186</v>
      </c>
      <c r="AL1952" t="s">
        <v>6186</v>
      </c>
      <c r="AM1952" t="s">
        <v>6186</v>
      </c>
      <c r="AN1952" t="s">
        <v>6186</v>
      </c>
      <c r="AO1952" t="s">
        <v>6186</v>
      </c>
      <c r="AP1952" t="s">
        <v>6186</v>
      </c>
      <c r="AQ1952" t="s">
        <v>6186</v>
      </c>
      <c r="AR1952" t="s">
        <v>6186</v>
      </c>
      <c r="AS1952" t="s">
        <v>6186</v>
      </c>
      <c r="AT1952" t="s">
        <v>6186</v>
      </c>
      <c r="AU1952" t="s">
        <v>6186</v>
      </c>
      <c r="AV1952" t="s">
        <v>6186</v>
      </c>
      <c r="AW1952" t="s">
        <v>6186</v>
      </c>
      <c r="AX1952" t="s">
        <v>6186</v>
      </c>
      <c r="AY1952" t="s">
        <v>6186</v>
      </c>
      <c r="AZ1952" t="s">
        <v>6186</v>
      </c>
      <c r="BA1952" t="s">
        <v>6186</v>
      </c>
      <c r="BB1952" t="s">
        <v>6186</v>
      </c>
      <c r="BC1952" t="s">
        <v>6186</v>
      </c>
      <c r="BD1952" t="s">
        <v>6186</v>
      </c>
    </row>
    <row r="1953" spans="1:56">
      <c r="A1953" t="s">
        <v>6191</v>
      </c>
      <c r="B1953">
        <v>5000</v>
      </c>
      <c r="C1953">
        <v>1986</v>
      </c>
      <c r="D1953" t="s">
        <v>6186</v>
      </c>
      <c r="E1953" t="s">
        <v>6186</v>
      </c>
      <c r="F1953" t="s">
        <v>6186</v>
      </c>
      <c r="H1953" t="s">
        <v>6186</v>
      </c>
      <c r="I1953" t="str">
        <f t="shared" si="34"/>
        <v/>
      </c>
      <c r="K1953" t="s">
        <v>6186</v>
      </c>
      <c r="L1953" t="s">
        <v>6186</v>
      </c>
      <c r="M1953" t="s">
        <v>6186</v>
      </c>
      <c r="N1953" t="s">
        <v>6186</v>
      </c>
      <c r="O1953" t="s">
        <v>6186</v>
      </c>
      <c r="P1953" t="s">
        <v>6186</v>
      </c>
      <c r="Q1953" t="s">
        <v>6186</v>
      </c>
      <c r="R1953" t="s">
        <v>6186</v>
      </c>
      <c r="S1953" t="s">
        <v>6186</v>
      </c>
      <c r="T1953" t="s">
        <v>6186</v>
      </c>
      <c r="U1953" t="s">
        <v>6186</v>
      </c>
      <c r="V1953" t="s">
        <v>6186</v>
      </c>
      <c r="W1953" t="s">
        <v>6186</v>
      </c>
      <c r="X1953" t="s">
        <v>6186</v>
      </c>
      <c r="Y1953" t="s">
        <v>6186</v>
      </c>
      <c r="Z1953" t="s">
        <v>6186</v>
      </c>
      <c r="AA1953" t="s">
        <v>6186</v>
      </c>
      <c r="AB1953" t="s">
        <v>6186</v>
      </c>
      <c r="AC1953" t="s">
        <v>6186</v>
      </c>
      <c r="AD1953" t="s">
        <v>6186</v>
      </c>
      <c r="AE1953" t="s">
        <v>6186</v>
      </c>
      <c r="AF1953" t="s">
        <v>6186</v>
      </c>
      <c r="AG1953" t="s">
        <v>6186</v>
      </c>
      <c r="AH1953" t="s">
        <v>6186</v>
      </c>
      <c r="AI1953" t="s">
        <v>6186</v>
      </c>
      <c r="AJ1953" t="s">
        <v>6186</v>
      </c>
      <c r="AK1953" t="s">
        <v>6186</v>
      </c>
      <c r="AL1953" t="s">
        <v>6186</v>
      </c>
      <c r="AM1953" t="s">
        <v>6186</v>
      </c>
      <c r="AN1953" t="s">
        <v>6186</v>
      </c>
      <c r="AO1953" t="s">
        <v>6186</v>
      </c>
      <c r="AP1953" t="s">
        <v>6186</v>
      </c>
      <c r="AQ1953" t="s">
        <v>6186</v>
      </c>
      <c r="AR1953" t="s">
        <v>6186</v>
      </c>
      <c r="AS1953" t="s">
        <v>6186</v>
      </c>
      <c r="AT1953" t="s">
        <v>6186</v>
      </c>
      <c r="AU1953" t="s">
        <v>6186</v>
      </c>
      <c r="AV1953" t="s">
        <v>6186</v>
      </c>
      <c r="AW1953" t="s">
        <v>6186</v>
      </c>
      <c r="AX1953" t="s">
        <v>6186</v>
      </c>
      <c r="AY1953" t="s">
        <v>6186</v>
      </c>
      <c r="AZ1953" t="s">
        <v>6186</v>
      </c>
      <c r="BA1953" t="s">
        <v>6186</v>
      </c>
      <c r="BB1953" t="s">
        <v>6186</v>
      </c>
      <c r="BC1953" t="s">
        <v>6186</v>
      </c>
      <c r="BD1953" t="s">
        <v>6186</v>
      </c>
    </row>
    <row r="1954" spans="1:56">
      <c r="A1954" t="s">
        <v>6191</v>
      </c>
      <c r="B1954">
        <v>5000</v>
      </c>
      <c r="C1954">
        <v>1987</v>
      </c>
      <c r="D1954" t="s">
        <v>6186</v>
      </c>
      <c r="E1954" t="s">
        <v>6186</v>
      </c>
      <c r="F1954" t="s">
        <v>6186</v>
      </c>
      <c r="H1954" t="s">
        <v>6186</v>
      </c>
      <c r="I1954" t="str">
        <f t="shared" si="34"/>
        <v/>
      </c>
      <c r="K1954" t="s">
        <v>6186</v>
      </c>
      <c r="L1954" t="s">
        <v>6186</v>
      </c>
      <c r="M1954" t="s">
        <v>6186</v>
      </c>
      <c r="N1954" t="s">
        <v>6186</v>
      </c>
      <c r="O1954" t="s">
        <v>6186</v>
      </c>
      <c r="P1954" t="s">
        <v>6186</v>
      </c>
      <c r="Q1954" t="s">
        <v>6186</v>
      </c>
      <c r="R1954" t="s">
        <v>6186</v>
      </c>
      <c r="S1954" t="s">
        <v>6186</v>
      </c>
      <c r="T1954" t="s">
        <v>6186</v>
      </c>
      <c r="U1954" t="s">
        <v>6186</v>
      </c>
      <c r="V1954" t="s">
        <v>6186</v>
      </c>
      <c r="W1954" t="s">
        <v>6186</v>
      </c>
      <c r="X1954" t="s">
        <v>6186</v>
      </c>
      <c r="Y1954" t="s">
        <v>6186</v>
      </c>
      <c r="Z1954" t="s">
        <v>6186</v>
      </c>
      <c r="AA1954" t="s">
        <v>6186</v>
      </c>
      <c r="AB1954" t="s">
        <v>6186</v>
      </c>
      <c r="AC1954" t="s">
        <v>6186</v>
      </c>
      <c r="AD1954" t="s">
        <v>6186</v>
      </c>
      <c r="AE1954" t="s">
        <v>6186</v>
      </c>
      <c r="AF1954" t="s">
        <v>6186</v>
      </c>
      <c r="AG1954" t="s">
        <v>6186</v>
      </c>
      <c r="AH1954" t="s">
        <v>6186</v>
      </c>
      <c r="AI1954" t="s">
        <v>6186</v>
      </c>
      <c r="AJ1954" t="s">
        <v>6186</v>
      </c>
      <c r="AK1954" t="s">
        <v>6186</v>
      </c>
      <c r="AL1954" t="s">
        <v>6186</v>
      </c>
      <c r="AM1954" t="s">
        <v>6186</v>
      </c>
      <c r="AN1954" t="s">
        <v>6186</v>
      </c>
      <c r="AO1954" t="s">
        <v>6186</v>
      </c>
      <c r="AP1954" t="s">
        <v>6186</v>
      </c>
      <c r="AQ1954" t="s">
        <v>6186</v>
      </c>
      <c r="AR1954" t="s">
        <v>6186</v>
      </c>
      <c r="AS1954" t="s">
        <v>6186</v>
      </c>
      <c r="AT1954" t="s">
        <v>6186</v>
      </c>
      <c r="AU1954" t="s">
        <v>6186</v>
      </c>
      <c r="AV1954" t="s">
        <v>6186</v>
      </c>
      <c r="AW1954" t="s">
        <v>6186</v>
      </c>
      <c r="AX1954" t="s">
        <v>6186</v>
      </c>
      <c r="AY1954" t="s">
        <v>6186</v>
      </c>
      <c r="AZ1954" t="s">
        <v>6186</v>
      </c>
      <c r="BA1954" t="s">
        <v>6186</v>
      </c>
      <c r="BB1954" t="s">
        <v>6186</v>
      </c>
      <c r="BC1954" t="s">
        <v>6186</v>
      </c>
      <c r="BD1954" t="s">
        <v>6186</v>
      </c>
    </row>
    <row r="1955" spans="1:56">
      <c r="A1955" t="s">
        <v>6191</v>
      </c>
      <c r="B1955">
        <v>5000</v>
      </c>
      <c r="C1955">
        <v>1988</v>
      </c>
      <c r="D1955" t="s">
        <v>6186</v>
      </c>
      <c r="E1955" t="s">
        <v>6186</v>
      </c>
      <c r="F1955" t="s">
        <v>6186</v>
      </c>
      <c r="H1955" t="s">
        <v>6186</v>
      </c>
      <c r="I1955" t="str">
        <f t="shared" si="34"/>
        <v/>
      </c>
      <c r="K1955" t="s">
        <v>6186</v>
      </c>
      <c r="L1955" t="s">
        <v>6186</v>
      </c>
      <c r="M1955" t="s">
        <v>6186</v>
      </c>
      <c r="N1955" t="s">
        <v>6186</v>
      </c>
      <c r="O1955" t="s">
        <v>6186</v>
      </c>
      <c r="P1955" t="s">
        <v>6186</v>
      </c>
      <c r="Q1955" t="s">
        <v>6186</v>
      </c>
      <c r="R1955" t="s">
        <v>6186</v>
      </c>
      <c r="S1955" t="s">
        <v>6186</v>
      </c>
      <c r="T1955" t="s">
        <v>6186</v>
      </c>
      <c r="U1955" t="s">
        <v>6186</v>
      </c>
      <c r="V1955" t="s">
        <v>6186</v>
      </c>
      <c r="W1955" t="s">
        <v>6186</v>
      </c>
      <c r="X1955" t="s">
        <v>6186</v>
      </c>
      <c r="Y1955" t="s">
        <v>6186</v>
      </c>
      <c r="Z1955" t="s">
        <v>6186</v>
      </c>
      <c r="AA1955" t="s">
        <v>6186</v>
      </c>
      <c r="AB1955" t="s">
        <v>6186</v>
      </c>
      <c r="AC1955" t="s">
        <v>6186</v>
      </c>
      <c r="AD1955" t="s">
        <v>6186</v>
      </c>
      <c r="AE1955" t="s">
        <v>6186</v>
      </c>
      <c r="AF1955" t="s">
        <v>6186</v>
      </c>
      <c r="AG1955" t="s">
        <v>6186</v>
      </c>
      <c r="AH1955" t="s">
        <v>6186</v>
      </c>
      <c r="AI1955" t="s">
        <v>6186</v>
      </c>
      <c r="AJ1955" t="s">
        <v>6186</v>
      </c>
      <c r="AK1955" t="s">
        <v>6186</v>
      </c>
      <c r="AL1955" t="s">
        <v>6186</v>
      </c>
      <c r="AM1955" t="s">
        <v>6186</v>
      </c>
      <c r="AN1955" t="s">
        <v>6186</v>
      </c>
      <c r="AO1955" t="s">
        <v>6186</v>
      </c>
      <c r="AP1955" t="s">
        <v>6186</v>
      </c>
      <c r="AQ1955" t="s">
        <v>6186</v>
      </c>
      <c r="AR1955" t="s">
        <v>6186</v>
      </c>
      <c r="AS1955" t="s">
        <v>6186</v>
      </c>
      <c r="AT1955" t="s">
        <v>6186</v>
      </c>
      <c r="AU1955" t="s">
        <v>6186</v>
      </c>
      <c r="AV1955" t="s">
        <v>6186</v>
      </c>
      <c r="AW1955" t="s">
        <v>6186</v>
      </c>
      <c r="AX1955" t="s">
        <v>6186</v>
      </c>
      <c r="AY1955" t="s">
        <v>6186</v>
      </c>
      <c r="AZ1955" t="s">
        <v>6186</v>
      </c>
      <c r="BA1955" t="s">
        <v>6186</v>
      </c>
      <c r="BB1955" t="s">
        <v>6186</v>
      </c>
      <c r="BC1955" t="s">
        <v>6186</v>
      </c>
      <c r="BD1955" t="s">
        <v>6186</v>
      </c>
    </row>
    <row r="1956" spans="1:56">
      <c r="A1956" t="s">
        <v>6191</v>
      </c>
      <c r="B1956">
        <v>5000</v>
      </c>
      <c r="C1956">
        <v>1989</v>
      </c>
      <c r="D1956" t="s">
        <v>6186</v>
      </c>
      <c r="E1956" t="s">
        <v>6186</v>
      </c>
      <c r="F1956" t="s">
        <v>6186</v>
      </c>
      <c r="H1956" t="s">
        <v>6186</v>
      </c>
      <c r="I1956" t="str">
        <f t="shared" si="34"/>
        <v/>
      </c>
      <c r="K1956" t="s">
        <v>6186</v>
      </c>
      <c r="L1956" t="s">
        <v>6186</v>
      </c>
      <c r="M1956" t="s">
        <v>6186</v>
      </c>
      <c r="N1956" t="s">
        <v>6186</v>
      </c>
      <c r="O1956" t="s">
        <v>6186</v>
      </c>
      <c r="P1956" t="s">
        <v>6186</v>
      </c>
      <c r="Q1956" t="s">
        <v>6186</v>
      </c>
      <c r="R1956" t="s">
        <v>6186</v>
      </c>
      <c r="S1956" t="s">
        <v>6186</v>
      </c>
      <c r="T1956" t="s">
        <v>6186</v>
      </c>
      <c r="U1956" t="s">
        <v>6186</v>
      </c>
      <c r="V1956" t="s">
        <v>6186</v>
      </c>
      <c r="W1956" t="s">
        <v>6186</v>
      </c>
      <c r="X1956" t="s">
        <v>6186</v>
      </c>
      <c r="Y1956" t="s">
        <v>6186</v>
      </c>
      <c r="Z1956" t="s">
        <v>6186</v>
      </c>
      <c r="AA1956" t="s">
        <v>6186</v>
      </c>
      <c r="AB1956" t="s">
        <v>6186</v>
      </c>
      <c r="AC1956" t="s">
        <v>6186</v>
      </c>
      <c r="AD1956" t="s">
        <v>6186</v>
      </c>
      <c r="AE1956" t="s">
        <v>6186</v>
      </c>
      <c r="AF1956" t="s">
        <v>6186</v>
      </c>
      <c r="AG1956" t="s">
        <v>6186</v>
      </c>
      <c r="AH1956" t="s">
        <v>6186</v>
      </c>
      <c r="AI1956" t="s">
        <v>6186</v>
      </c>
      <c r="AJ1956" t="s">
        <v>6186</v>
      </c>
      <c r="AK1956" t="s">
        <v>6186</v>
      </c>
      <c r="AL1956" t="s">
        <v>6186</v>
      </c>
      <c r="AM1956" t="s">
        <v>6186</v>
      </c>
      <c r="AN1956" t="s">
        <v>6186</v>
      </c>
      <c r="AO1956" t="s">
        <v>6186</v>
      </c>
      <c r="AP1956" t="s">
        <v>6186</v>
      </c>
      <c r="AQ1956" t="s">
        <v>6186</v>
      </c>
      <c r="AR1956" t="s">
        <v>6186</v>
      </c>
      <c r="AS1956" t="s">
        <v>6186</v>
      </c>
      <c r="AT1956" t="s">
        <v>6186</v>
      </c>
      <c r="AU1956" t="s">
        <v>6186</v>
      </c>
      <c r="AV1956" t="s">
        <v>6186</v>
      </c>
      <c r="AW1956" t="s">
        <v>6186</v>
      </c>
      <c r="AX1956" t="s">
        <v>6186</v>
      </c>
      <c r="AY1956" t="s">
        <v>6186</v>
      </c>
      <c r="AZ1956" t="s">
        <v>6186</v>
      </c>
      <c r="BA1956" t="s">
        <v>6186</v>
      </c>
      <c r="BB1956" t="s">
        <v>6186</v>
      </c>
      <c r="BC1956" t="s">
        <v>6186</v>
      </c>
      <c r="BD1956" t="s">
        <v>6186</v>
      </c>
    </row>
    <row r="1957" spans="1:56">
      <c r="A1957" t="s">
        <v>6191</v>
      </c>
      <c r="B1957">
        <v>5000</v>
      </c>
      <c r="C1957">
        <v>1990</v>
      </c>
      <c r="D1957" t="s">
        <v>6186</v>
      </c>
      <c r="E1957" t="s">
        <v>6186</v>
      </c>
      <c r="F1957" t="s">
        <v>6186</v>
      </c>
      <c r="H1957" t="s">
        <v>6186</v>
      </c>
      <c r="I1957" t="str">
        <f t="shared" si="34"/>
        <v/>
      </c>
      <c r="K1957" t="s">
        <v>6186</v>
      </c>
      <c r="L1957" t="s">
        <v>6186</v>
      </c>
      <c r="M1957" t="s">
        <v>6186</v>
      </c>
      <c r="N1957" t="s">
        <v>6186</v>
      </c>
      <c r="O1957" t="s">
        <v>6186</v>
      </c>
      <c r="P1957" t="s">
        <v>6186</v>
      </c>
      <c r="Q1957" t="s">
        <v>6186</v>
      </c>
      <c r="R1957" t="s">
        <v>6186</v>
      </c>
      <c r="S1957" t="s">
        <v>6186</v>
      </c>
      <c r="T1957" t="s">
        <v>6186</v>
      </c>
      <c r="U1957" t="s">
        <v>6186</v>
      </c>
      <c r="V1957" t="s">
        <v>6186</v>
      </c>
      <c r="W1957" t="s">
        <v>6186</v>
      </c>
      <c r="X1957" t="s">
        <v>6186</v>
      </c>
      <c r="Y1957" t="s">
        <v>6186</v>
      </c>
      <c r="Z1957" t="s">
        <v>6186</v>
      </c>
      <c r="AA1957" t="s">
        <v>6186</v>
      </c>
      <c r="AB1957" t="s">
        <v>6186</v>
      </c>
      <c r="AC1957" t="s">
        <v>6186</v>
      </c>
      <c r="AD1957" t="s">
        <v>6186</v>
      </c>
      <c r="AE1957" t="s">
        <v>6186</v>
      </c>
      <c r="AF1957" t="s">
        <v>6186</v>
      </c>
      <c r="AG1957" t="s">
        <v>6186</v>
      </c>
      <c r="AH1957" t="s">
        <v>6186</v>
      </c>
      <c r="AI1957" t="s">
        <v>6186</v>
      </c>
      <c r="AJ1957" t="s">
        <v>6186</v>
      </c>
      <c r="AK1957" t="s">
        <v>6186</v>
      </c>
      <c r="AL1957" t="s">
        <v>6186</v>
      </c>
      <c r="AM1957" t="s">
        <v>6186</v>
      </c>
      <c r="AN1957" t="s">
        <v>6186</v>
      </c>
      <c r="AO1957" t="s">
        <v>6186</v>
      </c>
      <c r="AP1957" t="s">
        <v>6186</v>
      </c>
      <c r="AQ1957" t="s">
        <v>6186</v>
      </c>
      <c r="AR1957" t="s">
        <v>6186</v>
      </c>
      <c r="AS1957" t="s">
        <v>6186</v>
      </c>
      <c r="AT1957" t="s">
        <v>6186</v>
      </c>
      <c r="AU1957" t="s">
        <v>6186</v>
      </c>
      <c r="AV1957" t="s">
        <v>6186</v>
      </c>
      <c r="AW1957" t="s">
        <v>6186</v>
      </c>
      <c r="AX1957" t="s">
        <v>6186</v>
      </c>
      <c r="AY1957" t="s">
        <v>6186</v>
      </c>
      <c r="AZ1957" t="s">
        <v>6186</v>
      </c>
      <c r="BA1957" t="s">
        <v>6186</v>
      </c>
      <c r="BB1957" t="s">
        <v>6186</v>
      </c>
      <c r="BC1957" t="s">
        <v>6186</v>
      </c>
      <c r="BD1957" t="s">
        <v>6186</v>
      </c>
    </row>
    <row r="1958" spans="1:56">
      <c r="A1958" t="s">
        <v>6191</v>
      </c>
      <c r="B1958">
        <v>5000</v>
      </c>
      <c r="C1958">
        <v>1991</v>
      </c>
      <c r="D1958" t="s">
        <v>6186</v>
      </c>
      <c r="E1958" t="s">
        <v>6186</v>
      </c>
      <c r="F1958" t="s">
        <v>6186</v>
      </c>
      <c r="H1958" t="s">
        <v>6186</v>
      </c>
      <c r="I1958" t="str">
        <f t="shared" si="34"/>
        <v/>
      </c>
      <c r="K1958" t="s">
        <v>6186</v>
      </c>
      <c r="L1958" t="s">
        <v>6186</v>
      </c>
      <c r="M1958" t="s">
        <v>6186</v>
      </c>
      <c r="N1958" t="s">
        <v>6186</v>
      </c>
      <c r="O1958" t="s">
        <v>6186</v>
      </c>
      <c r="P1958" t="s">
        <v>6186</v>
      </c>
      <c r="Q1958" t="s">
        <v>6186</v>
      </c>
      <c r="R1958" t="s">
        <v>6186</v>
      </c>
      <c r="S1958" t="s">
        <v>6186</v>
      </c>
      <c r="T1958" t="s">
        <v>6186</v>
      </c>
      <c r="U1958" t="s">
        <v>6186</v>
      </c>
      <c r="V1958" t="s">
        <v>6186</v>
      </c>
      <c r="W1958" t="s">
        <v>6186</v>
      </c>
      <c r="X1958" t="s">
        <v>6186</v>
      </c>
      <c r="Y1958" t="s">
        <v>6186</v>
      </c>
      <c r="Z1958" t="s">
        <v>6186</v>
      </c>
      <c r="AA1958" t="s">
        <v>6186</v>
      </c>
      <c r="AB1958" t="s">
        <v>6186</v>
      </c>
      <c r="AC1958" t="s">
        <v>6186</v>
      </c>
      <c r="AD1958" t="s">
        <v>6186</v>
      </c>
      <c r="AE1958" t="s">
        <v>6186</v>
      </c>
      <c r="AF1958" t="s">
        <v>6186</v>
      </c>
      <c r="AG1958" t="s">
        <v>6186</v>
      </c>
      <c r="AH1958" t="s">
        <v>6186</v>
      </c>
      <c r="AI1958" t="s">
        <v>6186</v>
      </c>
      <c r="AJ1958" t="s">
        <v>6186</v>
      </c>
      <c r="AK1958" t="s">
        <v>6186</v>
      </c>
      <c r="AL1958" t="s">
        <v>6186</v>
      </c>
      <c r="AM1958" t="s">
        <v>6186</v>
      </c>
      <c r="AN1958" t="s">
        <v>6186</v>
      </c>
      <c r="AO1958" t="s">
        <v>6186</v>
      </c>
      <c r="AP1958" t="s">
        <v>6186</v>
      </c>
      <c r="AQ1958" t="s">
        <v>6186</v>
      </c>
      <c r="AR1958" t="s">
        <v>6186</v>
      </c>
      <c r="AS1958" t="s">
        <v>6186</v>
      </c>
      <c r="AT1958" t="s">
        <v>6186</v>
      </c>
      <c r="AU1958" t="s">
        <v>6186</v>
      </c>
      <c r="AV1958" t="s">
        <v>6186</v>
      </c>
      <c r="AW1958" t="s">
        <v>6186</v>
      </c>
      <c r="AX1958" t="s">
        <v>6186</v>
      </c>
      <c r="AY1958" t="s">
        <v>6186</v>
      </c>
      <c r="AZ1958" t="s">
        <v>6186</v>
      </c>
      <c r="BA1958" t="s">
        <v>6186</v>
      </c>
      <c r="BB1958" t="s">
        <v>6186</v>
      </c>
      <c r="BC1958" t="s">
        <v>6186</v>
      </c>
      <c r="BD1958" t="s">
        <v>6186</v>
      </c>
    </row>
    <row r="1959" spans="1:56">
      <c r="A1959" t="s">
        <v>6191</v>
      </c>
      <c r="B1959">
        <v>5000</v>
      </c>
      <c r="C1959">
        <v>1992</v>
      </c>
      <c r="D1959" t="s">
        <v>6186</v>
      </c>
      <c r="E1959" t="s">
        <v>6186</v>
      </c>
      <c r="F1959" t="s">
        <v>6186</v>
      </c>
      <c r="H1959" t="s">
        <v>6186</v>
      </c>
      <c r="I1959" t="str">
        <f t="shared" si="34"/>
        <v/>
      </c>
      <c r="K1959" t="s">
        <v>6186</v>
      </c>
      <c r="L1959" t="s">
        <v>6186</v>
      </c>
      <c r="M1959" t="s">
        <v>6186</v>
      </c>
      <c r="N1959" t="s">
        <v>6186</v>
      </c>
      <c r="O1959" t="s">
        <v>6186</v>
      </c>
      <c r="P1959" t="s">
        <v>6186</v>
      </c>
      <c r="Q1959" t="s">
        <v>6186</v>
      </c>
      <c r="R1959" t="s">
        <v>6186</v>
      </c>
      <c r="S1959" t="s">
        <v>6186</v>
      </c>
      <c r="T1959" t="s">
        <v>6186</v>
      </c>
      <c r="U1959" t="s">
        <v>6186</v>
      </c>
      <c r="V1959" t="s">
        <v>6186</v>
      </c>
      <c r="W1959" t="s">
        <v>6186</v>
      </c>
      <c r="X1959" t="s">
        <v>6186</v>
      </c>
      <c r="Y1959" t="s">
        <v>6186</v>
      </c>
      <c r="Z1959" t="s">
        <v>6186</v>
      </c>
      <c r="AA1959" t="s">
        <v>6186</v>
      </c>
      <c r="AB1959" t="s">
        <v>6186</v>
      </c>
      <c r="AC1959" t="s">
        <v>6186</v>
      </c>
      <c r="AD1959" t="s">
        <v>6186</v>
      </c>
      <c r="AE1959" t="s">
        <v>6186</v>
      </c>
      <c r="AF1959" t="s">
        <v>6186</v>
      </c>
      <c r="AG1959" t="s">
        <v>6186</v>
      </c>
      <c r="AH1959" t="s">
        <v>6186</v>
      </c>
      <c r="AI1959" t="s">
        <v>6186</v>
      </c>
      <c r="AJ1959" t="s">
        <v>6186</v>
      </c>
      <c r="AK1959" t="s">
        <v>6186</v>
      </c>
      <c r="AL1959" t="s">
        <v>6186</v>
      </c>
      <c r="AM1959" t="s">
        <v>6186</v>
      </c>
      <c r="AN1959" t="s">
        <v>6186</v>
      </c>
      <c r="AO1959" t="s">
        <v>6186</v>
      </c>
      <c r="AP1959" t="s">
        <v>6186</v>
      </c>
      <c r="AQ1959" t="s">
        <v>6186</v>
      </c>
      <c r="AR1959" t="s">
        <v>6186</v>
      </c>
      <c r="AS1959" t="s">
        <v>6186</v>
      </c>
      <c r="AT1959" t="s">
        <v>6186</v>
      </c>
      <c r="AU1959" t="s">
        <v>6186</v>
      </c>
      <c r="AV1959" t="s">
        <v>6186</v>
      </c>
      <c r="AW1959" t="s">
        <v>6186</v>
      </c>
      <c r="AX1959" t="s">
        <v>6186</v>
      </c>
      <c r="AY1959" t="s">
        <v>6186</v>
      </c>
      <c r="AZ1959" t="s">
        <v>6186</v>
      </c>
      <c r="BA1959" t="s">
        <v>6186</v>
      </c>
      <c r="BB1959" t="s">
        <v>6186</v>
      </c>
      <c r="BC1959" t="s">
        <v>6186</v>
      </c>
      <c r="BD1959" t="s">
        <v>6186</v>
      </c>
    </row>
    <row r="1960" spans="1:56">
      <c r="A1960" t="s">
        <v>6191</v>
      </c>
      <c r="B1960">
        <v>5000</v>
      </c>
      <c r="C1960">
        <v>1993</v>
      </c>
      <c r="D1960" t="s">
        <v>6186</v>
      </c>
      <c r="E1960" t="s">
        <v>6186</v>
      </c>
      <c r="F1960" t="s">
        <v>6186</v>
      </c>
      <c r="H1960" t="s">
        <v>6186</v>
      </c>
      <c r="I1960" t="str">
        <f t="shared" si="34"/>
        <v/>
      </c>
      <c r="K1960" t="s">
        <v>6186</v>
      </c>
      <c r="L1960" t="s">
        <v>6186</v>
      </c>
      <c r="M1960" t="s">
        <v>6186</v>
      </c>
      <c r="N1960" t="s">
        <v>6186</v>
      </c>
      <c r="O1960" t="s">
        <v>6186</v>
      </c>
      <c r="P1960" t="s">
        <v>6186</v>
      </c>
      <c r="Q1960" t="s">
        <v>6186</v>
      </c>
      <c r="R1960" t="s">
        <v>6186</v>
      </c>
      <c r="S1960" t="s">
        <v>6186</v>
      </c>
      <c r="T1960" t="s">
        <v>6186</v>
      </c>
      <c r="U1960" t="s">
        <v>6186</v>
      </c>
      <c r="V1960" t="s">
        <v>6186</v>
      </c>
      <c r="W1960" t="s">
        <v>6186</v>
      </c>
      <c r="X1960" t="s">
        <v>6186</v>
      </c>
      <c r="Y1960" t="s">
        <v>6186</v>
      </c>
      <c r="Z1960" t="s">
        <v>6186</v>
      </c>
      <c r="AA1960" t="s">
        <v>6186</v>
      </c>
      <c r="AB1960" t="s">
        <v>6186</v>
      </c>
      <c r="AC1960" t="s">
        <v>6186</v>
      </c>
      <c r="AD1960" t="s">
        <v>6186</v>
      </c>
      <c r="AE1960" t="s">
        <v>6186</v>
      </c>
      <c r="AF1960" t="s">
        <v>6186</v>
      </c>
      <c r="AG1960" t="s">
        <v>6186</v>
      </c>
      <c r="AH1960" t="s">
        <v>6186</v>
      </c>
      <c r="AI1960" t="s">
        <v>6186</v>
      </c>
      <c r="AJ1960" t="s">
        <v>6186</v>
      </c>
      <c r="AK1960" t="s">
        <v>6186</v>
      </c>
      <c r="AL1960" t="s">
        <v>6186</v>
      </c>
      <c r="AM1960" t="s">
        <v>6186</v>
      </c>
      <c r="AN1960" t="s">
        <v>6186</v>
      </c>
      <c r="AO1960" t="s">
        <v>6186</v>
      </c>
      <c r="AP1960" t="s">
        <v>6186</v>
      </c>
      <c r="AQ1960" t="s">
        <v>6186</v>
      </c>
      <c r="AR1960" t="s">
        <v>6186</v>
      </c>
      <c r="AS1960" t="s">
        <v>6186</v>
      </c>
      <c r="AT1960" t="s">
        <v>6186</v>
      </c>
      <c r="AU1960" t="s">
        <v>6186</v>
      </c>
      <c r="AV1960" t="s">
        <v>6186</v>
      </c>
      <c r="AW1960" t="s">
        <v>6186</v>
      </c>
      <c r="AX1960" t="s">
        <v>6186</v>
      </c>
      <c r="AY1960" t="s">
        <v>6186</v>
      </c>
      <c r="AZ1960" t="s">
        <v>6186</v>
      </c>
      <c r="BA1960" t="s">
        <v>6186</v>
      </c>
      <c r="BB1960" t="s">
        <v>6186</v>
      </c>
      <c r="BC1960" t="s">
        <v>6186</v>
      </c>
      <c r="BD1960" t="s">
        <v>6186</v>
      </c>
    </row>
    <row r="1961" spans="1:56">
      <c r="A1961" t="s">
        <v>6191</v>
      </c>
      <c r="B1961">
        <v>5000</v>
      </c>
      <c r="C1961">
        <v>1994</v>
      </c>
      <c r="D1961" t="s">
        <v>6186</v>
      </c>
      <c r="E1961" t="s">
        <v>6186</v>
      </c>
      <c r="F1961" t="s">
        <v>6186</v>
      </c>
      <c r="H1961" t="s">
        <v>6186</v>
      </c>
      <c r="I1961" t="str">
        <f t="shared" si="34"/>
        <v/>
      </c>
      <c r="K1961" t="s">
        <v>6186</v>
      </c>
      <c r="L1961" t="s">
        <v>6186</v>
      </c>
      <c r="M1961" t="s">
        <v>6186</v>
      </c>
      <c r="N1961" t="s">
        <v>6186</v>
      </c>
      <c r="O1961" t="s">
        <v>6186</v>
      </c>
      <c r="P1961" t="s">
        <v>6186</v>
      </c>
      <c r="Q1961" t="s">
        <v>6186</v>
      </c>
      <c r="R1961" t="s">
        <v>6186</v>
      </c>
      <c r="S1961" t="s">
        <v>6186</v>
      </c>
      <c r="T1961" t="s">
        <v>6186</v>
      </c>
      <c r="U1961" t="s">
        <v>6186</v>
      </c>
      <c r="V1961" t="s">
        <v>6186</v>
      </c>
      <c r="W1961" t="s">
        <v>6186</v>
      </c>
      <c r="X1961" t="s">
        <v>6186</v>
      </c>
      <c r="Y1961" t="s">
        <v>6186</v>
      </c>
      <c r="Z1961" t="s">
        <v>6186</v>
      </c>
      <c r="AA1961" t="s">
        <v>6186</v>
      </c>
      <c r="AB1961" t="s">
        <v>6186</v>
      </c>
      <c r="AC1961" t="s">
        <v>6186</v>
      </c>
      <c r="AD1961" t="s">
        <v>6186</v>
      </c>
      <c r="AE1961" t="s">
        <v>6186</v>
      </c>
      <c r="AF1961" t="s">
        <v>6186</v>
      </c>
      <c r="AG1961" t="s">
        <v>6186</v>
      </c>
      <c r="AH1961" t="s">
        <v>6186</v>
      </c>
      <c r="AI1961" t="s">
        <v>6186</v>
      </c>
      <c r="AJ1961" t="s">
        <v>6186</v>
      </c>
      <c r="AK1961" t="s">
        <v>6186</v>
      </c>
      <c r="AL1961" t="s">
        <v>6186</v>
      </c>
      <c r="AM1961" t="s">
        <v>6186</v>
      </c>
      <c r="AN1961" t="s">
        <v>6186</v>
      </c>
      <c r="AO1961" t="s">
        <v>6186</v>
      </c>
      <c r="AP1961" t="s">
        <v>6186</v>
      </c>
      <c r="AQ1961" t="s">
        <v>6186</v>
      </c>
      <c r="AR1961" t="s">
        <v>6186</v>
      </c>
      <c r="AS1961" t="s">
        <v>6186</v>
      </c>
      <c r="AT1961" t="s">
        <v>6186</v>
      </c>
      <c r="AU1961" t="s">
        <v>6186</v>
      </c>
      <c r="AV1961" t="s">
        <v>6186</v>
      </c>
      <c r="AW1961" t="s">
        <v>6186</v>
      </c>
      <c r="AX1961" t="s">
        <v>6186</v>
      </c>
      <c r="AY1961" t="s">
        <v>6186</v>
      </c>
      <c r="AZ1961" t="s">
        <v>6186</v>
      </c>
      <c r="BA1961" t="s">
        <v>6186</v>
      </c>
      <c r="BB1961" t="s">
        <v>6186</v>
      </c>
      <c r="BC1961" t="s">
        <v>6186</v>
      </c>
      <c r="BD1961" t="s">
        <v>6186</v>
      </c>
    </row>
    <row r="1962" spans="1:56">
      <c r="A1962" t="s">
        <v>6191</v>
      </c>
      <c r="B1962">
        <v>5000</v>
      </c>
      <c r="C1962">
        <v>1995</v>
      </c>
      <c r="D1962" t="s">
        <v>6186</v>
      </c>
      <c r="E1962" t="s">
        <v>6186</v>
      </c>
      <c r="F1962" t="s">
        <v>6186</v>
      </c>
      <c r="H1962" t="s">
        <v>6186</v>
      </c>
      <c r="I1962" t="str">
        <f t="shared" si="34"/>
        <v/>
      </c>
      <c r="K1962" t="s">
        <v>6186</v>
      </c>
      <c r="L1962" t="s">
        <v>6186</v>
      </c>
      <c r="M1962" t="s">
        <v>6186</v>
      </c>
      <c r="N1962" t="s">
        <v>6186</v>
      </c>
      <c r="O1962" t="s">
        <v>6186</v>
      </c>
      <c r="P1962" t="s">
        <v>6186</v>
      </c>
      <c r="Q1962" t="s">
        <v>6186</v>
      </c>
      <c r="R1962" t="s">
        <v>6186</v>
      </c>
      <c r="S1962" t="s">
        <v>6186</v>
      </c>
      <c r="T1962" t="s">
        <v>6186</v>
      </c>
      <c r="U1962" t="s">
        <v>6186</v>
      </c>
      <c r="V1962" t="s">
        <v>6186</v>
      </c>
      <c r="W1962" t="s">
        <v>6186</v>
      </c>
      <c r="X1962" t="s">
        <v>6186</v>
      </c>
      <c r="Y1962" t="s">
        <v>6186</v>
      </c>
      <c r="Z1962" t="s">
        <v>6186</v>
      </c>
      <c r="AA1962" t="s">
        <v>6186</v>
      </c>
      <c r="AB1962" t="s">
        <v>6186</v>
      </c>
      <c r="AC1962" t="s">
        <v>6186</v>
      </c>
      <c r="AD1962" t="s">
        <v>6186</v>
      </c>
      <c r="AE1962" t="s">
        <v>6186</v>
      </c>
      <c r="AF1962" t="s">
        <v>6186</v>
      </c>
      <c r="AG1962" t="s">
        <v>6186</v>
      </c>
      <c r="AH1962" t="s">
        <v>6186</v>
      </c>
      <c r="AI1962" t="s">
        <v>6186</v>
      </c>
      <c r="AJ1962" t="s">
        <v>6186</v>
      </c>
      <c r="AK1962" t="s">
        <v>6186</v>
      </c>
      <c r="AL1962" t="s">
        <v>6186</v>
      </c>
      <c r="AM1962" t="s">
        <v>6186</v>
      </c>
      <c r="AN1962" t="s">
        <v>6186</v>
      </c>
      <c r="AO1962" t="s">
        <v>6186</v>
      </c>
      <c r="AP1962" t="s">
        <v>6186</v>
      </c>
      <c r="AQ1962" t="s">
        <v>6186</v>
      </c>
      <c r="AR1962" t="s">
        <v>6186</v>
      </c>
      <c r="AS1962" t="s">
        <v>6186</v>
      </c>
      <c r="AT1962" t="s">
        <v>6186</v>
      </c>
      <c r="AU1962" t="s">
        <v>6186</v>
      </c>
      <c r="AV1962" t="s">
        <v>6186</v>
      </c>
      <c r="AW1962" t="s">
        <v>6186</v>
      </c>
      <c r="AX1962" t="s">
        <v>6186</v>
      </c>
      <c r="AY1962" t="s">
        <v>6186</v>
      </c>
      <c r="AZ1962" t="s">
        <v>6186</v>
      </c>
      <c r="BA1962" t="s">
        <v>6186</v>
      </c>
      <c r="BB1962" t="s">
        <v>6186</v>
      </c>
      <c r="BC1962" t="s">
        <v>6186</v>
      </c>
      <c r="BD1962" t="s">
        <v>6186</v>
      </c>
    </row>
    <row r="1963" spans="1:56">
      <c r="A1963" t="s">
        <v>6191</v>
      </c>
      <c r="B1963">
        <v>5000</v>
      </c>
      <c r="C1963">
        <v>1996</v>
      </c>
      <c r="D1963" t="s">
        <v>6186</v>
      </c>
      <c r="E1963" t="s">
        <v>6186</v>
      </c>
      <c r="F1963" t="s">
        <v>6186</v>
      </c>
      <c r="H1963" t="s">
        <v>6186</v>
      </c>
      <c r="I1963" t="str">
        <f t="shared" si="34"/>
        <v/>
      </c>
      <c r="K1963" t="s">
        <v>6186</v>
      </c>
      <c r="L1963" t="s">
        <v>6186</v>
      </c>
      <c r="M1963" t="s">
        <v>6186</v>
      </c>
      <c r="N1963" t="s">
        <v>6186</v>
      </c>
      <c r="O1963" t="s">
        <v>6186</v>
      </c>
      <c r="P1963" t="s">
        <v>6186</v>
      </c>
      <c r="Q1963" t="s">
        <v>6186</v>
      </c>
      <c r="R1963" t="s">
        <v>6186</v>
      </c>
      <c r="S1963" t="s">
        <v>6186</v>
      </c>
      <c r="T1963" t="s">
        <v>6186</v>
      </c>
      <c r="U1963" t="s">
        <v>6186</v>
      </c>
      <c r="V1963" t="s">
        <v>6186</v>
      </c>
      <c r="W1963" t="s">
        <v>6186</v>
      </c>
      <c r="X1963" t="s">
        <v>6186</v>
      </c>
      <c r="Y1963" t="s">
        <v>6186</v>
      </c>
      <c r="Z1963" t="s">
        <v>6186</v>
      </c>
      <c r="AA1963" t="s">
        <v>6186</v>
      </c>
      <c r="AB1963" t="s">
        <v>6186</v>
      </c>
      <c r="AC1963" t="s">
        <v>6186</v>
      </c>
      <c r="AD1963" t="s">
        <v>6186</v>
      </c>
      <c r="AE1963" t="s">
        <v>6186</v>
      </c>
      <c r="AF1963" t="s">
        <v>6186</v>
      </c>
      <c r="AG1963" t="s">
        <v>6186</v>
      </c>
      <c r="AH1963" t="s">
        <v>6186</v>
      </c>
      <c r="AI1963" t="s">
        <v>6186</v>
      </c>
      <c r="AJ1963" t="s">
        <v>6186</v>
      </c>
      <c r="AK1963" t="s">
        <v>6186</v>
      </c>
      <c r="AL1963" t="s">
        <v>6186</v>
      </c>
      <c r="AM1963" t="s">
        <v>6186</v>
      </c>
      <c r="AN1963" t="s">
        <v>6186</v>
      </c>
      <c r="AO1963" t="s">
        <v>6186</v>
      </c>
      <c r="AP1963" t="s">
        <v>6186</v>
      </c>
      <c r="AQ1963" t="s">
        <v>6186</v>
      </c>
      <c r="AR1963" t="s">
        <v>6186</v>
      </c>
      <c r="AS1963" t="s">
        <v>6186</v>
      </c>
      <c r="AT1963" t="s">
        <v>6186</v>
      </c>
      <c r="AU1963" t="s">
        <v>6186</v>
      </c>
      <c r="AV1963" t="s">
        <v>6186</v>
      </c>
      <c r="AW1963" t="s">
        <v>6186</v>
      </c>
      <c r="AX1963" t="s">
        <v>6186</v>
      </c>
      <c r="AY1963" t="s">
        <v>6186</v>
      </c>
      <c r="AZ1963" t="s">
        <v>6186</v>
      </c>
      <c r="BA1963" t="s">
        <v>6186</v>
      </c>
      <c r="BB1963" t="s">
        <v>6186</v>
      </c>
      <c r="BC1963" t="s">
        <v>6186</v>
      </c>
      <c r="BD1963" t="s">
        <v>6186</v>
      </c>
    </row>
    <row r="1964" spans="1:56">
      <c r="A1964" t="s">
        <v>6191</v>
      </c>
      <c r="B1964">
        <v>5000</v>
      </c>
      <c r="C1964">
        <v>1997</v>
      </c>
      <c r="D1964" t="s">
        <v>6186</v>
      </c>
      <c r="E1964" t="s">
        <v>6186</v>
      </c>
      <c r="F1964" t="s">
        <v>6186</v>
      </c>
      <c r="H1964" t="s">
        <v>6186</v>
      </c>
      <c r="I1964" t="str">
        <f t="shared" si="34"/>
        <v/>
      </c>
      <c r="K1964" t="s">
        <v>6186</v>
      </c>
      <c r="L1964" t="s">
        <v>6186</v>
      </c>
      <c r="M1964" t="s">
        <v>6186</v>
      </c>
      <c r="N1964" t="s">
        <v>6186</v>
      </c>
      <c r="O1964" t="s">
        <v>6186</v>
      </c>
      <c r="P1964" t="s">
        <v>6186</v>
      </c>
      <c r="Q1964" t="s">
        <v>6186</v>
      </c>
      <c r="R1964" t="s">
        <v>6186</v>
      </c>
      <c r="S1964" t="s">
        <v>6186</v>
      </c>
      <c r="T1964" t="s">
        <v>6186</v>
      </c>
      <c r="U1964" t="s">
        <v>6186</v>
      </c>
      <c r="V1964" t="s">
        <v>6186</v>
      </c>
      <c r="W1964" t="s">
        <v>6186</v>
      </c>
      <c r="X1964" t="s">
        <v>6186</v>
      </c>
      <c r="Y1964" t="s">
        <v>6186</v>
      </c>
      <c r="Z1964" t="s">
        <v>6186</v>
      </c>
      <c r="AA1964" t="s">
        <v>6186</v>
      </c>
      <c r="AB1964" t="s">
        <v>6186</v>
      </c>
      <c r="AC1964" t="s">
        <v>6186</v>
      </c>
      <c r="AD1964" t="s">
        <v>6186</v>
      </c>
      <c r="AE1964" t="s">
        <v>6186</v>
      </c>
      <c r="AF1964" t="s">
        <v>6186</v>
      </c>
      <c r="AG1964" t="s">
        <v>6186</v>
      </c>
      <c r="AH1964" t="s">
        <v>6186</v>
      </c>
      <c r="AI1964" t="s">
        <v>6186</v>
      </c>
      <c r="AJ1964" t="s">
        <v>6186</v>
      </c>
      <c r="AK1964" t="s">
        <v>6186</v>
      </c>
      <c r="AL1964" t="s">
        <v>6186</v>
      </c>
      <c r="AM1964" t="s">
        <v>6186</v>
      </c>
      <c r="AN1964" t="s">
        <v>6186</v>
      </c>
      <c r="AO1964" t="s">
        <v>6186</v>
      </c>
      <c r="AP1964" t="s">
        <v>6186</v>
      </c>
      <c r="AQ1964" t="s">
        <v>6186</v>
      </c>
      <c r="AR1964" t="s">
        <v>6186</v>
      </c>
      <c r="AS1964" t="s">
        <v>6186</v>
      </c>
      <c r="AT1964" t="s">
        <v>6186</v>
      </c>
      <c r="AU1964" t="s">
        <v>6186</v>
      </c>
      <c r="AV1964" t="s">
        <v>6186</v>
      </c>
      <c r="AW1964" t="s">
        <v>6186</v>
      </c>
      <c r="AX1964" t="s">
        <v>6186</v>
      </c>
      <c r="AY1964" t="s">
        <v>6186</v>
      </c>
      <c r="AZ1964" t="s">
        <v>6186</v>
      </c>
      <c r="BA1964" t="s">
        <v>6186</v>
      </c>
      <c r="BB1964" t="s">
        <v>6186</v>
      </c>
      <c r="BC1964" t="s">
        <v>6186</v>
      </c>
      <c r="BD1964" t="s">
        <v>6186</v>
      </c>
    </row>
    <row r="1965" spans="1:56">
      <c r="A1965" t="s">
        <v>6191</v>
      </c>
      <c r="B1965">
        <v>5000</v>
      </c>
      <c r="C1965">
        <v>1998</v>
      </c>
      <c r="D1965" t="s">
        <v>6186</v>
      </c>
      <c r="E1965" t="s">
        <v>6186</v>
      </c>
      <c r="F1965" t="s">
        <v>6186</v>
      </c>
      <c r="H1965" t="s">
        <v>6186</v>
      </c>
      <c r="I1965" t="str">
        <f t="shared" si="34"/>
        <v/>
      </c>
      <c r="K1965" t="s">
        <v>6186</v>
      </c>
      <c r="L1965" t="s">
        <v>6186</v>
      </c>
      <c r="M1965" t="s">
        <v>6186</v>
      </c>
      <c r="N1965" t="s">
        <v>6186</v>
      </c>
      <c r="O1965" t="s">
        <v>6186</v>
      </c>
      <c r="P1965" t="s">
        <v>6186</v>
      </c>
      <c r="Q1965" t="s">
        <v>6186</v>
      </c>
      <c r="R1965" t="s">
        <v>6186</v>
      </c>
      <c r="S1965" t="s">
        <v>6186</v>
      </c>
      <c r="T1965" t="s">
        <v>6186</v>
      </c>
      <c r="U1965" t="s">
        <v>6186</v>
      </c>
      <c r="V1965" t="s">
        <v>6186</v>
      </c>
      <c r="W1965" t="s">
        <v>6186</v>
      </c>
      <c r="X1965" t="s">
        <v>6186</v>
      </c>
      <c r="Y1965" t="s">
        <v>6186</v>
      </c>
      <c r="Z1965" t="s">
        <v>6186</v>
      </c>
      <c r="AA1965" t="s">
        <v>6186</v>
      </c>
      <c r="AB1965" t="s">
        <v>6186</v>
      </c>
      <c r="AC1965" t="s">
        <v>6186</v>
      </c>
      <c r="AD1965" t="s">
        <v>6186</v>
      </c>
      <c r="AE1965" t="s">
        <v>6186</v>
      </c>
      <c r="AF1965" t="s">
        <v>6186</v>
      </c>
      <c r="AG1965" t="s">
        <v>6186</v>
      </c>
      <c r="AH1965" t="s">
        <v>6186</v>
      </c>
      <c r="AI1965" t="s">
        <v>6186</v>
      </c>
      <c r="AJ1965" t="s">
        <v>6186</v>
      </c>
      <c r="AK1965" t="s">
        <v>6186</v>
      </c>
      <c r="AL1965" t="s">
        <v>6186</v>
      </c>
      <c r="AM1965" t="s">
        <v>6186</v>
      </c>
      <c r="AN1965" t="s">
        <v>6186</v>
      </c>
      <c r="AO1965" t="s">
        <v>6186</v>
      </c>
      <c r="AP1965" t="s">
        <v>6186</v>
      </c>
      <c r="AQ1965" t="s">
        <v>6186</v>
      </c>
      <c r="AR1965" t="s">
        <v>6186</v>
      </c>
      <c r="AS1965" t="s">
        <v>6186</v>
      </c>
      <c r="AT1965" t="s">
        <v>6186</v>
      </c>
      <c r="AU1965" t="s">
        <v>6186</v>
      </c>
      <c r="AV1965" t="s">
        <v>6186</v>
      </c>
      <c r="AW1965" t="s">
        <v>6186</v>
      </c>
      <c r="AX1965" t="s">
        <v>6186</v>
      </c>
      <c r="AY1965" t="s">
        <v>6186</v>
      </c>
      <c r="AZ1965" t="s">
        <v>6186</v>
      </c>
      <c r="BA1965" t="s">
        <v>6186</v>
      </c>
      <c r="BB1965" t="s">
        <v>6186</v>
      </c>
      <c r="BC1965" t="s">
        <v>6186</v>
      </c>
      <c r="BD1965" t="s">
        <v>6186</v>
      </c>
    </row>
    <row r="1966" spans="1:56">
      <c r="A1966" t="s">
        <v>6191</v>
      </c>
      <c r="B1966">
        <v>5000</v>
      </c>
      <c r="C1966">
        <v>1999</v>
      </c>
      <c r="D1966" t="s">
        <v>6186</v>
      </c>
      <c r="E1966" t="s">
        <v>6186</v>
      </c>
      <c r="F1966" t="s">
        <v>6186</v>
      </c>
      <c r="H1966" t="s">
        <v>6186</v>
      </c>
      <c r="I1966" t="str">
        <f t="shared" si="34"/>
        <v/>
      </c>
      <c r="K1966" t="s">
        <v>6186</v>
      </c>
      <c r="L1966" t="s">
        <v>6186</v>
      </c>
      <c r="M1966" t="s">
        <v>6186</v>
      </c>
      <c r="N1966" t="s">
        <v>6186</v>
      </c>
      <c r="O1966" t="s">
        <v>6186</v>
      </c>
      <c r="P1966" t="s">
        <v>6186</v>
      </c>
      <c r="Q1966" t="s">
        <v>6186</v>
      </c>
      <c r="R1966" t="s">
        <v>6186</v>
      </c>
      <c r="S1966" t="s">
        <v>6186</v>
      </c>
      <c r="T1966" t="s">
        <v>6186</v>
      </c>
      <c r="U1966" t="s">
        <v>6186</v>
      </c>
      <c r="V1966" t="s">
        <v>6186</v>
      </c>
      <c r="W1966" t="s">
        <v>6186</v>
      </c>
      <c r="X1966" t="s">
        <v>6186</v>
      </c>
      <c r="Y1966" t="s">
        <v>6186</v>
      </c>
      <c r="Z1966" t="s">
        <v>6186</v>
      </c>
      <c r="AA1966" t="s">
        <v>6186</v>
      </c>
      <c r="AB1966" t="s">
        <v>6186</v>
      </c>
      <c r="AC1966" t="s">
        <v>6186</v>
      </c>
      <c r="AD1966" t="s">
        <v>6186</v>
      </c>
      <c r="AE1966" t="s">
        <v>6186</v>
      </c>
      <c r="AF1966" t="s">
        <v>6186</v>
      </c>
      <c r="AG1966" t="s">
        <v>6186</v>
      </c>
      <c r="AH1966" t="s">
        <v>6186</v>
      </c>
      <c r="AI1966" t="s">
        <v>6186</v>
      </c>
      <c r="AJ1966" t="s">
        <v>6186</v>
      </c>
      <c r="AK1966" t="s">
        <v>6186</v>
      </c>
      <c r="AL1966" t="s">
        <v>6186</v>
      </c>
      <c r="AM1966" t="s">
        <v>6186</v>
      </c>
      <c r="AN1966" t="s">
        <v>6186</v>
      </c>
      <c r="AO1966" t="s">
        <v>6186</v>
      </c>
      <c r="AP1966" t="s">
        <v>6186</v>
      </c>
      <c r="AQ1966" t="s">
        <v>6186</v>
      </c>
      <c r="AR1966" t="s">
        <v>6186</v>
      </c>
      <c r="AS1966" t="s">
        <v>6186</v>
      </c>
      <c r="AT1966" t="s">
        <v>6186</v>
      </c>
      <c r="AU1966" t="s">
        <v>6186</v>
      </c>
      <c r="AV1966" t="s">
        <v>6186</v>
      </c>
      <c r="AW1966" t="s">
        <v>6186</v>
      </c>
      <c r="AX1966" t="s">
        <v>6186</v>
      </c>
      <c r="AY1966" t="s">
        <v>6186</v>
      </c>
      <c r="AZ1966" t="s">
        <v>6186</v>
      </c>
      <c r="BA1966" t="s">
        <v>6186</v>
      </c>
      <c r="BB1966" t="s">
        <v>6186</v>
      </c>
      <c r="BC1966" t="s">
        <v>6186</v>
      </c>
      <c r="BD1966" t="s">
        <v>6186</v>
      </c>
    </row>
    <row r="1967" spans="1:56">
      <c r="A1967" t="s">
        <v>6191</v>
      </c>
      <c r="B1967">
        <v>5000</v>
      </c>
      <c r="C1967">
        <v>2000</v>
      </c>
      <c r="D1967" t="s">
        <v>6186</v>
      </c>
      <c r="E1967" t="s">
        <v>6186</v>
      </c>
      <c r="F1967" t="s">
        <v>6186</v>
      </c>
      <c r="H1967" t="s">
        <v>6186</v>
      </c>
      <c r="I1967" t="str">
        <f t="shared" si="34"/>
        <v/>
      </c>
      <c r="K1967" t="s">
        <v>6186</v>
      </c>
      <c r="L1967" t="s">
        <v>6186</v>
      </c>
      <c r="M1967" t="s">
        <v>6186</v>
      </c>
      <c r="N1967" t="s">
        <v>6186</v>
      </c>
      <c r="O1967" t="s">
        <v>6186</v>
      </c>
      <c r="P1967" t="s">
        <v>6186</v>
      </c>
      <c r="Q1967" t="s">
        <v>6186</v>
      </c>
      <c r="R1967" t="s">
        <v>6186</v>
      </c>
      <c r="S1967" t="s">
        <v>6186</v>
      </c>
      <c r="T1967" t="s">
        <v>6186</v>
      </c>
      <c r="U1967" t="s">
        <v>6186</v>
      </c>
      <c r="V1967" t="s">
        <v>6186</v>
      </c>
      <c r="W1967" t="s">
        <v>6186</v>
      </c>
      <c r="X1967" t="s">
        <v>6186</v>
      </c>
      <c r="Y1967" t="s">
        <v>6186</v>
      </c>
      <c r="Z1967" t="s">
        <v>6186</v>
      </c>
      <c r="AA1967" t="s">
        <v>6186</v>
      </c>
      <c r="AB1967" t="s">
        <v>6186</v>
      </c>
      <c r="AC1967" t="s">
        <v>6186</v>
      </c>
      <c r="AD1967" t="s">
        <v>6186</v>
      </c>
      <c r="AE1967" t="s">
        <v>6186</v>
      </c>
      <c r="AF1967" t="s">
        <v>6186</v>
      </c>
      <c r="AG1967" t="s">
        <v>6186</v>
      </c>
      <c r="AH1967" t="s">
        <v>6186</v>
      </c>
      <c r="AI1967" t="s">
        <v>6186</v>
      </c>
      <c r="AJ1967" t="s">
        <v>6186</v>
      </c>
      <c r="AK1967" t="s">
        <v>6186</v>
      </c>
      <c r="AL1967" t="s">
        <v>6186</v>
      </c>
      <c r="AM1967" t="s">
        <v>6186</v>
      </c>
      <c r="AN1967" t="s">
        <v>6186</v>
      </c>
      <c r="AO1967" t="s">
        <v>6186</v>
      </c>
      <c r="AP1967" t="s">
        <v>6186</v>
      </c>
      <c r="AQ1967" t="s">
        <v>6186</v>
      </c>
      <c r="AR1967" t="s">
        <v>6186</v>
      </c>
      <c r="AS1967" t="s">
        <v>6186</v>
      </c>
      <c r="AT1967" t="s">
        <v>6186</v>
      </c>
      <c r="AU1967" t="s">
        <v>6186</v>
      </c>
      <c r="AV1967" t="s">
        <v>6186</v>
      </c>
      <c r="AW1967" t="s">
        <v>6186</v>
      </c>
      <c r="AX1967" t="s">
        <v>6186</v>
      </c>
      <c r="AY1967" t="s">
        <v>6186</v>
      </c>
      <c r="AZ1967" t="s">
        <v>6186</v>
      </c>
      <c r="BA1967" t="s">
        <v>6186</v>
      </c>
      <c r="BB1967" t="s">
        <v>6186</v>
      </c>
      <c r="BC1967" t="s">
        <v>6186</v>
      </c>
      <c r="BD1967" t="s">
        <v>6186</v>
      </c>
    </row>
    <row r="1968" spans="1:56">
      <c r="A1968" t="s">
        <v>6191</v>
      </c>
      <c r="B1968">
        <v>5000</v>
      </c>
      <c r="C1968">
        <v>2001</v>
      </c>
      <c r="D1968" t="s">
        <v>6186</v>
      </c>
      <c r="E1968" t="s">
        <v>6186</v>
      </c>
      <c r="F1968" t="s">
        <v>6186</v>
      </c>
      <c r="H1968" t="s">
        <v>6186</v>
      </c>
      <c r="I1968" t="str">
        <f t="shared" si="34"/>
        <v/>
      </c>
      <c r="K1968" t="s">
        <v>6186</v>
      </c>
      <c r="L1968" t="s">
        <v>6186</v>
      </c>
      <c r="M1968" t="s">
        <v>6186</v>
      </c>
      <c r="N1968" t="s">
        <v>6186</v>
      </c>
      <c r="O1968" t="s">
        <v>6186</v>
      </c>
      <c r="P1968" t="s">
        <v>6186</v>
      </c>
      <c r="Q1968" t="s">
        <v>6186</v>
      </c>
      <c r="R1968" t="s">
        <v>6186</v>
      </c>
      <c r="S1968" t="s">
        <v>6186</v>
      </c>
      <c r="T1968" t="s">
        <v>6186</v>
      </c>
      <c r="U1968" t="s">
        <v>6186</v>
      </c>
      <c r="V1968" t="s">
        <v>6186</v>
      </c>
      <c r="W1968" t="s">
        <v>6186</v>
      </c>
      <c r="X1968" t="s">
        <v>6186</v>
      </c>
      <c r="Y1968" t="s">
        <v>6186</v>
      </c>
      <c r="Z1968" t="s">
        <v>6186</v>
      </c>
      <c r="AA1968" t="s">
        <v>6186</v>
      </c>
      <c r="AB1968" t="s">
        <v>6186</v>
      </c>
      <c r="AC1968" t="s">
        <v>6186</v>
      </c>
      <c r="AD1968" t="s">
        <v>6186</v>
      </c>
      <c r="AE1968" t="s">
        <v>6186</v>
      </c>
      <c r="AF1968" t="s">
        <v>6186</v>
      </c>
      <c r="AG1968" t="s">
        <v>6186</v>
      </c>
      <c r="AH1968" t="s">
        <v>6186</v>
      </c>
      <c r="AI1968" t="s">
        <v>6186</v>
      </c>
      <c r="AJ1968" t="s">
        <v>6186</v>
      </c>
      <c r="AK1968" t="s">
        <v>6186</v>
      </c>
      <c r="AL1968" t="s">
        <v>6186</v>
      </c>
      <c r="AM1968" t="s">
        <v>6186</v>
      </c>
      <c r="AN1968" t="s">
        <v>6186</v>
      </c>
      <c r="AO1968" t="s">
        <v>6186</v>
      </c>
      <c r="AP1968" t="s">
        <v>6186</v>
      </c>
      <c r="AQ1968" t="s">
        <v>6186</v>
      </c>
      <c r="AR1968" t="s">
        <v>6186</v>
      </c>
      <c r="AS1968" t="s">
        <v>6186</v>
      </c>
      <c r="AT1968" t="s">
        <v>6186</v>
      </c>
      <c r="AU1968" t="s">
        <v>6186</v>
      </c>
      <c r="AV1968" t="s">
        <v>6186</v>
      </c>
      <c r="AW1968" t="s">
        <v>6186</v>
      </c>
      <c r="AX1968" t="s">
        <v>6186</v>
      </c>
      <c r="AY1968" t="s">
        <v>6186</v>
      </c>
      <c r="AZ1968" t="s">
        <v>6186</v>
      </c>
      <c r="BA1968" t="s">
        <v>6186</v>
      </c>
      <c r="BB1968" t="s">
        <v>6186</v>
      </c>
      <c r="BC1968" t="s">
        <v>6186</v>
      </c>
      <c r="BD1968" t="s">
        <v>6186</v>
      </c>
    </row>
    <row r="1969" spans="1:56">
      <c r="A1969" t="s">
        <v>6191</v>
      </c>
      <c r="B1969">
        <v>5000</v>
      </c>
      <c r="C1969">
        <v>2002</v>
      </c>
      <c r="D1969" t="s">
        <v>6186</v>
      </c>
      <c r="E1969" t="s">
        <v>6186</v>
      </c>
      <c r="F1969" t="s">
        <v>6186</v>
      </c>
      <c r="H1969" t="s">
        <v>6186</v>
      </c>
      <c r="I1969" t="str">
        <f t="shared" si="34"/>
        <v/>
      </c>
      <c r="K1969" t="s">
        <v>6186</v>
      </c>
      <c r="L1969" t="s">
        <v>6186</v>
      </c>
      <c r="M1969" t="s">
        <v>6186</v>
      </c>
      <c r="N1969" t="s">
        <v>6186</v>
      </c>
      <c r="O1969" t="s">
        <v>6186</v>
      </c>
      <c r="P1969" t="s">
        <v>6186</v>
      </c>
      <c r="Q1969" t="s">
        <v>6186</v>
      </c>
      <c r="R1969" t="s">
        <v>6186</v>
      </c>
      <c r="S1969" t="s">
        <v>6186</v>
      </c>
      <c r="T1969" t="s">
        <v>6186</v>
      </c>
      <c r="U1969" t="s">
        <v>6186</v>
      </c>
      <c r="V1969" t="s">
        <v>6186</v>
      </c>
      <c r="W1969" t="s">
        <v>6186</v>
      </c>
      <c r="X1969" t="s">
        <v>6186</v>
      </c>
      <c r="Y1969" t="s">
        <v>6186</v>
      </c>
      <c r="Z1969" t="s">
        <v>6186</v>
      </c>
      <c r="AA1969" t="s">
        <v>6186</v>
      </c>
      <c r="AB1969" t="s">
        <v>6186</v>
      </c>
      <c r="AC1969" t="s">
        <v>6186</v>
      </c>
      <c r="AD1969" t="s">
        <v>6186</v>
      </c>
      <c r="AE1969" t="s">
        <v>6186</v>
      </c>
      <c r="AF1969" t="s">
        <v>6186</v>
      </c>
      <c r="AG1969" t="s">
        <v>6186</v>
      </c>
      <c r="AH1969" t="s">
        <v>6186</v>
      </c>
      <c r="AI1969" t="s">
        <v>6186</v>
      </c>
      <c r="AJ1969" t="s">
        <v>6186</v>
      </c>
      <c r="AK1969" t="s">
        <v>6186</v>
      </c>
      <c r="AL1969" t="s">
        <v>6186</v>
      </c>
      <c r="AM1969" t="s">
        <v>6186</v>
      </c>
      <c r="AN1969" t="s">
        <v>6186</v>
      </c>
      <c r="AO1969" t="s">
        <v>6186</v>
      </c>
      <c r="AP1969" t="s">
        <v>6186</v>
      </c>
      <c r="AQ1969" t="s">
        <v>6186</v>
      </c>
      <c r="AR1969" t="s">
        <v>6186</v>
      </c>
      <c r="AS1969" t="s">
        <v>6186</v>
      </c>
      <c r="AT1969" t="s">
        <v>6186</v>
      </c>
      <c r="AU1969" t="s">
        <v>6186</v>
      </c>
      <c r="AV1969" t="s">
        <v>6186</v>
      </c>
      <c r="AW1969" t="s">
        <v>6186</v>
      </c>
      <c r="AX1969" t="s">
        <v>6186</v>
      </c>
      <c r="AY1969" t="s">
        <v>6186</v>
      </c>
      <c r="AZ1969" t="s">
        <v>6186</v>
      </c>
      <c r="BA1969" t="s">
        <v>6186</v>
      </c>
      <c r="BB1969" t="s">
        <v>6186</v>
      </c>
      <c r="BC1969" t="s">
        <v>6186</v>
      </c>
      <c r="BD1969" t="s">
        <v>6186</v>
      </c>
    </row>
    <row r="1970" spans="1:56">
      <c r="A1970" t="s">
        <v>6191</v>
      </c>
      <c r="B1970">
        <v>5000</v>
      </c>
      <c r="C1970">
        <v>2003</v>
      </c>
      <c r="D1970" t="s">
        <v>6186</v>
      </c>
      <c r="E1970" t="s">
        <v>6186</v>
      </c>
      <c r="F1970" t="s">
        <v>6186</v>
      </c>
      <c r="H1970" t="s">
        <v>6186</v>
      </c>
      <c r="I1970" t="str">
        <f t="shared" si="34"/>
        <v/>
      </c>
      <c r="K1970" t="s">
        <v>6186</v>
      </c>
      <c r="L1970" t="s">
        <v>6186</v>
      </c>
      <c r="M1970" t="s">
        <v>6186</v>
      </c>
      <c r="N1970" t="s">
        <v>6186</v>
      </c>
      <c r="O1970" t="s">
        <v>6186</v>
      </c>
      <c r="P1970" t="s">
        <v>6186</v>
      </c>
      <c r="Q1970" t="s">
        <v>6186</v>
      </c>
      <c r="R1970" t="s">
        <v>6186</v>
      </c>
      <c r="S1970" t="s">
        <v>6186</v>
      </c>
      <c r="T1970" t="s">
        <v>6186</v>
      </c>
      <c r="U1970" t="s">
        <v>6186</v>
      </c>
      <c r="V1970" t="s">
        <v>6186</v>
      </c>
      <c r="W1970" t="s">
        <v>6186</v>
      </c>
      <c r="X1970" t="s">
        <v>6186</v>
      </c>
      <c r="Y1970" t="s">
        <v>6186</v>
      </c>
      <c r="Z1970" t="s">
        <v>6186</v>
      </c>
      <c r="AA1970" t="s">
        <v>6186</v>
      </c>
      <c r="AB1970" t="s">
        <v>6186</v>
      </c>
      <c r="AC1970" t="s">
        <v>6186</v>
      </c>
      <c r="AD1970" t="s">
        <v>6186</v>
      </c>
      <c r="AE1970" t="s">
        <v>6186</v>
      </c>
      <c r="AF1970" t="s">
        <v>6186</v>
      </c>
      <c r="AG1970" t="s">
        <v>6186</v>
      </c>
      <c r="AH1970" t="s">
        <v>6186</v>
      </c>
      <c r="AI1970" t="s">
        <v>6186</v>
      </c>
      <c r="AJ1970" t="s">
        <v>6186</v>
      </c>
      <c r="AK1970" t="s">
        <v>6186</v>
      </c>
      <c r="AL1970" t="s">
        <v>6186</v>
      </c>
      <c r="AM1970" t="s">
        <v>6186</v>
      </c>
      <c r="AN1970" t="s">
        <v>6186</v>
      </c>
      <c r="AO1970" t="s">
        <v>6186</v>
      </c>
      <c r="AP1970" t="s">
        <v>6186</v>
      </c>
      <c r="AQ1970" t="s">
        <v>6186</v>
      </c>
      <c r="AR1970" t="s">
        <v>6186</v>
      </c>
      <c r="AS1970" t="s">
        <v>6186</v>
      </c>
      <c r="AT1970" t="s">
        <v>6186</v>
      </c>
      <c r="AU1970" t="s">
        <v>6186</v>
      </c>
      <c r="AV1970" t="s">
        <v>6186</v>
      </c>
      <c r="AW1970" t="s">
        <v>6186</v>
      </c>
      <c r="AX1970" t="s">
        <v>6186</v>
      </c>
      <c r="AY1970" t="s">
        <v>6186</v>
      </c>
      <c r="AZ1970" t="s">
        <v>6186</v>
      </c>
      <c r="BA1970" t="s">
        <v>6186</v>
      </c>
      <c r="BB1970" t="s">
        <v>6186</v>
      </c>
      <c r="BC1970" t="s">
        <v>6186</v>
      </c>
      <c r="BD1970" t="s">
        <v>6186</v>
      </c>
    </row>
    <row r="1971" spans="1:56">
      <c r="A1971" t="s">
        <v>6191</v>
      </c>
      <c r="B1971">
        <v>5000</v>
      </c>
      <c r="C1971">
        <v>2004</v>
      </c>
      <c r="D1971" t="s">
        <v>6186</v>
      </c>
      <c r="E1971" t="s">
        <v>6186</v>
      </c>
      <c r="F1971" t="s">
        <v>6186</v>
      </c>
      <c r="H1971" t="s">
        <v>6186</v>
      </c>
      <c r="I1971" t="str">
        <f t="shared" si="34"/>
        <v/>
      </c>
      <c r="K1971" t="s">
        <v>6186</v>
      </c>
      <c r="L1971" t="s">
        <v>6186</v>
      </c>
      <c r="M1971" t="s">
        <v>6186</v>
      </c>
      <c r="N1971" t="s">
        <v>6186</v>
      </c>
      <c r="O1971" t="s">
        <v>6186</v>
      </c>
      <c r="P1971" t="s">
        <v>6186</v>
      </c>
      <c r="Q1971" t="s">
        <v>6186</v>
      </c>
      <c r="R1971" t="s">
        <v>6186</v>
      </c>
      <c r="S1971" t="s">
        <v>6186</v>
      </c>
      <c r="T1971" t="s">
        <v>6186</v>
      </c>
      <c r="U1971" t="s">
        <v>6186</v>
      </c>
      <c r="V1971" t="s">
        <v>6186</v>
      </c>
      <c r="W1971" t="s">
        <v>6186</v>
      </c>
      <c r="X1971" t="s">
        <v>6186</v>
      </c>
      <c r="Y1971" t="s">
        <v>6186</v>
      </c>
      <c r="Z1971" t="s">
        <v>6186</v>
      </c>
      <c r="AA1971" t="s">
        <v>6186</v>
      </c>
      <c r="AB1971" t="s">
        <v>6186</v>
      </c>
      <c r="AC1971" t="s">
        <v>6186</v>
      </c>
      <c r="AD1971" t="s">
        <v>6186</v>
      </c>
      <c r="AE1971" t="s">
        <v>6186</v>
      </c>
      <c r="AF1971" t="s">
        <v>6186</v>
      </c>
      <c r="AG1971" t="s">
        <v>6186</v>
      </c>
      <c r="AH1971" t="s">
        <v>6186</v>
      </c>
      <c r="AI1971" t="s">
        <v>6186</v>
      </c>
      <c r="AJ1971" t="s">
        <v>6186</v>
      </c>
      <c r="AK1971" t="s">
        <v>6186</v>
      </c>
      <c r="AL1971" t="s">
        <v>6186</v>
      </c>
      <c r="AM1971" t="s">
        <v>6186</v>
      </c>
      <c r="AN1971" t="s">
        <v>6186</v>
      </c>
      <c r="AO1971" t="s">
        <v>6186</v>
      </c>
      <c r="AP1971" t="s">
        <v>6186</v>
      </c>
      <c r="AQ1971" t="s">
        <v>6186</v>
      </c>
      <c r="AR1971" t="s">
        <v>6186</v>
      </c>
      <c r="AS1971" t="s">
        <v>6186</v>
      </c>
      <c r="AT1971" t="s">
        <v>6186</v>
      </c>
      <c r="AU1971" t="s">
        <v>6186</v>
      </c>
      <c r="AV1971" t="s">
        <v>6186</v>
      </c>
      <c r="AW1971" t="s">
        <v>6186</v>
      </c>
      <c r="AX1971" t="s">
        <v>6186</v>
      </c>
      <c r="AY1971" t="s">
        <v>6186</v>
      </c>
      <c r="AZ1971" t="s">
        <v>6186</v>
      </c>
      <c r="BA1971" t="s">
        <v>6186</v>
      </c>
      <c r="BB1971" t="s">
        <v>6186</v>
      </c>
      <c r="BC1971" t="s">
        <v>6186</v>
      </c>
      <c r="BD1971" t="s">
        <v>6186</v>
      </c>
    </row>
    <row r="1972" spans="1:56">
      <c r="A1972" t="s">
        <v>6191</v>
      </c>
      <c r="B1972">
        <v>5000</v>
      </c>
      <c r="C1972">
        <v>2005</v>
      </c>
      <c r="D1972">
        <v>13</v>
      </c>
      <c r="E1972">
        <v>8.3799999999999999E-4</v>
      </c>
      <c r="F1972">
        <v>19.140809999999998</v>
      </c>
      <c r="H1972">
        <v>15.74864</v>
      </c>
      <c r="I1972">
        <f t="shared" si="34"/>
        <v>1.319736032E-2</v>
      </c>
      <c r="K1972">
        <v>12.58</v>
      </c>
      <c r="L1972">
        <v>19.443110000000001</v>
      </c>
      <c r="M1972">
        <v>564.30264999999997</v>
      </c>
      <c r="N1972">
        <v>706.43876999999998</v>
      </c>
      <c r="O1972">
        <v>457.07715999999999</v>
      </c>
      <c r="P1972" t="s">
        <v>6186</v>
      </c>
      <c r="Q1972">
        <v>236.2235</v>
      </c>
      <c r="R1972">
        <v>272.9248</v>
      </c>
      <c r="S1972">
        <v>8.4853000000000005</v>
      </c>
      <c r="T1972">
        <v>1.1575679999999999</v>
      </c>
      <c r="U1972">
        <v>5.4585000000000002E-2</v>
      </c>
      <c r="V1972">
        <v>39.409559999999999</v>
      </c>
      <c r="W1972" t="s">
        <v>6186</v>
      </c>
      <c r="X1972">
        <v>1</v>
      </c>
      <c r="Y1972" t="s">
        <v>6186</v>
      </c>
      <c r="Z1972" t="s">
        <v>6186</v>
      </c>
      <c r="AA1972" t="s">
        <v>6186</v>
      </c>
      <c r="AB1972">
        <v>1</v>
      </c>
      <c r="AC1972" t="s">
        <v>6186</v>
      </c>
      <c r="AD1972" t="s">
        <v>6186</v>
      </c>
      <c r="AE1972" t="s">
        <v>6186</v>
      </c>
      <c r="AF1972" t="s">
        <v>6186</v>
      </c>
      <c r="AG1972">
        <v>1</v>
      </c>
      <c r="AH1972" t="s">
        <v>6186</v>
      </c>
      <c r="AI1972" t="s">
        <v>6186</v>
      </c>
      <c r="AJ1972" t="s">
        <v>6186</v>
      </c>
      <c r="AK1972" t="s">
        <v>6186</v>
      </c>
      <c r="AL1972" t="s">
        <v>6186</v>
      </c>
      <c r="AM1972" t="s">
        <v>6186</v>
      </c>
      <c r="AN1972" t="s">
        <v>6186</v>
      </c>
      <c r="AO1972" t="s">
        <v>6186</v>
      </c>
      <c r="AP1972">
        <v>1</v>
      </c>
      <c r="AQ1972" t="s">
        <v>6186</v>
      </c>
      <c r="AR1972" t="s">
        <v>6186</v>
      </c>
      <c r="AS1972" t="s">
        <v>6186</v>
      </c>
      <c r="AT1972">
        <v>1</v>
      </c>
      <c r="AU1972">
        <v>1</v>
      </c>
      <c r="AV1972">
        <v>5</v>
      </c>
      <c r="AW1972" t="s">
        <v>6186</v>
      </c>
      <c r="AX1972">
        <v>6.6</v>
      </c>
      <c r="AY1972" t="s">
        <v>6186</v>
      </c>
      <c r="AZ1972">
        <v>1</v>
      </c>
      <c r="BA1972" t="s">
        <v>6186</v>
      </c>
      <c r="BB1972" t="s">
        <v>6186</v>
      </c>
      <c r="BC1972" t="s">
        <v>6186</v>
      </c>
      <c r="BD1972" t="s">
        <v>6186</v>
      </c>
    </row>
    <row r="1973" spans="1:56">
      <c r="A1973" t="s">
        <v>6191</v>
      </c>
      <c r="B1973">
        <v>5000</v>
      </c>
      <c r="C1973">
        <v>2006</v>
      </c>
      <c r="D1973">
        <v>15</v>
      </c>
      <c r="E1973">
        <v>9.68E-4</v>
      </c>
      <c r="F1973">
        <v>20.718859999999999</v>
      </c>
      <c r="H1973">
        <v>16.91283</v>
      </c>
      <c r="I1973">
        <f t="shared" si="34"/>
        <v>1.6371619439999999E-2</v>
      </c>
      <c r="K1973">
        <v>13.723940000000001</v>
      </c>
      <c r="L1973">
        <v>20.50759</v>
      </c>
      <c r="M1973">
        <v>525.45908999999995</v>
      </c>
      <c r="N1973">
        <v>647.55478000000005</v>
      </c>
      <c r="O1973">
        <v>433.35181</v>
      </c>
      <c r="P1973" t="s">
        <v>6186</v>
      </c>
      <c r="Q1973">
        <v>234.52260000000001</v>
      </c>
      <c r="R1973">
        <v>271.74970000000002</v>
      </c>
      <c r="S1973">
        <v>8.5718999999999994</v>
      </c>
      <c r="T1973">
        <v>1.160487</v>
      </c>
      <c r="U1973">
        <v>5.4350000000000002E-2</v>
      </c>
      <c r="V1973">
        <v>42.287660000000002</v>
      </c>
      <c r="W1973" t="s">
        <v>6186</v>
      </c>
      <c r="X1973">
        <v>0.9</v>
      </c>
      <c r="Y1973">
        <v>0.1</v>
      </c>
      <c r="Z1973" t="s">
        <v>6186</v>
      </c>
      <c r="AA1973" t="s">
        <v>6186</v>
      </c>
      <c r="AB1973">
        <v>1</v>
      </c>
      <c r="AC1973" t="s">
        <v>6186</v>
      </c>
      <c r="AD1973" t="s">
        <v>6186</v>
      </c>
      <c r="AE1973" t="s">
        <v>6186</v>
      </c>
      <c r="AF1973" t="s">
        <v>6186</v>
      </c>
      <c r="AG1973">
        <v>1</v>
      </c>
      <c r="AH1973" t="s">
        <v>6186</v>
      </c>
      <c r="AI1973" t="s">
        <v>6186</v>
      </c>
      <c r="AJ1973" t="s">
        <v>6186</v>
      </c>
      <c r="AK1973" t="s">
        <v>6186</v>
      </c>
      <c r="AL1973" t="s">
        <v>6186</v>
      </c>
      <c r="AM1973" t="s">
        <v>6186</v>
      </c>
      <c r="AN1973" t="s">
        <v>6186</v>
      </c>
      <c r="AO1973" t="s">
        <v>6186</v>
      </c>
      <c r="AP1973">
        <v>1</v>
      </c>
      <c r="AQ1973" t="s">
        <v>6186</v>
      </c>
      <c r="AR1973" t="s">
        <v>6186</v>
      </c>
      <c r="AS1973" t="s">
        <v>6186</v>
      </c>
      <c r="AT1973">
        <v>1</v>
      </c>
      <c r="AU1973">
        <v>1</v>
      </c>
      <c r="AV1973">
        <v>5</v>
      </c>
      <c r="AW1973" t="s">
        <v>6186</v>
      </c>
      <c r="AX1973">
        <v>6.5</v>
      </c>
      <c r="AY1973" t="s">
        <v>6186</v>
      </c>
      <c r="AZ1973">
        <v>1</v>
      </c>
      <c r="BA1973" t="s">
        <v>6186</v>
      </c>
      <c r="BB1973" t="s">
        <v>6186</v>
      </c>
      <c r="BC1973" t="s">
        <v>6186</v>
      </c>
      <c r="BD1973" t="s">
        <v>6186</v>
      </c>
    </row>
    <row r="1974" spans="1:56">
      <c r="A1974" t="s">
        <v>6191</v>
      </c>
      <c r="B1974">
        <v>5000</v>
      </c>
      <c r="C1974">
        <v>2007</v>
      </c>
      <c r="D1974">
        <v>10</v>
      </c>
      <c r="E1974">
        <v>6.6E-4</v>
      </c>
      <c r="F1974">
        <v>20.64995</v>
      </c>
      <c r="H1974">
        <v>16.844840000000001</v>
      </c>
      <c r="I1974">
        <f t="shared" si="34"/>
        <v>1.1117594400000002E-2</v>
      </c>
      <c r="K1974">
        <v>13.70543</v>
      </c>
      <c r="L1974">
        <v>20.36374</v>
      </c>
      <c r="M1974">
        <v>527.57997</v>
      </c>
      <c r="N1974">
        <v>648.42938000000004</v>
      </c>
      <c r="O1974">
        <v>436.41287</v>
      </c>
      <c r="P1974" t="s">
        <v>6186</v>
      </c>
      <c r="Q1974">
        <v>231.94980000000001</v>
      </c>
      <c r="R1974">
        <v>268.72109999999998</v>
      </c>
      <c r="S1974">
        <v>8.6593999999999998</v>
      </c>
      <c r="T1974">
        <v>1.1604190000000001</v>
      </c>
      <c r="U1974">
        <v>5.3744E-2</v>
      </c>
      <c r="V1974">
        <v>42.175089999999997</v>
      </c>
      <c r="W1974" t="s">
        <v>6186</v>
      </c>
      <c r="X1974">
        <v>0.94399999999999995</v>
      </c>
      <c r="Y1974">
        <v>5.6000000000000001E-2</v>
      </c>
      <c r="Z1974" t="s">
        <v>6186</v>
      </c>
      <c r="AA1974" t="s">
        <v>6186</v>
      </c>
      <c r="AB1974">
        <v>1</v>
      </c>
      <c r="AC1974" t="s">
        <v>6186</v>
      </c>
      <c r="AD1974" t="s">
        <v>6186</v>
      </c>
      <c r="AE1974" t="s">
        <v>6186</v>
      </c>
      <c r="AF1974" t="s">
        <v>6186</v>
      </c>
      <c r="AG1974">
        <v>1</v>
      </c>
      <c r="AH1974" t="s">
        <v>6186</v>
      </c>
      <c r="AI1974" t="s">
        <v>6186</v>
      </c>
      <c r="AJ1974" t="s">
        <v>6186</v>
      </c>
      <c r="AK1974" t="s">
        <v>6186</v>
      </c>
      <c r="AL1974" t="s">
        <v>6186</v>
      </c>
      <c r="AM1974" t="s">
        <v>6186</v>
      </c>
      <c r="AN1974" t="s">
        <v>6186</v>
      </c>
      <c r="AO1974" t="s">
        <v>6186</v>
      </c>
      <c r="AP1974">
        <v>1</v>
      </c>
      <c r="AQ1974" t="s">
        <v>6186</v>
      </c>
      <c r="AR1974" t="s">
        <v>6186</v>
      </c>
      <c r="AS1974" t="s">
        <v>6186</v>
      </c>
      <c r="AT1974">
        <v>1</v>
      </c>
      <c r="AU1974">
        <v>1</v>
      </c>
      <c r="AV1974">
        <v>5.2</v>
      </c>
      <c r="AW1974" t="s">
        <v>6186</v>
      </c>
      <c r="AX1974">
        <v>6.5</v>
      </c>
      <c r="AY1974" t="s">
        <v>6186</v>
      </c>
      <c r="AZ1974">
        <v>0.77100000000000002</v>
      </c>
      <c r="BA1974">
        <v>0.22900000000000001</v>
      </c>
      <c r="BB1974" t="s">
        <v>6186</v>
      </c>
      <c r="BC1974" t="s">
        <v>6186</v>
      </c>
      <c r="BD1974" t="s">
        <v>6186</v>
      </c>
    </row>
    <row r="1975" spans="1:56">
      <c r="A1975" t="s">
        <v>6191</v>
      </c>
      <c r="B1975">
        <v>5000</v>
      </c>
      <c r="C1975">
        <v>2008</v>
      </c>
      <c r="D1975">
        <v>14</v>
      </c>
      <c r="E1975">
        <v>9.9799999999999997E-4</v>
      </c>
      <c r="F1975">
        <v>20.852589999999999</v>
      </c>
      <c r="H1975">
        <v>16.95214</v>
      </c>
      <c r="I1975">
        <f t="shared" si="34"/>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6186</v>
      </c>
      <c r="X1975">
        <v>0.96799999999999997</v>
      </c>
      <c r="Y1975">
        <v>3.2000000000000001E-2</v>
      </c>
      <c r="Z1975" t="s">
        <v>6186</v>
      </c>
      <c r="AA1975" t="s">
        <v>6186</v>
      </c>
      <c r="AB1975">
        <v>1</v>
      </c>
      <c r="AC1975" t="s">
        <v>6186</v>
      </c>
      <c r="AD1975" t="s">
        <v>6186</v>
      </c>
      <c r="AE1975" t="s">
        <v>6186</v>
      </c>
      <c r="AF1975" t="s">
        <v>6186</v>
      </c>
      <c r="AG1975">
        <v>1</v>
      </c>
      <c r="AH1975" t="s">
        <v>6186</v>
      </c>
      <c r="AI1975" t="s">
        <v>6186</v>
      </c>
      <c r="AJ1975" t="s">
        <v>6186</v>
      </c>
      <c r="AK1975" t="s">
        <v>6186</v>
      </c>
      <c r="AL1975" t="s">
        <v>6186</v>
      </c>
      <c r="AM1975" t="s">
        <v>6186</v>
      </c>
      <c r="AN1975" t="s">
        <v>6186</v>
      </c>
      <c r="AO1975" t="s">
        <v>6186</v>
      </c>
      <c r="AP1975">
        <v>1</v>
      </c>
      <c r="AQ1975" t="s">
        <v>6186</v>
      </c>
      <c r="AR1975" t="s">
        <v>6186</v>
      </c>
      <c r="AS1975" t="s">
        <v>6186</v>
      </c>
      <c r="AT1975">
        <v>1</v>
      </c>
      <c r="AU1975">
        <v>1</v>
      </c>
      <c r="AV1975">
        <v>5.2</v>
      </c>
      <c r="AW1975" t="s">
        <v>6186</v>
      </c>
      <c r="AX1975">
        <v>6.3</v>
      </c>
      <c r="AY1975" t="s">
        <v>6186</v>
      </c>
      <c r="AZ1975">
        <v>0.83799999999999997</v>
      </c>
      <c r="BA1975">
        <v>0.16200000000000001</v>
      </c>
      <c r="BB1975" t="s">
        <v>6186</v>
      </c>
      <c r="BC1975" t="s">
        <v>6186</v>
      </c>
      <c r="BD1975" t="s">
        <v>6186</v>
      </c>
    </row>
    <row r="1976" spans="1:56">
      <c r="A1976" t="s">
        <v>6191</v>
      </c>
      <c r="B1976">
        <v>5000</v>
      </c>
      <c r="C1976">
        <v>2009</v>
      </c>
      <c r="D1976">
        <v>4</v>
      </c>
      <c r="E1976">
        <v>4.2900000000000002E-4</v>
      </c>
      <c r="F1976">
        <v>19.19772</v>
      </c>
      <c r="H1976">
        <v>15.77922</v>
      </c>
      <c r="I1976">
        <f t="shared" si="34"/>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6186</v>
      </c>
      <c r="X1976">
        <v>0.97</v>
      </c>
      <c r="Y1976">
        <v>0.03</v>
      </c>
      <c r="Z1976" t="s">
        <v>6186</v>
      </c>
      <c r="AA1976" t="s">
        <v>6186</v>
      </c>
      <c r="AB1976">
        <v>1</v>
      </c>
      <c r="AC1976" t="s">
        <v>6186</v>
      </c>
      <c r="AD1976" t="s">
        <v>6186</v>
      </c>
      <c r="AE1976" t="s">
        <v>6186</v>
      </c>
      <c r="AF1976" t="s">
        <v>6186</v>
      </c>
      <c r="AG1976">
        <v>1</v>
      </c>
      <c r="AH1976" t="s">
        <v>6186</v>
      </c>
      <c r="AI1976" t="s">
        <v>6186</v>
      </c>
      <c r="AJ1976" t="s">
        <v>6186</v>
      </c>
      <c r="AK1976" t="s">
        <v>6186</v>
      </c>
      <c r="AL1976" t="s">
        <v>6186</v>
      </c>
      <c r="AM1976" t="s">
        <v>6186</v>
      </c>
      <c r="AN1976" t="s">
        <v>6186</v>
      </c>
      <c r="AO1976" t="s">
        <v>6186</v>
      </c>
      <c r="AP1976">
        <v>1</v>
      </c>
      <c r="AQ1976" t="s">
        <v>6186</v>
      </c>
      <c r="AR1976" t="s">
        <v>6186</v>
      </c>
      <c r="AS1976" t="s">
        <v>6186</v>
      </c>
      <c r="AT1976">
        <v>1</v>
      </c>
      <c r="AU1976">
        <v>1</v>
      </c>
      <c r="AV1976">
        <v>5.0999999999999996</v>
      </c>
      <c r="AW1976" t="s">
        <v>6186</v>
      </c>
      <c r="AX1976">
        <v>6.2</v>
      </c>
      <c r="AY1976" t="s">
        <v>6186</v>
      </c>
      <c r="AZ1976">
        <v>0.876</v>
      </c>
      <c r="BA1976">
        <v>0.124</v>
      </c>
      <c r="BB1976" t="s">
        <v>6186</v>
      </c>
      <c r="BC1976" t="s">
        <v>6186</v>
      </c>
      <c r="BD1976" t="s">
        <v>6186</v>
      </c>
    </row>
    <row r="1977" spans="1:56">
      <c r="A1977" t="s">
        <v>6191</v>
      </c>
      <c r="B1977">
        <v>5000</v>
      </c>
      <c r="C1977">
        <v>2010</v>
      </c>
      <c r="D1977">
        <v>8</v>
      </c>
      <c r="E1977">
        <v>7.1699999999999997E-4</v>
      </c>
      <c r="F1977">
        <v>33.601880000000001</v>
      </c>
      <c r="H1977">
        <v>25.40775</v>
      </c>
      <c r="I1977">
        <f t="shared" si="34"/>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6186</v>
      </c>
      <c r="Z1977" t="s">
        <v>6186</v>
      </c>
      <c r="AA1977" t="s">
        <v>6186</v>
      </c>
      <c r="AB1977">
        <v>0.26600000000000001</v>
      </c>
      <c r="AC1977">
        <v>0.73399999999999999</v>
      </c>
      <c r="AD1977" t="s">
        <v>6186</v>
      </c>
      <c r="AE1977" t="s">
        <v>6186</v>
      </c>
      <c r="AF1977" t="s">
        <v>6186</v>
      </c>
      <c r="AG1977">
        <v>1</v>
      </c>
      <c r="AH1977" t="s">
        <v>6186</v>
      </c>
      <c r="AI1977" t="s">
        <v>6186</v>
      </c>
      <c r="AJ1977" t="s">
        <v>6186</v>
      </c>
      <c r="AK1977" t="s">
        <v>6186</v>
      </c>
      <c r="AL1977" t="s">
        <v>6186</v>
      </c>
      <c r="AM1977" t="s">
        <v>6186</v>
      </c>
      <c r="AN1977" t="s">
        <v>6186</v>
      </c>
      <c r="AO1977">
        <v>0.73399999999999999</v>
      </c>
      <c r="AP1977">
        <v>0.26600000000000001</v>
      </c>
      <c r="AQ1977">
        <v>0.26600000000000001</v>
      </c>
      <c r="AR1977" t="s">
        <v>6186</v>
      </c>
      <c r="AS1977" t="s">
        <v>6186</v>
      </c>
      <c r="AT1977">
        <v>1</v>
      </c>
      <c r="AU1977">
        <v>1</v>
      </c>
      <c r="AV1977">
        <v>6</v>
      </c>
      <c r="AW1977" t="s">
        <v>6186</v>
      </c>
      <c r="AX1977">
        <v>6</v>
      </c>
      <c r="AY1977" t="s">
        <v>6186</v>
      </c>
      <c r="AZ1977" t="s">
        <v>6186</v>
      </c>
      <c r="BA1977">
        <v>0.26600000000000001</v>
      </c>
      <c r="BB1977" t="s">
        <v>6186</v>
      </c>
      <c r="BC1977" t="s">
        <v>6186</v>
      </c>
      <c r="BD1977" t="s">
        <v>6186</v>
      </c>
    </row>
    <row r="1978" spans="1:56">
      <c r="A1978" t="s">
        <v>6191</v>
      </c>
      <c r="B1978">
        <v>5000</v>
      </c>
      <c r="C1978">
        <v>2011</v>
      </c>
      <c r="D1978">
        <v>4</v>
      </c>
      <c r="E1978">
        <v>2.9300000000000002E-4</v>
      </c>
      <c r="F1978">
        <v>32.256160000000001</v>
      </c>
      <c r="H1978">
        <v>24.424869999999999</v>
      </c>
      <c r="I1978">
        <f t="shared" si="34"/>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6186</v>
      </c>
      <c r="Z1978" t="s">
        <v>6186</v>
      </c>
      <c r="AA1978" t="s">
        <v>6186</v>
      </c>
      <c r="AB1978">
        <v>0.33200000000000002</v>
      </c>
      <c r="AC1978">
        <v>0.66800000000000004</v>
      </c>
      <c r="AD1978" t="s">
        <v>6186</v>
      </c>
      <c r="AE1978" t="s">
        <v>6186</v>
      </c>
      <c r="AF1978" t="s">
        <v>6186</v>
      </c>
      <c r="AG1978">
        <v>1</v>
      </c>
      <c r="AH1978" t="s">
        <v>6186</v>
      </c>
      <c r="AI1978" t="s">
        <v>6186</v>
      </c>
      <c r="AJ1978" t="s">
        <v>6186</v>
      </c>
      <c r="AK1978" t="s">
        <v>6186</v>
      </c>
      <c r="AL1978" t="s">
        <v>6186</v>
      </c>
      <c r="AM1978" t="s">
        <v>6186</v>
      </c>
      <c r="AN1978" t="s">
        <v>6186</v>
      </c>
      <c r="AO1978">
        <v>0.66800000000000004</v>
      </c>
      <c r="AP1978">
        <v>0.33200000000000002</v>
      </c>
      <c r="AQ1978">
        <v>0.33200000000000002</v>
      </c>
      <c r="AR1978" t="s">
        <v>6186</v>
      </c>
      <c r="AS1978" t="s">
        <v>6186</v>
      </c>
      <c r="AT1978">
        <v>1</v>
      </c>
      <c r="AU1978">
        <v>1</v>
      </c>
      <c r="AV1978">
        <v>6</v>
      </c>
      <c r="AW1978" t="s">
        <v>6186</v>
      </c>
      <c r="AX1978">
        <v>6</v>
      </c>
      <c r="AY1978" t="s">
        <v>6186</v>
      </c>
      <c r="AZ1978" t="s">
        <v>6186</v>
      </c>
      <c r="BA1978">
        <v>0.33200000000000002</v>
      </c>
      <c r="BB1978" t="s">
        <v>6186</v>
      </c>
      <c r="BC1978" t="s">
        <v>6186</v>
      </c>
      <c r="BD1978" t="s">
        <v>6186</v>
      </c>
    </row>
    <row r="1979" spans="1:56">
      <c r="A1979" t="s">
        <v>6191</v>
      </c>
      <c r="B1979">
        <v>5000</v>
      </c>
      <c r="C1979">
        <v>2012</v>
      </c>
      <c r="D1979">
        <v>2</v>
      </c>
      <c r="E1979">
        <v>1.4999999999999999E-4</v>
      </c>
      <c r="F1979">
        <v>40.253270000000001</v>
      </c>
      <c r="H1979">
        <v>28.937519999999999</v>
      </c>
      <c r="I1979">
        <f t="shared" si="34"/>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6186</v>
      </c>
      <c r="Z1979" t="s">
        <v>6186</v>
      </c>
      <c r="AA1979" t="s">
        <v>6186</v>
      </c>
      <c r="AB1979">
        <v>3.0000000000000001E-3</v>
      </c>
      <c r="AC1979">
        <v>0.997</v>
      </c>
      <c r="AD1979" t="s">
        <v>6186</v>
      </c>
      <c r="AE1979" t="s">
        <v>6186</v>
      </c>
      <c r="AF1979" t="s">
        <v>6186</v>
      </c>
      <c r="AG1979">
        <v>1</v>
      </c>
      <c r="AH1979" t="s">
        <v>6186</v>
      </c>
      <c r="AI1979" t="s">
        <v>6186</v>
      </c>
      <c r="AJ1979" t="s">
        <v>6186</v>
      </c>
      <c r="AK1979" t="s">
        <v>6186</v>
      </c>
      <c r="AL1979" t="s">
        <v>6186</v>
      </c>
      <c r="AM1979" t="s">
        <v>6186</v>
      </c>
      <c r="AN1979" t="s">
        <v>6186</v>
      </c>
      <c r="AO1979">
        <v>0.997</v>
      </c>
      <c r="AP1979">
        <v>3.0000000000000001E-3</v>
      </c>
      <c r="AQ1979">
        <v>3.0000000000000001E-3</v>
      </c>
      <c r="AR1979" t="s">
        <v>6186</v>
      </c>
      <c r="AS1979" t="s">
        <v>6186</v>
      </c>
      <c r="AT1979">
        <v>1</v>
      </c>
      <c r="AU1979">
        <v>1</v>
      </c>
      <c r="AV1979">
        <v>1</v>
      </c>
      <c r="AW1979" t="s">
        <v>6186</v>
      </c>
      <c r="AX1979">
        <v>6</v>
      </c>
      <c r="AY1979" t="s">
        <v>6186</v>
      </c>
      <c r="AZ1979" t="s">
        <v>6186</v>
      </c>
      <c r="BA1979">
        <v>3.0000000000000001E-3</v>
      </c>
      <c r="BB1979" t="s">
        <v>6186</v>
      </c>
      <c r="BC1979" t="s">
        <v>6186</v>
      </c>
      <c r="BD1979" t="s">
        <v>6186</v>
      </c>
    </row>
    <row r="1980" spans="1:56">
      <c r="A1980" t="s">
        <v>6191</v>
      </c>
      <c r="B1980">
        <v>5000</v>
      </c>
      <c r="C1980">
        <v>2013</v>
      </c>
      <c r="D1980">
        <v>5</v>
      </c>
      <c r="E1980">
        <v>3.2000000000000003E-4</v>
      </c>
      <c r="F1980">
        <v>40.355699999999999</v>
      </c>
      <c r="H1980">
        <v>28.9969</v>
      </c>
      <c r="I1980">
        <f t="shared" si="34"/>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6186</v>
      </c>
      <c r="Y1980" t="s">
        <v>6186</v>
      </c>
      <c r="Z1980" t="s">
        <v>6186</v>
      </c>
      <c r="AA1980" t="s">
        <v>6186</v>
      </c>
      <c r="AB1980" t="s">
        <v>6186</v>
      </c>
      <c r="AC1980">
        <v>1</v>
      </c>
      <c r="AD1980" t="s">
        <v>6186</v>
      </c>
      <c r="AE1980" t="s">
        <v>6186</v>
      </c>
      <c r="AF1980" t="s">
        <v>6186</v>
      </c>
      <c r="AG1980">
        <v>1</v>
      </c>
      <c r="AH1980" t="s">
        <v>6186</v>
      </c>
      <c r="AI1980" t="s">
        <v>6186</v>
      </c>
      <c r="AJ1980" t="s">
        <v>6186</v>
      </c>
      <c r="AK1980" t="s">
        <v>6186</v>
      </c>
      <c r="AL1980" t="s">
        <v>6186</v>
      </c>
      <c r="AM1980" t="s">
        <v>6186</v>
      </c>
      <c r="AN1980" t="s">
        <v>6186</v>
      </c>
      <c r="AO1980">
        <v>1</v>
      </c>
      <c r="AP1980" t="s">
        <v>6186</v>
      </c>
      <c r="AQ1980" t="s">
        <v>6186</v>
      </c>
      <c r="AR1980" t="s">
        <v>6186</v>
      </c>
      <c r="AS1980" t="s">
        <v>6186</v>
      </c>
      <c r="AT1980">
        <v>1</v>
      </c>
      <c r="AU1980">
        <v>1</v>
      </c>
      <c r="AV1980">
        <v>1</v>
      </c>
      <c r="AW1980" t="s">
        <v>6186</v>
      </c>
      <c r="AX1980">
        <v>6</v>
      </c>
      <c r="AY1980" t="s">
        <v>6186</v>
      </c>
      <c r="AZ1980" t="s">
        <v>6186</v>
      </c>
      <c r="BA1980" t="s">
        <v>6186</v>
      </c>
      <c r="BB1980" t="s">
        <v>6186</v>
      </c>
      <c r="BC1980" t="s">
        <v>6186</v>
      </c>
      <c r="BD1980" t="s">
        <v>6186</v>
      </c>
    </row>
    <row r="1981" spans="1:56">
      <c r="A1981" t="s">
        <v>6191</v>
      </c>
      <c r="B1981">
        <v>5000</v>
      </c>
      <c r="C1981">
        <v>2014</v>
      </c>
      <c r="D1981">
        <v>19</v>
      </c>
      <c r="E1981">
        <v>1.253E-3</v>
      </c>
      <c r="F1981">
        <v>23.509650000000001</v>
      </c>
      <c r="H1981">
        <v>18.94162</v>
      </c>
      <c r="I1981">
        <f t="shared" si="34"/>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6186</v>
      </c>
      <c r="Z1981" t="s">
        <v>6186</v>
      </c>
      <c r="AA1981" t="s">
        <v>6186</v>
      </c>
      <c r="AB1981">
        <v>0.94099999999999995</v>
      </c>
      <c r="AC1981">
        <v>5.8999999999999997E-2</v>
      </c>
      <c r="AD1981" t="s">
        <v>6186</v>
      </c>
      <c r="AE1981" t="s">
        <v>6186</v>
      </c>
      <c r="AF1981">
        <v>0.94099999999999995</v>
      </c>
      <c r="AG1981">
        <v>5.8999999999999997E-2</v>
      </c>
      <c r="AH1981" t="s">
        <v>6186</v>
      </c>
      <c r="AI1981" t="s">
        <v>6186</v>
      </c>
      <c r="AJ1981" t="s">
        <v>6186</v>
      </c>
      <c r="AK1981" t="s">
        <v>6186</v>
      </c>
      <c r="AL1981" t="s">
        <v>6186</v>
      </c>
      <c r="AM1981" t="s">
        <v>6186</v>
      </c>
      <c r="AN1981" t="s">
        <v>6186</v>
      </c>
      <c r="AO1981">
        <v>5.8999999999999997E-2</v>
      </c>
      <c r="AP1981">
        <v>0.94099999999999995</v>
      </c>
      <c r="AQ1981" t="s">
        <v>6186</v>
      </c>
      <c r="AR1981" t="s">
        <v>6186</v>
      </c>
      <c r="AS1981" t="s">
        <v>6186</v>
      </c>
      <c r="AT1981">
        <v>1</v>
      </c>
      <c r="AU1981">
        <v>1</v>
      </c>
      <c r="AV1981">
        <v>5.7</v>
      </c>
      <c r="AW1981" t="s">
        <v>6186</v>
      </c>
      <c r="AX1981">
        <v>6</v>
      </c>
      <c r="AY1981" t="s">
        <v>6186</v>
      </c>
      <c r="AZ1981" t="s">
        <v>6186</v>
      </c>
      <c r="BA1981">
        <v>0.94099999999999995</v>
      </c>
      <c r="BB1981" t="s">
        <v>6186</v>
      </c>
      <c r="BC1981" t="s">
        <v>6186</v>
      </c>
      <c r="BD1981" t="s">
        <v>6186</v>
      </c>
    </row>
    <row r="1982" spans="1:56">
      <c r="A1982" t="s">
        <v>6191</v>
      </c>
      <c r="B1982">
        <v>5000</v>
      </c>
      <c r="C1982">
        <v>2015</v>
      </c>
      <c r="D1982">
        <v>4</v>
      </c>
      <c r="E1982">
        <v>2.5599999999999999E-4</v>
      </c>
      <c r="F1982">
        <v>40.343409999999999</v>
      </c>
      <c r="H1982">
        <v>28.990549999999999</v>
      </c>
      <c r="I1982">
        <f t="shared" si="34"/>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6186</v>
      </c>
      <c r="Z1982" t="s">
        <v>6186</v>
      </c>
      <c r="AA1982" t="s">
        <v>6186</v>
      </c>
      <c r="AB1982" t="s">
        <v>6186</v>
      </c>
      <c r="AC1982">
        <v>1</v>
      </c>
      <c r="AD1982" t="s">
        <v>6186</v>
      </c>
      <c r="AE1982" t="s">
        <v>6186</v>
      </c>
      <c r="AF1982" t="s">
        <v>6186</v>
      </c>
      <c r="AG1982">
        <v>1</v>
      </c>
      <c r="AH1982" t="s">
        <v>6186</v>
      </c>
      <c r="AI1982" t="s">
        <v>6186</v>
      </c>
      <c r="AJ1982" t="s">
        <v>6186</v>
      </c>
      <c r="AK1982" t="s">
        <v>6186</v>
      </c>
      <c r="AL1982" t="s">
        <v>6186</v>
      </c>
      <c r="AM1982" t="s">
        <v>6186</v>
      </c>
      <c r="AN1982" t="s">
        <v>6186</v>
      </c>
      <c r="AO1982">
        <v>1</v>
      </c>
      <c r="AP1982" t="s">
        <v>6186</v>
      </c>
      <c r="AQ1982" t="s">
        <v>6186</v>
      </c>
      <c r="AR1982" t="s">
        <v>6186</v>
      </c>
      <c r="AS1982" t="s">
        <v>6186</v>
      </c>
      <c r="AT1982">
        <v>1</v>
      </c>
      <c r="AU1982">
        <v>1</v>
      </c>
      <c r="AV1982">
        <v>1</v>
      </c>
      <c r="AW1982" t="s">
        <v>6186</v>
      </c>
      <c r="AX1982">
        <v>6</v>
      </c>
      <c r="AY1982" t="s">
        <v>6186</v>
      </c>
      <c r="AZ1982" t="s">
        <v>6186</v>
      </c>
      <c r="BA1982" t="s">
        <v>6186</v>
      </c>
      <c r="BB1982" t="s">
        <v>6186</v>
      </c>
      <c r="BC1982" t="s">
        <v>6186</v>
      </c>
      <c r="BD1982" t="s">
        <v>6186</v>
      </c>
    </row>
    <row r="1983" spans="1:56">
      <c r="A1983" t="s">
        <v>6191</v>
      </c>
      <c r="B1983">
        <v>5000</v>
      </c>
      <c r="C1983">
        <v>2016</v>
      </c>
      <c r="D1983">
        <v>6</v>
      </c>
      <c r="E1983">
        <v>3.4400000000000001E-4</v>
      </c>
      <c r="F1983">
        <v>25.301079999999999</v>
      </c>
      <c r="H1983">
        <v>20.234400000000001</v>
      </c>
      <c r="I1983">
        <f t="shared" si="34"/>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6186</v>
      </c>
      <c r="Z1983" t="s">
        <v>6186</v>
      </c>
      <c r="AA1983" t="s">
        <v>6186</v>
      </c>
      <c r="AB1983">
        <v>0.88600000000000001</v>
      </c>
      <c r="AC1983">
        <v>0.114</v>
      </c>
      <c r="AD1983" t="s">
        <v>6186</v>
      </c>
      <c r="AE1983" t="s">
        <v>6186</v>
      </c>
      <c r="AF1983">
        <v>0.88600000000000001</v>
      </c>
      <c r="AG1983">
        <v>0.114</v>
      </c>
      <c r="AH1983" t="s">
        <v>6186</v>
      </c>
      <c r="AI1983" t="s">
        <v>6186</v>
      </c>
      <c r="AJ1983" t="s">
        <v>6186</v>
      </c>
      <c r="AK1983" t="s">
        <v>6186</v>
      </c>
      <c r="AL1983" t="s">
        <v>6186</v>
      </c>
      <c r="AM1983" t="s">
        <v>6186</v>
      </c>
      <c r="AN1983" t="s">
        <v>6186</v>
      </c>
      <c r="AO1983">
        <v>0.114</v>
      </c>
      <c r="AP1983">
        <v>0.88600000000000001</v>
      </c>
      <c r="AQ1983" t="s">
        <v>6186</v>
      </c>
      <c r="AR1983" t="s">
        <v>6186</v>
      </c>
      <c r="AS1983" t="s">
        <v>6186</v>
      </c>
      <c r="AT1983">
        <v>1</v>
      </c>
      <c r="AU1983">
        <v>1</v>
      </c>
      <c r="AV1983">
        <v>5.4</v>
      </c>
      <c r="AW1983" t="s">
        <v>6186</v>
      </c>
      <c r="AX1983">
        <v>6</v>
      </c>
      <c r="AY1983" t="s">
        <v>6186</v>
      </c>
      <c r="AZ1983" t="s">
        <v>6186</v>
      </c>
      <c r="BA1983">
        <v>0.88600000000000001</v>
      </c>
      <c r="BB1983" t="s">
        <v>6186</v>
      </c>
      <c r="BC1983" t="s">
        <v>6186</v>
      </c>
      <c r="BD1983" t="s">
        <v>6186</v>
      </c>
    </row>
    <row r="1984" spans="1:56">
      <c r="A1984" t="s">
        <v>6191</v>
      </c>
      <c r="B1984">
        <v>5000</v>
      </c>
      <c r="C1984">
        <v>2017</v>
      </c>
      <c r="D1984">
        <v>2</v>
      </c>
      <c r="E1984">
        <v>1.11E-4</v>
      </c>
      <c r="F1984">
        <v>40.86</v>
      </c>
      <c r="H1984">
        <v>29.78</v>
      </c>
      <c r="I1984">
        <f t="shared" si="34"/>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6186</v>
      </c>
      <c r="X1984">
        <v>1</v>
      </c>
      <c r="Y1984" t="s">
        <v>6186</v>
      </c>
      <c r="Z1984" t="s">
        <v>6186</v>
      </c>
      <c r="AA1984" t="s">
        <v>6186</v>
      </c>
      <c r="AB1984" t="s">
        <v>6186</v>
      </c>
      <c r="AC1984">
        <v>1</v>
      </c>
      <c r="AD1984" t="s">
        <v>6186</v>
      </c>
      <c r="AE1984" t="s">
        <v>6186</v>
      </c>
      <c r="AF1984" t="s">
        <v>6186</v>
      </c>
      <c r="AG1984">
        <v>1</v>
      </c>
      <c r="AH1984" t="s">
        <v>6186</v>
      </c>
      <c r="AI1984" t="s">
        <v>6186</v>
      </c>
      <c r="AJ1984" t="s">
        <v>6186</v>
      </c>
      <c r="AK1984" t="s">
        <v>6186</v>
      </c>
      <c r="AL1984" t="s">
        <v>6186</v>
      </c>
      <c r="AM1984" t="s">
        <v>6186</v>
      </c>
      <c r="AN1984" t="s">
        <v>6186</v>
      </c>
      <c r="AO1984">
        <v>1</v>
      </c>
      <c r="AP1984" t="s">
        <v>6186</v>
      </c>
      <c r="AQ1984" t="s">
        <v>6186</v>
      </c>
      <c r="AR1984" t="s">
        <v>6186</v>
      </c>
      <c r="AS1984" t="s">
        <v>6186</v>
      </c>
      <c r="AT1984">
        <v>1</v>
      </c>
      <c r="AU1984">
        <v>1</v>
      </c>
      <c r="AV1984">
        <v>1</v>
      </c>
      <c r="AW1984" t="s">
        <v>6186</v>
      </c>
      <c r="AX1984">
        <v>6</v>
      </c>
      <c r="AY1984" t="s">
        <v>6186</v>
      </c>
      <c r="AZ1984" t="s">
        <v>6186</v>
      </c>
      <c r="BA1984" t="s">
        <v>6186</v>
      </c>
      <c r="BB1984" t="s">
        <v>6186</v>
      </c>
      <c r="BC1984" t="s">
        <v>6186</v>
      </c>
      <c r="BD1984" t="s">
        <v>6186</v>
      </c>
    </row>
    <row r="1985" spans="1:56">
      <c r="A1985" t="s">
        <v>6191</v>
      </c>
      <c r="B1985">
        <v>5000</v>
      </c>
      <c r="C1985">
        <v>2018</v>
      </c>
      <c r="D1985">
        <v>2</v>
      </c>
      <c r="E1985">
        <v>9.3999999999999994E-5</v>
      </c>
      <c r="F1985">
        <v>40.85</v>
      </c>
      <c r="H1985">
        <v>29.77</v>
      </c>
      <c r="I1985">
        <f t="shared" si="34"/>
        <v>2.7983799999999996E-3</v>
      </c>
      <c r="K1985">
        <v>31.6</v>
      </c>
      <c r="L1985">
        <v>28.53</v>
      </c>
      <c r="M1985">
        <v>298.5</v>
      </c>
      <c r="N1985">
        <v>281.2</v>
      </c>
      <c r="O1985">
        <v>311.5</v>
      </c>
      <c r="P1985">
        <v>49.3</v>
      </c>
      <c r="Q1985">
        <v>210.9</v>
      </c>
      <c r="R1985">
        <v>259</v>
      </c>
      <c r="S1985">
        <v>7.2</v>
      </c>
      <c r="T1985">
        <v>1.22807</v>
      </c>
      <c r="U1985">
        <v>5.1799999999999999E-2</v>
      </c>
      <c r="V1985">
        <v>74.424999999999997</v>
      </c>
      <c r="W1985" t="s">
        <v>6186</v>
      </c>
      <c r="X1985">
        <v>1</v>
      </c>
      <c r="Y1985" t="s">
        <v>6186</v>
      </c>
      <c r="Z1985" t="s">
        <v>6186</v>
      </c>
      <c r="AA1985" t="s">
        <v>6186</v>
      </c>
      <c r="AB1985" t="s">
        <v>6186</v>
      </c>
      <c r="AC1985">
        <v>1</v>
      </c>
      <c r="AD1985" t="s">
        <v>6186</v>
      </c>
      <c r="AE1985" t="s">
        <v>6186</v>
      </c>
      <c r="AF1985" t="s">
        <v>6186</v>
      </c>
      <c r="AG1985">
        <v>1</v>
      </c>
      <c r="AH1985" t="s">
        <v>6186</v>
      </c>
      <c r="AI1985" t="s">
        <v>6186</v>
      </c>
      <c r="AJ1985" t="s">
        <v>6186</v>
      </c>
      <c r="AK1985" t="s">
        <v>6186</v>
      </c>
      <c r="AL1985" t="s">
        <v>6186</v>
      </c>
      <c r="AM1985" t="s">
        <v>6186</v>
      </c>
      <c r="AN1985" t="s">
        <v>6186</v>
      </c>
      <c r="AO1985">
        <v>1</v>
      </c>
      <c r="AP1985" t="s">
        <v>6186</v>
      </c>
      <c r="AQ1985" t="s">
        <v>6186</v>
      </c>
      <c r="AR1985" t="s">
        <v>6186</v>
      </c>
      <c r="AS1985" t="s">
        <v>6186</v>
      </c>
      <c r="AT1985">
        <v>1</v>
      </c>
      <c r="AU1985">
        <v>1</v>
      </c>
      <c r="AV1985">
        <v>1</v>
      </c>
      <c r="AW1985" t="s">
        <v>6186</v>
      </c>
      <c r="AX1985">
        <v>6</v>
      </c>
      <c r="AY1985" t="s">
        <v>6186</v>
      </c>
      <c r="AZ1985" t="s">
        <v>6186</v>
      </c>
      <c r="BA1985" t="s">
        <v>6186</v>
      </c>
      <c r="BB1985" t="s">
        <v>6186</v>
      </c>
      <c r="BC1985" t="s">
        <v>6186</v>
      </c>
      <c r="BD1985" t="s">
        <v>6186</v>
      </c>
    </row>
    <row r="1986" spans="1:56">
      <c r="A1986" t="s">
        <v>6191</v>
      </c>
      <c r="B1986">
        <v>5000</v>
      </c>
      <c r="C1986">
        <v>2019</v>
      </c>
      <c r="D1986">
        <v>3</v>
      </c>
      <c r="E1986">
        <v>1.6000000000000001E-4</v>
      </c>
      <c r="F1986">
        <v>40.863900000000001</v>
      </c>
      <c r="H1986">
        <v>29.781790000000001</v>
      </c>
      <c r="I1986">
        <f t="shared" si="34"/>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6186</v>
      </c>
      <c r="X1986">
        <v>1</v>
      </c>
      <c r="Y1986" t="s">
        <v>6186</v>
      </c>
      <c r="Z1986" t="s">
        <v>6186</v>
      </c>
      <c r="AA1986" t="s">
        <v>6186</v>
      </c>
      <c r="AB1986" t="s">
        <v>6186</v>
      </c>
      <c r="AC1986">
        <v>1</v>
      </c>
      <c r="AD1986" t="s">
        <v>6186</v>
      </c>
      <c r="AE1986" t="s">
        <v>6186</v>
      </c>
      <c r="AF1986" t="s">
        <v>6186</v>
      </c>
      <c r="AG1986">
        <v>1</v>
      </c>
      <c r="AH1986" t="s">
        <v>6186</v>
      </c>
      <c r="AI1986" t="s">
        <v>6186</v>
      </c>
      <c r="AJ1986" t="s">
        <v>6186</v>
      </c>
      <c r="AK1986" t="s">
        <v>6186</v>
      </c>
      <c r="AL1986" t="s">
        <v>6186</v>
      </c>
      <c r="AM1986" t="s">
        <v>6186</v>
      </c>
      <c r="AN1986" t="s">
        <v>6186</v>
      </c>
      <c r="AO1986">
        <v>1</v>
      </c>
      <c r="AP1986" t="s">
        <v>6186</v>
      </c>
      <c r="AQ1986" t="s">
        <v>6186</v>
      </c>
      <c r="AR1986" t="s">
        <v>6186</v>
      </c>
      <c r="AS1986" t="s">
        <v>6186</v>
      </c>
      <c r="AT1986">
        <v>1</v>
      </c>
      <c r="AU1986">
        <v>1</v>
      </c>
      <c r="AV1986">
        <v>1</v>
      </c>
      <c r="AW1986" t="s">
        <v>6186</v>
      </c>
      <c r="AX1986">
        <v>6</v>
      </c>
      <c r="AY1986" t="s">
        <v>6186</v>
      </c>
      <c r="AZ1986" t="s">
        <v>6186</v>
      </c>
      <c r="BA1986" t="s">
        <v>6186</v>
      </c>
      <c r="BB1986" t="s">
        <v>6186</v>
      </c>
      <c r="BC1986" t="s">
        <v>6186</v>
      </c>
      <c r="BD1986" t="s">
        <v>6186</v>
      </c>
    </row>
    <row r="1987" spans="1:56">
      <c r="A1987" t="s">
        <v>6191</v>
      </c>
      <c r="B1987">
        <v>5000</v>
      </c>
      <c r="C1987">
        <v>2020</v>
      </c>
      <c r="D1987">
        <v>2</v>
      </c>
      <c r="E1987">
        <v>1.73E-4</v>
      </c>
      <c r="F1987">
        <v>40.863900000000001</v>
      </c>
      <c r="H1987">
        <v>29.781790000000001</v>
      </c>
      <c r="I1987">
        <f t="shared" si="34"/>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6186</v>
      </c>
      <c r="X1987">
        <v>1</v>
      </c>
      <c r="Y1987" t="s">
        <v>6186</v>
      </c>
      <c r="Z1987" t="s">
        <v>6186</v>
      </c>
      <c r="AA1987" t="s">
        <v>6186</v>
      </c>
      <c r="AB1987" t="s">
        <v>6186</v>
      </c>
      <c r="AC1987">
        <v>1</v>
      </c>
      <c r="AD1987" t="s">
        <v>6186</v>
      </c>
      <c r="AE1987" t="s">
        <v>6186</v>
      </c>
      <c r="AF1987" t="s">
        <v>6186</v>
      </c>
      <c r="AG1987">
        <v>1</v>
      </c>
      <c r="AH1987" t="s">
        <v>6186</v>
      </c>
      <c r="AI1987" t="s">
        <v>6186</v>
      </c>
      <c r="AJ1987" t="s">
        <v>6186</v>
      </c>
      <c r="AK1987" t="s">
        <v>6186</v>
      </c>
      <c r="AL1987" t="s">
        <v>6186</v>
      </c>
      <c r="AM1987" t="s">
        <v>6186</v>
      </c>
      <c r="AN1987" t="s">
        <v>6186</v>
      </c>
      <c r="AO1987">
        <v>1</v>
      </c>
      <c r="AP1987" t="s">
        <v>6186</v>
      </c>
      <c r="AQ1987" t="s">
        <v>6186</v>
      </c>
      <c r="AR1987" t="s">
        <v>6186</v>
      </c>
      <c r="AS1987" t="s">
        <v>6186</v>
      </c>
      <c r="AT1987">
        <v>1</v>
      </c>
      <c r="AU1987">
        <v>1</v>
      </c>
      <c r="AV1987">
        <v>1</v>
      </c>
      <c r="AW1987" t="s">
        <v>6186</v>
      </c>
      <c r="AX1987">
        <v>6</v>
      </c>
      <c r="AY1987" t="s">
        <v>6186</v>
      </c>
      <c r="AZ1987" t="s">
        <v>6186</v>
      </c>
      <c r="BA1987" t="s">
        <v>6186</v>
      </c>
      <c r="BB1987" t="s">
        <v>6186</v>
      </c>
      <c r="BC1987" t="s">
        <v>6186</v>
      </c>
      <c r="BD1987" t="s">
        <v>6186</v>
      </c>
    </row>
    <row r="1988" spans="1:56">
      <c r="A1988" t="s">
        <v>6191</v>
      </c>
      <c r="B1988">
        <v>5000</v>
      </c>
      <c r="C1988">
        <v>2021</v>
      </c>
      <c r="D1988">
        <v>23</v>
      </c>
      <c r="E1988">
        <v>1.701E-3</v>
      </c>
      <c r="F1988">
        <v>82.870459999999994</v>
      </c>
      <c r="G1988">
        <f>IFERROR(F1988*E1988,"")</f>
        <v>0.14096265246</v>
      </c>
      <c r="H1988">
        <v>59.066719999999997</v>
      </c>
      <c r="I1988">
        <f t="shared" si="34"/>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6186</v>
      </c>
      <c r="X1988">
        <v>0.28999999999999998</v>
      </c>
      <c r="Y1988">
        <v>0.71</v>
      </c>
      <c r="Z1988" t="s">
        <v>6186</v>
      </c>
      <c r="AA1988">
        <v>0.79</v>
      </c>
      <c r="AB1988">
        <v>0.114</v>
      </c>
      <c r="AC1988">
        <v>9.6000000000000002E-2</v>
      </c>
      <c r="AD1988" t="s">
        <v>6186</v>
      </c>
      <c r="AE1988" t="s">
        <v>6186</v>
      </c>
      <c r="AF1988" t="s">
        <v>6186</v>
      </c>
      <c r="AG1988">
        <v>0.21</v>
      </c>
      <c r="AH1988" t="s">
        <v>6186</v>
      </c>
      <c r="AI1988">
        <v>0.79</v>
      </c>
      <c r="AJ1988" t="s">
        <v>6186</v>
      </c>
      <c r="AK1988">
        <v>0.79</v>
      </c>
      <c r="AL1988" t="s">
        <v>6186</v>
      </c>
      <c r="AM1988" t="s">
        <v>6186</v>
      </c>
      <c r="AN1988" t="s">
        <v>6186</v>
      </c>
      <c r="AO1988">
        <v>9.6000000000000002E-2</v>
      </c>
      <c r="AP1988">
        <v>0.114</v>
      </c>
      <c r="AQ1988">
        <v>0.114</v>
      </c>
      <c r="AR1988">
        <v>0.114</v>
      </c>
      <c r="AS1988" t="s">
        <v>6186</v>
      </c>
      <c r="AT1988">
        <v>0.21</v>
      </c>
      <c r="AU1988">
        <v>0.21</v>
      </c>
      <c r="AV1988">
        <v>1.8</v>
      </c>
      <c r="AW1988" t="s">
        <v>6186</v>
      </c>
      <c r="AX1988">
        <v>4.9000000000000004</v>
      </c>
      <c r="AY1988">
        <v>0.79</v>
      </c>
      <c r="AZ1988" t="s">
        <v>6186</v>
      </c>
      <c r="BA1988" t="s">
        <v>6186</v>
      </c>
      <c r="BB1988" t="s">
        <v>6186</v>
      </c>
      <c r="BC1988">
        <v>0.114</v>
      </c>
      <c r="BD1988" t="s">
        <v>6186</v>
      </c>
    </row>
    <row r="1989" spans="1:56">
      <c r="A1989" t="s">
        <v>6191</v>
      </c>
      <c r="B1989">
        <v>5000</v>
      </c>
      <c r="C1989" t="s">
        <v>6187</v>
      </c>
      <c r="D1989" t="s">
        <v>6186</v>
      </c>
      <c r="E1989">
        <v>2.4819999999999998E-3</v>
      </c>
      <c r="F1989">
        <v>112.62184000000001</v>
      </c>
      <c r="H1989">
        <v>78.750219999999999</v>
      </c>
      <c r="I1989">
        <f t="shared" si="34"/>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6186</v>
      </c>
      <c r="X1989">
        <v>0.57799999999999996</v>
      </c>
      <c r="Y1989">
        <v>0.42199999999999999</v>
      </c>
      <c r="Z1989" t="s">
        <v>6186</v>
      </c>
      <c r="AA1989">
        <v>0.94199999999999995</v>
      </c>
      <c r="AB1989">
        <v>5.8000000000000003E-2</v>
      </c>
      <c r="AC1989" t="s">
        <v>6186</v>
      </c>
      <c r="AD1989" t="s">
        <v>6186</v>
      </c>
      <c r="AE1989" t="s">
        <v>6186</v>
      </c>
      <c r="AF1989" t="s">
        <v>6186</v>
      </c>
      <c r="AG1989">
        <v>5.8000000000000003E-2</v>
      </c>
      <c r="AH1989" t="s">
        <v>6186</v>
      </c>
      <c r="AI1989">
        <v>0.94199999999999995</v>
      </c>
      <c r="AJ1989" t="s">
        <v>6186</v>
      </c>
      <c r="AK1989">
        <v>0.94199999999999995</v>
      </c>
      <c r="AL1989" t="s">
        <v>6186</v>
      </c>
      <c r="AM1989" t="s">
        <v>6186</v>
      </c>
      <c r="AN1989" t="s">
        <v>6186</v>
      </c>
      <c r="AO1989" t="s">
        <v>6186</v>
      </c>
      <c r="AP1989">
        <v>5.8000000000000003E-2</v>
      </c>
      <c r="AQ1989">
        <v>5.8000000000000003E-2</v>
      </c>
      <c r="AR1989">
        <v>5.8000000000000003E-2</v>
      </c>
      <c r="AS1989" t="s">
        <v>6186</v>
      </c>
      <c r="AT1989">
        <v>5.8000000000000003E-2</v>
      </c>
      <c r="AU1989">
        <v>5.8000000000000003E-2</v>
      </c>
      <c r="AV1989">
        <v>1.4</v>
      </c>
      <c r="AW1989" t="s">
        <v>6186</v>
      </c>
      <c r="AX1989">
        <v>4</v>
      </c>
      <c r="AY1989">
        <v>0.94199999999999995</v>
      </c>
      <c r="AZ1989" t="s">
        <v>6186</v>
      </c>
      <c r="BA1989" t="s">
        <v>6186</v>
      </c>
      <c r="BB1989" t="s">
        <v>6186</v>
      </c>
      <c r="BC1989">
        <v>5.8000000000000003E-2</v>
      </c>
      <c r="BD1989" t="s">
        <v>6186</v>
      </c>
    </row>
    <row r="1990" spans="1:56">
      <c r="A1990" t="s">
        <v>6190</v>
      </c>
      <c r="B1990">
        <v>5000</v>
      </c>
      <c r="C1990">
        <v>1975</v>
      </c>
      <c r="D1990">
        <v>12</v>
      </c>
      <c r="E1990">
        <v>1.176E-3</v>
      </c>
      <c r="F1990">
        <v>11.97045</v>
      </c>
      <c r="H1990">
        <v>10.16225</v>
      </c>
      <c r="I1990">
        <f t="shared" si="34"/>
        <v>1.1950806E-2</v>
      </c>
      <c r="K1990">
        <v>9.7307699999999997</v>
      </c>
      <c r="L1990">
        <v>10.74455</v>
      </c>
      <c r="M1990">
        <v>874.51110000000006</v>
      </c>
      <c r="N1990">
        <v>913.28806999999995</v>
      </c>
      <c r="O1990">
        <v>827.11703</v>
      </c>
      <c r="P1990" t="s">
        <v>6186</v>
      </c>
      <c r="Q1990">
        <v>398.42880000000002</v>
      </c>
      <c r="R1990">
        <v>200.40629999999999</v>
      </c>
      <c r="S1990" t="s">
        <v>6186</v>
      </c>
      <c r="T1990">
        <v>0.49686200000000003</v>
      </c>
      <c r="U1990">
        <v>4.0080999999999999E-2</v>
      </c>
      <c r="V1990">
        <v>25.536300000000001</v>
      </c>
      <c r="W1990" t="s">
        <v>6186</v>
      </c>
      <c r="X1990" t="s">
        <v>6186</v>
      </c>
      <c r="Y1990">
        <v>1</v>
      </c>
      <c r="Z1990">
        <v>0.13100000000000001</v>
      </c>
      <c r="AA1990">
        <v>0.86899999999999999</v>
      </c>
      <c r="AB1990" t="s">
        <v>6186</v>
      </c>
      <c r="AC1990" t="s">
        <v>6186</v>
      </c>
      <c r="AD1990" t="s">
        <v>6186</v>
      </c>
      <c r="AE1990">
        <v>1</v>
      </c>
      <c r="AF1990" t="s">
        <v>6186</v>
      </c>
      <c r="AG1990" t="s">
        <v>6186</v>
      </c>
      <c r="AH1990" t="s">
        <v>6186</v>
      </c>
      <c r="AI1990" t="s">
        <v>6186</v>
      </c>
      <c r="AJ1990" t="s">
        <v>6186</v>
      </c>
      <c r="AK1990" t="s">
        <v>6186</v>
      </c>
      <c r="AL1990" t="s">
        <v>6186</v>
      </c>
      <c r="AM1990" t="s">
        <v>6186</v>
      </c>
      <c r="AN1990" t="s">
        <v>6186</v>
      </c>
      <c r="AO1990" t="s">
        <v>6186</v>
      </c>
      <c r="AP1990">
        <v>1</v>
      </c>
      <c r="AQ1990" t="s">
        <v>6186</v>
      </c>
      <c r="AR1990" t="s">
        <v>6186</v>
      </c>
      <c r="AS1990" t="s">
        <v>6186</v>
      </c>
      <c r="AT1990" t="s">
        <v>6186</v>
      </c>
      <c r="AU1990" t="s">
        <v>6186</v>
      </c>
      <c r="AV1990" t="s">
        <v>6186</v>
      </c>
      <c r="AW1990" t="s">
        <v>6186</v>
      </c>
      <c r="AX1990">
        <v>8</v>
      </c>
      <c r="AY1990" t="s">
        <v>6186</v>
      </c>
      <c r="AZ1990" t="s">
        <v>6186</v>
      </c>
      <c r="BA1990" t="s">
        <v>6186</v>
      </c>
      <c r="BB1990" t="s">
        <v>6186</v>
      </c>
      <c r="BC1990" t="s">
        <v>6186</v>
      </c>
      <c r="BD1990" t="s">
        <v>6186</v>
      </c>
    </row>
    <row r="1991" spans="1:56">
      <c r="A1991" t="s">
        <v>6190</v>
      </c>
      <c r="B1991">
        <v>5000</v>
      </c>
      <c r="C1991">
        <v>1976</v>
      </c>
      <c r="D1991">
        <v>8</v>
      </c>
      <c r="E1991">
        <v>6.7400000000000001E-4</v>
      </c>
      <c r="F1991">
        <v>12.366540000000001</v>
      </c>
      <c r="H1991">
        <v>10.489699999999999</v>
      </c>
      <c r="I1991">
        <f t="shared" si="34"/>
        <v>7.0700577999999997E-3</v>
      </c>
      <c r="K1991">
        <v>10.148210000000001</v>
      </c>
      <c r="L1991">
        <v>10.939629999999999</v>
      </c>
      <c r="M1991">
        <v>847.21187999999995</v>
      </c>
      <c r="N1991">
        <v>875.72068999999999</v>
      </c>
      <c r="O1991">
        <v>812.36778000000004</v>
      </c>
      <c r="P1991" t="s">
        <v>6186</v>
      </c>
      <c r="Q1991">
        <v>369.57920000000001</v>
      </c>
      <c r="R1991">
        <v>169.14949999999999</v>
      </c>
      <c r="S1991" t="s">
        <v>6186</v>
      </c>
      <c r="T1991">
        <v>0.45503300000000002</v>
      </c>
      <c r="U1991">
        <v>3.3829999999999999E-2</v>
      </c>
      <c r="V1991">
        <v>26.271889999999999</v>
      </c>
      <c r="W1991" t="s">
        <v>6186</v>
      </c>
      <c r="X1991" t="s">
        <v>6186</v>
      </c>
      <c r="Y1991">
        <v>1</v>
      </c>
      <c r="Z1991">
        <v>1.9E-2</v>
      </c>
      <c r="AA1991">
        <v>0.98099999999999998</v>
      </c>
      <c r="AB1991" t="s">
        <v>6186</v>
      </c>
      <c r="AC1991" t="s">
        <v>6186</v>
      </c>
      <c r="AD1991" t="s">
        <v>6186</v>
      </c>
      <c r="AE1991">
        <v>1</v>
      </c>
      <c r="AF1991" t="s">
        <v>6186</v>
      </c>
      <c r="AG1991" t="s">
        <v>6186</v>
      </c>
      <c r="AH1991" t="s">
        <v>6186</v>
      </c>
      <c r="AI1991" t="s">
        <v>6186</v>
      </c>
      <c r="AJ1991" t="s">
        <v>6186</v>
      </c>
      <c r="AK1991" t="s">
        <v>6186</v>
      </c>
      <c r="AL1991" t="s">
        <v>6186</v>
      </c>
      <c r="AM1991" t="s">
        <v>6186</v>
      </c>
      <c r="AN1991" t="s">
        <v>6186</v>
      </c>
      <c r="AO1991" t="s">
        <v>6186</v>
      </c>
      <c r="AP1991">
        <v>1</v>
      </c>
      <c r="AQ1991" t="s">
        <v>6186</v>
      </c>
      <c r="AR1991" t="s">
        <v>6186</v>
      </c>
      <c r="AS1991" t="s">
        <v>6186</v>
      </c>
      <c r="AT1991" t="s">
        <v>6186</v>
      </c>
      <c r="AU1991" t="s">
        <v>6186</v>
      </c>
      <c r="AV1991" t="s">
        <v>6186</v>
      </c>
      <c r="AW1991" t="s">
        <v>6186</v>
      </c>
      <c r="AX1991">
        <v>8</v>
      </c>
      <c r="AY1991" t="s">
        <v>6186</v>
      </c>
      <c r="AZ1991" t="s">
        <v>6186</v>
      </c>
      <c r="BA1991" t="s">
        <v>6186</v>
      </c>
      <c r="BB1991" t="s">
        <v>6186</v>
      </c>
      <c r="BC1991" t="s">
        <v>6186</v>
      </c>
      <c r="BD1991" t="s">
        <v>6186</v>
      </c>
    </row>
    <row r="1992" spans="1:56">
      <c r="A1992" t="s">
        <v>6190</v>
      </c>
      <c r="B1992">
        <v>5000</v>
      </c>
      <c r="C1992">
        <v>1977</v>
      </c>
      <c r="D1992">
        <v>18</v>
      </c>
      <c r="E1992">
        <v>1.263E-3</v>
      </c>
      <c r="F1992">
        <v>12.367800000000001</v>
      </c>
      <c r="H1992">
        <v>10.50586</v>
      </c>
      <c r="I1992">
        <f t="shared" si="34"/>
        <v>1.3268901180000001E-2</v>
      </c>
      <c r="K1992">
        <v>9.9916800000000006</v>
      </c>
      <c r="L1992">
        <v>11.211</v>
      </c>
      <c r="M1992">
        <v>845.90876000000003</v>
      </c>
      <c r="N1992">
        <v>889.44001000000003</v>
      </c>
      <c r="O1992">
        <v>792.70389999999998</v>
      </c>
      <c r="P1992" t="s">
        <v>6186</v>
      </c>
      <c r="Q1992">
        <v>403.8519</v>
      </c>
      <c r="R1992">
        <v>187.40369999999999</v>
      </c>
      <c r="S1992" t="s">
        <v>6186</v>
      </c>
      <c r="T1992">
        <v>0.464092</v>
      </c>
      <c r="U1992">
        <v>3.7481E-2</v>
      </c>
      <c r="V1992">
        <v>26.316189999999999</v>
      </c>
      <c r="W1992" t="s">
        <v>6186</v>
      </c>
      <c r="X1992" t="s">
        <v>6186</v>
      </c>
      <c r="Y1992">
        <v>1</v>
      </c>
      <c r="Z1992">
        <v>2.7E-2</v>
      </c>
      <c r="AA1992">
        <v>0.97299999999999998</v>
      </c>
      <c r="AB1992" t="s">
        <v>6186</v>
      </c>
      <c r="AC1992" t="s">
        <v>6186</v>
      </c>
      <c r="AD1992" t="s">
        <v>6186</v>
      </c>
      <c r="AE1992">
        <v>1</v>
      </c>
      <c r="AF1992" t="s">
        <v>6186</v>
      </c>
      <c r="AG1992" t="s">
        <v>6186</v>
      </c>
      <c r="AH1992" t="s">
        <v>6186</v>
      </c>
      <c r="AI1992" t="s">
        <v>6186</v>
      </c>
      <c r="AJ1992" t="s">
        <v>6186</v>
      </c>
      <c r="AK1992" t="s">
        <v>6186</v>
      </c>
      <c r="AL1992" t="s">
        <v>6186</v>
      </c>
      <c r="AM1992" t="s">
        <v>6186</v>
      </c>
      <c r="AN1992" t="s">
        <v>6186</v>
      </c>
      <c r="AO1992" t="s">
        <v>6186</v>
      </c>
      <c r="AP1992">
        <v>1</v>
      </c>
      <c r="AQ1992" t="s">
        <v>6186</v>
      </c>
      <c r="AR1992" t="s">
        <v>6186</v>
      </c>
      <c r="AS1992" t="s">
        <v>6186</v>
      </c>
      <c r="AT1992" t="s">
        <v>6186</v>
      </c>
      <c r="AU1992" t="s">
        <v>6186</v>
      </c>
      <c r="AV1992" t="s">
        <v>6186</v>
      </c>
      <c r="AW1992" t="s">
        <v>6186</v>
      </c>
      <c r="AX1992">
        <v>8</v>
      </c>
      <c r="AY1992" t="s">
        <v>6186</v>
      </c>
      <c r="AZ1992" t="s">
        <v>6186</v>
      </c>
      <c r="BA1992" t="s">
        <v>6186</v>
      </c>
      <c r="BB1992" t="s">
        <v>6186</v>
      </c>
      <c r="BC1992" t="s">
        <v>6186</v>
      </c>
      <c r="BD1992" t="s">
        <v>6186</v>
      </c>
    </row>
    <row r="1993" spans="1:56">
      <c r="A1993" t="s">
        <v>6190</v>
      </c>
      <c r="B1993">
        <v>5000</v>
      </c>
      <c r="C1993">
        <v>1978</v>
      </c>
      <c r="D1993">
        <v>12</v>
      </c>
      <c r="E1993">
        <v>8.4999999999999995E-4</v>
      </c>
      <c r="F1993">
        <v>12.482150000000001</v>
      </c>
      <c r="H1993">
        <v>10.582839999999999</v>
      </c>
      <c r="I1993">
        <f t="shared" si="34"/>
        <v>8.9954139999999985E-3</v>
      </c>
      <c r="K1993">
        <v>10.26676</v>
      </c>
      <c r="L1993">
        <v>10.996639999999999</v>
      </c>
      <c r="M1993">
        <v>839.75531000000001</v>
      </c>
      <c r="N1993">
        <v>865.60913000000005</v>
      </c>
      <c r="O1993">
        <v>808.15619000000004</v>
      </c>
      <c r="P1993" t="s">
        <v>6186</v>
      </c>
      <c r="Q1993">
        <v>389.37990000000002</v>
      </c>
      <c r="R1993">
        <v>182.65960000000001</v>
      </c>
      <c r="S1993">
        <v>12.875299999999999</v>
      </c>
      <c r="T1993">
        <v>0.46980899999999998</v>
      </c>
      <c r="U1993">
        <v>3.6532000000000002E-2</v>
      </c>
      <c r="V1993">
        <v>26.490459999999999</v>
      </c>
      <c r="W1993" t="s">
        <v>6186</v>
      </c>
      <c r="X1993" t="s">
        <v>6186</v>
      </c>
      <c r="Y1993">
        <v>1</v>
      </c>
      <c r="Z1993">
        <v>0.01</v>
      </c>
      <c r="AA1993">
        <v>0.99</v>
      </c>
      <c r="AB1993" t="s">
        <v>6186</v>
      </c>
      <c r="AC1993" t="s">
        <v>6186</v>
      </c>
      <c r="AD1993" t="s">
        <v>6186</v>
      </c>
      <c r="AE1993">
        <v>1</v>
      </c>
      <c r="AF1993" t="s">
        <v>6186</v>
      </c>
      <c r="AG1993" t="s">
        <v>6186</v>
      </c>
      <c r="AH1993" t="s">
        <v>6186</v>
      </c>
      <c r="AI1993" t="s">
        <v>6186</v>
      </c>
      <c r="AJ1993" t="s">
        <v>6186</v>
      </c>
      <c r="AK1993" t="s">
        <v>6186</v>
      </c>
      <c r="AL1993" t="s">
        <v>6186</v>
      </c>
      <c r="AM1993" t="s">
        <v>6186</v>
      </c>
      <c r="AN1993" t="s">
        <v>6186</v>
      </c>
      <c r="AO1993" t="s">
        <v>6186</v>
      </c>
      <c r="AP1993">
        <v>1</v>
      </c>
      <c r="AQ1993" t="s">
        <v>6186</v>
      </c>
      <c r="AR1993" t="s">
        <v>6186</v>
      </c>
      <c r="AS1993" t="s">
        <v>6186</v>
      </c>
      <c r="AT1993" t="s">
        <v>6186</v>
      </c>
      <c r="AU1993" t="s">
        <v>6186</v>
      </c>
      <c r="AV1993" t="s">
        <v>6186</v>
      </c>
      <c r="AW1993" t="s">
        <v>6186</v>
      </c>
      <c r="AX1993">
        <v>8</v>
      </c>
      <c r="AY1993" t="s">
        <v>6186</v>
      </c>
      <c r="AZ1993" t="s">
        <v>6186</v>
      </c>
      <c r="BA1993" t="s">
        <v>6186</v>
      </c>
      <c r="BB1993" t="s">
        <v>6186</v>
      </c>
      <c r="BC1993" t="s">
        <v>6186</v>
      </c>
      <c r="BD1993" t="s">
        <v>6186</v>
      </c>
    </row>
    <row r="1994" spans="1:56">
      <c r="A1994" t="s">
        <v>6190</v>
      </c>
      <c r="B1994">
        <v>5000</v>
      </c>
      <c r="C1994">
        <v>1979</v>
      </c>
      <c r="D1994">
        <v>96</v>
      </c>
      <c r="E1994">
        <v>6.9509999999999997E-3</v>
      </c>
      <c r="F1994">
        <v>11.826700000000001</v>
      </c>
      <c r="H1994">
        <v>10.03276</v>
      </c>
      <c r="I1994">
        <f t="shared" si="34"/>
        <v>6.973771476E-2</v>
      </c>
      <c r="K1994">
        <v>9.6374399999999998</v>
      </c>
      <c r="L1994">
        <v>10.562290000000001</v>
      </c>
      <c r="M1994">
        <v>885.79836</v>
      </c>
      <c r="N1994">
        <v>922.13291000000004</v>
      </c>
      <c r="O1994">
        <v>841.38946999999996</v>
      </c>
      <c r="P1994" t="s">
        <v>6186</v>
      </c>
      <c r="Q1994">
        <v>347.33909999999997</v>
      </c>
      <c r="R1994">
        <v>154.68899999999999</v>
      </c>
      <c r="S1994">
        <v>15.5624</v>
      </c>
      <c r="T1994">
        <v>0.44565900000000003</v>
      </c>
      <c r="U1994">
        <v>3.0938E-2</v>
      </c>
      <c r="V1994">
        <v>25.36299</v>
      </c>
      <c r="W1994" t="s">
        <v>6186</v>
      </c>
      <c r="X1994" t="s">
        <v>6186</v>
      </c>
      <c r="Y1994">
        <v>1</v>
      </c>
      <c r="Z1994">
        <v>4.2999999999999997E-2</v>
      </c>
      <c r="AA1994">
        <v>0.89200000000000002</v>
      </c>
      <c r="AB1994">
        <v>6.5000000000000002E-2</v>
      </c>
      <c r="AC1994" t="s">
        <v>6186</v>
      </c>
      <c r="AD1994" t="s">
        <v>6186</v>
      </c>
      <c r="AE1994">
        <v>1</v>
      </c>
      <c r="AF1994" t="s">
        <v>6186</v>
      </c>
      <c r="AG1994" t="s">
        <v>6186</v>
      </c>
      <c r="AH1994" t="s">
        <v>6186</v>
      </c>
      <c r="AI1994" t="s">
        <v>6186</v>
      </c>
      <c r="AJ1994" t="s">
        <v>6186</v>
      </c>
      <c r="AK1994" t="s">
        <v>6186</v>
      </c>
      <c r="AL1994" t="s">
        <v>6186</v>
      </c>
      <c r="AM1994" t="s">
        <v>6186</v>
      </c>
      <c r="AN1994" t="s">
        <v>6186</v>
      </c>
      <c r="AO1994" t="s">
        <v>6186</v>
      </c>
      <c r="AP1994">
        <v>1</v>
      </c>
      <c r="AQ1994" t="s">
        <v>6186</v>
      </c>
      <c r="AR1994" t="s">
        <v>6186</v>
      </c>
      <c r="AS1994" t="s">
        <v>6186</v>
      </c>
      <c r="AT1994" t="s">
        <v>6186</v>
      </c>
      <c r="AU1994" t="s">
        <v>6186</v>
      </c>
      <c r="AV1994">
        <v>3</v>
      </c>
      <c r="AW1994" t="s">
        <v>6186</v>
      </c>
      <c r="AX1994">
        <v>8</v>
      </c>
      <c r="AY1994">
        <v>1</v>
      </c>
      <c r="AZ1994" t="s">
        <v>6186</v>
      </c>
      <c r="BA1994" t="s">
        <v>6186</v>
      </c>
      <c r="BB1994" t="s">
        <v>6186</v>
      </c>
      <c r="BC1994" t="s">
        <v>6186</v>
      </c>
      <c r="BD1994" t="s">
        <v>6186</v>
      </c>
    </row>
    <row r="1995" spans="1:56">
      <c r="A1995" t="s">
        <v>6190</v>
      </c>
      <c r="B1995">
        <v>5000</v>
      </c>
      <c r="C1995">
        <v>1980</v>
      </c>
      <c r="D1995">
        <v>35</v>
      </c>
      <c r="E1995">
        <v>3.0660000000000001E-3</v>
      </c>
      <c r="F1995">
        <v>14.21543</v>
      </c>
      <c r="H1995">
        <v>12.08601</v>
      </c>
      <c r="I1995">
        <f t="shared" ref="I1995:I2058" si="35">IFERROR(H1995*E1995,"")</f>
        <v>3.705570666E-2</v>
      </c>
      <c r="K1995">
        <v>11.36974</v>
      </c>
      <c r="L1995">
        <v>13.09423</v>
      </c>
      <c r="M1995">
        <v>735.31312000000003</v>
      </c>
      <c r="N1995">
        <v>781.63625999999999</v>
      </c>
      <c r="O1995">
        <v>678.69595000000004</v>
      </c>
      <c r="P1995" t="s">
        <v>6186</v>
      </c>
      <c r="Q1995">
        <v>333.97989999999999</v>
      </c>
      <c r="R1995">
        <v>147.65549999999999</v>
      </c>
      <c r="S1995">
        <v>16.290400000000002</v>
      </c>
      <c r="T1995">
        <v>0.44149300000000002</v>
      </c>
      <c r="U1995">
        <v>2.9531000000000002E-2</v>
      </c>
      <c r="V1995">
        <v>30.32422</v>
      </c>
      <c r="W1995" t="s">
        <v>6186</v>
      </c>
      <c r="X1995" t="s">
        <v>6186</v>
      </c>
      <c r="Y1995">
        <v>1</v>
      </c>
      <c r="Z1995">
        <v>0.05</v>
      </c>
      <c r="AA1995">
        <v>0.751</v>
      </c>
      <c r="AB1995">
        <v>0.19900000000000001</v>
      </c>
      <c r="AC1995" t="s">
        <v>6186</v>
      </c>
      <c r="AD1995" t="s">
        <v>6186</v>
      </c>
      <c r="AE1995">
        <v>1</v>
      </c>
      <c r="AF1995" t="s">
        <v>6186</v>
      </c>
      <c r="AG1995" t="s">
        <v>6186</v>
      </c>
      <c r="AH1995" t="s">
        <v>6186</v>
      </c>
      <c r="AI1995" t="s">
        <v>6186</v>
      </c>
      <c r="AJ1995" t="s">
        <v>6186</v>
      </c>
      <c r="AK1995" t="s">
        <v>6186</v>
      </c>
      <c r="AL1995" t="s">
        <v>6186</v>
      </c>
      <c r="AM1995" t="s">
        <v>6186</v>
      </c>
      <c r="AN1995" t="s">
        <v>6186</v>
      </c>
      <c r="AO1995" t="s">
        <v>6186</v>
      </c>
      <c r="AP1995">
        <v>1</v>
      </c>
      <c r="AQ1995" t="s">
        <v>6186</v>
      </c>
      <c r="AR1995" t="s">
        <v>6186</v>
      </c>
      <c r="AS1995" t="s">
        <v>6186</v>
      </c>
      <c r="AT1995" t="s">
        <v>6186</v>
      </c>
      <c r="AU1995" t="s">
        <v>6186</v>
      </c>
      <c r="AV1995">
        <v>3</v>
      </c>
      <c r="AW1995" t="s">
        <v>6186</v>
      </c>
      <c r="AX1995">
        <v>7.7</v>
      </c>
      <c r="AY1995">
        <v>1</v>
      </c>
      <c r="AZ1995" t="s">
        <v>6186</v>
      </c>
      <c r="BA1995" t="s">
        <v>6186</v>
      </c>
      <c r="BB1995" t="s">
        <v>6186</v>
      </c>
      <c r="BC1995" t="s">
        <v>6186</v>
      </c>
      <c r="BD1995" t="s">
        <v>6186</v>
      </c>
    </row>
    <row r="1996" spans="1:56">
      <c r="A1996" t="s">
        <v>6190</v>
      </c>
      <c r="B1996">
        <v>5000</v>
      </c>
      <c r="C1996">
        <v>1981</v>
      </c>
      <c r="D1996">
        <v>26</v>
      </c>
      <c r="E1996">
        <v>2.444E-3</v>
      </c>
      <c r="F1996">
        <v>14.84679</v>
      </c>
      <c r="H1996">
        <v>12.6168</v>
      </c>
      <c r="I1996">
        <f t="shared" si="35"/>
        <v>3.0835459199999998E-2</v>
      </c>
      <c r="K1996">
        <v>11.93806</v>
      </c>
      <c r="L1996">
        <v>13.559010000000001</v>
      </c>
      <c r="M1996">
        <v>704.37816999999995</v>
      </c>
      <c r="N1996">
        <v>744.42577000000006</v>
      </c>
      <c r="O1996">
        <v>655.43110000000001</v>
      </c>
      <c r="P1996" t="s">
        <v>6186</v>
      </c>
      <c r="Q1996">
        <v>324.68</v>
      </c>
      <c r="R1996">
        <v>145.23689999999999</v>
      </c>
      <c r="S1996">
        <v>16.446400000000001</v>
      </c>
      <c r="T1996">
        <v>0.44776300000000002</v>
      </c>
      <c r="U1996">
        <v>2.9047E-2</v>
      </c>
      <c r="V1996">
        <v>31.81138</v>
      </c>
      <c r="W1996" t="s">
        <v>6186</v>
      </c>
      <c r="X1996" t="s">
        <v>6186</v>
      </c>
      <c r="Y1996">
        <v>1</v>
      </c>
      <c r="Z1996">
        <v>4.8000000000000001E-2</v>
      </c>
      <c r="AA1996">
        <v>0.63400000000000001</v>
      </c>
      <c r="AB1996">
        <v>0.317</v>
      </c>
      <c r="AC1996" t="s">
        <v>6186</v>
      </c>
      <c r="AD1996" t="s">
        <v>6186</v>
      </c>
      <c r="AE1996">
        <v>1</v>
      </c>
      <c r="AF1996" t="s">
        <v>6186</v>
      </c>
      <c r="AG1996" t="s">
        <v>6186</v>
      </c>
      <c r="AH1996" t="s">
        <v>6186</v>
      </c>
      <c r="AI1996" t="s">
        <v>6186</v>
      </c>
      <c r="AJ1996" t="s">
        <v>6186</v>
      </c>
      <c r="AK1996" t="s">
        <v>6186</v>
      </c>
      <c r="AL1996" t="s">
        <v>6186</v>
      </c>
      <c r="AM1996" t="s">
        <v>6186</v>
      </c>
      <c r="AN1996" t="s">
        <v>6186</v>
      </c>
      <c r="AO1996" t="s">
        <v>6186</v>
      </c>
      <c r="AP1996">
        <v>1</v>
      </c>
      <c r="AQ1996" t="s">
        <v>6186</v>
      </c>
      <c r="AR1996" t="s">
        <v>6186</v>
      </c>
      <c r="AS1996" t="s">
        <v>6186</v>
      </c>
      <c r="AT1996" t="s">
        <v>6186</v>
      </c>
      <c r="AU1996" t="s">
        <v>6186</v>
      </c>
      <c r="AV1996">
        <v>3</v>
      </c>
      <c r="AW1996" t="s">
        <v>6186</v>
      </c>
      <c r="AX1996">
        <v>7.6</v>
      </c>
      <c r="AY1996">
        <v>1</v>
      </c>
      <c r="AZ1996" t="s">
        <v>6186</v>
      </c>
      <c r="BA1996" t="s">
        <v>6186</v>
      </c>
      <c r="BB1996" t="s">
        <v>6186</v>
      </c>
      <c r="BC1996" t="s">
        <v>6186</v>
      </c>
      <c r="BD1996" t="s">
        <v>6186</v>
      </c>
    </row>
    <row r="1997" spans="1:56">
      <c r="A1997" t="s">
        <v>6190</v>
      </c>
      <c r="B1997">
        <v>5000</v>
      </c>
      <c r="C1997">
        <v>1982</v>
      </c>
      <c r="D1997">
        <v>36</v>
      </c>
      <c r="E1997">
        <v>3.6740000000000002E-3</v>
      </c>
      <c r="F1997">
        <v>15.05884</v>
      </c>
      <c r="H1997">
        <v>12.798299999999999</v>
      </c>
      <c r="I1997">
        <f t="shared" si="35"/>
        <v>4.7020954199999999E-2</v>
      </c>
      <c r="K1997">
        <v>12.08812</v>
      </c>
      <c r="L1997">
        <v>13.78838</v>
      </c>
      <c r="M1997">
        <v>694.38918999999999</v>
      </c>
      <c r="N1997">
        <v>735.18452000000002</v>
      </c>
      <c r="O1997">
        <v>644.52823000000001</v>
      </c>
      <c r="P1997" t="s">
        <v>6186</v>
      </c>
      <c r="Q1997">
        <v>320.4622</v>
      </c>
      <c r="R1997">
        <v>143.8235</v>
      </c>
      <c r="S1997">
        <v>17.656300000000002</v>
      </c>
      <c r="T1997">
        <v>0.45016099999999998</v>
      </c>
      <c r="U1997">
        <v>2.8764999999999999E-2</v>
      </c>
      <c r="V1997">
        <v>32.278799999999997</v>
      </c>
      <c r="W1997" t="s">
        <v>6186</v>
      </c>
      <c r="X1997" t="s">
        <v>6186</v>
      </c>
      <c r="Y1997">
        <v>1</v>
      </c>
      <c r="Z1997">
        <v>4.7E-2</v>
      </c>
      <c r="AA1997">
        <v>0.65800000000000003</v>
      </c>
      <c r="AB1997">
        <v>0.29399999999999998</v>
      </c>
      <c r="AC1997" t="s">
        <v>6186</v>
      </c>
      <c r="AD1997" t="s">
        <v>6186</v>
      </c>
      <c r="AE1997">
        <v>1</v>
      </c>
      <c r="AF1997" t="s">
        <v>6186</v>
      </c>
      <c r="AG1997" t="s">
        <v>6186</v>
      </c>
      <c r="AH1997" t="s">
        <v>6186</v>
      </c>
      <c r="AI1997" t="s">
        <v>6186</v>
      </c>
      <c r="AJ1997" t="s">
        <v>6186</v>
      </c>
      <c r="AK1997" t="s">
        <v>6186</v>
      </c>
      <c r="AL1997" t="s">
        <v>6186</v>
      </c>
      <c r="AM1997" t="s">
        <v>6186</v>
      </c>
      <c r="AN1997" t="s">
        <v>6186</v>
      </c>
      <c r="AO1997" t="s">
        <v>6186</v>
      </c>
      <c r="AP1997">
        <v>1</v>
      </c>
      <c r="AQ1997" t="s">
        <v>6186</v>
      </c>
      <c r="AR1997" t="s">
        <v>6186</v>
      </c>
      <c r="AS1997" t="s">
        <v>6186</v>
      </c>
      <c r="AT1997" t="s">
        <v>6186</v>
      </c>
      <c r="AU1997" t="s">
        <v>6186</v>
      </c>
      <c r="AV1997">
        <v>3</v>
      </c>
      <c r="AW1997" t="s">
        <v>6186</v>
      </c>
      <c r="AX1997">
        <v>7.6</v>
      </c>
      <c r="AY1997">
        <v>1</v>
      </c>
      <c r="AZ1997" t="s">
        <v>6186</v>
      </c>
      <c r="BA1997" t="s">
        <v>6186</v>
      </c>
      <c r="BB1997" t="s">
        <v>6186</v>
      </c>
      <c r="BC1997" t="s">
        <v>6186</v>
      </c>
      <c r="BD1997" t="s">
        <v>6186</v>
      </c>
    </row>
    <row r="1998" spans="1:56">
      <c r="A1998" t="s">
        <v>6189</v>
      </c>
      <c r="B1998">
        <v>2500</v>
      </c>
      <c r="C1998">
        <v>2011</v>
      </c>
      <c r="D1998" t="s">
        <v>6186</v>
      </c>
      <c r="E1998" t="s">
        <v>6186</v>
      </c>
      <c r="F1998" t="s">
        <v>6186</v>
      </c>
      <c r="H1998" t="s">
        <v>6186</v>
      </c>
      <c r="I1998" t="str">
        <f t="shared" si="35"/>
        <v/>
      </c>
      <c r="K1998" t="s">
        <v>6186</v>
      </c>
      <c r="L1998" t="s">
        <v>6186</v>
      </c>
      <c r="M1998" t="s">
        <v>6186</v>
      </c>
      <c r="N1998" t="s">
        <v>6186</v>
      </c>
      <c r="O1998" t="s">
        <v>6186</v>
      </c>
      <c r="P1998" t="s">
        <v>6186</v>
      </c>
      <c r="Q1998" t="s">
        <v>6186</v>
      </c>
      <c r="R1998" t="s">
        <v>6186</v>
      </c>
      <c r="S1998" t="s">
        <v>6186</v>
      </c>
      <c r="T1998" t="s">
        <v>6186</v>
      </c>
      <c r="U1998" t="s">
        <v>6186</v>
      </c>
      <c r="V1998" t="s">
        <v>6186</v>
      </c>
      <c r="W1998" t="s">
        <v>6186</v>
      </c>
      <c r="X1998" t="s">
        <v>6186</v>
      </c>
      <c r="Y1998" t="s">
        <v>6186</v>
      </c>
      <c r="Z1998" t="s">
        <v>6186</v>
      </c>
      <c r="AA1998" t="s">
        <v>6186</v>
      </c>
      <c r="AB1998" t="s">
        <v>6186</v>
      </c>
      <c r="AC1998" t="s">
        <v>6186</v>
      </c>
      <c r="AD1998" t="s">
        <v>6186</v>
      </c>
      <c r="AE1998" t="s">
        <v>6186</v>
      </c>
      <c r="AF1998" t="s">
        <v>6186</v>
      </c>
      <c r="AG1998" t="s">
        <v>6186</v>
      </c>
      <c r="AH1998" t="s">
        <v>6186</v>
      </c>
      <c r="AI1998" t="s">
        <v>6186</v>
      </c>
      <c r="AJ1998" t="s">
        <v>6186</v>
      </c>
      <c r="AK1998" t="s">
        <v>6186</v>
      </c>
      <c r="AL1998" t="s">
        <v>6186</v>
      </c>
      <c r="AM1998" t="s">
        <v>6186</v>
      </c>
      <c r="AN1998" t="s">
        <v>6186</v>
      </c>
      <c r="AO1998" t="s">
        <v>6186</v>
      </c>
      <c r="AP1998" t="s">
        <v>6186</v>
      </c>
      <c r="AQ1998" t="s">
        <v>6186</v>
      </c>
      <c r="AR1998" t="s">
        <v>6186</v>
      </c>
      <c r="AS1998" t="s">
        <v>6186</v>
      </c>
      <c r="AT1998" t="s">
        <v>6186</v>
      </c>
      <c r="AU1998" t="s">
        <v>6186</v>
      </c>
      <c r="AV1998" t="s">
        <v>6186</v>
      </c>
      <c r="AW1998" t="s">
        <v>6186</v>
      </c>
      <c r="AX1998" t="s">
        <v>6186</v>
      </c>
      <c r="AY1998" t="s">
        <v>6186</v>
      </c>
      <c r="AZ1998" t="s">
        <v>6186</v>
      </c>
      <c r="BA1998" t="s">
        <v>6186</v>
      </c>
      <c r="BB1998" t="s">
        <v>6186</v>
      </c>
      <c r="BC1998" t="s">
        <v>6186</v>
      </c>
      <c r="BD1998" t="s">
        <v>6186</v>
      </c>
    </row>
    <row r="1999" spans="1:56">
      <c r="A1999" t="s">
        <v>6189</v>
      </c>
      <c r="B1999">
        <v>2500</v>
      </c>
      <c r="C1999">
        <v>2012</v>
      </c>
      <c r="D1999" t="s">
        <v>6186</v>
      </c>
      <c r="E1999" t="s">
        <v>6186</v>
      </c>
      <c r="F1999" t="s">
        <v>6186</v>
      </c>
      <c r="H1999" t="s">
        <v>6186</v>
      </c>
      <c r="I1999" t="str">
        <f t="shared" si="35"/>
        <v/>
      </c>
      <c r="K1999" t="s">
        <v>6186</v>
      </c>
      <c r="L1999" t="s">
        <v>6186</v>
      </c>
      <c r="M1999" t="s">
        <v>6186</v>
      </c>
      <c r="N1999" t="s">
        <v>6186</v>
      </c>
      <c r="O1999" t="s">
        <v>6186</v>
      </c>
      <c r="P1999" t="s">
        <v>6186</v>
      </c>
      <c r="Q1999" t="s">
        <v>6186</v>
      </c>
      <c r="R1999" t="s">
        <v>6186</v>
      </c>
      <c r="S1999" t="s">
        <v>6186</v>
      </c>
      <c r="T1999" t="s">
        <v>6186</v>
      </c>
      <c r="U1999" t="s">
        <v>6186</v>
      </c>
      <c r="V1999" t="s">
        <v>6186</v>
      </c>
      <c r="W1999" t="s">
        <v>6186</v>
      </c>
      <c r="X1999" t="s">
        <v>6186</v>
      </c>
      <c r="Y1999" t="s">
        <v>6186</v>
      </c>
      <c r="Z1999" t="s">
        <v>6186</v>
      </c>
      <c r="AA1999" t="s">
        <v>6186</v>
      </c>
      <c r="AB1999" t="s">
        <v>6186</v>
      </c>
      <c r="AC1999" t="s">
        <v>6186</v>
      </c>
      <c r="AD1999" t="s">
        <v>6186</v>
      </c>
      <c r="AE1999" t="s">
        <v>6186</v>
      </c>
      <c r="AF1999" t="s">
        <v>6186</v>
      </c>
      <c r="AG1999" t="s">
        <v>6186</v>
      </c>
      <c r="AH1999" t="s">
        <v>6186</v>
      </c>
      <c r="AI1999" t="s">
        <v>6186</v>
      </c>
      <c r="AJ1999" t="s">
        <v>6186</v>
      </c>
      <c r="AK1999" t="s">
        <v>6186</v>
      </c>
      <c r="AL1999" t="s">
        <v>6186</v>
      </c>
      <c r="AM1999" t="s">
        <v>6186</v>
      </c>
      <c r="AN1999" t="s">
        <v>6186</v>
      </c>
      <c r="AO1999" t="s">
        <v>6186</v>
      </c>
      <c r="AP1999" t="s">
        <v>6186</v>
      </c>
      <c r="AQ1999" t="s">
        <v>6186</v>
      </c>
      <c r="AR1999" t="s">
        <v>6186</v>
      </c>
      <c r="AS1999" t="s">
        <v>6186</v>
      </c>
      <c r="AT1999" t="s">
        <v>6186</v>
      </c>
      <c r="AU1999" t="s">
        <v>6186</v>
      </c>
      <c r="AV1999" t="s">
        <v>6186</v>
      </c>
      <c r="AW1999" t="s">
        <v>6186</v>
      </c>
      <c r="AX1999" t="s">
        <v>6186</v>
      </c>
      <c r="AY1999" t="s">
        <v>6186</v>
      </c>
      <c r="AZ1999" t="s">
        <v>6186</v>
      </c>
      <c r="BA1999" t="s">
        <v>6186</v>
      </c>
      <c r="BB1999" t="s">
        <v>6186</v>
      </c>
      <c r="BC1999" t="s">
        <v>6186</v>
      </c>
      <c r="BD1999" t="s">
        <v>6186</v>
      </c>
    </row>
    <row r="2000" spans="1:56">
      <c r="A2000" t="s">
        <v>6189</v>
      </c>
      <c r="B2000">
        <v>2500</v>
      </c>
      <c r="C2000">
        <v>2013</v>
      </c>
      <c r="D2000" t="s">
        <v>6186</v>
      </c>
      <c r="E2000" t="s">
        <v>6186</v>
      </c>
      <c r="F2000" t="s">
        <v>6186</v>
      </c>
      <c r="H2000" t="s">
        <v>6186</v>
      </c>
      <c r="I2000" t="str">
        <f t="shared" si="35"/>
        <v/>
      </c>
      <c r="K2000" t="s">
        <v>6186</v>
      </c>
      <c r="L2000" t="s">
        <v>6186</v>
      </c>
      <c r="M2000" t="s">
        <v>6186</v>
      </c>
      <c r="N2000" t="s">
        <v>6186</v>
      </c>
      <c r="O2000" t="s">
        <v>6186</v>
      </c>
      <c r="P2000" t="s">
        <v>6186</v>
      </c>
      <c r="Q2000" t="s">
        <v>6186</v>
      </c>
      <c r="R2000" t="s">
        <v>6186</v>
      </c>
      <c r="S2000" t="s">
        <v>6186</v>
      </c>
      <c r="T2000" t="s">
        <v>6186</v>
      </c>
      <c r="U2000" t="s">
        <v>6186</v>
      </c>
      <c r="V2000" t="s">
        <v>6186</v>
      </c>
      <c r="W2000" t="s">
        <v>6186</v>
      </c>
      <c r="X2000" t="s">
        <v>6186</v>
      </c>
      <c r="Y2000" t="s">
        <v>6186</v>
      </c>
      <c r="Z2000" t="s">
        <v>6186</v>
      </c>
      <c r="AA2000" t="s">
        <v>6186</v>
      </c>
      <c r="AB2000" t="s">
        <v>6186</v>
      </c>
      <c r="AC2000" t="s">
        <v>6186</v>
      </c>
      <c r="AD2000" t="s">
        <v>6186</v>
      </c>
      <c r="AE2000" t="s">
        <v>6186</v>
      </c>
      <c r="AF2000" t="s">
        <v>6186</v>
      </c>
      <c r="AG2000" t="s">
        <v>6186</v>
      </c>
      <c r="AH2000" t="s">
        <v>6186</v>
      </c>
      <c r="AI2000" t="s">
        <v>6186</v>
      </c>
      <c r="AJ2000" t="s">
        <v>6186</v>
      </c>
      <c r="AK2000" t="s">
        <v>6186</v>
      </c>
      <c r="AL2000" t="s">
        <v>6186</v>
      </c>
      <c r="AM2000" t="s">
        <v>6186</v>
      </c>
      <c r="AN2000" t="s">
        <v>6186</v>
      </c>
      <c r="AO2000" t="s">
        <v>6186</v>
      </c>
      <c r="AP2000" t="s">
        <v>6186</v>
      </c>
      <c r="AQ2000" t="s">
        <v>6186</v>
      </c>
      <c r="AR2000" t="s">
        <v>6186</v>
      </c>
      <c r="AS2000" t="s">
        <v>6186</v>
      </c>
      <c r="AT2000" t="s">
        <v>6186</v>
      </c>
      <c r="AU2000" t="s">
        <v>6186</v>
      </c>
      <c r="AV2000" t="s">
        <v>6186</v>
      </c>
      <c r="AW2000" t="s">
        <v>6186</v>
      </c>
      <c r="AX2000" t="s">
        <v>6186</v>
      </c>
      <c r="AY2000" t="s">
        <v>6186</v>
      </c>
      <c r="AZ2000" t="s">
        <v>6186</v>
      </c>
      <c r="BA2000" t="s">
        <v>6186</v>
      </c>
      <c r="BB2000" t="s">
        <v>6186</v>
      </c>
      <c r="BC2000" t="s">
        <v>6186</v>
      </c>
      <c r="BD2000" t="s">
        <v>6186</v>
      </c>
    </row>
    <row r="2001" spans="1:56">
      <c r="A2001" t="s">
        <v>6189</v>
      </c>
      <c r="B2001">
        <v>2500</v>
      </c>
      <c r="C2001">
        <v>2014</v>
      </c>
      <c r="D2001" t="s">
        <v>6186</v>
      </c>
      <c r="E2001" t="s">
        <v>6186</v>
      </c>
      <c r="F2001" t="s">
        <v>6186</v>
      </c>
      <c r="H2001" t="s">
        <v>6186</v>
      </c>
      <c r="I2001" t="str">
        <f t="shared" si="35"/>
        <v/>
      </c>
      <c r="K2001" t="s">
        <v>6186</v>
      </c>
      <c r="L2001" t="s">
        <v>6186</v>
      </c>
      <c r="M2001" t="s">
        <v>6186</v>
      </c>
      <c r="N2001" t="s">
        <v>6186</v>
      </c>
      <c r="O2001" t="s">
        <v>6186</v>
      </c>
      <c r="P2001" t="s">
        <v>6186</v>
      </c>
      <c r="Q2001" t="s">
        <v>6186</v>
      </c>
      <c r="R2001" t="s">
        <v>6186</v>
      </c>
      <c r="S2001" t="s">
        <v>6186</v>
      </c>
      <c r="T2001" t="s">
        <v>6186</v>
      </c>
      <c r="U2001" t="s">
        <v>6186</v>
      </c>
      <c r="V2001" t="s">
        <v>6186</v>
      </c>
      <c r="W2001" t="s">
        <v>6186</v>
      </c>
      <c r="X2001" t="s">
        <v>6186</v>
      </c>
      <c r="Y2001" t="s">
        <v>6186</v>
      </c>
      <c r="Z2001" t="s">
        <v>6186</v>
      </c>
      <c r="AA2001" t="s">
        <v>6186</v>
      </c>
      <c r="AB2001" t="s">
        <v>6186</v>
      </c>
      <c r="AC2001" t="s">
        <v>6186</v>
      </c>
      <c r="AD2001" t="s">
        <v>6186</v>
      </c>
      <c r="AE2001" t="s">
        <v>6186</v>
      </c>
      <c r="AF2001" t="s">
        <v>6186</v>
      </c>
      <c r="AG2001" t="s">
        <v>6186</v>
      </c>
      <c r="AH2001" t="s">
        <v>6186</v>
      </c>
      <c r="AI2001" t="s">
        <v>6186</v>
      </c>
      <c r="AJ2001" t="s">
        <v>6186</v>
      </c>
      <c r="AK2001" t="s">
        <v>6186</v>
      </c>
      <c r="AL2001" t="s">
        <v>6186</v>
      </c>
      <c r="AM2001" t="s">
        <v>6186</v>
      </c>
      <c r="AN2001" t="s">
        <v>6186</v>
      </c>
      <c r="AO2001" t="s">
        <v>6186</v>
      </c>
      <c r="AP2001" t="s">
        <v>6186</v>
      </c>
      <c r="AQ2001" t="s">
        <v>6186</v>
      </c>
      <c r="AR2001" t="s">
        <v>6186</v>
      </c>
      <c r="AS2001" t="s">
        <v>6186</v>
      </c>
      <c r="AT2001" t="s">
        <v>6186</v>
      </c>
      <c r="AU2001" t="s">
        <v>6186</v>
      </c>
      <c r="AV2001" t="s">
        <v>6186</v>
      </c>
      <c r="AW2001" t="s">
        <v>6186</v>
      </c>
      <c r="AX2001" t="s">
        <v>6186</v>
      </c>
      <c r="AY2001" t="s">
        <v>6186</v>
      </c>
      <c r="AZ2001" t="s">
        <v>6186</v>
      </c>
      <c r="BA2001" t="s">
        <v>6186</v>
      </c>
      <c r="BB2001" t="s">
        <v>6186</v>
      </c>
      <c r="BC2001" t="s">
        <v>6186</v>
      </c>
      <c r="BD2001" t="s">
        <v>6186</v>
      </c>
    </row>
    <row r="2002" spans="1:56">
      <c r="A2002" t="s">
        <v>6189</v>
      </c>
      <c r="B2002">
        <v>2500</v>
      </c>
      <c r="C2002">
        <v>2015</v>
      </c>
      <c r="D2002" t="s">
        <v>6186</v>
      </c>
      <c r="E2002" t="s">
        <v>6186</v>
      </c>
      <c r="F2002" t="s">
        <v>6186</v>
      </c>
      <c r="H2002" t="s">
        <v>6186</v>
      </c>
      <c r="I2002" t="str">
        <f t="shared" si="35"/>
        <v/>
      </c>
      <c r="K2002" t="s">
        <v>6186</v>
      </c>
      <c r="L2002" t="s">
        <v>6186</v>
      </c>
      <c r="M2002" t="s">
        <v>6186</v>
      </c>
      <c r="N2002" t="s">
        <v>6186</v>
      </c>
      <c r="O2002" t="s">
        <v>6186</v>
      </c>
      <c r="P2002" t="s">
        <v>6186</v>
      </c>
      <c r="Q2002" t="s">
        <v>6186</v>
      </c>
      <c r="R2002" t="s">
        <v>6186</v>
      </c>
      <c r="S2002" t="s">
        <v>6186</v>
      </c>
      <c r="T2002" t="s">
        <v>6186</v>
      </c>
      <c r="U2002" t="s">
        <v>6186</v>
      </c>
      <c r="V2002" t="s">
        <v>6186</v>
      </c>
      <c r="W2002" t="s">
        <v>6186</v>
      </c>
      <c r="X2002" t="s">
        <v>6186</v>
      </c>
      <c r="Y2002" t="s">
        <v>6186</v>
      </c>
      <c r="Z2002" t="s">
        <v>6186</v>
      </c>
      <c r="AA2002" t="s">
        <v>6186</v>
      </c>
      <c r="AB2002" t="s">
        <v>6186</v>
      </c>
      <c r="AC2002" t="s">
        <v>6186</v>
      </c>
      <c r="AD2002" t="s">
        <v>6186</v>
      </c>
      <c r="AE2002" t="s">
        <v>6186</v>
      </c>
      <c r="AF2002" t="s">
        <v>6186</v>
      </c>
      <c r="AG2002" t="s">
        <v>6186</v>
      </c>
      <c r="AH2002" t="s">
        <v>6186</v>
      </c>
      <c r="AI2002" t="s">
        <v>6186</v>
      </c>
      <c r="AJ2002" t="s">
        <v>6186</v>
      </c>
      <c r="AK2002" t="s">
        <v>6186</v>
      </c>
      <c r="AL2002" t="s">
        <v>6186</v>
      </c>
      <c r="AM2002" t="s">
        <v>6186</v>
      </c>
      <c r="AN2002" t="s">
        <v>6186</v>
      </c>
      <c r="AO2002" t="s">
        <v>6186</v>
      </c>
      <c r="AP2002" t="s">
        <v>6186</v>
      </c>
      <c r="AQ2002" t="s">
        <v>6186</v>
      </c>
      <c r="AR2002" t="s">
        <v>6186</v>
      </c>
      <c r="AS2002" t="s">
        <v>6186</v>
      </c>
      <c r="AT2002" t="s">
        <v>6186</v>
      </c>
      <c r="AU2002" t="s">
        <v>6186</v>
      </c>
      <c r="AV2002" t="s">
        <v>6186</v>
      </c>
      <c r="AW2002" t="s">
        <v>6186</v>
      </c>
      <c r="AX2002" t="s">
        <v>6186</v>
      </c>
      <c r="AY2002" t="s">
        <v>6186</v>
      </c>
      <c r="AZ2002" t="s">
        <v>6186</v>
      </c>
      <c r="BA2002" t="s">
        <v>6186</v>
      </c>
      <c r="BB2002" t="s">
        <v>6186</v>
      </c>
      <c r="BC2002" t="s">
        <v>6186</v>
      </c>
      <c r="BD2002" t="s">
        <v>6186</v>
      </c>
    </row>
    <row r="2003" spans="1:56">
      <c r="A2003" t="s">
        <v>6189</v>
      </c>
      <c r="B2003">
        <v>2500</v>
      </c>
      <c r="C2003">
        <v>2016</v>
      </c>
      <c r="D2003" t="s">
        <v>6186</v>
      </c>
      <c r="E2003" t="s">
        <v>6186</v>
      </c>
      <c r="F2003" t="s">
        <v>6186</v>
      </c>
      <c r="H2003" t="s">
        <v>6186</v>
      </c>
      <c r="I2003" t="str">
        <f t="shared" si="35"/>
        <v/>
      </c>
      <c r="K2003" t="s">
        <v>6186</v>
      </c>
      <c r="L2003" t="s">
        <v>6186</v>
      </c>
      <c r="M2003" t="s">
        <v>6186</v>
      </c>
      <c r="N2003" t="s">
        <v>6186</v>
      </c>
      <c r="O2003" t="s">
        <v>6186</v>
      </c>
      <c r="P2003" t="s">
        <v>6186</v>
      </c>
      <c r="Q2003" t="s">
        <v>6186</v>
      </c>
      <c r="R2003" t="s">
        <v>6186</v>
      </c>
      <c r="S2003" t="s">
        <v>6186</v>
      </c>
      <c r="T2003" t="s">
        <v>6186</v>
      </c>
      <c r="U2003" t="s">
        <v>6186</v>
      </c>
      <c r="V2003" t="s">
        <v>6186</v>
      </c>
      <c r="W2003" t="s">
        <v>6186</v>
      </c>
      <c r="X2003" t="s">
        <v>6186</v>
      </c>
      <c r="Y2003" t="s">
        <v>6186</v>
      </c>
      <c r="Z2003" t="s">
        <v>6186</v>
      </c>
      <c r="AA2003" t="s">
        <v>6186</v>
      </c>
      <c r="AB2003" t="s">
        <v>6186</v>
      </c>
      <c r="AC2003" t="s">
        <v>6186</v>
      </c>
      <c r="AD2003" t="s">
        <v>6186</v>
      </c>
      <c r="AE2003" t="s">
        <v>6186</v>
      </c>
      <c r="AF2003" t="s">
        <v>6186</v>
      </c>
      <c r="AG2003" t="s">
        <v>6186</v>
      </c>
      <c r="AH2003" t="s">
        <v>6186</v>
      </c>
      <c r="AI2003" t="s">
        <v>6186</v>
      </c>
      <c r="AJ2003" t="s">
        <v>6186</v>
      </c>
      <c r="AK2003" t="s">
        <v>6186</v>
      </c>
      <c r="AL2003" t="s">
        <v>6186</v>
      </c>
      <c r="AM2003" t="s">
        <v>6186</v>
      </c>
      <c r="AN2003" t="s">
        <v>6186</v>
      </c>
      <c r="AO2003" t="s">
        <v>6186</v>
      </c>
      <c r="AP2003" t="s">
        <v>6186</v>
      </c>
      <c r="AQ2003" t="s">
        <v>6186</v>
      </c>
      <c r="AR2003" t="s">
        <v>6186</v>
      </c>
      <c r="AS2003" t="s">
        <v>6186</v>
      </c>
      <c r="AT2003" t="s">
        <v>6186</v>
      </c>
      <c r="AU2003" t="s">
        <v>6186</v>
      </c>
      <c r="AV2003" t="s">
        <v>6186</v>
      </c>
      <c r="AW2003" t="s">
        <v>6186</v>
      </c>
      <c r="AX2003" t="s">
        <v>6186</v>
      </c>
      <c r="AY2003" t="s">
        <v>6186</v>
      </c>
      <c r="AZ2003" t="s">
        <v>6186</v>
      </c>
      <c r="BA2003" t="s">
        <v>6186</v>
      </c>
      <c r="BB2003" t="s">
        <v>6186</v>
      </c>
      <c r="BC2003" t="s">
        <v>6186</v>
      </c>
      <c r="BD2003" t="s">
        <v>6186</v>
      </c>
    </row>
    <row r="2004" spans="1:56">
      <c r="A2004" t="s">
        <v>6189</v>
      </c>
      <c r="B2004">
        <v>2500</v>
      </c>
      <c r="C2004">
        <v>2017</v>
      </c>
      <c r="D2004" t="s">
        <v>6186</v>
      </c>
      <c r="E2004" t="s">
        <v>6186</v>
      </c>
      <c r="F2004" t="s">
        <v>6186</v>
      </c>
      <c r="H2004" t="s">
        <v>6186</v>
      </c>
      <c r="I2004" t="str">
        <f t="shared" si="35"/>
        <v/>
      </c>
      <c r="K2004" t="s">
        <v>6186</v>
      </c>
      <c r="L2004" t="s">
        <v>6186</v>
      </c>
      <c r="M2004" t="s">
        <v>6186</v>
      </c>
      <c r="N2004" t="s">
        <v>6186</v>
      </c>
      <c r="O2004" t="s">
        <v>6186</v>
      </c>
      <c r="P2004" t="s">
        <v>6186</v>
      </c>
      <c r="Q2004" t="s">
        <v>6186</v>
      </c>
      <c r="R2004" t="s">
        <v>6186</v>
      </c>
      <c r="S2004" t="s">
        <v>6186</v>
      </c>
      <c r="T2004" t="s">
        <v>6186</v>
      </c>
      <c r="U2004" t="s">
        <v>6186</v>
      </c>
      <c r="V2004" t="s">
        <v>6186</v>
      </c>
      <c r="W2004" t="s">
        <v>6186</v>
      </c>
      <c r="X2004" t="s">
        <v>6186</v>
      </c>
      <c r="Y2004" t="s">
        <v>6186</v>
      </c>
      <c r="Z2004" t="s">
        <v>6186</v>
      </c>
      <c r="AA2004" t="s">
        <v>6186</v>
      </c>
      <c r="AB2004" t="s">
        <v>6186</v>
      </c>
      <c r="AC2004" t="s">
        <v>6186</v>
      </c>
      <c r="AD2004" t="s">
        <v>6186</v>
      </c>
      <c r="AE2004" t="s">
        <v>6186</v>
      </c>
      <c r="AF2004" t="s">
        <v>6186</v>
      </c>
      <c r="AG2004" t="s">
        <v>6186</v>
      </c>
      <c r="AH2004" t="s">
        <v>6186</v>
      </c>
      <c r="AI2004" t="s">
        <v>6186</v>
      </c>
      <c r="AJ2004" t="s">
        <v>6186</v>
      </c>
      <c r="AK2004" t="s">
        <v>6186</v>
      </c>
      <c r="AL2004" t="s">
        <v>6186</v>
      </c>
      <c r="AM2004" t="s">
        <v>6186</v>
      </c>
      <c r="AN2004" t="s">
        <v>6186</v>
      </c>
      <c r="AO2004" t="s">
        <v>6186</v>
      </c>
      <c r="AP2004" t="s">
        <v>6186</v>
      </c>
      <c r="AQ2004" t="s">
        <v>6186</v>
      </c>
      <c r="AR2004" t="s">
        <v>6186</v>
      </c>
      <c r="AS2004" t="s">
        <v>6186</v>
      </c>
      <c r="AT2004" t="s">
        <v>6186</v>
      </c>
      <c r="AU2004" t="s">
        <v>6186</v>
      </c>
      <c r="AV2004" t="s">
        <v>6186</v>
      </c>
      <c r="AW2004" t="s">
        <v>6186</v>
      </c>
      <c r="AX2004" t="s">
        <v>6186</v>
      </c>
      <c r="AY2004" t="s">
        <v>6186</v>
      </c>
      <c r="AZ2004" t="s">
        <v>6186</v>
      </c>
      <c r="BA2004" t="s">
        <v>6186</v>
      </c>
      <c r="BB2004" t="s">
        <v>6186</v>
      </c>
      <c r="BC2004" t="s">
        <v>6186</v>
      </c>
      <c r="BD2004" t="s">
        <v>6186</v>
      </c>
    </row>
    <row r="2005" spans="1:56">
      <c r="A2005" t="s">
        <v>6189</v>
      </c>
      <c r="B2005">
        <v>2500</v>
      </c>
      <c r="C2005">
        <v>2018</v>
      </c>
      <c r="D2005" t="s">
        <v>6186</v>
      </c>
      <c r="E2005" t="s">
        <v>6186</v>
      </c>
      <c r="F2005" t="s">
        <v>6186</v>
      </c>
      <c r="H2005" t="s">
        <v>6186</v>
      </c>
      <c r="I2005" t="str">
        <f t="shared" si="35"/>
        <v/>
      </c>
      <c r="K2005" t="s">
        <v>6186</v>
      </c>
      <c r="L2005" t="s">
        <v>6186</v>
      </c>
      <c r="M2005" t="s">
        <v>6186</v>
      </c>
      <c r="N2005" t="s">
        <v>6186</v>
      </c>
      <c r="O2005" t="s">
        <v>6186</v>
      </c>
      <c r="P2005" t="s">
        <v>6186</v>
      </c>
      <c r="Q2005" t="s">
        <v>6186</v>
      </c>
      <c r="R2005" t="s">
        <v>6186</v>
      </c>
      <c r="S2005" t="s">
        <v>6186</v>
      </c>
      <c r="T2005" t="s">
        <v>6186</v>
      </c>
      <c r="U2005" t="s">
        <v>6186</v>
      </c>
      <c r="V2005" t="s">
        <v>6186</v>
      </c>
      <c r="W2005" t="s">
        <v>6186</v>
      </c>
      <c r="X2005" t="s">
        <v>6186</v>
      </c>
      <c r="Y2005" t="s">
        <v>6186</v>
      </c>
      <c r="Z2005" t="s">
        <v>6186</v>
      </c>
      <c r="AA2005" t="s">
        <v>6186</v>
      </c>
      <c r="AB2005" t="s">
        <v>6186</v>
      </c>
      <c r="AC2005" t="s">
        <v>6186</v>
      </c>
      <c r="AD2005" t="s">
        <v>6186</v>
      </c>
      <c r="AE2005" t="s">
        <v>6186</v>
      </c>
      <c r="AF2005" t="s">
        <v>6186</v>
      </c>
      <c r="AG2005" t="s">
        <v>6186</v>
      </c>
      <c r="AH2005" t="s">
        <v>6186</v>
      </c>
      <c r="AI2005" t="s">
        <v>6186</v>
      </c>
      <c r="AJ2005" t="s">
        <v>6186</v>
      </c>
      <c r="AK2005" t="s">
        <v>6186</v>
      </c>
      <c r="AL2005" t="s">
        <v>6186</v>
      </c>
      <c r="AM2005" t="s">
        <v>6186</v>
      </c>
      <c r="AN2005" t="s">
        <v>6186</v>
      </c>
      <c r="AO2005" t="s">
        <v>6186</v>
      </c>
      <c r="AP2005" t="s">
        <v>6186</v>
      </c>
      <c r="AQ2005" t="s">
        <v>6186</v>
      </c>
      <c r="AR2005" t="s">
        <v>6186</v>
      </c>
      <c r="AS2005" t="s">
        <v>6186</v>
      </c>
      <c r="AT2005" t="s">
        <v>6186</v>
      </c>
      <c r="AU2005" t="s">
        <v>6186</v>
      </c>
      <c r="AV2005" t="s">
        <v>6186</v>
      </c>
      <c r="AW2005" t="s">
        <v>6186</v>
      </c>
      <c r="AX2005" t="s">
        <v>6186</v>
      </c>
      <c r="AY2005" t="s">
        <v>6186</v>
      </c>
      <c r="AZ2005" t="s">
        <v>6186</v>
      </c>
      <c r="BA2005" t="s">
        <v>6186</v>
      </c>
      <c r="BB2005" t="s">
        <v>6186</v>
      </c>
      <c r="BC2005" t="s">
        <v>6186</v>
      </c>
      <c r="BD2005" t="s">
        <v>6186</v>
      </c>
    </row>
    <row r="2006" spans="1:56">
      <c r="A2006" t="s">
        <v>6189</v>
      </c>
      <c r="B2006">
        <v>2500</v>
      </c>
      <c r="C2006">
        <v>2019</v>
      </c>
      <c r="D2006" t="s">
        <v>6186</v>
      </c>
      <c r="E2006" t="s">
        <v>6186</v>
      </c>
      <c r="F2006" t="s">
        <v>6186</v>
      </c>
      <c r="H2006" t="s">
        <v>6186</v>
      </c>
      <c r="I2006" t="str">
        <f t="shared" si="35"/>
        <v/>
      </c>
      <c r="K2006" t="s">
        <v>6186</v>
      </c>
      <c r="L2006" t="s">
        <v>6186</v>
      </c>
      <c r="M2006" t="s">
        <v>6186</v>
      </c>
      <c r="N2006" t="s">
        <v>6186</v>
      </c>
      <c r="O2006" t="s">
        <v>6186</v>
      </c>
      <c r="P2006" t="s">
        <v>6186</v>
      </c>
      <c r="Q2006" t="s">
        <v>6186</v>
      </c>
      <c r="R2006" t="s">
        <v>6186</v>
      </c>
      <c r="S2006" t="s">
        <v>6186</v>
      </c>
      <c r="T2006" t="s">
        <v>6186</v>
      </c>
      <c r="U2006" t="s">
        <v>6186</v>
      </c>
      <c r="V2006" t="s">
        <v>6186</v>
      </c>
      <c r="W2006" t="s">
        <v>6186</v>
      </c>
      <c r="X2006" t="s">
        <v>6186</v>
      </c>
      <c r="Y2006" t="s">
        <v>6186</v>
      </c>
      <c r="Z2006" t="s">
        <v>6186</v>
      </c>
      <c r="AA2006" t="s">
        <v>6186</v>
      </c>
      <c r="AB2006" t="s">
        <v>6186</v>
      </c>
      <c r="AC2006" t="s">
        <v>6186</v>
      </c>
      <c r="AD2006" t="s">
        <v>6186</v>
      </c>
      <c r="AE2006" t="s">
        <v>6186</v>
      </c>
      <c r="AF2006" t="s">
        <v>6186</v>
      </c>
      <c r="AG2006" t="s">
        <v>6186</v>
      </c>
      <c r="AH2006" t="s">
        <v>6186</v>
      </c>
      <c r="AI2006" t="s">
        <v>6186</v>
      </c>
      <c r="AJ2006" t="s">
        <v>6186</v>
      </c>
      <c r="AK2006" t="s">
        <v>6186</v>
      </c>
      <c r="AL2006" t="s">
        <v>6186</v>
      </c>
      <c r="AM2006" t="s">
        <v>6186</v>
      </c>
      <c r="AN2006" t="s">
        <v>6186</v>
      </c>
      <c r="AO2006" t="s">
        <v>6186</v>
      </c>
      <c r="AP2006" t="s">
        <v>6186</v>
      </c>
      <c r="AQ2006" t="s">
        <v>6186</v>
      </c>
      <c r="AR2006" t="s">
        <v>6186</v>
      </c>
      <c r="AS2006" t="s">
        <v>6186</v>
      </c>
      <c r="AT2006" t="s">
        <v>6186</v>
      </c>
      <c r="AU2006" t="s">
        <v>6186</v>
      </c>
      <c r="AV2006" t="s">
        <v>6186</v>
      </c>
      <c r="AW2006" t="s">
        <v>6186</v>
      </c>
      <c r="AX2006" t="s">
        <v>6186</v>
      </c>
      <c r="AY2006" t="s">
        <v>6186</v>
      </c>
      <c r="AZ2006" t="s">
        <v>6186</v>
      </c>
      <c r="BA2006" t="s">
        <v>6186</v>
      </c>
      <c r="BB2006" t="s">
        <v>6186</v>
      </c>
      <c r="BC2006" t="s">
        <v>6186</v>
      </c>
      <c r="BD2006" t="s">
        <v>6186</v>
      </c>
    </row>
    <row r="2007" spans="1:56">
      <c r="A2007" t="s">
        <v>6189</v>
      </c>
      <c r="B2007">
        <v>2500</v>
      </c>
      <c r="C2007">
        <v>2020</v>
      </c>
      <c r="D2007" t="s">
        <v>6186</v>
      </c>
      <c r="E2007" t="s">
        <v>6186</v>
      </c>
      <c r="F2007" t="s">
        <v>6186</v>
      </c>
      <c r="H2007" t="s">
        <v>6186</v>
      </c>
      <c r="I2007" t="str">
        <f t="shared" si="35"/>
        <v/>
      </c>
      <c r="K2007" t="s">
        <v>6186</v>
      </c>
      <c r="L2007" t="s">
        <v>6186</v>
      </c>
      <c r="M2007" t="s">
        <v>6186</v>
      </c>
      <c r="N2007" t="s">
        <v>6186</v>
      </c>
      <c r="O2007" t="s">
        <v>6186</v>
      </c>
      <c r="P2007" t="s">
        <v>6186</v>
      </c>
      <c r="Q2007" t="s">
        <v>6186</v>
      </c>
      <c r="R2007" t="s">
        <v>6186</v>
      </c>
      <c r="S2007" t="s">
        <v>6186</v>
      </c>
      <c r="T2007" t="s">
        <v>6186</v>
      </c>
      <c r="U2007" t="s">
        <v>6186</v>
      </c>
      <c r="V2007" t="s">
        <v>6186</v>
      </c>
      <c r="W2007" t="s">
        <v>6186</v>
      </c>
      <c r="X2007" t="s">
        <v>6186</v>
      </c>
      <c r="Y2007" t="s">
        <v>6186</v>
      </c>
      <c r="Z2007" t="s">
        <v>6186</v>
      </c>
      <c r="AA2007" t="s">
        <v>6186</v>
      </c>
      <c r="AB2007" t="s">
        <v>6186</v>
      </c>
      <c r="AC2007" t="s">
        <v>6186</v>
      </c>
      <c r="AD2007" t="s">
        <v>6186</v>
      </c>
      <c r="AE2007" t="s">
        <v>6186</v>
      </c>
      <c r="AF2007" t="s">
        <v>6186</v>
      </c>
      <c r="AG2007" t="s">
        <v>6186</v>
      </c>
      <c r="AH2007" t="s">
        <v>6186</v>
      </c>
      <c r="AI2007" t="s">
        <v>6186</v>
      </c>
      <c r="AJ2007" t="s">
        <v>6186</v>
      </c>
      <c r="AK2007" t="s">
        <v>6186</v>
      </c>
      <c r="AL2007" t="s">
        <v>6186</v>
      </c>
      <c r="AM2007" t="s">
        <v>6186</v>
      </c>
      <c r="AN2007" t="s">
        <v>6186</v>
      </c>
      <c r="AO2007" t="s">
        <v>6186</v>
      </c>
      <c r="AP2007" t="s">
        <v>6186</v>
      </c>
      <c r="AQ2007" t="s">
        <v>6186</v>
      </c>
      <c r="AR2007" t="s">
        <v>6186</v>
      </c>
      <c r="AS2007" t="s">
        <v>6186</v>
      </c>
      <c r="AT2007" t="s">
        <v>6186</v>
      </c>
      <c r="AU2007" t="s">
        <v>6186</v>
      </c>
      <c r="AV2007" t="s">
        <v>6186</v>
      </c>
      <c r="AW2007" t="s">
        <v>6186</v>
      </c>
      <c r="AX2007" t="s">
        <v>6186</v>
      </c>
      <c r="AY2007" t="s">
        <v>6186</v>
      </c>
      <c r="AZ2007" t="s">
        <v>6186</v>
      </c>
      <c r="BA2007" t="s">
        <v>6186</v>
      </c>
      <c r="BB2007" t="s">
        <v>6186</v>
      </c>
      <c r="BC2007" t="s">
        <v>6186</v>
      </c>
      <c r="BD2007" t="s">
        <v>6186</v>
      </c>
    </row>
    <row r="2008" spans="1:56">
      <c r="A2008" t="s">
        <v>6189</v>
      </c>
      <c r="B2008">
        <v>2500</v>
      </c>
      <c r="C2008">
        <v>2021</v>
      </c>
      <c r="D2008" t="s">
        <v>6186</v>
      </c>
      <c r="E2008" t="s">
        <v>6186</v>
      </c>
      <c r="F2008" t="s">
        <v>6186</v>
      </c>
      <c r="G2008" t="str">
        <f>IFERROR(F2008*E2008,"")</f>
        <v/>
      </c>
      <c r="H2008" t="s">
        <v>6186</v>
      </c>
      <c r="I2008" t="str">
        <f t="shared" si="35"/>
        <v/>
      </c>
      <c r="J2008" t="str">
        <f>IFERROR(M2008*E2008,"")</f>
        <v/>
      </c>
      <c r="K2008" t="s">
        <v>6186</v>
      </c>
      <c r="L2008" t="s">
        <v>6186</v>
      </c>
      <c r="M2008" t="s">
        <v>6186</v>
      </c>
      <c r="N2008" t="s">
        <v>6186</v>
      </c>
      <c r="O2008" t="s">
        <v>6186</v>
      </c>
      <c r="P2008" t="s">
        <v>6186</v>
      </c>
      <c r="Q2008" t="s">
        <v>6186</v>
      </c>
      <c r="R2008" t="s">
        <v>6186</v>
      </c>
      <c r="S2008" t="s">
        <v>6186</v>
      </c>
      <c r="T2008" t="s">
        <v>6186</v>
      </c>
      <c r="U2008" t="s">
        <v>6186</v>
      </c>
      <c r="V2008" t="s">
        <v>6186</v>
      </c>
      <c r="W2008" t="s">
        <v>6186</v>
      </c>
      <c r="X2008" t="s">
        <v>6186</v>
      </c>
      <c r="Y2008" t="s">
        <v>6186</v>
      </c>
      <c r="Z2008" t="s">
        <v>6186</v>
      </c>
      <c r="AA2008" t="s">
        <v>6186</v>
      </c>
      <c r="AB2008" t="s">
        <v>6186</v>
      </c>
      <c r="AC2008" t="s">
        <v>6186</v>
      </c>
      <c r="AD2008" t="s">
        <v>6186</v>
      </c>
      <c r="AE2008" t="s">
        <v>6186</v>
      </c>
      <c r="AF2008" t="s">
        <v>6186</v>
      </c>
      <c r="AG2008" t="s">
        <v>6186</v>
      </c>
      <c r="AH2008" t="s">
        <v>6186</v>
      </c>
      <c r="AI2008" t="s">
        <v>6186</v>
      </c>
      <c r="AJ2008" t="s">
        <v>6186</v>
      </c>
      <c r="AK2008" t="s">
        <v>6186</v>
      </c>
      <c r="AL2008" t="s">
        <v>6186</v>
      </c>
      <c r="AM2008" t="s">
        <v>6186</v>
      </c>
      <c r="AN2008" t="s">
        <v>6186</v>
      </c>
      <c r="AO2008" t="s">
        <v>6186</v>
      </c>
      <c r="AP2008" t="s">
        <v>6186</v>
      </c>
      <c r="AQ2008" t="s">
        <v>6186</v>
      </c>
      <c r="AR2008" t="s">
        <v>6186</v>
      </c>
      <c r="AS2008" t="s">
        <v>6186</v>
      </c>
      <c r="AT2008" t="s">
        <v>6186</v>
      </c>
      <c r="AU2008" t="s">
        <v>6186</v>
      </c>
      <c r="AV2008" t="s">
        <v>6186</v>
      </c>
      <c r="AW2008" t="s">
        <v>6186</v>
      </c>
      <c r="AX2008" t="s">
        <v>6186</v>
      </c>
      <c r="AY2008" t="s">
        <v>6186</v>
      </c>
      <c r="AZ2008" t="s">
        <v>6186</v>
      </c>
      <c r="BA2008" t="s">
        <v>6186</v>
      </c>
      <c r="BB2008" t="s">
        <v>6186</v>
      </c>
      <c r="BC2008" t="s">
        <v>6186</v>
      </c>
      <c r="BD2008" t="s">
        <v>6186</v>
      </c>
    </row>
    <row r="2009" spans="1:56">
      <c r="A2009" t="s">
        <v>6189</v>
      </c>
      <c r="B2009">
        <v>2500</v>
      </c>
      <c r="C2009" t="s">
        <v>6187</v>
      </c>
      <c r="D2009" t="s">
        <v>6186</v>
      </c>
      <c r="E2009" t="s">
        <v>6186</v>
      </c>
      <c r="F2009" t="s">
        <v>6186</v>
      </c>
      <c r="H2009" t="s">
        <v>6186</v>
      </c>
      <c r="I2009" t="str">
        <f t="shared" si="35"/>
        <v/>
      </c>
      <c r="K2009" t="s">
        <v>6186</v>
      </c>
      <c r="L2009" t="s">
        <v>6186</v>
      </c>
      <c r="M2009" t="s">
        <v>6186</v>
      </c>
      <c r="N2009" t="s">
        <v>6186</v>
      </c>
      <c r="O2009" t="s">
        <v>6186</v>
      </c>
      <c r="P2009" t="s">
        <v>6186</v>
      </c>
      <c r="Q2009" t="s">
        <v>6186</v>
      </c>
      <c r="R2009" t="s">
        <v>6186</v>
      </c>
      <c r="S2009" t="s">
        <v>6186</v>
      </c>
      <c r="T2009" t="s">
        <v>6186</v>
      </c>
      <c r="U2009" t="s">
        <v>6186</v>
      </c>
      <c r="V2009" t="s">
        <v>6186</v>
      </c>
      <c r="W2009" t="s">
        <v>6186</v>
      </c>
      <c r="X2009" t="s">
        <v>6186</v>
      </c>
      <c r="Y2009" t="s">
        <v>6186</v>
      </c>
      <c r="Z2009" t="s">
        <v>6186</v>
      </c>
      <c r="AA2009" t="s">
        <v>6186</v>
      </c>
      <c r="AB2009" t="s">
        <v>6186</v>
      </c>
      <c r="AC2009" t="s">
        <v>6186</v>
      </c>
      <c r="AD2009" t="s">
        <v>6186</v>
      </c>
      <c r="AE2009" t="s">
        <v>6186</v>
      </c>
      <c r="AF2009" t="s">
        <v>6186</v>
      </c>
      <c r="AG2009" t="s">
        <v>6186</v>
      </c>
      <c r="AH2009" t="s">
        <v>6186</v>
      </c>
      <c r="AI2009" t="s">
        <v>6186</v>
      </c>
      <c r="AJ2009" t="s">
        <v>6186</v>
      </c>
      <c r="AK2009" t="s">
        <v>6186</v>
      </c>
      <c r="AL2009" t="s">
        <v>6186</v>
      </c>
      <c r="AM2009" t="s">
        <v>6186</v>
      </c>
      <c r="AN2009" t="s">
        <v>6186</v>
      </c>
      <c r="AO2009" t="s">
        <v>6186</v>
      </c>
      <c r="AP2009" t="s">
        <v>6186</v>
      </c>
      <c r="AQ2009" t="s">
        <v>6186</v>
      </c>
      <c r="AR2009" t="s">
        <v>6186</v>
      </c>
      <c r="AS2009" t="s">
        <v>6186</v>
      </c>
      <c r="AT2009" t="s">
        <v>6186</v>
      </c>
      <c r="AU2009" t="s">
        <v>6186</v>
      </c>
      <c r="AV2009" t="s">
        <v>6186</v>
      </c>
      <c r="AW2009" t="s">
        <v>6186</v>
      </c>
      <c r="AX2009" t="s">
        <v>6186</v>
      </c>
      <c r="AY2009" t="s">
        <v>6186</v>
      </c>
      <c r="AZ2009" t="s">
        <v>6186</v>
      </c>
      <c r="BA2009" t="s">
        <v>6186</v>
      </c>
      <c r="BB2009" t="s">
        <v>6186</v>
      </c>
      <c r="BC2009" t="s">
        <v>6186</v>
      </c>
      <c r="BD2009" t="s">
        <v>6186</v>
      </c>
    </row>
    <row r="2010" spans="1:56">
      <c r="A2010" t="s">
        <v>6185</v>
      </c>
      <c r="B2010">
        <v>2750</v>
      </c>
      <c r="C2010">
        <v>1975</v>
      </c>
      <c r="D2010">
        <v>281</v>
      </c>
      <c r="E2010">
        <v>2.7466000000000001E-2</v>
      </c>
      <c r="F2010">
        <v>21.70598</v>
      </c>
      <c r="H2010">
        <v>18.529699999999998</v>
      </c>
      <c r="I2010">
        <f t="shared" si="35"/>
        <v>0.50893674020000002</v>
      </c>
      <c r="K2010">
        <v>16.611719999999998</v>
      </c>
      <c r="L2010">
        <v>21.574179999999998</v>
      </c>
      <c r="M2010">
        <v>479.60854</v>
      </c>
      <c r="N2010">
        <v>534.98383999999999</v>
      </c>
      <c r="O2010">
        <v>411.92763000000002</v>
      </c>
      <c r="P2010" t="s">
        <v>6186</v>
      </c>
      <c r="Q2010">
        <v>127.02670000000001</v>
      </c>
      <c r="R2010">
        <v>100.49509999999999</v>
      </c>
      <c r="S2010" t="s">
        <v>6186</v>
      </c>
      <c r="T2010">
        <v>0.79902799999999996</v>
      </c>
      <c r="U2010">
        <v>3.6544E-2</v>
      </c>
      <c r="V2010">
        <v>25.946750000000002</v>
      </c>
      <c r="W2010">
        <v>4.0000000000000001E-3</v>
      </c>
      <c r="X2010" t="s">
        <v>6186</v>
      </c>
      <c r="Y2010">
        <v>0.996</v>
      </c>
      <c r="Z2010">
        <v>0.70299999999999996</v>
      </c>
      <c r="AA2010">
        <v>0.29299999999999998</v>
      </c>
      <c r="AB2010">
        <v>3.0000000000000001E-3</v>
      </c>
      <c r="AC2010" t="s">
        <v>6186</v>
      </c>
      <c r="AD2010" t="s">
        <v>6186</v>
      </c>
      <c r="AE2010">
        <v>0.96099999999999997</v>
      </c>
      <c r="AF2010" t="s">
        <v>6186</v>
      </c>
      <c r="AG2010">
        <v>3.9E-2</v>
      </c>
      <c r="AH2010" t="s">
        <v>6186</v>
      </c>
      <c r="AI2010" t="s">
        <v>6186</v>
      </c>
      <c r="AJ2010" t="s">
        <v>6186</v>
      </c>
      <c r="AK2010" t="s">
        <v>6186</v>
      </c>
      <c r="AL2010" t="s">
        <v>6186</v>
      </c>
      <c r="AM2010" t="s">
        <v>6186</v>
      </c>
      <c r="AN2010" t="s">
        <v>6186</v>
      </c>
      <c r="AO2010" t="s">
        <v>6186</v>
      </c>
      <c r="AP2010">
        <v>1</v>
      </c>
      <c r="AQ2010" t="s">
        <v>6186</v>
      </c>
      <c r="AR2010" t="s">
        <v>6186</v>
      </c>
      <c r="AS2010" t="s">
        <v>6186</v>
      </c>
      <c r="AT2010" t="s">
        <v>6186</v>
      </c>
      <c r="AU2010" t="s">
        <v>6186</v>
      </c>
      <c r="AV2010" t="s">
        <v>6186</v>
      </c>
      <c r="AW2010" t="s">
        <v>6186</v>
      </c>
      <c r="AX2010">
        <v>3.9</v>
      </c>
      <c r="AY2010">
        <v>0.51200000000000001</v>
      </c>
      <c r="AZ2010">
        <v>0.13600000000000001</v>
      </c>
      <c r="BA2010" t="s">
        <v>6186</v>
      </c>
      <c r="BB2010" t="s">
        <v>6186</v>
      </c>
      <c r="BC2010" t="s">
        <v>6186</v>
      </c>
      <c r="BD2010" t="s">
        <v>6186</v>
      </c>
    </row>
    <row r="2011" spans="1:56">
      <c r="A2011" t="s">
        <v>6185</v>
      </c>
      <c r="B2011">
        <v>2750</v>
      </c>
      <c r="C2011">
        <v>1976</v>
      </c>
      <c r="D2011">
        <v>203</v>
      </c>
      <c r="E2011">
        <v>1.6451E-2</v>
      </c>
      <c r="F2011">
        <v>24.479679999999998</v>
      </c>
      <c r="H2011">
        <v>20.86778</v>
      </c>
      <c r="I2011">
        <f t="shared" si="35"/>
        <v>0.34329584878000002</v>
      </c>
      <c r="K2011">
        <v>19.01389</v>
      </c>
      <c r="L2011">
        <v>23.690999999999999</v>
      </c>
      <c r="M2011">
        <v>425.87187999999998</v>
      </c>
      <c r="N2011">
        <v>467.39506999999998</v>
      </c>
      <c r="O2011">
        <v>375.12132000000003</v>
      </c>
      <c r="P2011" t="s">
        <v>6186</v>
      </c>
      <c r="Q2011">
        <v>121.52330000000001</v>
      </c>
      <c r="R2011">
        <v>95.585599999999999</v>
      </c>
      <c r="S2011" t="s">
        <v>6186</v>
      </c>
      <c r="T2011">
        <v>0.79444300000000001</v>
      </c>
      <c r="U2011">
        <v>3.4757999999999997E-2</v>
      </c>
      <c r="V2011">
        <v>29.059640000000002</v>
      </c>
      <c r="W2011">
        <v>8.9999999999999993E-3</v>
      </c>
      <c r="X2011" t="s">
        <v>6186</v>
      </c>
      <c r="Y2011">
        <v>0.99099999999999999</v>
      </c>
      <c r="Z2011">
        <v>0.63500000000000001</v>
      </c>
      <c r="AA2011">
        <v>0.36499999999999999</v>
      </c>
      <c r="AB2011" t="s">
        <v>6186</v>
      </c>
      <c r="AC2011" t="s">
        <v>6186</v>
      </c>
      <c r="AD2011" t="s">
        <v>6186</v>
      </c>
      <c r="AE2011">
        <v>0.96399999999999997</v>
      </c>
      <c r="AF2011" t="s">
        <v>6186</v>
      </c>
      <c r="AG2011">
        <v>3.5999999999999997E-2</v>
      </c>
      <c r="AH2011" t="s">
        <v>6186</v>
      </c>
      <c r="AI2011" t="s">
        <v>6186</v>
      </c>
      <c r="AJ2011" t="s">
        <v>6186</v>
      </c>
      <c r="AK2011" t="s">
        <v>6186</v>
      </c>
      <c r="AL2011" t="s">
        <v>6186</v>
      </c>
      <c r="AM2011" t="s">
        <v>6186</v>
      </c>
      <c r="AN2011" t="s">
        <v>6186</v>
      </c>
      <c r="AO2011" t="s">
        <v>6186</v>
      </c>
      <c r="AP2011">
        <v>1</v>
      </c>
      <c r="AQ2011" t="s">
        <v>6186</v>
      </c>
      <c r="AR2011" t="s">
        <v>6186</v>
      </c>
      <c r="AS2011" t="s">
        <v>6186</v>
      </c>
      <c r="AT2011" t="s">
        <v>6186</v>
      </c>
      <c r="AU2011" t="s">
        <v>6186</v>
      </c>
      <c r="AV2011">
        <v>3</v>
      </c>
      <c r="AW2011" t="s">
        <v>6186</v>
      </c>
      <c r="AX2011">
        <v>4</v>
      </c>
      <c r="AY2011">
        <v>1</v>
      </c>
      <c r="AZ2011" t="s">
        <v>6186</v>
      </c>
      <c r="BA2011" t="s">
        <v>6186</v>
      </c>
      <c r="BB2011" t="s">
        <v>6186</v>
      </c>
      <c r="BC2011" t="s">
        <v>6186</v>
      </c>
      <c r="BD2011" t="s">
        <v>6186</v>
      </c>
    </row>
    <row r="2012" spans="1:56">
      <c r="A2012" t="s">
        <v>6185</v>
      </c>
      <c r="B2012">
        <v>2750</v>
      </c>
      <c r="C2012">
        <v>1977</v>
      </c>
      <c r="D2012">
        <v>349</v>
      </c>
      <c r="E2012">
        <v>2.4733000000000002E-2</v>
      </c>
      <c r="F2012">
        <v>24.791530000000002</v>
      </c>
      <c r="H2012">
        <v>21.140470000000001</v>
      </c>
      <c r="I2012">
        <f t="shared" si="35"/>
        <v>0.52286724451</v>
      </c>
      <c r="K2012">
        <v>19.19744</v>
      </c>
      <c r="L2012">
        <v>24.124839999999999</v>
      </c>
      <c r="M2012">
        <v>420.37849999999997</v>
      </c>
      <c r="N2012">
        <v>462.9264</v>
      </c>
      <c r="O2012">
        <v>368.37549999999999</v>
      </c>
      <c r="P2012" t="s">
        <v>6186</v>
      </c>
      <c r="Q2012">
        <v>126.31019999999999</v>
      </c>
      <c r="R2012">
        <v>96.216399999999993</v>
      </c>
      <c r="S2012" t="s">
        <v>6186</v>
      </c>
      <c r="T2012">
        <v>0.76532299999999998</v>
      </c>
      <c r="U2012">
        <v>3.4987999999999998E-2</v>
      </c>
      <c r="V2012">
        <v>29.39283</v>
      </c>
      <c r="W2012">
        <v>0.02</v>
      </c>
      <c r="X2012" t="s">
        <v>6186</v>
      </c>
      <c r="Y2012">
        <v>0.98</v>
      </c>
      <c r="Z2012">
        <v>0.67500000000000004</v>
      </c>
      <c r="AA2012">
        <v>0.32500000000000001</v>
      </c>
      <c r="AB2012" t="s">
        <v>6186</v>
      </c>
      <c r="AC2012" t="s">
        <v>6186</v>
      </c>
      <c r="AD2012" t="s">
        <v>6186</v>
      </c>
      <c r="AE2012">
        <v>0.90600000000000003</v>
      </c>
      <c r="AF2012" t="s">
        <v>6186</v>
      </c>
      <c r="AG2012">
        <v>9.4E-2</v>
      </c>
      <c r="AH2012" t="s">
        <v>6186</v>
      </c>
      <c r="AI2012" t="s">
        <v>6186</v>
      </c>
      <c r="AJ2012" t="s">
        <v>6186</v>
      </c>
      <c r="AK2012" t="s">
        <v>6186</v>
      </c>
      <c r="AL2012" t="s">
        <v>6186</v>
      </c>
      <c r="AM2012" t="s">
        <v>6186</v>
      </c>
      <c r="AN2012" t="s">
        <v>6186</v>
      </c>
      <c r="AO2012" t="s">
        <v>6186</v>
      </c>
      <c r="AP2012">
        <v>1</v>
      </c>
      <c r="AQ2012" t="s">
        <v>6186</v>
      </c>
      <c r="AR2012" t="s">
        <v>6186</v>
      </c>
      <c r="AS2012" t="s">
        <v>6186</v>
      </c>
      <c r="AT2012" t="s">
        <v>6186</v>
      </c>
      <c r="AU2012" t="s">
        <v>6186</v>
      </c>
      <c r="AV2012" t="s">
        <v>6186</v>
      </c>
      <c r="AW2012" t="s">
        <v>6186</v>
      </c>
      <c r="AX2012">
        <v>4</v>
      </c>
      <c r="AY2012" t="s">
        <v>6186</v>
      </c>
      <c r="AZ2012" t="s">
        <v>6186</v>
      </c>
      <c r="BA2012" t="s">
        <v>6186</v>
      </c>
      <c r="BB2012" t="s">
        <v>6186</v>
      </c>
      <c r="BC2012" t="s">
        <v>6186</v>
      </c>
      <c r="BD2012" t="s">
        <v>6186</v>
      </c>
    </row>
    <row r="2013" spans="1:56">
      <c r="A2013" t="s">
        <v>6185</v>
      </c>
      <c r="B2013">
        <v>2750</v>
      </c>
      <c r="C2013">
        <v>1978</v>
      </c>
      <c r="D2013">
        <v>498</v>
      </c>
      <c r="E2013">
        <v>3.4494999999999998E-2</v>
      </c>
      <c r="F2013">
        <v>24.824100000000001</v>
      </c>
      <c r="H2013">
        <v>21.163360000000001</v>
      </c>
      <c r="I2013">
        <f t="shared" si="35"/>
        <v>0.73003010319999995</v>
      </c>
      <c r="K2013">
        <v>19.251239999999999</v>
      </c>
      <c r="L2013">
        <v>24.087489999999999</v>
      </c>
      <c r="M2013">
        <v>419.92387000000002</v>
      </c>
      <c r="N2013">
        <v>461.63249000000002</v>
      </c>
      <c r="O2013">
        <v>368.94668000000001</v>
      </c>
      <c r="P2013" t="s">
        <v>6186</v>
      </c>
      <c r="Q2013">
        <v>128.6028</v>
      </c>
      <c r="R2013">
        <v>94.509</v>
      </c>
      <c r="S2013">
        <v>13.389699999999999</v>
      </c>
      <c r="T2013">
        <v>0.74046100000000004</v>
      </c>
      <c r="U2013">
        <v>3.4367000000000002E-2</v>
      </c>
      <c r="V2013">
        <v>29.398890000000002</v>
      </c>
      <c r="W2013">
        <v>8.9999999999999993E-3</v>
      </c>
      <c r="X2013" t="s">
        <v>6186</v>
      </c>
      <c r="Y2013">
        <v>0.99099999999999999</v>
      </c>
      <c r="Z2013">
        <v>0.66700000000000004</v>
      </c>
      <c r="AA2013">
        <v>0.33300000000000002</v>
      </c>
      <c r="AB2013" t="s">
        <v>6186</v>
      </c>
      <c r="AC2013" t="s">
        <v>6186</v>
      </c>
      <c r="AD2013" t="s">
        <v>6186</v>
      </c>
      <c r="AE2013">
        <v>0.94499999999999995</v>
      </c>
      <c r="AF2013" t="s">
        <v>6186</v>
      </c>
      <c r="AG2013">
        <v>5.5E-2</v>
      </c>
      <c r="AH2013" t="s">
        <v>6186</v>
      </c>
      <c r="AI2013" t="s">
        <v>6186</v>
      </c>
      <c r="AJ2013" t="s">
        <v>6186</v>
      </c>
      <c r="AK2013" t="s">
        <v>6186</v>
      </c>
      <c r="AL2013" t="s">
        <v>6186</v>
      </c>
      <c r="AM2013" t="s">
        <v>6186</v>
      </c>
      <c r="AN2013" t="s">
        <v>6186</v>
      </c>
      <c r="AO2013" t="s">
        <v>6186</v>
      </c>
      <c r="AP2013">
        <v>1</v>
      </c>
      <c r="AQ2013" t="s">
        <v>6186</v>
      </c>
      <c r="AR2013" t="s">
        <v>6186</v>
      </c>
      <c r="AS2013" t="s">
        <v>6186</v>
      </c>
      <c r="AT2013" t="s">
        <v>6186</v>
      </c>
      <c r="AU2013" t="s">
        <v>6186</v>
      </c>
      <c r="AV2013">
        <v>4.0999999999999996</v>
      </c>
      <c r="AW2013" t="s">
        <v>6186</v>
      </c>
      <c r="AX2013">
        <v>4</v>
      </c>
      <c r="AY2013">
        <v>0.53400000000000003</v>
      </c>
      <c r="AZ2013">
        <v>0.46600000000000003</v>
      </c>
      <c r="BA2013" t="s">
        <v>6186</v>
      </c>
      <c r="BB2013" t="s">
        <v>6186</v>
      </c>
      <c r="BC2013" t="s">
        <v>6186</v>
      </c>
      <c r="BD2013" t="s">
        <v>6186</v>
      </c>
    </row>
    <row r="2014" spans="1:56">
      <c r="A2014" t="s">
        <v>6185</v>
      </c>
      <c r="B2014">
        <v>2750</v>
      </c>
      <c r="C2014">
        <v>1979</v>
      </c>
      <c r="D2014">
        <v>459</v>
      </c>
      <c r="E2014">
        <v>3.3068E-2</v>
      </c>
      <c r="F2014">
        <v>24.020289999999999</v>
      </c>
      <c r="H2014">
        <v>20.493690000000001</v>
      </c>
      <c r="I2014">
        <f t="shared" si="35"/>
        <v>0.67768534091999999</v>
      </c>
      <c r="K2014">
        <v>18.47411</v>
      </c>
      <c r="L2014">
        <v>23.654170000000001</v>
      </c>
      <c r="M2014">
        <v>433.64575000000002</v>
      </c>
      <c r="N2014">
        <v>481.05153999999999</v>
      </c>
      <c r="O2014">
        <v>375.70535000000001</v>
      </c>
      <c r="P2014" t="s">
        <v>6186</v>
      </c>
      <c r="Q2014">
        <v>132.1968</v>
      </c>
      <c r="R2014">
        <v>93.680599999999998</v>
      </c>
      <c r="S2014">
        <v>14.739000000000001</v>
      </c>
      <c r="T2014">
        <v>0.70972400000000002</v>
      </c>
      <c r="U2014">
        <v>3.4065999999999999E-2</v>
      </c>
      <c r="V2014">
        <v>28.424679999999999</v>
      </c>
      <c r="W2014">
        <v>5.3999999999999999E-2</v>
      </c>
      <c r="X2014" t="s">
        <v>6186</v>
      </c>
      <c r="Y2014">
        <v>0.94599999999999995</v>
      </c>
      <c r="Z2014">
        <v>0.59599999999999997</v>
      </c>
      <c r="AA2014">
        <v>0.40400000000000003</v>
      </c>
      <c r="AB2014" t="s">
        <v>6186</v>
      </c>
      <c r="AC2014" t="s">
        <v>6186</v>
      </c>
      <c r="AD2014" t="s">
        <v>6186</v>
      </c>
      <c r="AE2014">
        <v>0.93899999999999995</v>
      </c>
      <c r="AF2014" t="s">
        <v>6186</v>
      </c>
      <c r="AG2014">
        <v>6.0999999999999999E-2</v>
      </c>
      <c r="AH2014" t="s">
        <v>6186</v>
      </c>
      <c r="AI2014" t="s">
        <v>6186</v>
      </c>
      <c r="AJ2014" t="s">
        <v>6186</v>
      </c>
      <c r="AK2014" t="s">
        <v>6186</v>
      </c>
      <c r="AL2014" t="s">
        <v>6186</v>
      </c>
      <c r="AM2014" t="s">
        <v>6186</v>
      </c>
      <c r="AN2014" t="s">
        <v>6186</v>
      </c>
      <c r="AO2014" t="s">
        <v>6186</v>
      </c>
      <c r="AP2014">
        <v>1</v>
      </c>
      <c r="AQ2014" t="s">
        <v>6186</v>
      </c>
      <c r="AR2014" t="s">
        <v>6186</v>
      </c>
      <c r="AS2014" t="s">
        <v>6186</v>
      </c>
      <c r="AT2014" t="s">
        <v>6186</v>
      </c>
      <c r="AU2014" t="s">
        <v>6186</v>
      </c>
      <c r="AV2014">
        <v>3.8</v>
      </c>
      <c r="AW2014" t="s">
        <v>6186</v>
      </c>
      <c r="AX2014">
        <v>3.8</v>
      </c>
      <c r="AY2014">
        <v>0.83199999999999996</v>
      </c>
      <c r="AZ2014">
        <v>0.16800000000000001</v>
      </c>
      <c r="BA2014" t="s">
        <v>6186</v>
      </c>
      <c r="BB2014" t="s">
        <v>6186</v>
      </c>
      <c r="BC2014" t="s">
        <v>6186</v>
      </c>
      <c r="BD2014" t="s">
        <v>6186</v>
      </c>
    </row>
    <row r="2015" spans="1:56">
      <c r="A2015" t="s">
        <v>6185</v>
      </c>
      <c r="B2015">
        <v>2750</v>
      </c>
      <c r="C2015">
        <v>1980</v>
      </c>
      <c r="D2015">
        <v>973</v>
      </c>
      <c r="E2015">
        <v>8.6091000000000001E-2</v>
      </c>
      <c r="F2015">
        <v>26.05433</v>
      </c>
      <c r="H2015">
        <v>22.24334</v>
      </c>
      <c r="I2015">
        <f t="shared" si="35"/>
        <v>1.9149513839400001</v>
      </c>
      <c r="K2015">
        <v>19.90964</v>
      </c>
      <c r="L2015">
        <v>25.96283</v>
      </c>
      <c r="M2015">
        <v>399.53536000000003</v>
      </c>
      <c r="N2015">
        <v>446.36671999999999</v>
      </c>
      <c r="O2015">
        <v>342.29703999999998</v>
      </c>
      <c r="P2015" t="s">
        <v>6186</v>
      </c>
      <c r="Q2015">
        <v>141.54519999999999</v>
      </c>
      <c r="R2015">
        <v>93.245999999999995</v>
      </c>
      <c r="S2015">
        <v>14.918699999999999</v>
      </c>
      <c r="T2015">
        <v>0.665049</v>
      </c>
      <c r="U2015">
        <v>3.3908000000000001E-2</v>
      </c>
      <c r="V2015">
        <v>30.94624</v>
      </c>
      <c r="W2015">
        <v>0.47899999999999998</v>
      </c>
      <c r="X2015" t="s">
        <v>6186</v>
      </c>
      <c r="Y2015">
        <v>0.52100000000000002</v>
      </c>
      <c r="Z2015">
        <v>0.53600000000000003</v>
      </c>
      <c r="AA2015">
        <v>0.46400000000000002</v>
      </c>
      <c r="AB2015" t="s">
        <v>6186</v>
      </c>
      <c r="AC2015" t="s">
        <v>6186</v>
      </c>
      <c r="AD2015" t="s">
        <v>6186</v>
      </c>
      <c r="AE2015">
        <v>0.86199999999999999</v>
      </c>
      <c r="AF2015" t="s">
        <v>6186</v>
      </c>
      <c r="AG2015">
        <v>0.13800000000000001</v>
      </c>
      <c r="AH2015" t="s">
        <v>6186</v>
      </c>
      <c r="AI2015" t="s">
        <v>6186</v>
      </c>
      <c r="AJ2015" t="s">
        <v>6186</v>
      </c>
      <c r="AK2015" t="s">
        <v>6186</v>
      </c>
      <c r="AL2015" t="s">
        <v>6186</v>
      </c>
      <c r="AM2015" t="s">
        <v>6186</v>
      </c>
      <c r="AN2015" t="s">
        <v>6186</v>
      </c>
      <c r="AO2015" t="s">
        <v>6186</v>
      </c>
      <c r="AP2015">
        <v>1</v>
      </c>
      <c r="AQ2015" t="s">
        <v>6186</v>
      </c>
      <c r="AR2015" t="s">
        <v>6186</v>
      </c>
      <c r="AS2015" t="s">
        <v>6186</v>
      </c>
      <c r="AT2015" t="s">
        <v>6186</v>
      </c>
      <c r="AU2015" t="s">
        <v>6186</v>
      </c>
      <c r="AV2015">
        <v>3.7</v>
      </c>
      <c r="AW2015" t="s">
        <v>6186</v>
      </c>
      <c r="AX2015">
        <v>4.0999999999999996</v>
      </c>
      <c r="AY2015">
        <v>0.81899999999999995</v>
      </c>
      <c r="AZ2015">
        <v>0.18099999999999999</v>
      </c>
      <c r="BA2015" t="s">
        <v>6186</v>
      </c>
      <c r="BB2015" t="s">
        <v>6186</v>
      </c>
      <c r="BC2015" t="s">
        <v>6186</v>
      </c>
      <c r="BD2015" t="s">
        <v>6186</v>
      </c>
    </row>
    <row r="2016" spans="1:56">
      <c r="A2016" t="s">
        <v>6185</v>
      </c>
      <c r="B2016">
        <v>2750</v>
      </c>
      <c r="C2016">
        <v>1981</v>
      </c>
      <c r="D2016">
        <v>715</v>
      </c>
      <c r="E2016">
        <v>6.7698999999999995E-2</v>
      </c>
      <c r="F2016">
        <v>27.710229999999999</v>
      </c>
      <c r="H2016">
        <v>23.614840000000001</v>
      </c>
      <c r="I2016">
        <f t="shared" si="35"/>
        <v>1.5987010531599999</v>
      </c>
      <c r="K2016">
        <v>21.583300000000001</v>
      </c>
      <c r="L2016">
        <v>26.684719999999999</v>
      </c>
      <c r="M2016">
        <v>376.59354000000002</v>
      </c>
      <c r="N2016">
        <v>412.01740000000001</v>
      </c>
      <c r="O2016">
        <v>333.29770000000002</v>
      </c>
      <c r="P2016" t="s">
        <v>6186</v>
      </c>
      <c r="Q2016">
        <v>136.56809999999999</v>
      </c>
      <c r="R2016">
        <v>91.610299999999995</v>
      </c>
      <c r="S2016">
        <v>15.266400000000001</v>
      </c>
      <c r="T2016">
        <v>0.67823299999999997</v>
      </c>
      <c r="U2016">
        <v>3.3313000000000002E-2</v>
      </c>
      <c r="V2016">
        <v>32.650379999999998</v>
      </c>
      <c r="W2016">
        <v>0.7</v>
      </c>
      <c r="X2016" t="s">
        <v>6186</v>
      </c>
      <c r="Y2016">
        <v>0.3</v>
      </c>
      <c r="Z2016">
        <v>0.36</v>
      </c>
      <c r="AA2016">
        <v>0.64</v>
      </c>
      <c r="AB2016" t="s">
        <v>6186</v>
      </c>
      <c r="AC2016" t="s">
        <v>6186</v>
      </c>
      <c r="AD2016" t="s">
        <v>6186</v>
      </c>
      <c r="AE2016">
        <v>0.81100000000000005</v>
      </c>
      <c r="AF2016" t="s">
        <v>6186</v>
      </c>
      <c r="AG2016">
        <v>0.183</v>
      </c>
      <c r="AH2016" t="s">
        <v>6186</v>
      </c>
      <c r="AI2016">
        <v>6.0000000000000001E-3</v>
      </c>
      <c r="AJ2016">
        <v>6.0000000000000001E-3</v>
      </c>
      <c r="AK2016" t="s">
        <v>6186</v>
      </c>
      <c r="AL2016" t="s">
        <v>6186</v>
      </c>
      <c r="AM2016" t="s">
        <v>6186</v>
      </c>
      <c r="AN2016" t="s">
        <v>6186</v>
      </c>
      <c r="AO2016" t="s">
        <v>6186</v>
      </c>
      <c r="AP2016">
        <v>0.99399999999999999</v>
      </c>
      <c r="AQ2016" t="s">
        <v>6186</v>
      </c>
      <c r="AR2016" t="s">
        <v>6186</v>
      </c>
      <c r="AS2016" t="s">
        <v>6186</v>
      </c>
      <c r="AT2016" t="s">
        <v>6186</v>
      </c>
      <c r="AU2016" t="s">
        <v>6186</v>
      </c>
      <c r="AV2016">
        <v>3.6</v>
      </c>
      <c r="AW2016" t="s">
        <v>6186</v>
      </c>
      <c r="AX2016">
        <v>4</v>
      </c>
      <c r="AY2016">
        <v>0.80700000000000005</v>
      </c>
      <c r="AZ2016">
        <v>0.193</v>
      </c>
      <c r="BA2016" t="s">
        <v>6186</v>
      </c>
      <c r="BB2016" t="s">
        <v>6186</v>
      </c>
      <c r="BC2016" t="s">
        <v>6186</v>
      </c>
      <c r="BD2016" t="s">
        <v>6186</v>
      </c>
    </row>
    <row r="2017" spans="1:56">
      <c r="A2017" t="s">
        <v>6185</v>
      </c>
      <c r="B2017">
        <v>2750</v>
      </c>
      <c r="C2017">
        <v>1982</v>
      </c>
      <c r="D2017">
        <v>961</v>
      </c>
      <c r="E2017">
        <v>9.8752000000000006E-2</v>
      </c>
      <c r="F2017">
        <v>28.762250000000002</v>
      </c>
      <c r="H2017">
        <v>24.54795</v>
      </c>
      <c r="I2017">
        <f t="shared" si="35"/>
        <v>2.4241591584000002</v>
      </c>
      <c r="K2017">
        <v>22.046579999999999</v>
      </c>
      <c r="L2017">
        <v>28.50009</v>
      </c>
      <c r="M2017">
        <v>362.18995999999999</v>
      </c>
      <c r="N2017">
        <v>403.26632999999998</v>
      </c>
      <c r="O2017">
        <v>311.98550999999998</v>
      </c>
      <c r="P2017" t="s">
        <v>6186</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6186</v>
      </c>
      <c r="AD2017" t="s">
        <v>6186</v>
      </c>
      <c r="AE2017">
        <v>0.874</v>
      </c>
      <c r="AF2017" t="s">
        <v>6186</v>
      </c>
      <c r="AG2017">
        <v>6.4000000000000001E-2</v>
      </c>
      <c r="AH2017">
        <v>5.8000000000000003E-2</v>
      </c>
      <c r="AI2017">
        <v>4.0000000000000001E-3</v>
      </c>
      <c r="AJ2017">
        <v>4.0000000000000001E-3</v>
      </c>
      <c r="AK2017" t="s">
        <v>6186</v>
      </c>
      <c r="AL2017" t="s">
        <v>6186</v>
      </c>
      <c r="AM2017" t="s">
        <v>6186</v>
      </c>
      <c r="AN2017" t="s">
        <v>6186</v>
      </c>
      <c r="AO2017" t="s">
        <v>6186</v>
      </c>
      <c r="AP2017">
        <v>0.996</v>
      </c>
      <c r="AQ2017" t="s">
        <v>6186</v>
      </c>
      <c r="AR2017" t="s">
        <v>6186</v>
      </c>
      <c r="AS2017" t="s">
        <v>6186</v>
      </c>
      <c r="AT2017" t="s">
        <v>6186</v>
      </c>
      <c r="AU2017" t="s">
        <v>6186</v>
      </c>
      <c r="AV2017">
        <v>3.5</v>
      </c>
      <c r="AW2017" t="s">
        <v>6186</v>
      </c>
      <c r="AX2017">
        <v>4</v>
      </c>
      <c r="AY2017">
        <v>0.84</v>
      </c>
      <c r="AZ2017">
        <v>0.16</v>
      </c>
      <c r="BA2017" t="s">
        <v>6186</v>
      </c>
      <c r="BB2017" t="s">
        <v>6186</v>
      </c>
      <c r="BC2017" t="s">
        <v>6186</v>
      </c>
      <c r="BD2017" t="s">
        <v>6186</v>
      </c>
    </row>
    <row r="2018" spans="1:56">
      <c r="A2018" t="s">
        <v>6185</v>
      </c>
      <c r="B2018">
        <v>2750</v>
      </c>
      <c r="C2018">
        <v>1983</v>
      </c>
      <c r="D2018">
        <v>863</v>
      </c>
      <c r="E2018">
        <v>8.3799999999999999E-2</v>
      </c>
      <c r="F2018">
        <v>30.189520000000002</v>
      </c>
      <c r="H2018">
        <v>25.71847</v>
      </c>
      <c r="I2018">
        <f t="shared" si="35"/>
        <v>2.1552077860000001</v>
      </c>
      <c r="K2018">
        <v>23.619</v>
      </c>
      <c r="L2018">
        <v>28.85314</v>
      </c>
      <c r="M2018">
        <v>345.76211000000001</v>
      </c>
      <c r="N2018">
        <v>376.48446000000001</v>
      </c>
      <c r="O2018">
        <v>308.21256</v>
      </c>
      <c r="P2018" t="s">
        <v>6186</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6186</v>
      </c>
      <c r="AD2018" t="s">
        <v>6186</v>
      </c>
      <c r="AE2018">
        <v>0.46500000000000002</v>
      </c>
      <c r="AF2018" t="s">
        <v>6186</v>
      </c>
      <c r="AG2018">
        <v>0.123</v>
      </c>
      <c r="AH2018">
        <v>0.40600000000000003</v>
      </c>
      <c r="AI2018">
        <v>6.0000000000000001E-3</v>
      </c>
      <c r="AJ2018">
        <v>6.0000000000000001E-3</v>
      </c>
      <c r="AK2018" t="s">
        <v>6186</v>
      </c>
      <c r="AL2018" t="s">
        <v>6186</v>
      </c>
      <c r="AM2018" t="s">
        <v>6186</v>
      </c>
      <c r="AN2018" t="s">
        <v>6186</v>
      </c>
      <c r="AO2018" t="s">
        <v>6186</v>
      </c>
      <c r="AP2018">
        <v>0.99399999999999999</v>
      </c>
      <c r="AQ2018" t="s">
        <v>6186</v>
      </c>
      <c r="AR2018" t="s">
        <v>6186</v>
      </c>
      <c r="AS2018" t="s">
        <v>6186</v>
      </c>
      <c r="AT2018" t="s">
        <v>6186</v>
      </c>
      <c r="AU2018" t="s">
        <v>6186</v>
      </c>
      <c r="AV2018">
        <v>3.6</v>
      </c>
      <c r="AW2018" t="s">
        <v>6186</v>
      </c>
      <c r="AX2018">
        <v>4</v>
      </c>
      <c r="AY2018">
        <v>0.77100000000000002</v>
      </c>
      <c r="AZ2018">
        <v>0.22900000000000001</v>
      </c>
      <c r="BA2018" t="s">
        <v>6186</v>
      </c>
      <c r="BB2018" t="s">
        <v>6186</v>
      </c>
      <c r="BC2018" t="s">
        <v>6186</v>
      </c>
      <c r="BD2018" t="s">
        <v>6186</v>
      </c>
    </row>
    <row r="2019" spans="1:56">
      <c r="A2019" t="s">
        <v>6185</v>
      </c>
      <c r="B2019">
        <v>2750</v>
      </c>
      <c r="C2019">
        <v>1984</v>
      </c>
      <c r="D2019" s="7">
        <v>2051</v>
      </c>
      <c r="E2019">
        <v>0.146261</v>
      </c>
      <c r="F2019">
        <v>30.12444</v>
      </c>
      <c r="H2019">
        <v>25.684529999999999</v>
      </c>
      <c r="I2019">
        <f t="shared" si="35"/>
        <v>3.7566450423299997</v>
      </c>
      <c r="K2019">
        <v>23.349540000000001</v>
      </c>
      <c r="L2019">
        <v>29.260899999999999</v>
      </c>
      <c r="M2019">
        <v>346.34314000000001</v>
      </c>
      <c r="N2019">
        <v>380.96787999999998</v>
      </c>
      <c r="O2019">
        <v>304.02402000000001</v>
      </c>
      <c r="P2019" t="s">
        <v>6186</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6186</v>
      </c>
      <c r="AD2019">
        <v>1E-3</v>
      </c>
      <c r="AE2019">
        <v>0.443</v>
      </c>
      <c r="AF2019" t="s">
        <v>6186</v>
      </c>
      <c r="AG2019">
        <v>0.122</v>
      </c>
      <c r="AH2019">
        <v>0.42399999999999999</v>
      </c>
      <c r="AI2019">
        <v>0.01</v>
      </c>
      <c r="AJ2019">
        <v>0.01</v>
      </c>
      <c r="AK2019" t="s">
        <v>6186</v>
      </c>
      <c r="AL2019" t="s">
        <v>6186</v>
      </c>
      <c r="AM2019" t="s">
        <v>6186</v>
      </c>
      <c r="AN2019" t="s">
        <v>6186</v>
      </c>
      <c r="AO2019" t="s">
        <v>6186</v>
      </c>
      <c r="AP2019">
        <v>0.99</v>
      </c>
      <c r="AQ2019" t="s">
        <v>6186</v>
      </c>
      <c r="AR2019" t="s">
        <v>6186</v>
      </c>
      <c r="AS2019" t="s">
        <v>6186</v>
      </c>
      <c r="AT2019" t="s">
        <v>6186</v>
      </c>
      <c r="AU2019" t="s">
        <v>6186</v>
      </c>
      <c r="AV2019">
        <v>3.6</v>
      </c>
      <c r="AW2019" t="s">
        <v>6186</v>
      </c>
      <c r="AX2019">
        <v>4</v>
      </c>
      <c r="AY2019">
        <v>0.78500000000000003</v>
      </c>
      <c r="AZ2019">
        <v>0.215</v>
      </c>
      <c r="BA2019" t="s">
        <v>6186</v>
      </c>
      <c r="BB2019" t="s">
        <v>6186</v>
      </c>
      <c r="BC2019" t="s">
        <v>6186</v>
      </c>
      <c r="BD2019" t="s">
        <v>6186</v>
      </c>
    </row>
    <row r="2020" spans="1:56">
      <c r="A2020" t="s">
        <v>6185</v>
      </c>
      <c r="B2020">
        <v>2750</v>
      </c>
      <c r="C2020">
        <v>1985</v>
      </c>
      <c r="D2020" s="7">
        <v>1878</v>
      </c>
      <c r="E2020">
        <v>0.12990699999999999</v>
      </c>
      <c r="F2020">
        <v>30.55725</v>
      </c>
      <c r="H2020">
        <v>26.048780000000001</v>
      </c>
      <c r="I2020">
        <f t="shared" si="35"/>
        <v>3.3839188634599999</v>
      </c>
      <c r="K2020">
        <v>23.73612</v>
      </c>
      <c r="L2020">
        <v>29.57009</v>
      </c>
      <c r="M2020">
        <v>341.30488000000003</v>
      </c>
      <c r="N2020">
        <v>374.55597</v>
      </c>
      <c r="O2020">
        <v>300.66467</v>
      </c>
      <c r="P2020" t="s">
        <v>6186</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6186</v>
      </c>
      <c r="AD2020" t="s">
        <v>6186</v>
      </c>
      <c r="AE2020">
        <v>0.25600000000000001</v>
      </c>
      <c r="AF2020" t="s">
        <v>6186</v>
      </c>
      <c r="AG2020">
        <v>0.14499999999999999</v>
      </c>
      <c r="AH2020">
        <v>0.59499999999999997</v>
      </c>
      <c r="AI2020">
        <v>4.0000000000000001E-3</v>
      </c>
      <c r="AJ2020">
        <v>4.0000000000000001E-3</v>
      </c>
      <c r="AK2020" t="s">
        <v>6186</v>
      </c>
      <c r="AL2020" t="s">
        <v>6186</v>
      </c>
      <c r="AM2020" t="s">
        <v>6186</v>
      </c>
      <c r="AN2020" t="s">
        <v>6186</v>
      </c>
      <c r="AO2020" t="s">
        <v>6186</v>
      </c>
      <c r="AP2020">
        <v>0.996</v>
      </c>
      <c r="AQ2020" t="s">
        <v>6186</v>
      </c>
      <c r="AR2020" t="s">
        <v>6186</v>
      </c>
      <c r="AS2020" t="s">
        <v>6186</v>
      </c>
      <c r="AT2020" t="s">
        <v>6186</v>
      </c>
      <c r="AU2020" t="s">
        <v>6186</v>
      </c>
      <c r="AV2020">
        <v>3.5</v>
      </c>
      <c r="AW2020" t="s">
        <v>6186</v>
      </c>
      <c r="AX2020">
        <v>4</v>
      </c>
      <c r="AY2020">
        <v>0.79700000000000004</v>
      </c>
      <c r="AZ2020">
        <v>0.20300000000000001</v>
      </c>
      <c r="BA2020" t="s">
        <v>6186</v>
      </c>
      <c r="BB2020" t="s">
        <v>6186</v>
      </c>
      <c r="BC2020" t="s">
        <v>6186</v>
      </c>
      <c r="BD2020" t="s">
        <v>6186</v>
      </c>
    </row>
    <row r="2021" spans="1:56">
      <c r="A2021" t="s">
        <v>6185</v>
      </c>
      <c r="B2021">
        <v>2750</v>
      </c>
      <c r="C2021">
        <v>1986</v>
      </c>
      <c r="D2021" s="7">
        <v>1899</v>
      </c>
      <c r="E2021">
        <v>0.123585</v>
      </c>
      <c r="F2021">
        <v>30.618659999999998</v>
      </c>
      <c r="H2021">
        <v>26.005240000000001</v>
      </c>
      <c r="I2021">
        <f t="shared" si="35"/>
        <v>3.2138575854</v>
      </c>
      <c r="K2021">
        <v>23.570350000000001</v>
      </c>
      <c r="L2021">
        <v>29.652999999999999</v>
      </c>
      <c r="M2021">
        <v>341.84503999999998</v>
      </c>
      <c r="N2021">
        <v>377.15674999999999</v>
      </c>
      <c r="O2021">
        <v>299.79545999999999</v>
      </c>
      <c r="P2021" t="s">
        <v>6186</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6186</v>
      </c>
      <c r="AD2021" t="s">
        <v>6186</v>
      </c>
      <c r="AE2021">
        <v>0.15</v>
      </c>
      <c r="AF2021" t="s">
        <v>6186</v>
      </c>
      <c r="AG2021">
        <v>0.32100000000000001</v>
      </c>
      <c r="AH2021">
        <v>0.52600000000000002</v>
      </c>
      <c r="AI2021">
        <v>3.0000000000000001E-3</v>
      </c>
      <c r="AJ2021">
        <v>3.0000000000000001E-3</v>
      </c>
      <c r="AK2021" t="s">
        <v>6186</v>
      </c>
      <c r="AL2021" t="s">
        <v>6186</v>
      </c>
      <c r="AM2021" t="s">
        <v>6186</v>
      </c>
      <c r="AN2021" t="s">
        <v>6186</v>
      </c>
      <c r="AO2021" t="s">
        <v>6186</v>
      </c>
      <c r="AP2021">
        <v>0.997</v>
      </c>
      <c r="AQ2021" t="s">
        <v>6186</v>
      </c>
      <c r="AR2021" t="s">
        <v>6186</v>
      </c>
      <c r="AS2021" t="s">
        <v>6186</v>
      </c>
      <c r="AT2021">
        <v>0.17499999999999999</v>
      </c>
      <c r="AU2021" t="s">
        <v>6186</v>
      </c>
      <c r="AV2021">
        <v>3.8</v>
      </c>
      <c r="AW2021" t="s">
        <v>6186</v>
      </c>
      <c r="AX2021">
        <v>4</v>
      </c>
      <c r="AY2021">
        <v>0.66700000000000004</v>
      </c>
      <c r="AZ2021">
        <v>0.33300000000000002</v>
      </c>
      <c r="BA2021" t="s">
        <v>6186</v>
      </c>
      <c r="BB2021" t="s">
        <v>6186</v>
      </c>
      <c r="BC2021" t="s">
        <v>6186</v>
      </c>
      <c r="BD2021" t="s">
        <v>6186</v>
      </c>
    </row>
    <row r="2022" spans="1:56">
      <c r="A2022" t="s">
        <v>6185</v>
      </c>
      <c r="B2022">
        <v>2750</v>
      </c>
      <c r="C2022">
        <v>1987</v>
      </c>
      <c r="D2022" s="7">
        <v>1896</v>
      </c>
      <c r="E2022">
        <v>0.12754199999999999</v>
      </c>
      <c r="F2022">
        <v>30.825890000000001</v>
      </c>
      <c r="H2022">
        <v>26.077829999999999</v>
      </c>
      <c r="I2022">
        <f t="shared" si="35"/>
        <v>3.3260185938599998</v>
      </c>
      <c r="K2022">
        <v>23.58503</v>
      </c>
      <c r="L2022">
        <v>29.723739999999999</v>
      </c>
      <c r="M2022">
        <v>340.85025999999999</v>
      </c>
      <c r="N2022">
        <v>376.87540000000001</v>
      </c>
      <c r="O2022">
        <v>299.04250999999999</v>
      </c>
      <c r="P2022" t="s">
        <v>6186</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6186</v>
      </c>
      <c r="AD2022" t="s">
        <v>6186</v>
      </c>
      <c r="AE2022">
        <v>0.16600000000000001</v>
      </c>
      <c r="AF2022" t="s">
        <v>6186</v>
      </c>
      <c r="AG2022">
        <v>0.247</v>
      </c>
      <c r="AH2022">
        <v>0.58399999999999996</v>
      </c>
      <c r="AI2022">
        <v>2E-3</v>
      </c>
      <c r="AJ2022">
        <v>2E-3</v>
      </c>
      <c r="AK2022" t="s">
        <v>6186</v>
      </c>
      <c r="AL2022" t="s">
        <v>6186</v>
      </c>
      <c r="AM2022" t="s">
        <v>6186</v>
      </c>
      <c r="AN2022" t="s">
        <v>6186</v>
      </c>
      <c r="AO2022" t="s">
        <v>6186</v>
      </c>
      <c r="AP2022">
        <v>0.998</v>
      </c>
      <c r="AQ2022" t="s">
        <v>6186</v>
      </c>
      <c r="AR2022" t="s">
        <v>6186</v>
      </c>
      <c r="AS2022" t="s">
        <v>6186</v>
      </c>
      <c r="AT2022">
        <v>0.26400000000000001</v>
      </c>
      <c r="AU2022" t="s">
        <v>6186</v>
      </c>
      <c r="AV2022">
        <v>3.8</v>
      </c>
      <c r="AW2022" t="s">
        <v>6186</v>
      </c>
      <c r="AX2022">
        <v>4</v>
      </c>
      <c r="AY2022">
        <v>0.68899999999999995</v>
      </c>
      <c r="AZ2022">
        <v>0.311</v>
      </c>
      <c r="BA2022" t="s">
        <v>6186</v>
      </c>
      <c r="BB2022" t="s">
        <v>6186</v>
      </c>
      <c r="BC2022" t="s">
        <v>6186</v>
      </c>
      <c r="BD2022" t="s">
        <v>6186</v>
      </c>
    </row>
    <row r="2023" spans="1:56">
      <c r="A2023" t="s">
        <v>6185</v>
      </c>
      <c r="B2023">
        <v>2750</v>
      </c>
      <c r="C2023">
        <v>1988</v>
      </c>
      <c r="D2023" s="7">
        <v>1519</v>
      </c>
      <c r="E2023">
        <v>9.9302000000000001E-2</v>
      </c>
      <c r="F2023">
        <v>31.50592</v>
      </c>
      <c r="H2023">
        <v>26.545159999999999</v>
      </c>
      <c r="I2023">
        <f t="shared" si="35"/>
        <v>2.6359874783200001</v>
      </c>
      <c r="K2023">
        <v>23.934609999999999</v>
      </c>
      <c r="L2023">
        <v>30.281580000000002</v>
      </c>
      <c r="M2023">
        <v>334.78798</v>
      </c>
      <c r="N2023">
        <v>371.30324999999999</v>
      </c>
      <c r="O2023">
        <v>293.47872999999998</v>
      </c>
      <c r="P2023" t="s">
        <v>6186</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6186</v>
      </c>
      <c r="AD2023" t="s">
        <v>6186</v>
      </c>
      <c r="AE2023">
        <v>0.214</v>
      </c>
      <c r="AF2023" t="s">
        <v>6186</v>
      </c>
      <c r="AG2023">
        <v>0.189</v>
      </c>
      <c r="AH2023">
        <v>0.59799999999999998</v>
      </c>
      <c r="AI2023" t="s">
        <v>6186</v>
      </c>
      <c r="AJ2023" t="s">
        <v>6186</v>
      </c>
      <c r="AK2023" t="s">
        <v>6186</v>
      </c>
      <c r="AL2023" t="s">
        <v>6186</v>
      </c>
      <c r="AM2023" t="s">
        <v>6186</v>
      </c>
      <c r="AN2023" t="s">
        <v>6186</v>
      </c>
      <c r="AO2023" t="s">
        <v>6186</v>
      </c>
      <c r="AP2023">
        <v>1</v>
      </c>
      <c r="AQ2023" t="s">
        <v>6186</v>
      </c>
      <c r="AR2023" t="s">
        <v>6186</v>
      </c>
      <c r="AS2023" t="s">
        <v>6186</v>
      </c>
      <c r="AT2023">
        <v>0.27200000000000002</v>
      </c>
      <c r="AU2023" t="s">
        <v>6186</v>
      </c>
      <c r="AV2023">
        <v>3.8</v>
      </c>
      <c r="AW2023" t="s">
        <v>6186</v>
      </c>
      <c r="AX2023">
        <v>4</v>
      </c>
      <c r="AY2023">
        <v>0.69</v>
      </c>
      <c r="AZ2023">
        <v>0.31</v>
      </c>
      <c r="BA2023" t="s">
        <v>6186</v>
      </c>
      <c r="BB2023" t="s">
        <v>6186</v>
      </c>
      <c r="BC2023" t="s">
        <v>6186</v>
      </c>
      <c r="BD2023" t="s">
        <v>6186</v>
      </c>
    </row>
    <row r="2024" spans="1:56">
      <c r="A2024" t="s">
        <v>6185</v>
      </c>
      <c r="B2024">
        <v>2750</v>
      </c>
      <c r="C2024">
        <v>1989</v>
      </c>
      <c r="D2024" s="7">
        <v>1204</v>
      </c>
      <c r="E2024">
        <v>8.3319000000000004E-2</v>
      </c>
      <c r="F2024">
        <v>31.763179999999998</v>
      </c>
      <c r="H2024">
        <v>26.653590000000001</v>
      </c>
      <c r="I2024">
        <f t="shared" si="35"/>
        <v>2.2207504652100001</v>
      </c>
      <c r="K2024">
        <v>23.971450000000001</v>
      </c>
      <c r="L2024">
        <v>30.406169999999999</v>
      </c>
      <c r="M2024">
        <v>333.53267</v>
      </c>
      <c r="N2024">
        <v>370.84798999999998</v>
      </c>
      <c r="O2024">
        <v>292.37317000000002</v>
      </c>
      <c r="P2024" t="s">
        <v>6186</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6186</v>
      </c>
      <c r="AD2024" t="s">
        <v>6186</v>
      </c>
      <c r="AE2024">
        <v>0.14099999999999999</v>
      </c>
      <c r="AF2024" t="s">
        <v>6186</v>
      </c>
      <c r="AG2024">
        <v>0.218</v>
      </c>
      <c r="AH2024">
        <v>0.63800000000000001</v>
      </c>
      <c r="AI2024">
        <v>3.0000000000000001E-3</v>
      </c>
      <c r="AJ2024">
        <v>3.0000000000000001E-3</v>
      </c>
      <c r="AK2024" t="s">
        <v>6186</v>
      </c>
      <c r="AL2024" t="s">
        <v>6186</v>
      </c>
      <c r="AM2024" t="s">
        <v>6186</v>
      </c>
      <c r="AN2024" t="s">
        <v>6186</v>
      </c>
      <c r="AO2024" t="s">
        <v>6186</v>
      </c>
      <c r="AP2024">
        <v>0.997</v>
      </c>
      <c r="AQ2024" t="s">
        <v>6186</v>
      </c>
      <c r="AR2024" t="s">
        <v>6186</v>
      </c>
      <c r="AS2024" t="s">
        <v>6186</v>
      </c>
      <c r="AT2024">
        <v>0.22600000000000001</v>
      </c>
      <c r="AU2024" t="s">
        <v>6186</v>
      </c>
      <c r="AV2024">
        <v>3.7</v>
      </c>
      <c r="AW2024" t="s">
        <v>6186</v>
      </c>
      <c r="AX2024">
        <v>4</v>
      </c>
      <c r="AY2024">
        <v>0.70399999999999996</v>
      </c>
      <c r="AZ2024">
        <v>0.29599999999999999</v>
      </c>
      <c r="BA2024" t="s">
        <v>6186</v>
      </c>
      <c r="BB2024" t="s">
        <v>6186</v>
      </c>
      <c r="BC2024" t="s">
        <v>6186</v>
      </c>
      <c r="BD2024" t="s">
        <v>6186</v>
      </c>
    </row>
    <row r="2025" spans="1:56">
      <c r="A2025" t="s">
        <v>6185</v>
      </c>
      <c r="B2025">
        <v>2750</v>
      </c>
      <c r="C2025">
        <v>1990</v>
      </c>
      <c r="D2025" s="7">
        <v>1081</v>
      </c>
      <c r="E2025">
        <v>8.5677000000000003E-2</v>
      </c>
      <c r="F2025">
        <v>31.93703</v>
      </c>
      <c r="H2025">
        <v>26.661829999999998</v>
      </c>
      <c r="I2025">
        <f t="shared" si="35"/>
        <v>2.28430560891</v>
      </c>
      <c r="K2025">
        <v>24.085740000000001</v>
      </c>
      <c r="L2025">
        <v>30.123090000000001</v>
      </c>
      <c r="M2025">
        <v>333.37371000000002</v>
      </c>
      <c r="N2025">
        <v>369.02834000000001</v>
      </c>
      <c r="O2025">
        <v>295.06934000000001</v>
      </c>
      <c r="P2025" t="s">
        <v>6186</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6186</v>
      </c>
      <c r="AD2025" t="s">
        <v>6186</v>
      </c>
      <c r="AE2025">
        <v>4.0000000000000001E-3</v>
      </c>
      <c r="AF2025" t="s">
        <v>6186</v>
      </c>
      <c r="AG2025">
        <v>0.56499999999999995</v>
      </c>
      <c r="AH2025">
        <v>0.43</v>
      </c>
      <c r="AI2025">
        <v>2E-3</v>
      </c>
      <c r="AJ2025">
        <v>2E-3</v>
      </c>
      <c r="AK2025" t="s">
        <v>6186</v>
      </c>
      <c r="AL2025" t="s">
        <v>6186</v>
      </c>
      <c r="AM2025" t="s">
        <v>6186</v>
      </c>
      <c r="AN2025" t="s">
        <v>6186</v>
      </c>
      <c r="AO2025" t="s">
        <v>6186</v>
      </c>
      <c r="AP2025">
        <v>0.998</v>
      </c>
      <c r="AQ2025" t="s">
        <v>6186</v>
      </c>
      <c r="AR2025" t="s">
        <v>6186</v>
      </c>
      <c r="AS2025" t="s">
        <v>6186</v>
      </c>
      <c r="AT2025">
        <v>0.46899999999999997</v>
      </c>
      <c r="AU2025" t="s">
        <v>6186</v>
      </c>
      <c r="AV2025">
        <v>3.6</v>
      </c>
      <c r="AW2025" t="s">
        <v>6186</v>
      </c>
      <c r="AX2025">
        <v>4</v>
      </c>
      <c r="AY2025">
        <v>0.74299999999999999</v>
      </c>
      <c r="AZ2025">
        <v>0.25700000000000001</v>
      </c>
      <c r="BA2025" t="s">
        <v>6186</v>
      </c>
      <c r="BB2025" t="s">
        <v>6186</v>
      </c>
      <c r="BC2025" t="s">
        <v>6186</v>
      </c>
      <c r="BD2025" t="s">
        <v>6186</v>
      </c>
    </row>
    <row r="2026" spans="1:56">
      <c r="A2026" t="s">
        <v>6185</v>
      </c>
      <c r="B2026">
        <v>2750</v>
      </c>
      <c r="C2026">
        <v>1991</v>
      </c>
      <c r="D2026" s="7">
        <v>1462</v>
      </c>
      <c r="E2026">
        <v>0.116317</v>
      </c>
      <c r="F2026">
        <v>32.450560000000003</v>
      </c>
      <c r="H2026">
        <v>27.01624</v>
      </c>
      <c r="I2026">
        <f t="shared" si="35"/>
        <v>3.1424479880800003</v>
      </c>
      <c r="K2026">
        <v>24.091950000000001</v>
      </c>
      <c r="L2026">
        <v>30.96152</v>
      </c>
      <c r="M2026">
        <v>329.06369999999998</v>
      </c>
      <c r="N2026">
        <v>368.99984999999998</v>
      </c>
      <c r="O2026">
        <v>287.13878</v>
      </c>
      <c r="P2026" t="s">
        <v>6186</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6186</v>
      </c>
      <c r="AD2026" t="s">
        <v>6186</v>
      </c>
      <c r="AE2026" t="s">
        <v>6186</v>
      </c>
      <c r="AF2026" t="s">
        <v>6186</v>
      </c>
      <c r="AG2026">
        <v>0.63500000000000001</v>
      </c>
      <c r="AH2026">
        <v>0.36099999999999999</v>
      </c>
      <c r="AI2026">
        <v>3.0000000000000001E-3</v>
      </c>
      <c r="AJ2026">
        <v>3.0000000000000001E-3</v>
      </c>
      <c r="AK2026" t="s">
        <v>6186</v>
      </c>
      <c r="AL2026" t="s">
        <v>6186</v>
      </c>
      <c r="AM2026" t="s">
        <v>6186</v>
      </c>
      <c r="AN2026" t="s">
        <v>6186</v>
      </c>
      <c r="AO2026" t="s">
        <v>6186</v>
      </c>
      <c r="AP2026">
        <v>0.997</v>
      </c>
      <c r="AQ2026" t="s">
        <v>6186</v>
      </c>
      <c r="AR2026" t="s">
        <v>6186</v>
      </c>
      <c r="AS2026" t="s">
        <v>6186</v>
      </c>
      <c r="AT2026">
        <v>0.47</v>
      </c>
      <c r="AU2026" t="s">
        <v>6186</v>
      </c>
      <c r="AV2026">
        <v>3.9</v>
      </c>
      <c r="AW2026" t="s">
        <v>6186</v>
      </c>
      <c r="AX2026">
        <v>4</v>
      </c>
      <c r="AY2026">
        <v>0.71899999999999997</v>
      </c>
      <c r="AZ2026">
        <v>0.28100000000000003</v>
      </c>
      <c r="BA2026" t="s">
        <v>6186</v>
      </c>
      <c r="BB2026" t="s">
        <v>6186</v>
      </c>
      <c r="BC2026" t="s">
        <v>6186</v>
      </c>
      <c r="BD2026" t="s">
        <v>6186</v>
      </c>
    </row>
    <row r="2027" spans="1:56">
      <c r="A2027" t="s">
        <v>6185</v>
      </c>
      <c r="B2027">
        <v>2750</v>
      </c>
      <c r="C2027">
        <v>1992</v>
      </c>
      <c r="D2027" s="7">
        <v>1280</v>
      </c>
      <c r="E2027">
        <v>0.10514999999999999</v>
      </c>
      <c r="F2027">
        <v>32.59572</v>
      </c>
      <c r="H2027">
        <v>27.033539999999999</v>
      </c>
      <c r="I2027">
        <f t="shared" si="35"/>
        <v>2.8425767309999999</v>
      </c>
      <c r="K2027">
        <v>23.986509999999999</v>
      </c>
      <c r="L2027">
        <v>31.078939999999999</v>
      </c>
      <c r="M2027">
        <v>328.76751999999999</v>
      </c>
      <c r="N2027">
        <v>370.52920999999998</v>
      </c>
      <c r="O2027">
        <v>285.97550000000001</v>
      </c>
      <c r="P2027" t="s">
        <v>6186</v>
      </c>
      <c r="Q2027">
        <v>110.4533</v>
      </c>
      <c r="R2027">
        <v>106.03019999999999</v>
      </c>
      <c r="S2027">
        <v>11.724</v>
      </c>
      <c r="T2027">
        <v>0.97232799999999997</v>
      </c>
      <c r="U2027">
        <v>3.8556E-2</v>
      </c>
      <c r="V2027">
        <v>37.39179</v>
      </c>
      <c r="W2027">
        <v>0.995</v>
      </c>
      <c r="X2027">
        <v>5.0000000000000001E-3</v>
      </c>
      <c r="Y2027" t="s">
        <v>6186</v>
      </c>
      <c r="Z2027">
        <v>0.30099999999999999</v>
      </c>
      <c r="AA2027">
        <v>5.5E-2</v>
      </c>
      <c r="AB2027">
        <v>0.64400000000000002</v>
      </c>
      <c r="AC2027" t="s">
        <v>6186</v>
      </c>
      <c r="AD2027" t="s">
        <v>6186</v>
      </c>
      <c r="AE2027" t="s">
        <v>6186</v>
      </c>
      <c r="AF2027" t="s">
        <v>6186</v>
      </c>
      <c r="AG2027">
        <v>0.85899999999999999</v>
      </c>
      <c r="AH2027">
        <v>0.14000000000000001</v>
      </c>
      <c r="AI2027">
        <v>1E-3</v>
      </c>
      <c r="AJ2027">
        <v>1E-3</v>
      </c>
      <c r="AK2027" t="s">
        <v>6186</v>
      </c>
      <c r="AL2027" t="s">
        <v>6186</v>
      </c>
      <c r="AM2027" t="s">
        <v>6186</v>
      </c>
      <c r="AN2027" t="s">
        <v>6186</v>
      </c>
      <c r="AO2027" t="s">
        <v>6186</v>
      </c>
      <c r="AP2027">
        <v>0.999</v>
      </c>
      <c r="AQ2027" t="s">
        <v>6186</v>
      </c>
      <c r="AR2027" t="s">
        <v>6186</v>
      </c>
      <c r="AS2027" t="s">
        <v>6186</v>
      </c>
      <c r="AT2027">
        <v>0.58799999999999997</v>
      </c>
      <c r="AU2027" t="s">
        <v>6186</v>
      </c>
      <c r="AV2027">
        <v>3.9</v>
      </c>
      <c r="AW2027" t="s">
        <v>6186</v>
      </c>
      <c r="AX2027">
        <v>4</v>
      </c>
      <c r="AY2027">
        <v>0.69899999999999995</v>
      </c>
      <c r="AZ2027">
        <v>0.30099999999999999</v>
      </c>
      <c r="BA2027" t="s">
        <v>6186</v>
      </c>
      <c r="BB2027" t="s">
        <v>6186</v>
      </c>
      <c r="BC2027" t="s">
        <v>6186</v>
      </c>
      <c r="BD2027" t="s">
        <v>6186</v>
      </c>
    </row>
    <row r="2028" spans="1:56">
      <c r="A2028" t="s">
        <v>6185</v>
      </c>
      <c r="B2028">
        <v>2750</v>
      </c>
      <c r="C2028">
        <v>1993</v>
      </c>
      <c r="D2028" s="7">
        <v>1651</v>
      </c>
      <c r="E2028">
        <v>0.12500900000000001</v>
      </c>
      <c r="F2028">
        <v>32.955539999999999</v>
      </c>
      <c r="H2028">
        <v>27.223040000000001</v>
      </c>
      <c r="I2028">
        <f t="shared" si="35"/>
        <v>3.4031250073600003</v>
      </c>
      <c r="K2028">
        <v>24.04824</v>
      </c>
      <c r="L2028">
        <v>31.365220000000001</v>
      </c>
      <c r="M2028">
        <v>326.45141999999998</v>
      </c>
      <c r="N2028">
        <v>369.54888</v>
      </c>
      <c r="O2028">
        <v>283.33929999999998</v>
      </c>
      <c r="P2028" t="s">
        <v>6186</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6186</v>
      </c>
      <c r="AD2028" t="s">
        <v>6186</v>
      </c>
      <c r="AE2028" t="s">
        <v>6186</v>
      </c>
      <c r="AF2028" t="s">
        <v>6186</v>
      </c>
      <c r="AG2028">
        <v>0.93799999999999994</v>
      </c>
      <c r="AH2028">
        <v>6.2E-2</v>
      </c>
      <c r="AI2028" t="s">
        <v>6186</v>
      </c>
      <c r="AJ2028" t="s">
        <v>6186</v>
      </c>
      <c r="AK2028" t="s">
        <v>6186</v>
      </c>
      <c r="AL2028" t="s">
        <v>6186</v>
      </c>
      <c r="AM2028" t="s">
        <v>6186</v>
      </c>
      <c r="AN2028" t="s">
        <v>6186</v>
      </c>
      <c r="AO2028" t="s">
        <v>6186</v>
      </c>
      <c r="AP2028">
        <v>1</v>
      </c>
      <c r="AQ2028" t="s">
        <v>6186</v>
      </c>
      <c r="AR2028" t="s">
        <v>6186</v>
      </c>
      <c r="AS2028" t="s">
        <v>6186</v>
      </c>
      <c r="AT2028">
        <v>0.52900000000000003</v>
      </c>
      <c r="AU2028" t="s">
        <v>6186</v>
      </c>
      <c r="AV2028">
        <v>4</v>
      </c>
      <c r="AW2028" t="s">
        <v>6186</v>
      </c>
      <c r="AX2028">
        <v>4</v>
      </c>
      <c r="AY2028">
        <v>0.72699999999999998</v>
      </c>
      <c r="AZ2028">
        <v>0.27300000000000002</v>
      </c>
      <c r="BA2028" t="s">
        <v>6186</v>
      </c>
      <c r="BB2028" t="s">
        <v>6186</v>
      </c>
      <c r="BC2028" t="s">
        <v>6186</v>
      </c>
      <c r="BD2028" t="s">
        <v>6186</v>
      </c>
    </row>
    <row r="2029" spans="1:56">
      <c r="A2029" t="s">
        <v>6185</v>
      </c>
      <c r="B2029">
        <v>2750</v>
      </c>
      <c r="C2029">
        <v>1994</v>
      </c>
      <c r="D2029" s="7">
        <v>1522</v>
      </c>
      <c r="E2029">
        <v>0.107719</v>
      </c>
      <c r="F2029">
        <v>33.635829999999999</v>
      </c>
      <c r="H2029">
        <v>27.680890000000002</v>
      </c>
      <c r="I2029">
        <f t="shared" si="35"/>
        <v>2.9817577899100001</v>
      </c>
      <c r="K2029">
        <v>24.268059999999998</v>
      </c>
      <c r="L2029">
        <v>32.090359999999997</v>
      </c>
      <c r="M2029">
        <v>321.05180000000001</v>
      </c>
      <c r="N2029">
        <v>366.20157</v>
      </c>
      <c r="O2029">
        <v>276.93678</v>
      </c>
      <c r="P2029" t="s">
        <v>6186</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6186</v>
      </c>
      <c r="AD2029" t="s">
        <v>6186</v>
      </c>
      <c r="AE2029" t="s">
        <v>6186</v>
      </c>
      <c r="AF2029" t="s">
        <v>6186</v>
      </c>
      <c r="AG2029">
        <v>0.997</v>
      </c>
      <c r="AH2029">
        <v>3.0000000000000001E-3</v>
      </c>
      <c r="AI2029" t="s">
        <v>6186</v>
      </c>
      <c r="AJ2029" t="s">
        <v>6186</v>
      </c>
      <c r="AK2029" t="s">
        <v>6186</v>
      </c>
      <c r="AL2029" t="s">
        <v>6186</v>
      </c>
      <c r="AM2029" t="s">
        <v>6186</v>
      </c>
      <c r="AN2029" t="s">
        <v>6186</v>
      </c>
      <c r="AO2029" t="s">
        <v>6186</v>
      </c>
      <c r="AP2029">
        <v>1</v>
      </c>
      <c r="AQ2029" t="s">
        <v>6186</v>
      </c>
      <c r="AR2029" t="s">
        <v>6186</v>
      </c>
      <c r="AS2029" t="s">
        <v>6186</v>
      </c>
      <c r="AT2029">
        <v>0.67400000000000004</v>
      </c>
      <c r="AU2029" t="s">
        <v>6186</v>
      </c>
      <c r="AV2029">
        <v>4.2</v>
      </c>
      <c r="AW2029" t="s">
        <v>6186</v>
      </c>
      <c r="AX2029">
        <v>4</v>
      </c>
      <c r="AY2029">
        <v>0.67900000000000005</v>
      </c>
      <c r="AZ2029">
        <v>0.32100000000000001</v>
      </c>
      <c r="BA2029" t="s">
        <v>6186</v>
      </c>
      <c r="BB2029" t="s">
        <v>6186</v>
      </c>
      <c r="BC2029" t="s">
        <v>6186</v>
      </c>
      <c r="BD2029" t="s">
        <v>6186</v>
      </c>
    </row>
    <row r="2030" spans="1:56">
      <c r="A2030" t="s">
        <v>6185</v>
      </c>
      <c r="B2030">
        <v>2750</v>
      </c>
      <c r="C2030">
        <v>1995</v>
      </c>
      <c r="D2030" s="7">
        <v>1747</v>
      </c>
      <c r="E2030">
        <v>0.115373</v>
      </c>
      <c r="F2030">
        <v>33.941580000000002</v>
      </c>
      <c r="H2030">
        <v>27.794250000000002</v>
      </c>
      <c r="I2030">
        <f t="shared" si="35"/>
        <v>3.2067060052500005</v>
      </c>
      <c r="K2030">
        <v>24.35416</v>
      </c>
      <c r="L2030">
        <v>32.120559999999998</v>
      </c>
      <c r="M2030">
        <v>319.74243000000001</v>
      </c>
      <c r="N2030">
        <v>364.90688999999998</v>
      </c>
      <c r="O2030">
        <v>276.6764</v>
      </c>
      <c r="P2030" t="s">
        <v>6186</v>
      </c>
      <c r="Q2030">
        <v>109.5502</v>
      </c>
      <c r="R2030">
        <v>110.8432</v>
      </c>
      <c r="S2030">
        <v>11.013299999999999</v>
      </c>
      <c r="T2030">
        <v>1.017118</v>
      </c>
      <c r="U2030">
        <v>4.0307000000000003E-2</v>
      </c>
      <c r="V2030">
        <v>38.411290000000001</v>
      </c>
      <c r="W2030">
        <v>0.999</v>
      </c>
      <c r="X2030">
        <v>0</v>
      </c>
      <c r="Y2030">
        <v>1E-3</v>
      </c>
      <c r="Z2030">
        <v>0.27600000000000002</v>
      </c>
      <c r="AA2030" t="s">
        <v>6186</v>
      </c>
      <c r="AB2030">
        <v>0.72399999999999998</v>
      </c>
      <c r="AC2030" t="s">
        <v>6186</v>
      </c>
      <c r="AD2030" t="s">
        <v>6186</v>
      </c>
      <c r="AE2030" t="s">
        <v>6186</v>
      </c>
      <c r="AF2030" t="s">
        <v>6186</v>
      </c>
      <c r="AG2030">
        <v>1</v>
      </c>
      <c r="AH2030" t="s">
        <v>6186</v>
      </c>
      <c r="AI2030" t="s">
        <v>6186</v>
      </c>
      <c r="AJ2030" t="s">
        <v>6186</v>
      </c>
      <c r="AK2030" t="s">
        <v>6186</v>
      </c>
      <c r="AL2030" t="s">
        <v>6186</v>
      </c>
      <c r="AM2030" t="s">
        <v>6186</v>
      </c>
      <c r="AN2030" t="s">
        <v>6186</v>
      </c>
      <c r="AO2030" t="s">
        <v>6186</v>
      </c>
      <c r="AP2030">
        <v>1</v>
      </c>
      <c r="AQ2030" t="s">
        <v>6186</v>
      </c>
      <c r="AR2030" t="s">
        <v>6186</v>
      </c>
      <c r="AS2030" t="s">
        <v>6186</v>
      </c>
      <c r="AT2030">
        <v>0.747</v>
      </c>
      <c r="AU2030" t="s">
        <v>6186</v>
      </c>
      <c r="AV2030">
        <v>4</v>
      </c>
      <c r="AW2030" t="s">
        <v>6186</v>
      </c>
      <c r="AX2030">
        <v>4</v>
      </c>
      <c r="AY2030">
        <v>0.72399999999999998</v>
      </c>
      <c r="AZ2030">
        <v>0.27600000000000002</v>
      </c>
      <c r="BA2030" t="s">
        <v>6186</v>
      </c>
      <c r="BB2030" t="s">
        <v>6186</v>
      </c>
      <c r="BC2030" t="s">
        <v>6186</v>
      </c>
      <c r="BD2030" t="s">
        <v>6186</v>
      </c>
    </row>
    <row r="2031" spans="1:56">
      <c r="A2031" t="s">
        <v>6185</v>
      </c>
      <c r="B2031">
        <v>2750</v>
      </c>
      <c r="C2031">
        <v>1996</v>
      </c>
      <c r="D2031" s="7">
        <v>1241</v>
      </c>
      <c r="E2031">
        <v>9.4377000000000003E-2</v>
      </c>
      <c r="F2031">
        <v>33.856810000000003</v>
      </c>
      <c r="H2031">
        <v>27.593610000000002</v>
      </c>
      <c r="I2031">
        <f t="shared" si="35"/>
        <v>2.6042021309700001</v>
      </c>
      <c r="K2031">
        <v>24.20337</v>
      </c>
      <c r="L2031">
        <v>31.728439999999999</v>
      </c>
      <c r="M2031">
        <v>322.06729000000001</v>
      </c>
      <c r="N2031">
        <v>367.18034</v>
      </c>
      <c r="O2031">
        <v>280.09575000000001</v>
      </c>
      <c r="P2031" t="s">
        <v>6186</v>
      </c>
      <c r="Q2031">
        <v>108.1262</v>
      </c>
      <c r="R2031">
        <v>117.4357</v>
      </c>
      <c r="S2031">
        <v>11.0288</v>
      </c>
      <c r="T2031">
        <v>1.0863</v>
      </c>
      <c r="U2031">
        <v>4.2703999999999999E-2</v>
      </c>
      <c r="V2031">
        <v>38.189689999999999</v>
      </c>
      <c r="W2031">
        <v>1</v>
      </c>
      <c r="X2031" t="s">
        <v>6186</v>
      </c>
      <c r="Y2031" t="s">
        <v>6186</v>
      </c>
      <c r="Z2031">
        <v>0.251</v>
      </c>
      <c r="AA2031" t="s">
        <v>6186</v>
      </c>
      <c r="AB2031">
        <v>0.748</v>
      </c>
      <c r="AC2031" t="s">
        <v>6186</v>
      </c>
      <c r="AD2031" t="s">
        <v>6186</v>
      </c>
      <c r="AE2031" t="s">
        <v>6186</v>
      </c>
      <c r="AF2031" t="s">
        <v>6186</v>
      </c>
      <c r="AG2031">
        <v>1</v>
      </c>
      <c r="AH2031" t="s">
        <v>6186</v>
      </c>
      <c r="AI2031" t="s">
        <v>6186</v>
      </c>
      <c r="AJ2031" t="s">
        <v>6186</v>
      </c>
      <c r="AK2031" t="s">
        <v>6186</v>
      </c>
      <c r="AL2031" t="s">
        <v>6186</v>
      </c>
      <c r="AM2031" t="s">
        <v>6186</v>
      </c>
      <c r="AN2031" t="s">
        <v>6186</v>
      </c>
      <c r="AO2031" t="s">
        <v>6186</v>
      </c>
      <c r="AP2031">
        <v>1</v>
      </c>
      <c r="AQ2031" t="s">
        <v>6186</v>
      </c>
      <c r="AR2031" t="s">
        <v>6186</v>
      </c>
      <c r="AS2031" t="s">
        <v>6186</v>
      </c>
      <c r="AT2031">
        <v>0.88</v>
      </c>
      <c r="AU2031" t="s">
        <v>6186</v>
      </c>
      <c r="AV2031">
        <v>4</v>
      </c>
      <c r="AW2031">
        <v>1E-3</v>
      </c>
      <c r="AX2031">
        <v>4</v>
      </c>
      <c r="AY2031">
        <v>0.748</v>
      </c>
      <c r="AZ2031">
        <v>0.251</v>
      </c>
      <c r="BA2031" t="s">
        <v>6186</v>
      </c>
      <c r="BB2031" t="s">
        <v>6186</v>
      </c>
      <c r="BC2031" t="s">
        <v>6186</v>
      </c>
      <c r="BD2031" t="s">
        <v>6186</v>
      </c>
    </row>
    <row r="2032" spans="1:56">
      <c r="A2032" t="s">
        <v>6185</v>
      </c>
      <c r="B2032">
        <v>2750</v>
      </c>
      <c r="C2032">
        <v>1997</v>
      </c>
      <c r="D2032" s="7">
        <v>1637</v>
      </c>
      <c r="E2032">
        <v>0.113222</v>
      </c>
      <c r="F2032">
        <v>34.023890000000002</v>
      </c>
      <c r="H2032">
        <v>27.612290000000002</v>
      </c>
      <c r="I2032">
        <f t="shared" si="35"/>
        <v>3.1263186983800004</v>
      </c>
      <c r="K2032">
        <v>24.13278</v>
      </c>
      <c r="L2032">
        <v>31.775300000000001</v>
      </c>
      <c r="M2032">
        <v>321.84944000000002</v>
      </c>
      <c r="N2032">
        <v>368.2543</v>
      </c>
      <c r="O2032">
        <v>279.68265000000002</v>
      </c>
      <c r="P2032" t="s">
        <v>6186</v>
      </c>
      <c r="Q2032">
        <v>109.206</v>
      </c>
      <c r="R2032">
        <v>112.5984</v>
      </c>
      <c r="S2032">
        <v>11.1991</v>
      </c>
      <c r="T2032">
        <v>1.0385949999999999</v>
      </c>
      <c r="U2032">
        <v>4.0945000000000002E-2</v>
      </c>
      <c r="V2032">
        <v>38.162680000000002</v>
      </c>
      <c r="W2032">
        <v>1</v>
      </c>
      <c r="X2032" t="s">
        <v>6186</v>
      </c>
      <c r="Y2032">
        <v>0</v>
      </c>
      <c r="Z2032">
        <v>0.221</v>
      </c>
      <c r="AA2032" t="s">
        <v>6186</v>
      </c>
      <c r="AB2032">
        <v>0.77500000000000002</v>
      </c>
      <c r="AC2032" t="s">
        <v>6186</v>
      </c>
      <c r="AD2032" t="s">
        <v>6186</v>
      </c>
      <c r="AE2032" t="s">
        <v>6186</v>
      </c>
      <c r="AF2032" t="s">
        <v>6186</v>
      </c>
      <c r="AG2032">
        <v>1</v>
      </c>
      <c r="AH2032" t="s">
        <v>6186</v>
      </c>
      <c r="AI2032" t="s">
        <v>6186</v>
      </c>
      <c r="AJ2032" t="s">
        <v>6186</v>
      </c>
      <c r="AK2032" t="s">
        <v>6186</v>
      </c>
      <c r="AL2032" t="s">
        <v>6186</v>
      </c>
      <c r="AM2032" t="s">
        <v>6186</v>
      </c>
      <c r="AN2032" t="s">
        <v>6186</v>
      </c>
      <c r="AO2032" t="s">
        <v>6186</v>
      </c>
      <c r="AP2032">
        <v>1</v>
      </c>
      <c r="AQ2032" t="s">
        <v>6186</v>
      </c>
      <c r="AR2032" t="s">
        <v>6186</v>
      </c>
      <c r="AS2032" t="s">
        <v>6186</v>
      </c>
      <c r="AT2032">
        <v>0.75700000000000001</v>
      </c>
      <c r="AU2032" t="s">
        <v>6186</v>
      </c>
      <c r="AV2032">
        <v>4</v>
      </c>
      <c r="AW2032">
        <v>4.0000000000000001E-3</v>
      </c>
      <c r="AX2032">
        <v>4</v>
      </c>
      <c r="AY2032">
        <v>0.77500000000000002</v>
      </c>
      <c r="AZ2032">
        <v>0.221</v>
      </c>
      <c r="BA2032" t="s">
        <v>6186</v>
      </c>
      <c r="BB2032" t="s">
        <v>6186</v>
      </c>
      <c r="BC2032" t="s">
        <v>6186</v>
      </c>
      <c r="BD2032" t="s">
        <v>6186</v>
      </c>
    </row>
    <row r="2033" spans="1:56">
      <c r="A2033" t="s">
        <v>6185</v>
      </c>
      <c r="B2033">
        <v>2750</v>
      </c>
      <c r="C2033">
        <v>1998</v>
      </c>
      <c r="D2033" s="7">
        <v>1621</v>
      </c>
      <c r="E2033">
        <v>0.112153</v>
      </c>
      <c r="F2033">
        <v>34.548679999999997</v>
      </c>
      <c r="H2033">
        <v>27.940190000000001</v>
      </c>
      <c r="I2033">
        <f t="shared" si="35"/>
        <v>3.1335761290700002</v>
      </c>
      <c r="K2033">
        <v>24.206579999999999</v>
      </c>
      <c r="L2033">
        <v>32.374879999999997</v>
      </c>
      <c r="M2033">
        <v>318.07229999999998</v>
      </c>
      <c r="N2033">
        <v>367.13164999999998</v>
      </c>
      <c r="O2033">
        <v>274.50295</v>
      </c>
      <c r="P2033" t="s">
        <v>6186</v>
      </c>
      <c r="Q2033">
        <v>110.1849</v>
      </c>
      <c r="R2033">
        <v>117.29430000000001</v>
      </c>
      <c r="S2033">
        <v>11.1761</v>
      </c>
      <c r="T2033">
        <v>1.0711059999999999</v>
      </c>
      <c r="U2033">
        <v>4.2652000000000002E-2</v>
      </c>
      <c r="V2033">
        <v>38.597940000000001</v>
      </c>
      <c r="W2033">
        <v>1</v>
      </c>
      <c r="X2033" t="s">
        <v>6186</v>
      </c>
      <c r="Y2033">
        <v>0</v>
      </c>
      <c r="Z2033">
        <v>0.223</v>
      </c>
      <c r="AA2033">
        <v>3.0000000000000001E-3</v>
      </c>
      <c r="AB2033">
        <v>0.77100000000000002</v>
      </c>
      <c r="AC2033" t="s">
        <v>6186</v>
      </c>
      <c r="AD2033" t="s">
        <v>6186</v>
      </c>
      <c r="AE2033" t="s">
        <v>6186</v>
      </c>
      <c r="AF2033" t="s">
        <v>6186</v>
      </c>
      <c r="AG2033">
        <v>1</v>
      </c>
      <c r="AH2033" t="s">
        <v>6186</v>
      </c>
      <c r="AI2033" t="s">
        <v>6186</v>
      </c>
      <c r="AJ2033" t="s">
        <v>6186</v>
      </c>
      <c r="AK2033" t="s">
        <v>6186</v>
      </c>
      <c r="AL2033" t="s">
        <v>6186</v>
      </c>
      <c r="AM2033" t="s">
        <v>6186</v>
      </c>
      <c r="AN2033" t="s">
        <v>6186</v>
      </c>
      <c r="AO2033" t="s">
        <v>6186</v>
      </c>
      <c r="AP2033">
        <v>1</v>
      </c>
      <c r="AQ2033" t="s">
        <v>6186</v>
      </c>
      <c r="AR2033" t="s">
        <v>6186</v>
      </c>
      <c r="AS2033" t="s">
        <v>6186</v>
      </c>
      <c r="AT2033">
        <v>0.83199999999999996</v>
      </c>
      <c r="AU2033" t="s">
        <v>6186</v>
      </c>
      <c r="AV2033">
        <v>4.0999999999999996</v>
      </c>
      <c r="AW2033">
        <v>3.0000000000000001E-3</v>
      </c>
      <c r="AX2033">
        <v>4</v>
      </c>
      <c r="AY2033">
        <v>0.77400000000000002</v>
      </c>
      <c r="AZ2033">
        <v>0.223</v>
      </c>
      <c r="BA2033" t="s">
        <v>6186</v>
      </c>
      <c r="BB2033" t="s">
        <v>6186</v>
      </c>
      <c r="BC2033" t="s">
        <v>6186</v>
      </c>
      <c r="BD2033" t="s">
        <v>6186</v>
      </c>
    </row>
    <row r="2034" spans="1:56">
      <c r="A2034" t="s">
        <v>6185</v>
      </c>
      <c r="B2034">
        <v>2750</v>
      </c>
      <c r="C2034">
        <v>1999</v>
      </c>
      <c r="D2034" s="7">
        <v>1347</v>
      </c>
      <c r="E2034">
        <v>8.8511000000000006E-2</v>
      </c>
      <c r="F2034">
        <v>34.636569999999999</v>
      </c>
      <c r="H2034">
        <v>27.85134</v>
      </c>
      <c r="I2034">
        <f t="shared" si="35"/>
        <v>2.4651499547400002</v>
      </c>
      <c r="K2034">
        <v>24.195550000000001</v>
      </c>
      <c r="L2034">
        <v>32.048679999999997</v>
      </c>
      <c r="M2034">
        <v>319.08699999999999</v>
      </c>
      <c r="N2034">
        <v>367.29899</v>
      </c>
      <c r="O2034">
        <v>277.29694999999998</v>
      </c>
      <c r="P2034" t="s">
        <v>6186</v>
      </c>
      <c r="Q2034">
        <v>109.8527</v>
      </c>
      <c r="R2034">
        <v>117.6499</v>
      </c>
      <c r="S2034">
        <v>11.1335</v>
      </c>
      <c r="T2034">
        <v>1.0782579999999999</v>
      </c>
      <c r="U2034">
        <v>4.2782000000000001E-2</v>
      </c>
      <c r="V2034">
        <v>38.42013</v>
      </c>
      <c r="W2034">
        <v>1</v>
      </c>
      <c r="X2034" t="s">
        <v>6186</v>
      </c>
      <c r="Y2034" t="s">
        <v>6186</v>
      </c>
      <c r="Z2034">
        <v>0.191</v>
      </c>
      <c r="AA2034">
        <v>5.0000000000000001E-3</v>
      </c>
      <c r="AB2034">
        <v>0.80300000000000005</v>
      </c>
      <c r="AC2034" t="s">
        <v>6186</v>
      </c>
      <c r="AD2034" t="s">
        <v>6186</v>
      </c>
      <c r="AE2034" t="s">
        <v>6186</v>
      </c>
      <c r="AF2034" t="s">
        <v>6186</v>
      </c>
      <c r="AG2034">
        <v>1</v>
      </c>
      <c r="AH2034" t="s">
        <v>6186</v>
      </c>
      <c r="AI2034" t="s">
        <v>6186</v>
      </c>
      <c r="AJ2034" t="s">
        <v>6186</v>
      </c>
      <c r="AK2034" t="s">
        <v>6186</v>
      </c>
      <c r="AL2034" t="s">
        <v>6186</v>
      </c>
      <c r="AM2034" t="s">
        <v>6186</v>
      </c>
      <c r="AN2034" t="s">
        <v>6186</v>
      </c>
      <c r="AO2034" t="s">
        <v>6186</v>
      </c>
      <c r="AP2034">
        <v>1</v>
      </c>
      <c r="AQ2034" t="s">
        <v>6186</v>
      </c>
      <c r="AR2034" t="s">
        <v>6186</v>
      </c>
      <c r="AS2034" t="s">
        <v>6186</v>
      </c>
      <c r="AT2034">
        <v>0.83299999999999996</v>
      </c>
      <c r="AU2034" t="s">
        <v>6186</v>
      </c>
      <c r="AV2034">
        <v>4</v>
      </c>
      <c r="AW2034">
        <v>2E-3</v>
      </c>
      <c r="AX2034">
        <v>4</v>
      </c>
      <c r="AY2034">
        <v>0.80700000000000005</v>
      </c>
      <c r="AZ2034">
        <v>0.191</v>
      </c>
      <c r="BA2034" t="s">
        <v>6186</v>
      </c>
      <c r="BB2034" t="s">
        <v>6186</v>
      </c>
      <c r="BC2034" t="s">
        <v>6186</v>
      </c>
      <c r="BD2034" t="s">
        <v>6186</v>
      </c>
    </row>
    <row r="2035" spans="1:56">
      <c r="A2035" t="s">
        <v>6185</v>
      </c>
      <c r="B2035">
        <v>2750</v>
      </c>
      <c r="C2035">
        <v>2000</v>
      </c>
      <c r="D2035" s="7">
        <v>1318</v>
      </c>
      <c r="E2035">
        <v>7.9515000000000002E-2</v>
      </c>
      <c r="F2035">
        <v>34.269069999999999</v>
      </c>
      <c r="H2035">
        <v>27.430569999999999</v>
      </c>
      <c r="I2035">
        <f t="shared" si="35"/>
        <v>2.1811417735499998</v>
      </c>
      <c r="K2035">
        <v>23.827490000000001</v>
      </c>
      <c r="L2035">
        <v>31.457070000000002</v>
      </c>
      <c r="M2035">
        <v>323.98158000000001</v>
      </c>
      <c r="N2035">
        <v>372.97262000000001</v>
      </c>
      <c r="O2035">
        <v>282.51204999999999</v>
      </c>
      <c r="P2035" t="s">
        <v>6186</v>
      </c>
      <c r="Q2035">
        <v>107.83280000000001</v>
      </c>
      <c r="R2035">
        <v>120.0677</v>
      </c>
      <c r="S2035">
        <v>10.524100000000001</v>
      </c>
      <c r="T2035">
        <v>1.1180490000000001</v>
      </c>
      <c r="U2035">
        <v>4.3660999999999998E-2</v>
      </c>
      <c r="V2035">
        <v>37.885950000000001</v>
      </c>
      <c r="W2035">
        <v>0.96899999999999997</v>
      </c>
      <c r="X2035" t="s">
        <v>6186</v>
      </c>
      <c r="Y2035">
        <v>3.1E-2</v>
      </c>
      <c r="Z2035">
        <v>0.21099999999999999</v>
      </c>
      <c r="AA2035">
        <v>1.6E-2</v>
      </c>
      <c r="AB2035">
        <v>0.77200000000000002</v>
      </c>
      <c r="AC2035" t="s">
        <v>6186</v>
      </c>
      <c r="AD2035" t="s">
        <v>6186</v>
      </c>
      <c r="AE2035" t="s">
        <v>6186</v>
      </c>
      <c r="AF2035" t="s">
        <v>6186</v>
      </c>
      <c r="AG2035">
        <v>1</v>
      </c>
      <c r="AH2035" t="s">
        <v>6186</v>
      </c>
      <c r="AI2035" t="s">
        <v>6186</v>
      </c>
      <c r="AJ2035" t="s">
        <v>6186</v>
      </c>
      <c r="AK2035" t="s">
        <v>6186</v>
      </c>
      <c r="AL2035" t="s">
        <v>6186</v>
      </c>
      <c r="AM2035" t="s">
        <v>6186</v>
      </c>
      <c r="AN2035" t="s">
        <v>6186</v>
      </c>
      <c r="AO2035" t="s">
        <v>6186</v>
      </c>
      <c r="AP2035">
        <v>1</v>
      </c>
      <c r="AQ2035" t="s">
        <v>6186</v>
      </c>
      <c r="AR2035" t="s">
        <v>6186</v>
      </c>
      <c r="AS2035" t="s">
        <v>6186</v>
      </c>
      <c r="AT2035">
        <v>0.92200000000000004</v>
      </c>
      <c r="AU2035">
        <v>0.42</v>
      </c>
      <c r="AV2035">
        <v>4.0999999999999996</v>
      </c>
      <c r="AW2035">
        <v>1E-3</v>
      </c>
      <c r="AX2035">
        <v>4.0999999999999996</v>
      </c>
      <c r="AY2035">
        <v>0.78800000000000003</v>
      </c>
      <c r="AZ2035">
        <v>0.20200000000000001</v>
      </c>
      <c r="BA2035">
        <v>8.9999999999999993E-3</v>
      </c>
      <c r="BB2035" t="s">
        <v>6186</v>
      </c>
      <c r="BC2035" t="s">
        <v>6186</v>
      </c>
      <c r="BD2035" t="s">
        <v>6186</v>
      </c>
    </row>
    <row r="2036" spans="1:56">
      <c r="A2036" t="s">
        <v>6185</v>
      </c>
      <c r="B2036">
        <v>2750</v>
      </c>
      <c r="C2036">
        <v>2001</v>
      </c>
      <c r="D2036" s="7">
        <v>1184</v>
      </c>
      <c r="E2036">
        <v>7.5861999999999999E-2</v>
      </c>
      <c r="F2036">
        <v>35.935749999999999</v>
      </c>
      <c r="H2036">
        <v>28.60557</v>
      </c>
      <c r="I2036">
        <f t="shared" si="35"/>
        <v>2.1700757513400002</v>
      </c>
      <c r="K2036">
        <v>24.661090000000002</v>
      </c>
      <c r="L2036">
        <v>32.967880000000001</v>
      </c>
      <c r="M2036">
        <v>310.67379</v>
      </c>
      <c r="N2036">
        <v>360.36527000000001</v>
      </c>
      <c r="O2036">
        <v>269.56538</v>
      </c>
      <c r="P2036" t="s">
        <v>6186</v>
      </c>
      <c r="Q2036">
        <v>108.2466</v>
      </c>
      <c r="R2036">
        <v>121.1319</v>
      </c>
      <c r="S2036">
        <v>10.254899999999999</v>
      </c>
      <c r="T2036">
        <v>1.1221049999999999</v>
      </c>
      <c r="U2036">
        <v>4.4047999999999997E-2</v>
      </c>
      <c r="V2036">
        <v>39.627290000000002</v>
      </c>
      <c r="W2036">
        <v>0.94199999999999995</v>
      </c>
      <c r="X2036" t="s">
        <v>6186</v>
      </c>
      <c r="Y2036">
        <v>5.8000000000000003E-2</v>
      </c>
      <c r="Z2036">
        <v>0.20100000000000001</v>
      </c>
      <c r="AA2036">
        <v>1.4E-2</v>
      </c>
      <c r="AB2036">
        <v>0.78400000000000003</v>
      </c>
      <c r="AC2036" t="s">
        <v>6186</v>
      </c>
      <c r="AD2036" t="s">
        <v>6186</v>
      </c>
      <c r="AE2036" t="s">
        <v>6186</v>
      </c>
      <c r="AF2036" t="s">
        <v>6186</v>
      </c>
      <c r="AG2036">
        <v>1</v>
      </c>
      <c r="AH2036" t="s">
        <v>6186</v>
      </c>
      <c r="AI2036" t="s">
        <v>6186</v>
      </c>
      <c r="AJ2036" t="s">
        <v>6186</v>
      </c>
      <c r="AK2036" t="s">
        <v>6186</v>
      </c>
      <c r="AL2036" t="s">
        <v>6186</v>
      </c>
      <c r="AM2036" t="s">
        <v>6186</v>
      </c>
      <c r="AN2036" t="s">
        <v>6186</v>
      </c>
      <c r="AO2036" t="s">
        <v>6186</v>
      </c>
      <c r="AP2036">
        <v>1</v>
      </c>
      <c r="AQ2036" t="s">
        <v>6186</v>
      </c>
      <c r="AR2036" t="s">
        <v>6186</v>
      </c>
      <c r="AS2036" t="s">
        <v>6186</v>
      </c>
      <c r="AT2036">
        <v>0.93100000000000005</v>
      </c>
      <c r="AU2036">
        <v>0.65900000000000003</v>
      </c>
      <c r="AV2036">
        <v>4.0999999999999996</v>
      </c>
      <c r="AW2036">
        <v>1E-3</v>
      </c>
      <c r="AX2036">
        <v>4.0999999999999996</v>
      </c>
      <c r="AY2036">
        <v>0.79800000000000004</v>
      </c>
      <c r="AZ2036">
        <v>0.192</v>
      </c>
      <c r="BA2036">
        <v>8.0000000000000002E-3</v>
      </c>
      <c r="BB2036" t="s">
        <v>6186</v>
      </c>
      <c r="BC2036" t="s">
        <v>6186</v>
      </c>
      <c r="BD2036" t="s">
        <v>6186</v>
      </c>
    </row>
    <row r="2037" spans="1:56">
      <c r="A2037" t="s">
        <v>6185</v>
      </c>
      <c r="B2037">
        <v>2750</v>
      </c>
      <c r="C2037">
        <v>2002</v>
      </c>
      <c r="D2037">
        <v>913</v>
      </c>
      <c r="E2037">
        <v>5.6655999999999998E-2</v>
      </c>
      <c r="F2037">
        <v>36.344430000000003</v>
      </c>
      <c r="H2037">
        <v>28.758610000000001</v>
      </c>
      <c r="I2037">
        <f t="shared" si="35"/>
        <v>1.6293478081599999</v>
      </c>
      <c r="K2037">
        <v>24.796890000000001</v>
      </c>
      <c r="L2037">
        <v>33.021940000000001</v>
      </c>
      <c r="M2037">
        <v>309.02044999999998</v>
      </c>
      <c r="N2037">
        <v>358.39166</v>
      </c>
      <c r="O2037">
        <v>269.12410999999997</v>
      </c>
      <c r="P2037" t="s">
        <v>6186</v>
      </c>
      <c r="Q2037">
        <v>106.6067</v>
      </c>
      <c r="R2037">
        <v>119.313</v>
      </c>
      <c r="S2037">
        <v>10.523999999999999</v>
      </c>
      <c r="T2037">
        <v>1.1214930000000001</v>
      </c>
      <c r="U2037">
        <v>4.3387000000000002E-2</v>
      </c>
      <c r="V2037">
        <v>39.780419999999999</v>
      </c>
      <c r="W2037">
        <v>0.98499999999999999</v>
      </c>
      <c r="X2037" t="s">
        <v>6186</v>
      </c>
      <c r="Y2037">
        <v>1.4999999999999999E-2</v>
      </c>
      <c r="Z2037">
        <v>0.221</v>
      </c>
      <c r="AA2037">
        <v>6.0000000000000001E-3</v>
      </c>
      <c r="AB2037">
        <v>0.77</v>
      </c>
      <c r="AC2037" t="s">
        <v>6186</v>
      </c>
      <c r="AD2037" t="s">
        <v>6186</v>
      </c>
      <c r="AE2037" t="s">
        <v>6186</v>
      </c>
      <c r="AF2037" t="s">
        <v>6186</v>
      </c>
      <c r="AG2037">
        <v>1</v>
      </c>
      <c r="AH2037" t="s">
        <v>6186</v>
      </c>
      <c r="AI2037" t="s">
        <v>6186</v>
      </c>
      <c r="AJ2037" t="s">
        <v>6186</v>
      </c>
      <c r="AK2037" t="s">
        <v>6186</v>
      </c>
      <c r="AL2037" t="s">
        <v>6186</v>
      </c>
      <c r="AM2037" t="s">
        <v>6186</v>
      </c>
      <c r="AN2037" t="s">
        <v>6186</v>
      </c>
      <c r="AO2037" t="s">
        <v>6186</v>
      </c>
      <c r="AP2037">
        <v>1</v>
      </c>
      <c r="AQ2037" t="s">
        <v>6186</v>
      </c>
      <c r="AR2037" t="s">
        <v>6186</v>
      </c>
      <c r="AS2037" t="s">
        <v>6186</v>
      </c>
      <c r="AT2037">
        <v>0.93799999999999994</v>
      </c>
      <c r="AU2037">
        <v>0.63400000000000001</v>
      </c>
      <c r="AV2037">
        <v>4.2</v>
      </c>
      <c r="AW2037">
        <v>4.0000000000000001E-3</v>
      </c>
      <c r="AX2037">
        <v>4</v>
      </c>
      <c r="AY2037">
        <v>0.77500000000000002</v>
      </c>
      <c r="AZ2037">
        <v>0.21199999999999999</v>
      </c>
      <c r="BA2037">
        <v>8.0000000000000002E-3</v>
      </c>
      <c r="BB2037" t="s">
        <v>6186</v>
      </c>
      <c r="BC2037" t="s">
        <v>6186</v>
      </c>
      <c r="BD2037" t="s">
        <v>6186</v>
      </c>
    </row>
    <row r="2038" spans="1:56">
      <c r="A2038" t="s">
        <v>6185</v>
      </c>
      <c r="B2038">
        <v>2750</v>
      </c>
      <c r="C2038">
        <v>2003</v>
      </c>
      <c r="D2038">
        <v>691</v>
      </c>
      <c r="E2038">
        <v>4.3817000000000002E-2</v>
      </c>
      <c r="F2038">
        <v>37.144840000000002</v>
      </c>
      <c r="H2038">
        <v>29.214030000000001</v>
      </c>
      <c r="I2038">
        <f t="shared" si="35"/>
        <v>1.2800711525100001</v>
      </c>
      <c r="K2038">
        <v>25.128900000000002</v>
      </c>
      <c r="L2038">
        <v>33.516840000000002</v>
      </c>
      <c r="M2038">
        <v>304.20319000000001</v>
      </c>
      <c r="N2038">
        <v>353.65649000000002</v>
      </c>
      <c r="O2038">
        <v>265.15028999999998</v>
      </c>
      <c r="P2038" t="s">
        <v>6186</v>
      </c>
      <c r="Q2038">
        <v>106.4002</v>
      </c>
      <c r="R2038">
        <v>122.92310000000001</v>
      </c>
      <c r="S2038">
        <v>10.1973</v>
      </c>
      <c r="T2038">
        <v>1.154056</v>
      </c>
      <c r="U2038">
        <v>4.4699000000000003E-2</v>
      </c>
      <c r="V2038">
        <v>40.325899999999997</v>
      </c>
      <c r="W2038">
        <v>0.98199999999999998</v>
      </c>
      <c r="X2038" t="s">
        <v>6186</v>
      </c>
      <c r="Y2038">
        <v>1.7999999999999999E-2</v>
      </c>
      <c r="Z2038">
        <v>0.21299999999999999</v>
      </c>
      <c r="AA2038" t="s">
        <v>6186</v>
      </c>
      <c r="AB2038">
        <v>0.77400000000000002</v>
      </c>
      <c r="AC2038" t="s">
        <v>6186</v>
      </c>
      <c r="AD2038" t="s">
        <v>6186</v>
      </c>
      <c r="AE2038" t="s">
        <v>6186</v>
      </c>
      <c r="AF2038" t="s">
        <v>6186</v>
      </c>
      <c r="AG2038">
        <v>1</v>
      </c>
      <c r="AH2038" t="s">
        <v>6186</v>
      </c>
      <c r="AI2038" t="s">
        <v>6186</v>
      </c>
      <c r="AJ2038" t="s">
        <v>6186</v>
      </c>
      <c r="AK2038" t="s">
        <v>6186</v>
      </c>
      <c r="AL2038" t="s">
        <v>6186</v>
      </c>
      <c r="AM2038" t="s">
        <v>6186</v>
      </c>
      <c r="AN2038" t="s">
        <v>6186</v>
      </c>
      <c r="AO2038" t="s">
        <v>6186</v>
      </c>
      <c r="AP2038">
        <v>1</v>
      </c>
      <c r="AQ2038" t="s">
        <v>6186</v>
      </c>
      <c r="AR2038" t="s">
        <v>6186</v>
      </c>
      <c r="AS2038" t="s">
        <v>6186</v>
      </c>
      <c r="AT2038">
        <v>1</v>
      </c>
      <c r="AU2038">
        <v>0.8</v>
      </c>
      <c r="AV2038">
        <v>4.2</v>
      </c>
      <c r="AW2038">
        <v>1.2999999999999999E-2</v>
      </c>
      <c r="AX2038">
        <v>4</v>
      </c>
      <c r="AY2038">
        <v>0.77400000000000002</v>
      </c>
      <c r="AZ2038">
        <v>0.20399999999999999</v>
      </c>
      <c r="BA2038">
        <v>8.9999999999999993E-3</v>
      </c>
      <c r="BB2038" t="s">
        <v>6186</v>
      </c>
      <c r="BC2038" t="s">
        <v>6186</v>
      </c>
      <c r="BD2038" t="s">
        <v>6186</v>
      </c>
    </row>
    <row r="2039" spans="1:56">
      <c r="A2039" t="s">
        <v>6185</v>
      </c>
      <c r="B2039">
        <v>2750</v>
      </c>
      <c r="C2039">
        <v>2004</v>
      </c>
      <c r="D2039">
        <v>729</v>
      </c>
      <c r="E2039">
        <v>4.6433000000000002E-2</v>
      </c>
      <c r="F2039">
        <v>36.943309999999997</v>
      </c>
      <c r="H2039">
        <v>28.93404</v>
      </c>
      <c r="I2039">
        <f t="shared" si="35"/>
        <v>1.34349427932</v>
      </c>
      <c r="K2039">
        <v>24.798780000000001</v>
      </c>
      <c r="L2039">
        <v>33.207929999999998</v>
      </c>
      <c r="M2039">
        <v>307.14693</v>
      </c>
      <c r="N2039">
        <v>358.36441000000002</v>
      </c>
      <c r="O2039">
        <v>267.61676999999997</v>
      </c>
      <c r="P2039" t="s">
        <v>6186</v>
      </c>
      <c r="Q2039">
        <v>104.842</v>
      </c>
      <c r="R2039">
        <v>120.0277</v>
      </c>
      <c r="S2039">
        <v>10.3918</v>
      </c>
      <c r="T2039">
        <v>1.143969</v>
      </c>
      <c r="U2039">
        <v>4.3645999999999997E-2</v>
      </c>
      <c r="V2039">
        <v>39.937069999999999</v>
      </c>
      <c r="W2039">
        <v>0.98799999999999999</v>
      </c>
      <c r="X2039" t="s">
        <v>6186</v>
      </c>
      <c r="Y2039">
        <v>1.2E-2</v>
      </c>
      <c r="Z2039">
        <v>0.23</v>
      </c>
      <c r="AA2039" t="s">
        <v>6186</v>
      </c>
      <c r="AB2039">
        <v>0.75700000000000001</v>
      </c>
      <c r="AC2039" t="s">
        <v>6186</v>
      </c>
      <c r="AD2039" t="s">
        <v>6186</v>
      </c>
      <c r="AE2039" t="s">
        <v>6186</v>
      </c>
      <c r="AF2039" t="s">
        <v>6186</v>
      </c>
      <c r="AG2039">
        <v>1</v>
      </c>
      <c r="AH2039" t="s">
        <v>6186</v>
      </c>
      <c r="AI2039" t="s">
        <v>6186</v>
      </c>
      <c r="AJ2039" t="s">
        <v>6186</v>
      </c>
      <c r="AK2039" t="s">
        <v>6186</v>
      </c>
      <c r="AL2039" t="s">
        <v>6186</v>
      </c>
      <c r="AM2039" t="s">
        <v>6186</v>
      </c>
      <c r="AN2039" t="s">
        <v>6186</v>
      </c>
      <c r="AO2039" t="s">
        <v>6186</v>
      </c>
      <c r="AP2039">
        <v>1</v>
      </c>
      <c r="AQ2039">
        <v>5.0000000000000001E-3</v>
      </c>
      <c r="AR2039" t="s">
        <v>6186</v>
      </c>
      <c r="AS2039" t="s">
        <v>6186</v>
      </c>
      <c r="AT2039">
        <v>0.996</v>
      </c>
      <c r="AU2039">
        <v>0.78400000000000003</v>
      </c>
      <c r="AV2039">
        <v>4.2</v>
      </c>
      <c r="AW2039">
        <v>1.2999999999999999E-2</v>
      </c>
      <c r="AX2039">
        <v>4</v>
      </c>
      <c r="AY2039">
        <v>0.75700000000000001</v>
      </c>
      <c r="AZ2039">
        <v>0.222</v>
      </c>
      <c r="BA2039">
        <v>7.0000000000000001E-3</v>
      </c>
      <c r="BB2039" t="s">
        <v>6186</v>
      </c>
      <c r="BC2039" t="s">
        <v>6186</v>
      </c>
      <c r="BD2039" t="s">
        <v>6186</v>
      </c>
    </row>
    <row r="2040" spans="1:56">
      <c r="A2040" t="s">
        <v>6185</v>
      </c>
      <c r="B2040">
        <v>2750</v>
      </c>
      <c r="C2040">
        <v>2005</v>
      </c>
      <c r="D2040">
        <v>941</v>
      </c>
      <c r="E2040">
        <v>5.9186999999999997E-2</v>
      </c>
      <c r="F2040">
        <v>37.325949999999999</v>
      </c>
      <c r="H2040">
        <v>29.017160000000001</v>
      </c>
      <c r="I2040">
        <f t="shared" si="35"/>
        <v>1.71743864892</v>
      </c>
      <c r="K2040">
        <v>24.963170000000002</v>
      </c>
      <c r="L2040">
        <v>33.068420000000003</v>
      </c>
      <c r="M2040">
        <v>306.26704999999998</v>
      </c>
      <c r="N2040">
        <v>356.00445999999999</v>
      </c>
      <c r="O2040">
        <v>268.74583999999999</v>
      </c>
      <c r="P2040" t="s">
        <v>6186</v>
      </c>
      <c r="Q2040">
        <v>105.6241</v>
      </c>
      <c r="R2040">
        <v>120.8019</v>
      </c>
      <c r="S2040">
        <v>10.325699999999999</v>
      </c>
      <c r="T2040">
        <v>1.1438109999999999</v>
      </c>
      <c r="U2040">
        <v>4.3928000000000002E-2</v>
      </c>
      <c r="V2040">
        <v>40.075240000000001</v>
      </c>
      <c r="W2040">
        <v>0.996</v>
      </c>
      <c r="X2040" t="s">
        <v>6186</v>
      </c>
      <c r="Y2040">
        <v>4.0000000000000001E-3</v>
      </c>
      <c r="Z2040">
        <v>0.16800000000000001</v>
      </c>
      <c r="AA2040" t="s">
        <v>6186</v>
      </c>
      <c r="AB2040">
        <v>0.82199999999999995</v>
      </c>
      <c r="AC2040" t="s">
        <v>6186</v>
      </c>
      <c r="AD2040" t="s">
        <v>6186</v>
      </c>
      <c r="AE2040" t="s">
        <v>6186</v>
      </c>
      <c r="AF2040" t="s">
        <v>6186</v>
      </c>
      <c r="AG2040">
        <v>1</v>
      </c>
      <c r="AH2040" t="s">
        <v>6186</v>
      </c>
      <c r="AI2040" t="s">
        <v>6186</v>
      </c>
      <c r="AJ2040" t="s">
        <v>6186</v>
      </c>
      <c r="AK2040" t="s">
        <v>6186</v>
      </c>
      <c r="AL2040" t="s">
        <v>6186</v>
      </c>
      <c r="AM2040" t="s">
        <v>6186</v>
      </c>
      <c r="AN2040" t="s">
        <v>6186</v>
      </c>
      <c r="AO2040" t="s">
        <v>6186</v>
      </c>
      <c r="AP2040">
        <v>1</v>
      </c>
      <c r="AQ2040">
        <v>2E-3</v>
      </c>
      <c r="AR2040" t="s">
        <v>6186</v>
      </c>
      <c r="AS2040" t="s">
        <v>6186</v>
      </c>
      <c r="AT2040">
        <v>0.93200000000000005</v>
      </c>
      <c r="AU2040">
        <v>0.754</v>
      </c>
      <c r="AV2040">
        <v>4.2</v>
      </c>
      <c r="AW2040">
        <v>0.01</v>
      </c>
      <c r="AX2040">
        <v>4</v>
      </c>
      <c r="AY2040">
        <v>0.82199999999999995</v>
      </c>
      <c r="AZ2040">
        <v>0.16600000000000001</v>
      </c>
      <c r="BA2040">
        <v>2E-3</v>
      </c>
      <c r="BB2040" t="s">
        <v>6186</v>
      </c>
      <c r="BC2040" t="s">
        <v>6186</v>
      </c>
      <c r="BD2040" t="s">
        <v>6186</v>
      </c>
    </row>
    <row r="2041" spans="1:56">
      <c r="A2041" t="s">
        <v>6185</v>
      </c>
      <c r="B2041">
        <v>2750</v>
      </c>
      <c r="C2041">
        <v>2006</v>
      </c>
      <c r="D2041">
        <v>628</v>
      </c>
      <c r="E2041">
        <v>4.1570000000000003E-2</v>
      </c>
      <c r="F2041">
        <v>37.763500000000001</v>
      </c>
      <c r="H2041">
        <v>29.31906</v>
      </c>
      <c r="I2041">
        <f t="shared" si="35"/>
        <v>1.2187933242000002</v>
      </c>
      <c r="K2041">
        <v>25.26512</v>
      </c>
      <c r="L2041">
        <v>33.356749999999998</v>
      </c>
      <c r="M2041">
        <v>303.11342000000002</v>
      </c>
      <c r="N2041">
        <v>351.74975000000001</v>
      </c>
      <c r="O2041">
        <v>266.42284999999998</v>
      </c>
      <c r="P2041" t="s">
        <v>6186</v>
      </c>
      <c r="Q2041">
        <v>103.8822</v>
      </c>
      <c r="R2041">
        <v>118.89570000000001</v>
      </c>
      <c r="S2041">
        <v>10.553599999999999</v>
      </c>
      <c r="T2041">
        <v>1.1422939999999999</v>
      </c>
      <c r="U2041">
        <v>4.3235000000000003E-2</v>
      </c>
      <c r="V2041">
        <v>40.469850000000001</v>
      </c>
      <c r="W2041">
        <v>0.96699999999999997</v>
      </c>
      <c r="X2041" t="s">
        <v>6186</v>
      </c>
      <c r="Y2041">
        <v>3.3000000000000002E-2</v>
      </c>
      <c r="Z2041">
        <v>0.17100000000000001</v>
      </c>
      <c r="AA2041" t="s">
        <v>6186</v>
      </c>
      <c r="AB2041">
        <v>0.81499999999999995</v>
      </c>
      <c r="AC2041" t="s">
        <v>6186</v>
      </c>
      <c r="AD2041" t="s">
        <v>6186</v>
      </c>
      <c r="AE2041" t="s">
        <v>6186</v>
      </c>
      <c r="AF2041" t="s">
        <v>6186</v>
      </c>
      <c r="AG2041">
        <v>1</v>
      </c>
      <c r="AH2041" t="s">
        <v>6186</v>
      </c>
      <c r="AI2041" t="s">
        <v>6186</v>
      </c>
      <c r="AJ2041" t="s">
        <v>6186</v>
      </c>
      <c r="AK2041" t="s">
        <v>6186</v>
      </c>
      <c r="AL2041" t="s">
        <v>6186</v>
      </c>
      <c r="AM2041" t="s">
        <v>6186</v>
      </c>
      <c r="AN2041" t="s">
        <v>6186</v>
      </c>
      <c r="AO2041" t="s">
        <v>6186</v>
      </c>
      <c r="AP2041">
        <v>1</v>
      </c>
      <c r="AQ2041" t="s">
        <v>6186</v>
      </c>
      <c r="AR2041" t="s">
        <v>6186</v>
      </c>
      <c r="AS2041" t="s">
        <v>6186</v>
      </c>
      <c r="AT2041">
        <v>0.91800000000000004</v>
      </c>
      <c r="AU2041">
        <v>0.86099999999999999</v>
      </c>
      <c r="AV2041">
        <v>4.2</v>
      </c>
      <c r="AW2041">
        <v>1.4999999999999999E-2</v>
      </c>
      <c r="AX2041">
        <v>4</v>
      </c>
      <c r="AY2041">
        <v>0.80300000000000005</v>
      </c>
      <c r="AZ2041">
        <v>0.155</v>
      </c>
      <c r="BA2041">
        <v>2.8000000000000001E-2</v>
      </c>
      <c r="BB2041" t="s">
        <v>6186</v>
      </c>
      <c r="BC2041" t="s">
        <v>6186</v>
      </c>
      <c r="BD2041" t="s">
        <v>6186</v>
      </c>
    </row>
    <row r="2042" spans="1:56">
      <c r="A2042" t="s">
        <v>6185</v>
      </c>
      <c r="B2042">
        <v>2750</v>
      </c>
      <c r="C2042">
        <v>2007</v>
      </c>
      <c r="D2042">
        <v>549</v>
      </c>
      <c r="E2042">
        <v>3.5959999999999999E-2</v>
      </c>
      <c r="F2042">
        <v>38.19417</v>
      </c>
      <c r="H2042">
        <v>29.675090000000001</v>
      </c>
      <c r="I2042">
        <f t="shared" si="35"/>
        <v>1.0671162364</v>
      </c>
      <c r="K2042">
        <v>25.44154</v>
      </c>
      <c r="L2042">
        <v>33.935029999999998</v>
      </c>
      <c r="M2042">
        <v>299.47672</v>
      </c>
      <c r="N2042">
        <v>349.31058000000002</v>
      </c>
      <c r="O2042">
        <v>261.88274999999999</v>
      </c>
      <c r="P2042" t="s">
        <v>6186</v>
      </c>
      <c r="Q2042">
        <v>104.4766</v>
      </c>
      <c r="R2042">
        <v>119.7342</v>
      </c>
      <c r="S2042">
        <v>10.5487</v>
      </c>
      <c r="T2042">
        <v>1.1451519999999999</v>
      </c>
      <c r="U2042">
        <v>4.3540000000000002E-2</v>
      </c>
      <c r="V2042">
        <v>40.929819999999999</v>
      </c>
      <c r="W2042">
        <v>0.97599999999999998</v>
      </c>
      <c r="X2042" t="s">
        <v>6186</v>
      </c>
      <c r="Y2042">
        <v>2.4E-2</v>
      </c>
      <c r="Z2042">
        <v>0.14899999999999999</v>
      </c>
      <c r="AA2042" t="s">
        <v>6186</v>
      </c>
      <c r="AB2042">
        <v>0.85099999999999998</v>
      </c>
      <c r="AC2042" t="s">
        <v>6186</v>
      </c>
      <c r="AD2042" t="s">
        <v>6186</v>
      </c>
      <c r="AE2042" t="s">
        <v>6186</v>
      </c>
      <c r="AF2042" t="s">
        <v>6186</v>
      </c>
      <c r="AG2042">
        <v>1</v>
      </c>
      <c r="AH2042" t="s">
        <v>6186</v>
      </c>
      <c r="AI2042" t="s">
        <v>6186</v>
      </c>
      <c r="AJ2042" t="s">
        <v>6186</v>
      </c>
      <c r="AK2042" t="s">
        <v>6186</v>
      </c>
      <c r="AL2042" t="s">
        <v>6186</v>
      </c>
      <c r="AM2042" t="s">
        <v>6186</v>
      </c>
      <c r="AN2042" t="s">
        <v>6186</v>
      </c>
      <c r="AO2042" t="s">
        <v>6186</v>
      </c>
      <c r="AP2042">
        <v>1</v>
      </c>
      <c r="AQ2042" t="s">
        <v>6186</v>
      </c>
      <c r="AR2042" t="s">
        <v>6186</v>
      </c>
      <c r="AS2042" t="s">
        <v>6186</v>
      </c>
      <c r="AT2042">
        <v>0.878</v>
      </c>
      <c r="AU2042">
        <v>0.79700000000000004</v>
      </c>
      <c r="AV2042">
        <v>4.3</v>
      </c>
      <c r="AW2042" t="s">
        <v>6186</v>
      </c>
      <c r="AX2042">
        <v>4</v>
      </c>
      <c r="AY2042">
        <v>0.72399999999999998</v>
      </c>
      <c r="AZ2042">
        <v>0.22700000000000001</v>
      </c>
      <c r="BA2042">
        <v>4.9000000000000002E-2</v>
      </c>
      <c r="BB2042" t="s">
        <v>6186</v>
      </c>
      <c r="BC2042" t="s">
        <v>6186</v>
      </c>
      <c r="BD2042" t="s">
        <v>6186</v>
      </c>
    </row>
    <row r="2043" spans="1:56">
      <c r="A2043" t="s">
        <v>6185</v>
      </c>
      <c r="B2043">
        <v>2750</v>
      </c>
      <c r="C2043">
        <v>2008</v>
      </c>
      <c r="D2043">
        <v>437</v>
      </c>
      <c r="E2043">
        <v>3.1469999999999998E-2</v>
      </c>
      <c r="F2043">
        <v>37.867690000000003</v>
      </c>
      <c r="H2043">
        <v>29.437909999999999</v>
      </c>
      <c r="I2043">
        <f t="shared" si="35"/>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6186</v>
      </c>
      <c r="Y2043">
        <v>3.6999999999999998E-2</v>
      </c>
      <c r="Z2043">
        <v>0.193</v>
      </c>
      <c r="AA2043" t="s">
        <v>6186</v>
      </c>
      <c r="AB2043">
        <v>0.80700000000000005</v>
      </c>
      <c r="AC2043" t="s">
        <v>6186</v>
      </c>
      <c r="AD2043" t="s">
        <v>6186</v>
      </c>
      <c r="AE2043" t="s">
        <v>6186</v>
      </c>
      <c r="AF2043" t="s">
        <v>6186</v>
      </c>
      <c r="AG2043">
        <v>1</v>
      </c>
      <c r="AH2043" t="s">
        <v>6186</v>
      </c>
      <c r="AI2043" t="s">
        <v>6186</v>
      </c>
      <c r="AJ2043" t="s">
        <v>6186</v>
      </c>
      <c r="AK2043" t="s">
        <v>6186</v>
      </c>
      <c r="AL2043" t="s">
        <v>6186</v>
      </c>
      <c r="AM2043" t="s">
        <v>6186</v>
      </c>
      <c r="AN2043" t="s">
        <v>6186</v>
      </c>
      <c r="AO2043" t="s">
        <v>6186</v>
      </c>
      <c r="AP2043">
        <v>1</v>
      </c>
      <c r="AQ2043" t="s">
        <v>6186</v>
      </c>
      <c r="AR2043" t="s">
        <v>6186</v>
      </c>
      <c r="AS2043" t="s">
        <v>6186</v>
      </c>
      <c r="AT2043">
        <v>0.98</v>
      </c>
      <c r="AU2043">
        <v>0.60699999999999998</v>
      </c>
      <c r="AV2043">
        <v>4.4000000000000004</v>
      </c>
      <c r="AW2043" t="s">
        <v>6186</v>
      </c>
      <c r="AX2043">
        <v>4</v>
      </c>
      <c r="AY2043">
        <v>0.66800000000000004</v>
      </c>
      <c r="AZ2043">
        <v>0.28799999999999998</v>
      </c>
      <c r="BA2043">
        <v>4.2999999999999997E-2</v>
      </c>
      <c r="BB2043" t="s">
        <v>6186</v>
      </c>
      <c r="BC2043" t="s">
        <v>6186</v>
      </c>
      <c r="BD2043" t="s">
        <v>6186</v>
      </c>
    </row>
    <row r="2044" spans="1:56">
      <c r="A2044" t="s">
        <v>6185</v>
      </c>
      <c r="B2044">
        <v>2750</v>
      </c>
      <c r="C2044">
        <v>2009</v>
      </c>
      <c r="D2044">
        <v>271</v>
      </c>
      <c r="E2044">
        <v>2.9061E-2</v>
      </c>
      <c r="F2044">
        <v>38.3491</v>
      </c>
      <c r="H2044">
        <v>29.599329999999998</v>
      </c>
      <c r="I2044">
        <f t="shared" si="35"/>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6186</v>
      </c>
      <c r="Y2044">
        <v>1.6E-2</v>
      </c>
      <c r="Z2044">
        <v>0.21099999999999999</v>
      </c>
      <c r="AA2044" t="s">
        <v>6186</v>
      </c>
      <c r="AB2044">
        <v>0.78900000000000003</v>
      </c>
      <c r="AC2044" t="s">
        <v>6186</v>
      </c>
      <c r="AD2044" t="s">
        <v>6186</v>
      </c>
      <c r="AE2044" t="s">
        <v>6186</v>
      </c>
      <c r="AF2044" t="s">
        <v>6186</v>
      </c>
      <c r="AG2044">
        <v>1</v>
      </c>
      <c r="AH2044" t="s">
        <v>6186</v>
      </c>
      <c r="AI2044" t="s">
        <v>6186</v>
      </c>
      <c r="AJ2044" t="s">
        <v>6186</v>
      </c>
      <c r="AK2044" t="s">
        <v>6186</v>
      </c>
      <c r="AL2044" t="s">
        <v>6186</v>
      </c>
      <c r="AM2044" t="s">
        <v>6186</v>
      </c>
      <c r="AN2044" t="s">
        <v>6186</v>
      </c>
      <c r="AO2044" t="s">
        <v>6186</v>
      </c>
      <c r="AP2044">
        <v>1</v>
      </c>
      <c r="AQ2044" t="s">
        <v>6186</v>
      </c>
      <c r="AR2044" t="s">
        <v>6186</v>
      </c>
      <c r="AS2044" t="s">
        <v>6186</v>
      </c>
      <c r="AT2044">
        <v>1</v>
      </c>
      <c r="AU2044">
        <v>0.84799999999999998</v>
      </c>
      <c r="AV2044">
        <v>4.5</v>
      </c>
      <c r="AW2044" t="s">
        <v>6186</v>
      </c>
      <c r="AX2044">
        <v>4</v>
      </c>
      <c r="AY2044">
        <v>0.53200000000000003</v>
      </c>
      <c r="AZ2044">
        <v>0.434</v>
      </c>
      <c r="BA2044">
        <v>3.4000000000000002E-2</v>
      </c>
      <c r="BB2044" t="s">
        <v>6186</v>
      </c>
      <c r="BC2044" t="s">
        <v>6186</v>
      </c>
      <c r="BD2044" t="s">
        <v>6186</v>
      </c>
    </row>
    <row r="2045" spans="1:56">
      <c r="A2045" t="s">
        <v>6185</v>
      </c>
      <c r="B2045">
        <v>2750</v>
      </c>
      <c r="C2045">
        <v>2010</v>
      </c>
      <c r="D2045">
        <v>194</v>
      </c>
      <c r="E2045">
        <v>1.7439E-2</v>
      </c>
      <c r="F2045">
        <v>39.040039999999998</v>
      </c>
      <c r="H2045">
        <v>30.112690000000001</v>
      </c>
      <c r="I2045">
        <f t="shared" si="35"/>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6186</v>
      </c>
      <c r="Y2045">
        <v>3.6999999999999998E-2</v>
      </c>
      <c r="Z2045">
        <v>0.16700000000000001</v>
      </c>
      <c r="AA2045" t="s">
        <v>6186</v>
      </c>
      <c r="AB2045">
        <v>0.83299999999999996</v>
      </c>
      <c r="AC2045" t="s">
        <v>6186</v>
      </c>
      <c r="AD2045" t="s">
        <v>6186</v>
      </c>
      <c r="AE2045" t="s">
        <v>6186</v>
      </c>
      <c r="AF2045" t="s">
        <v>6186</v>
      </c>
      <c r="AG2045">
        <v>1</v>
      </c>
      <c r="AH2045" t="s">
        <v>6186</v>
      </c>
      <c r="AI2045" t="s">
        <v>6186</v>
      </c>
      <c r="AJ2045" t="s">
        <v>6186</v>
      </c>
      <c r="AK2045" t="s">
        <v>6186</v>
      </c>
      <c r="AL2045" t="s">
        <v>6186</v>
      </c>
      <c r="AM2045" t="s">
        <v>6186</v>
      </c>
      <c r="AN2045" t="s">
        <v>6186</v>
      </c>
      <c r="AO2045" t="s">
        <v>6186</v>
      </c>
      <c r="AP2045">
        <v>1</v>
      </c>
      <c r="AQ2045" t="s">
        <v>6186</v>
      </c>
      <c r="AR2045" t="s">
        <v>6186</v>
      </c>
      <c r="AS2045" t="s">
        <v>6186</v>
      </c>
      <c r="AT2045">
        <v>1</v>
      </c>
      <c r="AU2045">
        <v>1</v>
      </c>
      <c r="AV2045">
        <v>4.5</v>
      </c>
      <c r="AW2045" t="s">
        <v>6186</v>
      </c>
      <c r="AX2045">
        <v>4</v>
      </c>
      <c r="AY2045">
        <v>0.51100000000000001</v>
      </c>
      <c r="AZ2045">
        <v>0.43099999999999999</v>
      </c>
      <c r="BA2045">
        <v>5.8999999999999997E-2</v>
      </c>
      <c r="BB2045" t="s">
        <v>6186</v>
      </c>
      <c r="BC2045" t="s">
        <v>6186</v>
      </c>
      <c r="BD2045" t="s">
        <v>6186</v>
      </c>
    </row>
    <row r="2046" spans="1:56">
      <c r="A2046" t="s">
        <v>6185</v>
      </c>
      <c r="B2046">
        <v>2750</v>
      </c>
      <c r="C2046">
        <v>2011</v>
      </c>
      <c r="D2046">
        <v>237</v>
      </c>
      <c r="E2046">
        <v>1.968E-2</v>
      </c>
      <c r="F2046">
        <v>40.406500000000001</v>
      </c>
      <c r="H2046">
        <v>30.62445</v>
      </c>
      <c r="I2046">
        <f t="shared" si="35"/>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6186</v>
      </c>
      <c r="Y2046">
        <v>2.3E-2</v>
      </c>
      <c r="Z2046">
        <v>0.13400000000000001</v>
      </c>
      <c r="AA2046" t="s">
        <v>6186</v>
      </c>
      <c r="AB2046">
        <v>0.86599999999999999</v>
      </c>
      <c r="AC2046" t="s">
        <v>6186</v>
      </c>
      <c r="AD2046" t="s">
        <v>6186</v>
      </c>
      <c r="AE2046" t="s">
        <v>6186</v>
      </c>
      <c r="AF2046" t="s">
        <v>6186</v>
      </c>
      <c r="AG2046">
        <v>1</v>
      </c>
      <c r="AH2046" t="s">
        <v>6186</v>
      </c>
      <c r="AI2046" t="s">
        <v>6186</v>
      </c>
      <c r="AJ2046" t="s">
        <v>6186</v>
      </c>
      <c r="AK2046" t="s">
        <v>6186</v>
      </c>
      <c r="AL2046" t="s">
        <v>6186</v>
      </c>
      <c r="AM2046" t="s">
        <v>6186</v>
      </c>
      <c r="AN2046" t="s">
        <v>6186</v>
      </c>
      <c r="AO2046" t="s">
        <v>6186</v>
      </c>
      <c r="AP2046">
        <v>1</v>
      </c>
      <c r="AQ2046" t="s">
        <v>6186</v>
      </c>
      <c r="AR2046" t="s">
        <v>6186</v>
      </c>
      <c r="AS2046" t="s">
        <v>6186</v>
      </c>
      <c r="AT2046">
        <v>1</v>
      </c>
      <c r="AU2046">
        <v>1</v>
      </c>
      <c r="AV2046">
        <v>5</v>
      </c>
      <c r="AW2046" t="s">
        <v>6186</v>
      </c>
      <c r="AX2046">
        <v>4</v>
      </c>
      <c r="AY2046">
        <v>0.373</v>
      </c>
      <c r="AZ2046">
        <v>0.26100000000000001</v>
      </c>
      <c r="BA2046">
        <v>0.36599999999999999</v>
      </c>
      <c r="BB2046" t="s">
        <v>6186</v>
      </c>
      <c r="BC2046" t="s">
        <v>6186</v>
      </c>
      <c r="BD2046" t="s">
        <v>6186</v>
      </c>
    </row>
    <row r="2047" spans="1:56">
      <c r="A2047" t="s">
        <v>6185</v>
      </c>
      <c r="B2047">
        <v>2750</v>
      </c>
      <c r="C2047">
        <v>2012</v>
      </c>
      <c r="D2047">
        <v>400</v>
      </c>
      <c r="E2047">
        <v>2.9729999999999999E-2</v>
      </c>
      <c r="F2047">
        <v>44.386569999999999</v>
      </c>
      <c r="H2047">
        <v>33.345739999999999</v>
      </c>
      <c r="I2047">
        <f t="shared" si="35"/>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6186</v>
      </c>
      <c r="Y2047">
        <v>0.02</v>
      </c>
      <c r="Z2047">
        <v>9.8000000000000004E-2</v>
      </c>
      <c r="AA2047" t="s">
        <v>6186</v>
      </c>
      <c r="AB2047">
        <v>0.60499999999999998</v>
      </c>
      <c r="AC2047">
        <v>0.113</v>
      </c>
      <c r="AD2047" t="s">
        <v>6186</v>
      </c>
      <c r="AE2047" t="s">
        <v>6186</v>
      </c>
      <c r="AF2047">
        <v>0.248</v>
      </c>
      <c r="AG2047">
        <v>0.748</v>
      </c>
      <c r="AH2047" t="s">
        <v>6186</v>
      </c>
      <c r="AI2047">
        <v>4.0000000000000001E-3</v>
      </c>
      <c r="AJ2047" t="s">
        <v>6186</v>
      </c>
      <c r="AK2047">
        <v>4.0000000000000001E-3</v>
      </c>
      <c r="AL2047" t="s">
        <v>6186</v>
      </c>
      <c r="AM2047" t="s">
        <v>6186</v>
      </c>
      <c r="AN2047" t="s">
        <v>6186</v>
      </c>
      <c r="AO2047">
        <v>0.113</v>
      </c>
      <c r="AP2047">
        <v>0.88400000000000001</v>
      </c>
      <c r="AQ2047">
        <v>6.0000000000000001E-3</v>
      </c>
      <c r="AR2047" t="s">
        <v>6186</v>
      </c>
      <c r="AS2047" t="s">
        <v>6186</v>
      </c>
      <c r="AT2047">
        <v>0.996</v>
      </c>
      <c r="AU2047">
        <v>0.996</v>
      </c>
      <c r="AV2047">
        <v>5.7</v>
      </c>
      <c r="AW2047">
        <v>0.184</v>
      </c>
      <c r="AX2047">
        <v>4</v>
      </c>
      <c r="AY2047">
        <v>4.0000000000000001E-3</v>
      </c>
      <c r="AZ2047">
        <v>0.17</v>
      </c>
      <c r="BA2047">
        <v>0.53</v>
      </c>
      <c r="BB2047" t="s">
        <v>6186</v>
      </c>
      <c r="BC2047" t="s">
        <v>6186</v>
      </c>
      <c r="BD2047" t="s">
        <v>6186</v>
      </c>
    </row>
    <row r="2048" spans="1:56">
      <c r="A2048" t="s">
        <v>6185</v>
      </c>
      <c r="B2048">
        <v>2750</v>
      </c>
      <c r="C2048">
        <v>2013</v>
      </c>
      <c r="D2048">
        <v>473</v>
      </c>
      <c r="E2048">
        <v>3.1102000000000001E-2</v>
      </c>
      <c r="F2048">
        <v>44.2425</v>
      </c>
      <c r="H2048">
        <v>33.206049999999998</v>
      </c>
      <c r="I2048">
        <f t="shared" si="35"/>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6186</v>
      </c>
      <c r="Y2048">
        <v>1.2E-2</v>
      </c>
      <c r="Z2048">
        <v>0.10199999999999999</v>
      </c>
      <c r="AA2048" t="s">
        <v>6186</v>
      </c>
      <c r="AB2048">
        <v>0.69799999999999995</v>
      </c>
      <c r="AC2048">
        <v>9.5000000000000001E-2</v>
      </c>
      <c r="AD2048" t="s">
        <v>6186</v>
      </c>
      <c r="AE2048" t="s">
        <v>6186</v>
      </c>
      <c r="AF2048">
        <v>0.33500000000000002</v>
      </c>
      <c r="AG2048">
        <v>0.66400000000000003</v>
      </c>
      <c r="AH2048" t="s">
        <v>6186</v>
      </c>
      <c r="AI2048">
        <v>0</v>
      </c>
      <c r="AJ2048" t="s">
        <v>6186</v>
      </c>
      <c r="AK2048">
        <v>0</v>
      </c>
      <c r="AL2048" t="s">
        <v>6186</v>
      </c>
      <c r="AM2048" t="s">
        <v>6186</v>
      </c>
      <c r="AN2048" t="s">
        <v>6186</v>
      </c>
      <c r="AO2048">
        <v>9.5000000000000001E-2</v>
      </c>
      <c r="AP2048">
        <v>0.90400000000000003</v>
      </c>
      <c r="AQ2048">
        <v>2.3E-2</v>
      </c>
      <c r="AR2048">
        <v>7.0000000000000001E-3</v>
      </c>
      <c r="AS2048" t="s">
        <v>6186</v>
      </c>
      <c r="AT2048">
        <v>1</v>
      </c>
      <c r="AU2048">
        <v>1</v>
      </c>
      <c r="AV2048">
        <v>5.7</v>
      </c>
      <c r="AW2048">
        <v>0.105</v>
      </c>
      <c r="AX2048">
        <v>4</v>
      </c>
      <c r="AY2048">
        <v>6.0000000000000001E-3</v>
      </c>
      <c r="AZ2048">
        <v>0.216</v>
      </c>
      <c r="BA2048">
        <v>0.57799999999999996</v>
      </c>
      <c r="BB2048" t="s">
        <v>6186</v>
      </c>
      <c r="BC2048" t="s">
        <v>6186</v>
      </c>
      <c r="BD2048" t="s">
        <v>6186</v>
      </c>
    </row>
    <row r="2049" spans="1:56">
      <c r="A2049" t="s">
        <v>6185</v>
      </c>
      <c r="B2049">
        <v>2750</v>
      </c>
      <c r="C2049">
        <v>2014</v>
      </c>
      <c r="D2049">
        <v>360</v>
      </c>
      <c r="E2049">
        <v>2.3238000000000002E-2</v>
      </c>
      <c r="F2049">
        <v>45.525440000000003</v>
      </c>
      <c r="H2049">
        <v>33.976869999999998</v>
      </c>
      <c r="I2049">
        <f t="shared" si="35"/>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6186</v>
      </c>
      <c r="Y2049">
        <v>0.01</v>
      </c>
      <c r="Z2049">
        <v>7.0000000000000007E-2</v>
      </c>
      <c r="AA2049" t="s">
        <v>6186</v>
      </c>
      <c r="AB2049">
        <v>0.45700000000000002</v>
      </c>
      <c r="AC2049">
        <v>0.105</v>
      </c>
      <c r="AD2049" t="s">
        <v>6186</v>
      </c>
      <c r="AE2049" t="s">
        <v>6186</v>
      </c>
      <c r="AF2049">
        <v>0.27400000000000002</v>
      </c>
      <c r="AG2049">
        <v>0.72499999999999998</v>
      </c>
      <c r="AH2049" t="s">
        <v>6186</v>
      </c>
      <c r="AI2049">
        <v>1E-3</v>
      </c>
      <c r="AJ2049" t="s">
        <v>6186</v>
      </c>
      <c r="AK2049">
        <v>1E-3</v>
      </c>
      <c r="AL2049" t="s">
        <v>6186</v>
      </c>
      <c r="AM2049" t="s">
        <v>6186</v>
      </c>
      <c r="AN2049" t="s">
        <v>6186</v>
      </c>
      <c r="AO2049">
        <v>0.105</v>
      </c>
      <c r="AP2049">
        <v>0.89400000000000002</v>
      </c>
      <c r="AQ2049">
        <v>1.2E-2</v>
      </c>
      <c r="AR2049">
        <v>1E-3</v>
      </c>
      <c r="AS2049" t="s">
        <v>6186</v>
      </c>
      <c r="AT2049">
        <v>0.999</v>
      </c>
      <c r="AU2049">
        <v>0.999</v>
      </c>
      <c r="AV2049">
        <v>5.9</v>
      </c>
      <c r="AW2049">
        <v>0.36699999999999999</v>
      </c>
      <c r="AX2049">
        <v>4</v>
      </c>
      <c r="AY2049">
        <v>8.0000000000000002E-3</v>
      </c>
      <c r="AZ2049">
        <v>4.9000000000000002E-2</v>
      </c>
      <c r="BA2049">
        <v>0.47099999999999997</v>
      </c>
      <c r="BB2049" t="s">
        <v>6186</v>
      </c>
      <c r="BC2049" t="s">
        <v>6186</v>
      </c>
      <c r="BD2049" t="s">
        <v>6186</v>
      </c>
    </row>
    <row r="2050" spans="1:56">
      <c r="A2050" t="s">
        <v>6185</v>
      </c>
      <c r="B2050">
        <v>2750</v>
      </c>
      <c r="C2050">
        <v>2015</v>
      </c>
      <c r="D2050">
        <v>473</v>
      </c>
      <c r="E2050">
        <v>2.8274000000000001E-2</v>
      </c>
      <c r="F2050">
        <v>45.457059999999998</v>
      </c>
      <c r="H2050">
        <v>33.960509999999999</v>
      </c>
      <c r="I2050">
        <f t="shared" si="35"/>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6186</v>
      </c>
      <c r="Y2050">
        <v>1.0999999999999999E-2</v>
      </c>
      <c r="Z2050">
        <v>0.09</v>
      </c>
      <c r="AA2050" t="s">
        <v>6186</v>
      </c>
      <c r="AB2050">
        <v>0.34200000000000003</v>
      </c>
      <c r="AC2050">
        <v>7.5999999999999998E-2</v>
      </c>
      <c r="AD2050" t="s">
        <v>6186</v>
      </c>
      <c r="AE2050" t="s">
        <v>6186</v>
      </c>
      <c r="AF2050">
        <v>0.34399999999999997</v>
      </c>
      <c r="AG2050">
        <v>0.65600000000000003</v>
      </c>
      <c r="AH2050" t="s">
        <v>6186</v>
      </c>
      <c r="AI2050" t="s">
        <v>6186</v>
      </c>
      <c r="AJ2050" t="s">
        <v>6186</v>
      </c>
      <c r="AK2050" t="s">
        <v>6186</v>
      </c>
      <c r="AL2050" t="s">
        <v>6186</v>
      </c>
      <c r="AM2050" t="s">
        <v>6186</v>
      </c>
      <c r="AN2050" t="s">
        <v>6186</v>
      </c>
      <c r="AO2050">
        <v>7.5999999999999998E-2</v>
      </c>
      <c r="AP2050">
        <v>0.92400000000000004</v>
      </c>
      <c r="AQ2050">
        <v>1.4999999999999999E-2</v>
      </c>
      <c r="AR2050">
        <v>1E-3</v>
      </c>
      <c r="AS2050" t="s">
        <v>6186</v>
      </c>
      <c r="AT2050">
        <v>1</v>
      </c>
      <c r="AU2050">
        <v>1</v>
      </c>
      <c r="AV2050">
        <v>4.9000000000000004</v>
      </c>
      <c r="AW2050">
        <v>0.49199999999999999</v>
      </c>
      <c r="AX2050">
        <v>4</v>
      </c>
      <c r="AY2050">
        <v>1.2E-2</v>
      </c>
      <c r="AZ2050">
        <v>0.05</v>
      </c>
      <c r="BA2050">
        <v>0.37</v>
      </c>
      <c r="BB2050" t="s">
        <v>6186</v>
      </c>
      <c r="BC2050" t="s">
        <v>6186</v>
      </c>
      <c r="BD2050" t="s">
        <v>6186</v>
      </c>
    </row>
    <row r="2051" spans="1:56">
      <c r="A2051" t="s">
        <v>6185</v>
      </c>
      <c r="B2051">
        <v>2750</v>
      </c>
      <c r="C2051">
        <v>2016</v>
      </c>
      <c r="D2051">
        <v>464</v>
      </c>
      <c r="E2051">
        <v>2.8507999999999999E-2</v>
      </c>
      <c r="F2051">
        <v>45.317950000000003</v>
      </c>
      <c r="H2051">
        <v>33.906599999999997</v>
      </c>
      <c r="I2051">
        <f t="shared" si="35"/>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6186</v>
      </c>
      <c r="Y2051">
        <v>1.4999999999999999E-2</v>
      </c>
      <c r="Z2051">
        <v>4.9000000000000002E-2</v>
      </c>
      <c r="AA2051">
        <v>0.125</v>
      </c>
      <c r="AB2051">
        <v>0.36099999999999999</v>
      </c>
      <c r="AC2051">
        <v>4.7E-2</v>
      </c>
      <c r="AD2051" t="s">
        <v>6186</v>
      </c>
      <c r="AE2051" t="s">
        <v>6186</v>
      </c>
      <c r="AF2051">
        <v>0.505</v>
      </c>
      <c r="AG2051">
        <v>0.495</v>
      </c>
      <c r="AH2051" t="s">
        <v>6186</v>
      </c>
      <c r="AI2051">
        <v>0</v>
      </c>
      <c r="AJ2051" t="s">
        <v>6186</v>
      </c>
      <c r="AK2051">
        <v>0</v>
      </c>
      <c r="AL2051" t="s">
        <v>6186</v>
      </c>
      <c r="AM2051" t="s">
        <v>6186</v>
      </c>
      <c r="AN2051" t="s">
        <v>6186</v>
      </c>
      <c r="AO2051">
        <v>4.7E-2</v>
      </c>
      <c r="AP2051">
        <v>0.95299999999999996</v>
      </c>
      <c r="AQ2051">
        <v>6.0000000000000001E-3</v>
      </c>
      <c r="AR2051">
        <v>1E-3</v>
      </c>
      <c r="AS2051" t="s">
        <v>6186</v>
      </c>
      <c r="AT2051">
        <v>1</v>
      </c>
      <c r="AU2051">
        <v>1</v>
      </c>
      <c r="AV2051">
        <v>5.3</v>
      </c>
      <c r="AW2051">
        <v>0.41899999999999998</v>
      </c>
      <c r="AX2051">
        <v>4</v>
      </c>
      <c r="AY2051">
        <v>1.4999999999999999E-2</v>
      </c>
      <c r="AZ2051">
        <v>0.03</v>
      </c>
      <c r="BA2051">
        <v>0.48899999999999999</v>
      </c>
      <c r="BB2051" t="s">
        <v>6186</v>
      </c>
      <c r="BC2051" t="s">
        <v>6186</v>
      </c>
      <c r="BD2051" t="s">
        <v>6186</v>
      </c>
    </row>
    <row r="2052" spans="1:56">
      <c r="A2052" t="s">
        <v>6185</v>
      </c>
      <c r="B2052">
        <v>2750</v>
      </c>
      <c r="C2052">
        <v>2017</v>
      </c>
      <c r="D2052">
        <v>360</v>
      </c>
      <c r="E2052">
        <v>2.1173999999999998E-2</v>
      </c>
      <c r="F2052">
        <v>44.42183</v>
      </c>
      <c r="H2052">
        <v>33.968179999999997</v>
      </c>
      <c r="I2052">
        <f t="shared" si="35"/>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6186</v>
      </c>
      <c r="Y2052">
        <v>4.7E-2</v>
      </c>
      <c r="Z2052">
        <v>9.4E-2</v>
      </c>
      <c r="AA2052">
        <v>0.11</v>
      </c>
      <c r="AB2052">
        <v>0.433</v>
      </c>
      <c r="AC2052">
        <v>1.4999999999999999E-2</v>
      </c>
      <c r="AD2052" t="s">
        <v>6186</v>
      </c>
      <c r="AE2052" t="s">
        <v>6186</v>
      </c>
      <c r="AF2052">
        <v>0.52500000000000002</v>
      </c>
      <c r="AG2052">
        <v>0.47399999999999998</v>
      </c>
      <c r="AH2052" t="s">
        <v>6186</v>
      </c>
      <c r="AI2052">
        <v>0</v>
      </c>
      <c r="AJ2052" t="s">
        <v>6186</v>
      </c>
      <c r="AK2052">
        <v>0</v>
      </c>
      <c r="AL2052" t="s">
        <v>6186</v>
      </c>
      <c r="AM2052" t="s">
        <v>6186</v>
      </c>
      <c r="AN2052" t="s">
        <v>6186</v>
      </c>
      <c r="AO2052">
        <v>1.4999999999999999E-2</v>
      </c>
      <c r="AP2052">
        <v>0.98499999999999999</v>
      </c>
      <c r="AQ2052">
        <v>2.7E-2</v>
      </c>
      <c r="AR2052">
        <v>1E-3</v>
      </c>
      <c r="AS2052" t="s">
        <v>6186</v>
      </c>
      <c r="AT2052">
        <v>1</v>
      </c>
      <c r="AU2052">
        <v>1</v>
      </c>
      <c r="AV2052">
        <v>5.7</v>
      </c>
      <c r="AW2052">
        <v>0.34799999999999998</v>
      </c>
      <c r="AX2052">
        <v>4</v>
      </c>
      <c r="AY2052">
        <v>1E-3</v>
      </c>
      <c r="AZ2052">
        <v>0.04</v>
      </c>
      <c r="BA2052">
        <v>0.59699999999999998</v>
      </c>
      <c r="BB2052" t="s">
        <v>6186</v>
      </c>
      <c r="BC2052" t="s">
        <v>6186</v>
      </c>
      <c r="BD2052" t="s">
        <v>6186</v>
      </c>
    </row>
    <row r="2053" spans="1:56">
      <c r="A2053" t="s">
        <v>6185</v>
      </c>
      <c r="B2053">
        <v>2750</v>
      </c>
      <c r="C2053">
        <v>2018</v>
      </c>
      <c r="D2053">
        <v>223</v>
      </c>
      <c r="E2053">
        <v>1.3694E-2</v>
      </c>
      <c r="F2053">
        <v>45.667969999999997</v>
      </c>
      <c r="H2053">
        <v>34.699770000000001</v>
      </c>
      <c r="I2053">
        <f t="shared" si="35"/>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6186</v>
      </c>
      <c r="Y2053">
        <v>3.7999999999999999E-2</v>
      </c>
      <c r="Z2053">
        <v>7.5999999999999998E-2</v>
      </c>
      <c r="AA2053">
        <v>0.16500000000000001</v>
      </c>
      <c r="AB2053">
        <v>0.32300000000000001</v>
      </c>
      <c r="AC2053">
        <v>4.2999999999999997E-2</v>
      </c>
      <c r="AD2053" t="s">
        <v>6186</v>
      </c>
      <c r="AE2053" t="s">
        <v>6186</v>
      </c>
      <c r="AF2053">
        <v>0.40200000000000002</v>
      </c>
      <c r="AG2053">
        <v>0.59699999999999998</v>
      </c>
      <c r="AH2053" t="s">
        <v>6186</v>
      </c>
      <c r="AI2053">
        <v>1E-3</v>
      </c>
      <c r="AJ2053" t="s">
        <v>6186</v>
      </c>
      <c r="AK2053">
        <v>1E-3</v>
      </c>
      <c r="AL2053" t="s">
        <v>6186</v>
      </c>
      <c r="AM2053" t="s">
        <v>6186</v>
      </c>
      <c r="AN2053" t="s">
        <v>6186</v>
      </c>
      <c r="AO2053">
        <v>4.2999999999999997E-2</v>
      </c>
      <c r="AP2053">
        <v>0.95599999999999996</v>
      </c>
      <c r="AQ2053">
        <v>3.6999999999999998E-2</v>
      </c>
      <c r="AR2053">
        <v>2E-3</v>
      </c>
      <c r="AS2053" t="s">
        <v>6186</v>
      </c>
      <c r="AT2053">
        <v>0.999</v>
      </c>
      <c r="AU2053">
        <v>0.999</v>
      </c>
      <c r="AV2053">
        <v>5.6</v>
      </c>
      <c r="AW2053">
        <v>0.39300000000000002</v>
      </c>
      <c r="AX2053">
        <v>4</v>
      </c>
      <c r="AY2053">
        <v>3.0000000000000001E-3</v>
      </c>
      <c r="AZ2053">
        <v>3.2000000000000001E-2</v>
      </c>
      <c r="BA2053">
        <v>0.52800000000000002</v>
      </c>
      <c r="BB2053" t="s">
        <v>6186</v>
      </c>
      <c r="BC2053" t="s">
        <v>6186</v>
      </c>
      <c r="BD2053" t="s">
        <v>6186</v>
      </c>
    </row>
    <row r="2054" spans="1:56">
      <c r="A2054" t="s">
        <v>6185</v>
      </c>
      <c r="B2054">
        <v>2750</v>
      </c>
      <c r="C2054">
        <v>2019</v>
      </c>
      <c r="D2054">
        <v>254</v>
      </c>
      <c r="E2054">
        <v>1.5710999999999999E-2</v>
      </c>
      <c r="F2054">
        <v>45.079479999999997</v>
      </c>
      <c r="H2054">
        <v>34.260849999999998</v>
      </c>
      <c r="I2054">
        <f t="shared" si="35"/>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6186</v>
      </c>
      <c r="Y2054">
        <v>3.7999999999999999E-2</v>
      </c>
      <c r="Z2054">
        <v>6.2E-2</v>
      </c>
      <c r="AA2054">
        <v>0.22900000000000001</v>
      </c>
      <c r="AB2054">
        <v>0.32500000000000001</v>
      </c>
      <c r="AC2054">
        <v>6.0000000000000001E-3</v>
      </c>
      <c r="AD2054" t="s">
        <v>6186</v>
      </c>
      <c r="AE2054" t="s">
        <v>6186</v>
      </c>
      <c r="AF2054">
        <v>0.46800000000000003</v>
      </c>
      <c r="AG2054">
        <v>0.53200000000000003</v>
      </c>
      <c r="AH2054" t="s">
        <v>6186</v>
      </c>
      <c r="AI2054">
        <v>0</v>
      </c>
      <c r="AJ2054" t="s">
        <v>6186</v>
      </c>
      <c r="AK2054">
        <v>0</v>
      </c>
      <c r="AL2054" t="s">
        <v>6186</v>
      </c>
      <c r="AM2054" t="s">
        <v>6186</v>
      </c>
      <c r="AN2054" t="s">
        <v>6186</v>
      </c>
      <c r="AO2054">
        <v>6.0000000000000001E-3</v>
      </c>
      <c r="AP2054">
        <v>0.99299999999999999</v>
      </c>
      <c r="AQ2054">
        <v>0.02</v>
      </c>
      <c r="AR2054">
        <v>0</v>
      </c>
      <c r="AS2054" t="s">
        <v>6186</v>
      </c>
      <c r="AT2054">
        <v>1</v>
      </c>
      <c r="AU2054">
        <v>1</v>
      </c>
      <c r="AV2054">
        <v>5.9</v>
      </c>
      <c r="AW2054">
        <v>0.377</v>
      </c>
      <c r="AX2054">
        <v>4</v>
      </c>
      <c r="AY2054">
        <v>0</v>
      </c>
      <c r="AZ2054">
        <v>2.7E-2</v>
      </c>
      <c r="BA2054">
        <v>0.59</v>
      </c>
      <c r="BB2054" t="s">
        <v>6186</v>
      </c>
      <c r="BC2054" t="s">
        <v>6186</v>
      </c>
      <c r="BD2054" t="s">
        <v>6186</v>
      </c>
    </row>
    <row r="2055" spans="1:56">
      <c r="A2055" t="s">
        <v>6185</v>
      </c>
      <c r="B2055">
        <v>2750</v>
      </c>
      <c r="C2055">
        <v>2020</v>
      </c>
      <c r="D2055">
        <v>105</v>
      </c>
      <c r="E2055">
        <v>7.6340000000000002E-3</v>
      </c>
      <c r="F2055">
        <v>48.552059999999997</v>
      </c>
      <c r="H2055">
        <v>36.490949999999998</v>
      </c>
      <c r="I2055">
        <f t="shared" si="35"/>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6186</v>
      </c>
      <c r="Y2055">
        <v>7.3999999999999996E-2</v>
      </c>
      <c r="Z2055">
        <v>8.4000000000000005E-2</v>
      </c>
      <c r="AA2055" t="s">
        <v>6186</v>
      </c>
      <c r="AB2055">
        <v>0.17199999999999999</v>
      </c>
      <c r="AC2055" t="s">
        <v>6186</v>
      </c>
      <c r="AD2055" t="s">
        <v>6186</v>
      </c>
      <c r="AE2055" t="s">
        <v>6186</v>
      </c>
      <c r="AF2055">
        <v>0.39500000000000002</v>
      </c>
      <c r="AG2055">
        <v>0.60499999999999998</v>
      </c>
      <c r="AH2055" t="s">
        <v>6186</v>
      </c>
      <c r="AI2055" t="s">
        <v>6186</v>
      </c>
      <c r="AJ2055" t="s">
        <v>6186</v>
      </c>
      <c r="AK2055" t="s">
        <v>6186</v>
      </c>
      <c r="AL2055" t="s">
        <v>6186</v>
      </c>
      <c r="AM2055" t="s">
        <v>6186</v>
      </c>
      <c r="AN2055" t="s">
        <v>6186</v>
      </c>
      <c r="AO2055" t="s">
        <v>6186</v>
      </c>
      <c r="AP2055">
        <v>1</v>
      </c>
      <c r="AQ2055">
        <v>1.6E-2</v>
      </c>
      <c r="AR2055" t="s">
        <v>6186</v>
      </c>
      <c r="AS2055" t="s">
        <v>6186</v>
      </c>
      <c r="AT2055">
        <v>1</v>
      </c>
      <c r="AU2055">
        <v>1</v>
      </c>
      <c r="AV2055">
        <v>5.4</v>
      </c>
      <c r="AW2055">
        <v>0.74399999999999999</v>
      </c>
      <c r="AX2055">
        <v>4</v>
      </c>
      <c r="AY2055" t="s">
        <v>6186</v>
      </c>
      <c r="AZ2055">
        <v>2.7E-2</v>
      </c>
      <c r="BA2055">
        <v>0.22800000000000001</v>
      </c>
      <c r="BB2055" t="s">
        <v>6186</v>
      </c>
      <c r="BC2055" t="s">
        <v>6186</v>
      </c>
      <c r="BD2055" t="s">
        <v>6186</v>
      </c>
    </row>
    <row r="2056" spans="1:56">
      <c r="A2056" t="s">
        <v>6185</v>
      </c>
      <c r="B2056">
        <v>2750</v>
      </c>
      <c r="C2056">
        <v>2021</v>
      </c>
      <c r="D2056">
        <v>49</v>
      </c>
      <c r="E2056">
        <v>3.532E-3</v>
      </c>
      <c r="F2056">
        <v>48.189869999999999</v>
      </c>
      <c r="G2056">
        <f>IFERROR(F2056*E2056,"")</f>
        <v>0.17020662083999999</v>
      </c>
      <c r="H2056">
        <v>36.527349999999998</v>
      </c>
      <c r="I2056">
        <f t="shared" si="35"/>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6186</v>
      </c>
      <c r="Y2056">
        <v>0.14000000000000001</v>
      </c>
      <c r="Z2056">
        <v>0.113</v>
      </c>
      <c r="AA2056" t="s">
        <v>6186</v>
      </c>
      <c r="AB2056">
        <v>7.6999999999999999E-2</v>
      </c>
      <c r="AC2056" t="s">
        <v>6186</v>
      </c>
      <c r="AD2056" t="s">
        <v>6186</v>
      </c>
      <c r="AE2056" t="s">
        <v>6186</v>
      </c>
      <c r="AF2056">
        <v>0.14299999999999999</v>
      </c>
      <c r="AG2056">
        <v>0.85699999999999998</v>
      </c>
      <c r="AH2056" t="s">
        <v>6186</v>
      </c>
      <c r="AI2056" t="s">
        <v>6186</v>
      </c>
      <c r="AJ2056" t="s">
        <v>6186</v>
      </c>
      <c r="AK2056" t="s">
        <v>6186</v>
      </c>
      <c r="AL2056" t="s">
        <v>6186</v>
      </c>
      <c r="AM2056" t="s">
        <v>6186</v>
      </c>
      <c r="AN2056" t="s">
        <v>6186</v>
      </c>
      <c r="AO2056" t="s">
        <v>6186</v>
      </c>
      <c r="AP2056">
        <v>1</v>
      </c>
      <c r="AQ2056" t="s">
        <v>6186</v>
      </c>
      <c r="AR2056" t="s">
        <v>6186</v>
      </c>
      <c r="AS2056" t="s">
        <v>6186</v>
      </c>
      <c r="AT2056">
        <v>1</v>
      </c>
      <c r="AU2056">
        <v>1</v>
      </c>
      <c r="AV2056">
        <v>1.9</v>
      </c>
      <c r="AW2056">
        <v>0.81</v>
      </c>
      <c r="AX2056">
        <v>4</v>
      </c>
      <c r="AY2056" t="s">
        <v>6186</v>
      </c>
      <c r="AZ2056">
        <v>4.1000000000000002E-2</v>
      </c>
      <c r="BA2056">
        <v>0.15</v>
      </c>
      <c r="BB2056" t="s">
        <v>6186</v>
      </c>
      <c r="BC2056" t="s">
        <v>6186</v>
      </c>
      <c r="BD2056" t="s">
        <v>6186</v>
      </c>
    </row>
    <row r="2057" spans="1:56">
      <c r="A2057" t="s">
        <v>6185</v>
      </c>
      <c r="B2057">
        <v>2750</v>
      </c>
      <c r="C2057" t="s">
        <v>6187</v>
      </c>
      <c r="D2057" t="s">
        <v>6186</v>
      </c>
      <c r="E2057">
        <v>1.575E-3</v>
      </c>
      <c r="F2057">
        <v>47.309539999999998</v>
      </c>
      <c r="H2057">
        <v>35.07546</v>
      </c>
      <c r="I2057">
        <f t="shared" si="35"/>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6186</v>
      </c>
      <c r="Y2057">
        <v>0.16900000000000001</v>
      </c>
      <c r="Z2057">
        <v>0.16600000000000001</v>
      </c>
      <c r="AA2057" t="s">
        <v>6186</v>
      </c>
      <c r="AB2057">
        <v>9.2999999999999999E-2</v>
      </c>
      <c r="AC2057" t="s">
        <v>6186</v>
      </c>
      <c r="AD2057" t="s">
        <v>6186</v>
      </c>
      <c r="AE2057" t="s">
        <v>6186</v>
      </c>
      <c r="AF2057">
        <v>0.16900000000000001</v>
      </c>
      <c r="AG2057">
        <v>0.83099999999999996</v>
      </c>
      <c r="AH2057" t="s">
        <v>6186</v>
      </c>
      <c r="AI2057" t="s">
        <v>6186</v>
      </c>
      <c r="AJ2057" t="s">
        <v>6186</v>
      </c>
      <c r="AK2057" t="s">
        <v>6186</v>
      </c>
      <c r="AL2057" t="s">
        <v>6186</v>
      </c>
      <c r="AM2057" t="s">
        <v>6186</v>
      </c>
      <c r="AN2057" t="s">
        <v>6186</v>
      </c>
      <c r="AO2057" t="s">
        <v>6186</v>
      </c>
      <c r="AP2057">
        <v>1</v>
      </c>
      <c r="AQ2057" t="s">
        <v>6186</v>
      </c>
      <c r="AR2057" t="s">
        <v>6186</v>
      </c>
      <c r="AS2057" t="s">
        <v>6186</v>
      </c>
      <c r="AT2057">
        <v>1</v>
      </c>
      <c r="AU2057">
        <v>1</v>
      </c>
      <c r="AV2057">
        <v>2.2000000000000002</v>
      </c>
      <c r="AW2057">
        <v>0.74</v>
      </c>
      <c r="AX2057">
        <v>4</v>
      </c>
      <c r="AY2057" t="s">
        <v>6186</v>
      </c>
      <c r="AZ2057">
        <v>0.09</v>
      </c>
      <c r="BA2057">
        <v>0.16900000000000001</v>
      </c>
      <c r="BB2057" t="s">
        <v>6186</v>
      </c>
      <c r="BC2057" t="s">
        <v>6186</v>
      </c>
      <c r="BD2057" t="s">
        <v>6186</v>
      </c>
    </row>
    <row r="2058" spans="1:56">
      <c r="A2058" t="s">
        <v>6191</v>
      </c>
      <c r="B2058">
        <v>2750</v>
      </c>
      <c r="C2058">
        <v>1975</v>
      </c>
      <c r="D2058" t="s">
        <v>6186</v>
      </c>
      <c r="E2058" t="s">
        <v>6186</v>
      </c>
      <c r="F2058" t="s">
        <v>6186</v>
      </c>
      <c r="H2058" t="s">
        <v>6186</v>
      </c>
      <c r="I2058" t="str">
        <f t="shared" si="35"/>
        <v/>
      </c>
      <c r="K2058" t="s">
        <v>6186</v>
      </c>
      <c r="L2058" t="s">
        <v>6186</v>
      </c>
      <c r="M2058" t="s">
        <v>6186</v>
      </c>
      <c r="N2058" t="s">
        <v>6186</v>
      </c>
      <c r="O2058" t="s">
        <v>6186</v>
      </c>
      <c r="P2058" t="s">
        <v>6186</v>
      </c>
      <c r="Q2058" t="s">
        <v>6186</v>
      </c>
      <c r="R2058" t="s">
        <v>6186</v>
      </c>
      <c r="S2058" t="s">
        <v>6186</v>
      </c>
      <c r="T2058" t="s">
        <v>6186</v>
      </c>
      <c r="U2058" t="s">
        <v>6186</v>
      </c>
      <c r="V2058" t="s">
        <v>6186</v>
      </c>
      <c r="W2058" t="s">
        <v>6186</v>
      </c>
      <c r="X2058" t="s">
        <v>6186</v>
      </c>
      <c r="Y2058" t="s">
        <v>6186</v>
      </c>
      <c r="Z2058" t="s">
        <v>6186</v>
      </c>
      <c r="AA2058" t="s">
        <v>6186</v>
      </c>
      <c r="AB2058" t="s">
        <v>6186</v>
      </c>
      <c r="AC2058" t="s">
        <v>6186</v>
      </c>
      <c r="AD2058" t="s">
        <v>6186</v>
      </c>
      <c r="AE2058" t="s">
        <v>6186</v>
      </c>
      <c r="AF2058" t="s">
        <v>6186</v>
      </c>
      <c r="AG2058" t="s">
        <v>6186</v>
      </c>
      <c r="AH2058" t="s">
        <v>6186</v>
      </c>
      <c r="AI2058" t="s">
        <v>6186</v>
      </c>
      <c r="AJ2058" t="s">
        <v>6186</v>
      </c>
      <c r="AK2058" t="s">
        <v>6186</v>
      </c>
      <c r="AL2058" t="s">
        <v>6186</v>
      </c>
      <c r="AM2058" t="s">
        <v>6186</v>
      </c>
      <c r="AN2058" t="s">
        <v>6186</v>
      </c>
      <c r="AO2058" t="s">
        <v>6186</v>
      </c>
      <c r="AP2058" t="s">
        <v>6186</v>
      </c>
      <c r="AQ2058" t="s">
        <v>6186</v>
      </c>
      <c r="AR2058" t="s">
        <v>6186</v>
      </c>
      <c r="AS2058" t="s">
        <v>6186</v>
      </c>
      <c r="AT2058" t="s">
        <v>6186</v>
      </c>
      <c r="AU2058" t="s">
        <v>6186</v>
      </c>
      <c r="AV2058" t="s">
        <v>6186</v>
      </c>
      <c r="AW2058" t="s">
        <v>6186</v>
      </c>
      <c r="AX2058" t="s">
        <v>6186</v>
      </c>
      <c r="AY2058" t="s">
        <v>6186</v>
      </c>
      <c r="AZ2058" t="s">
        <v>6186</v>
      </c>
      <c r="BA2058" t="s">
        <v>6186</v>
      </c>
      <c r="BB2058" t="s">
        <v>6186</v>
      </c>
      <c r="BC2058" t="s">
        <v>6186</v>
      </c>
      <c r="BD2058" t="s">
        <v>6186</v>
      </c>
    </row>
    <row r="2059" spans="1:56">
      <c r="A2059" t="s">
        <v>6191</v>
      </c>
      <c r="B2059">
        <v>2750</v>
      </c>
      <c r="C2059">
        <v>1976</v>
      </c>
      <c r="D2059" t="s">
        <v>6186</v>
      </c>
      <c r="E2059" t="s">
        <v>6186</v>
      </c>
      <c r="F2059" t="s">
        <v>6186</v>
      </c>
      <c r="H2059" t="s">
        <v>6186</v>
      </c>
      <c r="I2059" t="str">
        <f t="shared" ref="I2059:I2122" si="36">IFERROR(H2059*E2059,"")</f>
        <v/>
      </c>
      <c r="K2059" t="s">
        <v>6186</v>
      </c>
      <c r="L2059" t="s">
        <v>6186</v>
      </c>
      <c r="M2059" t="s">
        <v>6186</v>
      </c>
      <c r="N2059" t="s">
        <v>6186</v>
      </c>
      <c r="O2059" t="s">
        <v>6186</v>
      </c>
      <c r="P2059" t="s">
        <v>6186</v>
      </c>
      <c r="Q2059" t="s">
        <v>6186</v>
      </c>
      <c r="R2059" t="s">
        <v>6186</v>
      </c>
      <c r="S2059" t="s">
        <v>6186</v>
      </c>
      <c r="T2059" t="s">
        <v>6186</v>
      </c>
      <c r="U2059" t="s">
        <v>6186</v>
      </c>
      <c r="V2059" t="s">
        <v>6186</v>
      </c>
      <c r="W2059" t="s">
        <v>6186</v>
      </c>
      <c r="X2059" t="s">
        <v>6186</v>
      </c>
      <c r="Y2059" t="s">
        <v>6186</v>
      </c>
      <c r="Z2059" t="s">
        <v>6186</v>
      </c>
      <c r="AA2059" t="s">
        <v>6186</v>
      </c>
      <c r="AB2059" t="s">
        <v>6186</v>
      </c>
      <c r="AC2059" t="s">
        <v>6186</v>
      </c>
      <c r="AD2059" t="s">
        <v>6186</v>
      </c>
      <c r="AE2059" t="s">
        <v>6186</v>
      </c>
      <c r="AF2059" t="s">
        <v>6186</v>
      </c>
      <c r="AG2059" t="s">
        <v>6186</v>
      </c>
      <c r="AH2059" t="s">
        <v>6186</v>
      </c>
      <c r="AI2059" t="s">
        <v>6186</v>
      </c>
      <c r="AJ2059" t="s">
        <v>6186</v>
      </c>
      <c r="AK2059" t="s">
        <v>6186</v>
      </c>
      <c r="AL2059" t="s">
        <v>6186</v>
      </c>
      <c r="AM2059" t="s">
        <v>6186</v>
      </c>
      <c r="AN2059" t="s">
        <v>6186</v>
      </c>
      <c r="AO2059" t="s">
        <v>6186</v>
      </c>
      <c r="AP2059" t="s">
        <v>6186</v>
      </c>
      <c r="AQ2059" t="s">
        <v>6186</v>
      </c>
      <c r="AR2059" t="s">
        <v>6186</v>
      </c>
      <c r="AS2059" t="s">
        <v>6186</v>
      </c>
      <c r="AT2059" t="s">
        <v>6186</v>
      </c>
      <c r="AU2059" t="s">
        <v>6186</v>
      </c>
      <c r="AV2059" t="s">
        <v>6186</v>
      </c>
      <c r="AW2059" t="s">
        <v>6186</v>
      </c>
      <c r="AX2059" t="s">
        <v>6186</v>
      </c>
      <c r="AY2059" t="s">
        <v>6186</v>
      </c>
      <c r="AZ2059" t="s">
        <v>6186</v>
      </c>
      <c r="BA2059" t="s">
        <v>6186</v>
      </c>
      <c r="BB2059" t="s">
        <v>6186</v>
      </c>
      <c r="BC2059" t="s">
        <v>6186</v>
      </c>
      <c r="BD2059" t="s">
        <v>6186</v>
      </c>
    </row>
    <row r="2060" spans="1:56">
      <c r="A2060" t="s">
        <v>6191</v>
      </c>
      <c r="B2060">
        <v>2750</v>
      </c>
      <c r="C2060">
        <v>1977</v>
      </c>
      <c r="D2060" t="s">
        <v>6186</v>
      </c>
      <c r="E2060" t="s">
        <v>6186</v>
      </c>
      <c r="F2060" t="s">
        <v>6186</v>
      </c>
      <c r="H2060" t="s">
        <v>6186</v>
      </c>
      <c r="I2060" t="str">
        <f t="shared" si="36"/>
        <v/>
      </c>
      <c r="K2060" t="s">
        <v>6186</v>
      </c>
      <c r="L2060" t="s">
        <v>6186</v>
      </c>
      <c r="M2060" t="s">
        <v>6186</v>
      </c>
      <c r="N2060" t="s">
        <v>6186</v>
      </c>
      <c r="O2060" t="s">
        <v>6186</v>
      </c>
      <c r="P2060" t="s">
        <v>6186</v>
      </c>
      <c r="Q2060" t="s">
        <v>6186</v>
      </c>
      <c r="R2060" t="s">
        <v>6186</v>
      </c>
      <c r="S2060" t="s">
        <v>6186</v>
      </c>
      <c r="T2060" t="s">
        <v>6186</v>
      </c>
      <c r="U2060" t="s">
        <v>6186</v>
      </c>
      <c r="V2060" t="s">
        <v>6186</v>
      </c>
      <c r="W2060" t="s">
        <v>6186</v>
      </c>
      <c r="X2060" t="s">
        <v>6186</v>
      </c>
      <c r="Y2060" t="s">
        <v>6186</v>
      </c>
      <c r="Z2060" t="s">
        <v>6186</v>
      </c>
      <c r="AA2060" t="s">
        <v>6186</v>
      </c>
      <c r="AB2060" t="s">
        <v>6186</v>
      </c>
      <c r="AC2060" t="s">
        <v>6186</v>
      </c>
      <c r="AD2060" t="s">
        <v>6186</v>
      </c>
      <c r="AE2060" t="s">
        <v>6186</v>
      </c>
      <c r="AF2060" t="s">
        <v>6186</v>
      </c>
      <c r="AG2060" t="s">
        <v>6186</v>
      </c>
      <c r="AH2060" t="s">
        <v>6186</v>
      </c>
      <c r="AI2060" t="s">
        <v>6186</v>
      </c>
      <c r="AJ2060" t="s">
        <v>6186</v>
      </c>
      <c r="AK2060" t="s">
        <v>6186</v>
      </c>
      <c r="AL2060" t="s">
        <v>6186</v>
      </c>
      <c r="AM2060" t="s">
        <v>6186</v>
      </c>
      <c r="AN2060" t="s">
        <v>6186</v>
      </c>
      <c r="AO2060" t="s">
        <v>6186</v>
      </c>
      <c r="AP2060" t="s">
        <v>6186</v>
      </c>
      <c r="AQ2060" t="s">
        <v>6186</v>
      </c>
      <c r="AR2060" t="s">
        <v>6186</v>
      </c>
      <c r="AS2060" t="s">
        <v>6186</v>
      </c>
      <c r="AT2060" t="s">
        <v>6186</v>
      </c>
      <c r="AU2060" t="s">
        <v>6186</v>
      </c>
      <c r="AV2060" t="s">
        <v>6186</v>
      </c>
      <c r="AW2060" t="s">
        <v>6186</v>
      </c>
      <c r="AX2060" t="s">
        <v>6186</v>
      </c>
      <c r="AY2060" t="s">
        <v>6186</v>
      </c>
      <c r="AZ2060" t="s">
        <v>6186</v>
      </c>
      <c r="BA2060" t="s">
        <v>6186</v>
      </c>
      <c r="BB2060" t="s">
        <v>6186</v>
      </c>
      <c r="BC2060" t="s">
        <v>6186</v>
      </c>
      <c r="BD2060" t="s">
        <v>6186</v>
      </c>
    </row>
    <row r="2061" spans="1:56">
      <c r="A2061" t="s">
        <v>6191</v>
      </c>
      <c r="B2061">
        <v>2750</v>
      </c>
      <c r="C2061">
        <v>1978</v>
      </c>
      <c r="D2061" t="s">
        <v>6186</v>
      </c>
      <c r="E2061" t="s">
        <v>6186</v>
      </c>
      <c r="F2061" t="s">
        <v>6186</v>
      </c>
      <c r="H2061" t="s">
        <v>6186</v>
      </c>
      <c r="I2061" t="str">
        <f t="shared" si="36"/>
        <v/>
      </c>
      <c r="K2061" t="s">
        <v>6186</v>
      </c>
      <c r="L2061" t="s">
        <v>6186</v>
      </c>
      <c r="M2061" t="s">
        <v>6186</v>
      </c>
      <c r="N2061" t="s">
        <v>6186</v>
      </c>
      <c r="O2061" t="s">
        <v>6186</v>
      </c>
      <c r="P2061" t="s">
        <v>6186</v>
      </c>
      <c r="Q2061" t="s">
        <v>6186</v>
      </c>
      <c r="R2061" t="s">
        <v>6186</v>
      </c>
      <c r="S2061" t="s">
        <v>6186</v>
      </c>
      <c r="T2061" t="s">
        <v>6186</v>
      </c>
      <c r="U2061" t="s">
        <v>6186</v>
      </c>
      <c r="V2061" t="s">
        <v>6186</v>
      </c>
      <c r="W2061" t="s">
        <v>6186</v>
      </c>
      <c r="X2061" t="s">
        <v>6186</v>
      </c>
      <c r="Y2061" t="s">
        <v>6186</v>
      </c>
      <c r="Z2061" t="s">
        <v>6186</v>
      </c>
      <c r="AA2061" t="s">
        <v>6186</v>
      </c>
      <c r="AB2061" t="s">
        <v>6186</v>
      </c>
      <c r="AC2061" t="s">
        <v>6186</v>
      </c>
      <c r="AD2061" t="s">
        <v>6186</v>
      </c>
      <c r="AE2061" t="s">
        <v>6186</v>
      </c>
      <c r="AF2061" t="s">
        <v>6186</v>
      </c>
      <c r="AG2061" t="s">
        <v>6186</v>
      </c>
      <c r="AH2061" t="s">
        <v>6186</v>
      </c>
      <c r="AI2061" t="s">
        <v>6186</v>
      </c>
      <c r="AJ2061" t="s">
        <v>6186</v>
      </c>
      <c r="AK2061" t="s">
        <v>6186</v>
      </c>
      <c r="AL2061" t="s">
        <v>6186</v>
      </c>
      <c r="AM2061" t="s">
        <v>6186</v>
      </c>
      <c r="AN2061" t="s">
        <v>6186</v>
      </c>
      <c r="AO2061" t="s">
        <v>6186</v>
      </c>
      <c r="AP2061" t="s">
        <v>6186</v>
      </c>
      <c r="AQ2061" t="s">
        <v>6186</v>
      </c>
      <c r="AR2061" t="s">
        <v>6186</v>
      </c>
      <c r="AS2061" t="s">
        <v>6186</v>
      </c>
      <c r="AT2061" t="s">
        <v>6186</v>
      </c>
      <c r="AU2061" t="s">
        <v>6186</v>
      </c>
      <c r="AV2061" t="s">
        <v>6186</v>
      </c>
      <c r="AW2061" t="s">
        <v>6186</v>
      </c>
      <c r="AX2061" t="s">
        <v>6186</v>
      </c>
      <c r="AY2061" t="s">
        <v>6186</v>
      </c>
      <c r="AZ2061" t="s">
        <v>6186</v>
      </c>
      <c r="BA2061" t="s">
        <v>6186</v>
      </c>
      <c r="BB2061" t="s">
        <v>6186</v>
      </c>
      <c r="BC2061" t="s">
        <v>6186</v>
      </c>
      <c r="BD2061" t="s">
        <v>6186</v>
      </c>
    </row>
    <row r="2062" spans="1:56">
      <c r="A2062" t="s">
        <v>6191</v>
      </c>
      <c r="B2062">
        <v>2750</v>
      </c>
      <c r="C2062">
        <v>1979</v>
      </c>
      <c r="D2062">
        <v>9</v>
      </c>
      <c r="E2062">
        <v>6.69E-4</v>
      </c>
      <c r="F2062">
        <v>20.76</v>
      </c>
      <c r="H2062">
        <v>17.569849999999999</v>
      </c>
      <c r="I2062">
        <f t="shared" si="36"/>
        <v>1.175422965E-2</v>
      </c>
      <c r="K2062">
        <v>17.46</v>
      </c>
      <c r="L2062">
        <v>17.706</v>
      </c>
      <c r="M2062">
        <v>505.80970000000002</v>
      </c>
      <c r="N2062">
        <v>508.99198000000001</v>
      </c>
      <c r="O2062">
        <v>501.92025000000001</v>
      </c>
      <c r="P2062" t="s">
        <v>6186</v>
      </c>
      <c r="Q2062">
        <v>121</v>
      </c>
      <c r="R2062">
        <v>80</v>
      </c>
      <c r="S2062">
        <v>17.834199999999999</v>
      </c>
      <c r="T2062">
        <v>0.66115699999999999</v>
      </c>
      <c r="U2062">
        <v>2.9090999999999999E-2</v>
      </c>
      <c r="V2062">
        <v>24.158539999999999</v>
      </c>
      <c r="W2062" t="s">
        <v>6186</v>
      </c>
      <c r="X2062" t="s">
        <v>6186</v>
      </c>
      <c r="Y2062">
        <v>1</v>
      </c>
      <c r="Z2062" t="s">
        <v>6186</v>
      </c>
      <c r="AA2062">
        <v>1</v>
      </c>
      <c r="AB2062" t="s">
        <v>6186</v>
      </c>
      <c r="AC2062" t="s">
        <v>6186</v>
      </c>
      <c r="AD2062" t="s">
        <v>6186</v>
      </c>
      <c r="AE2062">
        <v>1</v>
      </c>
      <c r="AF2062" t="s">
        <v>6186</v>
      </c>
      <c r="AG2062" t="s">
        <v>6186</v>
      </c>
      <c r="AH2062" t="s">
        <v>6186</v>
      </c>
      <c r="AI2062" t="s">
        <v>6186</v>
      </c>
      <c r="AJ2062" t="s">
        <v>6186</v>
      </c>
      <c r="AK2062" t="s">
        <v>6186</v>
      </c>
      <c r="AL2062" t="s">
        <v>6186</v>
      </c>
      <c r="AM2062" t="s">
        <v>6186</v>
      </c>
      <c r="AN2062" t="s">
        <v>6186</v>
      </c>
      <c r="AO2062" t="s">
        <v>6186</v>
      </c>
      <c r="AP2062">
        <v>1</v>
      </c>
      <c r="AQ2062" t="s">
        <v>6186</v>
      </c>
      <c r="AR2062" t="s">
        <v>6186</v>
      </c>
      <c r="AS2062" t="s">
        <v>6186</v>
      </c>
      <c r="AT2062" t="s">
        <v>6186</v>
      </c>
      <c r="AU2062" t="s">
        <v>6186</v>
      </c>
      <c r="AV2062">
        <v>3</v>
      </c>
      <c r="AW2062" t="s">
        <v>6186</v>
      </c>
      <c r="AX2062">
        <v>4</v>
      </c>
      <c r="AY2062">
        <v>1</v>
      </c>
      <c r="AZ2062" t="s">
        <v>6186</v>
      </c>
      <c r="BA2062" t="s">
        <v>6186</v>
      </c>
      <c r="BB2062" t="s">
        <v>6186</v>
      </c>
      <c r="BC2062" t="s">
        <v>6186</v>
      </c>
      <c r="BD2062" t="s">
        <v>6186</v>
      </c>
    </row>
    <row r="2063" spans="1:56">
      <c r="A2063" t="s">
        <v>6191</v>
      </c>
      <c r="B2063">
        <v>2750</v>
      </c>
      <c r="C2063">
        <v>1980</v>
      </c>
      <c r="D2063" t="s">
        <v>6186</v>
      </c>
      <c r="E2063" t="s">
        <v>6186</v>
      </c>
      <c r="F2063" t="s">
        <v>6186</v>
      </c>
      <c r="H2063" t="s">
        <v>6186</v>
      </c>
      <c r="I2063" t="str">
        <f t="shared" si="36"/>
        <v/>
      </c>
      <c r="K2063" t="s">
        <v>6186</v>
      </c>
      <c r="L2063" t="s">
        <v>6186</v>
      </c>
      <c r="M2063" t="s">
        <v>6186</v>
      </c>
      <c r="N2063" t="s">
        <v>6186</v>
      </c>
      <c r="O2063" t="s">
        <v>6186</v>
      </c>
      <c r="P2063" t="s">
        <v>6186</v>
      </c>
      <c r="Q2063" t="s">
        <v>6186</v>
      </c>
      <c r="R2063" t="s">
        <v>6186</v>
      </c>
      <c r="S2063" t="s">
        <v>6186</v>
      </c>
      <c r="T2063" t="s">
        <v>6186</v>
      </c>
      <c r="U2063" t="s">
        <v>6186</v>
      </c>
      <c r="V2063" t="s">
        <v>6186</v>
      </c>
      <c r="W2063" t="s">
        <v>6186</v>
      </c>
      <c r="X2063" t="s">
        <v>6186</v>
      </c>
      <c r="Y2063" t="s">
        <v>6186</v>
      </c>
      <c r="Z2063" t="s">
        <v>6186</v>
      </c>
      <c r="AA2063" t="s">
        <v>6186</v>
      </c>
      <c r="AB2063" t="s">
        <v>6186</v>
      </c>
      <c r="AC2063" t="s">
        <v>6186</v>
      </c>
      <c r="AD2063" t="s">
        <v>6186</v>
      </c>
      <c r="AE2063" t="s">
        <v>6186</v>
      </c>
      <c r="AF2063" t="s">
        <v>6186</v>
      </c>
      <c r="AG2063" t="s">
        <v>6186</v>
      </c>
      <c r="AH2063" t="s">
        <v>6186</v>
      </c>
      <c r="AI2063" t="s">
        <v>6186</v>
      </c>
      <c r="AJ2063" t="s">
        <v>6186</v>
      </c>
      <c r="AK2063" t="s">
        <v>6186</v>
      </c>
      <c r="AL2063" t="s">
        <v>6186</v>
      </c>
      <c r="AM2063" t="s">
        <v>6186</v>
      </c>
      <c r="AN2063" t="s">
        <v>6186</v>
      </c>
      <c r="AO2063" t="s">
        <v>6186</v>
      </c>
      <c r="AP2063" t="s">
        <v>6186</v>
      </c>
      <c r="AQ2063" t="s">
        <v>6186</v>
      </c>
      <c r="AR2063" t="s">
        <v>6186</v>
      </c>
      <c r="AS2063" t="s">
        <v>6186</v>
      </c>
      <c r="AT2063" t="s">
        <v>6186</v>
      </c>
      <c r="AU2063" t="s">
        <v>6186</v>
      </c>
      <c r="AV2063" t="s">
        <v>6186</v>
      </c>
      <c r="AW2063" t="s">
        <v>6186</v>
      </c>
      <c r="AX2063" t="s">
        <v>6186</v>
      </c>
      <c r="AY2063" t="s">
        <v>6186</v>
      </c>
      <c r="AZ2063" t="s">
        <v>6186</v>
      </c>
      <c r="BA2063" t="s">
        <v>6186</v>
      </c>
      <c r="BB2063" t="s">
        <v>6186</v>
      </c>
      <c r="BC2063" t="s">
        <v>6186</v>
      </c>
      <c r="BD2063" t="s">
        <v>6186</v>
      </c>
    </row>
    <row r="2064" spans="1:56">
      <c r="A2064" t="s">
        <v>6191</v>
      </c>
      <c r="B2064">
        <v>2750</v>
      </c>
      <c r="C2064">
        <v>1981</v>
      </c>
      <c r="D2064" t="s">
        <v>6186</v>
      </c>
      <c r="E2064" t="s">
        <v>6186</v>
      </c>
      <c r="F2064" t="s">
        <v>6186</v>
      </c>
      <c r="H2064" t="s">
        <v>6186</v>
      </c>
      <c r="I2064" t="str">
        <f t="shared" si="36"/>
        <v/>
      </c>
      <c r="K2064" t="s">
        <v>6186</v>
      </c>
      <c r="L2064" t="s">
        <v>6186</v>
      </c>
      <c r="M2064" t="s">
        <v>6186</v>
      </c>
      <c r="N2064" t="s">
        <v>6186</v>
      </c>
      <c r="O2064" t="s">
        <v>6186</v>
      </c>
      <c r="P2064" t="s">
        <v>6186</v>
      </c>
      <c r="Q2064" t="s">
        <v>6186</v>
      </c>
      <c r="R2064" t="s">
        <v>6186</v>
      </c>
      <c r="S2064" t="s">
        <v>6186</v>
      </c>
      <c r="T2064" t="s">
        <v>6186</v>
      </c>
      <c r="U2064" t="s">
        <v>6186</v>
      </c>
      <c r="V2064" t="s">
        <v>6186</v>
      </c>
      <c r="W2064" t="s">
        <v>6186</v>
      </c>
      <c r="X2064" t="s">
        <v>6186</v>
      </c>
      <c r="Y2064" t="s">
        <v>6186</v>
      </c>
      <c r="Z2064" t="s">
        <v>6186</v>
      </c>
      <c r="AA2064" t="s">
        <v>6186</v>
      </c>
      <c r="AB2064" t="s">
        <v>6186</v>
      </c>
      <c r="AC2064" t="s">
        <v>6186</v>
      </c>
      <c r="AD2064" t="s">
        <v>6186</v>
      </c>
      <c r="AE2064" t="s">
        <v>6186</v>
      </c>
      <c r="AF2064" t="s">
        <v>6186</v>
      </c>
      <c r="AG2064" t="s">
        <v>6186</v>
      </c>
      <c r="AH2064" t="s">
        <v>6186</v>
      </c>
      <c r="AI2064" t="s">
        <v>6186</v>
      </c>
      <c r="AJ2064" t="s">
        <v>6186</v>
      </c>
      <c r="AK2064" t="s">
        <v>6186</v>
      </c>
      <c r="AL2064" t="s">
        <v>6186</v>
      </c>
      <c r="AM2064" t="s">
        <v>6186</v>
      </c>
      <c r="AN2064" t="s">
        <v>6186</v>
      </c>
      <c r="AO2064" t="s">
        <v>6186</v>
      </c>
      <c r="AP2064" t="s">
        <v>6186</v>
      </c>
      <c r="AQ2064" t="s">
        <v>6186</v>
      </c>
      <c r="AR2064" t="s">
        <v>6186</v>
      </c>
      <c r="AS2064" t="s">
        <v>6186</v>
      </c>
      <c r="AT2064" t="s">
        <v>6186</v>
      </c>
      <c r="AU2064" t="s">
        <v>6186</v>
      </c>
      <c r="AV2064" t="s">
        <v>6186</v>
      </c>
      <c r="AW2064" t="s">
        <v>6186</v>
      </c>
      <c r="AX2064" t="s">
        <v>6186</v>
      </c>
      <c r="AY2064" t="s">
        <v>6186</v>
      </c>
      <c r="AZ2064" t="s">
        <v>6186</v>
      </c>
      <c r="BA2064" t="s">
        <v>6186</v>
      </c>
      <c r="BB2064" t="s">
        <v>6186</v>
      </c>
      <c r="BC2064" t="s">
        <v>6186</v>
      </c>
      <c r="BD2064" t="s">
        <v>6186</v>
      </c>
    </row>
    <row r="2065" spans="1:56">
      <c r="A2065" t="s">
        <v>6191</v>
      </c>
      <c r="B2065">
        <v>2750</v>
      </c>
      <c r="C2065">
        <v>1982</v>
      </c>
      <c r="D2065" t="s">
        <v>6186</v>
      </c>
      <c r="E2065" t="s">
        <v>6186</v>
      </c>
      <c r="F2065" t="s">
        <v>6186</v>
      </c>
      <c r="H2065" t="s">
        <v>6186</v>
      </c>
      <c r="I2065" t="str">
        <f t="shared" si="36"/>
        <v/>
      </c>
      <c r="K2065" t="s">
        <v>6186</v>
      </c>
      <c r="L2065" t="s">
        <v>6186</v>
      </c>
      <c r="M2065" t="s">
        <v>6186</v>
      </c>
      <c r="N2065" t="s">
        <v>6186</v>
      </c>
      <c r="O2065" t="s">
        <v>6186</v>
      </c>
      <c r="P2065" t="s">
        <v>6186</v>
      </c>
      <c r="Q2065" t="s">
        <v>6186</v>
      </c>
      <c r="R2065" t="s">
        <v>6186</v>
      </c>
      <c r="S2065" t="s">
        <v>6186</v>
      </c>
      <c r="T2065" t="s">
        <v>6186</v>
      </c>
      <c r="U2065" t="s">
        <v>6186</v>
      </c>
      <c r="V2065" t="s">
        <v>6186</v>
      </c>
      <c r="W2065" t="s">
        <v>6186</v>
      </c>
      <c r="X2065" t="s">
        <v>6186</v>
      </c>
      <c r="Y2065" t="s">
        <v>6186</v>
      </c>
      <c r="Z2065" t="s">
        <v>6186</v>
      </c>
      <c r="AA2065" t="s">
        <v>6186</v>
      </c>
      <c r="AB2065" t="s">
        <v>6186</v>
      </c>
      <c r="AC2065" t="s">
        <v>6186</v>
      </c>
      <c r="AD2065" t="s">
        <v>6186</v>
      </c>
      <c r="AE2065" t="s">
        <v>6186</v>
      </c>
      <c r="AF2065" t="s">
        <v>6186</v>
      </c>
      <c r="AG2065" t="s">
        <v>6186</v>
      </c>
      <c r="AH2065" t="s">
        <v>6186</v>
      </c>
      <c r="AI2065" t="s">
        <v>6186</v>
      </c>
      <c r="AJ2065" t="s">
        <v>6186</v>
      </c>
      <c r="AK2065" t="s">
        <v>6186</v>
      </c>
      <c r="AL2065" t="s">
        <v>6186</v>
      </c>
      <c r="AM2065" t="s">
        <v>6186</v>
      </c>
      <c r="AN2065" t="s">
        <v>6186</v>
      </c>
      <c r="AO2065" t="s">
        <v>6186</v>
      </c>
      <c r="AP2065" t="s">
        <v>6186</v>
      </c>
      <c r="AQ2065" t="s">
        <v>6186</v>
      </c>
      <c r="AR2065" t="s">
        <v>6186</v>
      </c>
      <c r="AS2065" t="s">
        <v>6186</v>
      </c>
      <c r="AT2065" t="s">
        <v>6186</v>
      </c>
      <c r="AU2065" t="s">
        <v>6186</v>
      </c>
      <c r="AV2065" t="s">
        <v>6186</v>
      </c>
      <c r="AW2065" t="s">
        <v>6186</v>
      </c>
      <c r="AX2065" t="s">
        <v>6186</v>
      </c>
      <c r="AY2065" t="s">
        <v>6186</v>
      </c>
      <c r="AZ2065" t="s">
        <v>6186</v>
      </c>
      <c r="BA2065" t="s">
        <v>6186</v>
      </c>
      <c r="BB2065" t="s">
        <v>6186</v>
      </c>
      <c r="BC2065" t="s">
        <v>6186</v>
      </c>
      <c r="BD2065" t="s">
        <v>6186</v>
      </c>
    </row>
    <row r="2066" spans="1:56">
      <c r="A2066" t="s">
        <v>6191</v>
      </c>
      <c r="B2066">
        <v>2750</v>
      </c>
      <c r="C2066">
        <v>1983</v>
      </c>
      <c r="D2066" t="s">
        <v>6186</v>
      </c>
      <c r="E2066" t="s">
        <v>6186</v>
      </c>
      <c r="F2066" t="s">
        <v>6186</v>
      </c>
      <c r="H2066" t="s">
        <v>6186</v>
      </c>
      <c r="I2066" t="str">
        <f t="shared" si="36"/>
        <v/>
      </c>
      <c r="K2066" t="s">
        <v>6186</v>
      </c>
      <c r="L2066" t="s">
        <v>6186</v>
      </c>
      <c r="M2066" t="s">
        <v>6186</v>
      </c>
      <c r="N2066" t="s">
        <v>6186</v>
      </c>
      <c r="O2066" t="s">
        <v>6186</v>
      </c>
      <c r="P2066" t="s">
        <v>6186</v>
      </c>
      <c r="Q2066" t="s">
        <v>6186</v>
      </c>
      <c r="R2066" t="s">
        <v>6186</v>
      </c>
      <c r="S2066" t="s">
        <v>6186</v>
      </c>
      <c r="T2066" t="s">
        <v>6186</v>
      </c>
      <c r="U2066" t="s">
        <v>6186</v>
      </c>
      <c r="V2066" t="s">
        <v>6186</v>
      </c>
      <c r="W2066" t="s">
        <v>6186</v>
      </c>
      <c r="X2066" t="s">
        <v>6186</v>
      </c>
      <c r="Y2066" t="s">
        <v>6186</v>
      </c>
      <c r="Z2066" t="s">
        <v>6186</v>
      </c>
      <c r="AA2066" t="s">
        <v>6186</v>
      </c>
      <c r="AB2066" t="s">
        <v>6186</v>
      </c>
      <c r="AC2066" t="s">
        <v>6186</v>
      </c>
      <c r="AD2066" t="s">
        <v>6186</v>
      </c>
      <c r="AE2066" t="s">
        <v>6186</v>
      </c>
      <c r="AF2066" t="s">
        <v>6186</v>
      </c>
      <c r="AG2066" t="s">
        <v>6186</v>
      </c>
      <c r="AH2066" t="s">
        <v>6186</v>
      </c>
      <c r="AI2066" t="s">
        <v>6186</v>
      </c>
      <c r="AJ2066" t="s">
        <v>6186</v>
      </c>
      <c r="AK2066" t="s">
        <v>6186</v>
      </c>
      <c r="AL2066" t="s">
        <v>6186</v>
      </c>
      <c r="AM2066" t="s">
        <v>6186</v>
      </c>
      <c r="AN2066" t="s">
        <v>6186</v>
      </c>
      <c r="AO2066" t="s">
        <v>6186</v>
      </c>
      <c r="AP2066" t="s">
        <v>6186</v>
      </c>
      <c r="AQ2066" t="s">
        <v>6186</v>
      </c>
      <c r="AR2066" t="s">
        <v>6186</v>
      </c>
      <c r="AS2066" t="s">
        <v>6186</v>
      </c>
      <c r="AT2066" t="s">
        <v>6186</v>
      </c>
      <c r="AU2066" t="s">
        <v>6186</v>
      </c>
      <c r="AV2066" t="s">
        <v>6186</v>
      </c>
      <c r="AW2066" t="s">
        <v>6186</v>
      </c>
      <c r="AX2066" t="s">
        <v>6186</v>
      </c>
      <c r="AY2066" t="s">
        <v>6186</v>
      </c>
      <c r="AZ2066" t="s">
        <v>6186</v>
      </c>
      <c r="BA2066" t="s">
        <v>6186</v>
      </c>
      <c r="BB2066" t="s">
        <v>6186</v>
      </c>
      <c r="BC2066" t="s">
        <v>6186</v>
      </c>
      <c r="BD2066" t="s">
        <v>6186</v>
      </c>
    </row>
    <row r="2067" spans="1:56">
      <c r="A2067" t="s">
        <v>6191</v>
      </c>
      <c r="B2067">
        <v>2750</v>
      </c>
      <c r="C2067">
        <v>1984</v>
      </c>
      <c r="D2067" t="s">
        <v>6186</v>
      </c>
      <c r="E2067" t="s">
        <v>6186</v>
      </c>
      <c r="F2067" t="s">
        <v>6186</v>
      </c>
      <c r="H2067" t="s">
        <v>6186</v>
      </c>
      <c r="I2067" t="str">
        <f t="shared" si="36"/>
        <v/>
      </c>
      <c r="K2067" t="s">
        <v>6186</v>
      </c>
      <c r="L2067" t="s">
        <v>6186</v>
      </c>
      <c r="M2067" t="s">
        <v>6186</v>
      </c>
      <c r="N2067" t="s">
        <v>6186</v>
      </c>
      <c r="O2067" t="s">
        <v>6186</v>
      </c>
      <c r="P2067" t="s">
        <v>6186</v>
      </c>
      <c r="Q2067" t="s">
        <v>6186</v>
      </c>
      <c r="R2067" t="s">
        <v>6186</v>
      </c>
      <c r="S2067" t="s">
        <v>6186</v>
      </c>
      <c r="T2067" t="s">
        <v>6186</v>
      </c>
      <c r="U2067" t="s">
        <v>6186</v>
      </c>
      <c r="V2067" t="s">
        <v>6186</v>
      </c>
      <c r="W2067" t="s">
        <v>6186</v>
      </c>
      <c r="X2067" t="s">
        <v>6186</v>
      </c>
      <c r="Y2067" t="s">
        <v>6186</v>
      </c>
      <c r="Z2067" t="s">
        <v>6186</v>
      </c>
      <c r="AA2067" t="s">
        <v>6186</v>
      </c>
      <c r="AB2067" t="s">
        <v>6186</v>
      </c>
      <c r="AC2067" t="s">
        <v>6186</v>
      </c>
      <c r="AD2067" t="s">
        <v>6186</v>
      </c>
      <c r="AE2067" t="s">
        <v>6186</v>
      </c>
      <c r="AF2067" t="s">
        <v>6186</v>
      </c>
      <c r="AG2067" t="s">
        <v>6186</v>
      </c>
      <c r="AH2067" t="s">
        <v>6186</v>
      </c>
      <c r="AI2067" t="s">
        <v>6186</v>
      </c>
      <c r="AJ2067" t="s">
        <v>6186</v>
      </c>
      <c r="AK2067" t="s">
        <v>6186</v>
      </c>
      <c r="AL2067" t="s">
        <v>6186</v>
      </c>
      <c r="AM2067" t="s">
        <v>6186</v>
      </c>
      <c r="AN2067" t="s">
        <v>6186</v>
      </c>
      <c r="AO2067" t="s">
        <v>6186</v>
      </c>
      <c r="AP2067" t="s">
        <v>6186</v>
      </c>
      <c r="AQ2067" t="s">
        <v>6186</v>
      </c>
      <c r="AR2067" t="s">
        <v>6186</v>
      </c>
      <c r="AS2067" t="s">
        <v>6186</v>
      </c>
      <c r="AT2067" t="s">
        <v>6186</v>
      </c>
      <c r="AU2067" t="s">
        <v>6186</v>
      </c>
      <c r="AV2067" t="s">
        <v>6186</v>
      </c>
      <c r="AW2067" t="s">
        <v>6186</v>
      </c>
      <c r="AX2067" t="s">
        <v>6186</v>
      </c>
      <c r="AY2067" t="s">
        <v>6186</v>
      </c>
      <c r="AZ2067" t="s">
        <v>6186</v>
      </c>
      <c r="BA2067" t="s">
        <v>6186</v>
      </c>
      <c r="BB2067" t="s">
        <v>6186</v>
      </c>
      <c r="BC2067" t="s">
        <v>6186</v>
      </c>
      <c r="BD2067" t="s">
        <v>6186</v>
      </c>
    </row>
    <row r="2068" spans="1:56">
      <c r="A2068" t="s">
        <v>6191</v>
      </c>
      <c r="B2068">
        <v>2750</v>
      </c>
      <c r="C2068">
        <v>1985</v>
      </c>
      <c r="D2068" t="s">
        <v>6186</v>
      </c>
      <c r="E2068" t="s">
        <v>6186</v>
      </c>
      <c r="F2068" t="s">
        <v>6186</v>
      </c>
      <c r="H2068" t="s">
        <v>6186</v>
      </c>
      <c r="I2068" t="str">
        <f t="shared" si="36"/>
        <v/>
      </c>
      <c r="K2068" t="s">
        <v>6186</v>
      </c>
      <c r="L2068" t="s">
        <v>6186</v>
      </c>
      <c r="M2068" t="s">
        <v>6186</v>
      </c>
      <c r="N2068" t="s">
        <v>6186</v>
      </c>
      <c r="O2068" t="s">
        <v>6186</v>
      </c>
      <c r="P2068" t="s">
        <v>6186</v>
      </c>
      <c r="Q2068" t="s">
        <v>6186</v>
      </c>
      <c r="R2068" t="s">
        <v>6186</v>
      </c>
      <c r="S2068" t="s">
        <v>6186</v>
      </c>
      <c r="T2068" t="s">
        <v>6186</v>
      </c>
      <c r="U2068" t="s">
        <v>6186</v>
      </c>
      <c r="V2068" t="s">
        <v>6186</v>
      </c>
      <c r="W2068" t="s">
        <v>6186</v>
      </c>
      <c r="X2068" t="s">
        <v>6186</v>
      </c>
      <c r="Y2068" t="s">
        <v>6186</v>
      </c>
      <c r="Z2068" t="s">
        <v>6186</v>
      </c>
      <c r="AA2068" t="s">
        <v>6186</v>
      </c>
      <c r="AB2068" t="s">
        <v>6186</v>
      </c>
      <c r="AC2068" t="s">
        <v>6186</v>
      </c>
      <c r="AD2068" t="s">
        <v>6186</v>
      </c>
      <c r="AE2068" t="s">
        <v>6186</v>
      </c>
      <c r="AF2068" t="s">
        <v>6186</v>
      </c>
      <c r="AG2068" t="s">
        <v>6186</v>
      </c>
      <c r="AH2068" t="s">
        <v>6186</v>
      </c>
      <c r="AI2068" t="s">
        <v>6186</v>
      </c>
      <c r="AJ2068" t="s">
        <v>6186</v>
      </c>
      <c r="AK2068" t="s">
        <v>6186</v>
      </c>
      <c r="AL2068" t="s">
        <v>6186</v>
      </c>
      <c r="AM2068" t="s">
        <v>6186</v>
      </c>
      <c r="AN2068" t="s">
        <v>6186</v>
      </c>
      <c r="AO2068" t="s">
        <v>6186</v>
      </c>
      <c r="AP2068" t="s">
        <v>6186</v>
      </c>
      <c r="AQ2068" t="s">
        <v>6186</v>
      </c>
      <c r="AR2068" t="s">
        <v>6186</v>
      </c>
      <c r="AS2068" t="s">
        <v>6186</v>
      </c>
      <c r="AT2068" t="s">
        <v>6186</v>
      </c>
      <c r="AU2068" t="s">
        <v>6186</v>
      </c>
      <c r="AV2068" t="s">
        <v>6186</v>
      </c>
      <c r="AW2068" t="s">
        <v>6186</v>
      </c>
      <c r="AX2068" t="s">
        <v>6186</v>
      </c>
      <c r="AY2068" t="s">
        <v>6186</v>
      </c>
      <c r="AZ2068" t="s">
        <v>6186</v>
      </c>
      <c r="BA2068" t="s">
        <v>6186</v>
      </c>
      <c r="BB2068" t="s">
        <v>6186</v>
      </c>
      <c r="BC2068" t="s">
        <v>6186</v>
      </c>
      <c r="BD2068" t="s">
        <v>6186</v>
      </c>
    </row>
    <row r="2069" spans="1:56">
      <c r="A2069" t="s">
        <v>6191</v>
      </c>
      <c r="B2069">
        <v>2750</v>
      </c>
      <c r="C2069">
        <v>1986</v>
      </c>
      <c r="D2069" t="s">
        <v>6186</v>
      </c>
      <c r="E2069" t="s">
        <v>6186</v>
      </c>
      <c r="F2069" t="s">
        <v>6186</v>
      </c>
      <c r="H2069" t="s">
        <v>6186</v>
      </c>
      <c r="I2069" t="str">
        <f t="shared" si="36"/>
        <v/>
      </c>
      <c r="K2069" t="s">
        <v>6186</v>
      </c>
      <c r="L2069" t="s">
        <v>6186</v>
      </c>
      <c r="M2069" t="s">
        <v>6186</v>
      </c>
      <c r="N2069" t="s">
        <v>6186</v>
      </c>
      <c r="O2069" t="s">
        <v>6186</v>
      </c>
      <c r="P2069" t="s">
        <v>6186</v>
      </c>
      <c r="Q2069" t="s">
        <v>6186</v>
      </c>
      <c r="R2069" t="s">
        <v>6186</v>
      </c>
      <c r="S2069" t="s">
        <v>6186</v>
      </c>
      <c r="T2069" t="s">
        <v>6186</v>
      </c>
      <c r="U2069" t="s">
        <v>6186</v>
      </c>
      <c r="V2069" t="s">
        <v>6186</v>
      </c>
      <c r="W2069" t="s">
        <v>6186</v>
      </c>
      <c r="X2069" t="s">
        <v>6186</v>
      </c>
      <c r="Y2069" t="s">
        <v>6186</v>
      </c>
      <c r="Z2069" t="s">
        <v>6186</v>
      </c>
      <c r="AA2069" t="s">
        <v>6186</v>
      </c>
      <c r="AB2069" t="s">
        <v>6186</v>
      </c>
      <c r="AC2069" t="s">
        <v>6186</v>
      </c>
      <c r="AD2069" t="s">
        <v>6186</v>
      </c>
      <c r="AE2069" t="s">
        <v>6186</v>
      </c>
      <c r="AF2069" t="s">
        <v>6186</v>
      </c>
      <c r="AG2069" t="s">
        <v>6186</v>
      </c>
      <c r="AH2069" t="s">
        <v>6186</v>
      </c>
      <c r="AI2069" t="s">
        <v>6186</v>
      </c>
      <c r="AJ2069" t="s">
        <v>6186</v>
      </c>
      <c r="AK2069" t="s">
        <v>6186</v>
      </c>
      <c r="AL2069" t="s">
        <v>6186</v>
      </c>
      <c r="AM2069" t="s">
        <v>6186</v>
      </c>
      <c r="AN2069" t="s">
        <v>6186</v>
      </c>
      <c r="AO2069" t="s">
        <v>6186</v>
      </c>
      <c r="AP2069" t="s">
        <v>6186</v>
      </c>
      <c r="AQ2069" t="s">
        <v>6186</v>
      </c>
      <c r="AR2069" t="s">
        <v>6186</v>
      </c>
      <c r="AS2069" t="s">
        <v>6186</v>
      </c>
      <c r="AT2069" t="s">
        <v>6186</v>
      </c>
      <c r="AU2069" t="s">
        <v>6186</v>
      </c>
      <c r="AV2069" t="s">
        <v>6186</v>
      </c>
      <c r="AW2069" t="s">
        <v>6186</v>
      </c>
      <c r="AX2069" t="s">
        <v>6186</v>
      </c>
      <c r="AY2069" t="s">
        <v>6186</v>
      </c>
      <c r="AZ2069" t="s">
        <v>6186</v>
      </c>
      <c r="BA2069" t="s">
        <v>6186</v>
      </c>
      <c r="BB2069" t="s">
        <v>6186</v>
      </c>
      <c r="BC2069" t="s">
        <v>6186</v>
      </c>
      <c r="BD2069" t="s">
        <v>6186</v>
      </c>
    </row>
    <row r="2070" spans="1:56">
      <c r="A2070" t="s">
        <v>6191</v>
      </c>
      <c r="B2070">
        <v>2750</v>
      </c>
      <c r="C2070">
        <v>1987</v>
      </c>
      <c r="D2070" t="s">
        <v>6186</v>
      </c>
      <c r="E2070" t="s">
        <v>6186</v>
      </c>
      <c r="F2070" t="s">
        <v>6186</v>
      </c>
      <c r="H2070" t="s">
        <v>6186</v>
      </c>
      <c r="I2070" t="str">
        <f t="shared" si="36"/>
        <v/>
      </c>
      <c r="K2070" t="s">
        <v>6186</v>
      </c>
      <c r="L2070" t="s">
        <v>6186</v>
      </c>
      <c r="M2070" t="s">
        <v>6186</v>
      </c>
      <c r="N2070" t="s">
        <v>6186</v>
      </c>
      <c r="O2070" t="s">
        <v>6186</v>
      </c>
      <c r="P2070" t="s">
        <v>6186</v>
      </c>
      <c r="Q2070" t="s">
        <v>6186</v>
      </c>
      <c r="R2070" t="s">
        <v>6186</v>
      </c>
      <c r="S2070" t="s">
        <v>6186</v>
      </c>
      <c r="T2070" t="s">
        <v>6186</v>
      </c>
      <c r="U2070" t="s">
        <v>6186</v>
      </c>
      <c r="V2070" t="s">
        <v>6186</v>
      </c>
      <c r="W2070" t="s">
        <v>6186</v>
      </c>
      <c r="X2070" t="s">
        <v>6186</v>
      </c>
      <c r="Y2070" t="s">
        <v>6186</v>
      </c>
      <c r="Z2070" t="s">
        <v>6186</v>
      </c>
      <c r="AA2070" t="s">
        <v>6186</v>
      </c>
      <c r="AB2070" t="s">
        <v>6186</v>
      </c>
      <c r="AC2070" t="s">
        <v>6186</v>
      </c>
      <c r="AD2070" t="s">
        <v>6186</v>
      </c>
      <c r="AE2070" t="s">
        <v>6186</v>
      </c>
      <c r="AF2070" t="s">
        <v>6186</v>
      </c>
      <c r="AG2070" t="s">
        <v>6186</v>
      </c>
      <c r="AH2070" t="s">
        <v>6186</v>
      </c>
      <c r="AI2070" t="s">
        <v>6186</v>
      </c>
      <c r="AJ2070" t="s">
        <v>6186</v>
      </c>
      <c r="AK2070" t="s">
        <v>6186</v>
      </c>
      <c r="AL2070" t="s">
        <v>6186</v>
      </c>
      <c r="AM2070" t="s">
        <v>6186</v>
      </c>
      <c r="AN2070" t="s">
        <v>6186</v>
      </c>
      <c r="AO2070" t="s">
        <v>6186</v>
      </c>
      <c r="AP2070" t="s">
        <v>6186</v>
      </c>
      <c r="AQ2070" t="s">
        <v>6186</v>
      </c>
      <c r="AR2070" t="s">
        <v>6186</v>
      </c>
      <c r="AS2070" t="s">
        <v>6186</v>
      </c>
      <c r="AT2070" t="s">
        <v>6186</v>
      </c>
      <c r="AU2070" t="s">
        <v>6186</v>
      </c>
      <c r="AV2070" t="s">
        <v>6186</v>
      </c>
      <c r="AW2070" t="s">
        <v>6186</v>
      </c>
      <c r="AX2070" t="s">
        <v>6186</v>
      </c>
      <c r="AY2070" t="s">
        <v>6186</v>
      </c>
      <c r="AZ2070" t="s">
        <v>6186</v>
      </c>
      <c r="BA2070" t="s">
        <v>6186</v>
      </c>
      <c r="BB2070" t="s">
        <v>6186</v>
      </c>
      <c r="BC2070" t="s">
        <v>6186</v>
      </c>
      <c r="BD2070" t="s">
        <v>6186</v>
      </c>
    </row>
    <row r="2071" spans="1:56">
      <c r="A2071" t="s">
        <v>6191</v>
      </c>
      <c r="B2071">
        <v>2750</v>
      </c>
      <c r="C2071">
        <v>1988</v>
      </c>
      <c r="D2071" t="s">
        <v>6186</v>
      </c>
      <c r="E2071" t="s">
        <v>6186</v>
      </c>
      <c r="F2071" t="s">
        <v>6186</v>
      </c>
      <c r="H2071" t="s">
        <v>6186</v>
      </c>
      <c r="I2071" t="str">
        <f t="shared" si="36"/>
        <v/>
      </c>
      <c r="K2071" t="s">
        <v>6186</v>
      </c>
      <c r="L2071" t="s">
        <v>6186</v>
      </c>
      <c r="M2071" t="s">
        <v>6186</v>
      </c>
      <c r="N2071" t="s">
        <v>6186</v>
      </c>
      <c r="O2071" t="s">
        <v>6186</v>
      </c>
      <c r="P2071" t="s">
        <v>6186</v>
      </c>
      <c r="Q2071" t="s">
        <v>6186</v>
      </c>
      <c r="R2071" t="s">
        <v>6186</v>
      </c>
      <c r="S2071" t="s">
        <v>6186</v>
      </c>
      <c r="T2071" t="s">
        <v>6186</v>
      </c>
      <c r="U2071" t="s">
        <v>6186</v>
      </c>
      <c r="V2071" t="s">
        <v>6186</v>
      </c>
      <c r="W2071" t="s">
        <v>6186</v>
      </c>
      <c r="X2071" t="s">
        <v>6186</v>
      </c>
      <c r="Y2071" t="s">
        <v>6186</v>
      </c>
      <c r="Z2071" t="s">
        <v>6186</v>
      </c>
      <c r="AA2071" t="s">
        <v>6186</v>
      </c>
      <c r="AB2071" t="s">
        <v>6186</v>
      </c>
      <c r="AC2071" t="s">
        <v>6186</v>
      </c>
      <c r="AD2071" t="s">
        <v>6186</v>
      </c>
      <c r="AE2071" t="s">
        <v>6186</v>
      </c>
      <c r="AF2071" t="s">
        <v>6186</v>
      </c>
      <c r="AG2071" t="s">
        <v>6186</v>
      </c>
      <c r="AH2071" t="s">
        <v>6186</v>
      </c>
      <c r="AI2071" t="s">
        <v>6186</v>
      </c>
      <c r="AJ2071" t="s">
        <v>6186</v>
      </c>
      <c r="AK2071" t="s">
        <v>6186</v>
      </c>
      <c r="AL2071" t="s">
        <v>6186</v>
      </c>
      <c r="AM2071" t="s">
        <v>6186</v>
      </c>
      <c r="AN2071" t="s">
        <v>6186</v>
      </c>
      <c r="AO2071" t="s">
        <v>6186</v>
      </c>
      <c r="AP2071" t="s">
        <v>6186</v>
      </c>
      <c r="AQ2071" t="s">
        <v>6186</v>
      </c>
      <c r="AR2071" t="s">
        <v>6186</v>
      </c>
      <c r="AS2071" t="s">
        <v>6186</v>
      </c>
      <c r="AT2071" t="s">
        <v>6186</v>
      </c>
      <c r="AU2071" t="s">
        <v>6186</v>
      </c>
      <c r="AV2071" t="s">
        <v>6186</v>
      </c>
      <c r="AW2071" t="s">
        <v>6186</v>
      </c>
      <c r="AX2071" t="s">
        <v>6186</v>
      </c>
      <c r="AY2071" t="s">
        <v>6186</v>
      </c>
      <c r="AZ2071" t="s">
        <v>6186</v>
      </c>
      <c r="BA2071" t="s">
        <v>6186</v>
      </c>
      <c r="BB2071" t="s">
        <v>6186</v>
      </c>
      <c r="BC2071" t="s">
        <v>6186</v>
      </c>
      <c r="BD2071" t="s">
        <v>6186</v>
      </c>
    </row>
    <row r="2072" spans="1:56">
      <c r="A2072" t="s">
        <v>6191</v>
      </c>
      <c r="B2072">
        <v>2750</v>
      </c>
      <c r="C2072">
        <v>1989</v>
      </c>
      <c r="D2072" t="s">
        <v>6186</v>
      </c>
      <c r="E2072" t="s">
        <v>6186</v>
      </c>
      <c r="F2072" t="s">
        <v>6186</v>
      </c>
      <c r="H2072" t="s">
        <v>6186</v>
      </c>
      <c r="I2072" t="str">
        <f t="shared" si="36"/>
        <v/>
      </c>
      <c r="K2072" t="s">
        <v>6186</v>
      </c>
      <c r="L2072" t="s">
        <v>6186</v>
      </c>
      <c r="M2072" t="s">
        <v>6186</v>
      </c>
      <c r="N2072" t="s">
        <v>6186</v>
      </c>
      <c r="O2072" t="s">
        <v>6186</v>
      </c>
      <c r="P2072" t="s">
        <v>6186</v>
      </c>
      <c r="Q2072" t="s">
        <v>6186</v>
      </c>
      <c r="R2072" t="s">
        <v>6186</v>
      </c>
      <c r="S2072" t="s">
        <v>6186</v>
      </c>
      <c r="T2072" t="s">
        <v>6186</v>
      </c>
      <c r="U2072" t="s">
        <v>6186</v>
      </c>
      <c r="V2072" t="s">
        <v>6186</v>
      </c>
      <c r="W2072" t="s">
        <v>6186</v>
      </c>
      <c r="X2072" t="s">
        <v>6186</v>
      </c>
      <c r="Y2072" t="s">
        <v>6186</v>
      </c>
      <c r="Z2072" t="s">
        <v>6186</v>
      </c>
      <c r="AA2072" t="s">
        <v>6186</v>
      </c>
      <c r="AB2072" t="s">
        <v>6186</v>
      </c>
      <c r="AC2072" t="s">
        <v>6186</v>
      </c>
      <c r="AD2072" t="s">
        <v>6186</v>
      </c>
      <c r="AE2072" t="s">
        <v>6186</v>
      </c>
      <c r="AF2072" t="s">
        <v>6186</v>
      </c>
      <c r="AG2072" t="s">
        <v>6186</v>
      </c>
      <c r="AH2072" t="s">
        <v>6186</v>
      </c>
      <c r="AI2072" t="s">
        <v>6186</v>
      </c>
      <c r="AJ2072" t="s">
        <v>6186</v>
      </c>
      <c r="AK2072" t="s">
        <v>6186</v>
      </c>
      <c r="AL2072" t="s">
        <v>6186</v>
      </c>
      <c r="AM2072" t="s">
        <v>6186</v>
      </c>
      <c r="AN2072" t="s">
        <v>6186</v>
      </c>
      <c r="AO2072" t="s">
        <v>6186</v>
      </c>
      <c r="AP2072" t="s">
        <v>6186</v>
      </c>
      <c r="AQ2072" t="s">
        <v>6186</v>
      </c>
      <c r="AR2072" t="s">
        <v>6186</v>
      </c>
      <c r="AS2072" t="s">
        <v>6186</v>
      </c>
      <c r="AT2072" t="s">
        <v>6186</v>
      </c>
      <c r="AU2072" t="s">
        <v>6186</v>
      </c>
      <c r="AV2072" t="s">
        <v>6186</v>
      </c>
      <c r="AW2072" t="s">
        <v>6186</v>
      </c>
      <c r="AX2072" t="s">
        <v>6186</v>
      </c>
      <c r="AY2072" t="s">
        <v>6186</v>
      </c>
      <c r="AZ2072" t="s">
        <v>6186</v>
      </c>
      <c r="BA2072" t="s">
        <v>6186</v>
      </c>
      <c r="BB2072" t="s">
        <v>6186</v>
      </c>
      <c r="BC2072" t="s">
        <v>6186</v>
      </c>
      <c r="BD2072" t="s">
        <v>6186</v>
      </c>
    </row>
    <row r="2073" spans="1:56">
      <c r="A2073" t="s">
        <v>6191</v>
      </c>
      <c r="B2073">
        <v>2750</v>
      </c>
      <c r="C2073">
        <v>1990</v>
      </c>
      <c r="D2073" t="s">
        <v>6186</v>
      </c>
      <c r="E2073" t="s">
        <v>6186</v>
      </c>
      <c r="F2073" t="s">
        <v>6186</v>
      </c>
      <c r="H2073" t="s">
        <v>6186</v>
      </c>
      <c r="I2073" t="str">
        <f t="shared" si="36"/>
        <v/>
      </c>
      <c r="K2073" t="s">
        <v>6186</v>
      </c>
      <c r="L2073" t="s">
        <v>6186</v>
      </c>
      <c r="M2073" t="s">
        <v>6186</v>
      </c>
      <c r="N2073" t="s">
        <v>6186</v>
      </c>
      <c r="O2073" t="s">
        <v>6186</v>
      </c>
      <c r="P2073" t="s">
        <v>6186</v>
      </c>
      <c r="Q2073" t="s">
        <v>6186</v>
      </c>
      <c r="R2073" t="s">
        <v>6186</v>
      </c>
      <c r="S2073" t="s">
        <v>6186</v>
      </c>
      <c r="T2073" t="s">
        <v>6186</v>
      </c>
      <c r="U2073" t="s">
        <v>6186</v>
      </c>
      <c r="V2073" t="s">
        <v>6186</v>
      </c>
      <c r="W2073" t="s">
        <v>6186</v>
      </c>
      <c r="X2073" t="s">
        <v>6186</v>
      </c>
      <c r="Y2073" t="s">
        <v>6186</v>
      </c>
      <c r="Z2073" t="s">
        <v>6186</v>
      </c>
      <c r="AA2073" t="s">
        <v>6186</v>
      </c>
      <c r="AB2073" t="s">
        <v>6186</v>
      </c>
      <c r="AC2073" t="s">
        <v>6186</v>
      </c>
      <c r="AD2073" t="s">
        <v>6186</v>
      </c>
      <c r="AE2073" t="s">
        <v>6186</v>
      </c>
      <c r="AF2073" t="s">
        <v>6186</v>
      </c>
      <c r="AG2073" t="s">
        <v>6186</v>
      </c>
      <c r="AH2073" t="s">
        <v>6186</v>
      </c>
      <c r="AI2073" t="s">
        <v>6186</v>
      </c>
      <c r="AJ2073" t="s">
        <v>6186</v>
      </c>
      <c r="AK2073" t="s">
        <v>6186</v>
      </c>
      <c r="AL2073" t="s">
        <v>6186</v>
      </c>
      <c r="AM2073" t="s">
        <v>6186</v>
      </c>
      <c r="AN2073" t="s">
        <v>6186</v>
      </c>
      <c r="AO2073" t="s">
        <v>6186</v>
      </c>
      <c r="AP2073" t="s">
        <v>6186</v>
      </c>
      <c r="AQ2073" t="s">
        <v>6186</v>
      </c>
      <c r="AR2073" t="s">
        <v>6186</v>
      </c>
      <c r="AS2073" t="s">
        <v>6186</v>
      </c>
      <c r="AT2073" t="s">
        <v>6186</v>
      </c>
      <c r="AU2073" t="s">
        <v>6186</v>
      </c>
      <c r="AV2073" t="s">
        <v>6186</v>
      </c>
      <c r="AW2073" t="s">
        <v>6186</v>
      </c>
      <c r="AX2073" t="s">
        <v>6186</v>
      </c>
      <c r="AY2073" t="s">
        <v>6186</v>
      </c>
      <c r="AZ2073" t="s">
        <v>6186</v>
      </c>
      <c r="BA2073" t="s">
        <v>6186</v>
      </c>
      <c r="BB2073" t="s">
        <v>6186</v>
      </c>
      <c r="BC2073" t="s">
        <v>6186</v>
      </c>
      <c r="BD2073" t="s">
        <v>6186</v>
      </c>
    </row>
    <row r="2074" spans="1:56">
      <c r="A2074" t="s">
        <v>6191</v>
      </c>
      <c r="B2074">
        <v>2750</v>
      </c>
      <c r="C2074">
        <v>1991</v>
      </c>
      <c r="D2074" t="s">
        <v>6186</v>
      </c>
      <c r="E2074" t="s">
        <v>6186</v>
      </c>
      <c r="F2074" t="s">
        <v>6186</v>
      </c>
      <c r="H2074" t="s">
        <v>6186</v>
      </c>
      <c r="I2074" t="str">
        <f t="shared" si="36"/>
        <v/>
      </c>
      <c r="K2074" t="s">
        <v>6186</v>
      </c>
      <c r="L2074" t="s">
        <v>6186</v>
      </c>
      <c r="M2074" t="s">
        <v>6186</v>
      </c>
      <c r="N2074" t="s">
        <v>6186</v>
      </c>
      <c r="O2074" t="s">
        <v>6186</v>
      </c>
      <c r="P2074" t="s">
        <v>6186</v>
      </c>
      <c r="Q2074" t="s">
        <v>6186</v>
      </c>
      <c r="R2074" t="s">
        <v>6186</v>
      </c>
      <c r="S2074" t="s">
        <v>6186</v>
      </c>
      <c r="T2074" t="s">
        <v>6186</v>
      </c>
      <c r="U2074" t="s">
        <v>6186</v>
      </c>
      <c r="V2074" t="s">
        <v>6186</v>
      </c>
      <c r="W2074" t="s">
        <v>6186</v>
      </c>
      <c r="X2074" t="s">
        <v>6186</v>
      </c>
      <c r="Y2074" t="s">
        <v>6186</v>
      </c>
      <c r="Z2074" t="s">
        <v>6186</v>
      </c>
      <c r="AA2074" t="s">
        <v>6186</v>
      </c>
      <c r="AB2074" t="s">
        <v>6186</v>
      </c>
      <c r="AC2074" t="s">
        <v>6186</v>
      </c>
      <c r="AD2074" t="s">
        <v>6186</v>
      </c>
      <c r="AE2074" t="s">
        <v>6186</v>
      </c>
      <c r="AF2074" t="s">
        <v>6186</v>
      </c>
      <c r="AG2074" t="s">
        <v>6186</v>
      </c>
      <c r="AH2074" t="s">
        <v>6186</v>
      </c>
      <c r="AI2074" t="s">
        <v>6186</v>
      </c>
      <c r="AJ2074" t="s">
        <v>6186</v>
      </c>
      <c r="AK2074" t="s">
        <v>6186</v>
      </c>
      <c r="AL2074" t="s">
        <v>6186</v>
      </c>
      <c r="AM2074" t="s">
        <v>6186</v>
      </c>
      <c r="AN2074" t="s">
        <v>6186</v>
      </c>
      <c r="AO2074" t="s">
        <v>6186</v>
      </c>
      <c r="AP2074" t="s">
        <v>6186</v>
      </c>
      <c r="AQ2074" t="s">
        <v>6186</v>
      </c>
      <c r="AR2074" t="s">
        <v>6186</v>
      </c>
      <c r="AS2074" t="s">
        <v>6186</v>
      </c>
      <c r="AT2074" t="s">
        <v>6186</v>
      </c>
      <c r="AU2074" t="s">
        <v>6186</v>
      </c>
      <c r="AV2074" t="s">
        <v>6186</v>
      </c>
      <c r="AW2074" t="s">
        <v>6186</v>
      </c>
      <c r="AX2074" t="s">
        <v>6186</v>
      </c>
      <c r="AY2074" t="s">
        <v>6186</v>
      </c>
      <c r="AZ2074" t="s">
        <v>6186</v>
      </c>
      <c r="BA2074" t="s">
        <v>6186</v>
      </c>
      <c r="BB2074" t="s">
        <v>6186</v>
      </c>
      <c r="BC2074" t="s">
        <v>6186</v>
      </c>
      <c r="BD2074" t="s">
        <v>6186</v>
      </c>
    </row>
    <row r="2075" spans="1:56">
      <c r="A2075" t="s">
        <v>6191</v>
      </c>
      <c r="B2075">
        <v>2750</v>
      </c>
      <c r="C2075">
        <v>1992</v>
      </c>
      <c r="D2075">
        <v>4</v>
      </c>
      <c r="E2075">
        <v>3.5300000000000002E-4</v>
      </c>
      <c r="F2075">
        <v>29.21</v>
      </c>
      <c r="H2075">
        <v>24.007470000000001</v>
      </c>
      <c r="I2075">
        <f t="shared" si="36"/>
        <v>8.4746369100000014E-3</v>
      </c>
      <c r="K2075">
        <v>22.81531</v>
      </c>
      <c r="L2075">
        <v>25.328420000000001</v>
      </c>
      <c r="M2075">
        <v>370.17642000000001</v>
      </c>
      <c r="N2075">
        <v>389.51920999999999</v>
      </c>
      <c r="O2075">
        <v>350.87067000000002</v>
      </c>
      <c r="P2075" t="s">
        <v>6186</v>
      </c>
      <c r="Q2075">
        <v>97</v>
      </c>
      <c r="R2075">
        <v>95</v>
      </c>
      <c r="S2075">
        <v>12.2807</v>
      </c>
      <c r="T2075">
        <v>0.97938099999999995</v>
      </c>
      <c r="U2075">
        <v>3.4544999999999999E-2</v>
      </c>
      <c r="V2075">
        <v>33.010269999999998</v>
      </c>
      <c r="W2075" t="s">
        <v>6186</v>
      </c>
      <c r="X2075" t="s">
        <v>6186</v>
      </c>
      <c r="Y2075">
        <v>1</v>
      </c>
      <c r="Z2075">
        <v>1</v>
      </c>
      <c r="AA2075" t="s">
        <v>6186</v>
      </c>
      <c r="AB2075" t="s">
        <v>6186</v>
      </c>
      <c r="AC2075" t="s">
        <v>6186</v>
      </c>
      <c r="AD2075" t="s">
        <v>6186</v>
      </c>
      <c r="AE2075" t="s">
        <v>6186</v>
      </c>
      <c r="AF2075" t="s">
        <v>6186</v>
      </c>
      <c r="AG2075">
        <v>1</v>
      </c>
      <c r="AH2075" t="s">
        <v>6186</v>
      </c>
      <c r="AI2075" t="s">
        <v>6186</v>
      </c>
      <c r="AJ2075" t="s">
        <v>6186</v>
      </c>
      <c r="AK2075" t="s">
        <v>6186</v>
      </c>
      <c r="AL2075" t="s">
        <v>6186</v>
      </c>
      <c r="AM2075" t="s">
        <v>6186</v>
      </c>
      <c r="AN2075" t="s">
        <v>6186</v>
      </c>
      <c r="AO2075" t="s">
        <v>6186</v>
      </c>
      <c r="AP2075">
        <v>1</v>
      </c>
      <c r="AQ2075" t="s">
        <v>6186</v>
      </c>
      <c r="AR2075" t="s">
        <v>6186</v>
      </c>
      <c r="AS2075" t="s">
        <v>6186</v>
      </c>
      <c r="AT2075" t="s">
        <v>6186</v>
      </c>
      <c r="AU2075" t="s">
        <v>6186</v>
      </c>
      <c r="AV2075">
        <v>5</v>
      </c>
      <c r="AW2075" t="s">
        <v>6186</v>
      </c>
      <c r="AX2075">
        <v>4</v>
      </c>
      <c r="AY2075" t="s">
        <v>6186</v>
      </c>
      <c r="AZ2075">
        <v>1</v>
      </c>
      <c r="BA2075" t="s">
        <v>6186</v>
      </c>
      <c r="BB2075" t="s">
        <v>6186</v>
      </c>
      <c r="BC2075" t="s">
        <v>6186</v>
      </c>
      <c r="BD2075" t="s">
        <v>6186</v>
      </c>
    </row>
    <row r="2076" spans="1:56">
      <c r="A2076" t="s">
        <v>6191</v>
      </c>
      <c r="B2076">
        <v>2750</v>
      </c>
      <c r="C2076">
        <v>1993</v>
      </c>
      <c r="D2076">
        <v>2</v>
      </c>
      <c r="E2076">
        <v>1.27E-4</v>
      </c>
      <c r="F2076">
        <v>29.10745</v>
      </c>
      <c r="H2076">
        <v>23.820930000000001</v>
      </c>
      <c r="I2076">
        <f t="shared" si="36"/>
        <v>3.0252581099999998E-3</v>
      </c>
      <c r="K2076">
        <v>22.542280000000002</v>
      </c>
      <c r="L2076">
        <v>25.216159999999999</v>
      </c>
      <c r="M2076">
        <v>373.07533999999998</v>
      </c>
      <c r="N2076">
        <v>394.23689999999999</v>
      </c>
      <c r="O2076">
        <v>352.43275</v>
      </c>
      <c r="P2076" t="s">
        <v>6186</v>
      </c>
      <c r="Q2076">
        <v>97</v>
      </c>
      <c r="R2076">
        <v>95</v>
      </c>
      <c r="S2076">
        <v>11.5063</v>
      </c>
      <c r="T2076">
        <v>0.97938099999999995</v>
      </c>
      <c r="U2076">
        <v>3.4544999999999999E-2</v>
      </c>
      <c r="V2076">
        <v>32.756419999999999</v>
      </c>
      <c r="W2076" t="s">
        <v>6186</v>
      </c>
      <c r="X2076" t="s">
        <v>6186</v>
      </c>
      <c r="Y2076">
        <v>1</v>
      </c>
      <c r="Z2076">
        <v>1</v>
      </c>
      <c r="AA2076" t="s">
        <v>6186</v>
      </c>
      <c r="AB2076" t="s">
        <v>6186</v>
      </c>
      <c r="AC2076" t="s">
        <v>6186</v>
      </c>
      <c r="AD2076" t="s">
        <v>6186</v>
      </c>
      <c r="AE2076" t="s">
        <v>6186</v>
      </c>
      <c r="AF2076" t="s">
        <v>6186</v>
      </c>
      <c r="AG2076">
        <v>1</v>
      </c>
      <c r="AH2076" t="s">
        <v>6186</v>
      </c>
      <c r="AI2076" t="s">
        <v>6186</v>
      </c>
      <c r="AJ2076" t="s">
        <v>6186</v>
      </c>
      <c r="AK2076" t="s">
        <v>6186</v>
      </c>
      <c r="AL2076" t="s">
        <v>6186</v>
      </c>
      <c r="AM2076" t="s">
        <v>6186</v>
      </c>
      <c r="AN2076" t="s">
        <v>6186</v>
      </c>
      <c r="AO2076" t="s">
        <v>6186</v>
      </c>
      <c r="AP2076">
        <v>1</v>
      </c>
      <c r="AQ2076" t="s">
        <v>6186</v>
      </c>
      <c r="AR2076" t="s">
        <v>6186</v>
      </c>
      <c r="AS2076" t="s">
        <v>6186</v>
      </c>
      <c r="AT2076" t="s">
        <v>6186</v>
      </c>
      <c r="AU2076" t="s">
        <v>6186</v>
      </c>
      <c r="AV2076">
        <v>5</v>
      </c>
      <c r="AW2076" t="s">
        <v>6186</v>
      </c>
      <c r="AX2076">
        <v>4</v>
      </c>
      <c r="AY2076" t="s">
        <v>6186</v>
      </c>
      <c r="AZ2076">
        <v>1</v>
      </c>
      <c r="BA2076" t="s">
        <v>6186</v>
      </c>
      <c r="BB2076" t="s">
        <v>6186</v>
      </c>
      <c r="BC2076" t="s">
        <v>6186</v>
      </c>
      <c r="BD2076" t="s">
        <v>6186</v>
      </c>
    </row>
    <row r="2077" spans="1:56">
      <c r="A2077" t="s">
        <v>6191</v>
      </c>
      <c r="B2077">
        <v>2750</v>
      </c>
      <c r="C2077">
        <v>1994</v>
      </c>
      <c r="D2077">
        <v>3</v>
      </c>
      <c r="E2077">
        <v>2.1900000000000001E-4</v>
      </c>
      <c r="F2077">
        <v>27.999110000000002</v>
      </c>
      <c r="H2077">
        <v>22.775449999999999</v>
      </c>
      <c r="I2077">
        <f t="shared" si="36"/>
        <v>4.9878235500000001E-3</v>
      </c>
      <c r="K2077">
        <v>21.817489999999999</v>
      </c>
      <c r="L2077">
        <v>23.753119999999999</v>
      </c>
      <c r="M2077">
        <v>390.20089999999999</v>
      </c>
      <c r="N2077">
        <v>407.33377000000002</v>
      </c>
      <c r="O2077">
        <v>374.14039000000002</v>
      </c>
      <c r="P2077" t="s">
        <v>6186</v>
      </c>
      <c r="Q2077">
        <v>97</v>
      </c>
      <c r="R2077">
        <v>95</v>
      </c>
      <c r="S2077">
        <v>12.478</v>
      </c>
      <c r="T2077">
        <v>0.97938099999999995</v>
      </c>
      <c r="U2077">
        <v>3.4544999999999999E-2</v>
      </c>
      <c r="V2077">
        <v>31.332180000000001</v>
      </c>
      <c r="W2077" t="s">
        <v>6186</v>
      </c>
      <c r="X2077" t="s">
        <v>6186</v>
      </c>
      <c r="Y2077">
        <v>1</v>
      </c>
      <c r="Z2077">
        <v>0.40100000000000002</v>
      </c>
      <c r="AA2077" t="s">
        <v>6186</v>
      </c>
      <c r="AB2077">
        <v>0.59899999999999998</v>
      </c>
      <c r="AC2077" t="s">
        <v>6186</v>
      </c>
      <c r="AD2077" t="s">
        <v>6186</v>
      </c>
      <c r="AE2077" t="s">
        <v>6186</v>
      </c>
      <c r="AF2077" t="s">
        <v>6186</v>
      </c>
      <c r="AG2077">
        <v>1</v>
      </c>
      <c r="AH2077" t="s">
        <v>6186</v>
      </c>
      <c r="AI2077" t="s">
        <v>6186</v>
      </c>
      <c r="AJ2077" t="s">
        <v>6186</v>
      </c>
      <c r="AK2077" t="s">
        <v>6186</v>
      </c>
      <c r="AL2077" t="s">
        <v>6186</v>
      </c>
      <c r="AM2077" t="s">
        <v>6186</v>
      </c>
      <c r="AN2077" t="s">
        <v>6186</v>
      </c>
      <c r="AO2077" t="s">
        <v>6186</v>
      </c>
      <c r="AP2077">
        <v>1</v>
      </c>
      <c r="AQ2077" t="s">
        <v>6186</v>
      </c>
      <c r="AR2077" t="s">
        <v>6186</v>
      </c>
      <c r="AS2077" t="s">
        <v>6186</v>
      </c>
      <c r="AT2077">
        <v>1</v>
      </c>
      <c r="AU2077" t="s">
        <v>6186</v>
      </c>
      <c r="AV2077">
        <v>4.4000000000000004</v>
      </c>
      <c r="AW2077" t="s">
        <v>6186</v>
      </c>
      <c r="AX2077">
        <v>4</v>
      </c>
      <c r="AY2077">
        <v>0.59899999999999998</v>
      </c>
      <c r="AZ2077">
        <v>0.40100000000000002</v>
      </c>
      <c r="BA2077" t="s">
        <v>6186</v>
      </c>
      <c r="BB2077" t="s">
        <v>6186</v>
      </c>
      <c r="BC2077" t="s">
        <v>6186</v>
      </c>
      <c r="BD2077" t="s">
        <v>6186</v>
      </c>
    </row>
    <row r="2078" spans="1:56">
      <c r="A2078" t="s">
        <v>6191</v>
      </c>
      <c r="B2078">
        <v>2750</v>
      </c>
      <c r="C2078">
        <v>1995</v>
      </c>
      <c r="D2078">
        <v>1</v>
      </c>
      <c r="E2078">
        <v>7.1000000000000005E-5</v>
      </c>
      <c r="F2078">
        <v>27.712759999999999</v>
      </c>
      <c r="H2078">
        <v>22.399660000000001</v>
      </c>
      <c r="I2078">
        <f t="shared" si="36"/>
        <v>1.5903758600000002E-3</v>
      </c>
      <c r="K2078">
        <v>21.640699999999999</v>
      </c>
      <c r="L2078">
        <v>23.128260000000001</v>
      </c>
      <c r="M2078">
        <v>396.74702000000002</v>
      </c>
      <c r="N2078">
        <v>410.66133000000002</v>
      </c>
      <c r="O2078">
        <v>384.24851000000001</v>
      </c>
      <c r="P2078" t="s">
        <v>6186</v>
      </c>
      <c r="Q2078">
        <v>97</v>
      </c>
      <c r="R2078">
        <v>95</v>
      </c>
      <c r="S2078">
        <v>13.41</v>
      </c>
      <c r="T2078">
        <v>0.97938099999999995</v>
      </c>
      <c r="U2078">
        <v>3.4544999999999999E-2</v>
      </c>
      <c r="V2078">
        <v>30.807839999999999</v>
      </c>
      <c r="W2078" t="s">
        <v>6186</v>
      </c>
      <c r="X2078" t="s">
        <v>6186</v>
      </c>
      <c r="Y2078">
        <v>1</v>
      </c>
      <c r="Z2078" t="s">
        <v>6186</v>
      </c>
      <c r="AA2078" t="s">
        <v>6186</v>
      </c>
      <c r="AB2078">
        <v>1</v>
      </c>
      <c r="AC2078" t="s">
        <v>6186</v>
      </c>
      <c r="AD2078" t="s">
        <v>6186</v>
      </c>
      <c r="AE2078" t="s">
        <v>6186</v>
      </c>
      <c r="AF2078" t="s">
        <v>6186</v>
      </c>
      <c r="AG2078">
        <v>1</v>
      </c>
      <c r="AH2078" t="s">
        <v>6186</v>
      </c>
      <c r="AI2078" t="s">
        <v>6186</v>
      </c>
      <c r="AJ2078" t="s">
        <v>6186</v>
      </c>
      <c r="AK2078" t="s">
        <v>6186</v>
      </c>
      <c r="AL2078" t="s">
        <v>6186</v>
      </c>
      <c r="AM2078" t="s">
        <v>6186</v>
      </c>
      <c r="AN2078" t="s">
        <v>6186</v>
      </c>
      <c r="AO2078" t="s">
        <v>6186</v>
      </c>
      <c r="AP2078">
        <v>1</v>
      </c>
      <c r="AQ2078" t="s">
        <v>6186</v>
      </c>
      <c r="AR2078" t="s">
        <v>6186</v>
      </c>
      <c r="AS2078" t="s">
        <v>6186</v>
      </c>
      <c r="AT2078" t="s">
        <v>6186</v>
      </c>
      <c r="AU2078" t="s">
        <v>6186</v>
      </c>
      <c r="AV2078">
        <v>3.8</v>
      </c>
      <c r="AW2078" t="s">
        <v>6186</v>
      </c>
      <c r="AX2078">
        <v>4</v>
      </c>
      <c r="AY2078">
        <v>1</v>
      </c>
      <c r="AZ2078" t="s">
        <v>6186</v>
      </c>
      <c r="BA2078" t="s">
        <v>6186</v>
      </c>
      <c r="BB2078" t="s">
        <v>6186</v>
      </c>
      <c r="BC2078" t="s">
        <v>6186</v>
      </c>
      <c r="BD2078" t="s">
        <v>6186</v>
      </c>
    </row>
    <row r="2079" spans="1:56">
      <c r="A2079" t="s">
        <v>6191</v>
      </c>
      <c r="B2079">
        <v>2750</v>
      </c>
      <c r="C2079">
        <v>1996</v>
      </c>
      <c r="D2079">
        <v>18</v>
      </c>
      <c r="E2079">
        <v>1.364E-3</v>
      </c>
      <c r="F2079">
        <v>28.77046</v>
      </c>
      <c r="H2079">
        <v>23.280650000000001</v>
      </c>
      <c r="I2079">
        <f t="shared" si="36"/>
        <v>3.1754806600000005E-2</v>
      </c>
      <c r="K2079">
        <v>21.662890000000001</v>
      </c>
      <c r="L2079">
        <v>24.988600000000002</v>
      </c>
      <c r="M2079">
        <v>381.73331000000002</v>
      </c>
      <c r="N2079">
        <v>410.24079</v>
      </c>
      <c r="O2079">
        <v>355.64218</v>
      </c>
      <c r="P2079" t="s">
        <v>6186</v>
      </c>
      <c r="Q2079">
        <v>102.2637</v>
      </c>
      <c r="R2079">
        <v>100.2637</v>
      </c>
      <c r="S2079">
        <v>12.4183</v>
      </c>
      <c r="T2079">
        <v>0.980271</v>
      </c>
      <c r="U2079">
        <v>3.6459999999999999E-2</v>
      </c>
      <c r="V2079">
        <v>32.083579999999998</v>
      </c>
      <c r="W2079">
        <v>0.21099999999999999</v>
      </c>
      <c r="X2079" t="s">
        <v>6186</v>
      </c>
      <c r="Y2079">
        <v>0.78900000000000003</v>
      </c>
      <c r="Z2079">
        <v>0.54400000000000004</v>
      </c>
      <c r="AA2079" t="s">
        <v>6186</v>
      </c>
      <c r="AB2079">
        <v>0.45600000000000002</v>
      </c>
      <c r="AC2079" t="s">
        <v>6186</v>
      </c>
      <c r="AD2079" t="s">
        <v>6186</v>
      </c>
      <c r="AE2079" t="s">
        <v>6186</v>
      </c>
      <c r="AF2079" t="s">
        <v>6186</v>
      </c>
      <c r="AG2079">
        <v>1</v>
      </c>
      <c r="AH2079" t="s">
        <v>6186</v>
      </c>
      <c r="AI2079" t="s">
        <v>6186</v>
      </c>
      <c r="AJ2079" t="s">
        <v>6186</v>
      </c>
      <c r="AK2079" t="s">
        <v>6186</v>
      </c>
      <c r="AL2079" t="s">
        <v>6186</v>
      </c>
      <c r="AM2079" t="s">
        <v>6186</v>
      </c>
      <c r="AN2079" t="s">
        <v>6186</v>
      </c>
      <c r="AO2079" t="s">
        <v>6186</v>
      </c>
      <c r="AP2079">
        <v>1</v>
      </c>
      <c r="AQ2079" t="s">
        <v>6186</v>
      </c>
      <c r="AR2079" t="s">
        <v>6186</v>
      </c>
      <c r="AS2079" t="s">
        <v>6186</v>
      </c>
      <c r="AT2079">
        <v>1</v>
      </c>
      <c r="AU2079" t="s">
        <v>6186</v>
      </c>
      <c r="AV2079">
        <v>4.2</v>
      </c>
      <c r="AW2079" t="s">
        <v>6186</v>
      </c>
      <c r="AX2079">
        <v>4</v>
      </c>
      <c r="AY2079">
        <v>0.45600000000000002</v>
      </c>
      <c r="AZ2079">
        <v>0.54400000000000004</v>
      </c>
      <c r="BA2079" t="s">
        <v>6186</v>
      </c>
      <c r="BB2079" t="s">
        <v>6186</v>
      </c>
      <c r="BC2079" t="s">
        <v>6186</v>
      </c>
      <c r="BD2079" t="s">
        <v>6186</v>
      </c>
    </row>
    <row r="2080" spans="1:56">
      <c r="A2080" t="s">
        <v>6191</v>
      </c>
      <c r="B2080">
        <v>2750</v>
      </c>
      <c r="C2080">
        <v>1997</v>
      </c>
      <c r="D2080">
        <v>2</v>
      </c>
      <c r="E2080">
        <v>1.55E-4</v>
      </c>
      <c r="F2080">
        <v>29.619730000000001</v>
      </c>
      <c r="H2080">
        <v>23.951350000000001</v>
      </c>
      <c r="I2080">
        <f t="shared" si="36"/>
        <v>3.7124592500000003E-3</v>
      </c>
      <c r="K2080">
        <v>21.746369999999999</v>
      </c>
      <c r="L2080">
        <v>26.362970000000001</v>
      </c>
      <c r="M2080">
        <v>371.04381000000001</v>
      </c>
      <c r="N2080">
        <v>408.66593</v>
      </c>
      <c r="O2080">
        <v>337.10156999999998</v>
      </c>
      <c r="P2080" t="s">
        <v>6186</v>
      </c>
      <c r="Q2080">
        <v>114.92700000000001</v>
      </c>
      <c r="R2080">
        <v>112.92700000000001</v>
      </c>
      <c r="S2080">
        <v>11.275499999999999</v>
      </c>
      <c r="T2080">
        <v>0.98241100000000003</v>
      </c>
      <c r="U2080">
        <v>4.1064000000000003E-2</v>
      </c>
      <c r="V2080">
        <v>32.935540000000003</v>
      </c>
      <c r="W2080">
        <v>0.71699999999999997</v>
      </c>
      <c r="X2080" t="s">
        <v>6186</v>
      </c>
      <c r="Y2080">
        <v>0.28299999999999997</v>
      </c>
      <c r="Z2080">
        <v>0.48499999999999999</v>
      </c>
      <c r="AA2080" t="s">
        <v>6186</v>
      </c>
      <c r="AB2080">
        <v>0.51500000000000001</v>
      </c>
      <c r="AC2080" t="s">
        <v>6186</v>
      </c>
      <c r="AD2080" t="s">
        <v>6186</v>
      </c>
      <c r="AE2080" t="s">
        <v>6186</v>
      </c>
      <c r="AF2080" t="s">
        <v>6186</v>
      </c>
      <c r="AG2080">
        <v>1</v>
      </c>
      <c r="AH2080" t="s">
        <v>6186</v>
      </c>
      <c r="AI2080" t="s">
        <v>6186</v>
      </c>
      <c r="AJ2080" t="s">
        <v>6186</v>
      </c>
      <c r="AK2080" t="s">
        <v>6186</v>
      </c>
      <c r="AL2080" t="s">
        <v>6186</v>
      </c>
      <c r="AM2080" t="s">
        <v>6186</v>
      </c>
      <c r="AN2080" t="s">
        <v>6186</v>
      </c>
      <c r="AO2080" t="s">
        <v>6186</v>
      </c>
      <c r="AP2080">
        <v>1</v>
      </c>
      <c r="AQ2080" t="s">
        <v>6186</v>
      </c>
      <c r="AR2080" t="s">
        <v>6186</v>
      </c>
      <c r="AS2080" t="s">
        <v>6186</v>
      </c>
      <c r="AT2080">
        <v>1</v>
      </c>
      <c r="AU2080" t="s">
        <v>6186</v>
      </c>
      <c r="AV2080">
        <v>4.5</v>
      </c>
      <c r="AW2080" t="s">
        <v>6186</v>
      </c>
      <c r="AX2080">
        <v>4</v>
      </c>
      <c r="AY2080">
        <v>0.51500000000000001</v>
      </c>
      <c r="AZ2080">
        <v>0.48499999999999999</v>
      </c>
      <c r="BA2080" t="s">
        <v>6186</v>
      </c>
      <c r="BB2080" t="s">
        <v>6186</v>
      </c>
      <c r="BC2080" t="s">
        <v>6186</v>
      </c>
      <c r="BD2080" t="s">
        <v>6186</v>
      </c>
    </row>
    <row r="2081" spans="1:56">
      <c r="A2081" t="s">
        <v>6191</v>
      </c>
      <c r="B2081">
        <v>2750</v>
      </c>
      <c r="C2081">
        <v>1998</v>
      </c>
      <c r="D2081">
        <v>0</v>
      </c>
      <c r="E2081">
        <v>3.9999999999999998E-6</v>
      </c>
      <c r="F2081">
        <v>29.2636</v>
      </c>
      <c r="H2081">
        <v>23.54956</v>
      </c>
      <c r="I2081">
        <f t="shared" si="36"/>
        <v>9.4198239999999998E-5</v>
      </c>
      <c r="K2081">
        <v>21.416989999999998</v>
      </c>
      <c r="L2081">
        <v>25.81298</v>
      </c>
      <c r="M2081">
        <v>377.37439999999998</v>
      </c>
      <c r="N2081">
        <v>414.95096000000001</v>
      </c>
      <c r="O2081">
        <v>344.28410000000002</v>
      </c>
      <c r="P2081" t="s">
        <v>6186</v>
      </c>
      <c r="Q2081">
        <v>97</v>
      </c>
      <c r="R2081">
        <v>95</v>
      </c>
      <c r="S2081">
        <v>13.6793</v>
      </c>
      <c r="T2081">
        <v>0.97938099999999995</v>
      </c>
      <c r="U2081">
        <v>3.4544999999999999E-2</v>
      </c>
      <c r="V2081">
        <v>32.38064</v>
      </c>
      <c r="W2081" t="s">
        <v>6186</v>
      </c>
      <c r="X2081" t="s">
        <v>6186</v>
      </c>
      <c r="Y2081">
        <v>1</v>
      </c>
      <c r="Z2081" t="s">
        <v>6186</v>
      </c>
      <c r="AA2081" t="s">
        <v>6186</v>
      </c>
      <c r="AB2081">
        <v>1</v>
      </c>
      <c r="AC2081" t="s">
        <v>6186</v>
      </c>
      <c r="AD2081" t="s">
        <v>6186</v>
      </c>
      <c r="AE2081" t="s">
        <v>6186</v>
      </c>
      <c r="AF2081" t="s">
        <v>6186</v>
      </c>
      <c r="AG2081">
        <v>1</v>
      </c>
      <c r="AH2081" t="s">
        <v>6186</v>
      </c>
      <c r="AI2081" t="s">
        <v>6186</v>
      </c>
      <c r="AJ2081" t="s">
        <v>6186</v>
      </c>
      <c r="AK2081" t="s">
        <v>6186</v>
      </c>
      <c r="AL2081" t="s">
        <v>6186</v>
      </c>
      <c r="AM2081" t="s">
        <v>6186</v>
      </c>
      <c r="AN2081" t="s">
        <v>6186</v>
      </c>
      <c r="AO2081" t="s">
        <v>6186</v>
      </c>
      <c r="AP2081">
        <v>1</v>
      </c>
      <c r="AQ2081" t="s">
        <v>6186</v>
      </c>
      <c r="AR2081" t="s">
        <v>6186</v>
      </c>
      <c r="AS2081" t="s">
        <v>6186</v>
      </c>
      <c r="AT2081">
        <v>1</v>
      </c>
      <c r="AU2081" t="s">
        <v>6186</v>
      </c>
      <c r="AV2081">
        <v>4</v>
      </c>
      <c r="AW2081" t="s">
        <v>6186</v>
      </c>
      <c r="AX2081">
        <v>4</v>
      </c>
      <c r="AY2081">
        <v>1</v>
      </c>
      <c r="AZ2081" t="s">
        <v>6186</v>
      </c>
      <c r="BA2081" t="s">
        <v>6186</v>
      </c>
      <c r="BB2081" t="s">
        <v>6186</v>
      </c>
      <c r="BC2081" t="s">
        <v>6186</v>
      </c>
      <c r="BD2081" t="s">
        <v>6186</v>
      </c>
    </row>
    <row r="2082" spans="1:56">
      <c r="A2082" t="s">
        <v>6191</v>
      </c>
      <c r="B2082">
        <v>2750</v>
      </c>
      <c r="C2082">
        <v>1999</v>
      </c>
      <c r="D2082">
        <v>2</v>
      </c>
      <c r="E2082">
        <v>1.4100000000000001E-4</v>
      </c>
      <c r="F2082">
        <v>30.95703</v>
      </c>
      <c r="H2082">
        <v>24.611360000000001</v>
      </c>
      <c r="I2082">
        <f t="shared" si="36"/>
        <v>3.4702017600000004E-3</v>
      </c>
      <c r="K2082">
        <v>22.891269999999999</v>
      </c>
      <c r="L2082">
        <v>26.29467</v>
      </c>
      <c r="M2082">
        <v>361.09338000000002</v>
      </c>
      <c r="N2082">
        <v>388.22660999999999</v>
      </c>
      <c r="O2082">
        <v>337.97723000000002</v>
      </c>
      <c r="P2082" t="s">
        <v>6186</v>
      </c>
      <c r="Q2082">
        <v>97.337800000000001</v>
      </c>
      <c r="R2082">
        <v>97.4054</v>
      </c>
      <c r="S2082">
        <v>12.302899999999999</v>
      </c>
      <c r="T2082">
        <v>1.0005539999999999</v>
      </c>
      <c r="U2082">
        <v>3.542E-2</v>
      </c>
      <c r="V2082">
        <v>33.840649999999997</v>
      </c>
      <c r="W2082">
        <v>1.4E-2</v>
      </c>
      <c r="X2082" t="s">
        <v>6186</v>
      </c>
      <c r="Y2082">
        <v>0.98599999999999999</v>
      </c>
      <c r="Z2082">
        <v>1</v>
      </c>
      <c r="AA2082" t="s">
        <v>6186</v>
      </c>
      <c r="AB2082" t="s">
        <v>6186</v>
      </c>
      <c r="AC2082" t="s">
        <v>6186</v>
      </c>
      <c r="AD2082" t="s">
        <v>6186</v>
      </c>
      <c r="AE2082" t="s">
        <v>6186</v>
      </c>
      <c r="AF2082" t="s">
        <v>6186</v>
      </c>
      <c r="AG2082">
        <v>1</v>
      </c>
      <c r="AH2082" t="s">
        <v>6186</v>
      </c>
      <c r="AI2082" t="s">
        <v>6186</v>
      </c>
      <c r="AJ2082" t="s">
        <v>6186</v>
      </c>
      <c r="AK2082" t="s">
        <v>6186</v>
      </c>
      <c r="AL2082" t="s">
        <v>6186</v>
      </c>
      <c r="AM2082" t="s">
        <v>6186</v>
      </c>
      <c r="AN2082" t="s">
        <v>6186</v>
      </c>
      <c r="AO2082" t="s">
        <v>6186</v>
      </c>
      <c r="AP2082">
        <v>1</v>
      </c>
      <c r="AQ2082" t="s">
        <v>6186</v>
      </c>
      <c r="AR2082" t="s">
        <v>6186</v>
      </c>
      <c r="AS2082" t="s">
        <v>6186</v>
      </c>
      <c r="AT2082">
        <v>4.1000000000000002E-2</v>
      </c>
      <c r="AU2082" t="s">
        <v>6186</v>
      </c>
      <c r="AV2082">
        <v>5</v>
      </c>
      <c r="AW2082" t="s">
        <v>6186</v>
      </c>
      <c r="AX2082">
        <v>4</v>
      </c>
      <c r="AY2082" t="s">
        <v>6186</v>
      </c>
      <c r="AZ2082">
        <v>1</v>
      </c>
      <c r="BA2082" t="s">
        <v>6186</v>
      </c>
      <c r="BB2082" t="s">
        <v>6186</v>
      </c>
      <c r="BC2082" t="s">
        <v>6186</v>
      </c>
      <c r="BD2082" t="s">
        <v>6186</v>
      </c>
    </row>
    <row r="2083" spans="1:56">
      <c r="A2083" t="s">
        <v>6191</v>
      </c>
      <c r="B2083">
        <v>2750</v>
      </c>
      <c r="C2083">
        <v>2000</v>
      </c>
      <c r="D2083">
        <v>1</v>
      </c>
      <c r="E2083">
        <v>5.7000000000000003E-5</v>
      </c>
      <c r="F2083">
        <v>31.070799999999998</v>
      </c>
      <c r="H2083">
        <v>24.575589999999998</v>
      </c>
      <c r="I2083">
        <f t="shared" si="36"/>
        <v>1.40080863E-3</v>
      </c>
      <c r="K2083">
        <v>22.820070000000001</v>
      </c>
      <c r="L2083">
        <v>26.25995</v>
      </c>
      <c r="M2083">
        <v>361.61903999999998</v>
      </c>
      <c r="N2083">
        <v>389.43792000000002</v>
      </c>
      <c r="O2083">
        <v>338.42405000000002</v>
      </c>
      <c r="P2083" t="s">
        <v>6186</v>
      </c>
      <c r="Q2083">
        <v>97</v>
      </c>
      <c r="R2083">
        <v>97</v>
      </c>
      <c r="S2083">
        <v>11.7912</v>
      </c>
      <c r="T2083">
        <v>1</v>
      </c>
      <c r="U2083">
        <v>3.5272999999999999E-2</v>
      </c>
      <c r="V2083">
        <v>33.791429999999998</v>
      </c>
      <c r="W2083" t="s">
        <v>6186</v>
      </c>
      <c r="X2083" t="s">
        <v>6186</v>
      </c>
      <c r="Y2083">
        <v>1</v>
      </c>
      <c r="Z2083">
        <v>1</v>
      </c>
      <c r="AA2083" t="s">
        <v>6186</v>
      </c>
      <c r="AB2083" t="s">
        <v>6186</v>
      </c>
      <c r="AC2083" t="s">
        <v>6186</v>
      </c>
      <c r="AD2083" t="s">
        <v>6186</v>
      </c>
      <c r="AE2083" t="s">
        <v>6186</v>
      </c>
      <c r="AF2083" t="s">
        <v>6186</v>
      </c>
      <c r="AG2083">
        <v>1</v>
      </c>
      <c r="AH2083" t="s">
        <v>6186</v>
      </c>
      <c r="AI2083" t="s">
        <v>6186</v>
      </c>
      <c r="AJ2083" t="s">
        <v>6186</v>
      </c>
      <c r="AK2083" t="s">
        <v>6186</v>
      </c>
      <c r="AL2083" t="s">
        <v>6186</v>
      </c>
      <c r="AM2083" t="s">
        <v>6186</v>
      </c>
      <c r="AN2083" t="s">
        <v>6186</v>
      </c>
      <c r="AO2083" t="s">
        <v>6186</v>
      </c>
      <c r="AP2083">
        <v>1</v>
      </c>
      <c r="AQ2083" t="s">
        <v>6186</v>
      </c>
      <c r="AR2083" t="s">
        <v>6186</v>
      </c>
      <c r="AS2083" t="s">
        <v>6186</v>
      </c>
      <c r="AT2083" t="s">
        <v>6186</v>
      </c>
      <c r="AU2083" t="s">
        <v>6186</v>
      </c>
      <c r="AV2083">
        <v>5</v>
      </c>
      <c r="AW2083" t="s">
        <v>6186</v>
      </c>
      <c r="AX2083">
        <v>4</v>
      </c>
      <c r="AY2083" t="s">
        <v>6186</v>
      </c>
      <c r="AZ2083">
        <v>1</v>
      </c>
      <c r="BA2083" t="s">
        <v>6186</v>
      </c>
      <c r="BB2083" t="s">
        <v>6186</v>
      </c>
      <c r="BC2083" t="s">
        <v>6186</v>
      </c>
      <c r="BD2083" t="s">
        <v>6186</v>
      </c>
    </row>
    <row r="2084" spans="1:56">
      <c r="A2084" t="s">
        <v>6191</v>
      </c>
      <c r="B2084">
        <v>2750</v>
      </c>
      <c r="C2084">
        <v>2001</v>
      </c>
      <c r="D2084">
        <v>0</v>
      </c>
      <c r="E2084">
        <v>1.8E-5</v>
      </c>
      <c r="F2084">
        <v>31.042999999999999</v>
      </c>
      <c r="H2084">
        <v>24.41675</v>
      </c>
      <c r="I2084">
        <f t="shared" si="36"/>
        <v>4.3950150000000003E-4</v>
      </c>
      <c r="K2084">
        <v>22.691610000000001</v>
      </c>
      <c r="L2084">
        <v>26.030930000000001</v>
      </c>
      <c r="M2084">
        <v>363.97145999999998</v>
      </c>
      <c r="N2084">
        <v>391.64249999999998</v>
      </c>
      <c r="O2084">
        <v>341.40154999999999</v>
      </c>
      <c r="P2084" t="s">
        <v>6186</v>
      </c>
      <c r="Q2084">
        <v>122</v>
      </c>
      <c r="R2084">
        <v>97</v>
      </c>
      <c r="S2084">
        <v>11.43</v>
      </c>
      <c r="T2084">
        <v>0.79508199999999996</v>
      </c>
      <c r="U2084">
        <v>3.5272999999999999E-2</v>
      </c>
      <c r="V2084">
        <v>33.573030000000003</v>
      </c>
      <c r="W2084" t="s">
        <v>6186</v>
      </c>
      <c r="X2084" t="s">
        <v>6186</v>
      </c>
      <c r="Y2084">
        <v>1</v>
      </c>
      <c r="Z2084">
        <v>1</v>
      </c>
      <c r="AA2084" t="s">
        <v>6186</v>
      </c>
      <c r="AB2084" t="s">
        <v>6186</v>
      </c>
      <c r="AC2084" t="s">
        <v>6186</v>
      </c>
      <c r="AD2084" t="s">
        <v>6186</v>
      </c>
      <c r="AE2084" t="s">
        <v>6186</v>
      </c>
      <c r="AF2084" t="s">
        <v>6186</v>
      </c>
      <c r="AG2084">
        <v>1</v>
      </c>
      <c r="AH2084" t="s">
        <v>6186</v>
      </c>
      <c r="AI2084" t="s">
        <v>6186</v>
      </c>
      <c r="AJ2084" t="s">
        <v>6186</v>
      </c>
      <c r="AK2084" t="s">
        <v>6186</v>
      </c>
      <c r="AL2084" t="s">
        <v>6186</v>
      </c>
      <c r="AM2084" t="s">
        <v>6186</v>
      </c>
      <c r="AN2084" t="s">
        <v>6186</v>
      </c>
      <c r="AO2084" t="s">
        <v>6186</v>
      </c>
      <c r="AP2084">
        <v>1</v>
      </c>
      <c r="AQ2084" t="s">
        <v>6186</v>
      </c>
      <c r="AR2084" t="s">
        <v>6186</v>
      </c>
      <c r="AS2084" t="s">
        <v>6186</v>
      </c>
      <c r="AT2084" t="s">
        <v>6186</v>
      </c>
      <c r="AU2084" t="s">
        <v>6186</v>
      </c>
      <c r="AV2084">
        <v>5</v>
      </c>
      <c r="AW2084" t="s">
        <v>6186</v>
      </c>
      <c r="AX2084">
        <v>4</v>
      </c>
      <c r="AY2084" t="s">
        <v>6186</v>
      </c>
      <c r="AZ2084">
        <v>1</v>
      </c>
      <c r="BA2084" t="s">
        <v>6186</v>
      </c>
      <c r="BB2084" t="s">
        <v>6186</v>
      </c>
      <c r="BC2084" t="s">
        <v>6186</v>
      </c>
      <c r="BD2084" t="s">
        <v>6186</v>
      </c>
    </row>
    <row r="2085" spans="1:56">
      <c r="A2085" t="s">
        <v>6191</v>
      </c>
      <c r="B2085">
        <v>2750</v>
      </c>
      <c r="C2085">
        <v>2002</v>
      </c>
      <c r="D2085" t="s">
        <v>6186</v>
      </c>
      <c r="E2085" t="s">
        <v>6186</v>
      </c>
      <c r="F2085" t="s">
        <v>6186</v>
      </c>
      <c r="H2085" t="s">
        <v>6186</v>
      </c>
      <c r="I2085" t="str">
        <f t="shared" si="36"/>
        <v/>
      </c>
      <c r="K2085" t="s">
        <v>6186</v>
      </c>
      <c r="L2085" t="s">
        <v>6186</v>
      </c>
      <c r="M2085" t="s">
        <v>6186</v>
      </c>
      <c r="N2085" t="s">
        <v>6186</v>
      </c>
      <c r="O2085" t="s">
        <v>6186</v>
      </c>
      <c r="P2085" t="s">
        <v>6186</v>
      </c>
      <c r="Q2085" t="s">
        <v>6186</v>
      </c>
      <c r="R2085" t="s">
        <v>6186</v>
      </c>
      <c r="S2085" t="s">
        <v>6186</v>
      </c>
      <c r="T2085" t="s">
        <v>6186</v>
      </c>
      <c r="U2085" t="s">
        <v>6186</v>
      </c>
      <c r="V2085" t="s">
        <v>6186</v>
      </c>
      <c r="W2085" t="s">
        <v>6186</v>
      </c>
      <c r="X2085" t="s">
        <v>6186</v>
      </c>
      <c r="Y2085" t="s">
        <v>6186</v>
      </c>
      <c r="Z2085" t="s">
        <v>6186</v>
      </c>
      <c r="AA2085" t="s">
        <v>6186</v>
      </c>
      <c r="AB2085" t="s">
        <v>6186</v>
      </c>
      <c r="AC2085" t="s">
        <v>6186</v>
      </c>
      <c r="AD2085" t="s">
        <v>6186</v>
      </c>
      <c r="AE2085" t="s">
        <v>6186</v>
      </c>
      <c r="AF2085" t="s">
        <v>6186</v>
      </c>
      <c r="AG2085" t="s">
        <v>6186</v>
      </c>
      <c r="AH2085" t="s">
        <v>6186</v>
      </c>
      <c r="AI2085" t="s">
        <v>6186</v>
      </c>
      <c r="AJ2085" t="s">
        <v>6186</v>
      </c>
      <c r="AK2085" t="s">
        <v>6186</v>
      </c>
      <c r="AL2085" t="s">
        <v>6186</v>
      </c>
      <c r="AM2085" t="s">
        <v>6186</v>
      </c>
      <c r="AN2085" t="s">
        <v>6186</v>
      </c>
      <c r="AO2085" t="s">
        <v>6186</v>
      </c>
      <c r="AP2085" t="s">
        <v>6186</v>
      </c>
      <c r="AQ2085" t="s">
        <v>6186</v>
      </c>
      <c r="AR2085" t="s">
        <v>6186</v>
      </c>
      <c r="AS2085" t="s">
        <v>6186</v>
      </c>
      <c r="AT2085" t="s">
        <v>6186</v>
      </c>
      <c r="AU2085" t="s">
        <v>6186</v>
      </c>
      <c r="AV2085" t="s">
        <v>6186</v>
      </c>
      <c r="AW2085" t="s">
        <v>6186</v>
      </c>
      <c r="AX2085" t="s">
        <v>6186</v>
      </c>
      <c r="AY2085" t="s">
        <v>6186</v>
      </c>
      <c r="AZ2085" t="s">
        <v>6186</v>
      </c>
      <c r="BA2085" t="s">
        <v>6186</v>
      </c>
      <c r="BB2085" t="s">
        <v>6186</v>
      </c>
      <c r="BC2085" t="s">
        <v>6186</v>
      </c>
      <c r="BD2085" t="s">
        <v>6186</v>
      </c>
    </row>
    <row r="2086" spans="1:56">
      <c r="A2086" t="s">
        <v>6191</v>
      </c>
      <c r="B2086">
        <v>2750</v>
      </c>
      <c r="C2086">
        <v>2003</v>
      </c>
      <c r="D2086" t="s">
        <v>6186</v>
      </c>
      <c r="E2086" t="s">
        <v>6186</v>
      </c>
      <c r="F2086" t="s">
        <v>6186</v>
      </c>
      <c r="H2086" t="s">
        <v>6186</v>
      </c>
      <c r="I2086" t="str">
        <f t="shared" si="36"/>
        <v/>
      </c>
      <c r="K2086" t="s">
        <v>6186</v>
      </c>
      <c r="L2086" t="s">
        <v>6186</v>
      </c>
      <c r="M2086" t="s">
        <v>6186</v>
      </c>
      <c r="N2086" t="s">
        <v>6186</v>
      </c>
      <c r="O2086" t="s">
        <v>6186</v>
      </c>
      <c r="P2086" t="s">
        <v>6186</v>
      </c>
      <c r="Q2086" t="s">
        <v>6186</v>
      </c>
      <c r="R2086" t="s">
        <v>6186</v>
      </c>
      <c r="S2086" t="s">
        <v>6186</v>
      </c>
      <c r="T2086" t="s">
        <v>6186</v>
      </c>
      <c r="U2086" t="s">
        <v>6186</v>
      </c>
      <c r="V2086" t="s">
        <v>6186</v>
      </c>
      <c r="W2086" t="s">
        <v>6186</v>
      </c>
      <c r="X2086" t="s">
        <v>6186</v>
      </c>
      <c r="Y2086" t="s">
        <v>6186</v>
      </c>
      <c r="Z2086" t="s">
        <v>6186</v>
      </c>
      <c r="AA2086" t="s">
        <v>6186</v>
      </c>
      <c r="AB2086" t="s">
        <v>6186</v>
      </c>
      <c r="AC2086" t="s">
        <v>6186</v>
      </c>
      <c r="AD2086" t="s">
        <v>6186</v>
      </c>
      <c r="AE2086" t="s">
        <v>6186</v>
      </c>
      <c r="AF2086" t="s">
        <v>6186</v>
      </c>
      <c r="AG2086" t="s">
        <v>6186</v>
      </c>
      <c r="AH2086" t="s">
        <v>6186</v>
      </c>
      <c r="AI2086" t="s">
        <v>6186</v>
      </c>
      <c r="AJ2086" t="s">
        <v>6186</v>
      </c>
      <c r="AK2086" t="s">
        <v>6186</v>
      </c>
      <c r="AL2086" t="s">
        <v>6186</v>
      </c>
      <c r="AM2086" t="s">
        <v>6186</v>
      </c>
      <c r="AN2086" t="s">
        <v>6186</v>
      </c>
      <c r="AO2086" t="s">
        <v>6186</v>
      </c>
      <c r="AP2086" t="s">
        <v>6186</v>
      </c>
      <c r="AQ2086" t="s">
        <v>6186</v>
      </c>
      <c r="AR2086" t="s">
        <v>6186</v>
      </c>
      <c r="AS2086" t="s">
        <v>6186</v>
      </c>
      <c r="AT2086" t="s">
        <v>6186</v>
      </c>
      <c r="AU2086" t="s">
        <v>6186</v>
      </c>
      <c r="AV2086" t="s">
        <v>6186</v>
      </c>
      <c r="AW2086" t="s">
        <v>6186</v>
      </c>
      <c r="AX2086" t="s">
        <v>6186</v>
      </c>
      <c r="AY2086" t="s">
        <v>6186</v>
      </c>
      <c r="AZ2086" t="s">
        <v>6186</v>
      </c>
      <c r="BA2086" t="s">
        <v>6186</v>
      </c>
      <c r="BB2086" t="s">
        <v>6186</v>
      </c>
      <c r="BC2086" t="s">
        <v>6186</v>
      </c>
      <c r="BD2086" t="s">
        <v>6186</v>
      </c>
    </row>
    <row r="2087" spans="1:56">
      <c r="A2087" t="s">
        <v>6191</v>
      </c>
      <c r="B2087">
        <v>2750</v>
      </c>
      <c r="C2087">
        <v>2004</v>
      </c>
      <c r="D2087" t="s">
        <v>6186</v>
      </c>
      <c r="E2087" t="s">
        <v>6186</v>
      </c>
      <c r="F2087" t="s">
        <v>6186</v>
      </c>
      <c r="H2087" t="s">
        <v>6186</v>
      </c>
      <c r="I2087" t="str">
        <f t="shared" si="36"/>
        <v/>
      </c>
      <c r="K2087" t="s">
        <v>6186</v>
      </c>
      <c r="L2087" t="s">
        <v>6186</v>
      </c>
      <c r="M2087" t="s">
        <v>6186</v>
      </c>
      <c r="N2087" t="s">
        <v>6186</v>
      </c>
      <c r="O2087" t="s">
        <v>6186</v>
      </c>
      <c r="P2087" t="s">
        <v>6186</v>
      </c>
      <c r="Q2087" t="s">
        <v>6186</v>
      </c>
      <c r="R2087" t="s">
        <v>6186</v>
      </c>
      <c r="S2087" t="s">
        <v>6186</v>
      </c>
      <c r="T2087" t="s">
        <v>6186</v>
      </c>
      <c r="U2087" t="s">
        <v>6186</v>
      </c>
      <c r="V2087" t="s">
        <v>6186</v>
      </c>
      <c r="W2087" t="s">
        <v>6186</v>
      </c>
      <c r="X2087" t="s">
        <v>6186</v>
      </c>
      <c r="Y2087" t="s">
        <v>6186</v>
      </c>
      <c r="Z2087" t="s">
        <v>6186</v>
      </c>
      <c r="AA2087" t="s">
        <v>6186</v>
      </c>
      <c r="AB2087" t="s">
        <v>6186</v>
      </c>
      <c r="AC2087" t="s">
        <v>6186</v>
      </c>
      <c r="AD2087" t="s">
        <v>6186</v>
      </c>
      <c r="AE2087" t="s">
        <v>6186</v>
      </c>
      <c r="AF2087" t="s">
        <v>6186</v>
      </c>
      <c r="AG2087" t="s">
        <v>6186</v>
      </c>
      <c r="AH2087" t="s">
        <v>6186</v>
      </c>
      <c r="AI2087" t="s">
        <v>6186</v>
      </c>
      <c r="AJ2087" t="s">
        <v>6186</v>
      </c>
      <c r="AK2087" t="s">
        <v>6186</v>
      </c>
      <c r="AL2087" t="s">
        <v>6186</v>
      </c>
      <c r="AM2087" t="s">
        <v>6186</v>
      </c>
      <c r="AN2087" t="s">
        <v>6186</v>
      </c>
      <c r="AO2087" t="s">
        <v>6186</v>
      </c>
      <c r="AP2087" t="s">
        <v>6186</v>
      </c>
      <c r="AQ2087" t="s">
        <v>6186</v>
      </c>
      <c r="AR2087" t="s">
        <v>6186</v>
      </c>
      <c r="AS2087" t="s">
        <v>6186</v>
      </c>
      <c r="AT2087" t="s">
        <v>6186</v>
      </c>
      <c r="AU2087" t="s">
        <v>6186</v>
      </c>
      <c r="AV2087" t="s">
        <v>6186</v>
      </c>
      <c r="AW2087" t="s">
        <v>6186</v>
      </c>
      <c r="AX2087" t="s">
        <v>6186</v>
      </c>
      <c r="AY2087" t="s">
        <v>6186</v>
      </c>
      <c r="AZ2087" t="s">
        <v>6186</v>
      </c>
      <c r="BA2087" t="s">
        <v>6186</v>
      </c>
      <c r="BB2087" t="s">
        <v>6186</v>
      </c>
      <c r="BC2087" t="s">
        <v>6186</v>
      </c>
      <c r="BD2087" t="s">
        <v>6186</v>
      </c>
    </row>
    <row r="2088" spans="1:56">
      <c r="A2088" t="s">
        <v>6191</v>
      </c>
      <c r="B2088">
        <v>2750</v>
      </c>
      <c r="C2088">
        <v>2005</v>
      </c>
      <c r="D2088" t="s">
        <v>6186</v>
      </c>
      <c r="E2088" t="s">
        <v>6186</v>
      </c>
      <c r="F2088" t="s">
        <v>6186</v>
      </c>
      <c r="H2088" t="s">
        <v>6186</v>
      </c>
      <c r="I2088" t="str">
        <f t="shared" si="36"/>
        <v/>
      </c>
      <c r="K2088" t="s">
        <v>6186</v>
      </c>
      <c r="L2088" t="s">
        <v>6186</v>
      </c>
      <c r="M2088" t="s">
        <v>6186</v>
      </c>
      <c r="N2088" t="s">
        <v>6186</v>
      </c>
      <c r="O2088" t="s">
        <v>6186</v>
      </c>
      <c r="P2088" t="s">
        <v>6186</v>
      </c>
      <c r="Q2088" t="s">
        <v>6186</v>
      </c>
      <c r="R2088" t="s">
        <v>6186</v>
      </c>
      <c r="S2088" t="s">
        <v>6186</v>
      </c>
      <c r="T2088" t="s">
        <v>6186</v>
      </c>
      <c r="U2088" t="s">
        <v>6186</v>
      </c>
      <c r="V2088" t="s">
        <v>6186</v>
      </c>
      <c r="W2088" t="s">
        <v>6186</v>
      </c>
      <c r="X2088" t="s">
        <v>6186</v>
      </c>
      <c r="Y2088" t="s">
        <v>6186</v>
      </c>
      <c r="Z2088" t="s">
        <v>6186</v>
      </c>
      <c r="AA2088" t="s">
        <v>6186</v>
      </c>
      <c r="AB2088" t="s">
        <v>6186</v>
      </c>
      <c r="AC2088" t="s">
        <v>6186</v>
      </c>
      <c r="AD2088" t="s">
        <v>6186</v>
      </c>
      <c r="AE2088" t="s">
        <v>6186</v>
      </c>
      <c r="AF2088" t="s">
        <v>6186</v>
      </c>
      <c r="AG2088" t="s">
        <v>6186</v>
      </c>
      <c r="AH2088" t="s">
        <v>6186</v>
      </c>
      <c r="AI2088" t="s">
        <v>6186</v>
      </c>
      <c r="AJ2088" t="s">
        <v>6186</v>
      </c>
      <c r="AK2088" t="s">
        <v>6186</v>
      </c>
      <c r="AL2088" t="s">
        <v>6186</v>
      </c>
      <c r="AM2088" t="s">
        <v>6186</v>
      </c>
      <c r="AN2088" t="s">
        <v>6186</v>
      </c>
      <c r="AO2088" t="s">
        <v>6186</v>
      </c>
      <c r="AP2088" t="s">
        <v>6186</v>
      </c>
      <c r="AQ2088" t="s">
        <v>6186</v>
      </c>
      <c r="AR2088" t="s">
        <v>6186</v>
      </c>
      <c r="AS2088" t="s">
        <v>6186</v>
      </c>
      <c r="AT2088" t="s">
        <v>6186</v>
      </c>
      <c r="AU2088" t="s">
        <v>6186</v>
      </c>
      <c r="AV2088" t="s">
        <v>6186</v>
      </c>
      <c r="AW2088" t="s">
        <v>6186</v>
      </c>
      <c r="AX2088" t="s">
        <v>6186</v>
      </c>
      <c r="AY2088" t="s">
        <v>6186</v>
      </c>
      <c r="AZ2088" t="s">
        <v>6186</v>
      </c>
      <c r="BA2088" t="s">
        <v>6186</v>
      </c>
      <c r="BB2088" t="s">
        <v>6186</v>
      </c>
      <c r="BC2088" t="s">
        <v>6186</v>
      </c>
      <c r="BD2088" t="s">
        <v>6186</v>
      </c>
    </row>
    <row r="2089" spans="1:56">
      <c r="A2089" t="s">
        <v>6191</v>
      </c>
      <c r="B2089">
        <v>2750</v>
      </c>
      <c r="C2089">
        <v>2006</v>
      </c>
      <c r="D2089" t="s">
        <v>6186</v>
      </c>
      <c r="E2089" t="s">
        <v>6186</v>
      </c>
      <c r="F2089" t="s">
        <v>6186</v>
      </c>
      <c r="H2089" t="s">
        <v>6186</v>
      </c>
      <c r="I2089" t="str">
        <f t="shared" si="36"/>
        <v/>
      </c>
      <c r="K2089" t="s">
        <v>6186</v>
      </c>
      <c r="L2089" t="s">
        <v>6186</v>
      </c>
      <c r="M2089" t="s">
        <v>6186</v>
      </c>
      <c r="N2089" t="s">
        <v>6186</v>
      </c>
      <c r="O2089" t="s">
        <v>6186</v>
      </c>
      <c r="P2089" t="s">
        <v>6186</v>
      </c>
      <c r="Q2089" t="s">
        <v>6186</v>
      </c>
      <c r="R2089" t="s">
        <v>6186</v>
      </c>
      <c r="S2089" t="s">
        <v>6186</v>
      </c>
      <c r="T2089" t="s">
        <v>6186</v>
      </c>
      <c r="U2089" t="s">
        <v>6186</v>
      </c>
      <c r="V2089" t="s">
        <v>6186</v>
      </c>
      <c r="W2089" t="s">
        <v>6186</v>
      </c>
      <c r="X2089" t="s">
        <v>6186</v>
      </c>
      <c r="Y2089" t="s">
        <v>6186</v>
      </c>
      <c r="Z2089" t="s">
        <v>6186</v>
      </c>
      <c r="AA2089" t="s">
        <v>6186</v>
      </c>
      <c r="AB2089" t="s">
        <v>6186</v>
      </c>
      <c r="AC2089" t="s">
        <v>6186</v>
      </c>
      <c r="AD2089" t="s">
        <v>6186</v>
      </c>
      <c r="AE2089" t="s">
        <v>6186</v>
      </c>
      <c r="AF2089" t="s">
        <v>6186</v>
      </c>
      <c r="AG2089" t="s">
        <v>6186</v>
      </c>
      <c r="AH2089" t="s">
        <v>6186</v>
      </c>
      <c r="AI2089" t="s">
        <v>6186</v>
      </c>
      <c r="AJ2089" t="s">
        <v>6186</v>
      </c>
      <c r="AK2089" t="s">
        <v>6186</v>
      </c>
      <c r="AL2089" t="s">
        <v>6186</v>
      </c>
      <c r="AM2089" t="s">
        <v>6186</v>
      </c>
      <c r="AN2089" t="s">
        <v>6186</v>
      </c>
      <c r="AO2089" t="s">
        <v>6186</v>
      </c>
      <c r="AP2089" t="s">
        <v>6186</v>
      </c>
      <c r="AQ2089" t="s">
        <v>6186</v>
      </c>
      <c r="AR2089" t="s">
        <v>6186</v>
      </c>
      <c r="AS2089" t="s">
        <v>6186</v>
      </c>
      <c r="AT2089" t="s">
        <v>6186</v>
      </c>
      <c r="AU2089" t="s">
        <v>6186</v>
      </c>
      <c r="AV2089" t="s">
        <v>6186</v>
      </c>
      <c r="AW2089" t="s">
        <v>6186</v>
      </c>
      <c r="AX2089" t="s">
        <v>6186</v>
      </c>
      <c r="AY2089" t="s">
        <v>6186</v>
      </c>
      <c r="AZ2089" t="s">
        <v>6186</v>
      </c>
      <c r="BA2089" t="s">
        <v>6186</v>
      </c>
      <c r="BB2089" t="s">
        <v>6186</v>
      </c>
      <c r="BC2089" t="s">
        <v>6186</v>
      </c>
      <c r="BD2089" t="s">
        <v>6186</v>
      </c>
    </row>
    <row r="2090" spans="1:56">
      <c r="A2090" t="s">
        <v>6191</v>
      </c>
      <c r="B2090">
        <v>2750</v>
      </c>
      <c r="C2090">
        <v>2007</v>
      </c>
      <c r="D2090" t="s">
        <v>6186</v>
      </c>
      <c r="E2090" t="s">
        <v>6186</v>
      </c>
      <c r="F2090" t="s">
        <v>6186</v>
      </c>
      <c r="H2090" t="s">
        <v>6186</v>
      </c>
      <c r="I2090" t="str">
        <f t="shared" si="36"/>
        <v/>
      </c>
      <c r="K2090" t="s">
        <v>6186</v>
      </c>
      <c r="L2090" t="s">
        <v>6186</v>
      </c>
      <c r="M2090" t="s">
        <v>6186</v>
      </c>
      <c r="N2090" t="s">
        <v>6186</v>
      </c>
      <c r="O2090" t="s">
        <v>6186</v>
      </c>
      <c r="P2090" t="s">
        <v>6186</v>
      </c>
      <c r="Q2090" t="s">
        <v>6186</v>
      </c>
      <c r="R2090" t="s">
        <v>6186</v>
      </c>
      <c r="S2090" t="s">
        <v>6186</v>
      </c>
      <c r="T2090" t="s">
        <v>6186</v>
      </c>
      <c r="U2090" t="s">
        <v>6186</v>
      </c>
      <c r="V2090" t="s">
        <v>6186</v>
      </c>
      <c r="W2090" t="s">
        <v>6186</v>
      </c>
      <c r="X2090" t="s">
        <v>6186</v>
      </c>
      <c r="Y2090" t="s">
        <v>6186</v>
      </c>
      <c r="Z2090" t="s">
        <v>6186</v>
      </c>
      <c r="AA2090" t="s">
        <v>6186</v>
      </c>
      <c r="AB2090" t="s">
        <v>6186</v>
      </c>
      <c r="AC2090" t="s">
        <v>6186</v>
      </c>
      <c r="AD2090" t="s">
        <v>6186</v>
      </c>
      <c r="AE2090" t="s">
        <v>6186</v>
      </c>
      <c r="AF2090" t="s">
        <v>6186</v>
      </c>
      <c r="AG2090" t="s">
        <v>6186</v>
      </c>
      <c r="AH2090" t="s">
        <v>6186</v>
      </c>
      <c r="AI2090" t="s">
        <v>6186</v>
      </c>
      <c r="AJ2090" t="s">
        <v>6186</v>
      </c>
      <c r="AK2090" t="s">
        <v>6186</v>
      </c>
      <c r="AL2090" t="s">
        <v>6186</v>
      </c>
      <c r="AM2090" t="s">
        <v>6186</v>
      </c>
      <c r="AN2090" t="s">
        <v>6186</v>
      </c>
      <c r="AO2090" t="s">
        <v>6186</v>
      </c>
      <c r="AP2090" t="s">
        <v>6186</v>
      </c>
      <c r="AQ2090" t="s">
        <v>6186</v>
      </c>
      <c r="AR2090" t="s">
        <v>6186</v>
      </c>
      <c r="AS2090" t="s">
        <v>6186</v>
      </c>
      <c r="AT2090" t="s">
        <v>6186</v>
      </c>
      <c r="AU2090" t="s">
        <v>6186</v>
      </c>
      <c r="AV2090" t="s">
        <v>6186</v>
      </c>
      <c r="AW2090" t="s">
        <v>6186</v>
      </c>
      <c r="AX2090" t="s">
        <v>6186</v>
      </c>
      <c r="AY2090" t="s">
        <v>6186</v>
      </c>
      <c r="AZ2090" t="s">
        <v>6186</v>
      </c>
      <c r="BA2090" t="s">
        <v>6186</v>
      </c>
      <c r="BB2090" t="s">
        <v>6186</v>
      </c>
      <c r="BC2090" t="s">
        <v>6186</v>
      </c>
      <c r="BD2090" t="s">
        <v>6186</v>
      </c>
    </row>
    <row r="2091" spans="1:56">
      <c r="A2091" t="s">
        <v>6191</v>
      </c>
      <c r="B2091">
        <v>2750</v>
      </c>
      <c r="C2091">
        <v>2008</v>
      </c>
      <c r="D2091" t="s">
        <v>6186</v>
      </c>
      <c r="E2091" t="s">
        <v>6186</v>
      </c>
      <c r="F2091" t="s">
        <v>6186</v>
      </c>
      <c r="H2091" t="s">
        <v>6186</v>
      </c>
      <c r="I2091" t="str">
        <f t="shared" si="36"/>
        <v/>
      </c>
      <c r="K2091" t="s">
        <v>6186</v>
      </c>
      <c r="L2091" t="s">
        <v>6186</v>
      </c>
      <c r="M2091" t="s">
        <v>6186</v>
      </c>
      <c r="N2091" t="s">
        <v>6186</v>
      </c>
      <c r="O2091" t="s">
        <v>6186</v>
      </c>
      <c r="P2091" t="s">
        <v>6186</v>
      </c>
      <c r="Q2091" t="s">
        <v>6186</v>
      </c>
      <c r="R2091" t="s">
        <v>6186</v>
      </c>
      <c r="S2091" t="s">
        <v>6186</v>
      </c>
      <c r="T2091" t="s">
        <v>6186</v>
      </c>
      <c r="U2091" t="s">
        <v>6186</v>
      </c>
      <c r="V2091" t="s">
        <v>6186</v>
      </c>
      <c r="W2091" t="s">
        <v>6186</v>
      </c>
      <c r="X2091" t="s">
        <v>6186</v>
      </c>
      <c r="Y2091" t="s">
        <v>6186</v>
      </c>
      <c r="Z2091" t="s">
        <v>6186</v>
      </c>
      <c r="AA2091" t="s">
        <v>6186</v>
      </c>
      <c r="AB2091" t="s">
        <v>6186</v>
      </c>
      <c r="AC2091" t="s">
        <v>6186</v>
      </c>
      <c r="AD2091" t="s">
        <v>6186</v>
      </c>
      <c r="AE2091" t="s">
        <v>6186</v>
      </c>
      <c r="AF2091" t="s">
        <v>6186</v>
      </c>
      <c r="AG2091" t="s">
        <v>6186</v>
      </c>
      <c r="AH2091" t="s">
        <v>6186</v>
      </c>
      <c r="AI2091" t="s">
        <v>6186</v>
      </c>
      <c r="AJ2091" t="s">
        <v>6186</v>
      </c>
      <c r="AK2091" t="s">
        <v>6186</v>
      </c>
      <c r="AL2091" t="s">
        <v>6186</v>
      </c>
      <c r="AM2091" t="s">
        <v>6186</v>
      </c>
      <c r="AN2091" t="s">
        <v>6186</v>
      </c>
      <c r="AO2091" t="s">
        <v>6186</v>
      </c>
      <c r="AP2091" t="s">
        <v>6186</v>
      </c>
      <c r="AQ2091" t="s">
        <v>6186</v>
      </c>
      <c r="AR2091" t="s">
        <v>6186</v>
      </c>
      <c r="AS2091" t="s">
        <v>6186</v>
      </c>
      <c r="AT2091" t="s">
        <v>6186</v>
      </c>
      <c r="AU2091" t="s">
        <v>6186</v>
      </c>
      <c r="AV2091" t="s">
        <v>6186</v>
      </c>
      <c r="AW2091" t="s">
        <v>6186</v>
      </c>
      <c r="AX2091" t="s">
        <v>6186</v>
      </c>
      <c r="AY2091" t="s">
        <v>6186</v>
      </c>
      <c r="AZ2091" t="s">
        <v>6186</v>
      </c>
      <c r="BA2091" t="s">
        <v>6186</v>
      </c>
      <c r="BB2091" t="s">
        <v>6186</v>
      </c>
      <c r="BC2091" t="s">
        <v>6186</v>
      </c>
      <c r="BD2091" t="s">
        <v>6186</v>
      </c>
    </row>
    <row r="2092" spans="1:56">
      <c r="A2092" t="s">
        <v>6191</v>
      </c>
      <c r="B2092">
        <v>2750</v>
      </c>
      <c r="C2092">
        <v>2009</v>
      </c>
      <c r="D2092" t="s">
        <v>6186</v>
      </c>
      <c r="E2092" t="s">
        <v>6186</v>
      </c>
      <c r="F2092" t="s">
        <v>6186</v>
      </c>
      <c r="H2092" t="s">
        <v>6186</v>
      </c>
      <c r="I2092" t="str">
        <f t="shared" si="36"/>
        <v/>
      </c>
      <c r="K2092" t="s">
        <v>6186</v>
      </c>
      <c r="L2092" t="s">
        <v>6186</v>
      </c>
      <c r="M2092" t="s">
        <v>6186</v>
      </c>
      <c r="N2092" t="s">
        <v>6186</v>
      </c>
      <c r="O2092" t="s">
        <v>6186</v>
      </c>
      <c r="P2092" t="s">
        <v>6186</v>
      </c>
      <c r="Q2092" t="s">
        <v>6186</v>
      </c>
      <c r="R2092" t="s">
        <v>6186</v>
      </c>
      <c r="S2092" t="s">
        <v>6186</v>
      </c>
      <c r="T2092" t="s">
        <v>6186</v>
      </c>
      <c r="U2092" t="s">
        <v>6186</v>
      </c>
      <c r="V2092" t="s">
        <v>6186</v>
      </c>
      <c r="W2092" t="s">
        <v>6186</v>
      </c>
      <c r="X2092" t="s">
        <v>6186</v>
      </c>
      <c r="Y2092" t="s">
        <v>6186</v>
      </c>
      <c r="Z2092" t="s">
        <v>6186</v>
      </c>
      <c r="AA2092" t="s">
        <v>6186</v>
      </c>
      <c r="AB2092" t="s">
        <v>6186</v>
      </c>
      <c r="AC2092" t="s">
        <v>6186</v>
      </c>
      <c r="AD2092" t="s">
        <v>6186</v>
      </c>
      <c r="AE2092" t="s">
        <v>6186</v>
      </c>
      <c r="AF2092" t="s">
        <v>6186</v>
      </c>
      <c r="AG2092" t="s">
        <v>6186</v>
      </c>
      <c r="AH2092" t="s">
        <v>6186</v>
      </c>
      <c r="AI2092" t="s">
        <v>6186</v>
      </c>
      <c r="AJ2092" t="s">
        <v>6186</v>
      </c>
      <c r="AK2092" t="s">
        <v>6186</v>
      </c>
      <c r="AL2092" t="s">
        <v>6186</v>
      </c>
      <c r="AM2092" t="s">
        <v>6186</v>
      </c>
      <c r="AN2092" t="s">
        <v>6186</v>
      </c>
      <c r="AO2092" t="s">
        <v>6186</v>
      </c>
      <c r="AP2092" t="s">
        <v>6186</v>
      </c>
      <c r="AQ2092" t="s">
        <v>6186</v>
      </c>
      <c r="AR2092" t="s">
        <v>6186</v>
      </c>
      <c r="AS2092" t="s">
        <v>6186</v>
      </c>
      <c r="AT2092" t="s">
        <v>6186</v>
      </c>
      <c r="AU2092" t="s">
        <v>6186</v>
      </c>
      <c r="AV2092" t="s">
        <v>6186</v>
      </c>
      <c r="AW2092" t="s">
        <v>6186</v>
      </c>
      <c r="AX2092" t="s">
        <v>6186</v>
      </c>
      <c r="AY2092" t="s">
        <v>6186</v>
      </c>
      <c r="AZ2092" t="s">
        <v>6186</v>
      </c>
      <c r="BA2092" t="s">
        <v>6186</v>
      </c>
      <c r="BB2092" t="s">
        <v>6186</v>
      </c>
      <c r="BC2092" t="s">
        <v>6186</v>
      </c>
      <c r="BD2092" t="s">
        <v>6186</v>
      </c>
    </row>
    <row r="2093" spans="1:56">
      <c r="A2093" t="s">
        <v>6191</v>
      </c>
      <c r="B2093">
        <v>2750</v>
      </c>
      <c r="C2093">
        <v>2010</v>
      </c>
      <c r="D2093" t="s">
        <v>6186</v>
      </c>
      <c r="E2093" t="s">
        <v>6186</v>
      </c>
      <c r="F2093" t="s">
        <v>6186</v>
      </c>
      <c r="H2093" t="s">
        <v>6186</v>
      </c>
      <c r="I2093" t="str">
        <f t="shared" si="36"/>
        <v/>
      </c>
      <c r="K2093" t="s">
        <v>6186</v>
      </c>
      <c r="L2093" t="s">
        <v>6186</v>
      </c>
      <c r="M2093" t="s">
        <v>6186</v>
      </c>
      <c r="N2093" t="s">
        <v>6186</v>
      </c>
      <c r="O2093" t="s">
        <v>6186</v>
      </c>
      <c r="P2093" t="s">
        <v>6186</v>
      </c>
      <c r="Q2093" t="s">
        <v>6186</v>
      </c>
      <c r="R2093" t="s">
        <v>6186</v>
      </c>
      <c r="S2093" t="s">
        <v>6186</v>
      </c>
      <c r="T2093" t="s">
        <v>6186</v>
      </c>
      <c r="U2093" t="s">
        <v>6186</v>
      </c>
      <c r="V2093" t="s">
        <v>6186</v>
      </c>
      <c r="W2093" t="s">
        <v>6186</v>
      </c>
      <c r="X2093" t="s">
        <v>6186</v>
      </c>
      <c r="Y2093" t="s">
        <v>6186</v>
      </c>
      <c r="Z2093" t="s">
        <v>6186</v>
      </c>
      <c r="AA2093" t="s">
        <v>6186</v>
      </c>
      <c r="AB2093" t="s">
        <v>6186</v>
      </c>
      <c r="AC2093" t="s">
        <v>6186</v>
      </c>
      <c r="AD2093" t="s">
        <v>6186</v>
      </c>
      <c r="AE2093" t="s">
        <v>6186</v>
      </c>
      <c r="AF2093" t="s">
        <v>6186</v>
      </c>
      <c r="AG2093" t="s">
        <v>6186</v>
      </c>
      <c r="AH2093" t="s">
        <v>6186</v>
      </c>
      <c r="AI2093" t="s">
        <v>6186</v>
      </c>
      <c r="AJ2093" t="s">
        <v>6186</v>
      </c>
      <c r="AK2093" t="s">
        <v>6186</v>
      </c>
      <c r="AL2093" t="s">
        <v>6186</v>
      </c>
      <c r="AM2093" t="s">
        <v>6186</v>
      </c>
      <c r="AN2093" t="s">
        <v>6186</v>
      </c>
      <c r="AO2093" t="s">
        <v>6186</v>
      </c>
      <c r="AP2093" t="s">
        <v>6186</v>
      </c>
      <c r="AQ2093" t="s">
        <v>6186</v>
      </c>
      <c r="AR2093" t="s">
        <v>6186</v>
      </c>
      <c r="AS2093" t="s">
        <v>6186</v>
      </c>
      <c r="AT2093" t="s">
        <v>6186</v>
      </c>
      <c r="AU2093" t="s">
        <v>6186</v>
      </c>
      <c r="AV2093" t="s">
        <v>6186</v>
      </c>
      <c r="AW2093" t="s">
        <v>6186</v>
      </c>
      <c r="AX2093" t="s">
        <v>6186</v>
      </c>
      <c r="AY2093" t="s">
        <v>6186</v>
      </c>
      <c r="AZ2093" t="s">
        <v>6186</v>
      </c>
      <c r="BA2093" t="s">
        <v>6186</v>
      </c>
      <c r="BB2093" t="s">
        <v>6186</v>
      </c>
      <c r="BC2093" t="s">
        <v>6186</v>
      </c>
      <c r="BD2093" t="s">
        <v>6186</v>
      </c>
    </row>
    <row r="2094" spans="1:56">
      <c r="A2094" t="s">
        <v>6191</v>
      </c>
      <c r="B2094">
        <v>2750</v>
      </c>
      <c r="C2094">
        <v>2011</v>
      </c>
      <c r="D2094" t="s">
        <v>6186</v>
      </c>
      <c r="E2094" t="s">
        <v>6186</v>
      </c>
      <c r="F2094" t="s">
        <v>6186</v>
      </c>
      <c r="H2094" t="s">
        <v>6186</v>
      </c>
      <c r="I2094" t="str">
        <f t="shared" si="36"/>
        <v/>
      </c>
      <c r="K2094" t="s">
        <v>6186</v>
      </c>
      <c r="L2094" t="s">
        <v>6186</v>
      </c>
      <c r="M2094" t="s">
        <v>6186</v>
      </c>
      <c r="N2094" t="s">
        <v>6186</v>
      </c>
      <c r="O2094" t="s">
        <v>6186</v>
      </c>
      <c r="P2094" t="s">
        <v>6186</v>
      </c>
      <c r="Q2094" t="s">
        <v>6186</v>
      </c>
      <c r="R2094" t="s">
        <v>6186</v>
      </c>
      <c r="S2094" t="s">
        <v>6186</v>
      </c>
      <c r="T2094" t="s">
        <v>6186</v>
      </c>
      <c r="U2094" t="s">
        <v>6186</v>
      </c>
      <c r="V2094" t="s">
        <v>6186</v>
      </c>
      <c r="W2094" t="s">
        <v>6186</v>
      </c>
      <c r="X2094" t="s">
        <v>6186</v>
      </c>
      <c r="Y2094" t="s">
        <v>6186</v>
      </c>
      <c r="Z2094" t="s">
        <v>6186</v>
      </c>
      <c r="AA2094" t="s">
        <v>6186</v>
      </c>
      <c r="AB2094" t="s">
        <v>6186</v>
      </c>
      <c r="AC2094" t="s">
        <v>6186</v>
      </c>
      <c r="AD2094" t="s">
        <v>6186</v>
      </c>
      <c r="AE2094" t="s">
        <v>6186</v>
      </c>
      <c r="AF2094" t="s">
        <v>6186</v>
      </c>
      <c r="AG2094" t="s">
        <v>6186</v>
      </c>
      <c r="AH2094" t="s">
        <v>6186</v>
      </c>
      <c r="AI2094" t="s">
        <v>6186</v>
      </c>
      <c r="AJ2094" t="s">
        <v>6186</v>
      </c>
      <c r="AK2094" t="s">
        <v>6186</v>
      </c>
      <c r="AL2094" t="s">
        <v>6186</v>
      </c>
      <c r="AM2094" t="s">
        <v>6186</v>
      </c>
      <c r="AN2094" t="s">
        <v>6186</v>
      </c>
      <c r="AO2094" t="s">
        <v>6186</v>
      </c>
      <c r="AP2094" t="s">
        <v>6186</v>
      </c>
      <c r="AQ2094" t="s">
        <v>6186</v>
      </c>
      <c r="AR2094" t="s">
        <v>6186</v>
      </c>
      <c r="AS2094" t="s">
        <v>6186</v>
      </c>
      <c r="AT2094" t="s">
        <v>6186</v>
      </c>
      <c r="AU2094" t="s">
        <v>6186</v>
      </c>
      <c r="AV2094" t="s">
        <v>6186</v>
      </c>
      <c r="AW2094" t="s">
        <v>6186</v>
      </c>
      <c r="AX2094" t="s">
        <v>6186</v>
      </c>
      <c r="AY2094" t="s">
        <v>6186</v>
      </c>
      <c r="AZ2094" t="s">
        <v>6186</v>
      </c>
      <c r="BA2094" t="s">
        <v>6186</v>
      </c>
      <c r="BB2094" t="s">
        <v>6186</v>
      </c>
      <c r="BC2094" t="s">
        <v>6186</v>
      </c>
      <c r="BD2094" t="s">
        <v>6186</v>
      </c>
    </row>
    <row r="2095" spans="1:56">
      <c r="A2095" t="s">
        <v>6191</v>
      </c>
      <c r="B2095">
        <v>2750</v>
      </c>
      <c r="C2095">
        <v>2012</v>
      </c>
      <c r="D2095" t="s">
        <v>6186</v>
      </c>
      <c r="E2095" t="s">
        <v>6186</v>
      </c>
      <c r="F2095" t="s">
        <v>6186</v>
      </c>
      <c r="H2095" t="s">
        <v>6186</v>
      </c>
      <c r="I2095" t="str">
        <f t="shared" si="36"/>
        <v/>
      </c>
      <c r="K2095" t="s">
        <v>6186</v>
      </c>
      <c r="L2095" t="s">
        <v>6186</v>
      </c>
      <c r="M2095" t="s">
        <v>6186</v>
      </c>
      <c r="N2095" t="s">
        <v>6186</v>
      </c>
      <c r="O2095" t="s">
        <v>6186</v>
      </c>
      <c r="P2095" t="s">
        <v>6186</v>
      </c>
      <c r="Q2095" t="s">
        <v>6186</v>
      </c>
      <c r="R2095" t="s">
        <v>6186</v>
      </c>
      <c r="S2095" t="s">
        <v>6186</v>
      </c>
      <c r="T2095" t="s">
        <v>6186</v>
      </c>
      <c r="U2095" t="s">
        <v>6186</v>
      </c>
      <c r="V2095" t="s">
        <v>6186</v>
      </c>
      <c r="W2095" t="s">
        <v>6186</v>
      </c>
      <c r="X2095" t="s">
        <v>6186</v>
      </c>
      <c r="Y2095" t="s">
        <v>6186</v>
      </c>
      <c r="Z2095" t="s">
        <v>6186</v>
      </c>
      <c r="AA2095" t="s">
        <v>6186</v>
      </c>
      <c r="AB2095" t="s">
        <v>6186</v>
      </c>
      <c r="AC2095" t="s">
        <v>6186</v>
      </c>
      <c r="AD2095" t="s">
        <v>6186</v>
      </c>
      <c r="AE2095" t="s">
        <v>6186</v>
      </c>
      <c r="AF2095" t="s">
        <v>6186</v>
      </c>
      <c r="AG2095" t="s">
        <v>6186</v>
      </c>
      <c r="AH2095" t="s">
        <v>6186</v>
      </c>
      <c r="AI2095" t="s">
        <v>6186</v>
      </c>
      <c r="AJ2095" t="s">
        <v>6186</v>
      </c>
      <c r="AK2095" t="s">
        <v>6186</v>
      </c>
      <c r="AL2095" t="s">
        <v>6186</v>
      </c>
      <c r="AM2095" t="s">
        <v>6186</v>
      </c>
      <c r="AN2095" t="s">
        <v>6186</v>
      </c>
      <c r="AO2095" t="s">
        <v>6186</v>
      </c>
      <c r="AP2095" t="s">
        <v>6186</v>
      </c>
      <c r="AQ2095" t="s">
        <v>6186</v>
      </c>
      <c r="AR2095" t="s">
        <v>6186</v>
      </c>
      <c r="AS2095" t="s">
        <v>6186</v>
      </c>
      <c r="AT2095" t="s">
        <v>6186</v>
      </c>
      <c r="AU2095" t="s">
        <v>6186</v>
      </c>
      <c r="AV2095" t="s">
        <v>6186</v>
      </c>
      <c r="AW2095" t="s">
        <v>6186</v>
      </c>
      <c r="AX2095" t="s">
        <v>6186</v>
      </c>
      <c r="AY2095" t="s">
        <v>6186</v>
      </c>
      <c r="AZ2095" t="s">
        <v>6186</v>
      </c>
      <c r="BA2095" t="s">
        <v>6186</v>
      </c>
      <c r="BB2095" t="s">
        <v>6186</v>
      </c>
      <c r="BC2095" t="s">
        <v>6186</v>
      </c>
      <c r="BD2095" t="s">
        <v>6186</v>
      </c>
    </row>
    <row r="2096" spans="1:56">
      <c r="A2096" t="s">
        <v>6191</v>
      </c>
      <c r="B2096">
        <v>2750</v>
      </c>
      <c r="C2096">
        <v>2013</v>
      </c>
      <c r="D2096" t="s">
        <v>6186</v>
      </c>
      <c r="E2096" t="s">
        <v>6186</v>
      </c>
      <c r="F2096" t="s">
        <v>6186</v>
      </c>
      <c r="H2096" t="s">
        <v>6186</v>
      </c>
      <c r="I2096" t="str">
        <f t="shared" si="36"/>
        <v/>
      </c>
      <c r="K2096" t="s">
        <v>6186</v>
      </c>
      <c r="L2096" t="s">
        <v>6186</v>
      </c>
      <c r="M2096" t="s">
        <v>6186</v>
      </c>
      <c r="N2096" t="s">
        <v>6186</v>
      </c>
      <c r="O2096" t="s">
        <v>6186</v>
      </c>
      <c r="P2096" t="s">
        <v>6186</v>
      </c>
      <c r="Q2096" t="s">
        <v>6186</v>
      </c>
      <c r="R2096" t="s">
        <v>6186</v>
      </c>
      <c r="S2096" t="s">
        <v>6186</v>
      </c>
      <c r="T2096" t="s">
        <v>6186</v>
      </c>
      <c r="U2096" t="s">
        <v>6186</v>
      </c>
      <c r="V2096" t="s">
        <v>6186</v>
      </c>
      <c r="W2096" t="s">
        <v>6186</v>
      </c>
      <c r="X2096" t="s">
        <v>6186</v>
      </c>
      <c r="Y2096" t="s">
        <v>6186</v>
      </c>
      <c r="Z2096" t="s">
        <v>6186</v>
      </c>
      <c r="AA2096" t="s">
        <v>6186</v>
      </c>
      <c r="AB2096" t="s">
        <v>6186</v>
      </c>
      <c r="AC2096" t="s">
        <v>6186</v>
      </c>
      <c r="AD2096" t="s">
        <v>6186</v>
      </c>
      <c r="AE2096" t="s">
        <v>6186</v>
      </c>
      <c r="AF2096" t="s">
        <v>6186</v>
      </c>
      <c r="AG2096" t="s">
        <v>6186</v>
      </c>
      <c r="AH2096" t="s">
        <v>6186</v>
      </c>
      <c r="AI2096" t="s">
        <v>6186</v>
      </c>
      <c r="AJ2096" t="s">
        <v>6186</v>
      </c>
      <c r="AK2096" t="s">
        <v>6186</v>
      </c>
      <c r="AL2096" t="s">
        <v>6186</v>
      </c>
      <c r="AM2096" t="s">
        <v>6186</v>
      </c>
      <c r="AN2096" t="s">
        <v>6186</v>
      </c>
      <c r="AO2096" t="s">
        <v>6186</v>
      </c>
      <c r="AP2096" t="s">
        <v>6186</v>
      </c>
      <c r="AQ2096" t="s">
        <v>6186</v>
      </c>
      <c r="AR2096" t="s">
        <v>6186</v>
      </c>
      <c r="AS2096" t="s">
        <v>6186</v>
      </c>
      <c r="AT2096" t="s">
        <v>6186</v>
      </c>
      <c r="AU2096" t="s">
        <v>6186</v>
      </c>
      <c r="AV2096" t="s">
        <v>6186</v>
      </c>
      <c r="AW2096" t="s">
        <v>6186</v>
      </c>
      <c r="AX2096" t="s">
        <v>6186</v>
      </c>
      <c r="AY2096" t="s">
        <v>6186</v>
      </c>
      <c r="AZ2096" t="s">
        <v>6186</v>
      </c>
      <c r="BA2096" t="s">
        <v>6186</v>
      </c>
      <c r="BB2096" t="s">
        <v>6186</v>
      </c>
      <c r="BC2096" t="s">
        <v>6186</v>
      </c>
      <c r="BD2096" t="s">
        <v>6186</v>
      </c>
    </row>
    <row r="2097" spans="1:56">
      <c r="A2097" t="s">
        <v>6191</v>
      </c>
      <c r="B2097">
        <v>2750</v>
      </c>
      <c r="C2097">
        <v>2014</v>
      </c>
      <c r="D2097" t="s">
        <v>6186</v>
      </c>
      <c r="E2097" t="s">
        <v>6186</v>
      </c>
      <c r="F2097" t="s">
        <v>6186</v>
      </c>
      <c r="H2097" t="s">
        <v>6186</v>
      </c>
      <c r="I2097" t="str">
        <f t="shared" si="36"/>
        <v/>
      </c>
      <c r="K2097" t="s">
        <v>6186</v>
      </c>
      <c r="L2097" t="s">
        <v>6186</v>
      </c>
      <c r="M2097" t="s">
        <v>6186</v>
      </c>
      <c r="N2097" t="s">
        <v>6186</v>
      </c>
      <c r="O2097" t="s">
        <v>6186</v>
      </c>
      <c r="P2097" t="s">
        <v>6186</v>
      </c>
      <c r="Q2097" t="s">
        <v>6186</v>
      </c>
      <c r="R2097" t="s">
        <v>6186</v>
      </c>
      <c r="S2097" t="s">
        <v>6186</v>
      </c>
      <c r="T2097" t="s">
        <v>6186</v>
      </c>
      <c r="U2097" t="s">
        <v>6186</v>
      </c>
      <c r="V2097" t="s">
        <v>6186</v>
      </c>
      <c r="W2097" t="s">
        <v>6186</v>
      </c>
      <c r="X2097" t="s">
        <v>6186</v>
      </c>
      <c r="Y2097" t="s">
        <v>6186</v>
      </c>
      <c r="Z2097" t="s">
        <v>6186</v>
      </c>
      <c r="AA2097" t="s">
        <v>6186</v>
      </c>
      <c r="AB2097" t="s">
        <v>6186</v>
      </c>
      <c r="AC2097" t="s">
        <v>6186</v>
      </c>
      <c r="AD2097" t="s">
        <v>6186</v>
      </c>
      <c r="AE2097" t="s">
        <v>6186</v>
      </c>
      <c r="AF2097" t="s">
        <v>6186</v>
      </c>
      <c r="AG2097" t="s">
        <v>6186</v>
      </c>
      <c r="AH2097" t="s">
        <v>6186</v>
      </c>
      <c r="AI2097" t="s">
        <v>6186</v>
      </c>
      <c r="AJ2097" t="s">
        <v>6186</v>
      </c>
      <c r="AK2097" t="s">
        <v>6186</v>
      </c>
      <c r="AL2097" t="s">
        <v>6186</v>
      </c>
      <c r="AM2097" t="s">
        <v>6186</v>
      </c>
      <c r="AN2097" t="s">
        <v>6186</v>
      </c>
      <c r="AO2097" t="s">
        <v>6186</v>
      </c>
      <c r="AP2097" t="s">
        <v>6186</v>
      </c>
      <c r="AQ2097" t="s">
        <v>6186</v>
      </c>
      <c r="AR2097" t="s">
        <v>6186</v>
      </c>
      <c r="AS2097" t="s">
        <v>6186</v>
      </c>
      <c r="AT2097" t="s">
        <v>6186</v>
      </c>
      <c r="AU2097" t="s">
        <v>6186</v>
      </c>
      <c r="AV2097" t="s">
        <v>6186</v>
      </c>
      <c r="AW2097" t="s">
        <v>6186</v>
      </c>
      <c r="AX2097" t="s">
        <v>6186</v>
      </c>
      <c r="AY2097" t="s">
        <v>6186</v>
      </c>
      <c r="AZ2097" t="s">
        <v>6186</v>
      </c>
      <c r="BA2097" t="s">
        <v>6186</v>
      </c>
      <c r="BB2097" t="s">
        <v>6186</v>
      </c>
      <c r="BC2097" t="s">
        <v>6186</v>
      </c>
      <c r="BD2097" t="s">
        <v>6186</v>
      </c>
    </row>
    <row r="2098" spans="1:56">
      <c r="A2098" t="s">
        <v>6191</v>
      </c>
      <c r="B2098">
        <v>2750</v>
      </c>
      <c r="C2098">
        <v>2015</v>
      </c>
      <c r="D2098" t="s">
        <v>6186</v>
      </c>
      <c r="E2098" t="s">
        <v>6186</v>
      </c>
      <c r="F2098" t="s">
        <v>6186</v>
      </c>
      <c r="H2098" t="s">
        <v>6186</v>
      </c>
      <c r="I2098" t="str">
        <f t="shared" si="36"/>
        <v/>
      </c>
      <c r="K2098" t="s">
        <v>6186</v>
      </c>
      <c r="L2098" t="s">
        <v>6186</v>
      </c>
      <c r="M2098" t="s">
        <v>6186</v>
      </c>
      <c r="N2098" t="s">
        <v>6186</v>
      </c>
      <c r="O2098" t="s">
        <v>6186</v>
      </c>
      <c r="P2098" t="s">
        <v>6186</v>
      </c>
      <c r="Q2098" t="s">
        <v>6186</v>
      </c>
      <c r="R2098" t="s">
        <v>6186</v>
      </c>
      <c r="S2098" t="s">
        <v>6186</v>
      </c>
      <c r="T2098" t="s">
        <v>6186</v>
      </c>
      <c r="U2098" t="s">
        <v>6186</v>
      </c>
      <c r="V2098" t="s">
        <v>6186</v>
      </c>
      <c r="W2098" t="s">
        <v>6186</v>
      </c>
      <c r="X2098" t="s">
        <v>6186</v>
      </c>
      <c r="Y2098" t="s">
        <v>6186</v>
      </c>
      <c r="Z2098" t="s">
        <v>6186</v>
      </c>
      <c r="AA2098" t="s">
        <v>6186</v>
      </c>
      <c r="AB2098" t="s">
        <v>6186</v>
      </c>
      <c r="AC2098" t="s">
        <v>6186</v>
      </c>
      <c r="AD2098" t="s">
        <v>6186</v>
      </c>
      <c r="AE2098" t="s">
        <v>6186</v>
      </c>
      <c r="AF2098" t="s">
        <v>6186</v>
      </c>
      <c r="AG2098" t="s">
        <v>6186</v>
      </c>
      <c r="AH2098" t="s">
        <v>6186</v>
      </c>
      <c r="AI2098" t="s">
        <v>6186</v>
      </c>
      <c r="AJ2098" t="s">
        <v>6186</v>
      </c>
      <c r="AK2098" t="s">
        <v>6186</v>
      </c>
      <c r="AL2098" t="s">
        <v>6186</v>
      </c>
      <c r="AM2098" t="s">
        <v>6186</v>
      </c>
      <c r="AN2098" t="s">
        <v>6186</v>
      </c>
      <c r="AO2098" t="s">
        <v>6186</v>
      </c>
      <c r="AP2098" t="s">
        <v>6186</v>
      </c>
      <c r="AQ2098" t="s">
        <v>6186</v>
      </c>
      <c r="AR2098" t="s">
        <v>6186</v>
      </c>
      <c r="AS2098" t="s">
        <v>6186</v>
      </c>
      <c r="AT2098" t="s">
        <v>6186</v>
      </c>
      <c r="AU2098" t="s">
        <v>6186</v>
      </c>
      <c r="AV2098" t="s">
        <v>6186</v>
      </c>
      <c r="AW2098" t="s">
        <v>6186</v>
      </c>
      <c r="AX2098" t="s">
        <v>6186</v>
      </c>
      <c r="AY2098" t="s">
        <v>6186</v>
      </c>
      <c r="AZ2098" t="s">
        <v>6186</v>
      </c>
      <c r="BA2098" t="s">
        <v>6186</v>
      </c>
      <c r="BB2098" t="s">
        <v>6186</v>
      </c>
      <c r="BC2098" t="s">
        <v>6186</v>
      </c>
      <c r="BD2098" t="s">
        <v>6186</v>
      </c>
    </row>
    <row r="2099" spans="1:56">
      <c r="A2099" t="s">
        <v>6191</v>
      </c>
      <c r="B2099">
        <v>2750</v>
      </c>
      <c r="C2099">
        <v>2016</v>
      </c>
      <c r="D2099" t="s">
        <v>6186</v>
      </c>
      <c r="E2099" t="s">
        <v>6186</v>
      </c>
      <c r="F2099" t="s">
        <v>6186</v>
      </c>
      <c r="H2099" t="s">
        <v>6186</v>
      </c>
      <c r="I2099" t="str">
        <f t="shared" si="36"/>
        <v/>
      </c>
      <c r="K2099" t="s">
        <v>6186</v>
      </c>
      <c r="L2099" t="s">
        <v>6186</v>
      </c>
      <c r="M2099" t="s">
        <v>6186</v>
      </c>
      <c r="N2099" t="s">
        <v>6186</v>
      </c>
      <c r="O2099" t="s">
        <v>6186</v>
      </c>
      <c r="P2099" t="s">
        <v>6186</v>
      </c>
      <c r="Q2099" t="s">
        <v>6186</v>
      </c>
      <c r="R2099" t="s">
        <v>6186</v>
      </c>
      <c r="S2099" t="s">
        <v>6186</v>
      </c>
      <c r="T2099" t="s">
        <v>6186</v>
      </c>
      <c r="U2099" t="s">
        <v>6186</v>
      </c>
      <c r="V2099" t="s">
        <v>6186</v>
      </c>
      <c r="W2099" t="s">
        <v>6186</v>
      </c>
      <c r="X2099" t="s">
        <v>6186</v>
      </c>
      <c r="Y2099" t="s">
        <v>6186</v>
      </c>
      <c r="Z2099" t="s">
        <v>6186</v>
      </c>
      <c r="AA2099" t="s">
        <v>6186</v>
      </c>
      <c r="AB2099" t="s">
        <v>6186</v>
      </c>
      <c r="AC2099" t="s">
        <v>6186</v>
      </c>
      <c r="AD2099" t="s">
        <v>6186</v>
      </c>
      <c r="AE2099" t="s">
        <v>6186</v>
      </c>
      <c r="AF2099" t="s">
        <v>6186</v>
      </c>
      <c r="AG2099" t="s">
        <v>6186</v>
      </c>
      <c r="AH2099" t="s">
        <v>6186</v>
      </c>
      <c r="AI2099" t="s">
        <v>6186</v>
      </c>
      <c r="AJ2099" t="s">
        <v>6186</v>
      </c>
      <c r="AK2099" t="s">
        <v>6186</v>
      </c>
      <c r="AL2099" t="s">
        <v>6186</v>
      </c>
      <c r="AM2099" t="s">
        <v>6186</v>
      </c>
      <c r="AN2099" t="s">
        <v>6186</v>
      </c>
      <c r="AO2099" t="s">
        <v>6186</v>
      </c>
      <c r="AP2099" t="s">
        <v>6186</v>
      </c>
      <c r="AQ2099" t="s">
        <v>6186</v>
      </c>
      <c r="AR2099" t="s">
        <v>6186</v>
      </c>
      <c r="AS2099" t="s">
        <v>6186</v>
      </c>
      <c r="AT2099" t="s">
        <v>6186</v>
      </c>
      <c r="AU2099" t="s">
        <v>6186</v>
      </c>
      <c r="AV2099" t="s">
        <v>6186</v>
      </c>
      <c r="AW2099" t="s">
        <v>6186</v>
      </c>
      <c r="AX2099" t="s">
        <v>6186</v>
      </c>
      <c r="AY2099" t="s">
        <v>6186</v>
      </c>
      <c r="AZ2099" t="s">
        <v>6186</v>
      </c>
      <c r="BA2099" t="s">
        <v>6186</v>
      </c>
      <c r="BB2099" t="s">
        <v>6186</v>
      </c>
      <c r="BC2099" t="s">
        <v>6186</v>
      </c>
      <c r="BD2099" t="s">
        <v>6186</v>
      </c>
    </row>
    <row r="2100" spans="1:56">
      <c r="A2100" t="s">
        <v>6191</v>
      </c>
      <c r="B2100">
        <v>2750</v>
      </c>
      <c r="C2100">
        <v>2017</v>
      </c>
      <c r="D2100" t="s">
        <v>6186</v>
      </c>
      <c r="E2100" t="s">
        <v>6186</v>
      </c>
      <c r="F2100" t="s">
        <v>6186</v>
      </c>
      <c r="H2100" t="s">
        <v>6186</v>
      </c>
      <c r="I2100" t="str">
        <f t="shared" si="36"/>
        <v/>
      </c>
      <c r="K2100" t="s">
        <v>6186</v>
      </c>
      <c r="L2100" t="s">
        <v>6186</v>
      </c>
      <c r="M2100" t="s">
        <v>6186</v>
      </c>
      <c r="N2100" t="s">
        <v>6186</v>
      </c>
      <c r="O2100" t="s">
        <v>6186</v>
      </c>
      <c r="P2100" t="s">
        <v>6186</v>
      </c>
      <c r="Q2100" t="s">
        <v>6186</v>
      </c>
      <c r="R2100" t="s">
        <v>6186</v>
      </c>
      <c r="S2100" t="s">
        <v>6186</v>
      </c>
      <c r="T2100" t="s">
        <v>6186</v>
      </c>
      <c r="U2100" t="s">
        <v>6186</v>
      </c>
      <c r="V2100" t="s">
        <v>6186</v>
      </c>
      <c r="W2100" t="s">
        <v>6186</v>
      </c>
      <c r="X2100" t="s">
        <v>6186</v>
      </c>
      <c r="Y2100" t="s">
        <v>6186</v>
      </c>
      <c r="Z2100" t="s">
        <v>6186</v>
      </c>
      <c r="AA2100" t="s">
        <v>6186</v>
      </c>
      <c r="AB2100" t="s">
        <v>6186</v>
      </c>
      <c r="AC2100" t="s">
        <v>6186</v>
      </c>
      <c r="AD2100" t="s">
        <v>6186</v>
      </c>
      <c r="AE2100" t="s">
        <v>6186</v>
      </c>
      <c r="AF2100" t="s">
        <v>6186</v>
      </c>
      <c r="AG2100" t="s">
        <v>6186</v>
      </c>
      <c r="AH2100" t="s">
        <v>6186</v>
      </c>
      <c r="AI2100" t="s">
        <v>6186</v>
      </c>
      <c r="AJ2100" t="s">
        <v>6186</v>
      </c>
      <c r="AK2100" t="s">
        <v>6186</v>
      </c>
      <c r="AL2100" t="s">
        <v>6186</v>
      </c>
      <c r="AM2100" t="s">
        <v>6186</v>
      </c>
      <c r="AN2100" t="s">
        <v>6186</v>
      </c>
      <c r="AO2100" t="s">
        <v>6186</v>
      </c>
      <c r="AP2100" t="s">
        <v>6186</v>
      </c>
      <c r="AQ2100" t="s">
        <v>6186</v>
      </c>
      <c r="AR2100" t="s">
        <v>6186</v>
      </c>
      <c r="AS2100" t="s">
        <v>6186</v>
      </c>
      <c r="AT2100" t="s">
        <v>6186</v>
      </c>
      <c r="AU2100" t="s">
        <v>6186</v>
      </c>
      <c r="AV2100" t="s">
        <v>6186</v>
      </c>
      <c r="AW2100" t="s">
        <v>6186</v>
      </c>
      <c r="AX2100" t="s">
        <v>6186</v>
      </c>
      <c r="AY2100" t="s">
        <v>6186</v>
      </c>
      <c r="AZ2100" t="s">
        <v>6186</v>
      </c>
      <c r="BA2100" t="s">
        <v>6186</v>
      </c>
      <c r="BB2100" t="s">
        <v>6186</v>
      </c>
      <c r="BC2100" t="s">
        <v>6186</v>
      </c>
      <c r="BD2100" t="s">
        <v>6186</v>
      </c>
    </row>
    <row r="2101" spans="1:56">
      <c r="A2101" t="s">
        <v>6191</v>
      </c>
      <c r="B2101">
        <v>2750</v>
      </c>
      <c r="C2101">
        <v>2018</v>
      </c>
      <c r="D2101" t="s">
        <v>6186</v>
      </c>
      <c r="E2101" t="s">
        <v>6186</v>
      </c>
      <c r="F2101" t="s">
        <v>6186</v>
      </c>
      <c r="H2101" t="s">
        <v>6186</v>
      </c>
      <c r="I2101" t="str">
        <f t="shared" si="36"/>
        <v/>
      </c>
      <c r="K2101" t="s">
        <v>6186</v>
      </c>
      <c r="L2101" t="s">
        <v>6186</v>
      </c>
      <c r="M2101" t="s">
        <v>6186</v>
      </c>
      <c r="N2101" t="s">
        <v>6186</v>
      </c>
      <c r="O2101" t="s">
        <v>6186</v>
      </c>
      <c r="P2101" t="s">
        <v>6186</v>
      </c>
      <c r="Q2101" t="s">
        <v>6186</v>
      </c>
      <c r="R2101" t="s">
        <v>6186</v>
      </c>
      <c r="S2101" t="s">
        <v>6186</v>
      </c>
      <c r="T2101" t="s">
        <v>6186</v>
      </c>
      <c r="U2101" t="s">
        <v>6186</v>
      </c>
      <c r="V2101" t="s">
        <v>6186</v>
      </c>
      <c r="W2101" t="s">
        <v>6186</v>
      </c>
      <c r="X2101" t="s">
        <v>6186</v>
      </c>
      <c r="Y2101" t="s">
        <v>6186</v>
      </c>
      <c r="Z2101" t="s">
        <v>6186</v>
      </c>
      <c r="AA2101" t="s">
        <v>6186</v>
      </c>
      <c r="AB2101" t="s">
        <v>6186</v>
      </c>
      <c r="AC2101" t="s">
        <v>6186</v>
      </c>
      <c r="AD2101" t="s">
        <v>6186</v>
      </c>
      <c r="AE2101" t="s">
        <v>6186</v>
      </c>
      <c r="AF2101" t="s">
        <v>6186</v>
      </c>
      <c r="AG2101" t="s">
        <v>6186</v>
      </c>
      <c r="AH2101" t="s">
        <v>6186</v>
      </c>
      <c r="AI2101" t="s">
        <v>6186</v>
      </c>
      <c r="AJ2101" t="s">
        <v>6186</v>
      </c>
      <c r="AK2101" t="s">
        <v>6186</v>
      </c>
      <c r="AL2101" t="s">
        <v>6186</v>
      </c>
      <c r="AM2101" t="s">
        <v>6186</v>
      </c>
      <c r="AN2101" t="s">
        <v>6186</v>
      </c>
      <c r="AO2101" t="s">
        <v>6186</v>
      </c>
      <c r="AP2101" t="s">
        <v>6186</v>
      </c>
      <c r="AQ2101" t="s">
        <v>6186</v>
      </c>
      <c r="AR2101" t="s">
        <v>6186</v>
      </c>
      <c r="AS2101" t="s">
        <v>6186</v>
      </c>
      <c r="AT2101" t="s">
        <v>6186</v>
      </c>
      <c r="AU2101" t="s">
        <v>6186</v>
      </c>
      <c r="AV2101" t="s">
        <v>6186</v>
      </c>
      <c r="AW2101" t="s">
        <v>6186</v>
      </c>
      <c r="AX2101" t="s">
        <v>6186</v>
      </c>
      <c r="AY2101" t="s">
        <v>6186</v>
      </c>
      <c r="AZ2101" t="s">
        <v>6186</v>
      </c>
      <c r="BA2101" t="s">
        <v>6186</v>
      </c>
      <c r="BB2101" t="s">
        <v>6186</v>
      </c>
      <c r="BC2101" t="s">
        <v>6186</v>
      </c>
      <c r="BD2101" t="s">
        <v>6186</v>
      </c>
    </row>
    <row r="2102" spans="1:56">
      <c r="A2102" t="s">
        <v>6191</v>
      </c>
      <c r="B2102">
        <v>2750</v>
      </c>
      <c r="C2102">
        <v>2019</v>
      </c>
      <c r="D2102" t="s">
        <v>6186</v>
      </c>
      <c r="E2102" t="s">
        <v>6186</v>
      </c>
      <c r="F2102" t="s">
        <v>6186</v>
      </c>
      <c r="H2102" t="s">
        <v>6186</v>
      </c>
      <c r="I2102" t="str">
        <f t="shared" si="36"/>
        <v/>
      </c>
      <c r="K2102" t="s">
        <v>6186</v>
      </c>
      <c r="L2102" t="s">
        <v>6186</v>
      </c>
      <c r="M2102" t="s">
        <v>6186</v>
      </c>
      <c r="N2102" t="s">
        <v>6186</v>
      </c>
      <c r="O2102" t="s">
        <v>6186</v>
      </c>
      <c r="P2102" t="s">
        <v>6186</v>
      </c>
      <c r="Q2102" t="s">
        <v>6186</v>
      </c>
      <c r="R2102" t="s">
        <v>6186</v>
      </c>
      <c r="S2102" t="s">
        <v>6186</v>
      </c>
      <c r="T2102" t="s">
        <v>6186</v>
      </c>
      <c r="U2102" t="s">
        <v>6186</v>
      </c>
      <c r="V2102" t="s">
        <v>6186</v>
      </c>
      <c r="W2102" t="s">
        <v>6186</v>
      </c>
      <c r="X2102" t="s">
        <v>6186</v>
      </c>
      <c r="Y2102" t="s">
        <v>6186</v>
      </c>
      <c r="Z2102" t="s">
        <v>6186</v>
      </c>
      <c r="AA2102" t="s">
        <v>6186</v>
      </c>
      <c r="AB2102" t="s">
        <v>6186</v>
      </c>
      <c r="AC2102" t="s">
        <v>6186</v>
      </c>
      <c r="AD2102" t="s">
        <v>6186</v>
      </c>
      <c r="AE2102" t="s">
        <v>6186</v>
      </c>
      <c r="AF2102" t="s">
        <v>6186</v>
      </c>
      <c r="AG2102" t="s">
        <v>6186</v>
      </c>
      <c r="AH2102" t="s">
        <v>6186</v>
      </c>
      <c r="AI2102" t="s">
        <v>6186</v>
      </c>
      <c r="AJ2102" t="s">
        <v>6186</v>
      </c>
      <c r="AK2102" t="s">
        <v>6186</v>
      </c>
      <c r="AL2102" t="s">
        <v>6186</v>
      </c>
      <c r="AM2102" t="s">
        <v>6186</v>
      </c>
      <c r="AN2102" t="s">
        <v>6186</v>
      </c>
      <c r="AO2102" t="s">
        <v>6186</v>
      </c>
      <c r="AP2102" t="s">
        <v>6186</v>
      </c>
      <c r="AQ2102" t="s">
        <v>6186</v>
      </c>
      <c r="AR2102" t="s">
        <v>6186</v>
      </c>
      <c r="AS2102" t="s">
        <v>6186</v>
      </c>
      <c r="AT2102" t="s">
        <v>6186</v>
      </c>
      <c r="AU2102" t="s">
        <v>6186</v>
      </c>
      <c r="AV2102" t="s">
        <v>6186</v>
      </c>
      <c r="AW2102" t="s">
        <v>6186</v>
      </c>
      <c r="AX2102" t="s">
        <v>6186</v>
      </c>
      <c r="AY2102" t="s">
        <v>6186</v>
      </c>
      <c r="AZ2102" t="s">
        <v>6186</v>
      </c>
      <c r="BA2102" t="s">
        <v>6186</v>
      </c>
      <c r="BB2102" t="s">
        <v>6186</v>
      </c>
      <c r="BC2102" t="s">
        <v>6186</v>
      </c>
      <c r="BD2102" t="s">
        <v>6186</v>
      </c>
    </row>
    <row r="2103" spans="1:56">
      <c r="A2103" t="s">
        <v>6191</v>
      </c>
      <c r="B2103">
        <v>2750</v>
      </c>
      <c r="C2103">
        <v>2020</v>
      </c>
      <c r="D2103" t="s">
        <v>6186</v>
      </c>
      <c r="E2103" t="s">
        <v>6186</v>
      </c>
      <c r="F2103" t="s">
        <v>6186</v>
      </c>
      <c r="H2103" t="s">
        <v>6186</v>
      </c>
      <c r="I2103" t="str">
        <f t="shared" si="36"/>
        <v/>
      </c>
      <c r="K2103" t="s">
        <v>6186</v>
      </c>
      <c r="L2103" t="s">
        <v>6186</v>
      </c>
      <c r="M2103" t="s">
        <v>6186</v>
      </c>
      <c r="N2103" t="s">
        <v>6186</v>
      </c>
      <c r="O2103" t="s">
        <v>6186</v>
      </c>
      <c r="P2103" t="s">
        <v>6186</v>
      </c>
      <c r="Q2103" t="s">
        <v>6186</v>
      </c>
      <c r="R2103" t="s">
        <v>6186</v>
      </c>
      <c r="S2103" t="s">
        <v>6186</v>
      </c>
      <c r="T2103" t="s">
        <v>6186</v>
      </c>
      <c r="U2103" t="s">
        <v>6186</v>
      </c>
      <c r="V2103" t="s">
        <v>6186</v>
      </c>
      <c r="W2103" t="s">
        <v>6186</v>
      </c>
      <c r="X2103" t="s">
        <v>6186</v>
      </c>
      <c r="Y2103" t="s">
        <v>6186</v>
      </c>
      <c r="Z2103" t="s">
        <v>6186</v>
      </c>
      <c r="AA2103" t="s">
        <v>6186</v>
      </c>
      <c r="AB2103" t="s">
        <v>6186</v>
      </c>
      <c r="AC2103" t="s">
        <v>6186</v>
      </c>
      <c r="AD2103" t="s">
        <v>6186</v>
      </c>
      <c r="AE2103" t="s">
        <v>6186</v>
      </c>
      <c r="AF2103" t="s">
        <v>6186</v>
      </c>
      <c r="AG2103" t="s">
        <v>6186</v>
      </c>
      <c r="AH2103" t="s">
        <v>6186</v>
      </c>
      <c r="AI2103" t="s">
        <v>6186</v>
      </c>
      <c r="AJ2103" t="s">
        <v>6186</v>
      </c>
      <c r="AK2103" t="s">
        <v>6186</v>
      </c>
      <c r="AL2103" t="s">
        <v>6186</v>
      </c>
      <c r="AM2103" t="s">
        <v>6186</v>
      </c>
      <c r="AN2103" t="s">
        <v>6186</v>
      </c>
      <c r="AO2103" t="s">
        <v>6186</v>
      </c>
      <c r="AP2103" t="s">
        <v>6186</v>
      </c>
      <c r="AQ2103" t="s">
        <v>6186</v>
      </c>
      <c r="AR2103" t="s">
        <v>6186</v>
      </c>
      <c r="AS2103" t="s">
        <v>6186</v>
      </c>
      <c r="AT2103" t="s">
        <v>6186</v>
      </c>
      <c r="AU2103" t="s">
        <v>6186</v>
      </c>
      <c r="AV2103" t="s">
        <v>6186</v>
      </c>
      <c r="AW2103" t="s">
        <v>6186</v>
      </c>
      <c r="AX2103" t="s">
        <v>6186</v>
      </c>
      <c r="AY2103" t="s">
        <v>6186</v>
      </c>
      <c r="AZ2103" t="s">
        <v>6186</v>
      </c>
      <c r="BA2103" t="s">
        <v>6186</v>
      </c>
      <c r="BB2103" t="s">
        <v>6186</v>
      </c>
      <c r="BC2103" t="s">
        <v>6186</v>
      </c>
      <c r="BD2103" t="s">
        <v>6186</v>
      </c>
    </row>
    <row r="2104" spans="1:56">
      <c r="A2104" t="s">
        <v>6191</v>
      </c>
      <c r="B2104">
        <v>2750</v>
      </c>
      <c r="C2104">
        <v>2021</v>
      </c>
      <c r="D2104" t="s">
        <v>6186</v>
      </c>
      <c r="E2104" t="s">
        <v>6186</v>
      </c>
      <c r="F2104" t="s">
        <v>6186</v>
      </c>
      <c r="G2104" t="str">
        <f>IFERROR(F2104*E2104,"")</f>
        <v/>
      </c>
      <c r="H2104" t="s">
        <v>6186</v>
      </c>
      <c r="I2104" t="str">
        <f t="shared" si="36"/>
        <v/>
      </c>
      <c r="J2104" t="str">
        <f>IFERROR(M2104*E2104,"")</f>
        <v/>
      </c>
      <c r="K2104" t="s">
        <v>6186</v>
      </c>
      <c r="L2104" t="s">
        <v>6186</v>
      </c>
      <c r="M2104" t="s">
        <v>6186</v>
      </c>
      <c r="N2104" t="s">
        <v>6186</v>
      </c>
      <c r="O2104" t="s">
        <v>6186</v>
      </c>
      <c r="P2104" t="s">
        <v>6186</v>
      </c>
      <c r="Q2104" t="s">
        <v>6186</v>
      </c>
      <c r="R2104" t="s">
        <v>6186</v>
      </c>
      <c r="S2104" t="s">
        <v>6186</v>
      </c>
      <c r="T2104" t="s">
        <v>6186</v>
      </c>
      <c r="U2104" t="s">
        <v>6186</v>
      </c>
      <c r="V2104" t="s">
        <v>6186</v>
      </c>
      <c r="W2104" t="s">
        <v>6186</v>
      </c>
      <c r="X2104" t="s">
        <v>6186</v>
      </c>
      <c r="Y2104" t="s">
        <v>6186</v>
      </c>
      <c r="Z2104" t="s">
        <v>6186</v>
      </c>
      <c r="AA2104" t="s">
        <v>6186</v>
      </c>
      <c r="AB2104" t="s">
        <v>6186</v>
      </c>
      <c r="AC2104" t="s">
        <v>6186</v>
      </c>
      <c r="AD2104" t="s">
        <v>6186</v>
      </c>
      <c r="AE2104" t="s">
        <v>6186</v>
      </c>
      <c r="AF2104" t="s">
        <v>6186</v>
      </c>
      <c r="AG2104" t="s">
        <v>6186</v>
      </c>
      <c r="AH2104" t="s">
        <v>6186</v>
      </c>
      <c r="AI2104" t="s">
        <v>6186</v>
      </c>
      <c r="AJ2104" t="s">
        <v>6186</v>
      </c>
      <c r="AK2104" t="s">
        <v>6186</v>
      </c>
      <c r="AL2104" t="s">
        <v>6186</v>
      </c>
      <c r="AM2104" t="s">
        <v>6186</v>
      </c>
      <c r="AN2104" t="s">
        <v>6186</v>
      </c>
      <c r="AO2104" t="s">
        <v>6186</v>
      </c>
      <c r="AP2104" t="s">
        <v>6186</v>
      </c>
      <c r="AQ2104" t="s">
        <v>6186</v>
      </c>
      <c r="AR2104" t="s">
        <v>6186</v>
      </c>
      <c r="AS2104" t="s">
        <v>6186</v>
      </c>
      <c r="AT2104" t="s">
        <v>6186</v>
      </c>
      <c r="AU2104" t="s">
        <v>6186</v>
      </c>
      <c r="AV2104" t="s">
        <v>6186</v>
      </c>
      <c r="AW2104" t="s">
        <v>6186</v>
      </c>
      <c r="AX2104" t="s">
        <v>6186</v>
      </c>
      <c r="AY2104" t="s">
        <v>6186</v>
      </c>
      <c r="AZ2104" t="s">
        <v>6186</v>
      </c>
      <c r="BA2104" t="s">
        <v>6186</v>
      </c>
      <c r="BB2104" t="s">
        <v>6186</v>
      </c>
      <c r="BC2104" t="s">
        <v>6186</v>
      </c>
      <c r="BD2104" t="s">
        <v>6186</v>
      </c>
    </row>
    <row r="2105" spans="1:56">
      <c r="A2105" t="s">
        <v>6191</v>
      </c>
      <c r="B2105">
        <v>2750</v>
      </c>
      <c r="C2105" t="s">
        <v>6187</v>
      </c>
      <c r="D2105" t="s">
        <v>6186</v>
      </c>
      <c r="E2105" t="s">
        <v>6186</v>
      </c>
      <c r="F2105" t="s">
        <v>6186</v>
      </c>
      <c r="H2105" t="s">
        <v>6186</v>
      </c>
      <c r="I2105" t="str">
        <f t="shared" si="36"/>
        <v/>
      </c>
      <c r="K2105" t="s">
        <v>6186</v>
      </c>
      <c r="L2105" t="s">
        <v>6186</v>
      </c>
      <c r="M2105" t="s">
        <v>6186</v>
      </c>
      <c r="N2105" t="s">
        <v>6186</v>
      </c>
      <c r="O2105" t="s">
        <v>6186</v>
      </c>
      <c r="P2105" t="s">
        <v>6186</v>
      </c>
      <c r="Q2105" t="s">
        <v>6186</v>
      </c>
      <c r="R2105" t="s">
        <v>6186</v>
      </c>
      <c r="S2105" t="s">
        <v>6186</v>
      </c>
      <c r="T2105" t="s">
        <v>6186</v>
      </c>
      <c r="U2105" t="s">
        <v>6186</v>
      </c>
      <c r="V2105" t="s">
        <v>6186</v>
      </c>
      <c r="W2105" t="s">
        <v>6186</v>
      </c>
      <c r="X2105" t="s">
        <v>6186</v>
      </c>
      <c r="Y2105" t="s">
        <v>6186</v>
      </c>
      <c r="Z2105" t="s">
        <v>6186</v>
      </c>
      <c r="AA2105" t="s">
        <v>6186</v>
      </c>
      <c r="AB2105" t="s">
        <v>6186</v>
      </c>
      <c r="AC2105" t="s">
        <v>6186</v>
      </c>
      <c r="AD2105" t="s">
        <v>6186</v>
      </c>
      <c r="AE2105" t="s">
        <v>6186</v>
      </c>
      <c r="AF2105" t="s">
        <v>6186</v>
      </c>
      <c r="AG2105" t="s">
        <v>6186</v>
      </c>
      <c r="AH2105" t="s">
        <v>6186</v>
      </c>
      <c r="AI2105" t="s">
        <v>6186</v>
      </c>
      <c r="AJ2105" t="s">
        <v>6186</v>
      </c>
      <c r="AK2105" t="s">
        <v>6186</v>
      </c>
      <c r="AL2105" t="s">
        <v>6186</v>
      </c>
      <c r="AM2105" t="s">
        <v>6186</v>
      </c>
      <c r="AN2105" t="s">
        <v>6186</v>
      </c>
      <c r="AO2105" t="s">
        <v>6186</v>
      </c>
      <c r="AP2105" t="s">
        <v>6186</v>
      </c>
      <c r="AQ2105" t="s">
        <v>6186</v>
      </c>
      <c r="AR2105" t="s">
        <v>6186</v>
      </c>
      <c r="AS2105" t="s">
        <v>6186</v>
      </c>
      <c r="AT2105" t="s">
        <v>6186</v>
      </c>
      <c r="AU2105" t="s">
        <v>6186</v>
      </c>
      <c r="AV2105" t="s">
        <v>6186</v>
      </c>
      <c r="AW2105" t="s">
        <v>6186</v>
      </c>
      <c r="AX2105" t="s">
        <v>6186</v>
      </c>
      <c r="AY2105" t="s">
        <v>6186</v>
      </c>
      <c r="AZ2105" t="s">
        <v>6186</v>
      </c>
      <c r="BA2105" t="s">
        <v>6186</v>
      </c>
      <c r="BB2105" t="s">
        <v>6186</v>
      </c>
      <c r="BC2105" t="s">
        <v>6186</v>
      </c>
      <c r="BD2105" t="s">
        <v>6186</v>
      </c>
    </row>
    <row r="2106" spans="1:56">
      <c r="A2106" t="s">
        <v>6190</v>
      </c>
      <c r="B2106">
        <v>2750</v>
      </c>
      <c r="C2106">
        <v>1975</v>
      </c>
      <c r="D2106" t="s">
        <v>6186</v>
      </c>
      <c r="E2106" t="s">
        <v>6186</v>
      </c>
      <c r="F2106" t="s">
        <v>6186</v>
      </c>
      <c r="H2106" t="s">
        <v>6186</v>
      </c>
      <c r="I2106" t="str">
        <f t="shared" si="36"/>
        <v/>
      </c>
      <c r="K2106" t="s">
        <v>6186</v>
      </c>
      <c r="L2106" t="s">
        <v>6186</v>
      </c>
      <c r="M2106" t="s">
        <v>6186</v>
      </c>
      <c r="N2106" t="s">
        <v>6186</v>
      </c>
      <c r="O2106" t="s">
        <v>6186</v>
      </c>
      <c r="P2106" t="s">
        <v>6186</v>
      </c>
      <c r="Q2106" t="s">
        <v>6186</v>
      </c>
      <c r="R2106" t="s">
        <v>6186</v>
      </c>
      <c r="S2106" t="s">
        <v>6186</v>
      </c>
      <c r="T2106" t="s">
        <v>6186</v>
      </c>
      <c r="U2106" t="s">
        <v>6186</v>
      </c>
      <c r="V2106" t="s">
        <v>6186</v>
      </c>
      <c r="W2106" t="s">
        <v>6186</v>
      </c>
      <c r="X2106" t="s">
        <v>6186</v>
      </c>
      <c r="Y2106" t="s">
        <v>6186</v>
      </c>
      <c r="Z2106" t="s">
        <v>6186</v>
      </c>
      <c r="AA2106" t="s">
        <v>6186</v>
      </c>
      <c r="AB2106" t="s">
        <v>6186</v>
      </c>
      <c r="AC2106" t="s">
        <v>6186</v>
      </c>
      <c r="AD2106" t="s">
        <v>6186</v>
      </c>
      <c r="AE2106" t="s">
        <v>6186</v>
      </c>
      <c r="AF2106" t="s">
        <v>6186</v>
      </c>
      <c r="AG2106" t="s">
        <v>6186</v>
      </c>
      <c r="AH2106" t="s">
        <v>6186</v>
      </c>
      <c r="AI2106" t="s">
        <v>6186</v>
      </c>
      <c r="AJ2106" t="s">
        <v>6186</v>
      </c>
      <c r="AK2106" t="s">
        <v>6186</v>
      </c>
      <c r="AL2106" t="s">
        <v>6186</v>
      </c>
      <c r="AM2106" t="s">
        <v>6186</v>
      </c>
      <c r="AN2106" t="s">
        <v>6186</v>
      </c>
      <c r="AO2106" t="s">
        <v>6186</v>
      </c>
      <c r="AP2106" t="s">
        <v>6186</v>
      </c>
      <c r="AQ2106" t="s">
        <v>6186</v>
      </c>
      <c r="AR2106" t="s">
        <v>6186</v>
      </c>
      <c r="AS2106" t="s">
        <v>6186</v>
      </c>
      <c r="AT2106" t="s">
        <v>6186</v>
      </c>
      <c r="AU2106" t="s">
        <v>6186</v>
      </c>
      <c r="AV2106" t="s">
        <v>6186</v>
      </c>
      <c r="AW2106" t="s">
        <v>6186</v>
      </c>
      <c r="AX2106" t="s">
        <v>6186</v>
      </c>
      <c r="AY2106" t="s">
        <v>6186</v>
      </c>
      <c r="AZ2106" t="s">
        <v>6186</v>
      </c>
      <c r="BA2106" t="s">
        <v>6186</v>
      </c>
      <c r="BB2106" t="s">
        <v>6186</v>
      </c>
      <c r="BC2106" t="s">
        <v>6186</v>
      </c>
      <c r="BD2106" t="s">
        <v>6186</v>
      </c>
    </row>
    <row r="2107" spans="1:56">
      <c r="A2107" t="s">
        <v>6190</v>
      </c>
      <c r="B2107">
        <v>2750</v>
      </c>
      <c r="C2107">
        <v>1976</v>
      </c>
      <c r="D2107" t="s">
        <v>6186</v>
      </c>
      <c r="E2107" t="s">
        <v>6186</v>
      </c>
      <c r="F2107" t="s">
        <v>6186</v>
      </c>
      <c r="H2107" t="s">
        <v>6186</v>
      </c>
      <c r="I2107" t="str">
        <f t="shared" si="36"/>
        <v/>
      </c>
      <c r="K2107" t="s">
        <v>6186</v>
      </c>
      <c r="L2107" t="s">
        <v>6186</v>
      </c>
      <c r="M2107" t="s">
        <v>6186</v>
      </c>
      <c r="N2107" t="s">
        <v>6186</v>
      </c>
      <c r="O2107" t="s">
        <v>6186</v>
      </c>
      <c r="P2107" t="s">
        <v>6186</v>
      </c>
      <c r="Q2107" t="s">
        <v>6186</v>
      </c>
      <c r="R2107" t="s">
        <v>6186</v>
      </c>
      <c r="S2107" t="s">
        <v>6186</v>
      </c>
      <c r="T2107" t="s">
        <v>6186</v>
      </c>
      <c r="U2107" t="s">
        <v>6186</v>
      </c>
      <c r="V2107" t="s">
        <v>6186</v>
      </c>
      <c r="W2107" t="s">
        <v>6186</v>
      </c>
      <c r="X2107" t="s">
        <v>6186</v>
      </c>
      <c r="Y2107" t="s">
        <v>6186</v>
      </c>
      <c r="Z2107" t="s">
        <v>6186</v>
      </c>
      <c r="AA2107" t="s">
        <v>6186</v>
      </c>
      <c r="AB2107" t="s">
        <v>6186</v>
      </c>
      <c r="AC2107" t="s">
        <v>6186</v>
      </c>
      <c r="AD2107" t="s">
        <v>6186</v>
      </c>
      <c r="AE2107" t="s">
        <v>6186</v>
      </c>
      <c r="AF2107" t="s">
        <v>6186</v>
      </c>
      <c r="AG2107" t="s">
        <v>6186</v>
      </c>
      <c r="AH2107" t="s">
        <v>6186</v>
      </c>
      <c r="AI2107" t="s">
        <v>6186</v>
      </c>
      <c r="AJ2107" t="s">
        <v>6186</v>
      </c>
      <c r="AK2107" t="s">
        <v>6186</v>
      </c>
      <c r="AL2107" t="s">
        <v>6186</v>
      </c>
      <c r="AM2107" t="s">
        <v>6186</v>
      </c>
      <c r="AN2107" t="s">
        <v>6186</v>
      </c>
      <c r="AO2107" t="s">
        <v>6186</v>
      </c>
      <c r="AP2107" t="s">
        <v>6186</v>
      </c>
      <c r="AQ2107" t="s">
        <v>6186</v>
      </c>
      <c r="AR2107" t="s">
        <v>6186</v>
      </c>
      <c r="AS2107" t="s">
        <v>6186</v>
      </c>
      <c r="AT2107" t="s">
        <v>6186</v>
      </c>
      <c r="AU2107" t="s">
        <v>6186</v>
      </c>
      <c r="AV2107" t="s">
        <v>6186</v>
      </c>
      <c r="AW2107" t="s">
        <v>6186</v>
      </c>
      <c r="AX2107" t="s">
        <v>6186</v>
      </c>
      <c r="AY2107" t="s">
        <v>6186</v>
      </c>
      <c r="AZ2107" t="s">
        <v>6186</v>
      </c>
      <c r="BA2107" t="s">
        <v>6186</v>
      </c>
      <c r="BB2107" t="s">
        <v>6186</v>
      </c>
      <c r="BC2107" t="s">
        <v>6186</v>
      </c>
      <c r="BD2107" t="s">
        <v>6186</v>
      </c>
    </row>
    <row r="2108" spans="1:56">
      <c r="A2108" t="s">
        <v>6190</v>
      </c>
      <c r="B2108">
        <v>2750</v>
      </c>
      <c r="C2108">
        <v>1977</v>
      </c>
      <c r="D2108" t="s">
        <v>6186</v>
      </c>
      <c r="E2108" t="s">
        <v>6186</v>
      </c>
      <c r="F2108" t="s">
        <v>6186</v>
      </c>
      <c r="H2108" t="s">
        <v>6186</v>
      </c>
      <c r="I2108" t="str">
        <f t="shared" si="36"/>
        <v/>
      </c>
      <c r="K2108" t="s">
        <v>6186</v>
      </c>
      <c r="L2108" t="s">
        <v>6186</v>
      </c>
      <c r="M2108" t="s">
        <v>6186</v>
      </c>
      <c r="N2108" t="s">
        <v>6186</v>
      </c>
      <c r="O2108" t="s">
        <v>6186</v>
      </c>
      <c r="P2108" t="s">
        <v>6186</v>
      </c>
      <c r="Q2108" t="s">
        <v>6186</v>
      </c>
      <c r="R2108" t="s">
        <v>6186</v>
      </c>
      <c r="S2108" t="s">
        <v>6186</v>
      </c>
      <c r="T2108" t="s">
        <v>6186</v>
      </c>
      <c r="U2108" t="s">
        <v>6186</v>
      </c>
      <c r="V2108" t="s">
        <v>6186</v>
      </c>
      <c r="W2108" t="s">
        <v>6186</v>
      </c>
      <c r="X2108" t="s">
        <v>6186</v>
      </c>
      <c r="Y2108" t="s">
        <v>6186</v>
      </c>
      <c r="Z2108" t="s">
        <v>6186</v>
      </c>
      <c r="AA2108" t="s">
        <v>6186</v>
      </c>
      <c r="AB2108" t="s">
        <v>6186</v>
      </c>
      <c r="AC2108" t="s">
        <v>6186</v>
      </c>
      <c r="AD2108" t="s">
        <v>6186</v>
      </c>
      <c r="AE2108" t="s">
        <v>6186</v>
      </c>
      <c r="AF2108" t="s">
        <v>6186</v>
      </c>
      <c r="AG2108" t="s">
        <v>6186</v>
      </c>
      <c r="AH2108" t="s">
        <v>6186</v>
      </c>
      <c r="AI2108" t="s">
        <v>6186</v>
      </c>
      <c r="AJ2108" t="s">
        <v>6186</v>
      </c>
      <c r="AK2108" t="s">
        <v>6186</v>
      </c>
      <c r="AL2108" t="s">
        <v>6186</v>
      </c>
      <c r="AM2108" t="s">
        <v>6186</v>
      </c>
      <c r="AN2108" t="s">
        <v>6186</v>
      </c>
      <c r="AO2108" t="s">
        <v>6186</v>
      </c>
      <c r="AP2108" t="s">
        <v>6186</v>
      </c>
      <c r="AQ2108" t="s">
        <v>6186</v>
      </c>
      <c r="AR2108" t="s">
        <v>6186</v>
      </c>
      <c r="AS2108" t="s">
        <v>6186</v>
      </c>
      <c r="AT2108" t="s">
        <v>6186</v>
      </c>
      <c r="AU2108" t="s">
        <v>6186</v>
      </c>
      <c r="AV2108" t="s">
        <v>6186</v>
      </c>
      <c r="AW2108" t="s">
        <v>6186</v>
      </c>
      <c r="AX2108" t="s">
        <v>6186</v>
      </c>
      <c r="AY2108" t="s">
        <v>6186</v>
      </c>
      <c r="AZ2108" t="s">
        <v>6186</v>
      </c>
      <c r="BA2108" t="s">
        <v>6186</v>
      </c>
      <c r="BB2108" t="s">
        <v>6186</v>
      </c>
      <c r="BC2108" t="s">
        <v>6186</v>
      </c>
      <c r="BD2108" t="s">
        <v>6186</v>
      </c>
    </row>
    <row r="2109" spans="1:56">
      <c r="A2109" t="s">
        <v>6190</v>
      </c>
      <c r="B2109">
        <v>2750</v>
      </c>
      <c r="C2109">
        <v>1978</v>
      </c>
      <c r="D2109" t="s">
        <v>6186</v>
      </c>
      <c r="E2109" t="s">
        <v>6186</v>
      </c>
      <c r="F2109" t="s">
        <v>6186</v>
      </c>
      <c r="H2109" t="s">
        <v>6186</v>
      </c>
      <c r="I2109" t="str">
        <f t="shared" si="36"/>
        <v/>
      </c>
      <c r="K2109" t="s">
        <v>6186</v>
      </c>
      <c r="L2109" t="s">
        <v>6186</v>
      </c>
      <c r="M2109" t="s">
        <v>6186</v>
      </c>
      <c r="N2109" t="s">
        <v>6186</v>
      </c>
      <c r="O2109" t="s">
        <v>6186</v>
      </c>
      <c r="P2109" t="s">
        <v>6186</v>
      </c>
      <c r="Q2109" t="s">
        <v>6186</v>
      </c>
      <c r="R2109" t="s">
        <v>6186</v>
      </c>
      <c r="S2109" t="s">
        <v>6186</v>
      </c>
      <c r="T2109" t="s">
        <v>6186</v>
      </c>
      <c r="U2109" t="s">
        <v>6186</v>
      </c>
      <c r="V2109" t="s">
        <v>6186</v>
      </c>
      <c r="W2109" t="s">
        <v>6186</v>
      </c>
      <c r="X2109" t="s">
        <v>6186</v>
      </c>
      <c r="Y2109" t="s">
        <v>6186</v>
      </c>
      <c r="Z2109" t="s">
        <v>6186</v>
      </c>
      <c r="AA2109" t="s">
        <v>6186</v>
      </c>
      <c r="AB2109" t="s">
        <v>6186</v>
      </c>
      <c r="AC2109" t="s">
        <v>6186</v>
      </c>
      <c r="AD2109" t="s">
        <v>6186</v>
      </c>
      <c r="AE2109" t="s">
        <v>6186</v>
      </c>
      <c r="AF2109" t="s">
        <v>6186</v>
      </c>
      <c r="AG2109" t="s">
        <v>6186</v>
      </c>
      <c r="AH2109" t="s">
        <v>6186</v>
      </c>
      <c r="AI2109" t="s">
        <v>6186</v>
      </c>
      <c r="AJ2109" t="s">
        <v>6186</v>
      </c>
      <c r="AK2109" t="s">
        <v>6186</v>
      </c>
      <c r="AL2109" t="s">
        <v>6186</v>
      </c>
      <c r="AM2109" t="s">
        <v>6186</v>
      </c>
      <c r="AN2109" t="s">
        <v>6186</v>
      </c>
      <c r="AO2109" t="s">
        <v>6186</v>
      </c>
      <c r="AP2109" t="s">
        <v>6186</v>
      </c>
      <c r="AQ2109" t="s">
        <v>6186</v>
      </c>
      <c r="AR2109" t="s">
        <v>6186</v>
      </c>
      <c r="AS2109" t="s">
        <v>6186</v>
      </c>
      <c r="AT2109" t="s">
        <v>6186</v>
      </c>
      <c r="AU2109" t="s">
        <v>6186</v>
      </c>
      <c r="AV2109" t="s">
        <v>6186</v>
      </c>
      <c r="AW2109" t="s">
        <v>6186</v>
      </c>
      <c r="AX2109" t="s">
        <v>6186</v>
      </c>
      <c r="AY2109" t="s">
        <v>6186</v>
      </c>
      <c r="AZ2109" t="s">
        <v>6186</v>
      </c>
      <c r="BA2109" t="s">
        <v>6186</v>
      </c>
      <c r="BB2109" t="s">
        <v>6186</v>
      </c>
      <c r="BC2109" t="s">
        <v>6186</v>
      </c>
      <c r="BD2109" t="s">
        <v>6186</v>
      </c>
    </row>
    <row r="2110" spans="1:56">
      <c r="A2110" t="s">
        <v>6190</v>
      </c>
      <c r="B2110">
        <v>2750</v>
      </c>
      <c r="C2110">
        <v>1979</v>
      </c>
      <c r="D2110" t="s">
        <v>6186</v>
      </c>
      <c r="E2110" t="s">
        <v>6186</v>
      </c>
      <c r="F2110" t="s">
        <v>6186</v>
      </c>
      <c r="H2110" t="s">
        <v>6186</v>
      </c>
      <c r="I2110" t="str">
        <f t="shared" si="36"/>
        <v/>
      </c>
      <c r="K2110" t="s">
        <v>6186</v>
      </c>
      <c r="L2110" t="s">
        <v>6186</v>
      </c>
      <c r="M2110" t="s">
        <v>6186</v>
      </c>
      <c r="N2110" t="s">
        <v>6186</v>
      </c>
      <c r="O2110" t="s">
        <v>6186</v>
      </c>
      <c r="P2110" t="s">
        <v>6186</v>
      </c>
      <c r="Q2110" t="s">
        <v>6186</v>
      </c>
      <c r="R2110" t="s">
        <v>6186</v>
      </c>
      <c r="S2110" t="s">
        <v>6186</v>
      </c>
      <c r="T2110" t="s">
        <v>6186</v>
      </c>
      <c r="U2110" t="s">
        <v>6186</v>
      </c>
      <c r="V2110" t="s">
        <v>6186</v>
      </c>
      <c r="W2110" t="s">
        <v>6186</v>
      </c>
      <c r="X2110" t="s">
        <v>6186</v>
      </c>
      <c r="Y2110" t="s">
        <v>6186</v>
      </c>
      <c r="Z2110" t="s">
        <v>6186</v>
      </c>
      <c r="AA2110" t="s">
        <v>6186</v>
      </c>
      <c r="AB2110" t="s">
        <v>6186</v>
      </c>
      <c r="AC2110" t="s">
        <v>6186</v>
      </c>
      <c r="AD2110" t="s">
        <v>6186</v>
      </c>
      <c r="AE2110" t="s">
        <v>6186</v>
      </c>
      <c r="AF2110" t="s">
        <v>6186</v>
      </c>
      <c r="AG2110" t="s">
        <v>6186</v>
      </c>
      <c r="AH2110" t="s">
        <v>6186</v>
      </c>
      <c r="AI2110" t="s">
        <v>6186</v>
      </c>
      <c r="AJ2110" t="s">
        <v>6186</v>
      </c>
      <c r="AK2110" t="s">
        <v>6186</v>
      </c>
      <c r="AL2110" t="s">
        <v>6186</v>
      </c>
      <c r="AM2110" t="s">
        <v>6186</v>
      </c>
      <c r="AN2110" t="s">
        <v>6186</v>
      </c>
      <c r="AO2110" t="s">
        <v>6186</v>
      </c>
      <c r="AP2110" t="s">
        <v>6186</v>
      </c>
      <c r="AQ2110" t="s">
        <v>6186</v>
      </c>
      <c r="AR2110" t="s">
        <v>6186</v>
      </c>
      <c r="AS2110" t="s">
        <v>6186</v>
      </c>
      <c r="AT2110" t="s">
        <v>6186</v>
      </c>
      <c r="AU2110" t="s">
        <v>6186</v>
      </c>
      <c r="AV2110" t="s">
        <v>6186</v>
      </c>
      <c r="AW2110" t="s">
        <v>6186</v>
      </c>
      <c r="AX2110" t="s">
        <v>6186</v>
      </c>
      <c r="AY2110" t="s">
        <v>6186</v>
      </c>
      <c r="AZ2110" t="s">
        <v>6186</v>
      </c>
      <c r="BA2110" t="s">
        <v>6186</v>
      </c>
      <c r="BB2110" t="s">
        <v>6186</v>
      </c>
      <c r="BC2110" t="s">
        <v>6186</v>
      </c>
      <c r="BD2110" t="s">
        <v>6186</v>
      </c>
    </row>
    <row r="2111" spans="1:56">
      <c r="A2111" t="s">
        <v>6190</v>
      </c>
      <c r="B2111">
        <v>2750</v>
      </c>
      <c r="C2111">
        <v>1980</v>
      </c>
      <c r="D2111" t="s">
        <v>6186</v>
      </c>
      <c r="E2111" t="s">
        <v>6186</v>
      </c>
      <c r="F2111" t="s">
        <v>6186</v>
      </c>
      <c r="H2111" t="s">
        <v>6186</v>
      </c>
      <c r="I2111" t="str">
        <f t="shared" si="36"/>
        <v/>
      </c>
      <c r="K2111" t="s">
        <v>6186</v>
      </c>
      <c r="L2111" t="s">
        <v>6186</v>
      </c>
      <c r="M2111" t="s">
        <v>6186</v>
      </c>
      <c r="N2111" t="s">
        <v>6186</v>
      </c>
      <c r="O2111" t="s">
        <v>6186</v>
      </c>
      <c r="P2111" t="s">
        <v>6186</v>
      </c>
      <c r="Q2111" t="s">
        <v>6186</v>
      </c>
      <c r="R2111" t="s">
        <v>6186</v>
      </c>
      <c r="S2111" t="s">
        <v>6186</v>
      </c>
      <c r="T2111" t="s">
        <v>6186</v>
      </c>
      <c r="U2111" t="s">
        <v>6186</v>
      </c>
      <c r="V2111" t="s">
        <v>6186</v>
      </c>
      <c r="W2111" t="s">
        <v>6186</v>
      </c>
      <c r="X2111" t="s">
        <v>6186</v>
      </c>
      <c r="Y2111" t="s">
        <v>6186</v>
      </c>
      <c r="Z2111" t="s">
        <v>6186</v>
      </c>
      <c r="AA2111" t="s">
        <v>6186</v>
      </c>
      <c r="AB2111" t="s">
        <v>6186</v>
      </c>
      <c r="AC2111" t="s">
        <v>6186</v>
      </c>
      <c r="AD2111" t="s">
        <v>6186</v>
      </c>
      <c r="AE2111" t="s">
        <v>6186</v>
      </c>
      <c r="AF2111" t="s">
        <v>6186</v>
      </c>
      <c r="AG2111" t="s">
        <v>6186</v>
      </c>
      <c r="AH2111" t="s">
        <v>6186</v>
      </c>
      <c r="AI2111" t="s">
        <v>6186</v>
      </c>
      <c r="AJ2111" t="s">
        <v>6186</v>
      </c>
      <c r="AK2111" t="s">
        <v>6186</v>
      </c>
      <c r="AL2111" t="s">
        <v>6186</v>
      </c>
      <c r="AM2111" t="s">
        <v>6186</v>
      </c>
      <c r="AN2111" t="s">
        <v>6186</v>
      </c>
      <c r="AO2111" t="s">
        <v>6186</v>
      </c>
      <c r="AP2111" t="s">
        <v>6186</v>
      </c>
      <c r="AQ2111" t="s">
        <v>6186</v>
      </c>
      <c r="AR2111" t="s">
        <v>6186</v>
      </c>
      <c r="AS2111" t="s">
        <v>6186</v>
      </c>
      <c r="AT2111" t="s">
        <v>6186</v>
      </c>
      <c r="AU2111" t="s">
        <v>6186</v>
      </c>
      <c r="AV2111" t="s">
        <v>6186</v>
      </c>
      <c r="AW2111" t="s">
        <v>6186</v>
      </c>
      <c r="AX2111" t="s">
        <v>6186</v>
      </c>
      <c r="AY2111" t="s">
        <v>6186</v>
      </c>
      <c r="AZ2111" t="s">
        <v>6186</v>
      </c>
      <c r="BA2111" t="s">
        <v>6186</v>
      </c>
      <c r="BB2111" t="s">
        <v>6186</v>
      </c>
      <c r="BC2111" t="s">
        <v>6186</v>
      </c>
      <c r="BD2111" t="s">
        <v>6186</v>
      </c>
    </row>
    <row r="2112" spans="1:56">
      <c r="A2112" t="s">
        <v>6190</v>
      </c>
      <c r="B2112">
        <v>2750</v>
      </c>
      <c r="C2112">
        <v>1981</v>
      </c>
      <c r="D2112" t="s">
        <v>6186</v>
      </c>
      <c r="E2112" t="s">
        <v>6186</v>
      </c>
      <c r="F2112" t="s">
        <v>6186</v>
      </c>
      <c r="H2112" t="s">
        <v>6186</v>
      </c>
      <c r="I2112" t="str">
        <f t="shared" si="36"/>
        <v/>
      </c>
      <c r="K2112" t="s">
        <v>6186</v>
      </c>
      <c r="L2112" t="s">
        <v>6186</v>
      </c>
      <c r="M2112" t="s">
        <v>6186</v>
      </c>
      <c r="N2112" t="s">
        <v>6186</v>
      </c>
      <c r="O2112" t="s">
        <v>6186</v>
      </c>
      <c r="P2112" t="s">
        <v>6186</v>
      </c>
      <c r="Q2112" t="s">
        <v>6186</v>
      </c>
      <c r="R2112" t="s">
        <v>6186</v>
      </c>
      <c r="S2112" t="s">
        <v>6186</v>
      </c>
      <c r="T2112" t="s">
        <v>6186</v>
      </c>
      <c r="U2112" t="s">
        <v>6186</v>
      </c>
      <c r="V2112" t="s">
        <v>6186</v>
      </c>
      <c r="W2112" t="s">
        <v>6186</v>
      </c>
      <c r="X2112" t="s">
        <v>6186</v>
      </c>
      <c r="Y2112" t="s">
        <v>6186</v>
      </c>
      <c r="Z2112" t="s">
        <v>6186</v>
      </c>
      <c r="AA2112" t="s">
        <v>6186</v>
      </c>
      <c r="AB2112" t="s">
        <v>6186</v>
      </c>
      <c r="AC2112" t="s">
        <v>6186</v>
      </c>
      <c r="AD2112" t="s">
        <v>6186</v>
      </c>
      <c r="AE2112" t="s">
        <v>6186</v>
      </c>
      <c r="AF2112" t="s">
        <v>6186</v>
      </c>
      <c r="AG2112" t="s">
        <v>6186</v>
      </c>
      <c r="AH2112" t="s">
        <v>6186</v>
      </c>
      <c r="AI2112" t="s">
        <v>6186</v>
      </c>
      <c r="AJ2112" t="s">
        <v>6186</v>
      </c>
      <c r="AK2112" t="s">
        <v>6186</v>
      </c>
      <c r="AL2112" t="s">
        <v>6186</v>
      </c>
      <c r="AM2112" t="s">
        <v>6186</v>
      </c>
      <c r="AN2112" t="s">
        <v>6186</v>
      </c>
      <c r="AO2112" t="s">
        <v>6186</v>
      </c>
      <c r="AP2112" t="s">
        <v>6186</v>
      </c>
      <c r="AQ2112" t="s">
        <v>6186</v>
      </c>
      <c r="AR2112" t="s">
        <v>6186</v>
      </c>
      <c r="AS2112" t="s">
        <v>6186</v>
      </c>
      <c r="AT2112" t="s">
        <v>6186</v>
      </c>
      <c r="AU2112" t="s">
        <v>6186</v>
      </c>
      <c r="AV2112" t="s">
        <v>6186</v>
      </c>
      <c r="AW2112" t="s">
        <v>6186</v>
      </c>
      <c r="AX2112" t="s">
        <v>6186</v>
      </c>
      <c r="AY2112" t="s">
        <v>6186</v>
      </c>
      <c r="AZ2112" t="s">
        <v>6186</v>
      </c>
      <c r="BA2112" t="s">
        <v>6186</v>
      </c>
      <c r="BB2112" t="s">
        <v>6186</v>
      </c>
      <c r="BC2112" t="s">
        <v>6186</v>
      </c>
      <c r="BD2112" t="s">
        <v>6186</v>
      </c>
    </row>
    <row r="2113" spans="1:56">
      <c r="A2113" t="s">
        <v>6190</v>
      </c>
      <c r="B2113">
        <v>2750</v>
      </c>
      <c r="C2113">
        <v>1982</v>
      </c>
      <c r="D2113" t="s">
        <v>6186</v>
      </c>
      <c r="E2113" t="s">
        <v>6186</v>
      </c>
      <c r="F2113" t="s">
        <v>6186</v>
      </c>
      <c r="H2113" t="s">
        <v>6186</v>
      </c>
      <c r="I2113" t="str">
        <f t="shared" si="36"/>
        <v/>
      </c>
      <c r="K2113" t="s">
        <v>6186</v>
      </c>
      <c r="L2113" t="s">
        <v>6186</v>
      </c>
      <c r="M2113" t="s">
        <v>6186</v>
      </c>
      <c r="N2113" t="s">
        <v>6186</v>
      </c>
      <c r="O2113" t="s">
        <v>6186</v>
      </c>
      <c r="P2113" t="s">
        <v>6186</v>
      </c>
      <c r="Q2113" t="s">
        <v>6186</v>
      </c>
      <c r="R2113" t="s">
        <v>6186</v>
      </c>
      <c r="S2113" t="s">
        <v>6186</v>
      </c>
      <c r="T2113" t="s">
        <v>6186</v>
      </c>
      <c r="U2113" t="s">
        <v>6186</v>
      </c>
      <c r="V2113" t="s">
        <v>6186</v>
      </c>
      <c r="W2113" t="s">
        <v>6186</v>
      </c>
      <c r="X2113" t="s">
        <v>6186</v>
      </c>
      <c r="Y2113" t="s">
        <v>6186</v>
      </c>
      <c r="Z2113" t="s">
        <v>6186</v>
      </c>
      <c r="AA2113" t="s">
        <v>6186</v>
      </c>
      <c r="AB2113" t="s">
        <v>6186</v>
      </c>
      <c r="AC2113" t="s">
        <v>6186</v>
      </c>
      <c r="AD2113" t="s">
        <v>6186</v>
      </c>
      <c r="AE2113" t="s">
        <v>6186</v>
      </c>
      <c r="AF2113" t="s">
        <v>6186</v>
      </c>
      <c r="AG2113" t="s">
        <v>6186</v>
      </c>
      <c r="AH2113" t="s">
        <v>6186</v>
      </c>
      <c r="AI2113" t="s">
        <v>6186</v>
      </c>
      <c r="AJ2113" t="s">
        <v>6186</v>
      </c>
      <c r="AK2113" t="s">
        <v>6186</v>
      </c>
      <c r="AL2113" t="s">
        <v>6186</v>
      </c>
      <c r="AM2113" t="s">
        <v>6186</v>
      </c>
      <c r="AN2113" t="s">
        <v>6186</v>
      </c>
      <c r="AO2113" t="s">
        <v>6186</v>
      </c>
      <c r="AP2113" t="s">
        <v>6186</v>
      </c>
      <c r="AQ2113" t="s">
        <v>6186</v>
      </c>
      <c r="AR2113" t="s">
        <v>6186</v>
      </c>
      <c r="AS2113" t="s">
        <v>6186</v>
      </c>
      <c r="AT2113" t="s">
        <v>6186</v>
      </c>
      <c r="AU2113" t="s">
        <v>6186</v>
      </c>
      <c r="AV2113" t="s">
        <v>6186</v>
      </c>
      <c r="AW2113" t="s">
        <v>6186</v>
      </c>
      <c r="AX2113" t="s">
        <v>6186</v>
      </c>
      <c r="AY2113" t="s">
        <v>6186</v>
      </c>
      <c r="AZ2113" t="s">
        <v>6186</v>
      </c>
      <c r="BA2113" t="s">
        <v>6186</v>
      </c>
      <c r="BB2113" t="s">
        <v>6186</v>
      </c>
      <c r="BC2113" t="s">
        <v>6186</v>
      </c>
      <c r="BD2113" t="s">
        <v>6186</v>
      </c>
    </row>
    <row r="2114" spans="1:56">
      <c r="A2114" t="s">
        <v>6190</v>
      </c>
      <c r="B2114">
        <v>2750</v>
      </c>
      <c r="C2114">
        <v>1983</v>
      </c>
      <c r="D2114" t="s">
        <v>6186</v>
      </c>
      <c r="E2114" t="s">
        <v>6186</v>
      </c>
      <c r="F2114" t="s">
        <v>6186</v>
      </c>
      <c r="H2114" t="s">
        <v>6186</v>
      </c>
      <c r="I2114" t="str">
        <f t="shared" si="36"/>
        <v/>
      </c>
      <c r="K2114" t="s">
        <v>6186</v>
      </c>
      <c r="L2114" t="s">
        <v>6186</v>
      </c>
      <c r="M2114" t="s">
        <v>6186</v>
      </c>
      <c r="N2114" t="s">
        <v>6186</v>
      </c>
      <c r="O2114" t="s">
        <v>6186</v>
      </c>
      <c r="P2114" t="s">
        <v>6186</v>
      </c>
      <c r="Q2114" t="s">
        <v>6186</v>
      </c>
      <c r="R2114" t="s">
        <v>6186</v>
      </c>
      <c r="S2114" t="s">
        <v>6186</v>
      </c>
      <c r="T2114" t="s">
        <v>6186</v>
      </c>
      <c r="U2114" t="s">
        <v>6186</v>
      </c>
      <c r="V2114" t="s">
        <v>6186</v>
      </c>
      <c r="W2114" t="s">
        <v>6186</v>
      </c>
      <c r="X2114" t="s">
        <v>6186</v>
      </c>
      <c r="Y2114" t="s">
        <v>6186</v>
      </c>
      <c r="Z2114" t="s">
        <v>6186</v>
      </c>
      <c r="AA2114" t="s">
        <v>6186</v>
      </c>
      <c r="AB2114" t="s">
        <v>6186</v>
      </c>
      <c r="AC2114" t="s">
        <v>6186</v>
      </c>
      <c r="AD2114" t="s">
        <v>6186</v>
      </c>
      <c r="AE2114" t="s">
        <v>6186</v>
      </c>
      <c r="AF2114" t="s">
        <v>6186</v>
      </c>
      <c r="AG2114" t="s">
        <v>6186</v>
      </c>
      <c r="AH2114" t="s">
        <v>6186</v>
      </c>
      <c r="AI2114" t="s">
        <v>6186</v>
      </c>
      <c r="AJ2114" t="s">
        <v>6186</v>
      </c>
      <c r="AK2114" t="s">
        <v>6186</v>
      </c>
      <c r="AL2114" t="s">
        <v>6186</v>
      </c>
      <c r="AM2114" t="s">
        <v>6186</v>
      </c>
      <c r="AN2114" t="s">
        <v>6186</v>
      </c>
      <c r="AO2114" t="s">
        <v>6186</v>
      </c>
      <c r="AP2114" t="s">
        <v>6186</v>
      </c>
      <c r="AQ2114" t="s">
        <v>6186</v>
      </c>
      <c r="AR2114" t="s">
        <v>6186</v>
      </c>
      <c r="AS2114" t="s">
        <v>6186</v>
      </c>
      <c r="AT2114" t="s">
        <v>6186</v>
      </c>
      <c r="AU2114" t="s">
        <v>6186</v>
      </c>
      <c r="AV2114" t="s">
        <v>6186</v>
      </c>
      <c r="AW2114" t="s">
        <v>6186</v>
      </c>
      <c r="AX2114" t="s">
        <v>6186</v>
      </c>
      <c r="AY2114" t="s">
        <v>6186</v>
      </c>
      <c r="AZ2114" t="s">
        <v>6186</v>
      </c>
      <c r="BA2114" t="s">
        <v>6186</v>
      </c>
      <c r="BB2114" t="s">
        <v>6186</v>
      </c>
      <c r="BC2114" t="s">
        <v>6186</v>
      </c>
      <c r="BD2114" t="s">
        <v>6186</v>
      </c>
    </row>
    <row r="2115" spans="1:56">
      <c r="A2115" t="s">
        <v>6190</v>
      </c>
      <c r="B2115">
        <v>2750</v>
      </c>
      <c r="C2115">
        <v>1984</v>
      </c>
      <c r="D2115">
        <v>15</v>
      </c>
      <c r="E2115">
        <v>1.039E-3</v>
      </c>
      <c r="F2115">
        <v>29.75665</v>
      </c>
      <c r="H2115">
        <v>25.272040000000001</v>
      </c>
      <c r="I2115">
        <f t="shared" si="36"/>
        <v>2.6257649559999999E-2</v>
      </c>
      <c r="K2115">
        <v>24.04964</v>
      </c>
      <c r="L2115">
        <v>26.946020000000001</v>
      </c>
      <c r="M2115">
        <v>351.65339</v>
      </c>
      <c r="N2115">
        <v>369.52730000000003</v>
      </c>
      <c r="O2115">
        <v>329.80750999999998</v>
      </c>
      <c r="P2115" t="s">
        <v>6186</v>
      </c>
      <c r="Q2115">
        <v>122</v>
      </c>
      <c r="R2115">
        <v>88</v>
      </c>
      <c r="S2115">
        <v>16.241199999999999</v>
      </c>
      <c r="T2115">
        <v>0.72131100000000004</v>
      </c>
      <c r="U2115">
        <v>3.2000000000000001E-2</v>
      </c>
      <c r="V2115">
        <v>34.785530000000001</v>
      </c>
      <c r="W2115">
        <v>1</v>
      </c>
      <c r="X2115" t="s">
        <v>6186</v>
      </c>
      <c r="Y2115" t="s">
        <v>6186</v>
      </c>
      <c r="Z2115">
        <v>0.42299999999999999</v>
      </c>
      <c r="AA2115" t="s">
        <v>6186</v>
      </c>
      <c r="AB2115">
        <v>0.57699999999999996</v>
      </c>
      <c r="AC2115" t="s">
        <v>6186</v>
      </c>
      <c r="AD2115">
        <v>0</v>
      </c>
      <c r="AE2115">
        <v>1</v>
      </c>
      <c r="AF2115" t="s">
        <v>6186</v>
      </c>
      <c r="AG2115" t="s">
        <v>6186</v>
      </c>
      <c r="AH2115" t="s">
        <v>6186</v>
      </c>
      <c r="AI2115" t="s">
        <v>6186</v>
      </c>
      <c r="AJ2115" t="s">
        <v>6186</v>
      </c>
      <c r="AK2115" t="s">
        <v>6186</v>
      </c>
      <c r="AL2115" t="s">
        <v>6186</v>
      </c>
      <c r="AM2115" t="s">
        <v>6186</v>
      </c>
      <c r="AN2115" t="s">
        <v>6186</v>
      </c>
      <c r="AO2115" t="s">
        <v>6186</v>
      </c>
      <c r="AP2115">
        <v>1</v>
      </c>
      <c r="AQ2115" t="s">
        <v>6186</v>
      </c>
      <c r="AR2115" t="s">
        <v>6186</v>
      </c>
      <c r="AS2115" t="s">
        <v>6186</v>
      </c>
      <c r="AT2115" t="s">
        <v>6186</v>
      </c>
      <c r="AU2115" t="s">
        <v>6186</v>
      </c>
      <c r="AV2115">
        <v>3.6</v>
      </c>
      <c r="AW2115" t="s">
        <v>6186</v>
      </c>
      <c r="AX2115">
        <v>4</v>
      </c>
      <c r="AY2115">
        <v>0.80400000000000005</v>
      </c>
      <c r="AZ2115">
        <v>0.19600000000000001</v>
      </c>
      <c r="BA2115" t="s">
        <v>6186</v>
      </c>
      <c r="BB2115" t="s">
        <v>6186</v>
      </c>
      <c r="BC2115" t="s">
        <v>6186</v>
      </c>
      <c r="BD2115" t="s">
        <v>6186</v>
      </c>
    </row>
    <row r="2116" spans="1:56">
      <c r="A2116" t="s">
        <v>6190</v>
      </c>
      <c r="B2116">
        <v>2750</v>
      </c>
      <c r="C2116">
        <v>1985</v>
      </c>
      <c r="D2116">
        <v>8</v>
      </c>
      <c r="E2116">
        <v>5.71E-4</v>
      </c>
      <c r="F2116">
        <v>29.822649999999999</v>
      </c>
      <c r="H2116">
        <v>25.388169999999999</v>
      </c>
      <c r="I2116">
        <f t="shared" si="36"/>
        <v>1.449664507E-2</v>
      </c>
      <c r="K2116">
        <v>23.494350000000001</v>
      </c>
      <c r="L2116">
        <v>28.162790000000001</v>
      </c>
      <c r="M2116">
        <v>350.04486000000003</v>
      </c>
      <c r="N2116">
        <v>378.26116000000002</v>
      </c>
      <c r="O2116">
        <v>315.55826000000002</v>
      </c>
      <c r="P2116" t="s">
        <v>6186</v>
      </c>
      <c r="Q2116">
        <v>122</v>
      </c>
      <c r="R2116">
        <v>88</v>
      </c>
      <c r="S2116">
        <v>15.2903</v>
      </c>
      <c r="T2116">
        <v>0.72131100000000004</v>
      </c>
      <c r="U2116">
        <v>3.2000000000000001E-2</v>
      </c>
      <c r="V2116">
        <v>34.963239999999999</v>
      </c>
      <c r="W2116">
        <v>1</v>
      </c>
      <c r="X2116" t="s">
        <v>6186</v>
      </c>
      <c r="Y2116" t="s">
        <v>6186</v>
      </c>
      <c r="Z2116">
        <v>0.77400000000000002</v>
      </c>
      <c r="AA2116" t="s">
        <v>6186</v>
      </c>
      <c r="AB2116">
        <v>0.22600000000000001</v>
      </c>
      <c r="AC2116" t="s">
        <v>6186</v>
      </c>
      <c r="AD2116" t="s">
        <v>6186</v>
      </c>
      <c r="AE2116">
        <v>1</v>
      </c>
      <c r="AF2116" t="s">
        <v>6186</v>
      </c>
      <c r="AG2116" t="s">
        <v>6186</v>
      </c>
      <c r="AH2116" t="s">
        <v>6186</v>
      </c>
      <c r="AI2116" t="s">
        <v>6186</v>
      </c>
      <c r="AJ2116" t="s">
        <v>6186</v>
      </c>
      <c r="AK2116" t="s">
        <v>6186</v>
      </c>
      <c r="AL2116" t="s">
        <v>6186</v>
      </c>
      <c r="AM2116" t="s">
        <v>6186</v>
      </c>
      <c r="AN2116" t="s">
        <v>6186</v>
      </c>
      <c r="AO2116" t="s">
        <v>6186</v>
      </c>
      <c r="AP2116">
        <v>1</v>
      </c>
      <c r="AQ2116" t="s">
        <v>6186</v>
      </c>
      <c r="AR2116" t="s">
        <v>6186</v>
      </c>
      <c r="AS2116" t="s">
        <v>6186</v>
      </c>
      <c r="AT2116" t="s">
        <v>6186</v>
      </c>
      <c r="AU2116" t="s">
        <v>6186</v>
      </c>
      <c r="AV2116">
        <v>4.5</v>
      </c>
      <c r="AW2116" t="s">
        <v>6186</v>
      </c>
      <c r="AX2116">
        <v>4</v>
      </c>
      <c r="AY2116">
        <v>0.22600000000000001</v>
      </c>
      <c r="AZ2116">
        <v>0.77400000000000002</v>
      </c>
      <c r="BA2116" t="s">
        <v>6186</v>
      </c>
      <c r="BB2116" t="s">
        <v>6186</v>
      </c>
      <c r="BC2116" t="s">
        <v>6186</v>
      </c>
      <c r="BD2116" t="s">
        <v>6186</v>
      </c>
    </row>
    <row r="2117" spans="1:56">
      <c r="A2117" t="s">
        <v>6190</v>
      </c>
      <c r="B2117">
        <v>2750</v>
      </c>
      <c r="C2117">
        <v>1986</v>
      </c>
      <c r="D2117">
        <v>5</v>
      </c>
      <c r="E2117">
        <v>3.5799999999999997E-4</v>
      </c>
      <c r="F2117">
        <v>29.428339999999999</v>
      </c>
      <c r="H2117">
        <v>24.89781</v>
      </c>
      <c r="I2117">
        <f t="shared" si="36"/>
        <v>8.9134159799999987E-3</v>
      </c>
      <c r="K2117">
        <v>23.551960000000001</v>
      </c>
      <c r="L2117">
        <v>26.70936</v>
      </c>
      <c r="M2117">
        <v>356.93900000000002</v>
      </c>
      <c r="N2117">
        <v>377.33589999999998</v>
      </c>
      <c r="O2117">
        <v>332.72984000000002</v>
      </c>
      <c r="P2117" t="s">
        <v>6186</v>
      </c>
      <c r="Q2117">
        <v>122</v>
      </c>
      <c r="R2117">
        <v>88</v>
      </c>
      <c r="S2117">
        <v>15.055199999999999</v>
      </c>
      <c r="T2117">
        <v>0.72131100000000004</v>
      </c>
      <c r="U2117">
        <v>3.2000000000000001E-2</v>
      </c>
      <c r="V2117">
        <v>34.307070000000003</v>
      </c>
      <c r="W2117">
        <v>1</v>
      </c>
      <c r="X2117" t="s">
        <v>6186</v>
      </c>
      <c r="Y2117" t="s">
        <v>6186</v>
      </c>
      <c r="Z2117">
        <v>0.52500000000000002</v>
      </c>
      <c r="AA2117" t="s">
        <v>6186</v>
      </c>
      <c r="AB2117">
        <v>0.47499999999999998</v>
      </c>
      <c r="AC2117" t="s">
        <v>6186</v>
      </c>
      <c r="AD2117" t="s">
        <v>6186</v>
      </c>
      <c r="AE2117">
        <v>1</v>
      </c>
      <c r="AF2117" t="s">
        <v>6186</v>
      </c>
      <c r="AG2117" t="s">
        <v>6186</v>
      </c>
      <c r="AH2117" t="s">
        <v>6186</v>
      </c>
      <c r="AI2117" t="s">
        <v>6186</v>
      </c>
      <c r="AJ2117" t="s">
        <v>6186</v>
      </c>
      <c r="AK2117" t="s">
        <v>6186</v>
      </c>
      <c r="AL2117" t="s">
        <v>6186</v>
      </c>
      <c r="AM2117" t="s">
        <v>6186</v>
      </c>
      <c r="AN2117" t="s">
        <v>6186</v>
      </c>
      <c r="AO2117" t="s">
        <v>6186</v>
      </c>
      <c r="AP2117">
        <v>1</v>
      </c>
      <c r="AQ2117" t="s">
        <v>6186</v>
      </c>
      <c r="AR2117" t="s">
        <v>6186</v>
      </c>
      <c r="AS2117" t="s">
        <v>6186</v>
      </c>
      <c r="AT2117" t="s">
        <v>6186</v>
      </c>
      <c r="AU2117" t="s">
        <v>6186</v>
      </c>
      <c r="AV2117">
        <v>4.0999999999999996</v>
      </c>
      <c r="AW2117" t="s">
        <v>6186</v>
      </c>
      <c r="AX2117">
        <v>4</v>
      </c>
      <c r="AY2117">
        <v>0.47499999999999998</v>
      </c>
      <c r="AZ2117">
        <v>0.52500000000000002</v>
      </c>
      <c r="BA2117" t="s">
        <v>6186</v>
      </c>
      <c r="BB2117" t="s">
        <v>6186</v>
      </c>
      <c r="BC2117" t="s">
        <v>6186</v>
      </c>
      <c r="BD2117" t="s">
        <v>6186</v>
      </c>
    </row>
    <row r="2118" spans="1:56">
      <c r="A2118" t="s">
        <v>6190</v>
      </c>
      <c r="B2118">
        <v>2750</v>
      </c>
      <c r="C2118">
        <v>1987</v>
      </c>
      <c r="D2118">
        <v>4</v>
      </c>
      <c r="E2118">
        <v>2.7E-4</v>
      </c>
      <c r="F2118">
        <v>29.294319999999999</v>
      </c>
      <c r="H2118">
        <v>24.670839999999998</v>
      </c>
      <c r="I2118">
        <f t="shared" si="36"/>
        <v>6.6611267999999993E-3</v>
      </c>
      <c r="K2118">
        <v>23.32826</v>
      </c>
      <c r="L2118">
        <v>26.424320000000002</v>
      </c>
      <c r="M2118">
        <v>360.22282000000001</v>
      </c>
      <c r="N2118">
        <v>380.95418000000001</v>
      </c>
      <c r="O2118">
        <v>336.31891000000002</v>
      </c>
      <c r="P2118" t="s">
        <v>6186</v>
      </c>
      <c r="Q2118">
        <v>122</v>
      </c>
      <c r="R2118">
        <v>88</v>
      </c>
      <c r="S2118">
        <v>15.362</v>
      </c>
      <c r="T2118">
        <v>0.72131100000000004</v>
      </c>
      <c r="U2118">
        <v>3.2000000000000001E-2</v>
      </c>
      <c r="V2118">
        <v>33.985550000000003</v>
      </c>
      <c r="W2118">
        <v>1</v>
      </c>
      <c r="X2118" t="s">
        <v>6186</v>
      </c>
      <c r="Y2118" t="s">
        <v>6186</v>
      </c>
      <c r="Z2118">
        <v>0.47799999999999998</v>
      </c>
      <c r="AA2118" t="s">
        <v>6186</v>
      </c>
      <c r="AB2118">
        <v>0.52200000000000002</v>
      </c>
      <c r="AC2118" t="s">
        <v>6186</v>
      </c>
      <c r="AD2118" t="s">
        <v>6186</v>
      </c>
      <c r="AE2118">
        <v>1</v>
      </c>
      <c r="AF2118" t="s">
        <v>6186</v>
      </c>
      <c r="AG2118" t="s">
        <v>6186</v>
      </c>
      <c r="AH2118" t="s">
        <v>6186</v>
      </c>
      <c r="AI2118" t="s">
        <v>6186</v>
      </c>
      <c r="AJ2118" t="s">
        <v>6186</v>
      </c>
      <c r="AK2118" t="s">
        <v>6186</v>
      </c>
      <c r="AL2118" t="s">
        <v>6186</v>
      </c>
      <c r="AM2118" t="s">
        <v>6186</v>
      </c>
      <c r="AN2118" t="s">
        <v>6186</v>
      </c>
      <c r="AO2118" t="s">
        <v>6186</v>
      </c>
      <c r="AP2118">
        <v>1</v>
      </c>
      <c r="AQ2118" t="s">
        <v>6186</v>
      </c>
      <c r="AR2118" t="s">
        <v>6186</v>
      </c>
      <c r="AS2118" t="s">
        <v>6186</v>
      </c>
      <c r="AT2118" t="s">
        <v>6186</v>
      </c>
      <c r="AU2118" t="s">
        <v>6186</v>
      </c>
      <c r="AV2118">
        <v>4</v>
      </c>
      <c r="AW2118" t="s">
        <v>6186</v>
      </c>
      <c r="AX2118">
        <v>4</v>
      </c>
      <c r="AY2118">
        <v>0.52200000000000002</v>
      </c>
      <c r="AZ2118">
        <v>0.47799999999999998</v>
      </c>
      <c r="BA2118" t="s">
        <v>6186</v>
      </c>
      <c r="BB2118" t="s">
        <v>6186</v>
      </c>
      <c r="BC2118" t="s">
        <v>6186</v>
      </c>
      <c r="BD2118" t="s">
        <v>6186</v>
      </c>
    </row>
    <row r="2119" spans="1:56">
      <c r="A2119" t="s">
        <v>6190</v>
      </c>
      <c r="B2119">
        <v>2750</v>
      </c>
      <c r="C2119">
        <v>1988</v>
      </c>
      <c r="D2119" t="s">
        <v>6186</v>
      </c>
      <c r="E2119" t="s">
        <v>6186</v>
      </c>
      <c r="F2119" t="s">
        <v>6186</v>
      </c>
      <c r="H2119" t="s">
        <v>6186</v>
      </c>
      <c r="I2119" t="str">
        <f t="shared" si="36"/>
        <v/>
      </c>
      <c r="K2119" t="s">
        <v>6186</v>
      </c>
      <c r="L2119" t="s">
        <v>6186</v>
      </c>
      <c r="M2119" t="s">
        <v>6186</v>
      </c>
      <c r="N2119" t="s">
        <v>6186</v>
      </c>
      <c r="O2119" t="s">
        <v>6186</v>
      </c>
      <c r="P2119" t="s">
        <v>6186</v>
      </c>
      <c r="Q2119" t="s">
        <v>6186</v>
      </c>
      <c r="R2119" t="s">
        <v>6186</v>
      </c>
      <c r="S2119" t="s">
        <v>6186</v>
      </c>
      <c r="T2119" t="s">
        <v>6186</v>
      </c>
      <c r="U2119" t="s">
        <v>6186</v>
      </c>
      <c r="V2119" t="s">
        <v>6186</v>
      </c>
      <c r="W2119" t="s">
        <v>6186</v>
      </c>
      <c r="X2119" t="s">
        <v>6186</v>
      </c>
      <c r="Y2119" t="s">
        <v>6186</v>
      </c>
      <c r="Z2119" t="s">
        <v>6186</v>
      </c>
      <c r="AA2119" t="s">
        <v>6186</v>
      </c>
      <c r="AB2119" t="s">
        <v>6186</v>
      </c>
      <c r="AC2119" t="s">
        <v>6186</v>
      </c>
      <c r="AD2119" t="s">
        <v>6186</v>
      </c>
      <c r="AE2119" t="s">
        <v>6186</v>
      </c>
      <c r="AF2119" t="s">
        <v>6186</v>
      </c>
      <c r="AG2119" t="s">
        <v>6186</v>
      </c>
      <c r="AH2119" t="s">
        <v>6186</v>
      </c>
      <c r="AI2119" t="s">
        <v>6186</v>
      </c>
      <c r="AJ2119" t="s">
        <v>6186</v>
      </c>
      <c r="AK2119" t="s">
        <v>6186</v>
      </c>
      <c r="AL2119" t="s">
        <v>6186</v>
      </c>
      <c r="AM2119" t="s">
        <v>6186</v>
      </c>
      <c r="AN2119" t="s">
        <v>6186</v>
      </c>
      <c r="AO2119" t="s">
        <v>6186</v>
      </c>
      <c r="AP2119" t="s">
        <v>6186</v>
      </c>
      <c r="AQ2119" t="s">
        <v>6186</v>
      </c>
      <c r="AR2119" t="s">
        <v>6186</v>
      </c>
      <c r="AS2119" t="s">
        <v>6186</v>
      </c>
      <c r="AT2119" t="s">
        <v>6186</v>
      </c>
      <c r="AU2119" t="s">
        <v>6186</v>
      </c>
      <c r="AV2119" t="s">
        <v>6186</v>
      </c>
      <c r="AW2119" t="s">
        <v>6186</v>
      </c>
      <c r="AX2119" t="s">
        <v>6186</v>
      </c>
      <c r="AY2119" t="s">
        <v>6186</v>
      </c>
      <c r="AZ2119" t="s">
        <v>6186</v>
      </c>
      <c r="BA2119" t="s">
        <v>6186</v>
      </c>
      <c r="BB2119" t="s">
        <v>6186</v>
      </c>
      <c r="BC2119" t="s">
        <v>6186</v>
      </c>
      <c r="BD2119" t="s">
        <v>6186</v>
      </c>
    </row>
    <row r="2120" spans="1:56">
      <c r="A2120" t="s">
        <v>6190</v>
      </c>
      <c r="B2120">
        <v>2750</v>
      </c>
      <c r="C2120">
        <v>1989</v>
      </c>
      <c r="D2120" t="s">
        <v>6186</v>
      </c>
      <c r="E2120" t="s">
        <v>6186</v>
      </c>
      <c r="F2120" t="s">
        <v>6186</v>
      </c>
      <c r="H2120" t="s">
        <v>6186</v>
      </c>
      <c r="I2120" t="str">
        <f t="shared" si="36"/>
        <v/>
      </c>
      <c r="K2120" t="s">
        <v>6186</v>
      </c>
      <c r="L2120" t="s">
        <v>6186</v>
      </c>
      <c r="M2120" t="s">
        <v>6186</v>
      </c>
      <c r="N2120" t="s">
        <v>6186</v>
      </c>
      <c r="O2120" t="s">
        <v>6186</v>
      </c>
      <c r="P2120" t="s">
        <v>6186</v>
      </c>
      <c r="Q2120" t="s">
        <v>6186</v>
      </c>
      <c r="R2120" t="s">
        <v>6186</v>
      </c>
      <c r="S2120" t="s">
        <v>6186</v>
      </c>
      <c r="T2120" t="s">
        <v>6186</v>
      </c>
      <c r="U2120" t="s">
        <v>6186</v>
      </c>
      <c r="V2120" t="s">
        <v>6186</v>
      </c>
      <c r="W2120" t="s">
        <v>6186</v>
      </c>
      <c r="X2120" t="s">
        <v>6186</v>
      </c>
      <c r="Y2120" t="s">
        <v>6186</v>
      </c>
      <c r="Z2120" t="s">
        <v>6186</v>
      </c>
      <c r="AA2120" t="s">
        <v>6186</v>
      </c>
      <c r="AB2120" t="s">
        <v>6186</v>
      </c>
      <c r="AC2120" t="s">
        <v>6186</v>
      </c>
      <c r="AD2120" t="s">
        <v>6186</v>
      </c>
      <c r="AE2120" t="s">
        <v>6186</v>
      </c>
      <c r="AF2120" t="s">
        <v>6186</v>
      </c>
      <c r="AG2120" t="s">
        <v>6186</v>
      </c>
      <c r="AH2120" t="s">
        <v>6186</v>
      </c>
      <c r="AI2120" t="s">
        <v>6186</v>
      </c>
      <c r="AJ2120" t="s">
        <v>6186</v>
      </c>
      <c r="AK2120" t="s">
        <v>6186</v>
      </c>
      <c r="AL2120" t="s">
        <v>6186</v>
      </c>
      <c r="AM2120" t="s">
        <v>6186</v>
      </c>
      <c r="AN2120" t="s">
        <v>6186</v>
      </c>
      <c r="AO2120" t="s">
        <v>6186</v>
      </c>
      <c r="AP2120" t="s">
        <v>6186</v>
      </c>
      <c r="AQ2120" t="s">
        <v>6186</v>
      </c>
      <c r="AR2120" t="s">
        <v>6186</v>
      </c>
      <c r="AS2120" t="s">
        <v>6186</v>
      </c>
      <c r="AT2120" t="s">
        <v>6186</v>
      </c>
      <c r="AU2120" t="s">
        <v>6186</v>
      </c>
      <c r="AV2120" t="s">
        <v>6186</v>
      </c>
      <c r="AW2120" t="s">
        <v>6186</v>
      </c>
      <c r="AX2120" t="s">
        <v>6186</v>
      </c>
      <c r="AY2120" t="s">
        <v>6186</v>
      </c>
      <c r="AZ2120" t="s">
        <v>6186</v>
      </c>
      <c r="BA2120" t="s">
        <v>6186</v>
      </c>
      <c r="BB2120" t="s">
        <v>6186</v>
      </c>
      <c r="BC2120" t="s">
        <v>6186</v>
      </c>
      <c r="BD2120" t="s">
        <v>6186</v>
      </c>
    </row>
    <row r="2121" spans="1:56">
      <c r="A2121" t="s">
        <v>6190</v>
      </c>
      <c r="B2121">
        <v>2750</v>
      </c>
      <c r="C2121">
        <v>1990</v>
      </c>
      <c r="D2121" t="s">
        <v>6186</v>
      </c>
      <c r="E2121" t="s">
        <v>6186</v>
      </c>
      <c r="F2121" t="s">
        <v>6186</v>
      </c>
      <c r="H2121" t="s">
        <v>6186</v>
      </c>
      <c r="I2121" t="str">
        <f t="shared" si="36"/>
        <v/>
      </c>
      <c r="K2121" t="s">
        <v>6186</v>
      </c>
      <c r="L2121" t="s">
        <v>6186</v>
      </c>
      <c r="M2121" t="s">
        <v>6186</v>
      </c>
      <c r="N2121" t="s">
        <v>6186</v>
      </c>
      <c r="O2121" t="s">
        <v>6186</v>
      </c>
      <c r="P2121" t="s">
        <v>6186</v>
      </c>
      <c r="Q2121" t="s">
        <v>6186</v>
      </c>
      <c r="R2121" t="s">
        <v>6186</v>
      </c>
      <c r="S2121" t="s">
        <v>6186</v>
      </c>
      <c r="T2121" t="s">
        <v>6186</v>
      </c>
      <c r="U2121" t="s">
        <v>6186</v>
      </c>
      <c r="V2121" t="s">
        <v>6186</v>
      </c>
      <c r="W2121" t="s">
        <v>6186</v>
      </c>
      <c r="X2121" t="s">
        <v>6186</v>
      </c>
      <c r="Y2121" t="s">
        <v>6186</v>
      </c>
      <c r="Z2121" t="s">
        <v>6186</v>
      </c>
      <c r="AA2121" t="s">
        <v>6186</v>
      </c>
      <c r="AB2121" t="s">
        <v>6186</v>
      </c>
      <c r="AC2121" t="s">
        <v>6186</v>
      </c>
      <c r="AD2121" t="s">
        <v>6186</v>
      </c>
      <c r="AE2121" t="s">
        <v>6186</v>
      </c>
      <c r="AF2121" t="s">
        <v>6186</v>
      </c>
      <c r="AG2121" t="s">
        <v>6186</v>
      </c>
      <c r="AH2121" t="s">
        <v>6186</v>
      </c>
      <c r="AI2121" t="s">
        <v>6186</v>
      </c>
      <c r="AJ2121" t="s">
        <v>6186</v>
      </c>
      <c r="AK2121" t="s">
        <v>6186</v>
      </c>
      <c r="AL2121" t="s">
        <v>6186</v>
      </c>
      <c r="AM2121" t="s">
        <v>6186</v>
      </c>
      <c r="AN2121" t="s">
        <v>6186</v>
      </c>
      <c r="AO2121" t="s">
        <v>6186</v>
      </c>
      <c r="AP2121" t="s">
        <v>6186</v>
      </c>
      <c r="AQ2121" t="s">
        <v>6186</v>
      </c>
      <c r="AR2121" t="s">
        <v>6186</v>
      </c>
      <c r="AS2121" t="s">
        <v>6186</v>
      </c>
      <c r="AT2121" t="s">
        <v>6186</v>
      </c>
      <c r="AU2121" t="s">
        <v>6186</v>
      </c>
      <c r="AV2121" t="s">
        <v>6186</v>
      </c>
      <c r="AW2121" t="s">
        <v>6186</v>
      </c>
      <c r="AX2121" t="s">
        <v>6186</v>
      </c>
      <c r="AY2121" t="s">
        <v>6186</v>
      </c>
      <c r="AZ2121" t="s">
        <v>6186</v>
      </c>
      <c r="BA2121" t="s">
        <v>6186</v>
      </c>
      <c r="BB2121" t="s">
        <v>6186</v>
      </c>
      <c r="BC2121" t="s">
        <v>6186</v>
      </c>
      <c r="BD2121" t="s">
        <v>6186</v>
      </c>
    </row>
    <row r="2122" spans="1:56">
      <c r="A2122" t="s">
        <v>6190</v>
      </c>
      <c r="B2122">
        <v>2750</v>
      </c>
      <c r="C2122">
        <v>1991</v>
      </c>
      <c r="D2122" t="s">
        <v>6186</v>
      </c>
      <c r="E2122" t="s">
        <v>6186</v>
      </c>
      <c r="F2122" t="s">
        <v>6186</v>
      </c>
      <c r="H2122" t="s">
        <v>6186</v>
      </c>
      <c r="I2122" t="str">
        <f t="shared" si="36"/>
        <v/>
      </c>
      <c r="K2122" t="s">
        <v>6186</v>
      </c>
      <c r="L2122" t="s">
        <v>6186</v>
      </c>
      <c r="M2122" t="s">
        <v>6186</v>
      </c>
      <c r="N2122" t="s">
        <v>6186</v>
      </c>
      <c r="O2122" t="s">
        <v>6186</v>
      </c>
      <c r="P2122" t="s">
        <v>6186</v>
      </c>
      <c r="Q2122" t="s">
        <v>6186</v>
      </c>
      <c r="R2122" t="s">
        <v>6186</v>
      </c>
      <c r="S2122" t="s">
        <v>6186</v>
      </c>
      <c r="T2122" t="s">
        <v>6186</v>
      </c>
      <c r="U2122" t="s">
        <v>6186</v>
      </c>
      <c r="V2122" t="s">
        <v>6186</v>
      </c>
      <c r="W2122" t="s">
        <v>6186</v>
      </c>
      <c r="X2122" t="s">
        <v>6186</v>
      </c>
      <c r="Y2122" t="s">
        <v>6186</v>
      </c>
      <c r="Z2122" t="s">
        <v>6186</v>
      </c>
      <c r="AA2122" t="s">
        <v>6186</v>
      </c>
      <c r="AB2122" t="s">
        <v>6186</v>
      </c>
      <c r="AC2122" t="s">
        <v>6186</v>
      </c>
      <c r="AD2122" t="s">
        <v>6186</v>
      </c>
      <c r="AE2122" t="s">
        <v>6186</v>
      </c>
      <c r="AF2122" t="s">
        <v>6186</v>
      </c>
      <c r="AG2122" t="s">
        <v>6186</v>
      </c>
      <c r="AH2122" t="s">
        <v>6186</v>
      </c>
      <c r="AI2122" t="s">
        <v>6186</v>
      </c>
      <c r="AJ2122" t="s">
        <v>6186</v>
      </c>
      <c r="AK2122" t="s">
        <v>6186</v>
      </c>
      <c r="AL2122" t="s">
        <v>6186</v>
      </c>
      <c r="AM2122" t="s">
        <v>6186</v>
      </c>
      <c r="AN2122" t="s">
        <v>6186</v>
      </c>
      <c r="AO2122" t="s">
        <v>6186</v>
      </c>
      <c r="AP2122" t="s">
        <v>6186</v>
      </c>
      <c r="AQ2122" t="s">
        <v>6186</v>
      </c>
      <c r="AR2122" t="s">
        <v>6186</v>
      </c>
      <c r="AS2122" t="s">
        <v>6186</v>
      </c>
      <c r="AT2122" t="s">
        <v>6186</v>
      </c>
      <c r="AU2122" t="s">
        <v>6186</v>
      </c>
      <c r="AV2122" t="s">
        <v>6186</v>
      </c>
      <c r="AW2122" t="s">
        <v>6186</v>
      </c>
      <c r="AX2122" t="s">
        <v>6186</v>
      </c>
      <c r="AY2122" t="s">
        <v>6186</v>
      </c>
      <c r="AZ2122" t="s">
        <v>6186</v>
      </c>
      <c r="BA2122" t="s">
        <v>6186</v>
      </c>
      <c r="BB2122" t="s">
        <v>6186</v>
      </c>
      <c r="BC2122" t="s">
        <v>6186</v>
      </c>
      <c r="BD2122" t="s">
        <v>6186</v>
      </c>
    </row>
    <row r="2123" spans="1:56">
      <c r="A2123" t="s">
        <v>6190</v>
      </c>
      <c r="B2123">
        <v>2750</v>
      </c>
      <c r="C2123">
        <v>1992</v>
      </c>
      <c r="D2123" t="s">
        <v>6186</v>
      </c>
      <c r="E2123" t="s">
        <v>6186</v>
      </c>
      <c r="F2123" t="s">
        <v>6186</v>
      </c>
      <c r="H2123" t="s">
        <v>6186</v>
      </c>
      <c r="I2123" t="str">
        <f t="shared" ref="I2123:I2186" si="37">IFERROR(H2123*E2123,"")</f>
        <v/>
      </c>
      <c r="K2123" t="s">
        <v>6186</v>
      </c>
      <c r="L2123" t="s">
        <v>6186</v>
      </c>
      <c r="M2123" t="s">
        <v>6186</v>
      </c>
      <c r="N2123" t="s">
        <v>6186</v>
      </c>
      <c r="O2123" t="s">
        <v>6186</v>
      </c>
      <c r="P2123" t="s">
        <v>6186</v>
      </c>
      <c r="Q2123" t="s">
        <v>6186</v>
      </c>
      <c r="R2123" t="s">
        <v>6186</v>
      </c>
      <c r="S2123" t="s">
        <v>6186</v>
      </c>
      <c r="T2123" t="s">
        <v>6186</v>
      </c>
      <c r="U2123" t="s">
        <v>6186</v>
      </c>
      <c r="V2123" t="s">
        <v>6186</v>
      </c>
      <c r="W2123" t="s">
        <v>6186</v>
      </c>
      <c r="X2123" t="s">
        <v>6186</v>
      </c>
      <c r="Y2123" t="s">
        <v>6186</v>
      </c>
      <c r="Z2123" t="s">
        <v>6186</v>
      </c>
      <c r="AA2123" t="s">
        <v>6186</v>
      </c>
      <c r="AB2123" t="s">
        <v>6186</v>
      </c>
      <c r="AC2123" t="s">
        <v>6186</v>
      </c>
      <c r="AD2123" t="s">
        <v>6186</v>
      </c>
      <c r="AE2123" t="s">
        <v>6186</v>
      </c>
      <c r="AF2123" t="s">
        <v>6186</v>
      </c>
      <c r="AG2123" t="s">
        <v>6186</v>
      </c>
      <c r="AH2123" t="s">
        <v>6186</v>
      </c>
      <c r="AI2123" t="s">
        <v>6186</v>
      </c>
      <c r="AJ2123" t="s">
        <v>6186</v>
      </c>
      <c r="AK2123" t="s">
        <v>6186</v>
      </c>
      <c r="AL2123" t="s">
        <v>6186</v>
      </c>
      <c r="AM2123" t="s">
        <v>6186</v>
      </c>
      <c r="AN2123" t="s">
        <v>6186</v>
      </c>
      <c r="AO2123" t="s">
        <v>6186</v>
      </c>
      <c r="AP2123" t="s">
        <v>6186</v>
      </c>
      <c r="AQ2123" t="s">
        <v>6186</v>
      </c>
      <c r="AR2123" t="s">
        <v>6186</v>
      </c>
      <c r="AS2123" t="s">
        <v>6186</v>
      </c>
      <c r="AT2123" t="s">
        <v>6186</v>
      </c>
      <c r="AU2123" t="s">
        <v>6186</v>
      </c>
      <c r="AV2123" t="s">
        <v>6186</v>
      </c>
      <c r="AW2123" t="s">
        <v>6186</v>
      </c>
      <c r="AX2123" t="s">
        <v>6186</v>
      </c>
      <c r="AY2123" t="s">
        <v>6186</v>
      </c>
      <c r="AZ2123" t="s">
        <v>6186</v>
      </c>
      <c r="BA2123" t="s">
        <v>6186</v>
      </c>
      <c r="BB2123" t="s">
        <v>6186</v>
      </c>
      <c r="BC2123" t="s">
        <v>6186</v>
      </c>
      <c r="BD2123" t="s">
        <v>6186</v>
      </c>
    </row>
    <row r="2124" spans="1:56">
      <c r="A2124" t="s">
        <v>6190</v>
      </c>
      <c r="B2124">
        <v>2750</v>
      </c>
      <c r="C2124">
        <v>1993</v>
      </c>
      <c r="D2124" t="s">
        <v>6186</v>
      </c>
      <c r="E2124" t="s">
        <v>6186</v>
      </c>
      <c r="F2124" t="s">
        <v>6186</v>
      </c>
      <c r="H2124" t="s">
        <v>6186</v>
      </c>
      <c r="I2124" t="str">
        <f t="shared" si="37"/>
        <v/>
      </c>
      <c r="K2124" t="s">
        <v>6186</v>
      </c>
      <c r="L2124" t="s">
        <v>6186</v>
      </c>
      <c r="M2124" t="s">
        <v>6186</v>
      </c>
      <c r="N2124" t="s">
        <v>6186</v>
      </c>
      <c r="O2124" t="s">
        <v>6186</v>
      </c>
      <c r="P2124" t="s">
        <v>6186</v>
      </c>
      <c r="Q2124" t="s">
        <v>6186</v>
      </c>
      <c r="R2124" t="s">
        <v>6186</v>
      </c>
      <c r="S2124" t="s">
        <v>6186</v>
      </c>
      <c r="T2124" t="s">
        <v>6186</v>
      </c>
      <c r="U2124" t="s">
        <v>6186</v>
      </c>
      <c r="V2124" t="s">
        <v>6186</v>
      </c>
      <c r="W2124" t="s">
        <v>6186</v>
      </c>
      <c r="X2124" t="s">
        <v>6186</v>
      </c>
      <c r="Y2124" t="s">
        <v>6186</v>
      </c>
      <c r="Z2124" t="s">
        <v>6186</v>
      </c>
      <c r="AA2124" t="s">
        <v>6186</v>
      </c>
      <c r="AB2124" t="s">
        <v>6186</v>
      </c>
      <c r="AC2124" t="s">
        <v>6186</v>
      </c>
      <c r="AD2124" t="s">
        <v>6186</v>
      </c>
      <c r="AE2124" t="s">
        <v>6186</v>
      </c>
      <c r="AF2124" t="s">
        <v>6186</v>
      </c>
      <c r="AG2124" t="s">
        <v>6186</v>
      </c>
      <c r="AH2124" t="s">
        <v>6186</v>
      </c>
      <c r="AI2124" t="s">
        <v>6186</v>
      </c>
      <c r="AJ2124" t="s">
        <v>6186</v>
      </c>
      <c r="AK2124" t="s">
        <v>6186</v>
      </c>
      <c r="AL2124" t="s">
        <v>6186</v>
      </c>
      <c r="AM2124" t="s">
        <v>6186</v>
      </c>
      <c r="AN2124" t="s">
        <v>6186</v>
      </c>
      <c r="AO2124" t="s">
        <v>6186</v>
      </c>
      <c r="AP2124" t="s">
        <v>6186</v>
      </c>
      <c r="AQ2124" t="s">
        <v>6186</v>
      </c>
      <c r="AR2124" t="s">
        <v>6186</v>
      </c>
      <c r="AS2124" t="s">
        <v>6186</v>
      </c>
      <c r="AT2124" t="s">
        <v>6186</v>
      </c>
      <c r="AU2124" t="s">
        <v>6186</v>
      </c>
      <c r="AV2124" t="s">
        <v>6186</v>
      </c>
      <c r="AW2124" t="s">
        <v>6186</v>
      </c>
      <c r="AX2124" t="s">
        <v>6186</v>
      </c>
      <c r="AY2124" t="s">
        <v>6186</v>
      </c>
      <c r="AZ2124" t="s">
        <v>6186</v>
      </c>
      <c r="BA2124" t="s">
        <v>6186</v>
      </c>
      <c r="BB2124" t="s">
        <v>6186</v>
      </c>
      <c r="BC2124" t="s">
        <v>6186</v>
      </c>
      <c r="BD2124" t="s">
        <v>6186</v>
      </c>
    </row>
    <row r="2125" spans="1:56">
      <c r="A2125" t="s">
        <v>6190</v>
      </c>
      <c r="B2125">
        <v>2750</v>
      </c>
      <c r="C2125">
        <v>1994</v>
      </c>
      <c r="D2125" t="s">
        <v>6186</v>
      </c>
      <c r="E2125" t="s">
        <v>6186</v>
      </c>
      <c r="F2125" t="s">
        <v>6186</v>
      </c>
      <c r="H2125" t="s">
        <v>6186</v>
      </c>
      <c r="I2125" t="str">
        <f t="shared" si="37"/>
        <v/>
      </c>
      <c r="K2125" t="s">
        <v>6186</v>
      </c>
      <c r="L2125" t="s">
        <v>6186</v>
      </c>
      <c r="M2125" t="s">
        <v>6186</v>
      </c>
      <c r="N2125" t="s">
        <v>6186</v>
      </c>
      <c r="O2125" t="s">
        <v>6186</v>
      </c>
      <c r="P2125" t="s">
        <v>6186</v>
      </c>
      <c r="Q2125" t="s">
        <v>6186</v>
      </c>
      <c r="R2125" t="s">
        <v>6186</v>
      </c>
      <c r="S2125" t="s">
        <v>6186</v>
      </c>
      <c r="T2125" t="s">
        <v>6186</v>
      </c>
      <c r="U2125" t="s">
        <v>6186</v>
      </c>
      <c r="V2125" t="s">
        <v>6186</v>
      </c>
      <c r="W2125" t="s">
        <v>6186</v>
      </c>
      <c r="X2125" t="s">
        <v>6186</v>
      </c>
      <c r="Y2125" t="s">
        <v>6186</v>
      </c>
      <c r="Z2125" t="s">
        <v>6186</v>
      </c>
      <c r="AA2125" t="s">
        <v>6186</v>
      </c>
      <c r="AB2125" t="s">
        <v>6186</v>
      </c>
      <c r="AC2125" t="s">
        <v>6186</v>
      </c>
      <c r="AD2125" t="s">
        <v>6186</v>
      </c>
      <c r="AE2125" t="s">
        <v>6186</v>
      </c>
      <c r="AF2125" t="s">
        <v>6186</v>
      </c>
      <c r="AG2125" t="s">
        <v>6186</v>
      </c>
      <c r="AH2125" t="s">
        <v>6186</v>
      </c>
      <c r="AI2125" t="s">
        <v>6186</v>
      </c>
      <c r="AJ2125" t="s">
        <v>6186</v>
      </c>
      <c r="AK2125" t="s">
        <v>6186</v>
      </c>
      <c r="AL2125" t="s">
        <v>6186</v>
      </c>
      <c r="AM2125" t="s">
        <v>6186</v>
      </c>
      <c r="AN2125" t="s">
        <v>6186</v>
      </c>
      <c r="AO2125" t="s">
        <v>6186</v>
      </c>
      <c r="AP2125" t="s">
        <v>6186</v>
      </c>
      <c r="AQ2125" t="s">
        <v>6186</v>
      </c>
      <c r="AR2125" t="s">
        <v>6186</v>
      </c>
      <c r="AS2125" t="s">
        <v>6186</v>
      </c>
      <c r="AT2125" t="s">
        <v>6186</v>
      </c>
      <c r="AU2125" t="s">
        <v>6186</v>
      </c>
      <c r="AV2125" t="s">
        <v>6186</v>
      </c>
      <c r="AW2125" t="s">
        <v>6186</v>
      </c>
      <c r="AX2125" t="s">
        <v>6186</v>
      </c>
      <c r="AY2125" t="s">
        <v>6186</v>
      </c>
      <c r="AZ2125" t="s">
        <v>6186</v>
      </c>
      <c r="BA2125" t="s">
        <v>6186</v>
      </c>
      <c r="BB2125" t="s">
        <v>6186</v>
      </c>
      <c r="BC2125" t="s">
        <v>6186</v>
      </c>
      <c r="BD2125" t="s">
        <v>6186</v>
      </c>
    </row>
    <row r="2126" spans="1:56">
      <c r="A2126" t="s">
        <v>6190</v>
      </c>
      <c r="B2126">
        <v>2750</v>
      </c>
      <c r="C2126">
        <v>1995</v>
      </c>
      <c r="D2126" t="s">
        <v>6186</v>
      </c>
      <c r="E2126" t="s">
        <v>6186</v>
      </c>
      <c r="F2126" t="s">
        <v>6186</v>
      </c>
      <c r="H2126" t="s">
        <v>6186</v>
      </c>
      <c r="I2126" t="str">
        <f t="shared" si="37"/>
        <v/>
      </c>
      <c r="K2126" t="s">
        <v>6186</v>
      </c>
      <c r="L2126" t="s">
        <v>6186</v>
      </c>
      <c r="M2126" t="s">
        <v>6186</v>
      </c>
      <c r="N2126" t="s">
        <v>6186</v>
      </c>
      <c r="O2126" t="s">
        <v>6186</v>
      </c>
      <c r="P2126" t="s">
        <v>6186</v>
      </c>
      <c r="Q2126" t="s">
        <v>6186</v>
      </c>
      <c r="R2126" t="s">
        <v>6186</v>
      </c>
      <c r="S2126" t="s">
        <v>6186</v>
      </c>
      <c r="T2126" t="s">
        <v>6186</v>
      </c>
      <c r="U2126" t="s">
        <v>6186</v>
      </c>
      <c r="V2126" t="s">
        <v>6186</v>
      </c>
      <c r="W2126" t="s">
        <v>6186</v>
      </c>
      <c r="X2126" t="s">
        <v>6186</v>
      </c>
      <c r="Y2126" t="s">
        <v>6186</v>
      </c>
      <c r="Z2126" t="s">
        <v>6186</v>
      </c>
      <c r="AA2126" t="s">
        <v>6186</v>
      </c>
      <c r="AB2126" t="s">
        <v>6186</v>
      </c>
      <c r="AC2126" t="s">
        <v>6186</v>
      </c>
      <c r="AD2126" t="s">
        <v>6186</v>
      </c>
      <c r="AE2126" t="s">
        <v>6186</v>
      </c>
      <c r="AF2126" t="s">
        <v>6186</v>
      </c>
      <c r="AG2126" t="s">
        <v>6186</v>
      </c>
      <c r="AH2126" t="s">
        <v>6186</v>
      </c>
      <c r="AI2126" t="s">
        <v>6186</v>
      </c>
      <c r="AJ2126" t="s">
        <v>6186</v>
      </c>
      <c r="AK2126" t="s">
        <v>6186</v>
      </c>
      <c r="AL2126" t="s">
        <v>6186</v>
      </c>
      <c r="AM2126" t="s">
        <v>6186</v>
      </c>
      <c r="AN2126" t="s">
        <v>6186</v>
      </c>
      <c r="AO2126" t="s">
        <v>6186</v>
      </c>
      <c r="AP2126" t="s">
        <v>6186</v>
      </c>
      <c r="AQ2126" t="s">
        <v>6186</v>
      </c>
      <c r="AR2126" t="s">
        <v>6186</v>
      </c>
      <c r="AS2126" t="s">
        <v>6186</v>
      </c>
      <c r="AT2126" t="s">
        <v>6186</v>
      </c>
      <c r="AU2126" t="s">
        <v>6186</v>
      </c>
      <c r="AV2126" t="s">
        <v>6186</v>
      </c>
      <c r="AW2126" t="s">
        <v>6186</v>
      </c>
      <c r="AX2126" t="s">
        <v>6186</v>
      </c>
      <c r="AY2126" t="s">
        <v>6186</v>
      </c>
      <c r="AZ2126" t="s">
        <v>6186</v>
      </c>
      <c r="BA2126" t="s">
        <v>6186</v>
      </c>
      <c r="BB2126" t="s">
        <v>6186</v>
      </c>
      <c r="BC2126" t="s">
        <v>6186</v>
      </c>
      <c r="BD2126" t="s">
        <v>6186</v>
      </c>
    </row>
    <row r="2127" spans="1:56">
      <c r="A2127" t="s">
        <v>6190</v>
      </c>
      <c r="B2127">
        <v>2750</v>
      </c>
      <c r="C2127">
        <v>1996</v>
      </c>
      <c r="D2127" t="s">
        <v>6186</v>
      </c>
      <c r="E2127" t="s">
        <v>6186</v>
      </c>
      <c r="F2127" t="s">
        <v>6186</v>
      </c>
      <c r="H2127" t="s">
        <v>6186</v>
      </c>
      <c r="I2127" t="str">
        <f t="shared" si="37"/>
        <v/>
      </c>
      <c r="K2127" t="s">
        <v>6186</v>
      </c>
      <c r="L2127" t="s">
        <v>6186</v>
      </c>
      <c r="M2127" t="s">
        <v>6186</v>
      </c>
      <c r="N2127" t="s">
        <v>6186</v>
      </c>
      <c r="O2127" t="s">
        <v>6186</v>
      </c>
      <c r="P2127" t="s">
        <v>6186</v>
      </c>
      <c r="Q2127" t="s">
        <v>6186</v>
      </c>
      <c r="R2127" t="s">
        <v>6186</v>
      </c>
      <c r="S2127" t="s">
        <v>6186</v>
      </c>
      <c r="T2127" t="s">
        <v>6186</v>
      </c>
      <c r="U2127" t="s">
        <v>6186</v>
      </c>
      <c r="V2127" t="s">
        <v>6186</v>
      </c>
      <c r="W2127" t="s">
        <v>6186</v>
      </c>
      <c r="X2127" t="s">
        <v>6186</v>
      </c>
      <c r="Y2127" t="s">
        <v>6186</v>
      </c>
      <c r="Z2127" t="s">
        <v>6186</v>
      </c>
      <c r="AA2127" t="s">
        <v>6186</v>
      </c>
      <c r="AB2127" t="s">
        <v>6186</v>
      </c>
      <c r="AC2127" t="s">
        <v>6186</v>
      </c>
      <c r="AD2127" t="s">
        <v>6186</v>
      </c>
      <c r="AE2127" t="s">
        <v>6186</v>
      </c>
      <c r="AF2127" t="s">
        <v>6186</v>
      </c>
      <c r="AG2127" t="s">
        <v>6186</v>
      </c>
      <c r="AH2127" t="s">
        <v>6186</v>
      </c>
      <c r="AI2127" t="s">
        <v>6186</v>
      </c>
      <c r="AJ2127" t="s">
        <v>6186</v>
      </c>
      <c r="AK2127" t="s">
        <v>6186</v>
      </c>
      <c r="AL2127" t="s">
        <v>6186</v>
      </c>
      <c r="AM2127" t="s">
        <v>6186</v>
      </c>
      <c r="AN2127" t="s">
        <v>6186</v>
      </c>
      <c r="AO2127" t="s">
        <v>6186</v>
      </c>
      <c r="AP2127" t="s">
        <v>6186</v>
      </c>
      <c r="AQ2127" t="s">
        <v>6186</v>
      </c>
      <c r="AR2127" t="s">
        <v>6186</v>
      </c>
      <c r="AS2127" t="s">
        <v>6186</v>
      </c>
      <c r="AT2127" t="s">
        <v>6186</v>
      </c>
      <c r="AU2127" t="s">
        <v>6186</v>
      </c>
      <c r="AV2127" t="s">
        <v>6186</v>
      </c>
      <c r="AW2127" t="s">
        <v>6186</v>
      </c>
      <c r="AX2127" t="s">
        <v>6186</v>
      </c>
      <c r="AY2127" t="s">
        <v>6186</v>
      </c>
      <c r="AZ2127" t="s">
        <v>6186</v>
      </c>
      <c r="BA2127" t="s">
        <v>6186</v>
      </c>
      <c r="BB2127" t="s">
        <v>6186</v>
      </c>
      <c r="BC2127" t="s">
        <v>6186</v>
      </c>
      <c r="BD2127" t="s">
        <v>6186</v>
      </c>
    </row>
    <row r="2128" spans="1:56">
      <c r="A2128" t="s">
        <v>6190</v>
      </c>
      <c r="B2128">
        <v>2750</v>
      </c>
      <c r="C2128">
        <v>1997</v>
      </c>
      <c r="D2128" t="s">
        <v>6186</v>
      </c>
      <c r="E2128" t="s">
        <v>6186</v>
      </c>
      <c r="F2128" t="s">
        <v>6186</v>
      </c>
      <c r="H2128" t="s">
        <v>6186</v>
      </c>
      <c r="I2128" t="str">
        <f t="shared" si="37"/>
        <v/>
      </c>
      <c r="K2128" t="s">
        <v>6186</v>
      </c>
      <c r="L2128" t="s">
        <v>6186</v>
      </c>
      <c r="M2128" t="s">
        <v>6186</v>
      </c>
      <c r="N2128" t="s">
        <v>6186</v>
      </c>
      <c r="O2128" t="s">
        <v>6186</v>
      </c>
      <c r="P2128" t="s">
        <v>6186</v>
      </c>
      <c r="Q2128" t="s">
        <v>6186</v>
      </c>
      <c r="R2128" t="s">
        <v>6186</v>
      </c>
      <c r="S2128" t="s">
        <v>6186</v>
      </c>
      <c r="T2128" t="s">
        <v>6186</v>
      </c>
      <c r="U2128" t="s">
        <v>6186</v>
      </c>
      <c r="V2128" t="s">
        <v>6186</v>
      </c>
      <c r="W2128" t="s">
        <v>6186</v>
      </c>
      <c r="X2128" t="s">
        <v>6186</v>
      </c>
      <c r="Y2128" t="s">
        <v>6186</v>
      </c>
      <c r="Z2128" t="s">
        <v>6186</v>
      </c>
      <c r="AA2128" t="s">
        <v>6186</v>
      </c>
      <c r="AB2128" t="s">
        <v>6186</v>
      </c>
      <c r="AC2128" t="s">
        <v>6186</v>
      </c>
      <c r="AD2128" t="s">
        <v>6186</v>
      </c>
      <c r="AE2128" t="s">
        <v>6186</v>
      </c>
      <c r="AF2128" t="s">
        <v>6186</v>
      </c>
      <c r="AG2128" t="s">
        <v>6186</v>
      </c>
      <c r="AH2128" t="s">
        <v>6186</v>
      </c>
      <c r="AI2128" t="s">
        <v>6186</v>
      </c>
      <c r="AJ2128" t="s">
        <v>6186</v>
      </c>
      <c r="AK2128" t="s">
        <v>6186</v>
      </c>
      <c r="AL2128" t="s">
        <v>6186</v>
      </c>
      <c r="AM2128" t="s">
        <v>6186</v>
      </c>
      <c r="AN2128" t="s">
        <v>6186</v>
      </c>
      <c r="AO2128" t="s">
        <v>6186</v>
      </c>
      <c r="AP2128" t="s">
        <v>6186</v>
      </c>
      <c r="AQ2128" t="s">
        <v>6186</v>
      </c>
      <c r="AR2128" t="s">
        <v>6186</v>
      </c>
      <c r="AS2128" t="s">
        <v>6186</v>
      </c>
      <c r="AT2128" t="s">
        <v>6186</v>
      </c>
      <c r="AU2128" t="s">
        <v>6186</v>
      </c>
      <c r="AV2128" t="s">
        <v>6186</v>
      </c>
      <c r="AW2128" t="s">
        <v>6186</v>
      </c>
      <c r="AX2128" t="s">
        <v>6186</v>
      </c>
      <c r="AY2128" t="s">
        <v>6186</v>
      </c>
      <c r="AZ2128" t="s">
        <v>6186</v>
      </c>
      <c r="BA2128" t="s">
        <v>6186</v>
      </c>
      <c r="BB2128" t="s">
        <v>6186</v>
      </c>
      <c r="BC2128" t="s">
        <v>6186</v>
      </c>
      <c r="BD2128" t="s">
        <v>6186</v>
      </c>
    </row>
    <row r="2129" spans="1:56">
      <c r="A2129" t="s">
        <v>6190</v>
      </c>
      <c r="B2129">
        <v>2750</v>
      </c>
      <c r="C2129">
        <v>1998</v>
      </c>
      <c r="D2129" t="s">
        <v>6186</v>
      </c>
      <c r="E2129" t="s">
        <v>6186</v>
      </c>
      <c r="F2129" t="s">
        <v>6186</v>
      </c>
      <c r="H2129" t="s">
        <v>6186</v>
      </c>
      <c r="I2129" t="str">
        <f t="shared" si="37"/>
        <v/>
      </c>
      <c r="K2129" t="s">
        <v>6186</v>
      </c>
      <c r="L2129" t="s">
        <v>6186</v>
      </c>
      <c r="M2129" t="s">
        <v>6186</v>
      </c>
      <c r="N2129" t="s">
        <v>6186</v>
      </c>
      <c r="O2129" t="s">
        <v>6186</v>
      </c>
      <c r="P2129" t="s">
        <v>6186</v>
      </c>
      <c r="Q2129" t="s">
        <v>6186</v>
      </c>
      <c r="R2129" t="s">
        <v>6186</v>
      </c>
      <c r="S2129" t="s">
        <v>6186</v>
      </c>
      <c r="T2129" t="s">
        <v>6186</v>
      </c>
      <c r="U2129" t="s">
        <v>6186</v>
      </c>
      <c r="V2129" t="s">
        <v>6186</v>
      </c>
      <c r="W2129" t="s">
        <v>6186</v>
      </c>
      <c r="X2129" t="s">
        <v>6186</v>
      </c>
      <c r="Y2129" t="s">
        <v>6186</v>
      </c>
      <c r="Z2129" t="s">
        <v>6186</v>
      </c>
      <c r="AA2129" t="s">
        <v>6186</v>
      </c>
      <c r="AB2129" t="s">
        <v>6186</v>
      </c>
      <c r="AC2129" t="s">
        <v>6186</v>
      </c>
      <c r="AD2129" t="s">
        <v>6186</v>
      </c>
      <c r="AE2129" t="s">
        <v>6186</v>
      </c>
      <c r="AF2129" t="s">
        <v>6186</v>
      </c>
      <c r="AG2129" t="s">
        <v>6186</v>
      </c>
      <c r="AH2129" t="s">
        <v>6186</v>
      </c>
      <c r="AI2129" t="s">
        <v>6186</v>
      </c>
      <c r="AJ2129" t="s">
        <v>6186</v>
      </c>
      <c r="AK2129" t="s">
        <v>6186</v>
      </c>
      <c r="AL2129" t="s">
        <v>6186</v>
      </c>
      <c r="AM2129" t="s">
        <v>6186</v>
      </c>
      <c r="AN2129" t="s">
        <v>6186</v>
      </c>
      <c r="AO2129" t="s">
        <v>6186</v>
      </c>
      <c r="AP2129" t="s">
        <v>6186</v>
      </c>
      <c r="AQ2129" t="s">
        <v>6186</v>
      </c>
      <c r="AR2129" t="s">
        <v>6186</v>
      </c>
      <c r="AS2129" t="s">
        <v>6186</v>
      </c>
      <c r="AT2129" t="s">
        <v>6186</v>
      </c>
      <c r="AU2129" t="s">
        <v>6186</v>
      </c>
      <c r="AV2129" t="s">
        <v>6186</v>
      </c>
      <c r="AW2129" t="s">
        <v>6186</v>
      </c>
      <c r="AX2129" t="s">
        <v>6186</v>
      </c>
      <c r="AY2129" t="s">
        <v>6186</v>
      </c>
      <c r="AZ2129" t="s">
        <v>6186</v>
      </c>
      <c r="BA2129" t="s">
        <v>6186</v>
      </c>
      <c r="BB2129" t="s">
        <v>6186</v>
      </c>
      <c r="BC2129" t="s">
        <v>6186</v>
      </c>
      <c r="BD2129" t="s">
        <v>6186</v>
      </c>
    </row>
    <row r="2130" spans="1:56">
      <c r="A2130" t="s">
        <v>6190</v>
      </c>
      <c r="B2130">
        <v>2750</v>
      </c>
      <c r="C2130">
        <v>1999</v>
      </c>
      <c r="D2130" t="s">
        <v>6186</v>
      </c>
      <c r="E2130" t="s">
        <v>6186</v>
      </c>
      <c r="F2130" t="s">
        <v>6186</v>
      </c>
      <c r="H2130" t="s">
        <v>6186</v>
      </c>
      <c r="I2130" t="str">
        <f t="shared" si="37"/>
        <v/>
      </c>
      <c r="K2130" t="s">
        <v>6186</v>
      </c>
      <c r="L2130" t="s">
        <v>6186</v>
      </c>
      <c r="M2130" t="s">
        <v>6186</v>
      </c>
      <c r="N2130" t="s">
        <v>6186</v>
      </c>
      <c r="O2130" t="s">
        <v>6186</v>
      </c>
      <c r="P2130" t="s">
        <v>6186</v>
      </c>
      <c r="Q2130" t="s">
        <v>6186</v>
      </c>
      <c r="R2130" t="s">
        <v>6186</v>
      </c>
      <c r="S2130" t="s">
        <v>6186</v>
      </c>
      <c r="T2130" t="s">
        <v>6186</v>
      </c>
      <c r="U2130" t="s">
        <v>6186</v>
      </c>
      <c r="V2130" t="s">
        <v>6186</v>
      </c>
      <c r="W2130" t="s">
        <v>6186</v>
      </c>
      <c r="X2130" t="s">
        <v>6186</v>
      </c>
      <c r="Y2130" t="s">
        <v>6186</v>
      </c>
      <c r="Z2130" t="s">
        <v>6186</v>
      </c>
      <c r="AA2130" t="s">
        <v>6186</v>
      </c>
      <c r="AB2130" t="s">
        <v>6186</v>
      </c>
      <c r="AC2130" t="s">
        <v>6186</v>
      </c>
      <c r="AD2130" t="s">
        <v>6186</v>
      </c>
      <c r="AE2130" t="s">
        <v>6186</v>
      </c>
      <c r="AF2130" t="s">
        <v>6186</v>
      </c>
      <c r="AG2130" t="s">
        <v>6186</v>
      </c>
      <c r="AH2130" t="s">
        <v>6186</v>
      </c>
      <c r="AI2130" t="s">
        <v>6186</v>
      </c>
      <c r="AJ2130" t="s">
        <v>6186</v>
      </c>
      <c r="AK2130" t="s">
        <v>6186</v>
      </c>
      <c r="AL2130" t="s">
        <v>6186</v>
      </c>
      <c r="AM2130" t="s">
        <v>6186</v>
      </c>
      <c r="AN2130" t="s">
        <v>6186</v>
      </c>
      <c r="AO2130" t="s">
        <v>6186</v>
      </c>
      <c r="AP2130" t="s">
        <v>6186</v>
      </c>
      <c r="AQ2130" t="s">
        <v>6186</v>
      </c>
      <c r="AR2130" t="s">
        <v>6186</v>
      </c>
      <c r="AS2130" t="s">
        <v>6186</v>
      </c>
      <c r="AT2130" t="s">
        <v>6186</v>
      </c>
      <c r="AU2130" t="s">
        <v>6186</v>
      </c>
      <c r="AV2130" t="s">
        <v>6186</v>
      </c>
      <c r="AW2130" t="s">
        <v>6186</v>
      </c>
      <c r="AX2130" t="s">
        <v>6186</v>
      </c>
      <c r="AY2130" t="s">
        <v>6186</v>
      </c>
      <c r="AZ2130" t="s">
        <v>6186</v>
      </c>
      <c r="BA2130" t="s">
        <v>6186</v>
      </c>
      <c r="BB2130" t="s">
        <v>6186</v>
      </c>
      <c r="BC2130" t="s">
        <v>6186</v>
      </c>
      <c r="BD2130" t="s">
        <v>6186</v>
      </c>
    </row>
    <row r="2131" spans="1:56">
      <c r="A2131" t="s">
        <v>6190</v>
      </c>
      <c r="B2131">
        <v>2750</v>
      </c>
      <c r="C2131">
        <v>2000</v>
      </c>
      <c r="D2131" t="s">
        <v>6186</v>
      </c>
      <c r="E2131" t="s">
        <v>6186</v>
      </c>
      <c r="F2131" t="s">
        <v>6186</v>
      </c>
      <c r="H2131" t="s">
        <v>6186</v>
      </c>
      <c r="I2131" t="str">
        <f t="shared" si="37"/>
        <v/>
      </c>
      <c r="K2131" t="s">
        <v>6186</v>
      </c>
      <c r="L2131" t="s">
        <v>6186</v>
      </c>
      <c r="M2131" t="s">
        <v>6186</v>
      </c>
      <c r="N2131" t="s">
        <v>6186</v>
      </c>
      <c r="O2131" t="s">
        <v>6186</v>
      </c>
      <c r="P2131" t="s">
        <v>6186</v>
      </c>
      <c r="Q2131" t="s">
        <v>6186</v>
      </c>
      <c r="R2131" t="s">
        <v>6186</v>
      </c>
      <c r="S2131" t="s">
        <v>6186</v>
      </c>
      <c r="T2131" t="s">
        <v>6186</v>
      </c>
      <c r="U2131" t="s">
        <v>6186</v>
      </c>
      <c r="V2131" t="s">
        <v>6186</v>
      </c>
      <c r="W2131" t="s">
        <v>6186</v>
      </c>
      <c r="X2131" t="s">
        <v>6186</v>
      </c>
      <c r="Y2131" t="s">
        <v>6186</v>
      </c>
      <c r="Z2131" t="s">
        <v>6186</v>
      </c>
      <c r="AA2131" t="s">
        <v>6186</v>
      </c>
      <c r="AB2131" t="s">
        <v>6186</v>
      </c>
      <c r="AC2131" t="s">
        <v>6186</v>
      </c>
      <c r="AD2131" t="s">
        <v>6186</v>
      </c>
      <c r="AE2131" t="s">
        <v>6186</v>
      </c>
      <c r="AF2131" t="s">
        <v>6186</v>
      </c>
      <c r="AG2131" t="s">
        <v>6186</v>
      </c>
      <c r="AH2131" t="s">
        <v>6186</v>
      </c>
      <c r="AI2131" t="s">
        <v>6186</v>
      </c>
      <c r="AJ2131" t="s">
        <v>6186</v>
      </c>
      <c r="AK2131" t="s">
        <v>6186</v>
      </c>
      <c r="AL2131" t="s">
        <v>6186</v>
      </c>
      <c r="AM2131" t="s">
        <v>6186</v>
      </c>
      <c r="AN2131" t="s">
        <v>6186</v>
      </c>
      <c r="AO2131" t="s">
        <v>6186</v>
      </c>
      <c r="AP2131" t="s">
        <v>6186</v>
      </c>
      <c r="AQ2131" t="s">
        <v>6186</v>
      </c>
      <c r="AR2131" t="s">
        <v>6186</v>
      </c>
      <c r="AS2131" t="s">
        <v>6186</v>
      </c>
      <c r="AT2131" t="s">
        <v>6186</v>
      </c>
      <c r="AU2131" t="s">
        <v>6186</v>
      </c>
      <c r="AV2131" t="s">
        <v>6186</v>
      </c>
      <c r="AW2131" t="s">
        <v>6186</v>
      </c>
      <c r="AX2131" t="s">
        <v>6186</v>
      </c>
      <c r="AY2131" t="s">
        <v>6186</v>
      </c>
      <c r="AZ2131" t="s">
        <v>6186</v>
      </c>
      <c r="BA2131" t="s">
        <v>6186</v>
      </c>
      <c r="BB2131" t="s">
        <v>6186</v>
      </c>
      <c r="BC2131" t="s">
        <v>6186</v>
      </c>
      <c r="BD2131" t="s">
        <v>6186</v>
      </c>
    </row>
    <row r="2132" spans="1:56">
      <c r="A2132" t="s">
        <v>6190</v>
      </c>
      <c r="B2132">
        <v>2750</v>
      </c>
      <c r="C2132">
        <v>2001</v>
      </c>
      <c r="D2132" t="s">
        <v>6186</v>
      </c>
      <c r="E2132" t="s">
        <v>6186</v>
      </c>
      <c r="F2132" t="s">
        <v>6186</v>
      </c>
      <c r="H2132" t="s">
        <v>6186</v>
      </c>
      <c r="I2132" t="str">
        <f t="shared" si="37"/>
        <v/>
      </c>
      <c r="K2132" t="s">
        <v>6186</v>
      </c>
      <c r="L2132" t="s">
        <v>6186</v>
      </c>
      <c r="M2132" t="s">
        <v>6186</v>
      </c>
      <c r="N2132" t="s">
        <v>6186</v>
      </c>
      <c r="O2132" t="s">
        <v>6186</v>
      </c>
      <c r="P2132" t="s">
        <v>6186</v>
      </c>
      <c r="Q2132" t="s">
        <v>6186</v>
      </c>
      <c r="R2132" t="s">
        <v>6186</v>
      </c>
      <c r="S2132" t="s">
        <v>6186</v>
      </c>
      <c r="T2132" t="s">
        <v>6186</v>
      </c>
      <c r="U2132" t="s">
        <v>6186</v>
      </c>
      <c r="V2132" t="s">
        <v>6186</v>
      </c>
      <c r="W2132" t="s">
        <v>6186</v>
      </c>
      <c r="X2132" t="s">
        <v>6186</v>
      </c>
      <c r="Y2132" t="s">
        <v>6186</v>
      </c>
      <c r="Z2132" t="s">
        <v>6186</v>
      </c>
      <c r="AA2132" t="s">
        <v>6186</v>
      </c>
      <c r="AB2132" t="s">
        <v>6186</v>
      </c>
      <c r="AC2132" t="s">
        <v>6186</v>
      </c>
      <c r="AD2132" t="s">
        <v>6186</v>
      </c>
      <c r="AE2132" t="s">
        <v>6186</v>
      </c>
      <c r="AF2132" t="s">
        <v>6186</v>
      </c>
      <c r="AG2132" t="s">
        <v>6186</v>
      </c>
      <c r="AH2132" t="s">
        <v>6186</v>
      </c>
      <c r="AI2132" t="s">
        <v>6186</v>
      </c>
      <c r="AJ2132" t="s">
        <v>6186</v>
      </c>
      <c r="AK2132" t="s">
        <v>6186</v>
      </c>
      <c r="AL2132" t="s">
        <v>6186</v>
      </c>
      <c r="AM2132" t="s">
        <v>6186</v>
      </c>
      <c r="AN2132" t="s">
        <v>6186</v>
      </c>
      <c r="AO2132" t="s">
        <v>6186</v>
      </c>
      <c r="AP2132" t="s">
        <v>6186</v>
      </c>
      <c r="AQ2132" t="s">
        <v>6186</v>
      </c>
      <c r="AR2132" t="s">
        <v>6186</v>
      </c>
      <c r="AS2132" t="s">
        <v>6186</v>
      </c>
      <c r="AT2132" t="s">
        <v>6186</v>
      </c>
      <c r="AU2132" t="s">
        <v>6186</v>
      </c>
      <c r="AV2132" t="s">
        <v>6186</v>
      </c>
      <c r="AW2132" t="s">
        <v>6186</v>
      </c>
      <c r="AX2132" t="s">
        <v>6186</v>
      </c>
      <c r="AY2132" t="s">
        <v>6186</v>
      </c>
      <c r="AZ2132" t="s">
        <v>6186</v>
      </c>
      <c r="BA2132" t="s">
        <v>6186</v>
      </c>
      <c r="BB2132" t="s">
        <v>6186</v>
      </c>
      <c r="BC2132" t="s">
        <v>6186</v>
      </c>
      <c r="BD2132" t="s">
        <v>6186</v>
      </c>
    </row>
    <row r="2133" spans="1:56">
      <c r="A2133" t="s">
        <v>6190</v>
      </c>
      <c r="B2133">
        <v>2750</v>
      </c>
      <c r="C2133">
        <v>2002</v>
      </c>
      <c r="D2133" t="s">
        <v>6186</v>
      </c>
      <c r="E2133" t="s">
        <v>6186</v>
      </c>
      <c r="F2133" t="s">
        <v>6186</v>
      </c>
      <c r="H2133" t="s">
        <v>6186</v>
      </c>
      <c r="I2133" t="str">
        <f t="shared" si="37"/>
        <v/>
      </c>
      <c r="K2133" t="s">
        <v>6186</v>
      </c>
      <c r="L2133" t="s">
        <v>6186</v>
      </c>
      <c r="M2133" t="s">
        <v>6186</v>
      </c>
      <c r="N2133" t="s">
        <v>6186</v>
      </c>
      <c r="O2133" t="s">
        <v>6186</v>
      </c>
      <c r="P2133" t="s">
        <v>6186</v>
      </c>
      <c r="Q2133" t="s">
        <v>6186</v>
      </c>
      <c r="R2133" t="s">
        <v>6186</v>
      </c>
      <c r="S2133" t="s">
        <v>6186</v>
      </c>
      <c r="T2133" t="s">
        <v>6186</v>
      </c>
      <c r="U2133" t="s">
        <v>6186</v>
      </c>
      <c r="V2133" t="s">
        <v>6186</v>
      </c>
      <c r="W2133" t="s">
        <v>6186</v>
      </c>
      <c r="X2133" t="s">
        <v>6186</v>
      </c>
      <c r="Y2133" t="s">
        <v>6186</v>
      </c>
      <c r="Z2133" t="s">
        <v>6186</v>
      </c>
      <c r="AA2133" t="s">
        <v>6186</v>
      </c>
      <c r="AB2133" t="s">
        <v>6186</v>
      </c>
      <c r="AC2133" t="s">
        <v>6186</v>
      </c>
      <c r="AD2133" t="s">
        <v>6186</v>
      </c>
      <c r="AE2133" t="s">
        <v>6186</v>
      </c>
      <c r="AF2133" t="s">
        <v>6186</v>
      </c>
      <c r="AG2133" t="s">
        <v>6186</v>
      </c>
      <c r="AH2133" t="s">
        <v>6186</v>
      </c>
      <c r="AI2133" t="s">
        <v>6186</v>
      </c>
      <c r="AJ2133" t="s">
        <v>6186</v>
      </c>
      <c r="AK2133" t="s">
        <v>6186</v>
      </c>
      <c r="AL2133" t="s">
        <v>6186</v>
      </c>
      <c r="AM2133" t="s">
        <v>6186</v>
      </c>
      <c r="AN2133" t="s">
        <v>6186</v>
      </c>
      <c r="AO2133" t="s">
        <v>6186</v>
      </c>
      <c r="AP2133" t="s">
        <v>6186</v>
      </c>
      <c r="AQ2133" t="s">
        <v>6186</v>
      </c>
      <c r="AR2133" t="s">
        <v>6186</v>
      </c>
      <c r="AS2133" t="s">
        <v>6186</v>
      </c>
      <c r="AT2133" t="s">
        <v>6186</v>
      </c>
      <c r="AU2133" t="s">
        <v>6186</v>
      </c>
      <c r="AV2133" t="s">
        <v>6186</v>
      </c>
      <c r="AW2133" t="s">
        <v>6186</v>
      </c>
      <c r="AX2133" t="s">
        <v>6186</v>
      </c>
      <c r="AY2133" t="s">
        <v>6186</v>
      </c>
      <c r="AZ2133" t="s">
        <v>6186</v>
      </c>
      <c r="BA2133" t="s">
        <v>6186</v>
      </c>
      <c r="BB2133" t="s">
        <v>6186</v>
      </c>
      <c r="BC2133" t="s">
        <v>6186</v>
      </c>
      <c r="BD2133" t="s">
        <v>6186</v>
      </c>
    </row>
    <row r="2134" spans="1:56">
      <c r="A2134" t="s">
        <v>6190</v>
      </c>
      <c r="B2134">
        <v>2750</v>
      </c>
      <c r="C2134">
        <v>2003</v>
      </c>
      <c r="D2134" t="s">
        <v>6186</v>
      </c>
      <c r="E2134" t="s">
        <v>6186</v>
      </c>
      <c r="F2134" t="s">
        <v>6186</v>
      </c>
      <c r="H2134" t="s">
        <v>6186</v>
      </c>
      <c r="I2134" t="str">
        <f t="shared" si="37"/>
        <v/>
      </c>
      <c r="K2134" t="s">
        <v>6186</v>
      </c>
      <c r="L2134" t="s">
        <v>6186</v>
      </c>
      <c r="M2134" t="s">
        <v>6186</v>
      </c>
      <c r="N2134" t="s">
        <v>6186</v>
      </c>
      <c r="O2134" t="s">
        <v>6186</v>
      </c>
      <c r="P2134" t="s">
        <v>6186</v>
      </c>
      <c r="Q2134" t="s">
        <v>6186</v>
      </c>
      <c r="R2134" t="s">
        <v>6186</v>
      </c>
      <c r="S2134" t="s">
        <v>6186</v>
      </c>
      <c r="T2134" t="s">
        <v>6186</v>
      </c>
      <c r="U2134" t="s">
        <v>6186</v>
      </c>
      <c r="V2134" t="s">
        <v>6186</v>
      </c>
      <c r="W2134" t="s">
        <v>6186</v>
      </c>
      <c r="X2134" t="s">
        <v>6186</v>
      </c>
      <c r="Y2134" t="s">
        <v>6186</v>
      </c>
      <c r="Z2134" t="s">
        <v>6186</v>
      </c>
      <c r="AA2134" t="s">
        <v>6186</v>
      </c>
      <c r="AB2134" t="s">
        <v>6186</v>
      </c>
      <c r="AC2134" t="s">
        <v>6186</v>
      </c>
      <c r="AD2134" t="s">
        <v>6186</v>
      </c>
      <c r="AE2134" t="s">
        <v>6186</v>
      </c>
      <c r="AF2134" t="s">
        <v>6186</v>
      </c>
      <c r="AG2134" t="s">
        <v>6186</v>
      </c>
      <c r="AH2134" t="s">
        <v>6186</v>
      </c>
      <c r="AI2134" t="s">
        <v>6186</v>
      </c>
      <c r="AJ2134" t="s">
        <v>6186</v>
      </c>
      <c r="AK2134" t="s">
        <v>6186</v>
      </c>
      <c r="AL2134" t="s">
        <v>6186</v>
      </c>
      <c r="AM2134" t="s">
        <v>6186</v>
      </c>
      <c r="AN2134" t="s">
        <v>6186</v>
      </c>
      <c r="AO2134" t="s">
        <v>6186</v>
      </c>
      <c r="AP2134" t="s">
        <v>6186</v>
      </c>
      <c r="AQ2134" t="s">
        <v>6186</v>
      </c>
      <c r="AR2134" t="s">
        <v>6186</v>
      </c>
      <c r="AS2134" t="s">
        <v>6186</v>
      </c>
      <c r="AT2134" t="s">
        <v>6186</v>
      </c>
      <c r="AU2134" t="s">
        <v>6186</v>
      </c>
      <c r="AV2134" t="s">
        <v>6186</v>
      </c>
      <c r="AW2134" t="s">
        <v>6186</v>
      </c>
      <c r="AX2134" t="s">
        <v>6186</v>
      </c>
      <c r="AY2134" t="s">
        <v>6186</v>
      </c>
      <c r="AZ2134" t="s">
        <v>6186</v>
      </c>
      <c r="BA2134" t="s">
        <v>6186</v>
      </c>
      <c r="BB2134" t="s">
        <v>6186</v>
      </c>
      <c r="BC2134" t="s">
        <v>6186</v>
      </c>
      <c r="BD2134" t="s">
        <v>6186</v>
      </c>
    </row>
    <row r="2135" spans="1:56">
      <c r="A2135" t="s">
        <v>6190</v>
      </c>
      <c r="B2135">
        <v>2750</v>
      </c>
      <c r="C2135">
        <v>2004</v>
      </c>
      <c r="D2135" t="s">
        <v>6186</v>
      </c>
      <c r="E2135" t="s">
        <v>6186</v>
      </c>
      <c r="F2135" t="s">
        <v>6186</v>
      </c>
      <c r="H2135" t="s">
        <v>6186</v>
      </c>
      <c r="I2135" t="str">
        <f t="shared" si="37"/>
        <v/>
      </c>
      <c r="K2135" t="s">
        <v>6186</v>
      </c>
      <c r="L2135" t="s">
        <v>6186</v>
      </c>
      <c r="M2135" t="s">
        <v>6186</v>
      </c>
      <c r="N2135" t="s">
        <v>6186</v>
      </c>
      <c r="O2135" t="s">
        <v>6186</v>
      </c>
      <c r="P2135" t="s">
        <v>6186</v>
      </c>
      <c r="Q2135" t="s">
        <v>6186</v>
      </c>
      <c r="R2135" t="s">
        <v>6186</v>
      </c>
      <c r="S2135" t="s">
        <v>6186</v>
      </c>
      <c r="T2135" t="s">
        <v>6186</v>
      </c>
      <c r="U2135" t="s">
        <v>6186</v>
      </c>
      <c r="V2135" t="s">
        <v>6186</v>
      </c>
      <c r="W2135" t="s">
        <v>6186</v>
      </c>
      <c r="X2135" t="s">
        <v>6186</v>
      </c>
      <c r="Y2135" t="s">
        <v>6186</v>
      </c>
      <c r="Z2135" t="s">
        <v>6186</v>
      </c>
      <c r="AA2135" t="s">
        <v>6186</v>
      </c>
      <c r="AB2135" t="s">
        <v>6186</v>
      </c>
      <c r="AC2135" t="s">
        <v>6186</v>
      </c>
      <c r="AD2135" t="s">
        <v>6186</v>
      </c>
      <c r="AE2135" t="s">
        <v>6186</v>
      </c>
      <c r="AF2135" t="s">
        <v>6186</v>
      </c>
      <c r="AG2135" t="s">
        <v>6186</v>
      </c>
      <c r="AH2135" t="s">
        <v>6186</v>
      </c>
      <c r="AI2135" t="s">
        <v>6186</v>
      </c>
      <c r="AJ2135" t="s">
        <v>6186</v>
      </c>
      <c r="AK2135" t="s">
        <v>6186</v>
      </c>
      <c r="AL2135" t="s">
        <v>6186</v>
      </c>
      <c r="AM2135" t="s">
        <v>6186</v>
      </c>
      <c r="AN2135" t="s">
        <v>6186</v>
      </c>
      <c r="AO2135" t="s">
        <v>6186</v>
      </c>
      <c r="AP2135" t="s">
        <v>6186</v>
      </c>
      <c r="AQ2135" t="s">
        <v>6186</v>
      </c>
      <c r="AR2135" t="s">
        <v>6186</v>
      </c>
      <c r="AS2135" t="s">
        <v>6186</v>
      </c>
      <c r="AT2135" t="s">
        <v>6186</v>
      </c>
      <c r="AU2135" t="s">
        <v>6186</v>
      </c>
      <c r="AV2135" t="s">
        <v>6186</v>
      </c>
      <c r="AW2135" t="s">
        <v>6186</v>
      </c>
      <c r="AX2135" t="s">
        <v>6186</v>
      </c>
      <c r="AY2135" t="s">
        <v>6186</v>
      </c>
      <c r="AZ2135" t="s">
        <v>6186</v>
      </c>
      <c r="BA2135" t="s">
        <v>6186</v>
      </c>
      <c r="BB2135" t="s">
        <v>6186</v>
      </c>
      <c r="BC2135" t="s">
        <v>6186</v>
      </c>
      <c r="BD2135" t="s">
        <v>6186</v>
      </c>
    </row>
    <row r="2136" spans="1:56">
      <c r="A2136" t="s">
        <v>6190</v>
      </c>
      <c r="B2136">
        <v>2750</v>
      </c>
      <c r="C2136">
        <v>2005</v>
      </c>
      <c r="D2136" t="s">
        <v>6186</v>
      </c>
      <c r="E2136" t="s">
        <v>6186</v>
      </c>
      <c r="F2136" t="s">
        <v>6186</v>
      </c>
      <c r="H2136" t="s">
        <v>6186</v>
      </c>
      <c r="I2136" t="str">
        <f t="shared" si="37"/>
        <v/>
      </c>
      <c r="K2136" t="s">
        <v>6186</v>
      </c>
      <c r="L2136" t="s">
        <v>6186</v>
      </c>
      <c r="M2136" t="s">
        <v>6186</v>
      </c>
      <c r="N2136" t="s">
        <v>6186</v>
      </c>
      <c r="O2136" t="s">
        <v>6186</v>
      </c>
      <c r="P2136" t="s">
        <v>6186</v>
      </c>
      <c r="Q2136" t="s">
        <v>6186</v>
      </c>
      <c r="R2136" t="s">
        <v>6186</v>
      </c>
      <c r="S2136" t="s">
        <v>6186</v>
      </c>
      <c r="T2136" t="s">
        <v>6186</v>
      </c>
      <c r="U2136" t="s">
        <v>6186</v>
      </c>
      <c r="V2136" t="s">
        <v>6186</v>
      </c>
      <c r="W2136" t="s">
        <v>6186</v>
      </c>
      <c r="X2136" t="s">
        <v>6186</v>
      </c>
      <c r="Y2136" t="s">
        <v>6186</v>
      </c>
      <c r="Z2136" t="s">
        <v>6186</v>
      </c>
      <c r="AA2136" t="s">
        <v>6186</v>
      </c>
      <c r="AB2136" t="s">
        <v>6186</v>
      </c>
      <c r="AC2136" t="s">
        <v>6186</v>
      </c>
      <c r="AD2136" t="s">
        <v>6186</v>
      </c>
      <c r="AE2136" t="s">
        <v>6186</v>
      </c>
      <c r="AF2136" t="s">
        <v>6186</v>
      </c>
      <c r="AG2136" t="s">
        <v>6186</v>
      </c>
      <c r="AH2136" t="s">
        <v>6186</v>
      </c>
      <c r="AI2136" t="s">
        <v>6186</v>
      </c>
      <c r="AJ2136" t="s">
        <v>6186</v>
      </c>
      <c r="AK2136" t="s">
        <v>6186</v>
      </c>
      <c r="AL2136" t="s">
        <v>6186</v>
      </c>
      <c r="AM2136" t="s">
        <v>6186</v>
      </c>
      <c r="AN2136" t="s">
        <v>6186</v>
      </c>
      <c r="AO2136" t="s">
        <v>6186</v>
      </c>
      <c r="AP2136" t="s">
        <v>6186</v>
      </c>
      <c r="AQ2136" t="s">
        <v>6186</v>
      </c>
      <c r="AR2136" t="s">
        <v>6186</v>
      </c>
      <c r="AS2136" t="s">
        <v>6186</v>
      </c>
      <c r="AT2136" t="s">
        <v>6186</v>
      </c>
      <c r="AU2136" t="s">
        <v>6186</v>
      </c>
      <c r="AV2136" t="s">
        <v>6186</v>
      </c>
      <c r="AW2136" t="s">
        <v>6186</v>
      </c>
      <c r="AX2136" t="s">
        <v>6186</v>
      </c>
      <c r="AY2136" t="s">
        <v>6186</v>
      </c>
      <c r="AZ2136" t="s">
        <v>6186</v>
      </c>
      <c r="BA2136" t="s">
        <v>6186</v>
      </c>
      <c r="BB2136" t="s">
        <v>6186</v>
      </c>
      <c r="BC2136" t="s">
        <v>6186</v>
      </c>
      <c r="BD2136" t="s">
        <v>6186</v>
      </c>
    </row>
    <row r="2137" spans="1:56">
      <c r="A2137" t="s">
        <v>6190</v>
      </c>
      <c r="B2137">
        <v>2750</v>
      </c>
      <c r="C2137">
        <v>2006</v>
      </c>
      <c r="D2137" t="s">
        <v>6186</v>
      </c>
      <c r="E2137" t="s">
        <v>6186</v>
      </c>
      <c r="F2137" t="s">
        <v>6186</v>
      </c>
      <c r="H2137" t="s">
        <v>6186</v>
      </c>
      <c r="I2137" t="str">
        <f t="shared" si="37"/>
        <v/>
      </c>
      <c r="K2137" t="s">
        <v>6186</v>
      </c>
      <c r="L2137" t="s">
        <v>6186</v>
      </c>
      <c r="M2137" t="s">
        <v>6186</v>
      </c>
      <c r="N2137" t="s">
        <v>6186</v>
      </c>
      <c r="O2137" t="s">
        <v>6186</v>
      </c>
      <c r="P2137" t="s">
        <v>6186</v>
      </c>
      <c r="Q2137" t="s">
        <v>6186</v>
      </c>
      <c r="R2137" t="s">
        <v>6186</v>
      </c>
      <c r="S2137" t="s">
        <v>6186</v>
      </c>
      <c r="T2137" t="s">
        <v>6186</v>
      </c>
      <c r="U2137" t="s">
        <v>6186</v>
      </c>
      <c r="V2137" t="s">
        <v>6186</v>
      </c>
      <c r="W2137" t="s">
        <v>6186</v>
      </c>
      <c r="X2137" t="s">
        <v>6186</v>
      </c>
      <c r="Y2137" t="s">
        <v>6186</v>
      </c>
      <c r="Z2137" t="s">
        <v>6186</v>
      </c>
      <c r="AA2137" t="s">
        <v>6186</v>
      </c>
      <c r="AB2137" t="s">
        <v>6186</v>
      </c>
      <c r="AC2137" t="s">
        <v>6186</v>
      </c>
      <c r="AD2137" t="s">
        <v>6186</v>
      </c>
      <c r="AE2137" t="s">
        <v>6186</v>
      </c>
      <c r="AF2137" t="s">
        <v>6186</v>
      </c>
      <c r="AG2137" t="s">
        <v>6186</v>
      </c>
      <c r="AH2137" t="s">
        <v>6186</v>
      </c>
      <c r="AI2137" t="s">
        <v>6186</v>
      </c>
      <c r="AJ2137" t="s">
        <v>6186</v>
      </c>
      <c r="AK2137" t="s">
        <v>6186</v>
      </c>
      <c r="AL2137" t="s">
        <v>6186</v>
      </c>
      <c r="AM2137" t="s">
        <v>6186</v>
      </c>
      <c r="AN2137" t="s">
        <v>6186</v>
      </c>
      <c r="AO2137" t="s">
        <v>6186</v>
      </c>
      <c r="AP2137" t="s">
        <v>6186</v>
      </c>
      <c r="AQ2137" t="s">
        <v>6186</v>
      </c>
      <c r="AR2137" t="s">
        <v>6186</v>
      </c>
      <c r="AS2137" t="s">
        <v>6186</v>
      </c>
      <c r="AT2137" t="s">
        <v>6186</v>
      </c>
      <c r="AU2137" t="s">
        <v>6186</v>
      </c>
      <c r="AV2137" t="s">
        <v>6186</v>
      </c>
      <c r="AW2137" t="s">
        <v>6186</v>
      </c>
      <c r="AX2137" t="s">
        <v>6186</v>
      </c>
      <c r="AY2137" t="s">
        <v>6186</v>
      </c>
      <c r="AZ2137" t="s">
        <v>6186</v>
      </c>
      <c r="BA2137" t="s">
        <v>6186</v>
      </c>
      <c r="BB2137" t="s">
        <v>6186</v>
      </c>
      <c r="BC2137" t="s">
        <v>6186</v>
      </c>
      <c r="BD2137" t="s">
        <v>6186</v>
      </c>
    </row>
    <row r="2138" spans="1:56">
      <c r="A2138" t="s">
        <v>6190</v>
      </c>
      <c r="B2138">
        <v>2750</v>
      </c>
      <c r="C2138">
        <v>2007</v>
      </c>
      <c r="D2138" t="s">
        <v>6186</v>
      </c>
      <c r="E2138" t="s">
        <v>6186</v>
      </c>
      <c r="F2138" t="s">
        <v>6186</v>
      </c>
      <c r="H2138" t="s">
        <v>6186</v>
      </c>
      <c r="I2138" t="str">
        <f t="shared" si="37"/>
        <v/>
      </c>
      <c r="K2138" t="s">
        <v>6186</v>
      </c>
      <c r="L2138" t="s">
        <v>6186</v>
      </c>
      <c r="M2138" t="s">
        <v>6186</v>
      </c>
      <c r="N2138" t="s">
        <v>6186</v>
      </c>
      <c r="O2138" t="s">
        <v>6186</v>
      </c>
      <c r="P2138" t="s">
        <v>6186</v>
      </c>
      <c r="Q2138" t="s">
        <v>6186</v>
      </c>
      <c r="R2138" t="s">
        <v>6186</v>
      </c>
      <c r="S2138" t="s">
        <v>6186</v>
      </c>
      <c r="T2138" t="s">
        <v>6186</v>
      </c>
      <c r="U2138" t="s">
        <v>6186</v>
      </c>
      <c r="V2138" t="s">
        <v>6186</v>
      </c>
      <c r="W2138" t="s">
        <v>6186</v>
      </c>
      <c r="X2138" t="s">
        <v>6186</v>
      </c>
      <c r="Y2138" t="s">
        <v>6186</v>
      </c>
      <c r="Z2138" t="s">
        <v>6186</v>
      </c>
      <c r="AA2138" t="s">
        <v>6186</v>
      </c>
      <c r="AB2138" t="s">
        <v>6186</v>
      </c>
      <c r="AC2138" t="s">
        <v>6186</v>
      </c>
      <c r="AD2138" t="s">
        <v>6186</v>
      </c>
      <c r="AE2138" t="s">
        <v>6186</v>
      </c>
      <c r="AF2138" t="s">
        <v>6186</v>
      </c>
      <c r="AG2138" t="s">
        <v>6186</v>
      </c>
      <c r="AH2138" t="s">
        <v>6186</v>
      </c>
      <c r="AI2138" t="s">
        <v>6186</v>
      </c>
      <c r="AJ2138" t="s">
        <v>6186</v>
      </c>
      <c r="AK2138" t="s">
        <v>6186</v>
      </c>
      <c r="AL2138" t="s">
        <v>6186</v>
      </c>
      <c r="AM2138" t="s">
        <v>6186</v>
      </c>
      <c r="AN2138" t="s">
        <v>6186</v>
      </c>
      <c r="AO2138" t="s">
        <v>6186</v>
      </c>
      <c r="AP2138" t="s">
        <v>6186</v>
      </c>
      <c r="AQ2138" t="s">
        <v>6186</v>
      </c>
      <c r="AR2138" t="s">
        <v>6186</v>
      </c>
      <c r="AS2138" t="s">
        <v>6186</v>
      </c>
      <c r="AT2138" t="s">
        <v>6186</v>
      </c>
      <c r="AU2138" t="s">
        <v>6186</v>
      </c>
      <c r="AV2138" t="s">
        <v>6186</v>
      </c>
      <c r="AW2138" t="s">
        <v>6186</v>
      </c>
      <c r="AX2138" t="s">
        <v>6186</v>
      </c>
      <c r="AY2138" t="s">
        <v>6186</v>
      </c>
      <c r="AZ2138" t="s">
        <v>6186</v>
      </c>
      <c r="BA2138" t="s">
        <v>6186</v>
      </c>
      <c r="BB2138" t="s">
        <v>6186</v>
      </c>
      <c r="BC2138" t="s">
        <v>6186</v>
      </c>
      <c r="BD2138" t="s">
        <v>6186</v>
      </c>
    </row>
    <row r="2139" spans="1:56">
      <c r="A2139" t="s">
        <v>6190</v>
      </c>
      <c r="B2139">
        <v>2750</v>
      </c>
      <c r="C2139">
        <v>2008</v>
      </c>
      <c r="D2139" t="s">
        <v>6186</v>
      </c>
      <c r="E2139" t="s">
        <v>6186</v>
      </c>
      <c r="F2139" t="s">
        <v>6186</v>
      </c>
      <c r="H2139" t="s">
        <v>6186</v>
      </c>
      <c r="I2139" t="str">
        <f t="shared" si="37"/>
        <v/>
      </c>
      <c r="K2139" t="s">
        <v>6186</v>
      </c>
      <c r="L2139" t="s">
        <v>6186</v>
      </c>
      <c r="M2139" t="s">
        <v>6186</v>
      </c>
      <c r="N2139" t="s">
        <v>6186</v>
      </c>
      <c r="O2139" t="s">
        <v>6186</v>
      </c>
      <c r="P2139" t="s">
        <v>6186</v>
      </c>
      <c r="Q2139" t="s">
        <v>6186</v>
      </c>
      <c r="R2139" t="s">
        <v>6186</v>
      </c>
      <c r="S2139" t="s">
        <v>6186</v>
      </c>
      <c r="T2139" t="s">
        <v>6186</v>
      </c>
      <c r="U2139" t="s">
        <v>6186</v>
      </c>
      <c r="V2139" t="s">
        <v>6186</v>
      </c>
      <c r="W2139" t="s">
        <v>6186</v>
      </c>
      <c r="X2139" t="s">
        <v>6186</v>
      </c>
      <c r="Y2139" t="s">
        <v>6186</v>
      </c>
      <c r="Z2139" t="s">
        <v>6186</v>
      </c>
      <c r="AA2139" t="s">
        <v>6186</v>
      </c>
      <c r="AB2139" t="s">
        <v>6186</v>
      </c>
      <c r="AC2139" t="s">
        <v>6186</v>
      </c>
      <c r="AD2139" t="s">
        <v>6186</v>
      </c>
      <c r="AE2139" t="s">
        <v>6186</v>
      </c>
      <c r="AF2139" t="s">
        <v>6186</v>
      </c>
      <c r="AG2139" t="s">
        <v>6186</v>
      </c>
      <c r="AH2139" t="s">
        <v>6186</v>
      </c>
      <c r="AI2139" t="s">
        <v>6186</v>
      </c>
      <c r="AJ2139" t="s">
        <v>6186</v>
      </c>
      <c r="AK2139" t="s">
        <v>6186</v>
      </c>
      <c r="AL2139" t="s">
        <v>6186</v>
      </c>
      <c r="AM2139" t="s">
        <v>6186</v>
      </c>
      <c r="AN2139" t="s">
        <v>6186</v>
      </c>
      <c r="AO2139" t="s">
        <v>6186</v>
      </c>
      <c r="AP2139" t="s">
        <v>6186</v>
      </c>
      <c r="AQ2139" t="s">
        <v>6186</v>
      </c>
      <c r="AR2139" t="s">
        <v>6186</v>
      </c>
      <c r="AS2139" t="s">
        <v>6186</v>
      </c>
      <c r="AT2139" t="s">
        <v>6186</v>
      </c>
      <c r="AU2139" t="s">
        <v>6186</v>
      </c>
      <c r="AV2139" t="s">
        <v>6186</v>
      </c>
      <c r="AW2139" t="s">
        <v>6186</v>
      </c>
      <c r="AX2139" t="s">
        <v>6186</v>
      </c>
      <c r="AY2139" t="s">
        <v>6186</v>
      </c>
      <c r="AZ2139" t="s">
        <v>6186</v>
      </c>
      <c r="BA2139" t="s">
        <v>6186</v>
      </c>
      <c r="BB2139" t="s">
        <v>6186</v>
      </c>
      <c r="BC2139" t="s">
        <v>6186</v>
      </c>
      <c r="BD2139" t="s">
        <v>6186</v>
      </c>
    </row>
    <row r="2140" spans="1:56">
      <c r="A2140" t="s">
        <v>6190</v>
      </c>
      <c r="B2140">
        <v>2750</v>
      </c>
      <c r="C2140">
        <v>2009</v>
      </c>
      <c r="D2140" t="s">
        <v>6186</v>
      </c>
      <c r="E2140" t="s">
        <v>6186</v>
      </c>
      <c r="F2140" t="s">
        <v>6186</v>
      </c>
      <c r="H2140" t="s">
        <v>6186</v>
      </c>
      <c r="I2140" t="str">
        <f t="shared" si="37"/>
        <v/>
      </c>
      <c r="K2140" t="s">
        <v>6186</v>
      </c>
      <c r="L2140" t="s">
        <v>6186</v>
      </c>
      <c r="M2140" t="s">
        <v>6186</v>
      </c>
      <c r="N2140" t="s">
        <v>6186</v>
      </c>
      <c r="O2140" t="s">
        <v>6186</v>
      </c>
      <c r="P2140" t="s">
        <v>6186</v>
      </c>
      <c r="Q2140" t="s">
        <v>6186</v>
      </c>
      <c r="R2140" t="s">
        <v>6186</v>
      </c>
      <c r="S2140" t="s">
        <v>6186</v>
      </c>
      <c r="T2140" t="s">
        <v>6186</v>
      </c>
      <c r="U2140" t="s">
        <v>6186</v>
      </c>
      <c r="V2140" t="s">
        <v>6186</v>
      </c>
      <c r="W2140" t="s">
        <v>6186</v>
      </c>
      <c r="X2140" t="s">
        <v>6186</v>
      </c>
      <c r="Y2140" t="s">
        <v>6186</v>
      </c>
      <c r="Z2140" t="s">
        <v>6186</v>
      </c>
      <c r="AA2140" t="s">
        <v>6186</v>
      </c>
      <c r="AB2140" t="s">
        <v>6186</v>
      </c>
      <c r="AC2140" t="s">
        <v>6186</v>
      </c>
      <c r="AD2140" t="s">
        <v>6186</v>
      </c>
      <c r="AE2140" t="s">
        <v>6186</v>
      </c>
      <c r="AF2140" t="s">
        <v>6186</v>
      </c>
      <c r="AG2140" t="s">
        <v>6186</v>
      </c>
      <c r="AH2140" t="s">
        <v>6186</v>
      </c>
      <c r="AI2140" t="s">
        <v>6186</v>
      </c>
      <c r="AJ2140" t="s">
        <v>6186</v>
      </c>
      <c r="AK2140" t="s">
        <v>6186</v>
      </c>
      <c r="AL2140" t="s">
        <v>6186</v>
      </c>
      <c r="AM2140" t="s">
        <v>6186</v>
      </c>
      <c r="AN2140" t="s">
        <v>6186</v>
      </c>
      <c r="AO2140" t="s">
        <v>6186</v>
      </c>
      <c r="AP2140" t="s">
        <v>6186</v>
      </c>
      <c r="AQ2140" t="s">
        <v>6186</v>
      </c>
      <c r="AR2140" t="s">
        <v>6186</v>
      </c>
      <c r="AS2140" t="s">
        <v>6186</v>
      </c>
      <c r="AT2140" t="s">
        <v>6186</v>
      </c>
      <c r="AU2140" t="s">
        <v>6186</v>
      </c>
      <c r="AV2140" t="s">
        <v>6186</v>
      </c>
      <c r="AW2140" t="s">
        <v>6186</v>
      </c>
      <c r="AX2140" t="s">
        <v>6186</v>
      </c>
      <c r="AY2140" t="s">
        <v>6186</v>
      </c>
      <c r="AZ2140" t="s">
        <v>6186</v>
      </c>
      <c r="BA2140" t="s">
        <v>6186</v>
      </c>
      <c r="BB2140" t="s">
        <v>6186</v>
      </c>
      <c r="BC2140" t="s">
        <v>6186</v>
      </c>
      <c r="BD2140" t="s">
        <v>6186</v>
      </c>
    </row>
    <row r="2141" spans="1:56">
      <c r="A2141" t="s">
        <v>6190</v>
      </c>
      <c r="B2141">
        <v>2750</v>
      </c>
      <c r="C2141">
        <v>2010</v>
      </c>
      <c r="D2141" t="s">
        <v>6186</v>
      </c>
      <c r="E2141" t="s">
        <v>6186</v>
      </c>
      <c r="F2141" t="s">
        <v>6186</v>
      </c>
      <c r="H2141" t="s">
        <v>6186</v>
      </c>
      <c r="I2141" t="str">
        <f t="shared" si="37"/>
        <v/>
      </c>
      <c r="K2141" t="s">
        <v>6186</v>
      </c>
      <c r="L2141" t="s">
        <v>6186</v>
      </c>
      <c r="M2141" t="s">
        <v>6186</v>
      </c>
      <c r="N2141" t="s">
        <v>6186</v>
      </c>
      <c r="O2141" t="s">
        <v>6186</v>
      </c>
      <c r="P2141" t="s">
        <v>6186</v>
      </c>
      <c r="Q2141" t="s">
        <v>6186</v>
      </c>
      <c r="R2141" t="s">
        <v>6186</v>
      </c>
      <c r="S2141" t="s">
        <v>6186</v>
      </c>
      <c r="T2141" t="s">
        <v>6186</v>
      </c>
      <c r="U2141" t="s">
        <v>6186</v>
      </c>
      <c r="V2141" t="s">
        <v>6186</v>
      </c>
      <c r="W2141" t="s">
        <v>6186</v>
      </c>
      <c r="X2141" t="s">
        <v>6186</v>
      </c>
      <c r="Y2141" t="s">
        <v>6186</v>
      </c>
      <c r="Z2141" t="s">
        <v>6186</v>
      </c>
      <c r="AA2141" t="s">
        <v>6186</v>
      </c>
      <c r="AB2141" t="s">
        <v>6186</v>
      </c>
      <c r="AC2141" t="s">
        <v>6186</v>
      </c>
      <c r="AD2141" t="s">
        <v>6186</v>
      </c>
      <c r="AE2141" t="s">
        <v>6186</v>
      </c>
      <c r="AF2141" t="s">
        <v>6186</v>
      </c>
      <c r="AG2141" t="s">
        <v>6186</v>
      </c>
      <c r="AH2141" t="s">
        <v>6186</v>
      </c>
      <c r="AI2141" t="s">
        <v>6186</v>
      </c>
      <c r="AJ2141" t="s">
        <v>6186</v>
      </c>
      <c r="AK2141" t="s">
        <v>6186</v>
      </c>
      <c r="AL2141" t="s">
        <v>6186</v>
      </c>
      <c r="AM2141" t="s">
        <v>6186</v>
      </c>
      <c r="AN2141" t="s">
        <v>6186</v>
      </c>
      <c r="AO2141" t="s">
        <v>6186</v>
      </c>
      <c r="AP2141" t="s">
        <v>6186</v>
      </c>
      <c r="AQ2141" t="s">
        <v>6186</v>
      </c>
      <c r="AR2141" t="s">
        <v>6186</v>
      </c>
      <c r="AS2141" t="s">
        <v>6186</v>
      </c>
      <c r="AT2141" t="s">
        <v>6186</v>
      </c>
      <c r="AU2141" t="s">
        <v>6186</v>
      </c>
      <c r="AV2141" t="s">
        <v>6186</v>
      </c>
      <c r="AW2141" t="s">
        <v>6186</v>
      </c>
      <c r="AX2141" t="s">
        <v>6186</v>
      </c>
      <c r="AY2141" t="s">
        <v>6186</v>
      </c>
      <c r="AZ2141" t="s">
        <v>6186</v>
      </c>
      <c r="BA2141" t="s">
        <v>6186</v>
      </c>
      <c r="BB2141" t="s">
        <v>6186</v>
      </c>
      <c r="BC2141" t="s">
        <v>6186</v>
      </c>
      <c r="BD2141" t="s">
        <v>6186</v>
      </c>
    </row>
    <row r="2142" spans="1:56">
      <c r="A2142" t="s">
        <v>6190</v>
      </c>
      <c r="B2142">
        <v>2750</v>
      </c>
      <c r="C2142">
        <v>2011</v>
      </c>
      <c r="D2142" t="s">
        <v>6186</v>
      </c>
      <c r="E2142" t="s">
        <v>6186</v>
      </c>
      <c r="F2142" t="s">
        <v>6186</v>
      </c>
      <c r="H2142" t="s">
        <v>6186</v>
      </c>
      <c r="I2142" t="str">
        <f t="shared" si="37"/>
        <v/>
      </c>
      <c r="K2142" t="s">
        <v>6186</v>
      </c>
      <c r="L2142" t="s">
        <v>6186</v>
      </c>
      <c r="M2142" t="s">
        <v>6186</v>
      </c>
      <c r="N2142" t="s">
        <v>6186</v>
      </c>
      <c r="O2142" t="s">
        <v>6186</v>
      </c>
      <c r="P2142" t="s">
        <v>6186</v>
      </c>
      <c r="Q2142" t="s">
        <v>6186</v>
      </c>
      <c r="R2142" t="s">
        <v>6186</v>
      </c>
      <c r="S2142" t="s">
        <v>6186</v>
      </c>
      <c r="T2142" t="s">
        <v>6186</v>
      </c>
      <c r="U2142" t="s">
        <v>6186</v>
      </c>
      <c r="V2142" t="s">
        <v>6186</v>
      </c>
      <c r="W2142" t="s">
        <v>6186</v>
      </c>
      <c r="X2142" t="s">
        <v>6186</v>
      </c>
      <c r="Y2142" t="s">
        <v>6186</v>
      </c>
      <c r="Z2142" t="s">
        <v>6186</v>
      </c>
      <c r="AA2142" t="s">
        <v>6186</v>
      </c>
      <c r="AB2142" t="s">
        <v>6186</v>
      </c>
      <c r="AC2142" t="s">
        <v>6186</v>
      </c>
      <c r="AD2142" t="s">
        <v>6186</v>
      </c>
      <c r="AE2142" t="s">
        <v>6186</v>
      </c>
      <c r="AF2142" t="s">
        <v>6186</v>
      </c>
      <c r="AG2142" t="s">
        <v>6186</v>
      </c>
      <c r="AH2142" t="s">
        <v>6186</v>
      </c>
      <c r="AI2142" t="s">
        <v>6186</v>
      </c>
      <c r="AJ2142" t="s">
        <v>6186</v>
      </c>
      <c r="AK2142" t="s">
        <v>6186</v>
      </c>
      <c r="AL2142" t="s">
        <v>6186</v>
      </c>
      <c r="AM2142" t="s">
        <v>6186</v>
      </c>
      <c r="AN2142" t="s">
        <v>6186</v>
      </c>
      <c r="AO2142" t="s">
        <v>6186</v>
      </c>
      <c r="AP2142" t="s">
        <v>6186</v>
      </c>
      <c r="AQ2142" t="s">
        <v>6186</v>
      </c>
      <c r="AR2142" t="s">
        <v>6186</v>
      </c>
      <c r="AS2142" t="s">
        <v>6186</v>
      </c>
      <c r="AT2142" t="s">
        <v>6186</v>
      </c>
      <c r="AU2142" t="s">
        <v>6186</v>
      </c>
      <c r="AV2142" t="s">
        <v>6186</v>
      </c>
      <c r="AW2142" t="s">
        <v>6186</v>
      </c>
      <c r="AX2142" t="s">
        <v>6186</v>
      </c>
      <c r="AY2142" t="s">
        <v>6186</v>
      </c>
      <c r="AZ2142" t="s">
        <v>6186</v>
      </c>
      <c r="BA2142" t="s">
        <v>6186</v>
      </c>
      <c r="BB2142" t="s">
        <v>6186</v>
      </c>
      <c r="BC2142" t="s">
        <v>6186</v>
      </c>
      <c r="BD2142" t="s">
        <v>6186</v>
      </c>
    </row>
    <row r="2143" spans="1:56">
      <c r="A2143" t="s">
        <v>6190</v>
      </c>
      <c r="B2143">
        <v>2750</v>
      </c>
      <c r="C2143">
        <v>2012</v>
      </c>
      <c r="D2143" t="s">
        <v>6186</v>
      </c>
      <c r="E2143" t="s">
        <v>6186</v>
      </c>
      <c r="F2143" t="s">
        <v>6186</v>
      </c>
      <c r="H2143" t="s">
        <v>6186</v>
      </c>
      <c r="I2143" t="str">
        <f t="shared" si="37"/>
        <v/>
      </c>
      <c r="K2143" t="s">
        <v>6186</v>
      </c>
      <c r="L2143" t="s">
        <v>6186</v>
      </c>
      <c r="M2143" t="s">
        <v>6186</v>
      </c>
      <c r="N2143" t="s">
        <v>6186</v>
      </c>
      <c r="O2143" t="s">
        <v>6186</v>
      </c>
      <c r="P2143" t="s">
        <v>6186</v>
      </c>
      <c r="Q2143" t="s">
        <v>6186</v>
      </c>
      <c r="R2143" t="s">
        <v>6186</v>
      </c>
      <c r="S2143" t="s">
        <v>6186</v>
      </c>
      <c r="T2143" t="s">
        <v>6186</v>
      </c>
      <c r="U2143" t="s">
        <v>6186</v>
      </c>
      <c r="V2143" t="s">
        <v>6186</v>
      </c>
      <c r="W2143" t="s">
        <v>6186</v>
      </c>
      <c r="X2143" t="s">
        <v>6186</v>
      </c>
      <c r="Y2143" t="s">
        <v>6186</v>
      </c>
      <c r="Z2143" t="s">
        <v>6186</v>
      </c>
      <c r="AA2143" t="s">
        <v>6186</v>
      </c>
      <c r="AB2143" t="s">
        <v>6186</v>
      </c>
      <c r="AC2143" t="s">
        <v>6186</v>
      </c>
      <c r="AD2143" t="s">
        <v>6186</v>
      </c>
      <c r="AE2143" t="s">
        <v>6186</v>
      </c>
      <c r="AF2143" t="s">
        <v>6186</v>
      </c>
      <c r="AG2143" t="s">
        <v>6186</v>
      </c>
      <c r="AH2143" t="s">
        <v>6186</v>
      </c>
      <c r="AI2143" t="s">
        <v>6186</v>
      </c>
      <c r="AJ2143" t="s">
        <v>6186</v>
      </c>
      <c r="AK2143" t="s">
        <v>6186</v>
      </c>
      <c r="AL2143" t="s">
        <v>6186</v>
      </c>
      <c r="AM2143" t="s">
        <v>6186</v>
      </c>
      <c r="AN2143" t="s">
        <v>6186</v>
      </c>
      <c r="AO2143" t="s">
        <v>6186</v>
      </c>
      <c r="AP2143" t="s">
        <v>6186</v>
      </c>
      <c r="AQ2143" t="s">
        <v>6186</v>
      </c>
      <c r="AR2143" t="s">
        <v>6186</v>
      </c>
      <c r="AS2143" t="s">
        <v>6186</v>
      </c>
      <c r="AT2143" t="s">
        <v>6186</v>
      </c>
      <c r="AU2143" t="s">
        <v>6186</v>
      </c>
      <c r="AV2143" t="s">
        <v>6186</v>
      </c>
      <c r="AW2143" t="s">
        <v>6186</v>
      </c>
      <c r="AX2143" t="s">
        <v>6186</v>
      </c>
      <c r="AY2143" t="s">
        <v>6186</v>
      </c>
      <c r="AZ2143" t="s">
        <v>6186</v>
      </c>
      <c r="BA2143" t="s">
        <v>6186</v>
      </c>
      <c r="BB2143" t="s">
        <v>6186</v>
      </c>
      <c r="BC2143" t="s">
        <v>6186</v>
      </c>
      <c r="BD2143" t="s">
        <v>6186</v>
      </c>
    </row>
    <row r="2144" spans="1:56">
      <c r="A2144" t="s">
        <v>6190</v>
      </c>
      <c r="B2144">
        <v>2750</v>
      </c>
      <c r="C2144">
        <v>2013</v>
      </c>
      <c r="D2144" t="s">
        <v>6186</v>
      </c>
      <c r="E2144" t="s">
        <v>6186</v>
      </c>
      <c r="F2144" t="s">
        <v>6186</v>
      </c>
      <c r="H2144" t="s">
        <v>6186</v>
      </c>
      <c r="I2144" t="str">
        <f t="shared" si="37"/>
        <v/>
      </c>
      <c r="K2144" t="s">
        <v>6186</v>
      </c>
      <c r="L2144" t="s">
        <v>6186</v>
      </c>
      <c r="M2144" t="s">
        <v>6186</v>
      </c>
      <c r="N2144" t="s">
        <v>6186</v>
      </c>
      <c r="O2144" t="s">
        <v>6186</v>
      </c>
      <c r="P2144" t="s">
        <v>6186</v>
      </c>
      <c r="Q2144" t="s">
        <v>6186</v>
      </c>
      <c r="R2144" t="s">
        <v>6186</v>
      </c>
      <c r="S2144" t="s">
        <v>6186</v>
      </c>
      <c r="T2144" t="s">
        <v>6186</v>
      </c>
      <c r="U2144" t="s">
        <v>6186</v>
      </c>
      <c r="V2144" t="s">
        <v>6186</v>
      </c>
      <c r="W2144" t="s">
        <v>6186</v>
      </c>
      <c r="X2144" t="s">
        <v>6186</v>
      </c>
      <c r="Y2144" t="s">
        <v>6186</v>
      </c>
      <c r="Z2144" t="s">
        <v>6186</v>
      </c>
      <c r="AA2144" t="s">
        <v>6186</v>
      </c>
      <c r="AB2144" t="s">
        <v>6186</v>
      </c>
      <c r="AC2144" t="s">
        <v>6186</v>
      </c>
      <c r="AD2144" t="s">
        <v>6186</v>
      </c>
      <c r="AE2144" t="s">
        <v>6186</v>
      </c>
      <c r="AF2144" t="s">
        <v>6186</v>
      </c>
      <c r="AG2144" t="s">
        <v>6186</v>
      </c>
      <c r="AH2144" t="s">
        <v>6186</v>
      </c>
      <c r="AI2144" t="s">
        <v>6186</v>
      </c>
      <c r="AJ2144" t="s">
        <v>6186</v>
      </c>
      <c r="AK2144" t="s">
        <v>6186</v>
      </c>
      <c r="AL2144" t="s">
        <v>6186</v>
      </c>
      <c r="AM2144" t="s">
        <v>6186</v>
      </c>
      <c r="AN2144" t="s">
        <v>6186</v>
      </c>
      <c r="AO2144" t="s">
        <v>6186</v>
      </c>
      <c r="AP2144" t="s">
        <v>6186</v>
      </c>
      <c r="AQ2144" t="s">
        <v>6186</v>
      </c>
      <c r="AR2144" t="s">
        <v>6186</v>
      </c>
      <c r="AS2144" t="s">
        <v>6186</v>
      </c>
      <c r="AT2144" t="s">
        <v>6186</v>
      </c>
      <c r="AU2144" t="s">
        <v>6186</v>
      </c>
      <c r="AV2144" t="s">
        <v>6186</v>
      </c>
      <c r="AW2144" t="s">
        <v>6186</v>
      </c>
      <c r="AX2144" t="s">
        <v>6186</v>
      </c>
      <c r="AY2144" t="s">
        <v>6186</v>
      </c>
      <c r="AZ2144" t="s">
        <v>6186</v>
      </c>
      <c r="BA2144" t="s">
        <v>6186</v>
      </c>
      <c r="BB2144" t="s">
        <v>6186</v>
      </c>
      <c r="BC2144" t="s">
        <v>6186</v>
      </c>
      <c r="BD2144" t="s">
        <v>6186</v>
      </c>
    </row>
    <row r="2145" spans="1:56">
      <c r="A2145" t="s">
        <v>6190</v>
      </c>
      <c r="B2145">
        <v>2750</v>
      </c>
      <c r="C2145">
        <v>2014</v>
      </c>
      <c r="D2145" t="s">
        <v>6186</v>
      </c>
      <c r="E2145" t="s">
        <v>6186</v>
      </c>
      <c r="F2145" t="s">
        <v>6186</v>
      </c>
      <c r="H2145" t="s">
        <v>6186</v>
      </c>
      <c r="I2145" t="str">
        <f t="shared" si="37"/>
        <v/>
      </c>
      <c r="K2145" t="s">
        <v>6186</v>
      </c>
      <c r="L2145" t="s">
        <v>6186</v>
      </c>
      <c r="M2145" t="s">
        <v>6186</v>
      </c>
      <c r="N2145" t="s">
        <v>6186</v>
      </c>
      <c r="O2145" t="s">
        <v>6186</v>
      </c>
      <c r="P2145" t="s">
        <v>6186</v>
      </c>
      <c r="Q2145" t="s">
        <v>6186</v>
      </c>
      <c r="R2145" t="s">
        <v>6186</v>
      </c>
      <c r="S2145" t="s">
        <v>6186</v>
      </c>
      <c r="T2145" t="s">
        <v>6186</v>
      </c>
      <c r="U2145" t="s">
        <v>6186</v>
      </c>
      <c r="V2145" t="s">
        <v>6186</v>
      </c>
      <c r="W2145" t="s">
        <v>6186</v>
      </c>
      <c r="X2145" t="s">
        <v>6186</v>
      </c>
      <c r="Y2145" t="s">
        <v>6186</v>
      </c>
      <c r="Z2145" t="s">
        <v>6186</v>
      </c>
      <c r="AA2145" t="s">
        <v>6186</v>
      </c>
      <c r="AB2145" t="s">
        <v>6186</v>
      </c>
      <c r="AC2145" t="s">
        <v>6186</v>
      </c>
      <c r="AD2145" t="s">
        <v>6186</v>
      </c>
      <c r="AE2145" t="s">
        <v>6186</v>
      </c>
      <c r="AF2145" t="s">
        <v>6186</v>
      </c>
      <c r="AG2145" t="s">
        <v>6186</v>
      </c>
      <c r="AH2145" t="s">
        <v>6186</v>
      </c>
      <c r="AI2145" t="s">
        <v>6186</v>
      </c>
      <c r="AJ2145" t="s">
        <v>6186</v>
      </c>
      <c r="AK2145" t="s">
        <v>6186</v>
      </c>
      <c r="AL2145" t="s">
        <v>6186</v>
      </c>
      <c r="AM2145" t="s">
        <v>6186</v>
      </c>
      <c r="AN2145" t="s">
        <v>6186</v>
      </c>
      <c r="AO2145" t="s">
        <v>6186</v>
      </c>
      <c r="AP2145" t="s">
        <v>6186</v>
      </c>
      <c r="AQ2145" t="s">
        <v>6186</v>
      </c>
      <c r="AR2145" t="s">
        <v>6186</v>
      </c>
      <c r="AS2145" t="s">
        <v>6186</v>
      </c>
      <c r="AT2145" t="s">
        <v>6186</v>
      </c>
      <c r="AU2145" t="s">
        <v>6186</v>
      </c>
      <c r="AV2145" t="s">
        <v>6186</v>
      </c>
      <c r="AW2145" t="s">
        <v>6186</v>
      </c>
      <c r="AX2145" t="s">
        <v>6186</v>
      </c>
      <c r="AY2145" t="s">
        <v>6186</v>
      </c>
      <c r="AZ2145" t="s">
        <v>6186</v>
      </c>
      <c r="BA2145" t="s">
        <v>6186</v>
      </c>
      <c r="BB2145" t="s">
        <v>6186</v>
      </c>
      <c r="BC2145" t="s">
        <v>6186</v>
      </c>
      <c r="BD2145" t="s">
        <v>6186</v>
      </c>
    </row>
    <row r="2146" spans="1:56">
      <c r="A2146" t="s">
        <v>6190</v>
      </c>
      <c r="B2146">
        <v>2750</v>
      </c>
      <c r="C2146">
        <v>2015</v>
      </c>
      <c r="D2146" t="s">
        <v>6186</v>
      </c>
      <c r="E2146" t="s">
        <v>6186</v>
      </c>
      <c r="F2146" t="s">
        <v>6186</v>
      </c>
      <c r="H2146" t="s">
        <v>6186</v>
      </c>
      <c r="I2146" t="str">
        <f t="shared" si="37"/>
        <v/>
      </c>
      <c r="K2146" t="s">
        <v>6186</v>
      </c>
      <c r="L2146" t="s">
        <v>6186</v>
      </c>
      <c r="M2146" t="s">
        <v>6186</v>
      </c>
      <c r="N2146" t="s">
        <v>6186</v>
      </c>
      <c r="O2146" t="s">
        <v>6186</v>
      </c>
      <c r="P2146" t="s">
        <v>6186</v>
      </c>
      <c r="Q2146" t="s">
        <v>6186</v>
      </c>
      <c r="R2146" t="s">
        <v>6186</v>
      </c>
      <c r="S2146" t="s">
        <v>6186</v>
      </c>
      <c r="T2146" t="s">
        <v>6186</v>
      </c>
      <c r="U2146" t="s">
        <v>6186</v>
      </c>
      <c r="V2146" t="s">
        <v>6186</v>
      </c>
      <c r="W2146" t="s">
        <v>6186</v>
      </c>
      <c r="X2146" t="s">
        <v>6186</v>
      </c>
      <c r="Y2146" t="s">
        <v>6186</v>
      </c>
      <c r="Z2146" t="s">
        <v>6186</v>
      </c>
      <c r="AA2146" t="s">
        <v>6186</v>
      </c>
      <c r="AB2146" t="s">
        <v>6186</v>
      </c>
      <c r="AC2146" t="s">
        <v>6186</v>
      </c>
      <c r="AD2146" t="s">
        <v>6186</v>
      </c>
      <c r="AE2146" t="s">
        <v>6186</v>
      </c>
      <c r="AF2146" t="s">
        <v>6186</v>
      </c>
      <c r="AG2146" t="s">
        <v>6186</v>
      </c>
      <c r="AH2146" t="s">
        <v>6186</v>
      </c>
      <c r="AI2146" t="s">
        <v>6186</v>
      </c>
      <c r="AJ2146" t="s">
        <v>6186</v>
      </c>
      <c r="AK2146" t="s">
        <v>6186</v>
      </c>
      <c r="AL2146" t="s">
        <v>6186</v>
      </c>
      <c r="AM2146" t="s">
        <v>6186</v>
      </c>
      <c r="AN2146" t="s">
        <v>6186</v>
      </c>
      <c r="AO2146" t="s">
        <v>6186</v>
      </c>
      <c r="AP2146" t="s">
        <v>6186</v>
      </c>
      <c r="AQ2146" t="s">
        <v>6186</v>
      </c>
      <c r="AR2146" t="s">
        <v>6186</v>
      </c>
      <c r="AS2146" t="s">
        <v>6186</v>
      </c>
      <c r="AT2146" t="s">
        <v>6186</v>
      </c>
      <c r="AU2146" t="s">
        <v>6186</v>
      </c>
      <c r="AV2146" t="s">
        <v>6186</v>
      </c>
      <c r="AW2146" t="s">
        <v>6186</v>
      </c>
      <c r="AX2146" t="s">
        <v>6186</v>
      </c>
      <c r="AY2146" t="s">
        <v>6186</v>
      </c>
      <c r="AZ2146" t="s">
        <v>6186</v>
      </c>
      <c r="BA2146" t="s">
        <v>6186</v>
      </c>
      <c r="BB2146" t="s">
        <v>6186</v>
      </c>
      <c r="BC2146" t="s">
        <v>6186</v>
      </c>
      <c r="BD2146" t="s">
        <v>6186</v>
      </c>
    </row>
    <row r="2147" spans="1:56">
      <c r="A2147" t="s">
        <v>6190</v>
      </c>
      <c r="B2147">
        <v>2750</v>
      </c>
      <c r="C2147">
        <v>2016</v>
      </c>
      <c r="D2147" t="s">
        <v>6186</v>
      </c>
      <c r="E2147" t="s">
        <v>6186</v>
      </c>
      <c r="F2147" t="s">
        <v>6186</v>
      </c>
      <c r="H2147" t="s">
        <v>6186</v>
      </c>
      <c r="I2147" t="str">
        <f t="shared" si="37"/>
        <v/>
      </c>
      <c r="K2147" t="s">
        <v>6186</v>
      </c>
      <c r="L2147" t="s">
        <v>6186</v>
      </c>
      <c r="M2147" t="s">
        <v>6186</v>
      </c>
      <c r="N2147" t="s">
        <v>6186</v>
      </c>
      <c r="O2147" t="s">
        <v>6186</v>
      </c>
      <c r="P2147" t="s">
        <v>6186</v>
      </c>
      <c r="Q2147" t="s">
        <v>6186</v>
      </c>
      <c r="R2147" t="s">
        <v>6186</v>
      </c>
      <c r="S2147" t="s">
        <v>6186</v>
      </c>
      <c r="T2147" t="s">
        <v>6186</v>
      </c>
      <c r="U2147" t="s">
        <v>6186</v>
      </c>
      <c r="V2147" t="s">
        <v>6186</v>
      </c>
      <c r="W2147" t="s">
        <v>6186</v>
      </c>
      <c r="X2147" t="s">
        <v>6186</v>
      </c>
      <c r="Y2147" t="s">
        <v>6186</v>
      </c>
      <c r="Z2147" t="s">
        <v>6186</v>
      </c>
      <c r="AA2147" t="s">
        <v>6186</v>
      </c>
      <c r="AB2147" t="s">
        <v>6186</v>
      </c>
      <c r="AC2147" t="s">
        <v>6186</v>
      </c>
      <c r="AD2147" t="s">
        <v>6186</v>
      </c>
      <c r="AE2147" t="s">
        <v>6186</v>
      </c>
      <c r="AF2147" t="s">
        <v>6186</v>
      </c>
      <c r="AG2147" t="s">
        <v>6186</v>
      </c>
      <c r="AH2147" t="s">
        <v>6186</v>
      </c>
      <c r="AI2147" t="s">
        <v>6186</v>
      </c>
      <c r="AJ2147" t="s">
        <v>6186</v>
      </c>
      <c r="AK2147" t="s">
        <v>6186</v>
      </c>
      <c r="AL2147" t="s">
        <v>6186</v>
      </c>
      <c r="AM2147" t="s">
        <v>6186</v>
      </c>
      <c r="AN2147" t="s">
        <v>6186</v>
      </c>
      <c r="AO2147" t="s">
        <v>6186</v>
      </c>
      <c r="AP2147" t="s">
        <v>6186</v>
      </c>
      <c r="AQ2147" t="s">
        <v>6186</v>
      </c>
      <c r="AR2147" t="s">
        <v>6186</v>
      </c>
      <c r="AS2147" t="s">
        <v>6186</v>
      </c>
      <c r="AT2147" t="s">
        <v>6186</v>
      </c>
      <c r="AU2147" t="s">
        <v>6186</v>
      </c>
      <c r="AV2147" t="s">
        <v>6186</v>
      </c>
      <c r="AW2147" t="s">
        <v>6186</v>
      </c>
      <c r="AX2147" t="s">
        <v>6186</v>
      </c>
      <c r="AY2147" t="s">
        <v>6186</v>
      </c>
      <c r="AZ2147" t="s">
        <v>6186</v>
      </c>
      <c r="BA2147" t="s">
        <v>6186</v>
      </c>
      <c r="BB2147" t="s">
        <v>6186</v>
      </c>
      <c r="BC2147" t="s">
        <v>6186</v>
      </c>
      <c r="BD2147" t="s">
        <v>6186</v>
      </c>
    </row>
    <row r="2148" spans="1:56">
      <c r="A2148" t="s">
        <v>6190</v>
      </c>
      <c r="B2148">
        <v>2750</v>
      </c>
      <c r="C2148">
        <v>2017</v>
      </c>
      <c r="D2148" t="s">
        <v>6186</v>
      </c>
      <c r="E2148" t="s">
        <v>6186</v>
      </c>
      <c r="F2148" t="s">
        <v>6186</v>
      </c>
      <c r="H2148" t="s">
        <v>6186</v>
      </c>
      <c r="I2148" t="str">
        <f t="shared" si="37"/>
        <v/>
      </c>
      <c r="K2148" t="s">
        <v>6186</v>
      </c>
      <c r="L2148" t="s">
        <v>6186</v>
      </c>
      <c r="M2148" t="s">
        <v>6186</v>
      </c>
      <c r="N2148" t="s">
        <v>6186</v>
      </c>
      <c r="O2148" t="s">
        <v>6186</v>
      </c>
      <c r="P2148" t="s">
        <v>6186</v>
      </c>
      <c r="Q2148" t="s">
        <v>6186</v>
      </c>
      <c r="R2148" t="s">
        <v>6186</v>
      </c>
      <c r="S2148" t="s">
        <v>6186</v>
      </c>
      <c r="T2148" t="s">
        <v>6186</v>
      </c>
      <c r="U2148" t="s">
        <v>6186</v>
      </c>
      <c r="V2148" t="s">
        <v>6186</v>
      </c>
      <c r="W2148" t="s">
        <v>6186</v>
      </c>
      <c r="X2148" t="s">
        <v>6186</v>
      </c>
      <c r="Y2148" t="s">
        <v>6186</v>
      </c>
      <c r="Z2148" t="s">
        <v>6186</v>
      </c>
      <c r="AA2148" t="s">
        <v>6186</v>
      </c>
      <c r="AB2148" t="s">
        <v>6186</v>
      </c>
      <c r="AC2148" t="s">
        <v>6186</v>
      </c>
      <c r="AD2148" t="s">
        <v>6186</v>
      </c>
      <c r="AE2148" t="s">
        <v>6186</v>
      </c>
      <c r="AF2148" t="s">
        <v>6186</v>
      </c>
      <c r="AG2148" t="s">
        <v>6186</v>
      </c>
      <c r="AH2148" t="s">
        <v>6186</v>
      </c>
      <c r="AI2148" t="s">
        <v>6186</v>
      </c>
      <c r="AJ2148" t="s">
        <v>6186</v>
      </c>
      <c r="AK2148" t="s">
        <v>6186</v>
      </c>
      <c r="AL2148" t="s">
        <v>6186</v>
      </c>
      <c r="AM2148" t="s">
        <v>6186</v>
      </c>
      <c r="AN2148" t="s">
        <v>6186</v>
      </c>
      <c r="AO2148" t="s">
        <v>6186</v>
      </c>
      <c r="AP2148" t="s">
        <v>6186</v>
      </c>
      <c r="AQ2148" t="s">
        <v>6186</v>
      </c>
      <c r="AR2148" t="s">
        <v>6186</v>
      </c>
      <c r="AS2148" t="s">
        <v>6186</v>
      </c>
      <c r="AT2148" t="s">
        <v>6186</v>
      </c>
      <c r="AU2148" t="s">
        <v>6186</v>
      </c>
      <c r="AV2148" t="s">
        <v>6186</v>
      </c>
      <c r="AW2148" t="s">
        <v>6186</v>
      </c>
      <c r="AX2148" t="s">
        <v>6186</v>
      </c>
      <c r="AY2148" t="s">
        <v>6186</v>
      </c>
      <c r="AZ2148" t="s">
        <v>6186</v>
      </c>
      <c r="BA2148" t="s">
        <v>6186</v>
      </c>
      <c r="BB2148" t="s">
        <v>6186</v>
      </c>
      <c r="BC2148" t="s">
        <v>6186</v>
      </c>
      <c r="BD2148" t="s">
        <v>6186</v>
      </c>
    </row>
    <row r="2149" spans="1:56">
      <c r="A2149" t="s">
        <v>6190</v>
      </c>
      <c r="B2149">
        <v>2750</v>
      </c>
      <c r="C2149">
        <v>2018</v>
      </c>
      <c r="D2149" t="s">
        <v>6186</v>
      </c>
      <c r="E2149" t="s">
        <v>6186</v>
      </c>
      <c r="F2149" t="s">
        <v>6186</v>
      </c>
      <c r="H2149" t="s">
        <v>6186</v>
      </c>
      <c r="I2149" t="str">
        <f t="shared" si="37"/>
        <v/>
      </c>
      <c r="K2149" t="s">
        <v>6186</v>
      </c>
      <c r="L2149" t="s">
        <v>6186</v>
      </c>
      <c r="M2149" t="s">
        <v>6186</v>
      </c>
      <c r="N2149" t="s">
        <v>6186</v>
      </c>
      <c r="O2149" t="s">
        <v>6186</v>
      </c>
      <c r="P2149" t="s">
        <v>6186</v>
      </c>
      <c r="Q2149" t="s">
        <v>6186</v>
      </c>
      <c r="R2149" t="s">
        <v>6186</v>
      </c>
      <c r="S2149" t="s">
        <v>6186</v>
      </c>
      <c r="T2149" t="s">
        <v>6186</v>
      </c>
      <c r="U2149" t="s">
        <v>6186</v>
      </c>
      <c r="V2149" t="s">
        <v>6186</v>
      </c>
      <c r="W2149" t="s">
        <v>6186</v>
      </c>
      <c r="X2149" t="s">
        <v>6186</v>
      </c>
      <c r="Y2149" t="s">
        <v>6186</v>
      </c>
      <c r="Z2149" t="s">
        <v>6186</v>
      </c>
      <c r="AA2149" t="s">
        <v>6186</v>
      </c>
      <c r="AB2149" t="s">
        <v>6186</v>
      </c>
      <c r="AC2149" t="s">
        <v>6186</v>
      </c>
      <c r="AD2149" t="s">
        <v>6186</v>
      </c>
      <c r="AE2149" t="s">
        <v>6186</v>
      </c>
      <c r="AF2149" t="s">
        <v>6186</v>
      </c>
      <c r="AG2149" t="s">
        <v>6186</v>
      </c>
      <c r="AH2149" t="s">
        <v>6186</v>
      </c>
      <c r="AI2149" t="s">
        <v>6186</v>
      </c>
      <c r="AJ2149" t="s">
        <v>6186</v>
      </c>
      <c r="AK2149" t="s">
        <v>6186</v>
      </c>
      <c r="AL2149" t="s">
        <v>6186</v>
      </c>
      <c r="AM2149" t="s">
        <v>6186</v>
      </c>
      <c r="AN2149" t="s">
        <v>6186</v>
      </c>
      <c r="AO2149" t="s">
        <v>6186</v>
      </c>
      <c r="AP2149" t="s">
        <v>6186</v>
      </c>
      <c r="AQ2149" t="s">
        <v>6186</v>
      </c>
      <c r="AR2149" t="s">
        <v>6186</v>
      </c>
      <c r="AS2149" t="s">
        <v>6186</v>
      </c>
      <c r="AT2149" t="s">
        <v>6186</v>
      </c>
      <c r="AU2149" t="s">
        <v>6186</v>
      </c>
      <c r="AV2149" t="s">
        <v>6186</v>
      </c>
      <c r="AW2149" t="s">
        <v>6186</v>
      </c>
      <c r="AX2149" t="s">
        <v>6186</v>
      </c>
      <c r="AY2149" t="s">
        <v>6186</v>
      </c>
      <c r="AZ2149" t="s">
        <v>6186</v>
      </c>
      <c r="BA2149" t="s">
        <v>6186</v>
      </c>
      <c r="BB2149" t="s">
        <v>6186</v>
      </c>
      <c r="BC2149" t="s">
        <v>6186</v>
      </c>
      <c r="BD2149" t="s">
        <v>6186</v>
      </c>
    </row>
    <row r="2150" spans="1:56">
      <c r="A2150" t="s">
        <v>6190</v>
      </c>
      <c r="B2150">
        <v>2750</v>
      </c>
      <c r="C2150">
        <v>2019</v>
      </c>
      <c r="D2150" t="s">
        <v>6186</v>
      </c>
      <c r="E2150" t="s">
        <v>6186</v>
      </c>
      <c r="F2150" t="s">
        <v>6186</v>
      </c>
      <c r="H2150" t="s">
        <v>6186</v>
      </c>
      <c r="I2150" t="str">
        <f t="shared" si="37"/>
        <v/>
      </c>
      <c r="K2150" t="s">
        <v>6186</v>
      </c>
      <c r="L2150" t="s">
        <v>6186</v>
      </c>
      <c r="M2150" t="s">
        <v>6186</v>
      </c>
      <c r="N2150" t="s">
        <v>6186</v>
      </c>
      <c r="O2150" t="s">
        <v>6186</v>
      </c>
      <c r="P2150" t="s">
        <v>6186</v>
      </c>
      <c r="Q2150" t="s">
        <v>6186</v>
      </c>
      <c r="R2150" t="s">
        <v>6186</v>
      </c>
      <c r="S2150" t="s">
        <v>6186</v>
      </c>
      <c r="T2150" t="s">
        <v>6186</v>
      </c>
      <c r="U2150" t="s">
        <v>6186</v>
      </c>
      <c r="V2150" t="s">
        <v>6186</v>
      </c>
      <c r="W2150" t="s">
        <v>6186</v>
      </c>
      <c r="X2150" t="s">
        <v>6186</v>
      </c>
      <c r="Y2150" t="s">
        <v>6186</v>
      </c>
      <c r="Z2150" t="s">
        <v>6186</v>
      </c>
      <c r="AA2150" t="s">
        <v>6186</v>
      </c>
      <c r="AB2150" t="s">
        <v>6186</v>
      </c>
      <c r="AC2150" t="s">
        <v>6186</v>
      </c>
      <c r="AD2150" t="s">
        <v>6186</v>
      </c>
      <c r="AE2150" t="s">
        <v>6186</v>
      </c>
      <c r="AF2150" t="s">
        <v>6186</v>
      </c>
      <c r="AG2150" t="s">
        <v>6186</v>
      </c>
      <c r="AH2150" t="s">
        <v>6186</v>
      </c>
      <c r="AI2150" t="s">
        <v>6186</v>
      </c>
      <c r="AJ2150" t="s">
        <v>6186</v>
      </c>
      <c r="AK2150" t="s">
        <v>6186</v>
      </c>
      <c r="AL2150" t="s">
        <v>6186</v>
      </c>
      <c r="AM2150" t="s">
        <v>6186</v>
      </c>
      <c r="AN2150" t="s">
        <v>6186</v>
      </c>
      <c r="AO2150" t="s">
        <v>6186</v>
      </c>
      <c r="AP2150" t="s">
        <v>6186</v>
      </c>
      <c r="AQ2150" t="s">
        <v>6186</v>
      </c>
      <c r="AR2150" t="s">
        <v>6186</v>
      </c>
      <c r="AS2150" t="s">
        <v>6186</v>
      </c>
      <c r="AT2150" t="s">
        <v>6186</v>
      </c>
      <c r="AU2150" t="s">
        <v>6186</v>
      </c>
      <c r="AV2150" t="s">
        <v>6186</v>
      </c>
      <c r="AW2150" t="s">
        <v>6186</v>
      </c>
      <c r="AX2150" t="s">
        <v>6186</v>
      </c>
      <c r="AY2150" t="s">
        <v>6186</v>
      </c>
      <c r="AZ2150" t="s">
        <v>6186</v>
      </c>
      <c r="BA2150" t="s">
        <v>6186</v>
      </c>
      <c r="BB2150" t="s">
        <v>6186</v>
      </c>
      <c r="BC2150" t="s">
        <v>6186</v>
      </c>
      <c r="BD2150" t="s">
        <v>6186</v>
      </c>
    </row>
    <row r="2151" spans="1:56">
      <c r="A2151" t="s">
        <v>6190</v>
      </c>
      <c r="B2151">
        <v>2750</v>
      </c>
      <c r="C2151">
        <v>2020</v>
      </c>
      <c r="D2151" t="s">
        <v>6186</v>
      </c>
      <c r="E2151" t="s">
        <v>6186</v>
      </c>
      <c r="F2151" t="s">
        <v>6186</v>
      </c>
      <c r="H2151" t="s">
        <v>6186</v>
      </c>
      <c r="I2151" t="str">
        <f t="shared" si="37"/>
        <v/>
      </c>
      <c r="K2151" t="s">
        <v>6186</v>
      </c>
      <c r="L2151" t="s">
        <v>6186</v>
      </c>
      <c r="M2151" t="s">
        <v>6186</v>
      </c>
      <c r="N2151" t="s">
        <v>6186</v>
      </c>
      <c r="O2151" t="s">
        <v>6186</v>
      </c>
      <c r="P2151" t="s">
        <v>6186</v>
      </c>
      <c r="Q2151" t="s">
        <v>6186</v>
      </c>
      <c r="R2151" t="s">
        <v>6186</v>
      </c>
      <c r="S2151" t="s">
        <v>6186</v>
      </c>
      <c r="T2151" t="s">
        <v>6186</v>
      </c>
      <c r="U2151" t="s">
        <v>6186</v>
      </c>
      <c r="V2151" t="s">
        <v>6186</v>
      </c>
      <c r="W2151" t="s">
        <v>6186</v>
      </c>
      <c r="X2151" t="s">
        <v>6186</v>
      </c>
      <c r="Y2151" t="s">
        <v>6186</v>
      </c>
      <c r="Z2151" t="s">
        <v>6186</v>
      </c>
      <c r="AA2151" t="s">
        <v>6186</v>
      </c>
      <c r="AB2151" t="s">
        <v>6186</v>
      </c>
      <c r="AC2151" t="s">
        <v>6186</v>
      </c>
      <c r="AD2151" t="s">
        <v>6186</v>
      </c>
      <c r="AE2151" t="s">
        <v>6186</v>
      </c>
      <c r="AF2151" t="s">
        <v>6186</v>
      </c>
      <c r="AG2151" t="s">
        <v>6186</v>
      </c>
      <c r="AH2151" t="s">
        <v>6186</v>
      </c>
      <c r="AI2151" t="s">
        <v>6186</v>
      </c>
      <c r="AJ2151" t="s">
        <v>6186</v>
      </c>
      <c r="AK2151" t="s">
        <v>6186</v>
      </c>
      <c r="AL2151" t="s">
        <v>6186</v>
      </c>
      <c r="AM2151" t="s">
        <v>6186</v>
      </c>
      <c r="AN2151" t="s">
        <v>6186</v>
      </c>
      <c r="AO2151" t="s">
        <v>6186</v>
      </c>
      <c r="AP2151" t="s">
        <v>6186</v>
      </c>
      <c r="AQ2151" t="s">
        <v>6186</v>
      </c>
      <c r="AR2151" t="s">
        <v>6186</v>
      </c>
      <c r="AS2151" t="s">
        <v>6186</v>
      </c>
      <c r="AT2151" t="s">
        <v>6186</v>
      </c>
      <c r="AU2151" t="s">
        <v>6186</v>
      </c>
      <c r="AV2151" t="s">
        <v>6186</v>
      </c>
      <c r="AW2151" t="s">
        <v>6186</v>
      </c>
      <c r="AX2151" t="s">
        <v>6186</v>
      </c>
      <c r="AY2151" t="s">
        <v>6186</v>
      </c>
      <c r="AZ2151" t="s">
        <v>6186</v>
      </c>
      <c r="BA2151" t="s">
        <v>6186</v>
      </c>
      <c r="BB2151" t="s">
        <v>6186</v>
      </c>
      <c r="BC2151" t="s">
        <v>6186</v>
      </c>
      <c r="BD2151" t="s">
        <v>6186</v>
      </c>
    </row>
    <row r="2152" spans="1:56">
      <c r="A2152" t="s">
        <v>6190</v>
      </c>
      <c r="B2152">
        <v>2750</v>
      </c>
      <c r="C2152">
        <v>2021</v>
      </c>
      <c r="D2152" t="s">
        <v>6186</v>
      </c>
      <c r="E2152" t="s">
        <v>6186</v>
      </c>
      <c r="F2152" t="s">
        <v>6186</v>
      </c>
      <c r="G2152" t="str">
        <f>IFERROR(F2152*E2152,"")</f>
        <v/>
      </c>
      <c r="H2152" t="s">
        <v>6186</v>
      </c>
      <c r="I2152" t="str">
        <f t="shared" si="37"/>
        <v/>
      </c>
      <c r="J2152" t="str">
        <f>IFERROR(M2152*E2152,"")</f>
        <v/>
      </c>
      <c r="K2152" t="s">
        <v>6186</v>
      </c>
      <c r="L2152" t="s">
        <v>6186</v>
      </c>
      <c r="M2152" t="s">
        <v>6186</v>
      </c>
      <c r="N2152" t="s">
        <v>6186</v>
      </c>
      <c r="O2152" t="s">
        <v>6186</v>
      </c>
      <c r="P2152" t="s">
        <v>6186</v>
      </c>
      <c r="Q2152" t="s">
        <v>6186</v>
      </c>
      <c r="R2152" t="s">
        <v>6186</v>
      </c>
      <c r="S2152" t="s">
        <v>6186</v>
      </c>
      <c r="T2152" t="s">
        <v>6186</v>
      </c>
      <c r="U2152" t="s">
        <v>6186</v>
      </c>
      <c r="V2152" t="s">
        <v>6186</v>
      </c>
      <c r="W2152" t="s">
        <v>6186</v>
      </c>
      <c r="X2152" t="s">
        <v>6186</v>
      </c>
      <c r="Y2152" t="s">
        <v>6186</v>
      </c>
      <c r="Z2152" t="s">
        <v>6186</v>
      </c>
      <c r="AA2152" t="s">
        <v>6186</v>
      </c>
      <c r="AB2152" t="s">
        <v>6186</v>
      </c>
      <c r="AC2152" t="s">
        <v>6186</v>
      </c>
      <c r="AD2152" t="s">
        <v>6186</v>
      </c>
      <c r="AE2152" t="s">
        <v>6186</v>
      </c>
      <c r="AF2152" t="s">
        <v>6186</v>
      </c>
      <c r="AG2152" t="s">
        <v>6186</v>
      </c>
      <c r="AH2152" t="s">
        <v>6186</v>
      </c>
      <c r="AI2152" t="s">
        <v>6186</v>
      </c>
      <c r="AJ2152" t="s">
        <v>6186</v>
      </c>
      <c r="AK2152" t="s">
        <v>6186</v>
      </c>
      <c r="AL2152" t="s">
        <v>6186</v>
      </c>
      <c r="AM2152" t="s">
        <v>6186</v>
      </c>
      <c r="AN2152" t="s">
        <v>6186</v>
      </c>
      <c r="AO2152" t="s">
        <v>6186</v>
      </c>
      <c r="AP2152" t="s">
        <v>6186</v>
      </c>
      <c r="AQ2152" t="s">
        <v>6186</v>
      </c>
      <c r="AR2152" t="s">
        <v>6186</v>
      </c>
      <c r="AS2152" t="s">
        <v>6186</v>
      </c>
      <c r="AT2152" t="s">
        <v>6186</v>
      </c>
      <c r="AU2152" t="s">
        <v>6186</v>
      </c>
      <c r="AV2152" t="s">
        <v>6186</v>
      </c>
      <c r="AW2152" t="s">
        <v>6186</v>
      </c>
      <c r="AX2152" t="s">
        <v>6186</v>
      </c>
      <c r="AY2152" t="s">
        <v>6186</v>
      </c>
      <c r="AZ2152" t="s">
        <v>6186</v>
      </c>
      <c r="BA2152" t="s">
        <v>6186</v>
      </c>
      <c r="BB2152" t="s">
        <v>6186</v>
      </c>
      <c r="BC2152" t="s">
        <v>6186</v>
      </c>
      <c r="BD2152" t="s">
        <v>6186</v>
      </c>
    </row>
    <row r="2153" spans="1:56">
      <c r="A2153" t="s">
        <v>6190</v>
      </c>
      <c r="B2153">
        <v>2750</v>
      </c>
      <c r="C2153" t="s">
        <v>6187</v>
      </c>
      <c r="D2153" t="s">
        <v>6186</v>
      </c>
      <c r="E2153" t="s">
        <v>6186</v>
      </c>
      <c r="F2153" t="s">
        <v>6186</v>
      </c>
      <c r="H2153" t="s">
        <v>6186</v>
      </c>
      <c r="I2153" t="str">
        <f t="shared" si="37"/>
        <v/>
      </c>
      <c r="K2153" t="s">
        <v>6186</v>
      </c>
      <c r="L2153" t="s">
        <v>6186</v>
      </c>
      <c r="M2153" t="s">
        <v>6186</v>
      </c>
      <c r="N2153" t="s">
        <v>6186</v>
      </c>
      <c r="O2153" t="s">
        <v>6186</v>
      </c>
      <c r="P2153" t="s">
        <v>6186</v>
      </c>
      <c r="Q2153" t="s">
        <v>6186</v>
      </c>
      <c r="R2153" t="s">
        <v>6186</v>
      </c>
      <c r="S2153" t="s">
        <v>6186</v>
      </c>
      <c r="T2153" t="s">
        <v>6186</v>
      </c>
      <c r="U2153" t="s">
        <v>6186</v>
      </c>
      <c r="V2153" t="s">
        <v>6186</v>
      </c>
      <c r="W2153" t="s">
        <v>6186</v>
      </c>
      <c r="X2153" t="s">
        <v>6186</v>
      </c>
      <c r="Y2153" t="s">
        <v>6186</v>
      </c>
      <c r="Z2153" t="s">
        <v>6186</v>
      </c>
      <c r="AA2153" t="s">
        <v>6186</v>
      </c>
      <c r="AB2153" t="s">
        <v>6186</v>
      </c>
      <c r="AC2153" t="s">
        <v>6186</v>
      </c>
      <c r="AD2153" t="s">
        <v>6186</v>
      </c>
      <c r="AE2153" t="s">
        <v>6186</v>
      </c>
      <c r="AF2153" t="s">
        <v>6186</v>
      </c>
      <c r="AG2153" t="s">
        <v>6186</v>
      </c>
      <c r="AH2153" t="s">
        <v>6186</v>
      </c>
      <c r="AI2153" t="s">
        <v>6186</v>
      </c>
      <c r="AJ2153" t="s">
        <v>6186</v>
      </c>
      <c r="AK2153" t="s">
        <v>6186</v>
      </c>
      <c r="AL2153" t="s">
        <v>6186</v>
      </c>
      <c r="AM2153" t="s">
        <v>6186</v>
      </c>
      <c r="AN2153" t="s">
        <v>6186</v>
      </c>
      <c r="AO2153" t="s">
        <v>6186</v>
      </c>
      <c r="AP2153" t="s">
        <v>6186</v>
      </c>
      <c r="AQ2153" t="s">
        <v>6186</v>
      </c>
      <c r="AR2153" t="s">
        <v>6186</v>
      </c>
      <c r="AS2153" t="s">
        <v>6186</v>
      </c>
      <c r="AT2153" t="s">
        <v>6186</v>
      </c>
      <c r="AU2153" t="s">
        <v>6186</v>
      </c>
      <c r="AV2153" t="s">
        <v>6186</v>
      </c>
      <c r="AW2153" t="s">
        <v>6186</v>
      </c>
      <c r="AX2153" t="s">
        <v>6186</v>
      </c>
      <c r="AY2153" t="s">
        <v>6186</v>
      </c>
      <c r="AZ2153" t="s">
        <v>6186</v>
      </c>
      <c r="BA2153" t="s">
        <v>6186</v>
      </c>
      <c r="BB2153" t="s">
        <v>6186</v>
      </c>
      <c r="BC2153" t="s">
        <v>6186</v>
      </c>
      <c r="BD2153" t="s">
        <v>6186</v>
      </c>
    </row>
    <row r="2154" spans="1:56">
      <c r="A2154" t="s">
        <v>6188</v>
      </c>
      <c r="B2154">
        <v>2750</v>
      </c>
      <c r="C2154">
        <v>1975</v>
      </c>
      <c r="D2154">
        <v>47</v>
      </c>
      <c r="E2154">
        <v>4.6230000000000004E-3</v>
      </c>
      <c r="F2154">
        <v>16.8398</v>
      </c>
      <c r="H2154">
        <v>14.32137</v>
      </c>
      <c r="I2154">
        <f t="shared" si="37"/>
        <v>6.6207693509999999E-2</v>
      </c>
      <c r="K2154">
        <v>13.46119</v>
      </c>
      <c r="L2154">
        <v>15.53464</v>
      </c>
      <c r="M2154">
        <v>620.54120999999998</v>
      </c>
      <c r="N2154">
        <v>660.19425000000001</v>
      </c>
      <c r="O2154">
        <v>572.07638999999995</v>
      </c>
      <c r="P2154" t="s">
        <v>6186</v>
      </c>
      <c r="Q2154">
        <v>275.54539999999997</v>
      </c>
      <c r="R2154">
        <v>119.66849999999999</v>
      </c>
      <c r="S2154" t="s">
        <v>6186</v>
      </c>
      <c r="T2154">
        <v>0.42891000000000001</v>
      </c>
      <c r="U2154">
        <v>4.3515999999999999E-2</v>
      </c>
      <c r="V2154">
        <v>19.760950000000001</v>
      </c>
      <c r="W2154" t="s">
        <v>6186</v>
      </c>
      <c r="X2154">
        <v>1</v>
      </c>
      <c r="Y2154" t="s">
        <v>6186</v>
      </c>
      <c r="Z2154">
        <v>1</v>
      </c>
      <c r="AA2154" t="s">
        <v>6186</v>
      </c>
      <c r="AB2154" t="s">
        <v>6186</v>
      </c>
      <c r="AC2154" t="s">
        <v>6186</v>
      </c>
      <c r="AD2154" t="s">
        <v>6186</v>
      </c>
      <c r="AE2154">
        <v>1</v>
      </c>
      <c r="AF2154" t="s">
        <v>6186</v>
      </c>
      <c r="AG2154" t="s">
        <v>6186</v>
      </c>
      <c r="AH2154" t="s">
        <v>6186</v>
      </c>
      <c r="AI2154" t="s">
        <v>6186</v>
      </c>
      <c r="AJ2154" t="s">
        <v>6186</v>
      </c>
      <c r="AK2154" t="s">
        <v>6186</v>
      </c>
      <c r="AL2154" t="s">
        <v>6186</v>
      </c>
      <c r="AM2154" t="s">
        <v>6186</v>
      </c>
      <c r="AN2154" t="s">
        <v>6186</v>
      </c>
      <c r="AO2154" t="s">
        <v>6186</v>
      </c>
      <c r="AP2154">
        <v>1</v>
      </c>
      <c r="AQ2154" t="s">
        <v>6186</v>
      </c>
      <c r="AR2154" t="s">
        <v>6186</v>
      </c>
      <c r="AS2154" t="s">
        <v>6186</v>
      </c>
      <c r="AT2154" t="s">
        <v>6186</v>
      </c>
      <c r="AU2154" t="s">
        <v>6186</v>
      </c>
      <c r="AV2154" t="s">
        <v>6186</v>
      </c>
      <c r="AW2154" t="s">
        <v>6186</v>
      </c>
      <c r="AX2154">
        <v>7.7</v>
      </c>
      <c r="AY2154" t="s">
        <v>6186</v>
      </c>
      <c r="AZ2154" t="s">
        <v>6186</v>
      </c>
      <c r="BA2154" t="s">
        <v>6186</v>
      </c>
      <c r="BB2154" t="s">
        <v>6186</v>
      </c>
      <c r="BC2154" t="s">
        <v>6186</v>
      </c>
      <c r="BD2154" t="s">
        <v>6186</v>
      </c>
    </row>
    <row r="2155" spans="1:56">
      <c r="A2155" t="s">
        <v>6188</v>
      </c>
      <c r="B2155">
        <v>2750</v>
      </c>
      <c r="C2155">
        <v>1976</v>
      </c>
      <c r="D2155">
        <v>41</v>
      </c>
      <c r="E2155">
        <v>3.3119999999999998E-3</v>
      </c>
      <c r="F2155">
        <v>17.766559999999998</v>
      </c>
      <c r="H2155">
        <v>15.05855</v>
      </c>
      <c r="I2155">
        <f t="shared" si="37"/>
        <v>4.9873917599999998E-2</v>
      </c>
      <c r="K2155">
        <v>14.71275</v>
      </c>
      <c r="L2155">
        <v>15.503920000000001</v>
      </c>
      <c r="M2155">
        <v>590.16306999999995</v>
      </c>
      <c r="N2155">
        <v>604.03372999999999</v>
      </c>
      <c r="O2155">
        <v>573.21004000000005</v>
      </c>
      <c r="P2155" t="s">
        <v>6186</v>
      </c>
      <c r="Q2155">
        <v>268.3657</v>
      </c>
      <c r="R2155">
        <v>101.91160000000001</v>
      </c>
      <c r="S2155" t="s">
        <v>6186</v>
      </c>
      <c r="T2155">
        <v>0.37905100000000003</v>
      </c>
      <c r="U2155">
        <v>3.7059000000000002E-2</v>
      </c>
      <c r="V2155">
        <v>20.761330000000001</v>
      </c>
      <c r="W2155" t="s">
        <v>6186</v>
      </c>
      <c r="X2155">
        <v>1</v>
      </c>
      <c r="Y2155" t="s">
        <v>6186</v>
      </c>
      <c r="Z2155">
        <v>0.89100000000000001</v>
      </c>
      <c r="AA2155">
        <v>0.109</v>
      </c>
      <c r="AB2155" t="s">
        <v>6186</v>
      </c>
      <c r="AC2155" t="s">
        <v>6186</v>
      </c>
      <c r="AD2155" t="s">
        <v>6186</v>
      </c>
      <c r="AE2155">
        <v>1</v>
      </c>
      <c r="AF2155" t="s">
        <v>6186</v>
      </c>
      <c r="AG2155" t="s">
        <v>6186</v>
      </c>
      <c r="AH2155" t="s">
        <v>6186</v>
      </c>
      <c r="AI2155" t="s">
        <v>6186</v>
      </c>
      <c r="AJ2155" t="s">
        <v>6186</v>
      </c>
      <c r="AK2155" t="s">
        <v>6186</v>
      </c>
      <c r="AL2155" t="s">
        <v>6186</v>
      </c>
      <c r="AM2155" t="s">
        <v>6186</v>
      </c>
      <c r="AN2155" t="s">
        <v>6186</v>
      </c>
      <c r="AO2155" t="s">
        <v>6186</v>
      </c>
      <c r="AP2155">
        <v>1</v>
      </c>
      <c r="AQ2155" t="s">
        <v>6186</v>
      </c>
      <c r="AR2155" t="s">
        <v>6186</v>
      </c>
      <c r="AS2155" t="s">
        <v>6186</v>
      </c>
      <c r="AT2155" t="s">
        <v>6186</v>
      </c>
      <c r="AU2155" t="s">
        <v>6186</v>
      </c>
      <c r="AV2155" t="s">
        <v>6186</v>
      </c>
      <c r="AW2155" t="s">
        <v>6186</v>
      </c>
      <c r="AX2155">
        <v>6.6</v>
      </c>
      <c r="AY2155" t="s">
        <v>6186</v>
      </c>
      <c r="AZ2155" t="s">
        <v>6186</v>
      </c>
      <c r="BA2155" t="s">
        <v>6186</v>
      </c>
      <c r="BB2155" t="s">
        <v>6186</v>
      </c>
      <c r="BC2155" t="s">
        <v>6186</v>
      </c>
      <c r="BD2155" t="s">
        <v>6186</v>
      </c>
    </row>
    <row r="2156" spans="1:56">
      <c r="A2156" t="s">
        <v>6188</v>
      </c>
      <c r="B2156">
        <v>2750</v>
      </c>
      <c r="C2156">
        <v>1977</v>
      </c>
      <c r="D2156">
        <v>44</v>
      </c>
      <c r="E2156">
        <v>3.1229999999999999E-3</v>
      </c>
      <c r="F2156">
        <v>18.626439999999999</v>
      </c>
      <c r="H2156">
        <v>15.805540000000001</v>
      </c>
      <c r="I2156">
        <f t="shared" si="37"/>
        <v>4.936070142E-2</v>
      </c>
      <c r="K2156">
        <v>15.19858</v>
      </c>
      <c r="L2156">
        <v>16.616599999999998</v>
      </c>
      <c r="M2156">
        <v>562.27121999999997</v>
      </c>
      <c r="N2156">
        <v>584.72586999999999</v>
      </c>
      <c r="O2156">
        <v>534.82664</v>
      </c>
      <c r="P2156" t="s">
        <v>6186</v>
      </c>
      <c r="Q2156">
        <v>271.2971</v>
      </c>
      <c r="R2156">
        <v>103.5899</v>
      </c>
      <c r="S2156" t="s">
        <v>6186</v>
      </c>
      <c r="T2156">
        <v>0.38106499999999999</v>
      </c>
      <c r="U2156">
        <v>3.7669000000000001E-2</v>
      </c>
      <c r="V2156">
        <v>21.75836</v>
      </c>
      <c r="W2156" t="s">
        <v>6186</v>
      </c>
      <c r="X2156">
        <v>1</v>
      </c>
      <c r="Y2156" t="s">
        <v>6186</v>
      </c>
      <c r="Z2156">
        <v>0.92500000000000004</v>
      </c>
      <c r="AA2156">
        <v>7.4999999999999997E-2</v>
      </c>
      <c r="AB2156" t="s">
        <v>6186</v>
      </c>
      <c r="AC2156" t="s">
        <v>6186</v>
      </c>
      <c r="AD2156" t="s">
        <v>6186</v>
      </c>
      <c r="AE2156">
        <v>1</v>
      </c>
      <c r="AF2156" t="s">
        <v>6186</v>
      </c>
      <c r="AG2156" t="s">
        <v>6186</v>
      </c>
      <c r="AH2156" t="s">
        <v>6186</v>
      </c>
      <c r="AI2156" t="s">
        <v>6186</v>
      </c>
      <c r="AJ2156" t="s">
        <v>6186</v>
      </c>
      <c r="AK2156" t="s">
        <v>6186</v>
      </c>
      <c r="AL2156" t="s">
        <v>6186</v>
      </c>
      <c r="AM2156" t="s">
        <v>6186</v>
      </c>
      <c r="AN2156" t="s">
        <v>6186</v>
      </c>
      <c r="AO2156" t="s">
        <v>6186</v>
      </c>
      <c r="AP2156">
        <v>1</v>
      </c>
      <c r="AQ2156" t="s">
        <v>6186</v>
      </c>
      <c r="AR2156" t="s">
        <v>6186</v>
      </c>
      <c r="AS2156" t="s">
        <v>6186</v>
      </c>
      <c r="AT2156" t="s">
        <v>6186</v>
      </c>
      <c r="AU2156" t="s">
        <v>6186</v>
      </c>
      <c r="AV2156" t="s">
        <v>6186</v>
      </c>
      <c r="AW2156" t="s">
        <v>6186</v>
      </c>
      <c r="AX2156">
        <v>6.7</v>
      </c>
      <c r="AY2156" t="s">
        <v>6186</v>
      </c>
      <c r="AZ2156" t="s">
        <v>6186</v>
      </c>
      <c r="BA2156" t="s">
        <v>6186</v>
      </c>
      <c r="BB2156" t="s">
        <v>6186</v>
      </c>
      <c r="BC2156" t="s">
        <v>6186</v>
      </c>
      <c r="BD2156" t="s">
        <v>6186</v>
      </c>
    </row>
    <row r="2157" spans="1:56">
      <c r="A2157" t="s">
        <v>6188</v>
      </c>
      <c r="B2157">
        <v>2750</v>
      </c>
      <c r="C2157">
        <v>1978</v>
      </c>
      <c r="D2157">
        <v>58</v>
      </c>
      <c r="E2157">
        <v>4.0080000000000003E-3</v>
      </c>
      <c r="F2157">
        <v>18.14481</v>
      </c>
      <c r="H2157">
        <v>15.392530000000001</v>
      </c>
      <c r="I2157">
        <f t="shared" si="37"/>
        <v>6.1693260240000006E-2</v>
      </c>
      <c r="K2157">
        <v>14.811299999999999</v>
      </c>
      <c r="L2157">
        <v>16.16799</v>
      </c>
      <c r="M2157">
        <v>577.35796000000005</v>
      </c>
      <c r="N2157">
        <v>600.01486</v>
      </c>
      <c r="O2157">
        <v>549.6662</v>
      </c>
      <c r="P2157" t="s">
        <v>6186</v>
      </c>
      <c r="Q2157">
        <v>269.81830000000002</v>
      </c>
      <c r="R2157">
        <v>102.5151</v>
      </c>
      <c r="S2157">
        <v>12.5167</v>
      </c>
      <c r="T2157">
        <v>0.37918099999999999</v>
      </c>
      <c r="U2157">
        <v>3.7277999999999999E-2</v>
      </c>
      <c r="V2157">
        <v>21.19078</v>
      </c>
      <c r="W2157" t="s">
        <v>6186</v>
      </c>
      <c r="X2157">
        <v>1</v>
      </c>
      <c r="Y2157" t="s">
        <v>6186</v>
      </c>
      <c r="Z2157">
        <v>0.89700000000000002</v>
      </c>
      <c r="AA2157">
        <v>0.10299999999999999</v>
      </c>
      <c r="AB2157" t="s">
        <v>6186</v>
      </c>
      <c r="AC2157" t="s">
        <v>6186</v>
      </c>
      <c r="AD2157" t="s">
        <v>6186</v>
      </c>
      <c r="AE2157">
        <v>1</v>
      </c>
      <c r="AF2157" t="s">
        <v>6186</v>
      </c>
      <c r="AG2157" t="s">
        <v>6186</v>
      </c>
      <c r="AH2157" t="s">
        <v>6186</v>
      </c>
      <c r="AI2157" t="s">
        <v>6186</v>
      </c>
      <c r="AJ2157" t="s">
        <v>6186</v>
      </c>
      <c r="AK2157" t="s">
        <v>6186</v>
      </c>
      <c r="AL2157" t="s">
        <v>6186</v>
      </c>
      <c r="AM2157" t="s">
        <v>6186</v>
      </c>
      <c r="AN2157" t="s">
        <v>6186</v>
      </c>
      <c r="AO2157" t="s">
        <v>6186</v>
      </c>
      <c r="AP2157">
        <v>1</v>
      </c>
      <c r="AQ2157" t="s">
        <v>6186</v>
      </c>
      <c r="AR2157" t="s">
        <v>6186</v>
      </c>
      <c r="AS2157" t="s">
        <v>6186</v>
      </c>
      <c r="AT2157" t="s">
        <v>6186</v>
      </c>
      <c r="AU2157" t="s">
        <v>6186</v>
      </c>
      <c r="AV2157" t="s">
        <v>6186</v>
      </c>
      <c r="AW2157" t="s">
        <v>6186</v>
      </c>
      <c r="AX2157">
        <v>6.6</v>
      </c>
      <c r="AY2157" t="s">
        <v>6186</v>
      </c>
      <c r="AZ2157" t="s">
        <v>6186</v>
      </c>
      <c r="BA2157" t="s">
        <v>6186</v>
      </c>
      <c r="BB2157" t="s">
        <v>6186</v>
      </c>
      <c r="BC2157" t="s">
        <v>6186</v>
      </c>
      <c r="BD2157" t="s">
        <v>6186</v>
      </c>
    </row>
    <row r="2158" spans="1:56">
      <c r="A2158" t="s">
        <v>6188</v>
      </c>
      <c r="B2158">
        <v>2750</v>
      </c>
      <c r="C2158">
        <v>1979</v>
      </c>
      <c r="D2158" t="s">
        <v>6186</v>
      </c>
      <c r="E2158" t="s">
        <v>6186</v>
      </c>
      <c r="F2158" t="s">
        <v>6186</v>
      </c>
      <c r="H2158" t="s">
        <v>6186</v>
      </c>
      <c r="I2158" t="str">
        <f t="shared" si="37"/>
        <v/>
      </c>
      <c r="K2158" t="s">
        <v>6186</v>
      </c>
      <c r="L2158" t="s">
        <v>6186</v>
      </c>
      <c r="M2158" t="s">
        <v>6186</v>
      </c>
      <c r="N2158" t="s">
        <v>6186</v>
      </c>
      <c r="O2158" t="s">
        <v>6186</v>
      </c>
      <c r="P2158" t="s">
        <v>6186</v>
      </c>
      <c r="Q2158" t="s">
        <v>6186</v>
      </c>
      <c r="R2158" t="s">
        <v>6186</v>
      </c>
      <c r="S2158" t="s">
        <v>6186</v>
      </c>
      <c r="T2158" t="s">
        <v>6186</v>
      </c>
      <c r="U2158" t="s">
        <v>6186</v>
      </c>
      <c r="V2158" t="s">
        <v>6186</v>
      </c>
      <c r="W2158" t="s">
        <v>6186</v>
      </c>
      <c r="X2158" t="s">
        <v>6186</v>
      </c>
      <c r="Y2158" t="s">
        <v>6186</v>
      </c>
      <c r="Z2158" t="s">
        <v>6186</v>
      </c>
      <c r="AA2158" t="s">
        <v>6186</v>
      </c>
      <c r="AB2158" t="s">
        <v>6186</v>
      </c>
      <c r="AC2158" t="s">
        <v>6186</v>
      </c>
      <c r="AD2158" t="s">
        <v>6186</v>
      </c>
      <c r="AE2158" t="s">
        <v>6186</v>
      </c>
      <c r="AF2158" t="s">
        <v>6186</v>
      </c>
      <c r="AG2158" t="s">
        <v>6186</v>
      </c>
      <c r="AH2158" t="s">
        <v>6186</v>
      </c>
      <c r="AI2158" t="s">
        <v>6186</v>
      </c>
      <c r="AJ2158" t="s">
        <v>6186</v>
      </c>
      <c r="AK2158" t="s">
        <v>6186</v>
      </c>
      <c r="AL2158" t="s">
        <v>6186</v>
      </c>
      <c r="AM2158" t="s">
        <v>6186</v>
      </c>
      <c r="AN2158" t="s">
        <v>6186</v>
      </c>
      <c r="AO2158" t="s">
        <v>6186</v>
      </c>
      <c r="AP2158" t="s">
        <v>6186</v>
      </c>
      <c r="AQ2158" t="s">
        <v>6186</v>
      </c>
      <c r="AR2158" t="s">
        <v>6186</v>
      </c>
      <c r="AS2158" t="s">
        <v>6186</v>
      </c>
      <c r="AT2158" t="s">
        <v>6186</v>
      </c>
      <c r="AU2158" t="s">
        <v>6186</v>
      </c>
      <c r="AV2158" t="s">
        <v>6186</v>
      </c>
      <c r="AW2158" t="s">
        <v>6186</v>
      </c>
      <c r="AX2158" t="s">
        <v>6186</v>
      </c>
      <c r="AY2158" t="s">
        <v>6186</v>
      </c>
      <c r="AZ2158" t="s">
        <v>6186</v>
      </c>
      <c r="BA2158" t="s">
        <v>6186</v>
      </c>
      <c r="BB2158" t="s">
        <v>6186</v>
      </c>
      <c r="BC2158" t="s">
        <v>6186</v>
      </c>
      <c r="BD2158" t="s">
        <v>6186</v>
      </c>
    </row>
    <row r="2159" spans="1:56">
      <c r="A2159" t="s">
        <v>6188</v>
      </c>
      <c r="B2159">
        <v>2750</v>
      </c>
      <c r="C2159">
        <v>1980</v>
      </c>
      <c r="D2159" t="s">
        <v>6186</v>
      </c>
      <c r="E2159" t="s">
        <v>6186</v>
      </c>
      <c r="F2159" t="s">
        <v>6186</v>
      </c>
      <c r="H2159" t="s">
        <v>6186</v>
      </c>
      <c r="I2159" t="str">
        <f t="shared" si="37"/>
        <v/>
      </c>
      <c r="K2159" t="s">
        <v>6186</v>
      </c>
      <c r="L2159" t="s">
        <v>6186</v>
      </c>
      <c r="M2159" t="s">
        <v>6186</v>
      </c>
      <c r="N2159" t="s">
        <v>6186</v>
      </c>
      <c r="O2159" t="s">
        <v>6186</v>
      </c>
      <c r="P2159" t="s">
        <v>6186</v>
      </c>
      <c r="Q2159" t="s">
        <v>6186</v>
      </c>
      <c r="R2159" t="s">
        <v>6186</v>
      </c>
      <c r="S2159" t="s">
        <v>6186</v>
      </c>
      <c r="T2159" t="s">
        <v>6186</v>
      </c>
      <c r="U2159" t="s">
        <v>6186</v>
      </c>
      <c r="V2159" t="s">
        <v>6186</v>
      </c>
      <c r="W2159" t="s">
        <v>6186</v>
      </c>
      <c r="X2159" t="s">
        <v>6186</v>
      </c>
      <c r="Y2159" t="s">
        <v>6186</v>
      </c>
      <c r="Z2159" t="s">
        <v>6186</v>
      </c>
      <c r="AA2159" t="s">
        <v>6186</v>
      </c>
      <c r="AB2159" t="s">
        <v>6186</v>
      </c>
      <c r="AC2159" t="s">
        <v>6186</v>
      </c>
      <c r="AD2159" t="s">
        <v>6186</v>
      </c>
      <c r="AE2159" t="s">
        <v>6186</v>
      </c>
      <c r="AF2159" t="s">
        <v>6186</v>
      </c>
      <c r="AG2159" t="s">
        <v>6186</v>
      </c>
      <c r="AH2159" t="s">
        <v>6186</v>
      </c>
      <c r="AI2159" t="s">
        <v>6186</v>
      </c>
      <c r="AJ2159" t="s">
        <v>6186</v>
      </c>
      <c r="AK2159" t="s">
        <v>6186</v>
      </c>
      <c r="AL2159" t="s">
        <v>6186</v>
      </c>
      <c r="AM2159" t="s">
        <v>6186</v>
      </c>
      <c r="AN2159" t="s">
        <v>6186</v>
      </c>
      <c r="AO2159" t="s">
        <v>6186</v>
      </c>
      <c r="AP2159" t="s">
        <v>6186</v>
      </c>
      <c r="AQ2159" t="s">
        <v>6186</v>
      </c>
      <c r="AR2159" t="s">
        <v>6186</v>
      </c>
      <c r="AS2159" t="s">
        <v>6186</v>
      </c>
      <c r="AT2159" t="s">
        <v>6186</v>
      </c>
      <c r="AU2159" t="s">
        <v>6186</v>
      </c>
      <c r="AV2159" t="s">
        <v>6186</v>
      </c>
      <c r="AW2159" t="s">
        <v>6186</v>
      </c>
      <c r="AX2159" t="s">
        <v>6186</v>
      </c>
      <c r="AY2159" t="s">
        <v>6186</v>
      </c>
      <c r="AZ2159" t="s">
        <v>6186</v>
      </c>
      <c r="BA2159" t="s">
        <v>6186</v>
      </c>
      <c r="BB2159" t="s">
        <v>6186</v>
      </c>
      <c r="BC2159" t="s">
        <v>6186</v>
      </c>
      <c r="BD2159" t="s">
        <v>6186</v>
      </c>
    </row>
    <row r="2160" spans="1:56">
      <c r="A2160" t="s">
        <v>6188</v>
      </c>
      <c r="B2160">
        <v>2750</v>
      </c>
      <c r="C2160">
        <v>1981</v>
      </c>
      <c r="D2160" t="s">
        <v>6186</v>
      </c>
      <c r="E2160" t="s">
        <v>6186</v>
      </c>
      <c r="F2160" t="s">
        <v>6186</v>
      </c>
      <c r="H2160" t="s">
        <v>6186</v>
      </c>
      <c r="I2160" t="str">
        <f t="shared" si="37"/>
        <v/>
      </c>
      <c r="K2160" t="s">
        <v>6186</v>
      </c>
      <c r="L2160" t="s">
        <v>6186</v>
      </c>
      <c r="M2160" t="s">
        <v>6186</v>
      </c>
      <c r="N2160" t="s">
        <v>6186</v>
      </c>
      <c r="O2160" t="s">
        <v>6186</v>
      </c>
      <c r="P2160" t="s">
        <v>6186</v>
      </c>
      <c r="Q2160" t="s">
        <v>6186</v>
      </c>
      <c r="R2160" t="s">
        <v>6186</v>
      </c>
      <c r="S2160" t="s">
        <v>6186</v>
      </c>
      <c r="T2160" t="s">
        <v>6186</v>
      </c>
      <c r="U2160" t="s">
        <v>6186</v>
      </c>
      <c r="V2160" t="s">
        <v>6186</v>
      </c>
      <c r="W2160" t="s">
        <v>6186</v>
      </c>
      <c r="X2160" t="s">
        <v>6186</v>
      </c>
      <c r="Y2160" t="s">
        <v>6186</v>
      </c>
      <c r="Z2160" t="s">
        <v>6186</v>
      </c>
      <c r="AA2160" t="s">
        <v>6186</v>
      </c>
      <c r="AB2160" t="s">
        <v>6186</v>
      </c>
      <c r="AC2160" t="s">
        <v>6186</v>
      </c>
      <c r="AD2160" t="s">
        <v>6186</v>
      </c>
      <c r="AE2160" t="s">
        <v>6186</v>
      </c>
      <c r="AF2160" t="s">
        <v>6186</v>
      </c>
      <c r="AG2160" t="s">
        <v>6186</v>
      </c>
      <c r="AH2160" t="s">
        <v>6186</v>
      </c>
      <c r="AI2160" t="s">
        <v>6186</v>
      </c>
      <c r="AJ2160" t="s">
        <v>6186</v>
      </c>
      <c r="AK2160" t="s">
        <v>6186</v>
      </c>
      <c r="AL2160" t="s">
        <v>6186</v>
      </c>
      <c r="AM2160" t="s">
        <v>6186</v>
      </c>
      <c r="AN2160" t="s">
        <v>6186</v>
      </c>
      <c r="AO2160" t="s">
        <v>6186</v>
      </c>
      <c r="AP2160" t="s">
        <v>6186</v>
      </c>
      <c r="AQ2160" t="s">
        <v>6186</v>
      </c>
      <c r="AR2160" t="s">
        <v>6186</v>
      </c>
      <c r="AS2160" t="s">
        <v>6186</v>
      </c>
      <c r="AT2160" t="s">
        <v>6186</v>
      </c>
      <c r="AU2160" t="s">
        <v>6186</v>
      </c>
      <c r="AV2160" t="s">
        <v>6186</v>
      </c>
      <c r="AW2160" t="s">
        <v>6186</v>
      </c>
      <c r="AX2160" t="s">
        <v>6186</v>
      </c>
      <c r="AY2160" t="s">
        <v>6186</v>
      </c>
      <c r="AZ2160" t="s">
        <v>6186</v>
      </c>
      <c r="BA2160" t="s">
        <v>6186</v>
      </c>
      <c r="BB2160" t="s">
        <v>6186</v>
      </c>
      <c r="BC2160" t="s">
        <v>6186</v>
      </c>
      <c r="BD2160" t="s">
        <v>6186</v>
      </c>
    </row>
    <row r="2161" spans="1:56">
      <c r="A2161" t="s">
        <v>6188</v>
      </c>
      <c r="B2161">
        <v>2750</v>
      </c>
      <c r="C2161">
        <v>1982</v>
      </c>
      <c r="D2161" t="s">
        <v>6186</v>
      </c>
      <c r="E2161" t="s">
        <v>6186</v>
      </c>
      <c r="F2161" t="s">
        <v>6186</v>
      </c>
      <c r="H2161" t="s">
        <v>6186</v>
      </c>
      <c r="I2161" t="str">
        <f t="shared" si="37"/>
        <v/>
      </c>
      <c r="K2161" t="s">
        <v>6186</v>
      </c>
      <c r="L2161" t="s">
        <v>6186</v>
      </c>
      <c r="M2161" t="s">
        <v>6186</v>
      </c>
      <c r="N2161" t="s">
        <v>6186</v>
      </c>
      <c r="O2161" t="s">
        <v>6186</v>
      </c>
      <c r="P2161" t="s">
        <v>6186</v>
      </c>
      <c r="Q2161" t="s">
        <v>6186</v>
      </c>
      <c r="R2161" t="s">
        <v>6186</v>
      </c>
      <c r="S2161" t="s">
        <v>6186</v>
      </c>
      <c r="T2161" t="s">
        <v>6186</v>
      </c>
      <c r="U2161" t="s">
        <v>6186</v>
      </c>
      <c r="V2161" t="s">
        <v>6186</v>
      </c>
      <c r="W2161" t="s">
        <v>6186</v>
      </c>
      <c r="X2161" t="s">
        <v>6186</v>
      </c>
      <c r="Y2161" t="s">
        <v>6186</v>
      </c>
      <c r="Z2161" t="s">
        <v>6186</v>
      </c>
      <c r="AA2161" t="s">
        <v>6186</v>
      </c>
      <c r="AB2161" t="s">
        <v>6186</v>
      </c>
      <c r="AC2161" t="s">
        <v>6186</v>
      </c>
      <c r="AD2161" t="s">
        <v>6186</v>
      </c>
      <c r="AE2161" t="s">
        <v>6186</v>
      </c>
      <c r="AF2161" t="s">
        <v>6186</v>
      </c>
      <c r="AG2161" t="s">
        <v>6186</v>
      </c>
      <c r="AH2161" t="s">
        <v>6186</v>
      </c>
      <c r="AI2161" t="s">
        <v>6186</v>
      </c>
      <c r="AJ2161" t="s">
        <v>6186</v>
      </c>
      <c r="AK2161" t="s">
        <v>6186</v>
      </c>
      <c r="AL2161" t="s">
        <v>6186</v>
      </c>
      <c r="AM2161" t="s">
        <v>6186</v>
      </c>
      <c r="AN2161" t="s">
        <v>6186</v>
      </c>
      <c r="AO2161" t="s">
        <v>6186</v>
      </c>
      <c r="AP2161" t="s">
        <v>6186</v>
      </c>
      <c r="AQ2161" t="s">
        <v>6186</v>
      </c>
      <c r="AR2161" t="s">
        <v>6186</v>
      </c>
      <c r="AS2161" t="s">
        <v>6186</v>
      </c>
      <c r="AT2161" t="s">
        <v>6186</v>
      </c>
      <c r="AU2161" t="s">
        <v>6186</v>
      </c>
      <c r="AV2161" t="s">
        <v>6186</v>
      </c>
      <c r="AW2161" t="s">
        <v>6186</v>
      </c>
      <c r="AX2161" t="s">
        <v>6186</v>
      </c>
      <c r="AY2161" t="s">
        <v>6186</v>
      </c>
      <c r="AZ2161" t="s">
        <v>6186</v>
      </c>
      <c r="BA2161" t="s">
        <v>6186</v>
      </c>
      <c r="BB2161" t="s">
        <v>6186</v>
      </c>
      <c r="BC2161" t="s">
        <v>6186</v>
      </c>
      <c r="BD2161" t="s">
        <v>6186</v>
      </c>
    </row>
    <row r="2162" spans="1:56">
      <c r="A2162" t="s">
        <v>6188</v>
      </c>
      <c r="B2162">
        <v>2750</v>
      </c>
      <c r="C2162">
        <v>1983</v>
      </c>
      <c r="D2162" t="s">
        <v>6186</v>
      </c>
      <c r="E2162" t="s">
        <v>6186</v>
      </c>
      <c r="F2162" t="s">
        <v>6186</v>
      </c>
      <c r="H2162" t="s">
        <v>6186</v>
      </c>
      <c r="I2162" t="str">
        <f t="shared" si="37"/>
        <v/>
      </c>
      <c r="K2162" t="s">
        <v>6186</v>
      </c>
      <c r="L2162" t="s">
        <v>6186</v>
      </c>
      <c r="M2162" t="s">
        <v>6186</v>
      </c>
      <c r="N2162" t="s">
        <v>6186</v>
      </c>
      <c r="O2162" t="s">
        <v>6186</v>
      </c>
      <c r="P2162" t="s">
        <v>6186</v>
      </c>
      <c r="Q2162" t="s">
        <v>6186</v>
      </c>
      <c r="R2162" t="s">
        <v>6186</v>
      </c>
      <c r="S2162" t="s">
        <v>6186</v>
      </c>
      <c r="T2162" t="s">
        <v>6186</v>
      </c>
      <c r="U2162" t="s">
        <v>6186</v>
      </c>
      <c r="V2162" t="s">
        <v>6186</v>
      </c>
      <c r="W2162" t="s">
        <v>6186</v>
      </c>
      <c r="X2162" t="s">
        <v>6186</v>
      </c>
      <c r="Y2162" t="s">
        <v>6186</v>
      </c>
      <c r="Z2162" t="s">
        <v>6186</v>
      </c>
      <c r="AA2162" t="s">
        <v>6186</v>
      </c>
      <c r="AB2162" t="s">
        <v>6186</v>
      </c>
      <c r="AC2162" t="s">
        <v>6186</v>
      </c>
      <c r="AD2162" t="s">
        <v>6186</v>
      </c>
      <c r="AE2162" t="s">
        <v>6186</v>
      </c>
      <c r="AF2162" t="s">
        <v>6186</v>
      </c>
      <c r="AG2162" t="s">
        <v>6186</v>
      </c>
      <c r="AH2162" t="s">
        <v>6186</v>
      </c>
      <c r="AI2162" t="s">
        <v>6186</v>
      </c>
      <c r="AJ2162" t="s">
        <v>6186</v>
      </c>
      <c r="AK2162" t="s">
        <v>6186</v>
      </c>
      <c r="AL2162" t="s">
        <v>6186</v>
      </c>
      <c r="AM2162" t="s">
        <v>6186</v>
      </c>
      <c r="AN2162" t="s">
        <v>6186</v>
      </c>
      <c r="AO2162" t="s">
        <v>6186</v>
      </c>
      <c r="AP2162" t="s">
        <v>6186</v>
      </c>
      <c r="AQ2162" t="s">
        <v>6186</v>
      </c>
      <c r="AR2162" t="s">
        <v>6186</v>
      </c>
      <c r="AS2162" t="s">
        <v>6186</v>
      </c>
      <c r="AT2162" t="s">
        <v>6186</v>
      </c>
      <c r="AU2162" t="s">
        <v>6186</v>
      </c>
      <c r="AV2162" t="s">
        <v>6186</v>
      </c>
      <c r="AW2162" t="s">
        <v>6186</v>
      </c>
      <c r="AX2162" t="s">
        <v>6186</v>
      </c>
      <c r="AY2162" t="s">
        <v>6186</v>
      </c>
      <c r="AZ2162" t="s">
        <v>6186</v>
      </c>
      <c r="BA2162" t="s">
        <v>6186</v>
      </c>
      <c r="BB2162" t="s">
        <v>6186</v>
      </c>
      <c r="BC2162" t="s">
        <v>6186</v>
      </c>
      <c r="BD2162" t="s">
        <v>6186</v>
      </c>
    </row>
    <row r="2163" spans="1:56">
      <c r="A2163" t="s">
        <v>6188</v>
      </c>
      <c r="B2163">
        <v>2750</v>
      </c>
      <c r="C2163">
        <v>1984</v>
      </c>
      <c r="D2163" t="s">
        <v>6186</v>
      </c>
      <c r="E2163" t="s">
        <v>6186</v>
      </c>
      <c r="F2163" t="s">
        <v>6186</v>
      </c>
      <c r="H2163" t="s">
        <v>6186</v>
      </c>
      <c r="I2163" t="str">
        <f t="shared" si="37"/>
        <v/>
      </c>
      <c r="K2163" t="s">
        <v>6186</v>
      </c>
      <c r="L2163" t="s">
        <v>6186</v>
      </c>
      <c r="M2163" t="s">
        <v>6186</v>
      </c>
      <c r="N2163" t="s">
        <v>6186</v>
      </c>
      <c r="O2163" t="s">
        <v>6186</v>
      </c>
      <c r="P2163" t="s">
        <v>6186</v>
      </c>
      <c r="Q2163" t="s">
        <v>6186</v>
      </c>
      <c r="R2163" t="s">
        <v>6186</v>
      </c>
      <c r="S2163" t="s">
        <v>6186</v>
      </c>
      <c r="T2163" t="s">
        <v>6186</v>
      </c>
      <c r="U2163" t="s">
        <v>6186</v>
      </c>
      <c r="V2163" t="s">
        <v>6186</v>
      </c>
      <c r="W2163" t="s">
        <v>6186</v>
      </c>
      <c r="X2163" t="s">
        <v>6186</v>
      </c>
      <c r="Y2163" t="s">
        <v>6186</v>
      </c>
      <c r="Z2163" t="s">
        <v>6186</v>
      </c>
      <c r="AA2163" t="s">
        <v>6186</v>
      </c>
      <c r="AB2163" t="s">
        <v>6186</v>
      </c>
      <c r="AC2163" t="s">
        <v>6186</v>
      </c>
      <c r="AD2163" t="s">
        <v>6186</v>
      </c>
      <c r="AE2163" t="s">
        <v>6186</v>
      </c>
      <c r="AF2163" t="s">
        <v>6186</v>
      </c>
      <c r="AG2163" t="s">
        <v>6186</v>
      </c>
      <c r="AH2163" t="s">
        <v>6186</v>
      </c>
      <c r="AI2163" t="s">
        <v>6186</v>
      </c>
      <c r="AJ2163" t="s">
        <v>6186</v>
      </c>
      <c r="AK2163" t="s">
        <v>6186</v>
      </c>
      <c r="AL2163" t="s">
        <v>6186</v>
      </c>
      <c r="AM2163" t="s">
        <v>6186</v>
      </c>
      <c r="AN2163" t="s">
        <v>6186</v>
      </c>
      <c r="AO2163" t="s">
        <v>6186</v>
      </c>
      <c r="AP2163" t="s">
        <v>6186</v>
      </c>
      <c r="AQ2163" t="s">
        <v>6186</v>
      </c>
      <c r="AR2163" t="s">
        <v>6186</v>
      </c>
      <c r="AS2163" t="s">
        <v>6186</v>
      </c>
      <c r="AT2163" t="s">
        <v>6186</v>
      </c>
      <c r="AU2163" t="s">
        <v>6186</v>
      </c>
      <c r="AV2163" t="s">
        <v>6186</v>
      </c>
      <c r="AW2163" t="s">
        <v>6186</v>
      </c>
      <c r="AX2163" t="s">
        <v>6186</v>
      </c>
      <c r="AY2163" t="s">
        <v>6186</v>
      </c>
      <c r="AZ2163" t="s">
        <v>6186</v>
      </c>
      <c r="BA2163" t="s">
        <v>6186</v>
      </c>
      <c r="BB2163" t="s">
        <v>6186</v>
      </c>
      <c r="BC2163" t="s">
        <v>6186</v>
      </c>
      <c r="BD2163" t="s">
        <v>6186</v>
      </c>
    </row>
    <row r="2164" spans="1:56">
      <c r="A2164" t="s">
        <v>6188</v>
      </c>
      <c r="B2164">
        <v>2750</v>
      </c>
      <c r="C2164">
        <v>1985</v>
      </c>
      <c r="D2164" t="s">
        <v>6186</v>
      </c>
      <c r="E2164" t="s">
        <v>6186</v>
      </c>
      <c r="F2164" t="s">
        <v>6186</v>
      </c>
      <c r="H2164" t="s">
        <v>6186</v>
      </c>
      <c r="I2164" t="str">
        <f t="shared" si="37"/>
        <v/>
      </c>
      <c r="K2164" t="s">
        <v>6186</v>
      </c>
      <c r="L2164" t="s">
        <v>6186</v>
      </c>
      <c r="M2164" t="s">
        <v>6186</v>
      </c>
      <c r="N2164" t="s">
        <v>6186</v>
      </c>
      <c r="O2164" t="s">
        <v>6186</v>
      </c>
      <c r="P2164" t="s">
        <v>6186</v>
      </c>
      <c r="Q2164" t="s">
        <v>6186</v>
      </c>
      <c r="R2164" t="s">
        <v>6186</v>
      </c>
      <c r="S2164" t="s">
        <v>6186</v>
      </c>
      <c r="T2164" t="s">
        <v>6186</v>
      </c>
      <c r="U2164" t="s">
        <v>6186</v>
      </c>
      <c r="V2164" t="s">
        <v>6186</v>
      </c>
      <c r="W2164" t="s">
        <v>6186</v>
      </c>
      <c r="X2164" t="s">
        <v>6186</v>
      </c>
      <c r="Y2164" t="s">
        <v>6186</v>
      </c>
      <c r="Z2164" t="s">
        <v>6186</v>
      </c>
      <c r="AA2164" t="s">
        <v>6186</v>
      </c>
      <c r="AB2164" t="s">
        <v>6186</v>
      </c>
      <c r="AC2164" t="s">
        <v>6186</v>
      </c>
      <c r="AD2164" t="s">
        <v>6186</v>
      </c>
      <c r="AE2164" t="s">
        <v>6186</v>
      </c>
      <c r="AF2164" t="s">
        <v>6186</v>
      </c>
      <c r="AG2164" t="s">
        <v>6186</v>
      </c>
      <c r="AH2164" t="s">
        <v>6186</v>
      </c>
      <c r="AI2164" t="s">
        <v>6186</v>
      </c>
      <c r="AJ2164" t="s">
        <v>6186</v>
      </c>
      <c r="AK2164" t="s">
        <v>6186</v>
      </c>
      <c r="AL2164" t="s">
        <v>6186</v>
      </c>
      <c r="AM2164" t="s">
        <v>6186</v>
      </c>
      <c r="AN2164" t="s">
        <v>6186</v>
      </c>
      <c r="AO2164" t="s">
        <v>6186</v>
      </c>
      <c r="AP2164" t="s">
        <v>6186</v>
      </c>
      <c r="AQ2164" t="s">
        <v>6186</v>
      </c>
      <c r="AR2164" t="s">
        <v>6186</v>
      </c>
      <c r="AS2164" t="s">
        <v>6186</v>
      </c>
      <c r="AT2164" t="s">
        <v>6186</v>
      </c>
      <c r="AU2164" t="s">
        <v>6186</v>
      </c>
      <c r="AV2164" t="s">
        <v>6186</v>
      </c>
      <c r="AW2164" t="s">
        <v>6186</v>
      </c>
      <c r="AX2164" t="s">
        <v>6186</v>
      </c>
      <c r="AY2164" t="s">
        <v>6186</v>
      </c>
      <c r="AZ2164" t="s">
        <v>6186</v>
      </c>
      <c r="BA2164" t="s">
        <v>6186</v>
      </c>
      <c r="BB2164" t="s">
        <v>6186</v>
      </c>
      <c r="BC2164" t="s">
        <v>6186</v>
      </c>
      <c r="BD2164" t="s">
        <v>6186</v>
      </c>
    </row>
    <row r="2165" spans="1:56">
      <c r="A2165" t="s">
        <v>6188</v>
      </c>
      <c r="B2165">
        <v>2750</v>
      </c>
      <c r="C2165">
        <v>1986</v>
      </c>
      <c r="D2165">
        <v>0</v>
      </c>
      <c r="E2165">
        <v>3.0000000000000001E-6</v>
      </c>
      <c r="F2165">
        <v>25.55</v>
      </c>
      <c r="H2165">
        <v>21.680019999999999</v>
      </c>
      <c r="I2165">
        <f t="shared" si="37"/>
        <v>6.5040060000000005E-5</v>
      </c>
      <c r="K2165">
        <v>19.956240000000001</v>
      </c>
      <c r="L2165">
        <v>24.164290000000001</v>
      </c>
      <c r="M2165">
        <v>409.91660999999999</v>
      </c>
      <c r="N2165">
        <v>445.32438000000002</v>
      </c>
      <c r="O2165">
        <v>367.77404999999999</v>
      </c>
      <c r="P2165" t="s">
        <v>6186</v>
      </c>
      <c r="Q2165">
        <v>96</v>
      </c>
      <c r="R2165">
        <v>86</v>
      </c>
      <c r="S2165">
        <v>15.025399999999999</v>
      </c>
      <c r="T2165">
        <v>0.89583299999999999</v>
      </c>
      <c r="U2165">
        <v>3.1273000000000002E-2</v>
      </c>
      <c r="V2165">
        <v>29.810030000000001</v>
      </c>
      <c r="W2165" t="s">
        <v>6186</v>
      </c>
      <c r="X2165">
        <v>1</v>
      </c>
      <c r="Y2165" t="s">
        <v>6186</v>
      </c>
      <c r="Z2165">
        <v>1</v>
      </c>
      <c r="AA2165" t="s">
        <v>6186</v>
      </c>
      <c r="AB2165" t="s">
        <v>6186</v>
      </c>
      <c r="AC2165" t="s">
        <v>6186</v>
      </c>
      <c r="AD2165" t="s">
        <v>6186</v>
      </c>
      <c r="AE2165">
        <v>1</v>
      </c>
      <c r="AF2165" t="s">
        <v>6186</v>
      </c>
      <c r="AG2165" t="s">
        <v>6186</v>
      </c>
      <c r="AH2165" t="s">
        <v>6186</v>
      </c>
      <c r="AI2165" t="s">
        <v>6186</v>
      </c>
      <c r="AJ2165" t="s">
        <v>6186</v>
      </c>
      <c r="AK2165" t="s">
        <v>6186</v>
      </c>
      <c r="AL2165" t="s">
        <v>6186</v>
      </c>
      <c r="AM2165" t="s">
        <v>6186</v>
      </c>
      <c r="AN2165" t="s">
        <v>6186</v>
      </c>
      <c r="AO2165" t="s">
        <v>6186</v>
      </c>
      <c r="AP2165">
        <v>1</v>
      </c>
      <c r="AQ2165" t="s">
        <v>6186</v>
      </c>
      <c r="AR2165" t="s">
        <v>6186</v>
      </c>
      <c r="AS2165" t="s">
        <v>6186</v>
      </c>
      <c r="AT2165" t="s">
        <v>6186</v>
      </c>
      <c r="AU2165" t="s">
        <v>6186</v>
      </c>
      <c r="AV2165">
        <v>4</v>
      </c>
      <c r="AW2165" t="s">
        <v>6186</v>
      </c>
      <c r="AX2165">
        <v>4</v>
      </c>
      <c r="AY2165">
        <v>1</v>
      </c>
      <c r="AZ2165" t="s">
        <v>6186</v>
      </c>
      <c r="BA2165" t="s">
        <v>6186</v>
      </c>
      <c r="BB2165" t="s">
        <v>6186</v>
      </c>
      <c r="BC2165" t="s">
        <v>6186</v>
      </c>
      <c r="BD2165" t="s">
        <v>6186</v>
      </c>
    </row>
    <row r="2166" spans="1:56">
      <c r="A2166" t="s">
        <v>6188</v>
      </c>
      <c r="B2166">
        <v>2750</v>
      </c>
      <c r="C2166">
        <v>1987</v>
      </c>
      <c r="D2166" t="s">
        <v>6186</v>
      </c>
      <c r="E2166" t="s">
        <v>6186</v>
      </c>
      <c r="F2166" t="s">
        <v>6186</v>
      </c>
      <c r="H2166" t="s">
        <v>6186</v>
      </c>
      <c r="I2166" t="str">
        <f t="shared" si="37"/>
        <v/>
      </c>
      <c r="K2166" t="s">
        <v>6186</v>
      </c>
      <c r="L2166" t="s">
        <v>6186</v>
      </c>
      <c r="M2166" t="s">
        <v>6186</v>
      </c>
      <c r="N2166" t="s">
        <v>6186</v>
      </c>
      <c r="O2166" t="s">
        <v>6186</v>
      </c>
      <c r="P2166" t="s">
        <v>6186</v>
      </c>
      <c r="Q2166" t="s">
        <v>6186</v>
      </c>
      <c r="R2166" t="s">
        <v>6186</v>
      </c>
      <c r="S2166" t="s">
        <v>6186</v>
      </c>
      <c r="T2166" t="s">
        <v>6186</v>
      </c>
      <c r="U2166" t="s">
        <v>6186</v>
      </c>
      <c r="V2166" t="s">
        <v>6186</v>
      </c>
      <c r="W2166" t="s">
        <v>6186</v>
      </c>
      <c r="X2166" t="s">
        <v>6186</v>
      </c>
      <c r="Y2166" t="s">
        <v>6186</v>
      </c>
      <c r="Z2166" t="s">
        <v>6186</v>
      </c>
      <c r="AA2166" t="s">
        <v>6186</v>
      </c>
      <c r="AB2166" t="s">
        <v>6186</v>
      </c>
      <c r="AC2166" t="s">
        <v>6186</v>
      </c>
      <c r="AD2166" t="s">
        <v>6186</v>
      </c>
      <c r="AE2166" t="s">
        <v>6186</v>
      </c>
      <c r="AF2166" t="s">
        <v>6186</v>
      </c>
      <c r="AG2166" t="s">
        <v>6186</v>
      </c>
      <c r="AH2166" t="s">
        <v>6186</v>
      </c>
      <c r="AI2166" t="s">
        <v>6186</v>
      </c>
      <c r="AJ2166" t="s">
        <v>6186</v>
      </c>
      <c r="AK2166" t="s">
        <v>6186</v>
      </c>
      <c r="AL2166" t="s">
        <v>6186</v>
      </c>
      <c r="AM2166" t="s">
        <v>6186</v>
      </c>
      <c r="AN2166" t="s">
        <v>6186</v>
      </c>
      <c r="AO2166" t="s">
        <v>6186</v>
      </c>
      <c r="AP2166" t="s">
        <v>6186</v>
      </c>
      <c r="AQ2166" t="s">
        <v>6186</v>
      </c>
      <c r="AR2166" t="s">
        <v>6186</v>
      </c>
      <c r="AS2166" t="s">
        <v>6186</v>
      </c>
      <c r="AT2166" t="s">
        <v>6186</v>
      </c>
      <c r="AU2166" t="s">
        <v>6186</v>
      </c>
      <c r="AV2166" t="s">
        <v>6186</v>
      </c>
      <c r="AW2166" t="s">
        <v>6186</v>
      </c>
      <c r="AX2166" t="s">
        <v>6186</v>
      </c>
      <c r="AY2166" t="s">
        <v>6186</v>
      </c>
      <c r="AZ2166" t="s">
        <v>6186</v>
      </c>
      <c r="BA2166" t="s">
        <v>6186</v>
      </c>
      <c r="BB2166" t="s">
        <v>6186</v>
      </c>
      <c r="BC2166" t="s">
        <v>6186</v>
      </c>
      <c r="BD2166" t="s">
        <v>6186</v>
      </c>
    </row>
    <row r="2167" spans="1:56">
      <c r="A2167" t="s">
        <v>6188</v>
      </c>
      <c r="B2167">
        <v>2750</v>
      </c>
      <c r="C2167">
        <v>1988</v>
      </c>
      <c r="D2167" t="s">
        <v>6186</v>
      </c>
      <c r="E2167" t="s">
        <v>6186</v>
      </c>
      <c r="F2167" t="s">
        <v>6186</v>
      </c>
      <c r="H2167" t="s">
        <v>6186</v>
      </c>
      <c r="I2167" t="str">
        <f t="shared" si="37"/>
        <v/>
      </c>
      <c r="K2167" t="s">
        <v>6186</v>
      </c>
      <c r="L2167" t="s">
        <v>6186</v>
      </c>
      <c r="M2167" t="s">
        <v>6186</v>
      </c>
      <c r="N2167" t="s">
        <v>6186</v>
      </c>
      <c r="O2167" t="s">
        <v>6186</v>
      </c>
      <c r="P2167" t="s">
        <v>6186</v>
      </c>
      <c r="Q2167" t="s">
        <v>6186</v>
      </c>
      <c r="R2167" t="s">
        <v>6186</v>
      </c>
      <c r="S2167" t="s">
        <v>6186</v>
      </c>
      <c r="T2167" t="s">
        <v>6186</v>
      </c>
      <c r="U2167" t="s">
        <v>6186</v>
      </c>
      <c r="V2167" t="s">
        <v>6186</v>
      </c>
      <c r="W2167" t="s">
        <v>6186</v>
      </c>
      <c r="X2167" t="s">
        <v>6186</v>
      </c>
      <c r="Y2167" t="s">
        <v>6186</v>
      </c>
      <c r="Z2167" t="s">
        <v>6186</v>
      </c>
      <c r="AA2167" t="s">
        <v>6186</v>
      </c>
      <c r="AB2167" t="s">
        <v>6186</v>
      </c>
      <c r="AC2167" t="s">
        <v>6186</v>
      </c>
      <c r="AD2167" t="s">
        <v>6186</v>
      </c>
      <c r="AE2167" t="s">
        <v>6186</v>
      </c>
      <c r="AF2167" t="s">
        <v>6186</v>
      </c>
      <c r="AG2167" t="s">
        <v>6186</v>
      </c>
      <c r="AH2167" t="s">
        <v>6186</v>
      </c>
      <c r="AI2167" t="s">
        <v>6186</v>
      </c>
      <c r="AJ2167" t="s">
        <v>6186</v>
      </c>
      <c r="AK2167" t="s">
        <v>6186</v>
      </c>
      <c r="AL2167" t="s">
        <v>6186</v>
      </c>
      <c r="AM2167" t="s">
        <v>6186</v>
      </c>
      <c r="AN2167" t="s">
        <v>6186</v>
      </c>
      <c r="AO2167" t="s">
        <v>6186</v>
      </c>
      <c r="AP2167" t="s">
        <v>6186</v>
      </c>
      <c r="AQ2167" t="s">
        <v>6186</v>
      </c>
      <c r="AR2167" t="s">
        <v>6186</v>
      </c>
      <c r="AS2167" t="s">
        <v>6186</v>
      </c>
      <c r="AT2167" t="s">
        <v>6186</v>
      </c>
      <c r="AU2167" t="s">
        <v>6186</v>
      </c>
      <c r="AV2167" t="s">
        <v>6186</v>
      </c>
      <c r="AW2167" t="s">
        <v>6186</v>
      </c>
      <c r="AX2167" t="s">
        <v>6186</v>
      </c>
      <c r="AY2167" t="s">
        <v>6186</v>
      </c>
      <c r="AZ2167" t="s">
        <v>6186</v>
      </c>
      <c r="BA2167" t="s">
        <v>6186</v>
      </c>
      <c r="BB2167" t="s">
        <v>6186</v>
      </c>
      <c r="BC2167" t="s">
        <v>6186</v>
      </c>
      <c r="BD2167" t="s">
        <v>6186</v>
      </c>
    </row>
    <row r="2168" spans="1:56">
      <c r="A2168" t="s">
        <v>6188</v>
      </c>
      <c r="B2168">
        <v>2750</v>
      </c>
      <c r="C2168">
        <v>1989</v>
      </c>
      <c r="D2168">
        <v>0</v>
      </c>
      <c r="E2168">
        <v>1.9999999999999999E-6</v>
      </c>
      <c r="F2168">
        <v>29.32</v>
      </c>
      <c r="H2168">
        <v>24.354659999999999</v>
      </c>
      <c r="I2168">
        <f t="shared" si="37"/>
        <v>4.8709319999999993E-5</v>
      </c>
      <c r="K2168">
        <v>23.870349999999998</v>
      </c>
      <c r="L2168">
        <v>24.875509999999998</v>
      </c>
      <c r="M2168">
        <v>364.89931999999999</v>
      </c>
      <c r="N2168">
        <v>372.30286000000001</v>
      </c>
      <c r="O2168">
        <v>357.25903</v>
      </c>
      <c r="P2168" t="s">
        <v>6186</v>
      </c>
      <c r="Q2168">
        <v>97</v>
      </c>
      <c r="R2168">
        <v>80</v>
      </c>
      <c r="S2168">
        <v>17.040600000000001</v>
      </c>
      <c r="T2168">
        <v>0.82474199999999998</v>
      </c>
      <c r="U2168">
        <v>2.9090999999999999E-2</v>
      </c>
      <c r="V2168">
        <v>33.487659999999998</v>
      </c>
      <c r="W2168" t="s">
        <v>6186</v>
      </c>
      <c r="X2168">
        <v>1</v>
      </c>
      <c r="Y2168" t="s">
        <v>6186</v>
      </c>
      <c r="Z2168" t="s">
        <v>6186</v>
      </c>
      <c r="AA2168" t="s">
        <v>6186</v>
      </c>
      <c r="AB2168">
        <v>1</v>
      </c>
      <c r="AC2168" t="s">
        <v>6186</v>
      </c>
      <c r="AD2168" t="s">
        <v>6186</v>
      </c>
      <c r="AE2168" t="s">
        <v>6186</v>
      </c>
      <c r="AF2168" t="s">
        <v>6186</v>
      </c>
      <c r="AG2168" t="s">
        <v>6186</v>
      </c>
      <c r="AH2168">
        <v>1</v>
      </c>
      <c r="AI2168" t="s">
        <v>6186</v>
      </c>
      <c r="AJ2168" t="s">
        <v>6186</v>
      </c>
      <c r="AK2168" t="s">
        <v>6186</v>
      </c>
      <c r="AL2168" t="s">
        <v>6186</v>
      </c>
      <c r="AM2168" t="s">
        <v>6186</v>
      </c>
      <c r="AN2168" t="s">
        <v>6186</v>
      </c>
      <c r="AO2168" t="s">
        <v>6186</v>
      </c>
      <c r="AP2168">
        <v>1</v>
      </c>
      <c r="AQ2168" t="s">
        <v>6186</v>
      </c>
      <c r="AR2168" t="s">
        <v>6186</v>
      </c>
      <c r="AS2168" t="s">
        <v>6186</v>
      </c>
      <c r="AT2168" t="s">
        <v>6186</v>
      </c>
      <c r="AU2168" t="s">
        <v>6186</v>
      </c>
      <c r="AV2168">
        <v>3</v>
      </c>
      <c r="AW2168" t="s">
        <v>6186</v>
      </c>
      <c r="AX2168">
        <v>4</v>
      </c>
      <c r="AY2168">
        <v>1</v>
      </c>
      <c r="AZ2168" t="s">
        <v>6186</v>
      </c>
      <c r="BA2168" t="s">
        <v>6186</v>
      </c>
      <c r="BB2168" t="s">
        <v>6186</v>
      </c>
      <c r="BC2168" t="s">
        <v>6186</v>
      </c>
      <c r="BD2168" t="s">
        <v>6186</v>
      </c>
    </row>
    <row r="2169" spans="1:56">
      <c r="A2169" t="s">
        <v>6188</v>
      </c>
      <c r="B2169">
        <v>2750</v>
      </c>
      <c r="C2169">
        <v>1990</v>
      </c>
      <c r="D2169">
        <v>14</v>
      </c>
      <c r="E2169">
        <v>1.121E-3</v>
      </c>
      <c r="F2169">
        <v>28.727309999999999</v>
      </c>
      <c r="H2169">
        <v>23.763750000000002</v>
      </c>
      <c r="I2169">
        <f t="shared" si="37"/>
        <v>2.6639163750000003E-2</v>
      </c>
      <c r="K2169">
        <v>23.15241</v>
      </c>
      <c r="L2169">
        <v>24.41948</v>
      </c>
      <c r="M2169">
        <v>373.97302000000002</v>
      </c>
      <c r="N2169">
        <v>383.84778999999997</v>
      </c>
      <c r="O2169">
        <v>363.93081999999998</v>
      </c>
      <c r="P2169" t="s">
        <v>6186</v>
      </c>
      <c r="Q2169">
        <v>97</v>
      </c>
      <c r="R2169">
        <v>80</v>
      </c>
      <c r="S2169">
        <v>15.9946</v>
      </c>
      <c r="T2169">
        <v>0.82474199999999998</v>
      </c>
      <c r="U2169">
        <v>2.9090999999999999E-2</v>
      </c>
      <c r="V2169">
        <v>32.675960000000003</v>
      </c>
      <c r="W2169" t="s">
        <v>6186</v>
      </c>
      <c r="X2169">
        <v>1</v>
      </c>
      <c r="Y2169" t="s">
        <v>6186</v>
      </c>
      <c r="Z2169" t="s">
        <v>6186</v>
      </c>
      <c r="AA2169" t="s">
        <v>6186</v>
      </c>
      <c r="AB2169">
        <v>1</v>
      </c>
      <c r="AC2169" t="s">
        <v>6186</v>
      </c>
      <c r="AD2169" t="s">
        <v>6186</v>
      </c>
      <c r="AE2169" t="s">
        <v>6186</v>
      </c>
      <c r="AF2169" t="s">
        <v>6186</v>
      </c>
      <c r="AG2169" t="s">
        <v>6186</v>
      </c>
      <c r="AH2169">
        <v>1</v>
      </c>
      <c r="AI2169" t="s">
        <v>6186</v>
      </c>
      <c r="AJ2169" t="s">
        <v>6186</v>
      </c>
      <c r="AK2169" t="s">
        <v>6186</v>
      </c>
      <c r="AL2169" t="s">
        <v>6186</v>
      </c>
      <c r="AM2169" t="s">
        <v>6186</v>
      </c>
      <c r="AN2169" t="s">
        <v>6186</v>
      </c>
      <c r="AO2169" t="s">
        <v>6186</v>
      </c>
      <c r="AP2169">
        <v>1</v>
      </c>
      <c r="AQ2169" t="s">
        <v>6186</v>
      </c>
      <c r="AR2169" t="s">
        <v>6186</v>
      </c>
      <c r="AS2169" t="s">
        <v>6186</v>
      </c>
      <c r="AT2169" t="s">
        <v>6186</v>
      </c>
      <c r="AU2169" t="s">
        <v>6186</v>
      </c>
      <c r="AV2169">
        <v>3</v>
      </c>
      <c r="AW2169" t="s">
        <v>6186</v>
      </c>
      <c r="AX2169">
        <v>4</v>
      </c>
      <c r="AY2169">
        <v>1</v>
      </c>
      <c r="AZ2169" t="s">
        <v>6186</v>
      </c>
      <c r="BA2169" t="s">
        <v>6186</v>
      </c>
      <c r="BB2169" t="s">
        <v>6186</v>
      </c>
      <c r="BC2169" t="s">
        <v>6186</v>
      </c>
      <c r="BD2169" t="s">
        <v>6186</v>
      </c>
    </row>
    <row r="2170" spans="1:56">
      <c r="A2170" t="s">
        <v>6188</v>
      </c>
      <c r="B2170">
        <v>2750</v>
      </c>
      <c r="C2170">
        <v>1991</v>
      </c>
      <c r="D2170">
        <v>28</v>
      </c>
      <c r="E2170">
        <v>2.196E-3</v>
      </c>
      <c r="F2170">
        <v>28.94689</v>
      </c>
      <c r="H2170">
        <v>23.859390000000001</v>
      </c>
      <c r="I2170">
        <f t="shared" si="37"/>
        <v>5.2395220440000001E-2</v>
      </c>
      <c r="K2170">
        <v>22.998169999999998</v>
      </c>
      <c r="L2170">
        <v>24.79608</v>
      </c>
      <c r="M2170">
        <v>372.47394000000003</v>
      </c>
      <c r="N2170">
        <v>386.42203999999998</v>
      </c>
      <c r="O2170">
        <v>358.40339</v>
      </c>
      <c r="P2170" t="s">
        <v>6186</v>
      </c>
      <c r="Q2170">
        <v>97</v>
      </c>
      <c r="R2170">
        <v>80</v>
      </c>
      <c r="S2170">
        <v>15.155900000000001</v>
      </c>
      <c r="T2170">
        <v>0.82474199999999998</v>
      </c>
      <c r="U2170">
        <v>2.9090999999999999E-2</v>
      </c>
      <c r="V2170">
        <v>32.873130000000003</v>
      </c>
      <c r="W2170" t="s">
        <v>6186</v>
      </c>
      <c r="X2170">
        <v>1</v>
      </c>
      <c r="Y2170" t="s">
        <v>6186</v>
      </c>
      <c r="Z2170">
        <v>0.56699999999999995</v>
      </c>
      <c r="AA2170" t="s">
        <v>6186</v>
      </c>
      <c r="AB2170">
        <v>0.433</v>
      </c>
      <c r="AC2170" t="s">
        <v>6186</v>
      </c>
      <c r="AD2170" t="s">
        <v>6186</v>
      </c>
      <c r="AE2170" t="s">
        <v>6186</v>
      </c>
      <c r="AF2170" t="s">
        <v>6186</v>
      </c>
      <c r="AG2170" t="s">
        <v>6186</v>
      </c>
      <c r="AH2170">
        <v>1</v>
      </c>
      <c r="AI2170" t="s">
        <v>6186</v>
      </c>
      <c r="AJ2170" t="s">
        <v>6186</v>
      </c>
      <c r="AK2170" t="s">
        <v>6186</v>
      </c>
      <c r="AL2170" t="s">
        <v>6186</v>
      </c>
      <c r="AM2170" t="s">
        <v>6186</v>
      </c>
      <c r="AN2170" t="s">
        <v>6186</v>
      </c>
      <c r="AO2170" t="s">
        <v>6186</v>
      </c>
      <c r="AP2170">
        <v>1</v>
      </c>
      <c r="AQ2170" t="s">
        <v>6186</v>
      </c>
      <c r="AR2170" t="s">
        <v>6186</v>
      </c>
      <c r="AS2170" t="s">
        <v>6186</v>
      </c>
      <c r="AT2170" t="s">
        <v>6186</v>
      </c>
      <c r="AU2170" t="s">
        <v>6186</v>
      </c>
      <c r="AV2170">
        <v>4.0999999999999996</v>
      </c>
      <c r="AW2170" t="s">
        <v>6186</v>
      </c>
      <c r="AX2170">
        <v>4</v>
      </c>
      <c r="AY2170">
        <v>0.433</v>
      </c>
      <c r="AZ2170">
        <v>0.56699999999999995</v>
      </c>
      <c r="BA2170" t="s">
        <v>6186</v>
      </c>
      <c r="BB2170" t="s">
        <v>6186</v>
      </c>
      <c r="BC2170" t="s">
        <v>6186</v>
      </c>
      <c r="BD2170" t="s">
        <v>6186</v>
      </c>
    </row>
    <row r="2171" spans="1:56">
      <c r="A2171" t="s">
        <v>6188</v>
      </c>
      <c r="B2171">
        <v>2750</v>
      </c>
      <c r="C2171">
        <v>1992</v>
      </c>
      <c r="D2171">
        <v>23</v>
      </c>
      <c r="E2171">
        <v>1.8699999999999999E-3</v>
      </c>
      <c r="F2171">
        <v>28.948160000000001</v>
      </c>
      <c r="H2171">
        <v>23.75113</v>
      </c>
      <c r="I2171">
        <f t="shared" si="37"/>
        <v>4.44146131E-2</v>
      </c>
      <c r="K2171">
        <v>22.85248</v>
      </c>
      <c r="L2171">
        <v>24.70571</v>
      </c>
      <c r="M2171">
        <v>374.17162999999999</v>
      </c>
      <c r="N2171">
        <v>388.88558</v>
      </c>
      <c r="O2171">
        <v>359.71442000000002</v>
      </c>
      <c r="P2171" t="s">
        <v>6186</v>
      </c>
      <c r="Q2171">
        <v>97</v>
      </c>
      <c r="R2171">
        <v>80</v>
      </c>
      <c r="S2171">
        <v>14.825799999999999</v>
      </c>
      <c r="T2171">
        <v>0.82474199999999998</v>
      </c>
      <c r="U2171">
        <v>2.9090999999999999E-2</v>
      </c>
      <c r="V2171">
        <v>32.723840000000003</v>
      </c>
      <c r="W2171" t="s">
        <v>6186</v>
      </c>
      <c r="X2171">
        <v>1</v>
      </c>
      <c r="Y2171" t="s">
        <v>6186</v>
      </c>
      <c r="Z2171">
        <v>0.56799999999999995</v>
      </c>
      <c r="AA2171" t="s">
        <v>6186</v>
      </c>
      <c r="AB2171">
        <v>0.432</v>
      </c>
      <c r="AC2171" t="s">
        <v>6186</v>
      </c>
      <c r="AD2171" t="s">
        <v>6186</v>
      </c>
      <c r="AE2171" t="s">
        <v>6186</v>
      </c>
      <c r="AF2171" t="s">
        <v>6186</v>
      </c>
      <c r="AG2171" t="s">
        <v>6186</v>
      </c>
      <c r="AH2171">
        <v>1</v>
      </c>
      <c r="AI2171" t="s">
        <v>6186</v>
      </c>
      <c r="AJ2171" t="s">
        <v>6186</v>
      </c>
      <c r="AK2171" t="s">
        <v>6186</v>
      </c>
      <c r="AL2171" t="s">
        <v>6186</v>
      </c>
      <c r="AM2171" t="s">
        <v>6186</v>
      </c>
      <c r="AN2171" t="s">
        <v>6186</v>
      </c>
      <c r="AO2171" t="s">
        <v>6186</v>
      </c>
      <c r="AP2171">
        <v>1</v>
      </c>
      <c r="AQ2171" t="s">
        <v>6186</v>
      </c>
      <c r="AR2171" t="s">
        <v>6186</v>
      </c>
      <c r="AS2171" t="s">
        <v>6186</v>
      </c>
      <c r="AT2171" t="s">
        <v>6186</v>
      </c>
      <c r="AU2171" t="s">
        <v>6186</v>
      </c>
      <c r="AV2171">
        <v>4.0999999999999996</v>
      </c>
      <c r="AW2171" t="s">
        <v>6186</v>
      </c>
      <c r="AX2171">
        <v>4</v>
      </c>
      <c r="AY2171">
        <v>0.432</v>
      </c>
      <c r="AZ2171">
        <v>0.56799999999999995</v>
      </c>
      <c r="BA2171" t="s">
        <v>6186</v>
      </c>
      <c r="BB2171" t="s">
        <v>6186</v>
      </c>
      <c r="BC2171" t="s">
        <v>6186</v>
      </c>
      <c r="BD2171" t="s">
        <v>6186</v>
      </c>
    </row>
    <row r="2172" spans="1:56">
      <c r="A2172" t="s">
        <v>6188</v>
      </c>
      <c r="B2172">
        <v>2750</v>
      </c>
      <c r="C2172">
        <v>1993</v>
      </c>
      <c r="D2172">
        <v>22</v>
      </c>
      <c r="E2172">
        <v>1.665E-3</v>
      </c>
      <c r="F2172">
        <v>28.96669</v>
      </c>
      <c r="H2172">
        <v>23.651409999999998</v>
      </c>
      <c r="I2172">
        <f t="shared" si="37"/>
        <v>3.9379597650000001E-2</v>
      </c>
      <c r="K2172">
        <v>22.71951</v>
      </c>
      <c r="L2172">
        <v>24.618600000000001</v>
      </c>
      <c r="M2172">
        <v>375.74923999999999</v>
      </c>
      <c r="N2172">
        <v>391.16158999999999</v>
      </c>
      <c r="O2172">
        <v>360.98716999999999</v>
      </c>
      <c r="P2172" t="s">
        <v>6186</v>
      </c>
      <c r="Q2172">
        <v>97</v>
      </c>
      <c r="R2172">
        <v>80</v>
      </c>
      <c r="S2172">
        <v>13.8789</v>
      </c>
      <c r="T2172">
        <v>0.82474199999999998</v>
      </c>
      <c r="U2172">
        <v>2.9090999999999999E-2</v>
      </c>
      <c r="V2172">
        <v>32.585859999999997</v>
      </c>
      <c r="W2172" t="s">
        <v>6186</v>
      </c>
      <c r="X2172">
        <v>1</v>
      </c>
      <c r="Y2172" t="s">
        <v>6186</v>
      </c>
      <c r="Z2172">
        <v>0.57599999999999996</v>
      </c>
      <c r="AA2172" t="s">
        <v>6186</v>
      </c>
      <c r="AB2172">
        <v>0.42399999999999999</v>
      </c>
      <c r="AC2172" t="s">
        <v>6186</v>
      </c>
      <c r="AD2172" t="s">
        <v>6186</v>
      </c>
      <c r="AE2172" t="s">
        <v>6186</v>
      </c>
      <c r="AF2172" t="s">
        <v>6186</v>
      </c>
      <c r="AG2172">
        <v>0.159</v>
      </c>
      <c r="AH2172">
        <v>0.84099999999999997</v>
      </c>
      <c r="AI2172" t="s">
        <v>6186</v>
      </c>
      <c r="AJ2172" t="s">
        <v>6186</v>
      </c>
      <c r="AK2172" t="s">
        <v>6186</v>
      </c>
      <c r="AL2172" t="s">
        <v>6186</v>
      </c>
      <c r="AM2172" t="s">
        <v>6186</v>
      </c>
      <c r="AN2172" t="s">
        <v>6186</v>
      </c>
      <c r="AO2172" t="s">
        <v>6186</v>
      </c>
      <c r="AP2172">
        <v>1</v>
      </c>
      <c r="AQ2172" t="s">
        <v>6186</v>
      </c>
      <c r="AR2172" t="s">
        <v>6186</v>
      </c>
      <c r="AS2172" t="s">
        <v>6186</v>
      </c>
      <c r="AT2172" t="s">
        <v>6186</v>
      </c>
      <c r="AU2172" t="s">
        <v>6186</v>
      </c>
      <c r="AV2172">
        <v>4.2</v>
      </c>
      <c r="AW2172" t="s">
        <v>6186</v>
      </c>
      <c r="AX2172">
        <v>4</v>
      </c>
      <c r="AY2172">
        <v>0.42399999999999999</v>
      </c>
      <c r="AZ2172">
        <v>0.57599999999999996</v>
      </c>
      <c r="BA2172" t="s">
        <v>6186</v>
      </c>
      <c r="BB2172" t="s">
        <v>6186</v>
      </c>
      <c r="BC2172" t="s">
        <v>6186</v>
      </c>
      <c r="BD2172" t="s">
        <v>6186</v>
      </c>
    </row>
    <row r="2173" spans="1:56">
      <c r="A2173" t="s">
        <v>6188</v>
      </c>
      <c r="B2173">
        <v>2750</v>
      </c>
      <c r="C2173">
        <v>1994</v>
      </c>
      <c r="D2173">
        <v>38</v>
      </c>
      <c r="E2173">
        <v>2.6700000000000001E-3</v>
      </c>
      <c r="F2173">
        <v>28.68093</v>
      </c>
      <c r="H2173">
        <v>23.3201</v>
      </c>
      <c r="I2173">
        <f t="shared" si="37"/>
        <v>6.2264667000000003E-2</v>
      </c>
      <c r="K2173">
        <v>22.32734</v>
      </c>
      <c r="L2173">
        <v>24.334440000000001</v>
      </c>
      <c r="M2173">
        <v>381.08748000000003</v>
      </c>
      <c r="N2173">
        <v>398.03217999999998</v>
      </c>
      <c r="O2173">
        <v>365.20258999999999</v>
      </c>
      <c r="P2173" t="s">
        <v>6186</v>
      </c>
      <c r="Q2173">
        <v>97</v>
      </c>
      <c r="R2173">
        <v>82.144499999999994</v>
      </c>
      <c r="S2173">
        <v>13.674899999999999</v>
      </c>
      <c r="T2173">
        <v>0.84685100000000002</v>
      </c>
      <c r="U2173">
        <v>2.9871000000000002E-2</v>
      </c>
      <c r="V2173">
        <v>32.12397</v>
      </c>
      <c r="W2173" t="s">
        <v>6186</v>
      </c>
      <c r="X2173">
        <v>1</v>
      </c>
      <c r="Y2173" t="s">
        <v>6186</v>
      </c>
      <c r="Z2173">
        <v>0.50600000000000001</v>
      </c>
      <c r="AA2173" t="s">
        <v>6186</v>
      </c>
      <c r="AB2173">
        <v>0.49399999999999999</v>
      </c>
      <c r="AC2173" t="s">
        <v>6186</v>
      </c>
      <c r="AD2173" t="s">
        <v>6186</v>
      </c>
      <c r="AE2173" t="s">
        <v>6186</v>
      </c>
      <c r="AF2173" t="s">
        <v>6186</v>
      </c>
      <c r="AG2173">
        <v>0.14299999999999999</v>
      </c>
      <c r="AH2173">
        <v>0.85699999999999998</v>
      </c>
      <c r="AI2173" t="s">
        <v>6186</v>
      </c>
      <c r="AJ2173" t="s">
        <v>6186</v>
      </c>
      <c r="AK2173" t="s">
        <v>6186</v>
      </c>
      <c r="AL2173" t="s">
        <v>6186</v>
      </c>
      <c r="AM2173" t="s">
        <v>6186</v>
      </c>
      <c r="AN2173" t="s">
        <v>6186</v>
      </c>
      <c r="AO2173" t="s">
        <v>6186</v>
      </c>
      <c r="AP2173">
        <v>1</v>
      </c>
      <c r="AQ2173" t="s">
        <v>6186</v>
      </c>
      <c r="AR2173" t="s">
        <v>6186</v>
      </c>
      <c r="AS2173" t="s">
        <v>6186</v>
      </c>
      <c r="AT2173">
        <v>0.14299999999999999</v>
      </c>
      <c r="AU2173" t="s">
        <v>6186</v>
      </c>
      <c r="AV2173">
        <v>4</v>
      </c>
      <c r="AW2173" t="s">
        <v>6186</v>
      </c>
      <c r="AX2173">
        <v>4</v>
      </c>
      <c r="AY2173">
        <v>0.49399999999999999</v>
      </c>
      <c r="AZ2173">
        <v>0.50600000000000001</v>
      </c>
      <c r="BA2173" t="s">
        <v>6186</v>
      </c>
      <c r="BB2173" t="s">
        <v>6186</v>
      </c>
      <c r="BC2173" t="s">
        <v>6186</v>
      </c>
      <c r="BD2173" t="s">
        <v>6186</v>
      </c>
    </row>
    <row r="2174" spans="1:56">
      <c r="A2174" t="s">
        <v>6188</v>
      </c>
      <c r="B2174">
        <v>2750</v>
      </c>
      <c r="C2174">
        <v>1995</v>
      </c>
      <c r="D2174">
        <v>38</v>
      </c>
      <c r="E2174">
        <v>2.48E-3</v>
      </c>
      <c r="F2174">
        <v>28.412960000000002</v>
      </c>
      <c r="H2174">
        <v>23.029240000000001</v>
      </c>
      <c r="I2174">
        <f t="shared" si="37"/>
        <v>5.7112515200000005E-2</v>
      </c>
      <c r="K2174">
        <v>21.83765</v>
      </c>
      <c r="L2174">
        <v>24.253450000000001</v>
      </c>
      <c r="M2174">
        <v>385.90073999999998</v>
      </c>
      <c r="N2174">
        <v>406.95778999999999</v>
      </c>
      <c r="O2174">
        <v>366.42216000000002</v>
      </c>
      <c r="P2174" t="s">
        <v>6186</v>
      </c>
      <c r="Q2174">
        <v>97</v>
      </c>
      <c r="R2174">
        <v>95</v>
      </c>
      <c r="S2174">
        <v>12.7524</v>
      </c>
      <c r="T2174">
        <v>0.97938099999999995</v>
      </c>
      <c r="U2174">
        <v>3.4544999999999999E-2</v>
      </c>
      <c r="V2174">
        <v>31.678889999999999</v>
      </c>
      <c r="W2174" t="s">
        <v>6186</v>
      </c>
      <c r="X2174">
        <v>1</v>
      </c>
      <c r="Y2174" t="s">
        <v>6186</v>
      </c>
      <c r="Z2174">
        <v>0.47399999999999998</v>
      </c>
      <c r="AA2174" t="s">
        <v>6186</v>
      </c>
      <c r="AB2174">
        <v>0.52600000000000002</v>
      </c>
      <c r="AC2174" t="s">
        <v>6186</v>
      </c>
      <c r="AD2174" t="s">
        <v>6186</v>
      </c>
      <c r="AE2174" t="s">
        <v>6186</v>
      </c>
      <c r="AF2174" t="s">
        <v>6186</v>
      </c>
      <c r="AG2174">
        <v>1</v>
      </c>
      <c r="AH2174" t="s">
        <v>6186</v>
      </c>
      <c r="AI2174" t="s">
        <v>6186</v>
      </c>
      <c r="AJ2174" t="s">
        <v>6186</v>
      </c>
      <c r="AK2174" t="s">
        <v>6186</v>
      </c>
      <c r="AL2174" t="s">
        <v>6186</v>
      </c>
      <c r="AM2174" t="s">
        <v>6186</v>
      </c>
      <c r="AN2174" t="s">
        <v>6186</v>
      </c>
      <c r="AO2174" t="s">
        <v>6186</v>
      </c>
      <c r="AP2174">
        <v>1</v>
      </c>
      <c r="AQ2174" t="s">
        <v>6186</v>
      </c>
      <c r="AR2174" t="s">
        <v>6186</v>
      </c>
      <c r="AS2174" t="s">
        <v>6186</v>
      </c>
      <c r="AT2174" t="s">
        <v>6186</v>
      </c>
      <c r="AU2174" t="s">
        <v>6186</v>
      </c>
      <c r="AV2174">
        <v>3.9</v>
      </c>
      <c r="AW2174" t="s">
        <v>6186</v>
      </c>
      <c r="AX2174">
        <v>4</v>
      </c>
      <c r="AY2174">
        <v>0.52600000000000002</v>
      </c>
      <c r="AZ2174">
        <v>0.47399999999999998</v>
      </c>
      <c r="BA2174" t="s">
        <v>6186</v>
      </c>
      <c r="BB2174" t="s">
        <v>6186</v>
      </c>
      <c r="BC2174" t="s">
        <v>6186</v>
      </c>
      <c r="BD2174" t="s">
        <v>6186</v>
      </c>
    </row>
    <row r="2175" spans="1:56">
      <c r="A2175" t="s">
        <v>6188</v>
      </c>
      <c r="B2175">
        <v>2750</v>
      </c>
      <c r="C2175">
        <v>1996</v>
      </c>
      <c r="D2175">
        <v>26</v>
      </c>
      <c r="E2175">
        <v>2.0070000000000001E-3</v>
      </c>
      <c r="F2175">
        <v>28.384360000000001</v>
      </c>
      <c r="H2175">
        <v>22.91215</v>
      </c>
      <c r="I2175">
        <f t="shared" si="37"/>
        <v>4.5984685050000002E-2</v>
      </c>
      <c r="K2175">
        <v>21.62623</v>
      </c>
      <c r="L2175">
        <v>24.21735</v>
      </c>
      <c r="M2175">
        <v>387.87272999999999</v>
      </c>
      <c r="N2175">
        <v>410.93612999999999</v>
      </c>
      <c r="O2175">
        <v>366.96827999999999</v>
      </c>
      <c r="P2175" t="s">
        <v>6186</v>
      </c>
      <c r="Q2175">
        <v>97</v>
      </c>
      <c r="R2175">
        <v>95</v>
      </c>
      <c r="S2175">
        <v>13.194800000000001</v>
      </c>
      <c r="T2175">
        <v>0.97938099999999995</v>
      </c>
      <c r="U2175">
        <v>3.4544999999999999E-2</v>
      </c>
      <c r="V2175">
        <v>31.543500000000002</v>
      </c>
      <c r="W2175" t="s">
        <v>6186</v>
      </c>
      <c r="X2175">
        <v>1</v>
      </c>
      <c r="Y2175" t="s">
        <v>6186</v>
      </c>
      <c r="Z2175">
        <v>0.496</v>
      </c>
      <c r="AA2175" t="s">
        <v>6186</v>
      </c>
      <c r="AB2175">
        <v>0.504</v>
      </c>
      <c r="AC2175" t="s">
        <v>6186</v>
      </c>
      <c r="AD2175" t="s">
        <v>6186</v>
      </c>
      <c r="AE2175" t="s">
        <v>6186</v>
      </c>
      <c r="AF2175" t="s">
        <v>6186</v>
      </c>
      <c r="AG2175">
        <v>1</v>
      </c>
      <c r="AH2175" t="s">
        <v>6186</v>
      </c>
      <c r="AI2175" t="s">
        <v>6186</v>
      </c>
      <c r="AJ2175" t="s">
        <v>6186</v>
      </c>
      <c r="AK2175" t="s">
        <v>6186</v>
      </c>
      <c r="AL2175" t="s">
        <v>6186</v>
      </c>
      <c r="AM2175" t="s">
        <v>6186</v>
      </c>
      <c r="AN2175" t="s">
        <v>6186</v>
      </c>
      <c r="AO2175" t="s">
        <v>6186</v>
      </c>
      <c r="AP2175">
        <v>1</v>
      </c>
      <c r="AQ2175" t="s">
        <v>6186</v>
      </c>
      <c r="AR2175" t="s">
        <v>6186</v>
      </c>
      <c r="AS2175" t="s">
        <v>6186</v>
      </c>
      <c r="AT2175">
        <v>1</v>
      </c>
      <c r="AU2175" t="s">
        <v>6186</v>
      </c>
      <c r="AV2175">
        <v>4.0999999999999996</v>
      </c>
      <c r="AW2175" t="s">
        <v>6186</v>
      </c>
      <c r="AX2175">
        <v>4</v>
      </c>
      <c r="AY2175">
        <v>0.504</v>
      </c>
      <c r="AZ2175">
        <v>0.496</v>
      </c>
      <c r="BA2175" t="s">
        <v>6186</v>
      </c>
      <c r="BB2175" t="s">
        <v>6186</v>
      </c>
      <c r="BC2175" t="s">
        <v>6186</v>
      </c>
      <c r="BD2175" t="s">
        <v>6186</v>
      </c>
    </row>
    <row r="2176" spans="1:56">
      <c r="A2176" t="s">
        <v>6188</v>
      </c>
      <c r="B2176">
        <v>2750</v>
      </c>
      <c r="C2176">
        <v>1997</v>
      </c>
      <c r="D2176">
        <v>10</v>
      </c>
      <c r="E2176">
        <v>6.6399999999999999E-4</v>
      </c>
      <c r="F2176">
        <v>28.337009999999999</v>
      </c>
      <c r="H2176">
        <v>22.744700000000002</v>
      </c>
      <c r="I2176">
        <f t="shared" si="37"/>
        <v>1.51024808E-2</v>
      </c>
      <c r="K2176">
        <v>21.537710000000001</v>
      </c>
      <c r="L2176">
        <v>23.927720000000001</v>
      </c>
      <c r="M2176">
        <v>390.72842000000003</v>
      </c>
      <c r="N2176">
        <v>412.62509999999997</v>
      </c>
      <c r="O2176">
        <v>371.41023999999999</v>
      </c>
      <c r="P2176" t="s">
        <v>6186</v>
      </c>
      <c r="Q2176">
        <v>97</v>
      </c>
      <c r="R2176">
        <v>95</v>
      </c>
      <c r="S2176">
        <v>13.188800000000001</v>
      </c>
      <c r="T2176">
        <v>0.97938099999999995</v>
      </c>
      <c r="U2176">
        <v>3.4544999999999999E-2</v>
      </c>
      <c r="V2176">
        <v>31.312090000000001</v>
      </c>
      <c r="W2176" t="s">
        <v>6186</v>
      </c>
      <c r="X2176">
        <v>1</v>
      </c>
      <c r="Y2176" t="s">
        <v>6186</v>
      </c>
      <c r="Z2176">
        <v>0.48399999999999999</v>
      </c>
      <c r="AA2176" t="s">
        <v>6186</v>
      </c>
      <c r="AB2176">
        <v>0.51600000000000001</v>
      </c>
      <c r="AC2176" t="s">
        <v>6186</v>
      </c>
      <c r="AD2176" t="s">
        <v>6186</v>
      </c>
      <c r="AE2176" t="s">
        <v>6186</v>
      </c>
      <c r="AF2176" t="s">
        <v>6186</v>
      </c>
      <c r="AG2176">
        <v>1</v>
      </c>
      <c r="AH2176" t="s">
        <v>6186</v>
      </c>
      <c r="AI2176" t="s">
        <v>6186</v>
      </c>
      <c r="AJ2176" t="s">
        <v>6186</v>
      </c>
      <c r="AK2176" t="s">
        <v>6186</v>
      </c>
      <c r="AL2176" t="s">
        <v>6186</v>
      </c>
      <c r="AM2176" t="s">
        <v>6186</v>
      </c>
      <c r="AN2176" t="s">
        <v>6186</v>
      </c>
      <c r="AO2176" t="s">
        <v>6186</v>
      </c>
      <c r="AP2176">
        <v>1</v>
      </c>
      <c r="AQ2176" t="s">
        <v>6186</v>
      </c>
      <c r="AR2176" t="s">
        <v>6186</v>
      </c>
      <c r="AS2176" t="s">
        <v>6186</v>
      </c>
      <c r="AT2176">
        <v>1</v>
      </c>
      <c r="AU2176" t="s">
        <v>6186</v>
      </c>
      <c r="AV2176">
        <v>4</v>
      </c>
      <c r="AW2176" t="s">
        <v>6186</v>
      </c>
      <c r="AX2176">
        <v>4</v>
      </c>
      <c r="AY2176">
        <v>0.51600000000000001</v>
      </c>
      <c r="AZ2176">
        <v>0.48399999999999999</v>
      </c>
      <c r="BA2176" t="s">
        <v>6186</v>
      </c>
      <c r="BB2176" t="s">
        <v>6186</v>
      </c>
      <c r="BC2176" t="s">
        <v>6186</v>
      </c>
      <c r="BD2176" t="s">
        <v>6186</v>
      </c>
    </row>
    <row r="2177" spans="1:56">
      <c r="A2177" t="s">
        <v>6188</v>
      </c>
      <c r="B2177">
        <v>2750</v>
      </c>
      <c r="C2177">
        <v>1998</v>
      </c>
      <c r="D2177">
        <v>9</v>
      </c>
      <c r="E2177">
        <v>5.9699999999999998E-4</v>
      </c>
      <c r="F2177">
        <v>28.448309999999999</v>
      </c>
      <c r="H2177">
        <v>22.71632</v>
      </c>
      <c r="I2177">
        <f t="shared" si="37"/>
        <v>1.356164304E-2</v>
      </c>
      <c r="K2177">
        <v>21.500810000000001</v>
      </c>
      <c r="L2177">
        <v>23.88045</v>
      </c>
      <c r="M2177">
        <v>391.21649000000002</v>
      </c>
      <c r="N2177">
        <v>413.33330000000001</v>
      </c>
      <c r="O2177">
        <v>372.14548000000002</v>
      </c>
      <c r="P2177" t="s">
        <v>6186</v>
      </c>
      <c r="Q2177">
        <v>97</v>
      </c>
      <c r="R2177">
        <v>95</v>
      </c>
      <c r="S2177">
        <v>13.622199999999999</v>
      </c>
      <c r="T2177">
        <v>0.97938099999999995</v>
      </c>
      <c r="U2177">
        <v>3.4544999999999999E-2</v>
      </c>
      <c r="V2177">
        <v>31.249659999999999</v>
      </c>
      <c r="W2177" t="s">
        <v>6186</v>
      </c>
      <c r="X2177">
        <v>1</v>
      </c>
      <c r="Y2177" t="s">
        <v>6186</v>
      </c>
      <c r="Z2177">
        <v>0.46</v>
      </c>
      <c r="AA2177" t="s">
        <v>6186</v>
      </c>
      <c r="AB2177">
        <v>0.54</v>
      </c>
      <c r="AC2177" t="s">
        <v>6186</v>
      </c>
      <c r="AD2177" t="s">
        <v>6186</v>
      </c>
      <c r="AE2177" t="s">
        <v>6186</v>
      </c>
      <c r="AF2177" t="s">
        <v>6186</v>
      </c>
      <c r="AG2177">
        <v>1</v>
      </c>
      <c r="AH2177" t="s">
        <v>6186</v>
      </c>
      <c r="AI2177" t="s">
        <v>6186</v>
      </c>
      <c r="AJ2177" t="s">
        <v>6186</v>
      </c>
      <c r="AK2177" t="s">
        <v>6186</v>
      </c>
      <c r="AL2177" t="s">
        <v>6186</v>
      </c>
      <c r="AM2177" t="s">
        <v>6186</v>
      </c>
      <c r="AN2177" t="s">
        <v>6186</v>
      </c>
      <c r="AO2177" t="s">
        <v>6186</v>
      </c>
      <c r="AP2177">
        <v>1</v>
      </c>
      <c r="AQ2177" t="s">
        <v>6186</v>
      </c>
      <c r="AR2177" t="s">
        <v>6186</v>
      </c>
      <c r="AS2177" t="s">
        <v>6186</v>
      </c>
      <c r="AT2177">
        <v>1</v>
      </c>
      <c r="AU2177" t="s">
        <v>6186</v>
      </c>
      <c r="AV2177">
        <v>4</v>
      </c>
      <c r="AW2177" t="s">
        <v>6186</v>
      </c>
      <c r="AX2177">
        <v>4</v>
      </c>
      <c r="AY2177">
        <v>0.54</v>
      </c>
      <c r="AZ2177">
        <v>0.46</v>
      </c>
      <c r="BA2177" t="s">
        <v>6186</v>
      </c>
      <c r="BB2177" t="s">
        <v>6186</v>
      </c>
      <c r="BC2177" t="s">
        <v>6186</v>
      </c>
      <c r="BD2177" t="s">
        <v>6186</v>
      </c>
    </row>
    <row r="2178" spans="1:56">
      <c r="A2178" t="s">
        <v>6188</v>
      </c>
      <c r="B2178">
        <v>2750</v>
      </c>
      <c r="C2178">
        <v>1999</v>
      </c>
      <c r="D2178" t="s">
        <v>6186</v>
      </c>
      <c r="E2178" t="s">
        <v>6186</v>
      </c>
      <c r="F2178" t="s">
        <v>6186</v>
      </c>
      <c r="H2178" t="s">
        <v>6186</v>
      </c>
      <c r="I2178" t="str">
        <f t="shared" si="37"/>
        <v/>
      </c>
      <c r="K2178" t="s">
        <v>6186</v>
      </c>
      <c r="L2178" t="s">
        <v>6186</v>
      </c>
      <c r="M2178" t="s">
        <v>6186</v>
      </c>
      <c r="N2178" t="s">
        <v>6186</v>
      </c>
      <c r="O2178" t="s">
        <v>6186</v>
      </c>
      <c r="P2178" t="s">
        <v>6186</v>
      </c>
      <c r="Q2178" t="s">
        <v>6186</v>
      </c>
      <c r="R2178" t="s">
        <v>6186</v>
      </c>
      <c r="S2178" t="s">
        <v>6186</v>
      </c>
      <c r="T2178" t="s">
        <v>6186</v>
      </c>
      <c r="U2178" t="s">
        <v>6186</v>
      </c>
      <c r="V2178" t="s">
        <v>6186</v>
      </c>
      <c r="W2178" t="s">
        <v>6186</v>
      </c>
      <c r="X2178" t="s">
        <v>6186</v>
      </c>
      <c r="Y2178" t="s">
        <v>6186</v>
      </c>
      <c r="Z2178" t="s">
        <v>6186</v>
      </c>
      <c r="AA2178" t="s">
        <v>6186</v>
      </c>
      <c r="AB2178" t="s">
        <v>6186</v>
      </c>
      <c r="AC2178" t="s">
        <v>6186</v>
      </c>
      <c r="AD2178" t="s">
        <v>6186</v>
      </c>
      <c r="AE2178" t="s">
        <v>6186</v>
      </c>
      <c r="AF2178" t="s">
        <v>6186</v>
      </c>
      <c r="AG2178" t="s">
        <v>6186</v>
      </c>
      <c r="AH2178" t="s">
        <v>6186</v>
      </c>
      <c r="AI2178" t="s">
        <v>6186</v>
      </c>
      <c r="AJ2178" t="s">
        <v>6186</v>
      </c>
      <c r="AK2178" t="s">
        <v>6186</v>
      </c>
      <c r="AL2178" t="s">
        <v>6186</v>
      </c>
      <c r="AM2178" t="s">
        <v>6186</v>
      </c>
      <c r="AN2178" t="s">
        <v>6186</v>
      </c>
      <c r="AO2178" t="s">
        <v>6186</v>
      </c>
      <c r="AP2178" t="s">
        <v>6186</v>
      </c>
      <c r="AQ2178" t="s">
        <v>6186</v>
      </c>
      <c r="AR2178" t="s">
        <v>6186</v>
      </c>
      <c r="AS2178" t="s">
        <v>6186</v>
      </c>
      <c r="AT2178" t="s">
        <v>6186</v>
      </c>
      <c r="AU2178" t="s">
        <v>6186</v>
      </c>
      <c r="AV2178" t="s">
        <v>6186</v>
      </c>
      <c r="AW2178" t="s">
        <v>6186</v>
      </c>
      <c r="AX2178" t="s">
        <v>6186</v>
      </c>
      <c r="AY2178" t="s">
        <v>6186</v>
      </c>
      <c r="AZ2178" t="s">
        <v>6186</v>
      </c>
      <c r="BA2178" t="s">
        <v>6186</v>
      </c>
      <c r="BB2178" t="s">
        <v>6186</v>
      </c>
      <c r="BC2178" t="s">
        <v>6186</v>
      </c>
      <c r="BD2178" t="s">
        <v>6186</v>
      </c>
    </row>
    <row r="2179" spans="1:56">
      <c r="A2179" t="s">
        <v>6188</v>
      </c>
      <c r="B2179">
        <v>2750</v>
      </c>
      <c r="C2179">
        <v>2000</v>
      </c>
      <c r="D2179" t="s">
        <v>6186</v>
      </c>
      <c r="E2179" t="s">
        <v>6186</v>
      </c>
      <c r="F2179" t="s">
        <v>6186</v>
      </c>
      <c r="H2179" t="s">
        <v>6186</v>
      </c>
      <c r="I2179" t="str">
        <f t="shared" si="37"/>
        <v/>
      </c>
      <c r="K2179" t="s">
        <v>6186</v>
      </c>
      <c r="L2179" t="s">
        <v>6186</v>
      </c>
      <c r="M2179" t="s">
        <v>6186</v>
      </c>
      <c r="N2179" t="s">
        <v>6186</v>
      </c>
      <c r="O2179" t="s">
        <v>6186</v>
      </c>
      <c r="P2179" t="s">
        <v>6186</v>
      </c>
      <c r="Q2179" t="s">
        <v>6186</v>
      </c>
      <c r="R2179" t="s">
        <v>6186</v>
      </c>
      <c r="S2179" t="s">
        <v>6186</v>
      </c>
      <c r="T2179" t="s">
        <v>6186</v>
      </c>
      <c r="U2179" t="s">
        <v>6186</v>
      </c>
      <c r="V2179" t="s">
        <v>6186</v>
      </c>
      <c r="W2179" t="s">
        <v>6186</v>
      </c>
      <c r="X2179" t="s">
        <v>6186</v>
      </c>
      <c r="Y2179" t="s">
        <v>6186</v>
      </c>
      <c r="Z2179" t="s">
        <v>6186</v>
      </c>
      <c r="AA2179" t="s">
        <v>6186</v>
      </c>
      <c r="AB2179" t="s">
        <v>6186</v>
      </c>
      <c r="AC2179" t="s">
        <v>6186</v>
      </c>
      <c r="AD2179" t="s">
        <v>6186</v>
      </c>
      <c r="AE2179" t="s">
        <v>6186</v>
      </c>
      <c r="AF2179" t="s">
        <v>6186</v>
      </c>
      <c r="AG2179" t="s">
        <v>6186</v>
      </c>
      <c r="AH2179" t="s">
        <v>6186</v>
      </c>
      <c r="AI2179" t="s">
        <v>6186</v>
      </c>
      <c r="AJ2179" t="s">
        <v>6186</v>
      </c>
      <c r="AK2179" t="s">
        <v>6186</v>
      </c>
      <c r="AL2179" t="s">
        <v>6186</v>
      </c>
      <c r="AM2179" t="s">
        <v>6186</v>
      </c>
      <c r="AN2179" t="s">
        <v>6186</v>
      </c>
      <c r="AO2179" t="s">
        <v>6186</v>
      </c>
      <c r="AP2179" t="s">
        <v>6186</v>
      </c>
      <c r="AQ2179" t="s">
        <v>6186</v>
      </c>
      <c r="AR2179" t="s">
        <v>6186</v>
      </c>
      <c r="AS2179" t="s">
        <v>6186</v>
      </c>
      <c r="AT2179" t="s">
        <v>6186</v>
      </c>
      <c r="AU2179" t="s">
        <v>6186</v>
      </c>
      <c r="AV2179" t="s">
        <v>6186</v>
      </c>
      <c r="AW2179" t="s">
        <v>6186</v>
      </c>
      <c r="AX2179" t="s">
        <v>6186</v>
      </c>
      <c r="AY2179" t="s">
        <v>6186</v>
      </c>
      <c r="AZ2179" t="s">
        <v>6186</v>
      </c>
      <c r="BA2179" t="s">
        <v>6186</v>
      </c>
      <c r="BB2179" t="s">
        <v>6186</v>
      </c>
      <c r="BC2179" t="s">
        <v>6186</v>
      </c>
      <c r="BD2179" t="s">
        <v>6186</v>
      </c>
    </row>
    <row r="2180" spans="1:56">
      <c r="A2180" t="s">
        <v>6188</v>
      </c>
      <c r="B2180">
        <v>2750</v>
      </c>
      <c r="C2180">
        <v>2001</v>
      </c>
      <c r="D2180" t="s">
        <v>6186</v>
      </c>
      <c r="E2180" t="s">
        <v>6186</v>
      </c>
      <c r="F2180" t="s">
        <v>6186</v>
      </c>
      <c r="H2180" t="s">
        <v>6186</v>
      </c>
      <c r="I2180" t="str">
        <f t="shared" si="37"/>
        <v/>
      </c>
      <c r="K2180" t="s">
        <v>6186</v>
      </c>
      <c r="L2180" t="s">
        <v>6186</v>
      </c>
      <c r="M2180" t="s">
        <v>6186</v>
      </c>
      <c r="N2180" t="s">
        <v>6186</v>
      </c>
      <c r="O2180" t="s">
        <v>6186</v>
      </c>
      <c r="P2180" t="s">
        <v>6186</v>
      </c>
      <c r="Q2180" t="s">
        <v>6186</v>
      </c>
      <c r="R2180" t="s">
        <v>6186</v>
      </c>
      <c r="S2180" t="s">
        <v>6186</v>
      </c>
      <c r="T2180" t="s">
        <v>6186</v>
      </c>
      <c r="U2180" t="s">
        <v>6186</v>
      </c>
      <c r="V2180" t="s">
        <v>6186</v>
      </c>
      <c r="W2180" t="s">
        <v>6186</v>
      </c>
      <c r="X2180" t="s">
        <v>6186</v>
      </c>
      <c r="Y2180" t="s">
        <v>6186</v>
      </c>
      <c r="Z2180" t="s">
        <v>6186</v>
      </c>
      <c r="AA2180" t="s">
        <v>6186</v>
      </c>
      <c r="AB2180" t="s">
        <v>6186</v>
      </c>
      <c r="AC2180" t="s">
        <v>6186</v>
      </c>
      <c r="AD2180" t="s">
        <v>6186</v>
      </c>
      <c r="AE2180" t="s">
        <v>6186</v>
      </c>
      <c r="AF2180" t="s">
        <v>6186</v>
      </c>
      <c r="AG2180" t="s">
        <v>6186</v>
      </c>
      <c r="AH2180" t="s">
        <v>6186</v>
      </c>
      <c r="AI2180" t="s">
        <v>6186</v>
      </c>
      <c r="AJ2180" t="s">
        <v>6186</v>
      </c>
      <c r="AK2180" t="s">
        <v>6186</v>
      </c>
      <c r="AL2180" t="s">
        <v>6186</v>
      </c>
      <c r="AM2180" t="s">
        <v>6186</v>
      </c>
      <c r="AN2180" t="s">
        <v>6186</v>
      </c>
      <c r="AO2180" t="s">
        <v>6186</v>
      </c>
      <c r="AP2180" t="s">
        <v>6186</v>
      </c>
      <c r="AQ2180" t="s">
        <v>6186</v>
      </c>
      <c r="AR2180" t="s">
        <v>6186</v>
      </c>
      <c r="AS2180" t="s">
        <v>6186</v>
      </c>
      <c r="AT2180" t="s">
        <v>6186</v>
      </c>
      <c r="AU2180" t="s">
        <v>6186</v>
      </c>
      <c r="AV2180" t="s">
        <v>6186</v>
      </c>
      <c r="AW2180" t="s">
        <v>6186</v>
      </c>
      <c r="AX2180" t="s">
        <v>6186</v>
      </c>
      <c r="AY2180" t="s">
        <v>6186</v>
      </c>
      <c r="AZ2180" t="s">
        <v>6186</v>
      </c>
      <c r="BA2180" t="s">
        <v>6186</v>
      </c>
      <c r="BB2180" t="s">
        <v>6186</v>
      </c>
      <c r="BC2180" t="s">
        <v>6186</v>
      </c>
      <c r="BD2180" t="s">
        <v>6186</v>
      </c>
    </row>
    <row r="2181" spans="1:56">
      <c r="A2181" t="s">
        <v>6188</v>
      </c>
      <c r="B2181">
        <v>2750</v>
      </c>
      <c r="C2181">
        <v>2002</v>
      </c>
      <c r="D2181" t="s">
        <v>6186</v>
      </c>
      <c r="E2181" t="s">
        <v>6186</v>
      </c>
      <c r="F2181" t="s">
        <v>6186</v>
      </c>
      <c r="H2181" t="s">
        <v>6186</v>
      </c>
      <c r="I2181" t="str">
        <f t="shared" si="37"/>
        <v/>
      </c>
      <c r="K2181" t="s">
        <v>6186</v>
      </c>
      <c r="L2181" t="s">
        <v>6186</v>
      </c>
      <c r="M2181" t="s">
        <v>6186</v>
      </c>
      <c r="N2181" t="s">
        <v>6186</v>
      </c>
      <c r="O2181" t="s">
        <v>6186</v>
      </c>
      <c r="P2181" t="s">
        <v>6186</v>
      </c>
      <c r="Q2181" t="s">
        <v>6186</v>
      </c>
      <c r="R2181" t="s">
        <v>6186</v>
      </c>
      <c r="S2181" t="s">
        <v>6186</v>
      </c>
      <c r="T2181" t="s">
        <v>6186</v>
      </c>
      <c r="U2181" t="s">
        <v>6186</v>
      </c>
      <c r="V2181" t="s">
        <v>6186</v>
      </c>
      <c r="W2181" t="s">
        <v>6186</v>
      </c>
      <c r="X2181" t="s">
        <v>6186</v>
      </c>
      <c r="Y2181" t="s">
        <v>6186</v>
      </c>
      <c r="Z2181" t="s">
        <v>6186</v>
      </c>
      <c r="AA2181" t="s">
        <v>6186</v>
      </c>
      <c r="AB2181" t="s">
        <v>6186</v>
      </c>
      <c r="AC2181" t="s">
        <v>6186</v>
      </c>
      <c r="AD2181" t="s">
        <v>6186</v>
      </c>
      <c r="AE2181" t="s">
        <v>6186</v>
      </c>
      <c r="AF2181" t="s">
        <v>6186</v>
      </c>
      <c r="AG2181" t="s">
        <v>6186</v>
      </c>
      <c r="AH2181" t="s">
        <v>6186</v>
      </c>
      <c r="AI2181" t="s">
        <v>6186</v>
      </c>
      <c r="AJ2181" t="s">
        <v>6186</v>
      </c>
      <c r="AK2181" t="s">
        <v>6186</v>
      </c>
      <c r="AL2181" t="s">
        <v>6186</v>
      </c>
      <c r="AM2181" t="s">
        <v>6186</v>
      </c>
      <c r="AN2181" t="s">
        <v>6186</v>
      </c>
      <c r="AO2181" t="s">
        <v>6186</v>
      </c>
      <c r="AP2181" t="s">
        <v>6186</v>
      </c>
      <c r="AQ2181" t="s">
        <v>6186</v>
      </c>
      <c r="AR2181" t="s">
        <v>6186</v>
      </c>
      <c r="AS2181" t="s">
        <v>6186</v>
      </c>
      <c r="AT2181" t="s">
        <v>6186</v>
      </c>
      <c r="AU2181" t="s">
        <v>6186</v>
      </c>
      <c r="AV2181" t="s">
        <v>6186</v>
      </c>
      <c r="AW2181" t="s">
        <v>6186</v>
      </c>
      <c r="AX2181" t="s">
        <v>6186</v>
      </c>
      <c r="AY2181" t="s">
        <v>6186</v>
      </c>
      <c r="AZ2181" t="s">
        <v>6186</v>
      </c>
      <c r="BA2181" t="s">
        <v>6186</v>
      </c>
      <c r="BB2181" t="s">
        <v>6186</v>
      </c>
      <c r="BC2181" t="s">
        <v>6186</v>
      </c>
      <c r="BD2181" t="s">
        <v>6186</v>
      </c>
    </row>
    <row r="2182" spans="1:56">
      <c r="A2182" t="s">
        <v>6188</v>
      </c>
      <c r="B2182">
        <v>2750</v>
      </c>
      <c r="C2182">
        <v>2003</v>
      </c>
      <c r="D2182" t="s">
        <v>6186</v>
      </c>
      <c r="E2182" t="s">
        <v>6186</v>
      </c>
      <c r="F2182" t="s">
        <v>6186</v>
      </c>
      <c r="H2182" t="s">
        <v>6186</v>
      </c>
      <c r="I2182" t="str">
        <f t="shared" si="37"/>
        <v/>
      </c>
      <c r="K2182" t="s">
        <v>6186</v>
      </c>
      <c r="L2182" t="s">
        <v>6186</v>
      </c>
      <c r="M2182" t="s">
        <v>6186</v>
      </c>
      <c r="N2182" t="s">
        <v>6186</v>
      </c>
      <c r="O2182" t="s">
        <v>6186</v>
      </c>
      <c r="P2182" t="s">
        <v>6186</v>
      </c>
      <c r="Q2182" t="s">
        <v>6186</v>
      </c>
      <c r="R2182" t="s">
        <v>6186</v>
      </c>
      <c r="S2182" t="s">
        <v>6186</v>
      </c>
      <c r="T2182" t="s">
        <v>6186</v>
      </c>
      <c r="U2182" t="s">
        <v>6186</v>
      </c>
      <c r="V2182" t="s">
        <v>6186</v>
      </c>
      <c r="W2182" t="s">
        <v>6186</v>
      </c>
      <c r="X2182" t="s">
        <v>6186</v>
      </c>
      <c r="Y2182" t="s">
        <v>6186</v>
      </c>
      <c r="Z2182" t="s">
        <v>6186</v>
      </c>
      <c r="AA2182" t="s">
        <v>6186</v>
      </c>
      <c r="AB2182" t="s">
        <v>6186</v>
      </c>
      <c r="AC2182" t="s">
        <v>6186</v>
      </c>
      <c r="AD2182" t="s">
        <v>6186</v>
      </c>
      <c r="AE2182" t="s">
        <v>6186</v>
      </c>
      <c r="AF2182" t="s">
        <v>6186</v>
      </c>
      <c r="AG2182" t="s">
        <v>6186</v>
      </c>
      <c r="AH2182" t="s">
        <v>6186</v>
      </c>
      <c r="AI2182" t="s">
        <v>6186</v>
      </c>
      <c r="AJ2182" t="s">
        <v>6186</v>
      </c>
      <c r="AK2182" t="s">
        <v>6186</v>
      </c>
      <c r="AL2182" t="s">
        <v>6186</v>
      </c>
      <c r="AM2182" t="s">
        <v>6186</v>
      </c>
      <c r="AN2182" t="s">
        <v>6186</v>
      </c>
      <c r="AO2182" t="s">
        <v>6186</v>
      </c>
      <c r="AP2182" t="s">
        <v>6186</v>
      </c>
      <c r="AQ2182" t="s">
        <v>6186</v>
      </c>
      <c r="AR2182" t="s">
        <v>6186</v>
      </c>
      <c r="AS2182" t="s">
        <v>6186</v>
      </c>
      <c r="AT2182" t="s">
        <v>6186</v>
      </c>
      <c r="AU2182" t="s">
        <v>6186</v>
      </c>
      <c r="AV2182" t="s">
        <v>6186</v>
      </c>
      <c r="AW2182" t="s">
        <v>6186</v>
      </c>
      <c r="AX2182" t="s">
        <v>6186</v>
      </c>
      <c r="AY2182" t="s">
        <v>6186</v>
      </c>
      <c r="AZ2182" t="s">
        <v>6186</v>
      </c>
      <c r="BA2182" t="s">
        <v>6186</v>
      </c>
      <c r="BB2182" t="s">
        <v>6186</v>
      </c>
      <c r="BC2182" t="s">
        <v>6186</v>
      </c>
      <c r="BD2182" t="s">
        <v>6186</v>
      </c>
    </row>
    <row r="2183" spans="1:56">
      <c r="A2183" t="s">
        <v>6188</v>
      </c>
      <c r="B2183">
        <v>2750</v>
      </c>
      <c r="C2183">
        <v>2004</v>
      </c>
      <c r="D2183" t="s">
        <v>6186</v>
      </c>
      <c r="E2183" t="s">
        <v>6186</v>
      </c>
      <c r="F2183" t="s">
        <v>6186</v>
      </c>
      <c r="H2183" t="s">
        <v>6186</v>
      </c>
      <c r="I2183" t="str">
        <f t="shared" si="37"/>
        <v/>
      </c>
      <c r="K2183" t="s">
        <v>6186</v>
      </c>
      <c r="L2183" t="s">
        <v>6186</v>
      </c>
      <c r="M2183" t="s">
        <v>6186</v>
      </c>
      <c r="N2183" t="s">
        <v>6186</v>
      </c>
      <c r="O2183" t="s">
        <v>6186</v>
      </c>
      <c r="P2183" t="s">
        <v>6186</v>
      </c>
      <c r="Q2183" t="s">
        <v>6186</v>
      </c>
      <c r="R2183" t="s">
        <v>6186</v>
      </c>
      <c r="S2183" t="s">
        <v>6186</v>
      </c>
      <c r="T2183" t="s">
        <v>6186</v>
      </c>
      <c r="U2183" t="s">
        <v>6186</v>
      </c>
      <c r="V2183" t="s">
        <v>6186</v>
      </c>
      <c r="W2183" t="s">
        <v>6186</v>
      </c>
      <c r="X2183" t="s">
        <v>6186</v>
      </c>
      <c r="Y2183" t="s">
        <v>6186</v>
      </c>
      <c r="Z2183" t="s">
        <v>6186</v>
      </c>
      <c r="AA2183" t="s">
        <v>6186</v>
      </c>
      <c r="AB2183" t="s">
        <v>6186</v>
      </c>
      <c r="AC2183" t="s">
        <v>6186</v>
      </c>
      <c r="AD2183" t="s">
        <v>6186</v>
      </c>
      <c r="AE2183" t="s">
        <v>6186</v>
      </c>
      <c r="AF2183" t="s">
        <v>6186</v>
      </c>
      <c r="AG2183" t="s">
        <v>6186</v>
      </c>
      <c r="AH2183" t="s">
        <v>6186</v>
      </c>
      <c r="AI2183" t="s">
        <v>6186</v>
      </c>
      <c r="AJ2183" t="s">
        <v>6186</v>
      </c>
      <c r="AK2183" t="s">
        <v>6186</v>
      </c>
      <c r="AL2183" t="s">
        <v>6186</v>
      </c>
      <c r="AM2183" t="s">
        <v>6186</v>
      </c>
      <c r="AN2183" t="s">
        <v>6186</v>
      </c>
      <c r="AO2183" t="s">
        <v>6186</v>
      </c>
      <c r="AP2183" t="s">
        <v>6186</v>
      </c>
      <c r="AQ2183" t="s">
        <v>6186</v>
      </c>
      <c r="AR2183" t="s">
        <v>6186</v>
      </c>
      <c r="AS2183" t="s">
        <v>6186</v>
      </c>
      <c r="AT2183" t="s">
        <v>6186</v>
      </c>
      <c r="AU2183" t="s">
        <v>6186</v>
      </c>
      <c r="AV2183" t="s">
        <v>6186</v>
      </c>
      <c r="AW2183" t="s">
        <v>6186</v>
      </c>
      <c r="AX2183" t="s">
        <v>6186</v>
      </c>
      <c r="AY2183" t="s">
        <v>6186</v>
      </c>
      <c r="AZ2183" t="s">
        <v>6186</v>
      </c>
      <c r="BA2183" t="s">
        <v>6186</v>
      </c>
      <c r="BB2183" t="s">
        <v>6186</v>
      </c>
      <c r="BC2183" t="s">
        <v>6186</v>
      </c>
      <c r="BD2183" t="s">
        <v>6186</v>
      </c>
    </row>
    <row r="2184" spans="1:56">
      <c r="A2184" t="s">
        <v>6188</v>
      </c>
      <c r="B2184">
        <v>2750</v>
      </c>
      <c r="C2184">
        <v>2005</v>
      </c>
      <c r="D2184" t="s">
        <v>6186</v>
      </c>
      <c r="E2184" t="s">
        <v>6186</v>
      </c>
      <c r="F2184" t="s">
        <v>6186</v>
      </c>
      <c r="H2184" t="s">
        <v>6186</v>
      </c>
      <c r="I2184" t="str">
        <f t="shared" si="37"/>
        <v/>
      </c>
      <c r="K2184" t="s">
        <v>6186</v>
      </c>
      <c r="L2184" t="s">
        <v>6186</v>
      </c>
      <c r="M2184" t="s">
        <v>6186</v>
      </c>
      <c r="N2184" t="s">
        <v>6186</v>
      </c>
      <c r="O2184" t="s">
        <v>6186</v>
      </c>
      <c r="P2184" t="s">
        <v>6186</v>
      </c>
      <c r="Q2184" t="s">
        <v>6186</v>
      </c>
      <c r="R2184" t="s">
        <v>6186</v>
      </c>
      <c r="S2184" t="s">
        <v>6186</v>
      </c>
      <c r="T2184" t="s">
        <v>6186</v>
      </c>
      <c r="U2184" t="s">
        <v>6186</v>
      </c>
      <c r="V2184" t="s">
        <v>6186</v>
      </c>
      <c r="W2184" t="s">
        <v>6186</v>
      </c>
      <c r="X2184" t="s">
        <v>6186</v>
      </c>
      <c r="Y2184" t="s">
        <v>6186</v>
      </c>
      <c r="Z2184" t="s">
        <v>6186</v>
      </c>
      <c r="AA2184" t="s">
        <v>6186</v>
      </c>
      <c r="AB2184" t="s">
        <v>6186</v>
      </c>
      <c r="AC2184" t="s">
        <v>6186</v>
      </c>
      <c r="AD2184" t="s">
        <v>6186</v>
      </c>
      <c r="AE2184" t="s">
        <v>6186</v>
      </c>
      <c r="AF2184" t="s">
        <v>6186</v>
      </c>
      <c r="AG2184" t="s">
        <v>6186</v>
      </c>
      <c r="AH2184" t="s">
        <v>6186</v>
      </c>
      <c r="AI2184" t="s">
        <v>6186</v>
      </c>
      <c r="AJ2184" t="s">
        <v>6186</v>
      </c>
      <c r="AK2184" t="s">
        <v>6186</v>
      </c>
      <c r="AL2184" t="s">
        <v>6186</v>
      </c>
      <c r="AM2184" t="s">
        <v>6186</v>
      </c>
      <c r="AN2184" t="s">
        <v>6186</v>
      </c>
      <c r="AO2184" t="s">
        <v>6186</v>
      </c>
      <c r="AP2184" t="s">
        <v>6186</v>
      </c>
      <c r="AQ2184" t="s">
        <v>6186</v>
      </c>
      <c r="AR2184" t="s">
        <v>6186</v>
      </c>
      <c r="AS2184" t="s">
        <v>6186</v>
      </c>
      <c r="AT2184" t="s">
        <v>6186</v>
      </c>
      <c r="AU2184" t="s">
        <v>6186</v>
      </c>
      <c r="AV2184" t="s">
        <v>6186</v>
      </c>
      <c r="AW2184" t="s">
        <v>6186</v>
      </c>
      <c r="AX2184" t="s">
        <v>6186</v>
      </c>
      <c r="AY2184" t="s">
        <v>6186</v>
      </c>
      <c r="AZ2184" t="s">
        <v>6186</v>
      </c>
      <c r="BA2184" t="s">
        <v>6186</v>
      </c>
      <c r="BB2184" t="s">
        <v>6186</v>
      </c>
      <c r="BC2184" t="s">
        <v>6186</v>
      </c>
      <c r="BD2184" t="s">
        <v>6186</v>
      </c>
    </row>
    <row r="2185" spans="1:56">
      <c r="A2185" t="s">
        <v>6188</v>
      </c>
      <c r="B2185">
        <v>2750</v>
      </c>
      <c r="C2185">
        <v>2006</v>
      </c>
      <c r="D2185" t="s">
        <v>6186</v>
      </c>
      <c r="E2185" t="s">
        <v>6186</v>
      </c>
      <c r="F2185" t="s">
        <v>6186</v>
      </c>
      <c r="H2185" t="s">
        <v>6186</v>
      </c>
      <c r="I2185" t="str">
        <f t="shared" si="37"/>
        <v/>
      </c>
      <c r="K2185" t="s">
        <v>6186</v>
      </c>
      <c r="L2185" t="s">
        <v>6186</v>
      </c>
      <c r="M2185" t="s">
        <v>6186</v>
      </c>
      <c r="N2185" t="s">
        <v>6186</v>
      </c>
      <c r="O2185" t="s">
        <v>6186</v>
      </c>
      <c r="P2185" t="s">
        <v>6186</v>
      </c>
      <c r="Q2185" t="s">
        <v>6186</v>
      </c>
      <c r="R2185" t="s">
        <v>6186</v>
      </c>
      <c r="S2185" t="s">
        <v>6186</v>
      </c>
      <c r="T2185" t="s">
        <v>6186</v>
      </c>
      <c r="U2185" t="s">
        <v>6186</v>
      </c>
      <c r="V2185" t="s">
        <v>6186</v>
      </c>
      <c r="W2185" t="s">
        <v>6186</v>
      </c>
      <c r="X2185" t="s">
        <v>6186</v>
      </c>
      <c r="Y2185" t="s">
        <v>6186</v>
      </c>
      <c r="Z2185" t="s">
        <v>6186</v>
      </c>
      <c r="AA2185" t="s">
        <v>6186</v>
      </c>
      <c r="AB2185" t="s">
        <v>6186</v>
      </c>
      <c r="AC2185" t="s">
        <v>6186</v>
      </c>
      <c r="AD2185" t="s">
        <v>6186</v>
      </c>
      <c r="AE2185" t="s">
        <v>6186</v>
      </c>
      <c r="AF2185" t="s">
        <v>6186</v>
      </c>
      <c r="AG2185" t="s">
        <v>6186</v>
      </c>
      <c r="AH2185" t="s">
        <v>6186</v>
      </c>
      <c r="AI2185" t="s">
        <v>6186</v>
      </c>
      <c r="AJ2185" t="s">
        <v>6186</v>
      </c>
      <c r="AK2185" t="s">
        <v>6186</v>
      </c>
      <c r="AL2185" t="s">
        <v>6186</v>
      </c>
      <c r="AM2185" t="s">
        <v>6186</v>
      </c>
      <c r="AN2185" t="s">
        <v>6186</v>
      </c>
      <c r="AO2185" t="s">
        <v>6186</v>
      </c>
      <c r="AP2185" t="s">
        <v>6186</v>
      </c>
      <c r="AQ2185" t="s">
        <v>6186</v>
      </c>
      <c r="AR2185" t="s">
        <v>6186</v>
      </c>
      <c r="AS2185" t="s">
        <v>6186</v>
      </c>
      <c r="AT2185" t="s">
        <v>6186</v>
      </c>
      <c r="AU2185" t="s">
        <v>6186</v>
      </c>
      <c r="AV2185" t="s">
        <v>6186</v>
      </c>
      <c r="AW2185" t="s">
        <v>6186</v>
      </c>
      <c r="AX2185" t="s">
        <v>6186</v>
      </c>
      <c r="AY2185" t="s">
        <v>6186</v>
      </c>
      <c r="AZ2185" t="s">
        <v>6186</v>
      </c>
      <c r="BA2185" t="s">
        <v>6186</v>
      </c>
      <c r="BB2185" t="s">
        <v>6186</v>
      </c>
      <c r="BC2185" t="s">
        <v>6186</v>
      </c>
      <c r="BD2185" t="s">
        <v>6186</v>
      </c>
    </row>
    <row r="2186" spans="1:56">
      <c r="A2186" t="s">
        <v>6185</v>
      </c>
      <c r="B2186">
        <v>6000</v>
      </c>
      <c r="C2186">
        <v>1975</v>
      </c>
      <c r="D2186" t="s">
        <v>6186</v>
      </c>
      <c r="E2186" t="s">
        <v>6186</v>
      </c>
      <c r="F2186" t="s">
        <v>6186</v>
      </c>
      <c r="H2186" t="s">
        <v>6186</v>
      </c>
      <c r="I2186" t="str">
        <f t="shared" si="37"/>
        <v/>
      </c>
      <c r="K2186" t="s">
        <v>6186</v>
      </c>
      <c r="L2186" t="s">
        <v>6186</v>
      </c>
      <c r="M2186" t="s">
        <v>6186</v>
      </c>
      <c r="N2186" t="s">
        <v>6186</v>
      </c>
      <c r="O2186" t="s">
        <v>6186</v>
      </c>
      <c r="P2186" t="s">
        <v>6186</v>
      </c>
      <c r="Q2186" t="s">
        <v>6186</v>
      </c>
      <c r="R2186" t="s">
        <v>6186</v>
      </c>
      <c r="S2186" t="s">
        <v>6186</v>
      </c>
      <c r="T2186" t="s">
        <v>6186</v>
      </c>
      <c r="U2186" t="s">
        <v>6186</v>
      </c>
      <c r="V2186" t="s">
        <v>6186</v>
      </c>
      <c r="W2186" t="s">
        <v>6186</v>
      </c>
      <c r="X2186" t="s">
        <v>6186</v>
      </c>
      <c r="Y2186" t="s">
        <v>6186</v>
      </c>
      <c r="Z2186" t="s">
        <v>6186</v>
      </c>
      <c r="AA2186" t="s">
        <v>6186</v>
      </c>
      <c r="AB2186" t="s">
        <v>6186</v>
      </c>
      <c r="AC2186" t="s">
        <v>6186</v>
      </c>
      <c r="AD2186" t="s">
        <v>6186</v>
      </c>
      <c r="AE2186" t="s">
        <v>6186</v>
      </c>
      <c r="AF2186" t="s">
        <v>6186</v>
      </c>
      <c r="AG2186" t="s">
        <v>6186</v>
      </c>
      <c r="AH2186" t="s">
        <v>6186</v>
      </c>
      <c r="AI2186" t="s">
        <v>6186</v>
      </c>
      <c r="AJ2186" t="s">
        <v>6186</v>
      </c>
      <c r="AK2186" t="s">
        <v>6186</v>
      </c>
      <c r="AL2186" t="s">
        <v>6186</v>
      </c>
      <c r="AM2186" t="s">
        <v>6186</v>
      </c>
      <c r="AN2186" t="s">
        <v>6186</v>
      </c>
      <c r="AO2186" t="s">
        <v>6186</v>
      </c>
      <c r="AP2186" t="s">
        <v>6186</v>
      </c>
      <c r="AQ2186" t="s">
        <v>6186</v>
      </c>
      <c r="AR2186" t="s">
        <v>6186</v>
      </c>
      <c r="AS2186" t="s">
        <v>6186</v>
      </c>
      <c r="AT2186" t="s">
        <v>6186</v>
      </c>
      <c r="AU2186" t="s">
        <v>6186</v>
      </c>
      <c r="AV2186" t="s">
        <v>6186</v>
      </c>
      <c r="AW2186" t="s">
        <v>6186</v>
      </c>
      <c r="AX2186" t="s">
        <v>6186</v>
      </c>
      <c r="AY2186" t="s">
        <v>6186</v>
      </c>
      <c r="AZ2186" t="s">
        <v>6186</v>
      </c>
      <c r="BA2186" t="s">
        <v>6186</v>
      </c>
      <c r="BB2186" t="s">
        <v>6186</v>
      </c>
      <c r="BC2186" t="s">
        <v>6186</v>
      </c>
      <c r="BD2186" t="s">
        <v>6186</v>
      </c>
    </row>
    <row r="2187" spans="1:56">
      <c r="A2187" t="s">
        <v>6185</v>
      </c>
      <c r="B2187">
        <v>6000</v>
      </c>
      <c r="C2187">
        <v>1976</v>
      </c>
      <c r="D2187" t="s">
        <v>6186</v>
      </c>
      <c r="E2187" t="s">
        <v>6186</v>
      </c>
      <c r="F2187" t="s">
        <v>6186</v>
      </c>
      <c r="H2187" t="s">
        <v>6186</v>
      </c>
      <c r="I2187" t="str">
        <f t="shared" ref="I2187:I2250" si="38">IFERROR(H2187*E2187,"")</f>
        <v/>
      </c>
      <c r="K2187" t="s">
        <v>6186</v>
      </c>
      <c r="L2187" t="s">
        <v>6186</v>
      </c>
      <c r="M2187" t="s">
        <v>6186</v>
      </c>
      <c r="N2187" t="s">
        <v>6186</v>
      </c>
      <c r="O2187" t="s">
        <v>6186</v>
      </c>
      <c r="P2187" t="s">
        <v>6186</v>
      </c>
      <c r="Q2187" t="s">
        <v>6186</v>
      </c>
      <c r="R2187" t="s">
        <v>6186</v>
      </c>
      <c r="S2187" t="s">
        <v>6186</v>
      </c>
      <c r="T2187" t="s">
        <v>6186</v>
      </c>
      <c r="U2187" t="s">
        <v>6186</v>
      </c>
      <c r="V2187" t="s">
        <v>6186</v>
      </c>
      <c r="W2187" t="s">
        <v>6186</v>
      </c>
      <c r="X2187" t="s">
        <v>6186</v>
      </c>
      <c r="Y2187" t="s">
        <v>6186</v>
      </c>
      <c r="Z2187" t="s">
        <v>6186</v>
      </c>
      <c r="AA2187" t="s">
        <v>6186</v>
      </c>
      <c r="AB2187" t="s">
        <v>6186</v>
      </c>
      <c r="AC2187" t="s">
        <v>6186</v>
      </c>
      <c r="AD2187" t="s">
        <v>6186</v>
      </c>
      <c r="AE2187" t="s">
        <v>6186</v>
      </c>
      <c r="AF2187" t="s">
        <v>6186</v>
      </c>
      <c r="AG2187" t="s">
        <v>6186</v>
      </c>
      <c r="AH2187" t="s">
        <v>6186</v>
      </c>
      <c r="AI2187" t="s">
        <v>6186</v>
      </c>
      <c r="AJ2187" t="s">
        <v>6186</v>
      </c>
      <c r="AK2187" t="s">
        <v>6186</v>
      </c>
      <c r="AL2187" t="s">
        <v>6186</v>
      </c>
      <c r="AM2187" t="s">
        <v>6186</v>
      </c>
      <c r="AN2187" t="s">
        <v>6186</v>
      </c>
      <c r="AO2187" t="s">
        <v>6186</v>
      </c>
      <c r="AP2187" t="s">
        <v>6186</v>
      </c>
      <c r="AQ2187" t="s">
        <v>6186</v>
      </c>
      <c r="AR2187" t="s">
        <v>6186</v>
      </c>
      <c r="AS2187" t="s">
        <v>6186</v>
      </c>
      <c r="AT2187" t="s">
        <v>6186</v>
      </c>
      <c r="AU2187" t="s">
        <v>6186</v>
      </c>
      <c r="AV2187" t="s">
        <v>6186</v>
      </c>
      <c r="AW2187" t="s">
        <v>6186</v>
      </c>
      <c r="AX2187" t="s">
        <v>6186</v>
      </c>
      <c r="AY2187" t="s">
        <v>6186</v>
      </c>
      <c r="AZ2187" t="s">
        <v>6186</v>
      </c>
      <c r="BA2187" t="s">
        <v>6186</v>
      </c>
      <c r="BB2187" t="s">
        <v>6186</v>
      </c>
      <c r="BC2187" t="s">
        <v>6186</v>
      </c>
      <c r="BD2187" t="s">
        <v>6186</v>
      </c>
    </row>
    <row r="2188" spans="1:56">
      <c r="A2188" t="s">
        <v>6185</v>
      </c>
      <c r="B2188">
        <v>6000</v>
      </c>
      <c r="C2188">
        <v>1977</v>
      </c>
      <c r="D2188" t="s">
        <v>6186</v>
      </c>
      <c r="E2188" t="s">
        <v>6186</v>
      </c>
      <c r="F2188" t="s">
        <v>6186</v>
      </c>
      <c r="H2188" t="s">
        <v>6186</v>
      </c>
      <c r="I2188" t="str">
        <f t="shared" si="38"/>
        <v/>
      </c>
      <c r="K2188" t="s">
        <v>6186</v>
      </c>
      <c r="L2188" t="s">
        <v>6186</v>
      </c>
      <c r="M2188" t="s">
        <v>6186</v>
      </c>
      <c r="N2188" t="s">
        <v>6186</v>
      </c>
      <c r="O2188" t="s">
        <v>6186</v>
      </c>
      <c r="P2188" t="s">
        <v>6186</v>
      </c>
      <c r="Q2188" t="s">
        <v>6186</v>
      </c>
      <c r="R2188" t="s">
        <v>6186</v>
      </c>
      <c r="S2188" t="s">
        <v>6186</v>
      </c>
      <c r="T2188" t="s">
        <v>6186</v>
      </c>
      <c r="U2188" t="s">
        <v>6186</v>
      </c>
      <c r="V2188" t="s">
        <v>6186</v>
      </c>
      <c r="W2188" t="s">
        <v>6186</v>
      </c>
      <c r="X2188" t="s">
        <v>6186</v>
      </c>
      <c r="Y2188" t="s">
        <v>6186</v>
      </c>
      <c r="Z2188" t="s">
        <v>6186</v>
      </c>
      <c r="AA2188" t="s">
        <v>6186</v>
      </c>
      <c r="AB2188" t="s">
        <v>6186</v>
      </c>
      <c r="AC2188" t="s">
        <v>6186</v>
      </c>
      <c r="AD2188" t="s">
        <v>6186</v>
      </c>
      <c r="AE2188" t="s">
        <v>6186</v>
      </c>
      <c r="AF2188" t="s">
        <v>6186</v>
      </c>
      <c r="AG2188" t="s">
        <v>6186</v>
      </c>
      <c r="AH2188" t="s">
        <v>6186</v>
      </c>
      <c r="AI2188" t="s">
        <v>6186</v>
      </c>
      <c r="AJ2188" t="s">
        <v>6186</v>
      </c>
      <c r="AK2188" t="s">
        <v>6186</v>
      </c>
      <c r="AL2188" t="s">
        <v>6186</v>
      </c>
      <c r="AM2188" t="s">
        <v>6186</v>
      </c>
      <c r="AN2188" t="s">
        <v>6186</v>
      </c>
      <c r="AO2188" t="s">
        <v>6186</v>
      </c>
      <c r="AP2188" t="s">
        <v>6186</v>
      </c>
      <c r="AQ2188" t="s">
        <v>6186</v>
      </c>
      <c r="AR2188" t="s">
        <v>6186</v>
      </c>
      <c r="AS2188" t="s">
        <v>6186</v>
      </c>
      <c r="AT2188" t="s">
        <v>6186</v>
      </c>
      <c r="AU2188" t="s">
        <v>6186</v>
      </c>
      <c r="AV2188" t="s">
        <v>6186</v>
      </c>
      <c r="AW2188" t="s">
        <v>6186</v>
      </c>
      <c r="AX2188" t="s">
        <v>6186</v>
      </c>
      <c r="AY2188" t="s">
        <v>6186</v>
      </c>
      <c r="AZ2188" t="s">
        <v>6186</v>
      </c>
      <c r="BA2188" t="s">
        <v>6186</v>
      </c>
      <c r="BB2188" t="s">
        <v>6186</v>
      </c>
      <c r="BC2188" t="s">
        <v>6186</v>
      </c>
      <c r="BD2188" t="s">
        <v>6186</v>
      </c>
    </row>
    <row r="2189" spans="1:56">
      <c r="A2189" t="s">
        <v>6185</v>
      </c>
      <c r="B2189">
        <v>6000</v>
      </c>
      <c r="C2189">
        <v>1978</v>
      </c>
      <c r="D2189" t="s">
        <v>6186</v>
      </c>
      <c r="E2189" t="s">
        <v>6186</v>
      </c>
      <c r="F2189" t="s">
        <v>6186</v>
      </c>
      <c r="H2189" t="s">
        <v>6186</v>
      </c>
      <c r="I2189" t="str">
        <f t="shared" si="38"/>
        <v/>
      </c>
      <c r="K2189" t="s">
        <v>6186</v>
      </c>
      <c r="L2189" t="s">
        <v>6186</v>
      </c>
      <c r="M2189" t="s">
        <v>6186</v>
      </c>
      <c r="N2189" t="s">
        <v>6186</v>
      </c>
      <c r="O2189" t="s">
        <v>6186</v>
      </c>
      <c r="P2189" t="s">
        <v>6186</v>
      </c>
      <c r="Q2189" t="s">
        <v>6186</v>
      </c>
      <c r="R2189" t="s">
        <v>6186</v>
      </c>
      <c r="S2189" t="s">
        <v>6186</v>
      </c>
      <c r="T2189" t="s">
        <v>6186</v>
      </c>
      <c r="U2189" t="s">
        <v>6186</v>
      </c>
      <c r="V2189" t="s">
        <v>6186</v>
      </c>
      <c r="W2189" t="s">
        <v>6186</v>
      </c>
      <c r="X2189" t="s">
        <v>6186</v>
      </c>
      <c r="Y2189" t="s">
        <v>6186</v>
      </c>
      <c r="Z2189" t="s">
        <v>6186</v>
      </c>
      <c r="AA2189" t="s">
        <v>6186</v>
      </c>
      <c r="AB2189" t="s">
        <v>6186</v>
      </c>
      <c r="AC2189" t="s">
        <v>6186</v>
      </c>
      <c r="AD2189" t="s">
        <v>6186</v>
      </c>
      <c r="AE2189" t="s">
        <v>6186</v>
      </c>
      <c r="AF2189" t="s">
        <v>6186</v>
      </c>
      <c r="AG2189" t="s">
        <v>6186</v>
      </c>
      <c r="AH2189" t="s">
        <v>6186</v>
      </c>
      <c r="AI2189" t="s">
        <v>6186</v>
      </c>
      <c r="AJ2189" t="s">
        <v>6186</v>
      </c>
      <c r="AK2189" t="s">
        <v>6186</v>
      </c>
      <c r="AL2189" t="s">
        <v>6186</v>
      </c>
      <c r="AM2189" t="s">
        <v>6186</v>
      </c>
      <c r="AN2189" t="s">
        <v>6186</v>
      </c>
      <c r="AO2189" t="s">
        <v>6186</v>
      </c>
      <c r="AP2189" t="s">
        <v>6186</v>
      </c>
      <c r="AQ2189" t="s">
        <v>6186</v>
      </c>
      <c r="AR2189" t="s">
        <v>6186</v>
      </c>
      <c r="AS2189" t="s">
        <v>6186</v>
      </c>
      <c r="AT2189" t="s">
        <v>6186</v>
      </c>
      <c r="AU2189" t="s">
        <v>6186</v>
      </c>
      <c r="AV2189" t="s">
        <v>6186</v>
      </c>
      <c r="AW2189" t="s">
        <v>6186</v>
      </c>
      <c r="AX2189" t="s">
        <v>6186</v>
      </c>
      <c r="AY2189" t="s">
        <v>6186</v>
      </c>
      <c r="AZ2189" t="s">
        <v>6186</v>
      </c>
      <c r="BA2189" t="s">
        <v>6186</v>
      </c>
      <c r="BB2189" t="s">
        <v>6186</v>
      </c>
      <c r="BC2189" t="s">
        <v>6186</v>
      </c>
      <c r="BD2189" t="s">
        <v>6186</v>
      </c>
    </row>
    <row r="2190" spans="1:56">
      <c r="A2190" t="s">
        <v>6185</v>
      </c>
      <c r="B2190">
        <v>6000</v>
      </c>
      <c r="C2190">
        <v>1979</v>
      </c>
      <c r="D2190" t="s">
        <v>6186</v>
      </c>
      <c r="E2190" t="s">
        <v>6186</v>
      </c>
      <c r="F2190" t="s">
        <v>6186</v>
      </c>
      <c r="H2190" t="s">
        <v>6186</v>
      </c>
      <c r="I2190" t="str">
        <f t="shared" si="38"/>
        <v/>
      </c>
      <c r="K2190" t="s">
        <v>6186</v>
      </c>
      <c r="L2190" t="s">
        <v>6186</v>
      </c>
      <c r="M2190" t="s">
        <v>6186</v>
      </c>
      <c r="N2190" t="s">
        <v>6186</v>
      </c>
      <c r="O2190" t="s">
        <v>6186</v>
      </c>
      <c r="P2190" t="s">
        <v>6186</v>
      </c>
      <c r="Q2190" t="s">
        <v>6186</v>
      </c>
      <c r="R2190" t="s">
        <v>6186</v>
      </c>
      <c r="S2190" t="s">
        <v>6186</v>
      </c>
      <c r="T2190" t="s">
        <v>6186</v>
      </c>
      <c r="U2190" t="s">
        <v>6186</v>
      </c>
      <c r="V2190" t="s">
        <v>6186</v>
      </c>
      <c r="W2190" t="s">
        <v>6186</v>
      </c>
      <c r="X2190" t="s">
        <v>6186</v>
      </c>
      <c r="Y2190" t="s">
        <v>6186</v>
      </c>
      <c r="Z2190" t="s">
        <v>6186</v>
      </c>
      <c r="AA2190" t="s">
        <v>6186</v>
      </c>
      <c r="AB2190" t="s">
        <v>6186</v>
      </c>
      <c r="AC2190" t="s">
        <v>6186</v>
      </c>
      <c r="AD2190" t="s">
        <v>6186</v>
      </c>
      <c r="AE2190" t="s">
        <v>6186</v>
      </c>
      <c r="AF2190" t="s">
        <v>6186</v>
      </c>
      <c r="AG2190" t="s">
        <v>6186</v>
      </c>
      <c r="AH2190" t="s">
        <v>6186</v>
      </c>
      <c r="AI2190" t="s">
        <v>6186</v>
      </c>
      <c r="AJ2190" t="s">
        <v>6186</v>
      </c>
      <c r="AK2190" t="s">
        <v>6186</v>
      </c>
      <c r="AL2190" t="s">
        <v>6186</v>
      </c>
      <c r="AM2190" t="s">
        <v>6186</v>
      </c>
      <c r="AN2190" t="s">
        <v>6186</v>
      </c>
      <c r="AO2190" t="s">
        <v>6186</v>
      </c>
      <c r="AP2190" t="s">
        <v>6186</v>
      </c>
      <c r="AQ2190" t="s">
        <v>6186</v>
      </c>
      <c r="AR2190" t="s">
        <v>6186</v>
      </c>
      <c r="AS2190" t="s">
        <v>6186</v>
      </c>
      <c r="AT2190" t="s">
        <v>6186</v>
      </c>
      <c r="AU2190" t="s">
        <v>6186</v>
      </c>
      <c r="AV2190" t="s">
        <v>6186</v>
      </c>
      <c r="AW2190" t="s">
        <v>6186</v>
      </c>
      <c r="AX2190" t="s">
        <v>6186</v>
      </c>
      <c r="AY2190" t="s">
        <v>6186</v>
      </c>
      <c r="AZ2190" t="s">
        <v>6186</v>
      </c>
      <c r="BA2190" t="s">
        <v>6186</v>
      </c>
      <c r="BB2190" t="s">
        <v>6186</v>
      </c>
      <c r="BC2190" t="s">
        <v>6186</v>
      </c>
      <c r="BD2190" t="s">
        <v>6186</v>
      </c>
    </row>
    <row r="2191" spans="1:56">
      <c r="A2191" t="s">
        <v>6185</v>
      </c>
      <c r="B2191">
        <v>6000</v>
      </c>
      <c r="C2191">
        <v>1980</v>
      </c>
      <c r="D2191" t="s">
        <v>6186</v>
      </c>
      <c r="E2191" t="s">
        <v>6186</v>
      </c>
      <c r="F2191" t="s">
        <v>6186</v>
      </c>
      <c r="H2191" t="s">
        <v>6186</v>
      </c>
      <c r="I2191" t="str">
        <f t="shared" si="38"/>
        <v/>
      </c>
      <c r="K2191" t="s">
        <v>6186</v>
      </c>
      <c r="L2191" t="s">
        <v>6186</v>
      </c>
      <c r="M2191" t="s">
        <v>6186</v>
      </c>
      <c r="N2191" t="s">
        <v>6186</v>
      </c>
      <c r="O2191" t="s">
        <v>6186</v>
      </c>
      <c r="P2191" t="s">
        <v>6186</v>
      </c>
      <c r="Q2191" t="s">
        <v>6186</v>
      </c>
      <c r="R2191" t="s">
        <v>6186</v>
      </c>
      <c r="S2191" t="s">
        <v>6186</v>
      </c>
      <c r="T2191" t="s">
        <v>6186</v>
      </c>
      <c r="U2191" t="s">
        <v>6186</v>
      </c>
      <c r="V2191" t="s">
        <v>6186</v>
      </c>
      <c r="W2191" t="s">
        <v>6186</v>
      </c>
      <c r="X2191" t="s">
        <v>6186</v>
      </c>
      <c r="Y2191" t="s">
        <v>6186</v>
      </c>
      <c r="Z2191" t="s">
        <v>6186</v>
      </c>
      <c r="AA2191" t="s">
        <v>6186</v>
      </c>
      <c r="AB2191" t="s">
        <v>6186</v>
      </c>
      <c r="AC2191" t="s">
        <v>6186</v>
      </c>
      <c r="AD2191" t="s">
        <v>6186</v>
      </c>
      <c r="AE2191" t="s">
        <v>6186</v>
      </c>
      <c r="AF2191" t="s">
        <v>6186</v>
      </c>
      <c r="AG2191" t="s">
        <v>6186</v>
      </c>
      <c r="AH2191" t="s">
        <v>6186</v>
      </c>
      <c r="AI2191" t="s">
        <v>6186</v>
      </c>
      <c r="AJ2191" t="s">
        <v>6186</v>
      </c>
      <c r="AK2191" t="s">
        <v>6186</v>
      </c>
      <c r="AL2191" t="s">
        <v>6186</v>
      </c>
      <c r="AM2191" t="s">
        <v>6186</v>
      </c>
      <c r="AN2191" t="s">
        <v>6186</v>
      </c>
      <c r="AO2191" t="s">
        <v>6186</v>
      </c>
      <c r="AP2191" t="s">
        <v>6186</v>
      </c>
      <c r="AQ2191" t="s">
        <v>6186</v>
      </c>
      <c r="AR2191" t="s">
        <v>6186</v>
      </c>
      <c r="AS2191" t="s">
        <v>6186</v>
      </c>
      <c r="AT2191" t="s">
        <v>6186</v>
      </c>
      <c r="AU2191" t="s">
        <v>6186</v>
      </c>
      <c r="AV2191" t="s">
        <v>6186</v>
      </c>
      <c r="AW2191" t="s">
        <v>6186</v>
      </c>
      <c r="AX2191" t="s">
        <v>6186</v>
      </c>
      <c r="AY2191" t="s">
        <v>6186</v>
      </c>
      <c r="AZ2191" t="s">
        <v>6186</v>
      </c>
      <c r="BA2191" t="s">
        <v>6186</v>
      </c>
      <c r="BB2191" t="s">
        <v>6186</v>
      </c>
      <c r="BC2191" t="s">
        <v>6186</v>
      </c>
      <c r="BD2191" t="s">
        <v>6186</v>
      </c>
    </row>
    <row r="2192" spans="1:56">
      <c r="A2192" t="s">
        <v>6185</v>
      </c>
      <c r="B2192">
        <v>6000</v>
      </c>
      <c r="C2192">
        <v>1981</v>
      </c>
      <c r="D2192" t="s">
        <v>6186</v>
      </c>
      <c r="E2192" t="s">
        <v>6186</v>
      </c>
      <c r="F2192" t="s">
        <v>6186</v>
      </c>
      <c r="H2192" t="s">
        <v>6186</v>
      </c>
      <c r="I2192" t="str">
        <f t="shared" si="38"/>
        <v/>
      </c>
      <c r="K2192" t="s">
        <v>6186</v>
      </c>
      <c r="L2192" t="s">
        <v>6186</v>
      </c>
      <c r="M2192" t="s">
        <v>6186</v>
      </c>
      <c r="N2192" t="s">
        <v>6186</v>
      </c>
      <c r="O2192" t="s">
        <v>6186</v>
      </c>
      <c r="P2192" t="s">
        <v>6186</v>
      </c>
      <c r="Q2192" t="s">
        <v>6186</v>
      </c>
      <c r="R2192" t="s">
        <v>6186</v>
      </c>
      <c r="S2192" t="s">
        <v>6186</v>
      </c>
      <c r="T2192" t="s">
        <v>6186</v>
      </c>
      <c r="U2192" t="s">
        <v>6186</v>
      </c>
      <c r="V2192" t="s">
        <v>6186</v>
      </c>
      <c r="W2192" t="s">
        <v>6186</v>
      </c>
      <c r="X2192" t="s">
        <v>6186</v>
      </c>
      <c r="Y2192" t="s">
        <v>6186</v>
      </c>
      <c r="Z2192" t="s">
        <v>6186</v>
      </c>
      <c r="AA2192" t="s">
        <v>6186</v>
      </c>
      <c r="AB2192" t="s">
        <v>6186</v>
      </c>
      <c r="AC2192" t="s">
        <v>6186</v>
      </c>
      <c r="AD2192" t="s">
        <v>6186</v>
      </c>
      <c r="AE2192" t="s">
        <v>6186</v>
      </c>
      <c r="AF2192" t="s">
        <v>6186</v>
      </c>
      <c r="AG2192" t="s">
        <v>6186</v>
      </c>
      <c r="AH2192" t="s">
        <v>6186</v>
      </c>
      <c r="AI2192" t="s">
        <v>6186</v>
      </c>
      <c r="AJ2192" t="s">
        <v>6186</v>
      </c>
      <c r="AK2192" t="s">
        <v>6186</v>
      </c>
      <c r="AL2192" t="s">
        <v>6186</v>
      </c>
      <c r="AM2192" t="s">
        <v>6186</v>
      </c>
      <c r="AN2192" t="s">
        <v>6186</v>
      </c>
      <c r="AO2192" t="s">
        <v>6186</v>
      </c>
      <c r="AP2192" t="s">
        <v>6186</v>
      </c>
      <c r="AQ2192" t="s">
        <v>6186</v>
      </c>
      <c r="AR2192" t="s">
        <v>6186</v>
      </c>
      <c r="AS2192" t="s">
        <v>6186</v>
      </c>
      <c r="AT2192" t="s">
        <v>6186</v>
      </c>
      <c r="AU2192" t="s">
        <v>6186</v>
      </c>
      <c r="AV2192" t="s">
        <v>6186</v>
      </c>
      <c r="AW2192" t="s">
        <v>6186</v>
      </c>
      <c r="AX2192" t="s">
        <v>6186</v>
      </c>
      <c r="AY2192" t="s">
        <v>6186</v>
      </c>
      <c r="AZ2192" t="s">
        <v>6186</v>
      </c>
      <c r="BA2192" t="s">
        <v>6186</v>
      </c>
      <c r="BB2192" t="s">
        <v>6186</v>
      </c>
      <c r="BC2192" t="s">
        <v>6186</v>
      </c>
      <c r="BD2192" t="s">
        <v>6186</v>
      </c>
    </row>
    <row r="2193" spans="1:56">
      <c r="A2193" t="s">
        <v>6185</v>
      </c>
      <c r="B2193">
        <v>6000</v>
      </c>
      <c r="C2193">
        <v>1982</v>
      </c>
      <c r="D2193" t="s">
        <v>6186</v>
      </c>
      <c r="E2193" t="s">
        <v>6186</v>
      </c>
      <c r="F2193" t="s">
        <v>6186</v>
      </c>
      <c r="H2193" t="s">
        <v>6186</v>
      </c>
      <c r="I2193" t="str">
        <f t="shared" si="38"/>
        <v/>
      </c>
      <c r="K2193" t="s">
        <v>6186</v>
      </c>
      <c r="L2193" t="s">
        <v>6186</v>
      </c>
      <c r="M2193" t="s">
        <v>6186</v>
      </c>
      <c r="N2193" t="s">
        <v>6186</v>
      </c>
      <c r="O2193" t="s">
        <v>6186</v>
      </c>
      <c r="P2193" t="s">
        <v>6186</v>
      </c>
      <c r="Q2193" t="s">
        <v>6186</v>
      </c>
      <c r="R2193" t="s">
        <v>6186</v>
      </c>
      <c r="S2193" t="s">
        <v>6186</v>
      </c>
      <c r="T2193" t="s">
        <v>6186</v>
      </c>
      <c r="U2193" t="s">
        <v>6186</v>
      </c>
      <c r="V2193" t="s">
        <v>6186</v>
      </c>
      <c r="W2193" t="s">
        <v>6186</v>
      </c>
      <c r="X2193" t="s">
        <v>6186</v>
      </c>
      <c r="Y2193" t="s">
        <v>6186</v>
      </c>
      <c r="Z2193" t="s">
        <v>6186</v>
      </c>
      <c r="AA2193" t="s">
        <v>6186</v>
      </c>
      <c r="AB2193" t="s">
        <v>6186</v>
      </c>
      <c r="AC2193" t="s">
        <v>6186</v>
      </c>
      <c r="AD2193" t="s">
        <v>6186</v>
      </c>
      <c r="AE2193" t="s">
        <v>6186</v>
      </c>
      <c r="AF2193" t="s">
        <v>6186</v>
      </c>
      <c r="AG2193" t="s">
        <v>6186</v>
      </c>
      <c r="AH2193" t="s">
        <v>6186</v>
      </c>
      <c r="AI2193" t="s">
        <v>6186</v>
      </c>
      <c r="AJ2193" t="s">
        <v>6186</v>
      </c>
      <c r="AK2193" t="s">
        <v>6186</v>
      </c>
      <c r="AL2193" t="s">
        <v>6186</v>
      </c>
      <c r="AM2193" t="s">
        <v>6186</v>
      </c>
      <c r="AN2193" t="s">
        <v>6186</v>
      </c>
      <c r="AO2193" t="s">
        <v>6186</v>
      </c>
      <c r="AP2193" t="s">
        <v>6186</v>
      </c>
      <c r="AQ2193" t="s">
        <v>6186</v>
      </c>
      <c r="AR2193" t="s">
        <v>6186</v>
      </c>
      <c r="AS2193" t="s">
        <v>6186</v>
      </c>
      <c r="AT2193" t="s">
        <v>6186</v>
      </c>
      <c r="AU2193" t="s">
        <v>6186</v>
      </c>
      <c r="AV2193" t="s">
        <v>6186</v>
      </c>
      <c r="AW2193" t="s">
        <v>6186</v>
      </c>
      <c r="AX2193" t="s">
        <v>6186</v>
      </c>
      <c r="AY2193" t="s">
        <v>6186</v>
      </c>
      <c r="AZ2193" t="s">
        <v>6186</v>
      </c>
      <c r="BA2193" t="s">
        <v>6186</v>
      </c>
      <c r="BB2193" t="s">
        <v>6186</v>
      </c>
      <c r="BC2193" t="s">
        <v>6186</v>
      </c>
      <c r="BD2193" t="s">
        <v>6186</v>
      </c>
    </row>
    <row r="2194" spans="1:56">
      <c r="A2194" t="s">
        <v>6185</v>
      </c>
      <c r="B2194">
        <v>6000</v>
      </c>
      <c r="C2194">
        <v>1983</v>
      </c>
      <c r="D2194" t="s">
        <v>6186</v>
      </c>
      <c r="E2194" t="s">
        <v>6186</v>
      </c>
      <c r="F2194" t="s">
        <v>6186</v>
      </c>
      <c r="H2194" t="s">
        <v>6186</v>
      </c>
      <c r="I2194" t="str">
        <f t="shared" si="38"/>
        <v/>
      </c>
      <c r="K2194" t="s">
        <v>6186</v>
      </c>
      <c r="L2194" t="s">
        <v>6186</v>
      </c>
      <c r="M2194" t="s">
        <v>6186</v>
      </c>
      <c r="N2194" t="s">
        <v>6186</v>
      </c>
      <c r="O2194" t="s">
        <v>6186</v>
      </c>
      <c r="P2194" t="s">
        <v>6186</v>
      </c>
      <c r="Q2194" t="s">
        <v>6186</v>
      </c>
      <c r="R2194" t="s">
        <v>6186</v>
      </c>
      <c r="S2194" t="s">
        <v>6186</v>
      </c>
      <c r="T2194" t="s">
        <v>6186</v>
      </c>
      <c r="U2194" t="s">
        <v>6186</v>
      </c>
      <c r="V2194" t="s">
        <v>6186</v>
      </c>
      <c r="W2194" t="s">
        <v>6186</v>
      </c>
      <c r="X2194" t="s">
        <v>6186</v>
      </c>
      <c r="Y2194" t="s">
        <v>6186</v>
      </c>
      <c r="Z2194" t="s">
        <v>6186</v>
      </c>
      <c r="AA2194" t="s">
        <v>6186</v>
      </c>
      <c r="AB2194" t="s">
        <v>6186</v>
      </c>
      <c r="AC2194" t="s">
        <v>6186</v>
      </c>
      <c r="AD2194" t="s">
        <v>6186</v>
      </c>
      <c r="AE2194" t="s">
        <v>6186</v>
      </c>
      <c r="AF2194" t="s">
        <v>6186</v>
      </c>
      <c r="AG2194" t="s">
        <v>6186</v>
      </c>
      <c r="AH2194" t="s">
        <v>6186</v>
      </c>
      <c r="AI2194" t="s">
        <v>6186</v>
      </c>
      <c r="AJ2194" t="s">
        <v>6186</v>
      </c>
      <c r="AK2194" t="s">
        <v>6186</v>
      </c>
      <c r="AL2194" t="s">
        <v>6186</v>
      </c>
      <c r="AM2194" t="s">
        <v>6186</v>
      </c>
      <c r="AN2194" t="s">
        <v>6186</v>
      </c>
      <c r="AO2194" t="s">
        <v>6186</v>
      </c>
      <c r="AP2194" t="s">
        <v>6186</v>
      </c>
      <c r="AQ2194" t="s">
        <v>6186</v>
      </c>
      <c r="AR2194" t="s">
        <v>6186</v>
      </c>
      <c r="AS2194" t="s">
        <v>6186</v>
      </c>
      <c r="AT2194" t="s">
        <v>6186</v>
      </c>
      <c r="AU2194" t="s">
        <v>6186</v>
      </c>
      <c r="AV2194" t="s">
        <v>6186</v>
      </c>
      <c r="AW2194" t="s">
        <v>6186</v>
      </c>
      <c r="AX2194" t="s">
        <v>6186</v>
      </c>
      <c r="AY2194" t="s">
        <v>6186</v>
      </c>
      <c r="AZ2194" t="s">
        <v>6186</v>
      </c>
      <c r="BA2194" t="s">
        <v>6186</v>
      </c>
      <c r="BB2194" t="s">
        <v>6186</v>
      </c>
      <c r="BC2194" t="s">
        <v>6186</v>
      </c>
      <c r="BD2194" t="s">
        <v>6186</v>
      </c>
    </row>
    <row r="2195" spans="1:56">
      <c r="A2195" t="s">
        <v>6185</v>
      </c>
      <c r="B2195">
        <v>6000</v>
      </c>
      <c r="C2195">
        <v>1984</v>
      </c>
      <c r="D2195" t="s">
        <v>6186</v>
      </c>
      <c r="E2195" t="s">
        <v>6186</v>
      </c>
      <c r="F2195" t="s">
        <v>6186</v>
      </c>
      <c r="H2195" t="s">
        <v>6186</v>
      </c>
      <c r="I2195" t="str">
        <f t="shared" si="38"/>
        <v/>
      </c>
      <c r="K2195" t="s">
        <v>6186</v>
      </c>
      <c r="L2195" t="s">
        <v>6186</v>
      </c>
      <c r="M2195" t="s">
        <v>6186</v>
      </c>
      <c r="N2195" t="s">
        <v>6186</v>
      </c>
      <c r="O2195" t="s">
        <v>6186</v>
      </c>
      <c r="P2195" t="s">
        <v>6186</v>
      </c>
      <c r="Q2195" t="s">
        <v>6186</v>
      </c>
      <c r="R2195" t="s">
        <v>6186</v>
      </c>
      <c r="S2195" t="s">
        <v>6186</v>
      </c>
      <c r="T2195" t="s">
        <v>6186</v>
      </c>
      <c r="U2195" t="s">
        <v>6186</v>
      </c>
      <c r="V2195" t="s">
        <v>6186</v>
      </c>
      <c r="W2195" t="s">
        <v>6186</v>
      </c>
      <c r="X2195" t="s">
        <v>6186</v>
      </c>
      <c r="Y2195" t="s">
        <v>6186</v>
      </c>
      <c r="Z2195" t="s">
        <v>6186</v>
      </c>
      <c r="AA2195" t="s">
        <v>6186</v>
      </c>
      <c r="AB2195" t="s">
        <v>6186</v>
      </c>
      <c r="AC2195" t="s">
        <v>6186</v>
      </c>
      <c r="AD2195" t="s">
        <v>6186</v>
      </c>
      <c r="AE2195" t="s">
        <v>6186</v>
      </c>
      <c r="AF2195" t="s">
        <v>6186</v>
      </c>
      <c r="AG2195" t="s">
        <v>6186</v>
      </c>
      <c r="AH2195" t="s">
        <v>6186</v>
      </c>
      <c r="AI2195" t="s">
        <v>6186</v>
      </c>
      <c r="AJ2195" t="s">
        <v>6186</v>
      </c>
      <c r="AK2195" t="s">
        <v>6186</v>
      </c>
      <c r="AL2195" t="s">
        <v>6186</v>
      </c>
      <c r="AM2195" t="s">
        <v>6186</v>
      </c>
      <c r="AN2195" t="s">
        <v>6186</v>
      </c>
      <c r="AO2195" t="s">
        <v>6186</v>
      </c>
      <c r="AP2195" t="s">
        <v>6186</v>
      </c>
      <c r="AQ2195" t="s">
        <v>6186</v>
      </c>
      <c r="AR2195" t="s">
        <v>6186</v>
      </c>
      <c r="AS2195" t="s">
        <v>6186</v>
      </c>
      <c r="AT2195" t="s">
        <v>6186</v>
      </c>
      <c r="AU2195" t="s">
        <v>6186</v>
      </c>
      <c r="AV2195" t="s">
        <v>6186</v>
      </c>
      <c r="AW2195" t="s">
        <v>6186</v>
      </c>
      <c r="AX2195" t="s">
        <v>6186</v>
      </c>
      <c r="AY2195" t="s">
        <v>6186</v>
      </c>
      <c r="AZ2195" t="s">
        <v>6186</v>
      </c>
      <c r="BA2195" t="s">
        <v>6186</v>
      </c>
      <c r="BB2195" t="s">
        <v>6186</v>
      </c>
      <c r="BC2195" t="s">
        <v>6186</v>
      </c>
      <c r="BD2195" t="s">
        <v>6186</v>
      </c>
    </row>
    <row r="2196" spans="1:56">
      <c r="A2196" t="s">
        <v>6185</v>
      </c>
      <c r="B2196">
        <v>6000</v>
      </c>
      <c r="C2196">
        <v>1985</v>
      </c>
      <c r="D2196">
        <v>0</v>
      </c>
      <c r="E2196">
        <v>9.9999999999999995E-7</v>
      </c>
      <c r="F2196">
        <v>10.130000000000001</v>
      </c>
      <c r="H2196">
        <v>8.6241900000000005</v>
      </c>
      <c r="I2196">
        <f t="shared" si="38"/>
        <v>8.6241900000000005E-6</v>
      </c>
      <c r="K2196">
        <v>8.01</v>
      </c>
      <c r="L2196">
        <v>9.516</v>
      </c>
      <c r="M2196" s="149">
        <v>1030.4738400000001</v>
      </c>
      <c r="N2196" s="149">
        <v>1109.4881399999999</v>
      </c>
      <c r="O2196">
        <v>933.9008</v>
      </c>
      <c r="P2196" t="s">
        <v>6186</v>
      </c>
      <c r="Q2196">
        <v>412</v>
      </c>
      <c r="R2196">
        <v>170</v>
      </c>
      <c r="S2196">
        <v>14.3812</v>
      </c>
      <c r="T2196">
        <v>0.41262100000000002</v>
      </c>
      <c r="U2196">
        <v>2.8333000000000001E-2</v>
      </c>
      <c r="V2196">
        <v>25.87256</v>
      </c>
      <c r="W2196" t="s">
        <v>6186</v>
      </c>
      <c r="X2196" t="s">
        <v>6186</v>
      </c>
      <c r="Y2196">
        <v>1</v>
      </c>
      <c r="Z2196" t="s">
        <v>6186</v>
      </c>
      <c r="AA2196">
        <v>1</v>
      </c>
      <c r="AB2196" t="s">
        <v>6186</v>
      </c>
      <c r="AC2196" t="s">
        <v>6186</v>
      </c>
      <c r="AD2196" t="s">
        <v>6186</v>
      </c>
      <c r="AE2196" t="s">
        <v>6186</v>
      </c>
      <c r="AF2196" t="s">
        <v>6186</v>
      </c>
      <c r="AG2196">
        <v>1</v>
      </c>
      <c r="AH2196" t="s">
        <v>6186</v>
      </c>
      <c r="AI2196" t="s">
        <v>6186</v>
      </c>
      <c r="AJ2196" t="s">
        <v>6186</v>
      </c>
      <c r="AK2196" t="s">
        <v>6186</v>
      </c>
      <c r="AL2196" t="s">
        <v>6186</v>
      </c>
      <c r="AM2196" t="s">
        <v>6186</v>
      </c>
      <c r="AN2196" t="s">
        <v>6186</v>
      </c>
      <c r="AO2196" t="s">
        <v>6186</v>
      </c>
      <c r="AP2196">
        <v>1</v>
      </c>
      <c r="AQ2196" t="s">
        <v>6186</v>
      </c>
      <c r="AR2196" t="s">
        <v>6186</v>
      </c>
      <c r="AS2196" t="s">
        <v>6186</v>
      </c>
      <c r="AT2196" t="s">
        <v>6186</v>
      </c>
      <c r="AU2196" t="s">
        <v>6186</v>
      </c>
      <c r="AV2196">
        <v>3</v>
      </c>
      <c r="AW2196" t="s">
        <v>6186</v>
      </c>
      <c r="AX2196">
        <v>8</v>
      </c>
      <c r="AY2196">
        <v>1</v>
      </c>
      <c r="AZ2196" t="s">
        <v>6186</v>
      </c>
      <c r="BA2196" t="s">
        <v>6186</v>
      </c>
      <c r="BB2196" t="s">
        <v>6186</v>
      </c>
      <c r="BC2196" t="s">
        <v>6186</v>
      </c>
      <c r="BD2196" t="s">
        <v>6186</v>
      </c>
    </row>
    <row r="2197" spans="1:56">
      <c r="A2197" t="s">
        <v>6185</v>
      </c>
      <c r="B2197">
        <v>6000</v>
      </c>
      <c r="C2197">
        <v>1986</v>
      </c>
      <c r="D2197">
        <v>0</v>
      </c>
      <c r="E2197">
        <v>9.9999999999999995E-7</v>
      </c>
      <c r="F2197">
        <v>10.130000000000001</v>
      </c>
      <c r="H2197">
        <v>8.6023599999999991</v>
      </c>
      <c r="I2197">
        <f t="shared" si="38"/>
        <v>8.6023599999999981E-6</v>
      </c>
      <c r="K2197">
        <v>7.9774200000000004</v>
      </c>
      <c r="L2197">
        <v>9.4876199999999997</v>
      </c>
      <c r="M2197" s="149">
        <v>1033.08881</v>
      </c>
      <c r="N2197" s="149">
        <v>1114.01945</v>
      </c>
      <c r="O2197">
        <v>936.69483000000002</v>
      </c>
      <c r="P2197" t="s">
        <v>6186</v>
      </c>
      <c r="Q2197">
        <v>412</v>
      </c>
      <c r="R2197">
        <v>170</v>
      </c>
      <c r="S2197">
        <v>13.7521</v>
      </c>
      <c r="T2197">
        <v>0.41262100000000002</v>
      </c>
      <c r="U2197">
        <v>2.8333000000000001E-2</v>
      </c>
      <c r="V2197">
        <v>25.80707</v>
      </c>
      <c r="W2197" t="s">
        <v>6186</v>
      </c>
      <c r="X2197" t="s">
        <v>6186</v>
      </c>
      <c r="Y2197">
        <v>1</v>
      </c>
      <c r="Z2197" t="s">
        <v>6186</v>
      </c>
      <c r="AA2197">
        <v>1</v>
      </c>
      <c r="AB2197" t="s">
        <v>6186</v>
      </c>
      <c r="AC2197" t="s">
        <v>6186</v>
      </c>
      <c r="AD2197" t="s">
        <v>6186</v>
      </c>
      <c r="AE2197" t="s">
        <v>6186</v>
      </c>
      <c r="AF2197" t="s">
        <v>6186</v>
      </c>
      <c r="AG2197">
        <v>1</v>
      </c>
      <c r="AH2197" t="s">
        <v>6186</v>
      </c>
      <c r="AI2197" t="s">
        <v>6186</v>
      </c>
      <c r="AJ2197" t="s">
        <v>6186</v>
      </c>
      <c r="AK2197" t="s">
        <v>6186</v>
      </c>
      <c r="AL2197" t="s">
        <v>6186</v>
      </c>
      <c r="AM2197" t="s">
        <v>6186</v>
      </c>
      <c r="AN2197" t="s">
        <v>6186</v>
      </c>
      <c r="AO2197" t="s">
        <v>6186</v>
      </c>
      <c r="AP2197">
        <v>1</v>
      </c>
      <c r="AQ2197" t="s">
        <v>6186</v>
      </c>
      <c r="AR2197" t="s">
        <v>6186</v>
      </c>
      <c r="AS2197" t="s">
        <v>6186</v>
      </c>
      <c r="AT2197" t="s">
        <v>6186</v>
      </c>
      <c r="AU2197" t="s">
        <v>6186</v>
      </c>
      <c r="AV2197">
        <v>3</v>
      </c>
      <c r="AW2197" t="s">
        <v>6186</v>
      </c>
      <c r="AX2197">
        <v>8</v>
      </c>
      <c r="AY2197">
        <v>1</v>
      </c>
      <c r="AZ2197" t="s">
        <v>6186</v>
      </c>
      <c r="BA2197" t="s">
        <v>6186</v>
      </c>
      <c r="BB2197" t="s">
        <v>6186</v>
      </c>
      <c r="BC2197" t="s">
        <v>6186</v>
      </c>
      <c r="BD2197" t="s">
        <v>6186</v>
      </c>
    </row>
    <row r="2198" spans="1:56">
      <c r="A2198" t="s">
        <v>6185</v>
      </c>
      <c r="B2198">
        <v>6000</v>
      </c>
      <c r="C2198">
        <v>1987</v>
      </c>
      <c r="D2198">
        <v>0</v>
      </c>
      <c r="E2198">
        <v>1.9999999999999999E-6</v>
      </c>
      <c r="F2198">
        <v>10.433770000000001</v>
      </c>
      <c r="H2198">
        <v>8.8252699999999997</v>
      </c>
      <c r="I2198">
        <f t="shared" si="38"/>
        <v>1.7650539999999999E-5</v>
      </c>
      <c r="K2198">
        <v>8.2856000000000005</v>
      </c>
      <c r="L2198">
        <v>9.5462299999999995</v>
      </c>
      <c r="M2198" s="149">
        <v>1006.99466</v>
      </c>
      <c r="N2198" s="149">
        <v>1072.58404</v>
      </c>
      <c r="O2198">
        <v>930.94347000000005</v>
      </c>
      <c r="P2198" t="s">
        <v>6186</v>
      </c>
      <c r="Q2198">
        <v>412</v>
      </c>
      <c r="R2198">
        <v>172.91669999999999</v>
      </c>
      <c r="S2198">
        <v>13.8248</v>
      </c>
      <c r="T2198">
        <v>0.41970099999999999</v>
      </c>
      <c r="U2198">
        <v>2.8819000000000001E-2</v>
      </c>
      <c r="V2198">
        <v>26.502130000000001</v>
      </c>
      <c r="W2198" t="s">
        <v>6186</v>
      </c>
      <c r="X2198" t="s">
        <v>6186</v>
      </c>
      <c r="Y2198">
        <v>1</v>
      </c>
      <c r="Z2198" t="s">
        <v>6186</v>
      </c>
      <c r="AA2198">
        <v>1</v>
      </c>
      <c r="AB2198" t="s">
        <v>6186</v>
      </c>
      <c r="AC2198" t="s">
        <v>6186</v>
      </c>
      <c r="AD2198" t="s">
        <v>6186</v>
      </c>
      <c r="AE2198" t="s">
        <v>6186</v>
      </c>
      <c r="AF2198" t="s">
        <v>6186</v>
      </c>
      <c r="AG2198">
        <v>1</v>
      </c>
      <c r="AH2198" t="s">
        <v>6186</v>
      </c>
      <c r="AI2198" t="s">
        <v>6186</v>
      </c>
      <c r="AJ2198" t="s">
        <v>6186</v>
      </c>
      <c r="AK2198" t="s">
        <v>6186</v>
      </c>
      <c r="AL2198" t="s">
        <v>6186</v>
      </c>
      <c r="AM2198" t="s">
        <v>6186</v>
      </c>
      <c r="AN2198" t="s">
        <v>6186</v>
      </c>
      <c r="AO2198" t="s">
        <v>6186</v>
      </c>
      <c r="AP2198">
        <v>1</v>
      </c>
      <c r="AQ2198" t="s">
        <v>6186</v>
      </c>
      <c r="AR2198" t="s">
        <v>6186</v>
      </c>
      <c r="AS2198" t="s">
        <v>6186</v>
      </c>
      <c r="AT2198" t="s">
        <v>6186</v>
      </c>
      <c r="AU2198" t="s">
        <v>6186</v>
      </c>
      <c r="AV2198">
        <v>3</v>
      </c>
      <c r="AW2198" t="s">
        <v>6186</v>
      </c>
      <c r="AX2198">
        <v>8</v>
      </c>
      <c r="AY2198">
        <v>1</v>
      </c>
      <c r="AZ2198" t="s">
        <v>6186</v>
      </c>
      <c r="BA2198" t="s">
        <v>6186</v>
      </c>
      <c r="BB2198" t="s">
        <v>6186</v>
      </c>
      <c r="BC2198" t="s">
        <v>6186</v>
      </c>
      <c r="BD2198" t="s">
        <v>6186</v>
      </c>
    </row>
    <row r="2199" spans="1:56">
      <c r="A2199" t="s">
        <v>6185</v>
      </c>
      <c r="B2199">
        <v>6000</v>
      </c>
      <c r="C2199">
        <v>1988</v>
      </c>
      <c r="D2199">
        <v>0</v>
      </c>
      <c r="E2199">
        <v>0</v>
      </c>
      <c r="F2199">
        <v>11.83</v>
      </c>
      <c r="H2199">
        <v>9.9742099999999994</v>
      </c>
      <c r="I2199">
        <f t="shared" si="38"/>
        <v>0</v>
      </c>
      <c r="K2199">
        <v>9.3291000000000004</v>
      </c>
      <c r="L2199">
        <v>10.81949</v>
      </c>
      <c r="M2199">
        <v>890.99814000000003</v>
      </c>
      <c r="N2199">
        <v>952.61108999999999</v>
      </c>
      <c r="O2199">
        <v>821.38819000000001</v>
      </c>
      <c r="P2199" t="s">
        <v>6186</v>
      </c>
      <c r="Q2199">
        <v>412</v>
      </c>
      <c r="R2199">
        <v>205</v>
      </c>
      <c r="S2199">
        <v>12.5425</v>
      </c>
      <c r="T2199">
        <v>0.49757299999999999</v>
      </c>
      <c r="U2199">
        <v>3.4167000000000003E-2</v>
      </c>
      <c r="V2199">
        <v>29.922619999999998</v>
      </c>
      <c r="W2199" t="s">
        <v>6186</v>
      </c>
      <c r="X2199" t="s">
        <v>6186</v>
      </c>
      <c r="Y2199">
        <v>1</v>
      </c>
      <c r="Z2199" t="s">
        <v>6186</v>
      </c>
      <c r="AA2199">
        <v>1</v>
      </c>
      <c r="AB2199" t="s">
        <v>6186</v>
      </c>
      <c r="AC2199" t="s">
        <v>6186</v>
      </c>
      <c r="AD2199" t="s">
        <v>6186</v>
      </c>
      <c r="AE2199" t="s">
        <v>6186</v>
      </c>
      <c r="AF2199" t="s">
        <v>6186</v>
      </c>
      <c r="AG2199">
        <v>1</v>
      </c>
      <c r="AH2199" t="s">
        <v>6186</v>
      </c>
      <c r="AI2199" t="s">
        <v>6186</v>
      </c>
      <c r="AJ2199" t="s">
        <v>6186</v>
      </c>
      <c r="AK2199" t="s">
        <v>6186</v>
      </c>
      <c r="AL2199" t="s">
        <v>6186</v>
      </c>
      <c r="AM2199" t="s">
        <v>6186</v>
      </c>
      <c r="AN2199" t="s">
        <v>6186</v>
      </c>
      <c r="AO2199" t="s">
        <v>6186</v>
      </c>
      <c r="AP2199">
        <v>1</v>
      </c>
      <c r="AQ2199" t="s">
        <v>6186</v>
      </c>
      <c r="AR2199" t="s">
        <v>6186</v>
      </c>
      <c r="AS2199" t="s">
        <v>6186</v>
      </c>
      <c r="AT2199" t="s">
        <v>6186</v>
      </c>
      <c r="AU2199" t="s">
        <v>6186</v>
      </c>
      <c r="AV2199">
        <v>3</v>
      </c>
      <c r="AW2199" t="s">
        <v>6186</v>
      </c>
      <c r="AX2199">
        <v>8</v>
      </c>
      <c r="AY2199">
        <v>1</v>
      </c>
      <c r="AZ2199" t="s">
        <v>6186</v>
      </c>
      <c r="BA2199" t="s">
        <v>6186</v>
      </c>
      <c r="BB2199" t="s">
        <v>6186</v>
      </c>
      <c r="BC2199" t="s">
        <v>6186</v>
      </c>
      <c r="BD2199" t="s">
        <v>6186</v>
      </c>
    </row>
    <row r="2200" spans="1:56">
      <c r="A2200" t="s">
        <v>6185</v>
      </c>
      <c r="B2200">
        <v>6000</v>
      </c>
      <c r="C2200">
        <v>1989</v>
      </c>
      <c r="D2200" t="s">
        <v>6186</v>
      </c>
      <c r="E2200" t="s">
        <v>6186</v>
      </c>
      <c r="F2200" t="s">
        <v>6186</v>
      </c>
      <c r="H2200" t="s">
        <v>6186</v>
      </c>
      <c r="I2200" t="str">
        <f t="shared" si="38"/>
        <v/>
      </c>
      <c r="K2200" t="s">
        <v>6186</v>
      </c>
      <c r="L2200" t="s">
        <v>6186</v>
      </c>
      <c r="M2200" t="s">
        <v>6186</v>
      </c>
      <c r="N2200" t="s">
        <v>6186</v>
      </c>
      <c r="O2200" t="s">
        <v>6186</v>
      </c>
      <c r="P2200" t="s">
        <v>6186</v>
      </c>
      <c r="Q2200" t="s">
        <v>6186</v>
      </c>
      <c r="R2200" t="s">
        <v>6186</v>
      </c>
      <c r="S2200" t="s">
        <v>6186</v>
      </c>
      <c r="T2200" t="s">
        <v>6186</v>
      </c>
      <c r="U2200" t="s">
        <v>6186</v>
      </c>
      <c r="V2200" t="s">
        <v>6186</v>
      </c>
      <c r="W2200" t="s">
        <v>6186</v>
      </c>
      <c r="X2200" t="s">
        <v>6186</v>
      </c>
      <c r="Y2200" t="s">
        <v>6186</v>
      </c>
      <c r="Z2200" t="s">
        <v>6186</v>
      </c>
      <c r="AA2200" t="s">
        <v>6186</v>
      </c>
      <c r="AB2200" t="s">
        <v>6186</v>
      </c>
      <c r="AC2200" t="s">
        <v>6186</v>
      </c>
      <c r="AD2200" t="s">
        <v>6186</v>
      </c>
      <c r="AE2200" t="s">
        <v>6186</v>
      </c>
      <c r="AF2200" t="s">
        <v>6186</v>
      </c>
      <c r="AG2200" t="s">
        <v>6186</v>
      </c>
      <c r="AH2200" t="s">
        <v>6186</v>
      </c>
      <c r="AI2200" t="s">
        <v>6186</v>
      </c>
      <c r="AJ2200" t="s">
        <v>6186</v>
      </c>
      <c r="AK2200" t="s">
        <v>6186</v>
      </c>
      <c r="AL2200" t="s">
        <v>6186</v>
      </c>
      <c r="AM2200" t="s">
        <v>6186</v>
      </c>
      <c r="AN2200" t="s">
        <v>6186</v>
      </c>
      <c r="AO2200" t="s">
        <v>6186</v>
      </c>
      <c r="AP2200" t="s">
        <v>6186</v>
      </c>
      <c r="AQ2200" t="s">
        <v>6186</v>
      </c>
      <c r="AR2200" t="s">
        <v>6186</v>
      </c>
      <c r="AS2200" t="s">
        <v>6186</v>
      </c>
      <c r="AT2200" t="s">
        <v>6186</v>
      </c>
      <c r="AU2200" t="s">
        <v>6186</v>
      </c>
      <c r="AV2200" t="s">
        <v>6186</v>
      </c>
      <c r="AW2200" t="s">
        <v>6186</v>
      </c>
      <c r="AX2200" t="s">
        <v>6186</v>
      </c>
      <c r="AY2200" t="s">
        <v>6186</v>
      </c>
      <c r="AZ2200" t="s">
        <v>6186</v>
      </c>
      <c r="BA2200" t="s">
        <v>6186</v>
      </c>
      <c r="BB2200" t="s">
        <v>6186</v>
      </c>
      <c r="BC2200" t="s">
        <v>6186</v>
      </c>
      <c r="BD2200" t="s">
        <v>6186</v>
      </c>
    </row>
    <row r="2201" spans="1:56">
      <c r="A2201" t="s">
        <v>6185</v>
      </c>
      <c r="B2201">
        <v>6000</v>
      </c>
      <c r="C2201">
        <v>1990</v>
      </c>
      <c r="D2201" t="s">
        <v>6186</v>
      </c>
      <c r="E2201" t="s">
        <v>6186</v>
      </c>
      <c r="F2201" t="s">
        <v>6186</v>
      </c>
      <c r="H2201" t="s">
        <v>6186</v>
      </c>
      <c r="I2201" t="str">
        <f t="shared" si="38"/>
        <v/>
      </c>
      <c r="K2201" t="s">
        <v>6186</v>
      </c>
      <c r="L2201" t="s">
        <v>6186</v>
      </c>
      <c r="M2201" t="s">
        <v>6186</v>
      </c>
      <c r="N2201" t="s">
        <v>6186</v>
      </c>
      <c r="O2201" t="s">
        <v>6186</v>
      </c>
      <c r="P2201" t="s">
        <v>6186</v>
      </c>
      <c r="Q2201" t="s">
        <v>6186</v>
      </c>
      <c r="R2201" t="s">
        <v>6186</v>
      </c>
      <c r="S2201" t="s">
        <v>6186</v>
      </c>
      <c r="T2201" t="s">
        <v>6186</v>
      </c>
      <c r="U2201" t="s">
        <v>6186</v>
      </c>
      <c r="V2201" t="s">
        <v>6186</v>
      </c>
      <c r="W2201" t="s">
        <v>6186</v>
      </c>
      <c r="X2201" t="s">
        <v>6186</v>
      </c>
      <c r="Y2201" t="s">
        <v>6186</v>
      </c>
      <c r="Z2201" t="s">
        <v>6186</v>
      </c>
      <c r="AA2201" t="s">
        <v>6186</v>
      </c>
      <c r="AB2201" t="s">
        <v>6186</v>
      </c>
      <c r="AC2201" t="s">
        <v>6186</v>
      </c>
      <c r="AD2201" t="s">
        <v>6186</v>
      </c>
      <c r="AE2201" t="s">
        <v>6186</v>
      </c>
      <c r="AF2201" t="s">
        <v>6186</v>
      </c>
      <c r="AG2201" t="s">
        <v>6186</v>
      </c>
      <c r="AH2201" t="s">
        <v>6186</v>
      </c>
      <c r="AI2201" t="s">
        <v>6186</v>
      </c>
      <c r="AJ2201" t="s">
        <v>6186</v>
      </c>
      <c r="AK2201" t="s">
        <v>6186</v>
      </c>
      <c r="AL2201" t="s">
        <v>6186</v>
      </c>
      <c r="AM2201" t="s">
        <v>6186</v>
      </c>
      <c r="AN2201" t="s">
        <v>6186</v>
      </c>
      <c r="AO2201" t="s">
        <v>6186</v>
      </c>
      <c r="AP2201" t="s">
        <v>6186</v>
      </c>
      <c r="AQ2201" t="s">
        <v>6186</v>
      </c>
      <c r="AR2201" t="s">
        <v>6186</v>
      </c>
      <c r="AS2201" t="s">
        <v>6186</v>
      </c>
      <c r="AT2201" t="s">
        <v>6186</v>
      </c>
      <c r="AU2201" t="s">
        <v>6186</v>
      </c>
      <c r="AV2201" t="s">
        <v>6186</v>
      </c>
      <c r="AW2201" t="s">
        <v>6186</v>
      </c>
      <c r="AX2201" t="s">
        <v>6186</v>
      </c>
      <c r="AY2201" t="s">
        <v>6186</v>
      </c>
      <c r="AZ2201" t="s">
        <v>6186</v>
      </c>
      <c r="BA2201" t="s">
        <v>6186</v>
      </c>
      <c r="BB2201" t="s">
        <v>6186</v>
      </c>
      <c r="BC2201" t="s">
        <v>6186</v>
      </c>
      <c r="BD2201" t="s">
        <v>6186</v>
      </c>
    </row>
    <row r="2202" spans="1:56">
      <c r="A2202" t="s">
        <v>6185</v>
      </c>
      <c r="B2202">
        <v>6000</v>
      </c>
      <c r="C2202">
        <v>1991</v>
      </c>
      <c r="D2202" t="s">
        <v>6186</v>
      </c>
      <c r="E2202" t="s">
        <v>6186</v>
      </c>
      <c r="F2202" t="s">
        <v>6186</v>
      </c>
      <c r="H2202" t="s">
        <v>6186</v>
      </c>
      <c r="I2202" t="str">
        <f t="shared" si="38"/>
        <v/>
      </c>
      <c r="K2202" t="s">
        <v>6186</v>
      </c>
      <c r="L2202" t="s">
        <v>6186</v>
      </c>
      <c r="M2202" t="s">
        <v>6186</v>
      </c>
      <c r="N2202" t="s">
        <v>6186</v>
      </c>
      <c r="O2202" t="s">
        <v>6186</v>
      </c>
      <c r="P2202" t="s">
        <v>6186</v>
      </c>
      <c r="Q2202" t="s">
        <v>6186</v>
      </c>
      <c r="R2202" t="s">
        <v>6186</v>
      </c>
      <c r="S2202" t="s">
        <v>6186</v>
      </c>
      <c r="T2202" t="s">
        <v>6186</v>
      </c>
      <c r="U2202" t="s">
        <v>6186</v>
      </c>
      <c r="V2202" t="s">
        <v>6186</v>
      </c>
      <c r="W2202" t="s">
        <v>6186</v>
      </c>
      <c r="X2202" t="s">
        <v>6186</v>
      </c>
      <c r="Y2202" t="s">
        <v>6186</v>
      </c>
      <c r="Z2202" t="s">
        <v>6186</v>
      </c>
      <c r="AA2202" t="s">
        <v>6186</v>
      </c>
      <c r="AB2202" t="s">
        <v>6186</v>
      </c>
      <c r="AC2202" t="s">
        <v>6186</v>
      </c>
      <c r="AD2202" t="s">
        <v>6186</v>
      </c>
      <c r="AE2202" t="s">
        <v>6186</v>
      </c>
      <c r="AF2202" t="s">
        <v>6186</v>
      </c>
      <c r="AG2202" t="s">
        <v>6186</v>
      </c>
      <c r="AH2202" t="s">
        <v>6186</v>
      </c>
      <c r="AI2202" t="s">
        <v>6186</v>
      </c>
      <c r="AJ2202" t="s">
        <v>6186</v>
      </c>
      <c r="AK2202" t="s">
        <v>6186</v>
      </c>
      <c r="AL2202" t="s">
        <v>6186</v>
      </c>
      <c r="AM2202" t="s">
        <v>6186</v>
      </c>
      <c r="AN2202" t="s">
        <v>6186</v>
      </c>
      <c r="AO2202" t="s">
        <v>6186</v>
      </c>
      <c r="AP2202" t="s">
        <v>6186</v>
      </c>
      <c r="AQ2202" t="s">
        <v>6186</v>
      </c>
      <c r="AR2202" t="s">
        <v>6186</v>
      </c>
      <c r="AS2202" t="s">
        <v>6186</v>
      </c>
      <c r="AT2202" t="s">
        <v>6186</v>
      </c>
      <c r="AU2202" t="s">
        <v>6186</v>
      </c>
      <c r="AV2202" t="s">
        <v>6186</v>
      </c>
      <c r="AW2202" t="s">
        <v>6186</v>
      </c>
      <c r="AX2202" t="s">
        <v>6186</v>
      </c>
      <c r="AY2202" t="s">
        <v>6186</v>
      </c>
      <c r="AZ2202" t="s">
        <v>6186</v>
      </c>
      <c r="BA2202" t="s">
        <v>6186</v>
      </c>
      <c r="BB2202" t="s">
        <v>6186</v>
      </c>
      <c r="BC2202" t="s">
        <v>6186</v>
      </c>
      <c r="BD2202" t="s">
        <v>6186</v>
      </c>
    </row>
    <row r="2203" spans="1:56">
      <c r="A2203" t="s">
        <v>6185</v>
      </c>
      <c r="B2203">
        <v>6000</v>
      </c>
      <c r="C2203">
        <v>1992</v>
      </c>
      <c r="D2203" t="s">
        <v>6186</v>
      </c>
      <c r="E2203" t="s">
        <v>6186</v>
      </c>
      <c r="F2203" t="s">
        <v>6186</v>
      </c>
      <c r="H2203" t="s">
        <v>6186</v>
      </c>
      <c r="I2203" t="str">
        <f t="shared" si="38"/>
        <v/>
      </c>
      <c r="K2203" t="s">
        <v>6186</v>
      </c>
      <c r="L2203" t="s">
        <v>6186</v>
      </c>
      <c r="M2203" t="s">
        <v>6186</v>
      </c>
      <c r="N2203" t="s">
        <v>6186</v>
      </c>
      <c r="O2203" t="s">
        <v>6186</v>
      </c>
      <c r="P2203" t="s">
        <v>6186</v>
      </c>
      <c r="Q2203" t="s">
        <v>6186</v>
      </c>
      <c r="R2203" t="s">
        <v>6186</v>
      </c>
      <c r="S2203" t="s">
        <v>6186</v>
      </c>
      <c r="T2203" t="s">
        <v>6186</v>
      </c>
      <c r="U2203" t="s">
        <v>6186</v>
      </c>
      <c r="V2203" t="s">
        <v>6186</v>
      </c>
      <c r="W2203" t="s">
        <v>6186</v>
      </c>
      <c r="X2203" t="s">
        <v>6186</v>
      </c>
      <c r="Y2203" t="s">
        <v>6186</v>
      </c>
      <c r="Z2203" t="s">
        <v>6186</v>
      </c>
      <c r="AA2203" t="s">
        <v>6186</v>
      </c>
      <c r="AB2203" t="s">
        <v>6186</v>
      </c>
      <c r="AC2203" t="s">
        <v>6186</v>
      </c>
      <c r="AD2203" t="s">
        <v>6186</v>
      </c>
      <c r="AE2203" t="s">
        <v>6186</v>
      </c>
      <c r="AF2203" t="s">
        <v>6186</v>
      </c>
      <c r="AG2203" t="s">
        <v>6186</v>
      </c>
      <c r="AH2203" t="s">
        <v>6186</v>
      </c>
      <c r="AI2203" t="s">
        <v>6186</v>
      </c>
      <c r="AJ2203" t="s">
        <v>6186</v>
      </c>
      <c r="AK2203" t="s">
        <v>6186</v>
      </c>
      <c r="AL2203" t="s">
        <v>6186</v>
      </c>
      <c r="AM2203" t="s">
        <v>6186</v>
      </c>
      <c r="AN2203" t="s">
        <v>6186</v>
      </c>
      <c r="AO2203" t="s">
        <v>6186</v>
      </c>
      <c r="AP2203" t="s">
        <v>6186</v>
      </c>
      <c r="AQ2203" t="s">
        <v>6186</v>
      </c>
      <c r="AR2203" t="s">
        <v>6186</v>
      </c>
      <c r="AS2203" t="s">
        <v>6186</v>
      </c>
      <c r="AT2203" t="s">
        <v>6186</v>
      </c>
      <c r="AU2203" t="s">
        <v>6186</v>
      </c>
      <c r="AV2203" t="s">
        <v>6186</v>
      </c>
      <c r="AW2203" t="s">
        <v>6186</v>
      </c>
      <c r="AX2203" t="s">
        <v>6186</v>
      </c>
      <c r="AY2203" t="s">
        <v>6186</v>
      </c>
      <c r="AZ2203" t="s">
        <v>6186</v>
      </c>
      <c r="BA2203" t="s">
        <v>6186</v>
      </c>
      <c r="BB2203" t="s">
        <v>6186</v>
      </c>
      <c r="BC2203" t="s">
        <v>6186</v>
      </c>
      <c r="BD2203" t="s">
        <v>6186</v>
      </c>
    </row>
    <row r="2204" spans="1:56">
      <c r="A2204" t="s">
        <v>6185</v>
      </c>
      <c r="B2204">
        <v>6000</v>
      </c>
      <c r="C2204">
        <v>1993</v>
      </c>
      <c r="D2204">
        <v>1</v>
      </c>
      <c r="E2204">
        <v>1.0900000000000001E-4</v>
      </c>
      <c r="F2204">
        <v>17.584569999999999</v>
      </c>
      <c r="H2204">
        <v>14.66892</v>
      </c>
      <c r="I2204">
        <f t="shared" si="38"/>
        <v>1.59891228E-3</v>
      </c>
      <c r="K2204">
        <v>13.03628</v>
      </c>
      <c r="L2204">
        <v>16.774010000000001</v>
      </c>
      <c r="M2204">
        <v>605.83887000000004</v>
      </c>
      <c r="N2204">
        <v>681.71275000000003</v>
      </c>
      <c r="O2204">
        <v>529.80776000000003</v>
      </c>
      <c r="P2204" t="s">
        <v>6186</v>
      </c>
      <c r="Q2204">
        <v>350.30119999999999</v>
      </c>
      <c r="R2204">
        <v>175.2235</v>
      </c>
      <c r="S2204">
        <v>11.4053</v>
      </c>
      <c r="T2204">
        <v>0.50017699999999998</v>
      </c>
      <c r="U2204">
        <v>2.9204000000000001E-2</v>
      </c>
      <c r="V2204">
        <v>44.02028</v>
      </c>
      <c r="W2204" t="s">
        <v>6186</v>
      </c>
      <c r="X2204" t="s">
        <v>6186</v>
      </c>
      <c r="Y2204">
        <v>1</v>
      </c>
      <c r="Z2204" t="s">
        <v>6186</v>
      </c>
      <c r="AA2204" t="s">
        <v>6186</v>
      </c>
      <c r="AB2204">
        <v>1</v>
      </c>
      <c r="AC2204" t="s">
        <v>6186</v>
      </c>
      <c r="AD2204" t="s">
        <v>6186</v>
      </c>
      <c r="AE2204" t="s">
        <v>6186</v>
      </c>
      <c r="AF2204" t="s">
        <v>6186</v>
      </c>
      <c r="AG2204">
        <v>5.0000000000000001E-3</v>
      </c>
      <c r="AH2204">
        <v>0.995</v>
      </c>
      <c r="AI2204" t="s">
        <v>6186</v>
      </c>
      <c r="AJ2204" t="s">
        <v>6186</v>
      </c>
      <c r="AK2204" t="s">
        <v>6186</v>
      </c>
      <c r="AL2204" t="s">
        <v>6186</v>
      </c>
      <c r="AM2204" t="s">
        <v>6186</v>
      </c>
      <c r="AN2204" t="s">
        <v>6186</v>
      </c>
      <c r="AO2204" t="s">
        <v>6186</v>
      </c>
      <c r="AP2204">
        <v>1</v>
      </c>
      <c r="AQ2204" t="s">
        <v>6186</v>
      </c>
      <c r="AR2204" t="s">
        <v>6186</v>
      </c>
      <c r="AS2204" t="s">
        <v>6186</v>
      </c>
      <c r="AT2204" t="s">
        <v>6186</v>
      </c>
      <c r="AU2204" t="s">
        <v>6186</v>
      </c>
      <c r="AV2204">
        <v>4</v>
      </c>
      <c r="AW2204" t="s">
        <v>6186</v>
      </c>
      <c r="AX2204">
        <v>8</v>
      </c>
      <c r="AY2204">
        <v>1</v>
      </c>
      <c r="AZ2204" t="s">
        <v>6186</v>
      </c>
      <c r="BA2204" t="s">
        <v>6186</v>
      </c>
      <c r="BB2204" t="s">
        <v>6186</v>
      </c>
      <c r="BC2204" t="s">
        <v>6186</v>
      </c>
      <c r="BD2204" t="s">
        <v>6186</v>
      </c>
    </row>
    <row r="2205" spans="1:56">
      <c r="A2205" t="s">
        <v>6185</v>
      </c>
      <c r="B2205">
        <v>6000</v>
      </c>
      <c r="C2205">
        <v>1994</v>
      </c>
      <c r="D2205">
        <v>0</v>
      </c>
      <c r="E2205">
        <v>3.0000000000000001E-6</v>
      </c>
      <c r="F2205">
        <v>13.91</v>
      </c>
      <c r="H2205">
        <v>11.698650000000001</v>
      </c>
      <c r="I2205">
        <f t="shared" si="38"/>
        <v>3.5095950000000001E-5</v>
      </c>
      <c r="K2205">
        <v>9.9413400000000003</v>
      </c>
      <c r="L2205">
        <v>14.154199999999999</v>
      </c>
      <c r="M2205">
        <v>759.66015000000004</v>
      </c>
      <c r="N2205">
        <v>893.94356000000005</v>
      </c>
      <c r="O2205">
        <v>627.87009999999998</v>
      </c>
      <c r="P2205" t="s">
        <v>6186</v>
      </c>
      <c r="Q2205">
        <v>412</v>
      </c>
      <c r="R2205">
        <v>241</v>
      </c>
      <c r="S2205">
        <v>9.1545000000000005</v>
      </c>
      <c r="T2205">
        <v>0.584951</v>
      </c>
      <c r="U2205">
        <v>4.0167000000000001E-2</v>
      </c>
      <c r="V2205">
        <v>35.095959999999998</v>
      </c>
      <c r="W2205" t="s">
        <v>6186</v>
      </c>
      <c r="X2205" t="s">
        <v>6186</v>
      </c>
      <c r="Y2205">
        <v>1</v>
      </c>
      <c r="Z2205" t="s">
        <v>6186</v>
      </c>
      <c r="AA2205" t="s">
        <v>6186</v>
      </c>
      <c r="AB2205">
        <v>1</v>
      </c>
      <c r="AC2205" t="s">
        <v>6186</v>
      </c>
      <c r="AD2205" t="s">
        <v>6186</v>
      </c>
      <c r="AE2205" t="s">
        <v>6186</v>
      </c>
      <c r="AF2205" t="s">
        <v>6186</v>
      </c>
      <c r="AG2205">
        <v>1</v>
      </c>
      <c r="AH2205" t="s">
        <v>6186</v>
      </c>
      <c r="AI2205" t="s">
        <v>6186</v>
      </c>
      <c r="AJ2205" t="s">
        <v>6186</v>
      </c>
      <c r="AK2205" t="s">
        <v>6186</v>
      </c>
      <c r="AL2205" t="s">
        <v>6186</v>
      </c>
      <c r="AM2205" t="s">
        <v>6186</v>
      </c>
      <c r="AN2205" t="s">
        <v>6186</v>
      </c>
      <c r="AO2205" t="s">
        <v>6186</v>
      </c>
      <c r="AP2205">
        <v>1</v>
      </c>
      <c r="AQ2205" t="s">
        <v>6186</v>
      </c>
      <c r="AR2205" t="s">
        <v>6186</v>
      </c>
      <c r="AS2205" t="s">
        <v>6186</v>
      </c>
      <c r="AT2205" t="s">
        <v>6186</v>
      </c>
      <c r="AU2205" t="s">
        <v>6186</v>
      </c>
      <c r="AV2205">
        <v>4</v>
      </c>
      <c r="AW2205" t="s">
        <v>6186</v>
      </c>
      <c r="AX2205">
        <v>8</v>
      </c>
      <c r="AY2205">
        <v>1</v>
      </c>
      <c r="AZ2205" t="s">
        <v>6186</v>
      </c>
      <c r="BA2205" t="s">
        <v>6186</v>
      </c>
      <c r="BB2205" t="s">
        <v>6186</v>
      </c>
      <c r="BC2205" t="s">
        <v>6186</v>
      </c>
      <c r="BD2205" t="s">
        <v>6186</v>
      </c>
    </row>
    <row r="2206" spans="1:56">
      <c r="A2206" t="s">
        <v>6185</v>
      </c>
      <c r="B2206">
        <v>6000</v>
      </c>
      <c r="C2206">
        <v>1995</v>
      </c>
      <c r="D2206">
        <v>0</v>
      </c>
      <c r="E2206">
        <v>3.9999999999999998E-6</v>
      </c>
      <c r="F2206">
        <v>13.90516</v>
      </c>
      <c r="H2206">
        <v>11.684620000000001</v>
      </c>
      <c r="I2206">
        <f t="shared" si="38"/>
        <v>4.6738479999999998E-5</v>
      </c>
      <c r="K2206">
        <v>9.8547200000000004</v>
      </c>
      <c r="L2206">
        <v>14.213839999999999</v>
      </c>
      <c r="M2206">
        <v>760.57213000000002</v>
      </c>
      <c r="N2206">
        <v>901.80109000000004</v>
      </c>
      <c r="O2206">
        <v>625.23589000000004</v>
      </c>
      <c r="P2206" t="s">
        <v>6186</v>
      </c>
      <c r="Q2206">
        <v>412</v>
      </c>
      <c r="R2206">
        <v>279.7097</v>
      </c>
      <c r="S2206">
        <v>8.6504999999999992</v>
      </c>
      <c r="T2206">
        <v>0.67890700000000004</v>
      </c>
      <c r="U2206">
        <v>4.6618E-2</v>
      </c>
      <c r="V2206">
        <v>35.053899999999999</v>
      </c>
      <c r="W2206" t="s">
        <v>6186</v>
      </c>
      <c r="X2206" t="s">
        <v>6186</v>
      </c>
      <c r="Y2206">
        <v>1</v>
      </c>
      <c r="Z2206" t="s">
        <v>6186</v>
      </c>
      <c r="AA2206" t="s">
        <v>6186</v>
      </c>
      <c r="AB2206">
        <v>1</v>
      </c>
      <c r="AC2206" t="s">
        <v>6186</v>
      </c>
      <c r="AD2206" t="s">
        <v>6186</v>
      </c>
      <c r="AE2206" t="s">
        <v>6186</v>
      </c>
      <c r="AF2206" t="s">
        <v>6186</v>
      </c>
      <c r="AG2206">
        <v>1</v>
      </c>
      <c r="AH2206" t="s">
        <v>6186</v>
      </c>
      <c r="AI2206" t="s">
        <v>6186</v>
      </c>
      <c r="AJ2206" t="s">
        <v>6186</v>
      </c>
      <c r="AK2206" t="s">
        <v>6186</v>
      </c>
      <c r="AL2206" t="s">
        <v>6186</v>
      </c>
      <c r="AM2206" t="s">
        <v>6186</v>
      </c>
      <c r="AN2206" t="s">
        <v>6186</v>
      </c>
      <c r="AO2206" t="s">
        <v>6186</v>
      </c>
      <c r="AP2206">
        <v>1</v>
      </c>
      <c r="AQ2206" t="s">
        <v>6186</v>
      </c>
      <c r="AR2206" t="s">
        <v>6186</v>
      </c>
      <c r="AS2206" t="s">
        <v>6186</v>
      </c>
      <c r="AT2206" t="s">
        <v>6186</v>
      </c>
      <c r="AU2206" t="s">
        <v>6186</v>
      </c>
      <c r="AV2206">
        <v>4</v>
      </c>
      <c r="AW2206" t="s">
        <v>6186</v>
      </c>
      <c r="AX2206">
        <v>8</v>
      </c>
      <c r="AY2206">
        <v>1</v>
      </c>
      <c r="AZ2206" t="s">
        <v>6186</v>
      </c>
      <c r="BA2206" t="s">
        <v>6186</v>
      </c>
      <c r="BB2206" t="s">
        <v>6186</v>
      </c>
      <c r="BC2206" t="s">
        <v>6186</v>
      </c>
      <c r="BD2206" t="s">
        <v>6186</v>
      </c>
    </row>
    <row r="2207" spans="1:56">
      <c r="A2207" t="s">
        <v>6185</v>
      </c>
      <c r="B2207">
        <v>6000</v>
      </c>
      <c r="C2207">
        <v>1996</v>
      </c>
      <c r="D2207">
        <v>0</v>
      </c>
      <c r="E2207">
        <v>6.0000000000000002E-6</v>
      </c>
      <c r="F2207">
        <v>14.8775</v>
      </c>
      <c r="H2207">
        <v>12.451280000000001</v>
      </c>
      <c r="I2207">
        <f t="shared" si="38"/>
        <v>7.4707680000000008E-5</v>
      </c>
      <c r="K2207">
        <v>10.52392</v>
      </c>
      <c r="L2207">
        <v>15.025119999999999</v>
      </c>
      <c r="M2207">
        <v>713.74213999999995</v>
      </c>
      <c r="N2207">
        <v>844.45710999999994</v>
      </c>
      <c r="O2207">
        <v>591.47600999999997</v>
      </c>
      <c r="P2207" t="s">
        <v>6186</v>
      </c>
      <c r="Q2207">
        <v>412</v>
      </c>
      <c r="R2207">
        <v>350</v>
      </c>
      <c r="S2207">
        <v>7.8045999999999998</v>
      </c>
      <c r="T2207">
        <v>0.84951500000000002</v>
      </c>
      <c r="U2207">
        <v>5.8333000000000003E-2</v>
      </c>
      <c r="V2207">
        <v>37.353830000000002</v>
      </c>
      <c r="W2207" t="s">
        <v>6186</v>
      </c>
      <c r="X2207" t="s">
        <v>6186</v>
      </c>
      <c r="Y2207">
        <v>1</v>
      </c>
      <c r="Z2207" t="s">
        <v>6186</v>
      </c>
      <c r="AA2207" t="s">
        <v>6186</v>
      </c>
      <c r="AB2207">
        <v>1</v>
      </c>
      <c r="AC2207" t="s">
        <v>6186</v>
      </c>
      <c r="AD2207" t="s">
        <v>6186</v>
      </c>
      <c r="AE2207" t="s">
        <v>6186</v>
      </c>
      <c r="AF2207" t="s">
        <v>6186</v>
      </c>
      <c r="AG2207">
        <v>1</v>
      </c>
      <c r="AH2207" t="s">
        <v>6186</v>
      </c>
      <c r="AI2207" t="s">
        <v>6186</v>
      </c>
      <c r="AJ2207" t="s">
        <v>6186</v>
      </c>
      <c r="AK2207" t="s">
        <v>6186</v>
      </c>
      <c r="AL2207" t="s">
        <v>6186</v>
      </c>
      <c r="AM2207" t="s">
        <v>6186</v>
      </c>
      <c r="AN2207" t="s">
        <v>6186</v>
      </c>
      <c r="AO2207" t="s">
        <v>6186</v>
      </c>
      <c r="AP2207">
        <v>1</v>
      </c>
      <c r="AQ2207" t="s">
        <v>6186</v>
      </c>
      <c r="AR2207" t="s">
        <v>6186</v>
      </c>
      <c r="AS2207" t="s">
        <v>6186</v>
      </c>
      <c r="AT2207" t="s">
        <v>6186</v>
      </c>
      <c r="AU2207" t="s">
        <v>6186</v>
      </c>
      <c r="AV2207">
        <v>4</v>
      </c>
      <c r="AW2207" t="s">
        <v>6186</v>
      </c>
      <c r="AX2207">
        <v>8</v>
      </c>
      <c r="AY2207">
        <v>1</v>
      </c>
      <c r="AZ2207" t="s">
        <v>6186</v>
      </c>
      <c r="BA2207" t="s">
        <v>6186</v>
      </c>
      <c r="BB2207" t="s">
        <v>6186</v>
      </c>
      <c r="BC2207" t="s">
        <v>6186</v>
      </c>
      <c r="BD2207" t="s">
        <v>6186</v>
      </c>
    </row>
    <row r="2208" spans="1:56">
      <c r="A2208" t="s">
        <v>6185</v>
      </c>
      <c r="B2208">
        <v>6000</v>
      </c>
      <c r="C2208">
        <v>1997</v>
      </c>
      <c r="D2208">
        <v>0</v>
      </c>
      <c r="E2208">
        <v>6.0000000000000002E-6</v>
      </c>
      <c r="F2208">
        <v>14.8775</v>
      </c>
      <c r="H2208">
        <v>12.42557</v>
      </c>
      <c r="I2208">
        <f t="shared" si="38"/>
        <v>7.4553420000000005E-5</v>
      </c>
      <c r="K2208">
        <v>10.47428</v>
      </c>
      <c r="L2208">
        <v>14.972860000000001</v>
      </c>
      <c r="M2208">
        <v>715.21846000000005</v>
      </c>
      <c r="N2208">
        <v>848.45947000000001</v>
      </c>
      <c r="O2208">
        <v>593.54051000000004</v>
      </c>
      <c r="P2208" t="s">
        <v>6186</v>
      </c>
      <c r="Q2208">
        <v>412</v>
      </c>
      <c r="R2208">
        <v>350</v>
      </c>
      <c r="S2208">
        <v>7.7826000000000004</v>
      </c>
      <c r="T2208">
        <v>0.84951500000000002</v>
      </c>
      <c r="U2208">
        <v>5.8333000000000003E-2</v>
      </c>
      <c r="V2208">
        <v>37.276719999999997</v>
      </c>
      <c r="W2208" t="s">
        <v>6186</v>
      </c>
      <c r="X2208" t="s">
        <v>6186</v>
      </c>
      <c r="Y2208">
        <v>1</v>
      </c>
      <c r="Z2208" t="s">
        <v>6186</v>
      </c>
      <c r="AA2208" t="s">
        <v>6186</v>
      </c>
      <c r="AB2208">
        <v>1</v>
      </c>
      <c r="AC2208" t="s">
        <v>6186</v>
      </c>
      <c r="AD2208" t="s">
        <v>6186</v>
      </c>
      <c r="AE2208" t="s">
        <v>6186</v>
      </c>
      <c r="AF2208" t="s">
        <v>6186</v>
      </c>
      <c r="AG2208">
        <v>1</v>
      </c>
      <c r="AH2208" t="s">
        <v>6186</v>
      </c>
      <c r="AI2208" t="s">
        <v>6186</v>
      </c>
      <c r="AJ2208" t="s">
        <v>6186</v>
      </c>
      <c r="AK2208" t="s">
        <v>6186</v>
      </c>
      <c r="AL2208" t="s">
        <v>6186</v>
      </c>
      <c r="AM2208" t="s">
        <v>6186</v>
      </c>
      <c r="AN2208" t="s">
        <v>6186</v>
      </c>
      <c r="AO2208" t="s">
        <v>6186</v>
      </c>
      <c r="AP2208">
        <v>1</v>
      </c>
      <c r="AQ2208" t="s">
        <v>6186</v>
      </c>
      <c r="AR2208" t="s">
        <v>6186</v>
      </c>
      <c r="AS2208" t="s">
        <v>6186</v>
      </c>
      <c r="AT2208" t="s">
        <v>6186</v>
      </c>
      <c r="AU2208" t="s">
        <v>6186</v>
      </c>
      <c r="AV2208">
        <v>4</v>
      </c>
      <c r="AW2208" t="s">
        <v>6186</v>
      </c>
      <c r="AX2208">
        <v>8</v>
      </c>
      <c r="AY2208">
        <v>1</v>
      </c>
      <c r="AZ2208" t="s">
        <v>6186</v>
      </c>
      <c r="BA2208" t="s">
        <v>6186</v>
      </c>
      <c r="BB2208" t="s">
        <v>6186</v>
      </c>
      <c r="BC2208" t="s">
        <v>6186</v>
      </c>
      <c r="BD2208" t="s">
        <v>6186</v>
      </c>
    </row>
    <row r="2209" spans="1:56">
      <c r="A2209" t="s">
        <v>6185</v>
      </c>
      <c r="B2209">
        <v>6000</v>
      </c>
      <c r="C2209">
        <v>1998</v>
      </c>
      <c r="D2209">
        <v>0</v>
      </c>
      <c r="E2209">
        <v>6.9999999999999999E-6</v>
      </c>
      <c r="F2209">
        <v>14.8775</v>
      </c>
      <c r="H2209">
        <v>12.39987</v>
      </c>
      <c r="I2209">
        <f t="shared" si="38"/>
        <v>8.679909E-5</v>
      </c>
      <c r="K2209">
        <v>10.424630000000001</v>
      </c>
      <c r="L2209">
        <v>14.9206</v>
      </c>
      <c r="M2209">
        <v>716.70088999999996</v>
      </c>
      <c r="N2209">
        <v>852.49995000000001</v>
      </c>
      <c r="O2209">
        <v>595.61946999999998</v>
      </c>
      <c r="P2209" t="s">
        <v>6186</v>
      </c>
      <c r="Q2209">
        <v>412</v>
      </c>
      <c r="R2209">
        <v>350</v>
      </c>
      <c r="S2209">
        <v>8.0100999999999996</v>
      </c>
      <c r="T2209">
        <v>0.84951500000000002</v>
      </c>
      <c r="U2209">
        <v>5.8333000000000003E-2</v>
      </c>
      <c r="V2209">
        <v>37.199620000000003</v>
      </c>
      <c r="W2209" t="s">
        <v>6186</v>
      </c>
      <c r="X2209" t="s">
        <v>6186</v>
      </c>
      <c r="Y2209">
        <v>1</v>
      </c>
      <c r="Z2209" t="s">
        <v>6186</v>
      </c>
      <c r="AA2209" t="s">
        <v>6186</v>
      </c>
      <c r="AB2209">
        <v>1</v>
      </c>
      <c r="AC2209" t="s">
        <v>6186</v>
      </c>
      <c r="AD2209" t="s">
        <v>6186</v>
      </c>
      <c r="AE2209" t="s">
        <v>6186</v>
      </c>
      <c r="AF2209" t="s">
        <v>6186</v>
      </c>
      <c r="AG2209">
        <v>1</v>
      </c>
      <c r="AH2209" t="s">
        <v>6186</v>
      </c>
      <c r="AI2209" t="s">
        <v>6186</v>
      </c>
      <c r="AJ2209" t="s">
        <v>6186</v>
      </c>
      <c r="AK2209" t="s">
        <v>6186</v>
      </c>
      <c r="AL2209" t="s">
        <v>6186</v>
      </c>
      <c r="AM2209" t="s">
        <v>6186</v>
      </c>
      <c r="AN2209" t="s">
        <v>6186</v>
      </c>
      <c r="AO2209" t="s">
        <v>6186</v>
      </c>
      <c r="AP2209">
        <v>1</v>
      </c>
      <c r="AQ2209" t="s">
        <v>6186</v>
      </c>
      <c r="AR2209" t="s">
        <v>6186</v>
      </c>
      <c r="AS2209" t="s">
        <v>6186</v>
      </c>
      <c r="AT2209" t="s">
        <v>6186</v>
      </c>
      <c r="AU2209" t="s">
        <v>6186</v>
      </c>
      <c r="AV2209">
        <v>4</v>
      </c>
      <c r="AW2209" t="s">
        <v>6186</v>
      </c>
      <c r="AX2209">
        <v>8</v>
      </c>
      <c r="AY2209">
        <v>1</v>
      </c>
      <c r="AZ2209" t="s">
        <v>6186</v>
      </c>
      <c r="BA2209" t="s">
        <v>6186</v>
      </c>
      <c r="BB2209" t="s">
        <v>6186</v>
      </c>
      <c r="BC2209" t="s">
        <v>6186</v>
      </c>
      <c r="BD2209" t="s">
        <v>6186</v>
      </c>
    </row>
    <row r="2210" spans="1:56">
      <c r="A2210" t="s">
        <v>6185</v>
      </c>
      <c r="B2210">
        <v>6000</v>
      </c>
      <c r="C2210">
        <v>1999</v>
      </c>
      <c r="D2210">
        <v>2</v>
      </c>
      <c r="E2210">
        <v>1.1900000000000001E-4</v>
      </c>
      <c r="F2210">
        <v>19.27</v>
      </c>
      <c r="H2210">
        <v>15.948499999999999</v>
      </c>
      <c r="I2210">
        <f t="shared" si="38"/>
        <v>1.8978714999999999E-3</v>
      </c>
      <c r="K2210">
        <v>13.33103</v>
      </c>
      <c r="L2210">
        <v>19.236499999999999</v>
      </c>
      <c r="M2210">
        <v>557.23105999999996</v>
      </c>
      <c r="N2210">
        <v>666.64026999999999</v>
      </c>
      <c r="O2210">
        <v>461.98630000000003</v>
      </c>
      <c r="P2210" t="s">
        <v>6186</v>
      </c>
      <c r="Q2210">
        <v>279</v>
      </c>
      <c r="R2210">
        <v>300</v>
      </c>
      <c r="S2210">
        <v>8.9442000000000004</v>
      </c>
      <c r="T2210">
        <v>1.075269</v>
      </c>
      <c r="U2210">
        <v>0.05</v>
      </c>
      <c r="V2210">
        <v>47.845500000000001</v>
      </c>
      <c r="W2210">
        <v>1</v>
      </c>
      <c r="X2210" t="s">
        <v>6186</v>
      </c>
      <c r="Y2210" t="s">
        <v>6186</v>
      </c>
      <c r="Z2210" t="s">
        <v>6186</v>
      </c>
      <c r="AA2210" t="s">
        <v>6186</v>
      </c>
      <c r="AB2210">
        <v>1</v>
      </c>
      <c r="AC2210" t="s">
        <v>6186</v>
      </c>
      <c r="AD2210" t="s">
        <v>6186</v>
      </c>
      <c r="AE2210" t="s">
        <v>6186</v>
      </c>
      <c r="AF2210" t="s">
        <v>6186</v>
      </c>
      <c r="AG2210">
        <v>1</v>
      </c>
      <c r="AH2210" t="s">
        <v>6186</v>
      </c>
      <c r="AI2210" t="s">
        <v>6186</v>
      </c>
      <c r="AJ2210" t="s">
        <v>6186</v>
      </c>
      <c r="AK2210" t="s">
        <v>6186</v>
      </c>
      <c r="AL2210" t="s">
        <v>6186</v>
      </c>
      <c r="AM2210" t="s">
        <v>6186</v>
      </c>
      <c r="AN2210" t="s">
        <v>6186</v>
      </c>
      <c r="AO2210" t="s">
        <v>6186</v>
      </c>
      <c r="AP2210">
        <v>1</v>
      </c>
      <c r="AQ2210" t="s">
        <v>6186</v>
      </c>
      <c r="AR2210" t="s">
        <v>6186</v>
      </c>
      <c r="AS2210" t="s">
        <v>6186</v>
      </c>
      <c r="AT2210">
        <v>1</v>
      </c>
      <c r="AU2210" t="s">
        <v>6186</v>
      </c>
      <c r="AV2210">
        <v>4</v>
      </c>
      <c r="AW2210" t="s">
        <v>6186</v>
      </c>
      <c r="AX2210">
        <v>8</v>
      </c>
      <c r="AY2210">
        <v>1</v>
      </c>
      <c r="AZ2210" t="s">
        <v>6186</v>
      </c>
      <c r="BA2210" t="s">
        <v>6186</v>
      </c>
      <c r="BB2210" t="s">
        <v>6186</v>
      </c>
      <c r="BC2210" t="s">
        <v>6186</v>
      </c>
      <c r="BD2210" t="s">
        <v>6186</v>
      </c>
    </row>
    <row r="2211" spans="1:56">
      <c r="A2211" t="s">
        <v>6185</v>
      </c>
      <c r="B2211">
        <v>6000</v>
      </c>
      <c r="C2211">
        <v>2000</v>
      </c>
      <c r="D2211">
        <v>1</v>
      </c>
      <c r="E2211">
        <v>3.1000000000000001E-5</v>
      </c>
      <c r="F2211">
        <v>14.952999999999999</v>
      </c>
      <c r="H2211">
        <v>12.403370000000001</v>
      </c>
      <c r="I2211">
        <f t="shared" si="38"/>
        <v>3.8450447000000005E-4</v>
      </c>
      <c r="K2211">
        <v>10.39194</v>
      </c>
      <c r="L2211">
        <v>14.84571</v>
      </c>
      <c r="M2211">
        <v>716.49905000000001</v>
      </c>
      <c r="N2211">
        <v>855.18167000000005</v>
      </c>
      <c r="O2211">
        <v>598.62414999999999</v>
      </c>
      <c r="P2211" t="s">
        <v>6186</v>
      </c>
      <c r="Q2211">
        <v>412</v>
      </c>
      <c r="R2211">
        <v>350</v>
      </c>
      <c r="S2211">
        <v>7.6313000000000004</v>
      </c>
      <c r="T2211">
        <v>0.84951500000000002</v>
      </c>
      <c r="U2211">
        <v>5.8333000000000003E-2</v>
      </c>
      <c r="V2211">
        <v>37.210099999999997</v>
      </c>
      <c r="W2211" t="s">
        <v>6186</v>
      </c>
      <c r="X2211" t="s">
        <v>6186</v>
      </c>
      <c r="Y2211">
        <v>1</v>
      </c>
      <c r="Z2211" t="s">
        <v>6186</v>
      </c>
      <c r="AA2211" t="s">
        <v>6186</v>
      </c>
      <c r="AB2211">
        <v>1</v>
      </c>
      <c r="AC2211" t="s">
        <v>6186</v>
      </c>
      <c r="AD2211" t="s">
        <v>6186</v>
      </c>
      <c r="AE2211" t="s">
        <v>6186</v>
      </c>
      <c r="AF2211" t="s">
        <v>6186</v>
      </c>
      <c r="AG2211">
        <v>1</v>
      </c>
      <c r="AH2211" t="s">
        <v>6186</v>
      </c>
      <c r="AI2211" t="s">
        <v>6186</v>
      </c>
      <c r="AJ2211" t="s">
        <v>6186</v>
      </c>
      <c r="AK2211" t="s">
        <v>6186</v>
      </c>
      <c r="AL2211" t="s">
        <v>6186</v>
      </c>
      <c r="AM2211" t="s">
        <v>6186</v>
      </c>
      <c r="AN2211" t="s">
        <v>6186</v>
      </c>
      <c r="AO2211" t="s">
        <v>6186</v>
      </c>
      <c r="AP2211">
        <v>1</v>
      </c>
      <c r="AQ2211" t="s">
        <v>6186</v>
      </c>
      <c r="AR2211" t="s">
        <v>6186</v>
      </c>
      <c r="AS2211" t="s">
        <v>6186</v>
      </c>
      <c r="AT2211" t="s">
        <v>6186</v>
      </c>
      <c r="AU2211" t="s">
        <v>6186</v>
      </c>
      <c r="AV2211">
        <v>4</v>
      </c>
      <c r="AW2211" t="s">
        <v>6186</v>
      </c>
      <c r="AX2211">
        <v>8</v>
      </c>
      <c r="AY2211">
        <v>1</v>
      </c>
      <c r="AZ2211" t="s">
        <v>6186</v>
      </c>
      <c r="BA2211" t="s">
        <v>6186</v>
      </c>
      <c r="BB2211" t="s">
        <v>6186</v>
      </c>
      <c r="BC2211" t="s">
        <v>6186</v>
      </c>
      <c r="BD2211" t="s">
        <v>6186</v>
      </c>
    </row>
    <row r="2212" spans="1:56">
      <c r="A2212" t="s">
        <v>6185</v>
      </c>
      <c r="B2212">
        <v>6000</v>
      </c>
      <c r="C2212">
        <v>2001</v>
      </c>
      <c r="D2212">
        <v>3</v>
      </c>
      <c r="E2212">
        <v>1.73E-4</v>
      </c>
      <c r="F2212">
        <v>17.566610000000001</v>
      </c>
      <c r="H2212">
        <v>14.443709999999999</v>
      </c>
      <c r="I2212">
        <f t="shared" si="38"/>
        <v>2.4987618300000001E-3</v>
      </c>
      <c r="K2212">
        <v>12.19356</v>
      </c>
      <c r="L2212">
        <v>17.054480000000002</v>
      </c>
      <c r="M2212">
        <v>615.28495999999996</v>
      </c>
      <c r="N2212">
        <v>728.82709</v>
      </c>
      <c r="O2212">
        <v>521.09490000000005</v>
      </c>
      <c r="P2212" t="s">
        <v>6186</v>
      </c>
      <c r="Q2212">
        <v>303.44159999999999</v>
      </c>
      <c r="R2212">
        <v>288.78289999999998</v>
      </c>
      <c r="S2212">
        <v>8.6324000000000005</v>
      </c>
      <c r="T2212">
        <v>0.96064300000000002</v>
      </c>
      <c r="U2212">
        <v>4.8129999999999999E-2</v>
      </c>
      <c r="V2212">
        <v>43.571129999999997</v>
      </c>
      <c r="W2212">
        <v>0.81599999999999995</v>
      </c>
      <c r="X2212" t="s">
        <v>6186</v>
      </c>
      <c r="Y2212">
        <v>0.184</v>
      </c>
      <c r="Z2212" t="s">
        <v>6186</v>
      </c>
      <c r="AA2212" t="s">
        <v>6186</v>
      </c>
      <c r="AB2212">
        <v>1</v>
      </c>
      <c r="AC2212" t="s">
        <v>6186</v>
      </c>
      <c r="AD2212" t="s">
        <v>6186</v>
      </c>
      <c r="AE2212" t="s">
        <v>6186</v>
      </c>
      <c r="AF2212" t="s">
        <v>6186</v>
      </c>
      <c r="AG2212">
        <v>1</v>
      </c>
      <c r="AH2212" t="s">
        <v>6186</v>
      </c>
      <c r="AI2212" t="s">
        <v>6186</v>
      </c>
      <c r="AJ2212" t="s">
        <v>6186</v>
      </c>
      <c r="AK2212" t="s">
        <v>6186</v>
      </c>
      <c r="AL2212" t="s">
        <v>6186</v>
      </c>
      <c r="AM2212" t="s">
        <v>6186</v>
      </c>
      <c r="AN2212" t="s">
        <v>6186</v>
      </c>
      <c r="AO2212" t="s">
        <v>6186</v>
      </c>
      <c r="AP2212">
        <v>1</v>
      </c>
      <c r="AQ2212" t="s">
        <v>6186</v>
      </c>
      <c r="AR2212" t="s">
        <v>6186</v>
      </c>
      <c r="AS2212" t="s">
        <v>6186</v>
      </c>
      <c r="AT2212">
        <v>0.81599999999999995</v>
      </c>
      <c r="AU2212" t="s">
        <v>6186</v>
      </c>
      <c r="AV2212">
        <v>4</v>
      </c>
      <c r="AW2212" t="s">
        <v>6186</v>
      </c>
      <c r="AX2212">
        <v>8</v>
      </c>
      <c r="AY2212">
        <v>1</v>
      </c>
      <c r="AZ2212" t="s">
        <v>6186</v>
      </c>
      <c r="BA2212" t="s">
        <v>6186</v>
      </c>
      <c r="BB2212" t="s">
        <v>6186</v>
      </c>
      <c r="BC2212" t="s">
        <v>6186</v>
      </c>
      <c r="BD2212" t="s">
        <v>6186</v>
      </c>
    </row>
    <row r="2213" spans="1:56">
      <c r="A2213" t="s">
        <v>6185</v>
      </c>
      <c r="B2213">
        <v>6000</v>
      </c>
      <c r="C2213">
        <v>2002</v>
      </c>
      <c r="D2213">
        <v>2</v>
      </c>
      <c r="E2213">
        <v>1.36E-4</v>
      </c>
      <c r="F2213">
        <v>17.60351</v>
      </c>
      <c r="H2213">
        <v>14.446400000000001</v>
      </c>
      <c r="I2213">
        <f t="shared" si="38"/>
        <v>1.9647103999999999E-3</v>
      </c>
      <c r="K2213">
        <v>12.1347</v>
      </c>
      <c r="L2213">
        <v>17.082830000000001</v>
      </c>
      <c r="M2213">
        <v>615.17055000000005</v>
      </c>
      <c r="N2213">
        <v>732.36248999999998</v>
      </c>
      <c r="O2213">
        <v>520.23012000000006</v>
      </c>
      <c r="P2213" t="s">
        <v>6186</v>
      </c>
      <c r="Q2213">
        <v>296.50319999999999</v>
      </c>
      <c r="R2213">
        <v>294.11430000000001</v>
      </c>
      <c r="S2213">
        <v>8.7164999999999999</v>
      </c>
      <c r="T2213">
        <v>0.99018300000000004</v>
      </c>
      <c r="U2213">
        <v>4.9019E-2</v>
      </c>
      <c r="V2213">
        <v>43.588000000000001</v>
      </c>
      <c r="W2213">
        <v>0.86799999999999999</v>
      </c>
      <c r="X2213" t="s">
        <v>6186</v>
      </c>
      <c r="Y2213">
        <v>0.13200000000000001</v>
      </c>
      <c r="Z2213" t="s">
        <v>6186</v>
      </c>
      <c r="AA2213" t="s">
        <v>6186</v>
      </c>
      <c r="AB2213">
        <v>1</v>
      </c>
      <c r="AC2213" t="s">
        <v>6186</v>
      </c>
      <c r="AD2213" t="s">
        <v>6186</v>
      </c>
      <c r="AE2213" t="s">
        <v>6186</v>
      </c>
      <c r="AF2213" t="s">
        <v>6186</v>
      </c>
      <c r="AG2213">
        <v>1</v>
      </c>
      <c r="AH2213" t="s">
        <v>6186</v>
      </c>
      <c r="AI2213" t="s">
        <v>6186</v>
      </c>
      <c r="AJ2213" t="s">
        <v>6186</v>
      </c>
      <c r="AK2213" t="s">
        <v>6186</v>
      </c>
      <c r="AL2213" t="s">
        <v>6186</v>
      </c>
      <c r="AM2213" t="s">
        <v>6186</v>
      </c>
      <c r="AN2213" t="s">
        <v>6186</v>
      </c>
      <c r="AO2213" t="s">
        <v>6186</v>
      </c>
      <c r="AP2213">
        <v>1</v>
      </c>
      <c r="AQ2213">
        <v>5.2999999999999999E-2</v>
      </c>
      <c r="AR2213" t="s">
        <v>6186</v>
      </c>
      <c r="AS2213" t="s">
        <v>6186</v>
      </c>
      <c r="AT2213">
        <v>0.86799999999999999</v>
      </c>
      <c r="AU2213" t="s">
        <v>6186</v>
      </c>
      <c r="AV2213">
        <v>4</v>
      </c>
      <c r="AW2213" t="s">
        <v>6186</v>
      </c>
      <c r="AX2213">
        <v>8</v>
      </c>
      <c r="AY2213">
        <v>1</v>
      </c>
      <c r="AZ2213" t="s">
        <v>6186</v>
      </c>
      <c r="BA2213" t="s">
        <v>6186</v>
      </c>
      <c r="BB2213" t="s">
        <v>6186</v>
      </c>
      <c r="BC2213" t="s">
        <v>6186</v>
      </c>
      <c r="BD2213" t="s">
        <v>6186</v>
      </c>
    </row>
    <row r="2214" spans="1:56">
      <c r="A2214" t="s">
        <v>6185</v>
      </c>
      <c r="B2214">
        <v>6000</v>
      </c>
      <c r="C2214">
        <v>2003</v>
      </c>
      <c r="D2214">
        <v>2</v>
      </c>
      <c r="E2214">
        <v>1.13E-4</v>
      </c>
      <c r="F2214">
        <v>18.225180000000002</v>
      </c>
      <c r="H2214">
        <v>14.99043</v>
      </c>
      <c r="I2214">
        <f t="shared" si="38"/>
        <v>1.69391859E-3</v>
      </c>
      <c r="K2214">
        <v>12.30725</v>
      </c>
      <c r="L2214">
        <v>18.115929999999999</v>
      </c>
      <c r="M2214">
        <v>592.84501999999998</v>
      </c>
      <c r="N2214">
        <v>722.09482000000003</v>
      </c>
      <c r="O2214">
        <v>490.56270999999998</v>
      </c>
      <c r="P2214" t="s">
        <v>6186</v>
      </c>
      <c r="Q2214">
        <v>287.17320000000001</v>
      </c>
      <c r="R2214">
        <v>285.58659999999998</v>
      </c>
      <c r="S2214">
        <v>8.7733000000000008</v>
      </c>
      <c r="T2214">
        <v>0.99180500000000005</v>
      </c>
      <c r="U2214">
        <v>4.7598000000000001E-2</v>
      </c>
      <c r="V2214">
        <v>45.195529999999998</v>
      </c>
      <c r="W2214">
        <v>0.93899999999999995</v>
      </c>
      <c r="X2214" t="s">
        <v>6186</v>
      </c>
      <c r="Y2214">
        <v>6.0999999999999999E-2</v>
      </c>
      <c r="Z2214" t="s">
        <v>6186</v>
      </c>
      <c r="AA2214" t="s">
        <v>6186</v>
      </c>
      <c r="AB2214">
        <v>1</v>
      </c>
      <c r="AC2214" t="s">
        <v>6186</v>
      </c>
      <c r="AD2214" t="s">
        <v>6186</v>
      </c>
      <c r="AE2214" t="s">
        <v>6186</v>
      </c>
      <c r="AF2214" t="s">
        <v>6186</v>
      </c>
      <c r="AG2214">
        <v>1</v>
      </c>
      <c r="AH2214" t="s">
        <v>6186</v>
      </c>
      <c r="AI2214" t="s">
        <v>6186</v>
      </c>
      <c r="AJ2214" t="s">
        <v>6186</v>
      </c>
      <c r="AK2214" t="s">
        <v>6186</v>
      </c>
      <c r="AL2214" t="s">
        <v>6186</v>
      </c>
      <c r="AM2214" t="s">
        <v>6186</v>
      </c>
      <c r="AN2214" t="s">
        <v>6186</v>
      </c>
      <c r="AO2214" t="s">
        <v>6186</v>
      </c>
      <c r="AP2214">
        <v>1</v>
      </c>
      <c r="AQ2214">
        <v>0.06</v>
      </c>
      <c r="AR2214" t="s">
        <v>6186</v>
      </c>
      <c r="AS2214" t="s">
        <v>6186</v>
      </c>
      <c r="AT2214">
        <v>0.93899999999999995</v>
      </c>
      <c r="AU2214" t="s">
        <v>6186</v>
      </c>
      <c r="AV2214">
        <v>4</v>
      </c>
      <c r="AW2214" t="s">
        <v>6186</v>
      </c>
      <c r="AX2214">
        <v>8</v>
      </c>
      <c r="AY2214">
        <v>1</v>
      </c>
      <c r="AZ2214" t="s">
        <v>6186</v>
      </c>
      <c r="BA2214" t="s">
        <v>6186</v>
      </c>
      <c r="BB2214" t="s">
        <v>6186</v>
      </c>
      <c r="BC2214" t="s">
        <v>6186</v>
      </c>
      <c r="BD2214" t="s">
        <v>6186</v>
      </c>
    </row>
    <row r="2215" spans="1:56">
      <c r="A2215" t="s">
        <v>6185</v>
      </c>
      <c r="B2215">
        <v>6000</v>
      </c>
      <c r="C2215">
        <v>2004</v>
      </c>
      <c r="D2215">
        <v>1</v>
      </c>
      <c r="E2215">
        <v>9.2E-5</v>
      </c>
      <c r="F2215">
        <v>18.457689999999999</v>
      </c>
      <c r="H2215">
        <v>15.18548</v>
      </c>
      <c r="I2215">
        <f t="shared" si="38"/>
        <v>1.39706416E-3</v>
      </c>
      <c r="K2215">
        <v>12.30822</v>
      </c>
      <c r="L2215">
        <v>18.533190000000001</v>
      </c>
      <c r="M2215">
        <v>585.23030000000006</v>
      </c>
      <c r="N2215">
        <v>722.03791999999999</v>
      </c>
      <c r="O2215">
        <v>479.51812000000001</v>
      </c>
      <c r="P2215" t="s">
        <v>6186</v>
      </c>
      <c r="Q2215">
        <v>294.14490000000001</v>
      </c>
      <c r="R2215">
        <v>294.92750000000001</v>
      </c>
      <c r="S2215">
        <v>8.6418999999999997</v>
      </c>
      <c r="T2215">
        <v>0.99779799999999996</v>
      </c>
      <c r="U2215">
        <v>4.9154999999999997E-2</v>
      </c>
      <c r="V2215">
        <v>46.070819999999998</v>
      </c>
      <c r="W2215">
        <v>0.88600000000000001</v>
      </c>
      <c r="X2215" t="s">
        <v>6186</v>
      </c>
      <c r="Y2215">
        <v>0.114</v>
      </c>
      <c r="Z2215" t="s">
        <v>6186</v>
      </c>
      <c r="AA2215" t="s">
        <v>6186</v>
      </c>
      <c r="AB2215">
        <v>1</v>
      </c>
      <c r="AC2215" t="s">
        <v>6186</v>
      </c>
      <c r="AD2215" t="s">
        <v>6186</v>
      </c>
      <c r="AE2215" t="s">
        <v>6186</v>
      </c>
      <c r="AF2215" t="s">
        <v>6186</v>
      </c>
      <c r="AG2215">
        <v>1</v>
      </c>
      <c r="AH2215" t="s">
        <v>6186</v>
      </c>
      <c r="AI2215" t="s">
        <v>6186</v>
      </c>
      <c r="AJ2215" t="s">
        <v>6186</v>
      </c>
      <c r="AK2215" t="s">
        <v>6186</v>
      </c>
      <c r="AL2215" t="s">
        <v>6186</v>
      </c>
      <c r="AM2215" t="s">
        <v>6186</v>
      </c>
      <c r="AN2215" t="s">
        <v>6186</v>
      </c>
      <c r="AO2215" t="s">
        <v>6186</v>
      </c>
      <c r="AP2215">
        <v>1</v>
      </c>
      <c r="AQ2215">
        <v>0.114</v>
      </c>
      <c r="AR2215" t="s">
        <v>6186</v>
      </c>
      <c r="AS2215" t="s">
        <v>6186</v>
      </c>
      <c r="AT2215">
        <v>0.88600000000000001</v>
      </c>
      <c r="AU2215" t="s">
        <v>6186</v>
      </c>
      <c r="AV2215">
        <v>4</v>
      </c>
      <c r="AW2215" t="s">
        <v>6186</v>
      </c>
      <c r="AX2215">
        <v>8</v>
      </c>
      <c r="AY2215">
        <v>1</v>
      </c>
      <c r="AZ2215" t="s">
        <v>6186</v>
      </c>
      <c r="BA2215" t="s">
        <v>6186</v>
      </c>
      <c r="BB2215" t="s">
        <v>6186</v>
      </c>
      <c r="BC2215" t="s">
        <v>6186</v>
      </c>
      <c r="BD2215" t="s">
        <v>6186</v>
      </c>
    </row>
    <row r="2216" spans="1:56">
      <c r="A2216" t="s">
        <v>6185</v>
      </c>
      <c r="B2216">
        <v>6000</v>
      </c>
      <c r="C2216">
        <v>2005</v>
      </c>
      <c r="D2216">
        <v>1</v>
      </c>
      <c r="E2216">
        <v>8.8999999999999995E-5</v>
      </c>
      <c r="F2216">
        <v>17.328109999999999</v>
      </c>
      <c r="H2216">
        <v>14.163270000000001</v>
      </c>
      <c r="I2216">
        <f t="shared" si="38"/>
        <v>1.2605310299999999E-3</v>
      </c>
      <c r="K2216">
        <v>11.687250000000001</v>
      </c>
      <c r="L2216">
        <v>16.85745</v>
      </c>
      <c r="M2216">
        <v>627.46819000000005</v>
      </c>
      <c r="N2216">
        <v>760.40143</v>
      </c>
      <c r="O2216">
        <v>527.18521999999996</v>
      </c>
      <c r="P2216" t="s">
        <v>6186</v>
      </c>
      <c r="Q2216">
        <v>312.97949999999997</v>
      </c>
      <c r="R2216">
        <v>319.70979999999997</v>
      </c>
      <c r="S2216">
        <v>8.1989000000000001</v>
      </c>
      <c r="T2216">
        <v>1.0128900000000001</v>
      </c>
      <c r="U2216">
        <v>5.3284999999999999E-2</v>
      </c>
      <c r="V2216">
        <v>43.27319</v>
      </c>
      <c r="W2216">
        <v>0.745</v>
      </c>
      <c r="X2216" t="s">
        <v>6186</v>
      </c>
      <c r="Y2216">
        <v>0.255</v>
      </c>
      <c r="Z2216" t="s">
        <v>6186</v>
      </c>
      <c r="AA2216" t="s">
        <v>6186</v>
      </c>
      <c r="AB2216">
        <v>1</v>
      </c>
      <c r="AC2216" t="s">
        <v>6186</v>
      </c>
      <c r="AD2216" t="s">
        <v>6186</v>
      </c>
      <c r="AE2216" t="s">
        <v>6186</v>
      </c>
      <c r="AF2216" t="s">
        <v>6186</v>
      </c>
      <c r="AG2216">
        <v>1</v>
      </c>
      <c r="AH2216" t="s">
        <v>6186</v>
      </c>
      <c r="AI2216" t="s">
        <v>6186</v>
      </c>
      <c r="AJ2216" t="s">
        <v>6186</v>
      </c>
      <c r="AK2216" t="s">
        <v>6186</v>
      </c>
      <c r="AL2216" t="s">
        <v>6186</v>
      </c>
      <c r="AM2216" t="s">
        <v>6186</v>
      </c>
      <c r="AN2216" t="s">
        <v>6186</v>
      </c>
      <c r="AO2216" t="s">
        <v>6186</v>
      </c>
      <c r="AP2216">
        <v>1</v>
      </c>
      <c r="AQ2216">
        <v>0.255</v>
      </c>
      <c r="AR2216" t="s">
        <v>6186</v>
      </c>
      <c r="AS2216" t="s">
        <v>6186</v>
      </c>
      <c r="AT2216">
        <v>0.745</v>
      </c>
      <c r="AU2216" t="s">
        <v>6186</v>
      </c>
      <c r="AV2216">
        <v>4</v>
      </c>
      <c r="AW2216" t="s">
        <v>6186</v>
      </c>
      <c r="AX2216">
        <v>8</v>
      </c>
      <c r="AY2216">
        <v>1</v>
      </c>
      <c r="AZ2216" t="s">
        <v>6186</v>
      </c>
      <c r="BA2216" t="s">
        <v>6186</v>
      </c>
      <c r="BB2216" t="s">
        <v>6186</v>
      </c>
      <c r="BC2216" t="s">
        <v>6186</v>
      </c>
      <c r="BD2216" t="s">
        <v>6186</v>
      </c>
    </row>
    <row r="2217" spans="1:56">
      <c r="A2217" t="s">
        <v>6185</v>
      </c>
      <c r="B2217">
        <v>6000</v>
      </c>
      <c r="C2217">
        <v>2006</v>
      </c>
      <c r="D2217">
        <v>3</v>
      </c>
      <c r="E2217">
        <v>2.1100000000000001E-4</v>
      </c>
      <c r="F2217">
        <v>15.378080000000001</v>
      </c>
      <c r="H2217">
        <v>12.83625</v>
      </c>
      <c r="I2217">
        <f t="shared" si="38"/>
        <v>2.7084487500000001E-3</v>
      </c>
      <c r="K2217">
        <v>10.02243</v>
      </c>
      <c r="L2217">
        <v>16.285430000000002</v>
      </c>
      <c r="M2217">
        <v>692.33605999999997</v>
      </c>
      <c r="N2217">
        <v>886.71078</v>
      </c>
      <c r="O2217">
        <v>545.70249999999999</v>
      </c>
      <c r="P2217" t="s">
        <v>6186</v>
      </c>
      <c r="Q2217">
        <v>369.2878</v>
      </c>
      <c r="R2217">
        <v>544.7097</v>
      </c>
      <c r="S2217">
        <v>5.4029999999999996</v>
      </c>
      <c r="T2217">
        <v>1.4784660000000001</v>
      </c>
      <c r="U2217">
        <v>9.0785000000000005E-2</v>
      </c>
      <c r="V2217">
        <v>38.554040000000001</v>
      </c>
      <c r="W2217" t="s">
        <v>6186</v>
      </c>
      <c r="X2217">
        <v>0.92900000000000005</v>
      </c>
      <c r="Y2217">
        <v>7.0999999999999994E-2</v>
      </c>
      <c r="Z2217" t="s">
        <v>6186</v>
      </c>
      <c r="AA2217" t="s">
        <v>6186</v>
      </c>
      <c r="AB2217">
        <v>1</v>
      </c>
      <c r="AC2217" t="s">
        <v>6186</v>
      </c>
      <c r="AD2217" t="s">
        <v>6186</v>
      </c>
      <c r="AE2217" t="s">
        <v>6186</v>
      </c>
      <c r="AF2217" t="s">
        <v>6186</v>
      </c>
      <c r="AG2217">
        <v>1</v>
      </c>
      <c r="AH2217" t="s">
        <v>6186</v>
      </c>
      <c r="AI2217" t="s">
        <v>6186</v>
      </c>
      <c r="AJ2217" t="s">
        <v>6186</v>
      </c>
      <c r="AK2217" t="s">
        <v>6186</v>
      </c>
      <c r="AL2217" t="s">
        <v>6186</v>
      </c>
      <c r="AM2217" t="s">
        <v>6186</v>
      </c>
      <c r="AN2217" t="s">
        <v>6186</v>
      </c>
      <c r="AO2217" t="s">
        <v>6186</v>
      </c>
      <c r="AP2217">
        <v>1</v>
      </c>
      <c r="AQ2217">
        <v>1</v>
      </c>
      <c r="AR2217" t="s">
        <v>6186</v>
      </c>
      <c r="AS2217" t="s">
        <v>6186</v>
      </c>
      <c r="AT2217">
        <v>1</v>
      </c>
      <c r="AU2217">
        <v>0.92900000000000005</v>
      </c>
      <c r="AV2217">
        <v>5.9</v>
      </c>
      <c r="AW2217" t="s">
        <v>6186</v>
      </c>
      <c r="AX2217">
        <v>11.7</v>
      </c>
      <c r="AY2217">
        <v>7.0999999999999994E-2</v>
      </c>
      <c r="AZ2217" t="s">
        <v>6186</v>
      </c>
      <c r="BA2217">
        <v>0.92900000000000005</v>
      </c>
      <c r="BB2217" t="s">
        <v>6186</v>
      </c>
      <c r="BC2217" t="s">
        <v>6186</v>
      </c>
      <c r="BD2217" t="s">
        <v>6186</v>
      </c>
    </row>
    <row r="2218" spans="1:56">
      <c r="A2218" t="s">
        <v>6185</v>
      </c>
      <c r="B2218">
        <v>6000</v>
      </c>
      <c r="C2218">
        <v>2007</v>
      </c>
      <c r="D2218">
        <v>5</v>
      </c>
      <c r="E2218">
        <v>3.0899999999999998E-4</v>
      </c>
      <c r="F2218">
        <v>16.246500000000001</v>
      </c>
      <c r="H2218">
        <v>13.48606</v>
      </c>
      <c r="I2218">
        <f t="shared" si="38"/>
        <v>4.1671925399999997E-3</v>
      </c>
      <c r="K2218">
        <v>10.65963</v>
      </c>
      <c r="L2218">
        <v>16.858160000000002</v>
      </c>
      <c r="M2218">
        <v>658.97673999999995</v>
      </c>
      <c r="N2218">
        <v>833.70663000000002</v>
      </c>
      <c r="O2218">
        <v>527.16295000000002</v>
      </c>
      <c r="P2218" t="s">
        <v>6186</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6186</v>
      </c>
      <c r="AA2218" t="s">
        <v>6186</v>
      </c>
      <c r="AB2218">
        <v>1</v>
      </c>
      <c r="AC2218" t="s">
        <v>6186</v>
      </c>
      <c r="AD2218" t="s">
        <v>6186</v>
      </c>
      <c r="AE2218" t="s">
        <v>6186</v>
      </c>
      <c r="AF2218" t="s">
        <v>6186</v>
      </c>
      <c r="AG2218">
        <v>1</v>
      </c>
      <c r="AH2218" t="s">
        <v>6186</v>
      </c>
      <c r="AI2218" t="s">
        <v>6186</v>
      </c>
      <c r="AJ2218" t="s">
        <v>6186</v>
      </c>
      <c r="AK2218" t="s">
        <v>6186</v>
      </c>
      <c r="AL2218" t="s">
        <v>6186</v>
      </c>
      <c r="AM2218" t="s">
        <v>6186</v>
      </c>
      <c r="AN2218" t="s">
        <v>6186</v>
      </c>
      <c r="AO2218" t="s">
        <v>6186</v>
      </c>
      <c r="AP2218">
        <v>1</v>
      </c>
      <c r="AQ2218">
        <v>0.75700000000000001</v>
      </c>
      <c r="AR2218" t="s">
        <v>6186</v>
      </c>
      <c r="AS2218" t="s">
        <v>6186</v>
      </c>
      <c r="AT2218">
        <v>1</v>
      </c>
      <c r="AU2218">
        <v>0.68899999999999995</v>
      </c>
      <c r="AV2218">
        <v>5.5</v>
      </c>
      <c r="AW2218" t="s">
        <v>6186</v>
      </c>
      <c r="AX2218">
        <v>10.8</v>
      </c>
      <c r="AY2218">
        <v>0.24299999999999999</v>
      </c>
      <c r="AZ2218" t="s">
        <v>6186</v>
      </c>
      <c r="BA2218">
        <v>0.75700000000000001</v>
      </c>
      <c r="BB2218" t="s">
        <v>6186</v>
      </c>
      <c r="BC2218" t="s">
        <v>6186</v>
      </c>
      <c r="BD2218" t="s">
        <v>6186</v>
      </c>
    </row>
    <row r="2219" spans="1:56">
      <c r="A2219" t="s">
        <v>6185</v>
      </c>
      <c r="B2219">
        <v>6000</v>
      </c>
      <c r="C2219">
        <v>2008</v>
      </c>
      <c r="D2219">
        <v>3</v>
      </c>
      <c r="E2219">
        <v>2.43E-4</v>
      </c>
      <c r="F2219">
        <v>16.413779999999999</v>
      </c>
      <c r="H2219">
        <v>13.614269999999999</v>
      </c>
      <c r="I2219">
        <f t="shared" si="38"/>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6186</v>
      </c>
      <c r="AA2219" t="s">
        <v>6186</v>
      </c>
      <c r="AB2219">
        <v>1</v>
      </c>
      <c r="AC2219" t="s">
        <v>6186</v>
      </c>
      <c r="AD2219" t="s">
        <v>6186</v>
      </c>
      <c r="AE2219" t="s">
        <v>6186</v>
      </c>
      <c r="AF2219" t="s">
        <v>6186</v>
      </c>
      <c r="AG2219">
        <v>1</v>
      </c>
      <c r="AH2219" t="s">
        <v>6186</v>
      </c>
      <c r="AI2219" t="s">
        <v>6186</v>
      </c>
      <c r="AJ2219" t="s">
        <v>6186</v>
      </c>
      <c r="AK2219" t="s">
        <v>6186</v>
      </c>
      <c r="AL2219" t="s">
        <v>6186</v>
      </c>
      <c r="AM2219" t="s">
        <v>6186</v>
      </c>
      <c r="AN2219" t="s">
        <v>6186</v>
      </c>
      <c r="AO2219" t="s">
        <v>6186</v>
      </c>
      <c r="AP2219">
        <v>1</v>
      </c>
      <c r="AQ2219">
        <v>0.71399999999999997</v>
      </c>
      <c r="AR2219" t="s">
        <v>6186</v>
      </c>
      <c r="AS2219" t="s">
        <v>6186</v>
      </c>
      <c r="AT2219">
        <v>0.98399999999999999</v>
      </c>
      <c r="AU2219">
        <v>0.69799999999999995</v>
      </c>
      <c r="AV2219">
        <v>5.4</v>
      </c>
      <c r="AW2219" t="s">
        <v>6186</v>
      </c>
      <c r="AX2219">
        <v>10.8</v>
      </c>
      <c r="AY2219">
        <v>0.28599999999999998</v>
      </c>
      <c r="AZ2219" t="s">
        <v>6186</v>
      </c>
      <c r="BA2219">
        <v>0.71399999999999997</v>
      </c>
      <c r="BB2219" t="s">
        <v>6186</v>
      </c>
      <c r="BC2219" t="s">
        <v>6186</v>
      </c>
      <c r="BD2219" t="s">
        <v>6186</v>
      </c>
    </row>
    <row r="2220" spans="1:56">
      <c r="A2220" t="s">
        <v>6185</v>
      </c>
      <c r="B2220">
        <v>6000</v>
      </c>
      <c r="C2220">
        <v>2009</v>
      </c>
      <c r="D2220">
        <v>2</v>
      </c>
      <c r="E2220">
        <v>1.65E-4</v>
      </c>
      <c r="F2220">
        <v>16.416519999999998</v>
      </c>
      <c r="H2220">
        <v>13.512370000000001</v>
      </c>
      <c r="I2220">
        <f t="shared" si="38"/>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6186</v>
      </c>
      <c r="AA2220" t="s">
        <v>6186</v>
      </c>
      <c r="AB2220">
        <v>1</v>
      </c>
      <c r="AC2220" t="s">
        <v>6186</v>
      </c>
      <c r="AD2220" t="s">
        <v>6186</v>
      </c>
      <c r="AE2220" t="s">
        <v>6186</v>
      </c>
      <c r="AF2220" t="s">
        <v>6186</v>
      </c>
      <c r="AG2220">
        <v>1</v>
      </c>
      <c r="AH2220" t="s">
        <v>6186</v>
      </c>
      <c r="AI2220" t="s">
        <v>6186</v>
      </c>
      <c r="AJ2220" t="s">
        <v>6186</v>
      </c>
      <c r="AK2220" t="s">
        <v>6186</v>
      </c>
      <c r="AL2220" t="s">
        <v>6186</v>
      </c>
      <c r="AM2220" t="s">
        <v>6186</v>
      </c>
      <c r="AN2220" t="s">
        <v>6186</v>
      </c>
      <c r="AO2220" t="s">
        <v>6186</v>
      </c>
      <c r="AP2220">
        <v>1</v>
      </c>
      <c r="AQ2220">
        <v>0.53600000000000003</v>
      </c>
      <c r="AR2220" t="s">
        <v>6186</v>
      </c>
      <c r="AS2220" t="s">
        <v>6186</v>
      </c>
      <c r="AT2220">
        <v>0.94599999999999995</v>
      </c>
      <c r="AU2220">
        <v>0.42099999999999999</v>
      </c>
      <c r="AV2220">
        <v>5.0999999999999996</v>
      </c>
      <c r="AW2220" t="s">
        <v>6186</v>
      </c>
      <c r="AX2220">
        <v>9.6999999999999993</v>
      </c>
      <c r="AY2220">
        <v>0.46400000000000002</v>
      </c>
      <c r="AZ2220" t="s">
        <v>6186</v>
      </c>
      <c r="BA2220">
        <v>0.53600000000000003</v>
      </c>
      <c r="BB2220" t="s">
        <v>6186</v>
      </c>
      <c r="BC2220" t="s">
        <v>6186</v>
      </c>
      <c r="BD2220" t="s">
        <v>6186</v>
      </c>
    </row>
    <row r="2221" spans="1:56">
      <c r="A2221" t="s">
        <v>6185</v>
      </c>
      <c r="B2221">
        <v>6000</v>
      </c>
      <c r="C2221">
        <v>2010</v>
      </c>
      <c r="D2221">
        <v>2</v>
      </c>
      <c r="E2221">
        <v>1.6000000000000001E-4</v>
      </c>
      <c r="F2221">
        <v>17.082630000000002</v>
      </c>
      <c r="H2221">
        <v>14.06574</v>
      </c>
      <c r="I2221">
        <f t="shared" si="38"/>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6186</v>
      </c>
      <c r="AA2221" t="s">
        <v>6186</v>
      </c>
      <c r="AB2221">
        <v>1</v>
      </c>
      <c r="AC2221" t="s">
        <v>6186</v>
      </c>
      <c r="AD2221" t="s">
        <v>6186</v>
      </c>
      <c r="AE2221" t="s">
        <v>6186</v>
      </c>
      <c r="AF2221">
        <v>0.158</v>
      </c>
      <c r="AG2221">
        <v>0.84199999999999997</v>
      </c>
      <c r="AH2221" t="s">
        <v>6186</v>
      </c>
      <c r="AI2221" t="s">
        <v>6186</v>
      </c>
      <c r="AJ2221" t="s">
        <v>6186</v>
      </c>
      <c r="AK2221" t="s">
        <v>6186</v>
      </c>
      <c r="AL2221" t="s">
        <v>6186</v>
      </c>
      <c r="AM2221" t="s">
        <v>6186</v>
      </c>
      <c r="AN2221" t="s">
        <v>6186</v>
      </c>
      <c r="AO2221" t="s">
        <v>6186</v>
      </c>
      <c r="AP2221">
        <v>1</v>
      </c>
      <c r="AQ2221">
        <v>0.39300000000000002</v>
      </c>
      <c r="AR2221" t="s">
        <v>6186</v>
      </c>
      <c r="AS2221" t="s">
        <v>6186</v>
      </c>
      <c r="AT2221">
        <v>1</v>
      </c>
      <c r="AU2221">
        <v>0.84699999999999998</v>
      </c>
      <c r="AV2221">
        <v>5.0999999999999996</v>
      </c>
      <c r="AW2221" t="s">
        <v>6186</v>
      </c>
      <c r="AX2221">
        <v>10.199999999999999</v>
      </c>
      <c r="AY2221">
        <v>0.44900000000000001</v>
      </c>
      <c r="AZ2221" t="s">
        <v>6186</v>
      </c>
      <c r="BA2221">
        <v>0.55100000000000005</v>
      </c>
      <c r="BB2221" t="s">
        <v>6186</v>
      </c>
      <c r="BC2221" t="s">
        <v>6186</v>
      </c>
      <c r="BD2221" t="s">
        <v>6186</v>
      </c>
    </row>
    <row r="2222" spans="1:56">
      <c r="A2222" t="s">
        <v>6185</v>
      </c>
      <c r="B2222">
        <v>6000</v>
      </c>
      <c r="C2222">
        <v>2011</v>
      </c>
      <c r="D2222">
        <v>3</v>
      </c>
      <c r="E2222">
        <v>2.3800000000000001E-4</v>
      </c>
      <c r="F2222">
        <v>18.104340000000001</v>
      </c>
      <c r="H2222">
        <v>15.02924</v>
      </c>
      <c r="I2222">
        <f t="shared" si="38"/>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6186</v>
      </c>
      <c r="AA2222" t="s">
        <v>6186</v>
      </c>
      <c r="AB2222">
        <v>1</v>
      </c>
      <c r="AC2222" t="s">
        <v>6186</v>
      </c>
      <c r="AD2222" t="s">
        <v>6186</v>
      </c>
      <c r="AE2222" t="s">
        <v>6186</v>
      </c>
      <c r="AF2222">
        <v>0.35</v>
      </c>
      <c r="AG2222">
        <v>0.65</v>
      </c>
      <c r="AH2222" t="s">
        <v>6186</v>
      </c>
      <c r="AI2222" t="s">
        <v>6186</v>
      </c>
      <c r="AJ2222" t="s">
        <v>6186</v>
      </c>
      <c r="AK2222" t="s">
        <v>6186</v>
      </c>
      <c r="AL2222" t="s">
        <v>6186</v>
      </c>
      <c r="AM2222" t="s">
        <v>6186</v>
      </c>
      <c r="AN2222" t="s">
        <v>6186</v>
      </c>
      <c r="AO2222" t="s">
        <v>6186</v>
      </c>
      <c r="AP2222">
        <v>1</v>
      </c>
      <c r="AQ2222">
        <v>0.60199999999999998</v>
      </c>
      <c r="AR2222" t="s">
        <v>6186</v>
      </c>
      <c r="AS2222">
        <v>8.2000000000000003E-2</v>
      </c>
      <c r="AT2222">
        <v>0.91800000000000004</v>
      </c>
      <c r="AU2222">
        <v>0.65400000000000003</v>
      </c>
      <c r="AV2222">
        <v>6.1</v>
      </c>
      <c r="AW2222" t="s">
        <v>6186</v>
      </c>
      <c r="AX2222">
        <v>10.3</v>
      </c>
      <c r="AY2222">
        <v>0.34599999999999997</v>
      </c>
      <c r="AZ2222" t="s">
        <v>6186</v>
      </c>
      <c r="BA2222">
        <v>0.27400000000000002</v>
      </c>
      <c r="BB2222" t="s">
        <v>6186</v>
      </c>
      <c r="BC2222">
        <v>0.38</v>
      </c>
      <c r="BD2222" t="s">
        <v>6186</v>
      </c>
    </row>
    <row r="2223" spans="1:56">
      <c r="A2223" t="s">
        <v>6185</v>
      </c>
      <c r="B2223">
        <v>6000</v>
      </c>
      <c r="C2223">
        <v>2012</v>
      </c>
      <c r="D2223">
        <v>2</v>
      </c>
      <c r="E2223">
        <v>1.5100000000000001E-4</v>
      </c>
      <c r="F2223">
        <v>17.86778</v>
      </c>
      <c r="H2223">
        <v>15.05761</v>
      </c>
      <c r="I2223">
        <f t="shared" si="38"/>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6186</v>
      </c>
      <c r="X2223">
        <v>0.48399999999999999</v>
      </c>
      <c r="Y2223">
        <v>0.51600000000000001</v>
      </c>
      <c r="Z2223" t="s">
        <v>6186</v>
      </c>
      <c r="AA2223" t="s">
        <v>6186</v>
      </c>
      <c r="AB2223">
        <v>1</v>
      </c>
      <c r="AC2223" t="s">
        <v>6186</v>
      </c>
      <c r="AD2223" t="s">
        <v>6186</v>
      </c>
      <c r="AE2223" t="s">
        <v>6186</v>
      </c>
      <c r="AF2223">
        <v>0.40200000000000002</v>
      </c>
      <c r="AG2223">
        <v>0.59799999999999998</v>
      </c>
      <c r="AH2223" t="s">
        <v>6186</v>
      </c>
      <c r="AI2223" t="s">
        <v>6186</v>
      </c>
      <c r="AJ2223" t="s">
        <v>6186</v>
      </c>
      <c r="AK2223" t="s">
        <v>6186</v>
      </c>
      <c r="AL2223" t="s">
        <v>6186</v>
      </c>
      <c r="AM2223" t="s">
        <v>6186</v>
      </c>
      <c r="AN2223" t="s">
        <v>6186</v>
      </c>
      <c r="AO2223" t="s">
        <v>6186</v>
      </c>
      <c r="AP2223">
        <v>1</v>
      </c>
      <c r="AQ2223">
        <v>0.97399999999999998</v>
      </c>
      <c r="AR2223" t="s">
        <v>6186</v>
      </c>
      <c r="AS2223">
        <v>0.115</v>
      </c>
      <c r="AT2223">
        <v>0.88500000000000001</v>
      </c>
      <c r="AU2223">
        <v>1</v>
      </c>
      <c r="AV2223">
        <v>7</v>
      </c>
      <c r="AW2223" t="s">
        <v>6186</v>
      </c>
      <c r="AX2223">
        <v>11.5</v>
      </c>
      <c r="AY2223" t="s">
        <v>6186</v>
      </c>
      <c r="AZ2223" t="s">
        <v>6186</v>
      </c>
      <c r="BA2223">
        <v>0.51</v>
      </c>
      <c r="BB2223" t="s">
        <v>6186</v>
      </c>
      <c r="BC2223">
        <v>0.49</v>
      </c>
      <c r="BD2223" t="s">
        <v>6186</v>
      </c>
    </row>
    <row r="2224" spans="1:56">
      <c r="A2224" t="s">
        <v>6185</v>
      </c>
      <c r="B2224">
        <v>6000</v>
      </c>
      <c r="C2224">
        <v>2013</v>
      </c>
      <c r="D2224">
        <v>3</v>
      </c>
      <c r="E2224">
        <v>2.05E-4</v>
      </c>
      <c r="F2224">
        <v>19.34065</v>
      </c>
      <c r="H2224">
        <v>16.428750000000001</v>
      </c>
      <c r="I2224">
        <f t="shared" si="38"/>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6186</v>
      </c>
      <c r="AA2224" t="s">
        <v>6186</v>
      </c>
      <c r="AB2224">
        <v>1</v>
      </c>
      <c r="AC2224" t="s">
        <v>6186</v>
      </c>
      <c r="AD2224" t="s">
        <v>6186</v>
      </c>
      <c r="AE2224" t="s">
        <v>6186</v>
      </c>
      <c r="AF2224">
        <v>0.72799999999999998</v>
      </c>
      <c r="AG2224">
        <v>0.27200000000000002</v>
      </c>
      <c r="AH2224" t="s">
        <v>6186</v>
      </c>
      <c r="AI2224" t="s">
        <v>6186</v>
      </c>
      <c r="AJ2224" t="s">
        <v>6186</v>
      </c>
      <c r="AK2224" t="s">
        <v>6186</v>
      </c>
      <c r="AL2224" t="s">
        <v>6186</v>
      </c>
      <c r="AM2224" t="s">
        <v>6186</v>
      </c>
      <c r="AN2224" t="s">
        <v>6186</v>
      </c>
      <c r="AO2224" t="s">
        <v>6186</v>
      </c>
      <c r="AP2224">
        <v>1</v>
      </c>
      <c r="AQ2224">
        <v>0.71799999999999997</v>
      </c>
      <c r="AR2224" t="s">
        <v>6186</v>
      </c>
      <c r="AS2224">
        <v>0.252</v>
      </c>
      <c r="AT2224">
        <v>1</v>
      </c>
      <c r="AU2224">
        <v>1</v>
      </c>
      <c r="AV2224">
        <v>7.1</v>
      </c>
      <c r="AW2224" t="s">
        <v>6186</v>
      </c>
      <c r="AX2224">
        <v>9.5</v>
      </c>
      <c r="AY2224" t="s">
        <v>6186</v>
      </c>
      <c r="AZ2224" t="s">
        <v>6186</v>
      </c>
      <c r="BA2224">
        <v>0.443</v>
      </c>
      <c r="BB2224" t="s">
        <v>6186</v>
      </c>
      <c r="BC2224">
        <v>0.55700000000000005</v>
      </c>
      <c r="BD2224" t="s">
        <v>6186</v>
      </c>
    </row>
    <row r="2225" spans="1:56">
      <c r="A2225" t="s">
        <v>6185</v>
      </c>
      <c r="B2225">
        <v>6000</v>
      </c>
      <c r="C2225">
        <v>2014</v>
      </c>
      <c r="D2225">
        <v>4</v>
      </c>
      <c r="E2225">
        <v>2.72E-4</v>
      </c>
      <c r="F2225">
        <v>22.161799999999999</v>
      </c>
      <c r="H2225">
        <v>16.30003</v>
      </c>
      <c r="I2225">
        <f t="shared" si="38"/>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6186</v>
      </c>
      <c r="AA2225" t="s">
        <v>6186</v>
      </c>
      <c r="AB2225">
        <v>1</v>
      </c>
      <c r="AC2225" t="s">
        <v>6186</v>
      </c>
      <c r="AD2225" t="s">
        <v>6186</v>
      </c>
      <c r="AE2225" t="s">
        <v>6186</v>
      </c>
      <c r="AF2225">
        <v>0.54100000000000004</v>
      </c>
      <c r="AG2225">
        <v>0.45900000000000002</v>
      </c>
      <c r="AH2225" t="s">
        <v>6186</v>
      </c>
      <c r="AI2225" t="s">
        <v>6186</v>
      </c>
      <c r="AJ2225" t="s">
        <v>6186</v>
      </c>
      <c r="AK2225" t="s">
        <v>6186</v>
      </c>
      <c r="AL2225" t="s">
        <v>6186</v>
      </c>
      <c r="AM2225" t="s">
        <v>6186</v>
      </c>
      <c r="AN2225" t="s">
        <v>6186</v>
      </c>
      <c r="AO2225" t="s">
        <v>6186</v>
      </c>
      <c r="AP2225">
        <v>1</v>
      </c>
      <c r="AQ2225">
        <v>0.69299999999999995</v>
      </c>
      <c r="AR2225" t="s">
        <v>6186</v>
      </c>
      <c r="AS2225">
        <v>0.14199999999999999</v>
      </c>
      <c r="AT2225">
        <v>1</v>
      </c>
      <c r="AU2225">
        <v>1</v>
      </c>
      <c r="AV2225">
        <v>7.4</v>
      </c>
      <c r="AW2225" t="s">
        <v>6186</v>
      </c>
      <c r="AX2225">
        <v>9.6999999999999993</v>
      </c>
      <c r="AY2225" t="s">
        <v>6186</v>
      </c>
      <c r="AZ2225" t="s">
        <v>6186</v>
      </c>
      <c r="BA2225">
        <v>0.28799999999999998</v>
      </c>
      <c r="BB2225" t="s">
        <v>6186</v>
      </c>
      <c r="BC2225">
        <v>0.71199999999999997</v>
      </c>
      <c r="BD2225" t="s">
        <v>6186</v>
      </c>
    </row>
    <row r="2226" spans="1:56">
      <c r="A2226" t="s">
        <v>6185</v>
      </c>
      <c r="B2226">
        <v>6000</v>
      </c>
      <c r="C2226">
        <v>2015</v>
      </c>
      <c r="D2226">
        <v>4</v>
      </c>
      <c r="E2226">
        <v>2.1499999999999999E-4</v>
      </c>
      <c r="F2226">
        <v>20.621020000000001</v>
      </c>
      <c r="H2226">
        <v>16.78059</v>
      </c>
      <c r="I2226">
        <f t="shared" si="38"/>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6186</v>
      </c>
      <c r="AA2226" t="s">
        <v>6186</v>
      </c>
      <c r="AB2226">
        <v>1</v>
      </c>
      <c r="AC2226" t="s">
        <v>6186</v>
      </c>
      <c r="AD2226" t="s">
        <v>6186</v>
      </c>
      <c r="AE2226" t="s">
        <v>6186</v>
      </c>
      <c r="AF2226">
        <v>0.85199999999999998</v>
      </c>
      <c r="AG2226">
        <v>0.14799999999999999</v>
      </c>
      <c r="AH2226" t="s">
        <v>6186</v>
      </c>
      <c r="AI2226" t="s">
        <v>6186</v>
      </c>
      <c r="AJ2226" t="s">
        <v>6186</v>
      </c>
      <c r="AK2226" t="s">
        <v>6186</v>
      </c>
      <c r="AL2226" t="s">
        <v>6186</v>
      </c>
      <c r="AM2226" t="s">
        <v>6186</v>
      </c>
      <c r="AN2226" t="s">
        <v>6186</v>
      </c>
      <c r="AO2226" t="s">
        <v>6186</v>
      </c>
      <c r="AP2226">
        <v>1</v>
      </c>
      <c r="AQ2226">
        <v>0.623</v>
      </c>
      <c r="AR2226" t="s">
        <v>6186</v>
      </c>
      <c r="AS2226">
        <v>0.34499999999999997</v>
      </c>
      <c r="AT2226">
        <v>1</v>
      </c>
      <c r="AU2226">
        <v>1</v>
      </c>
      <c r="AV2226">
        <v>7.3</v>
      </c>
      <c r="AW2226" t="s">
        <v>6186</v>
      </c>
      <c r="AX2226">
        <v>8.4</v>
      </c>
      <c r="AY2226" t="s">
        <v>6186</v>
      </c>
      <c r="AZ2226" t="s">
        <v>6186</v>
      </c>
      <c r="BA2226">
        <v>0.36599999999999999</v>
      </c>
      <c r="BB2226" t="s">
        <v>6186</v>
      </c>
      <c r="BC2226">
        <v>0.63400000000000001</v>
      </c>
      <c r="BD2226" t="s">
        <v>6186</v>
      </c>
    </row>
    <row r="2227" spans="1:56">
      <c r="A2227" t="s">
        <v>6185</v>
      </c>
      <c r="B2227">
        <v>6000</v>
      </c>
      <c r="C2227">
        <v>2016</v>
      </c>
      <c r="D2227">
        <v>3</v>
      </c>
      <c r="E2227">
        <v>2.14E-4</v>
      </c>
      <c r="F2227">
        <v>19.995799999999999</v>
      </c>
      <c r="H2227">
        <v>16.78303</v>
      </c>
      <c r="I2227">
        <f t="shared" si="38"/>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6186</v>
      </c>
      <c r="AA2227" t="s">
        <v>6186</v>
      </c>
      <c r="AB2227">
        <v>1</v>
      </c>
      <c r="AC2227" t="s">
        <v>6186</v>
      </c>
      <c r="AD2227" t="s">
        <v>6186</v>
      </c>
      <c r="AE2227" t="s">
        <v>6186</v>
      </c>
      <c r="AF2227">
        <v>0.80500000000000005</v>
      </c>
      <c r="AG2227">
        <v>0.19500000000000001</v>
      </c>
      <c r="AH2227" t="s">
        <v>6186</v>
      </c>
      <c r="AI2227" t="s">
        <v>6186</v>
      </c>
      <c r="AJ2227" t="s">
        <v>6186</v>
      </c>
      <c r="AK2227" t="s">
        <v>6186</v>
      </c>
      <c r="AL2227" t="s">
        <v>6186</v>
      </c>
      <c r="AM2227" t="s">
        <v>6186</v>
      </c>
      <c r="AN2227" t="s">
        <v>6186</v>
      </c>
      <c r="AO2227" t="s">
        <v>6186</v>
      </c>
      <c r="AP2227">
        <v>1</v>
      </c>
      <c r="AQ2227">
        <v>0.67700000000000005</v>
      </c>
      <c r="AR2227" t="s">
        <v>6186</v>
      </c>
      <c r="AS2227">
        <v>0.29199999999999998</v>
      </c>
      <c r="AT2227">
        <v>1</v>
      </c>
      <c r="AU2227">
        <v>1</v>
      </c>
      <c r="AV2227">
        <v>7.4</v>
      </c>
      <c r="AW2227" t="s">
        <v>6186</v>
      </c>
      <c r="AX2227">
        <v>8.9</v>
      </c>
      <c r="AY2227" t="s">
        <v>6186</v>
      </c>
      <c r="AZ2227" t="s">
        <v>6186</v>
      </c>
      <c r="BA2227">
        <v>0.316</v>
      </c>
      <c r="BB2227" t="s">
        <v>6186</v>
      </c>
      <c r="BC2227">
        <v>0.68400000000000005</v>
      </c>
      <c r="BD2227" t="s">
        <v>6186</v>
      </c>
    </row>
    <row r="2228" spans="1:56">
      <c r="A2228" t="s">
        <v>6185</v>
      </c>
      <c r="B2228">
        <v>6000</v>
      </c>
      <c r="C2228">
        <v>2017</v>
      </c>
      <c r="D2228">
        <v>3</v>
      </c>
      <c r="E2228">
        <v>1.9100000000000001E-4</v>
      </c>
      <c r="F2228">
        <v>19.9969</v>
      </c>
      <c r="H2228">
        <v>16.50806</v>
      </c>
      <c r="I2228">
        <f t="shared" si="38"/>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6186</v>
      </c>
      <c r="AA2228" t="s">
        <v>6186</v>
      </c>
      <c r="AB2228">
        <v>1</v>
      </c>
      <c r="AC2228" t="s">
        <v>6186</v>
      </c>
      <c r="AD2228" t="s">
        <v>6186</v>
      </c>
      <c r="AE2228" t="s">
        <v>6186</v>
      </c>
      <c r="AF2228">
        <v>0.90400000000000003</v>
      </c>
      <c r="AG2228">
        <v>9.6000000000000002E-2</v>
      </c>
      <c r="AH2228" t="s">
        <v>6186</v>
      </c>
      <c r="AI2228" t="s">
        <v>6186</v>
      </c>
      <c r="AJ2228" t="s">
        <v>6186</v>
      </c>
      <c r="AK2228" t="s">
        <v>6186</v>
      </c>
      <c r="AL2228" t="s">
        <v>6186</v>
      </c>
      <c r="AM2228" t="s">
        <v>6186</v>
      </c>
      <c r="AN2228" t="s">
        <v>6186</v>
      </c>
      <c r="AO2228" t="s">
        <v>6186</v>
      </c>
      <c r="AP2228">
        <v>1</v>
      </c>
      <c r="AQ2228">
        <v>0.60099999999999998</v>
      </c>
      <c r="AR2228" t="s">
        <v>6186</v>
      </c>
      <c r="AS2228">
        <v>0.32200000000000001</v>
      </c>
      <c r="AT2228">
        <v>1</v>
      </c>
      <c r="AU2228">
        <v>1</v>
      </c>
      <c r="AV2228">
        <v>7.2</v>
      </c>
      <c r="AW2228" t="s">
        <v>6186</v>
      </c>
      <c r="AX2228">
        <v>8.6999999999999993</v>
      </c>
      <c r="AY2228" t="s">
        <v>6186</v>
      </c>
      <c r="AZ2228" t="s">
        <v>6186</v>
      </c>
      <c r="BA2228">
        <v>0.39600000000000002</v>
      </c>
      <c r="BB2228" t="s">
        <v>6186</v>
      </c>
      <c r="BC2228">
        <v>0.60399999999999998</v>
      </c>
      <c r="BD2228" t="s">
        <v>6186</v>
      </c>
    </row>
    <row r="2229" spans="1:56">
      <c r="A2229" t="s">
        <v>6185</v>
      </c>
      <c r="B2229">
        <v>6000</v>
      </c>
      <c r="C2229">
        <v>2018</v>
      </c>
      <c r="D2229">
        <v>3</v>
      </c>
      <c r="E2229">
        <v>1.75E-4</v>
      </c>
      <c r="F2229">
        <v>20.47456</v>
      </c>
      <c r="H2229">
        <v>16.75394</v>
      </c>
      <c r="I2229">
        <f t="shared" si="38"/>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6186</v>
      </c>
      <c r="AA2229">
        <v>0.13600000000000001</v>
      </c>
      <c r="AB2229">
        <v>0.86399999999999999</v>
      </c>
      <c r="AC2229" t="s">
        <v>6186</v>
      </c>
      <c r="AD2229" t="s">
        <v>6186</v>
      </c>
      <c r="AE2229" t="s">
        <v>6186</v>
      </c>
      <c r="AF2229">
        <v>0.876</v>
      </c>
      <c r="AG2229">
        <v>0.124</v>
      </c>
      <c r="AH2229" t="s">
        <v>6186</v>
      </c>
      <c r="AI2229" t="s">
        <v>6186</v>
      </c>
      <c r="AJ2229" t="s">
        <v>6186</v>
      </c>
      <c r="AK2229" t="s">
        <v>6186</v>
      </c>
      <c r="AL2229">
        <v>0.13600000000000001</v>
      </c>
      <c r="AM2229" t="s">
        <v>6186</v>
      </c>
      <c r="AN2229" t="s">
        <v>6186</v>
      </c>
      <c r="AO2229" t="s">
        <v>6186</v>
      </c>
      <c r="AP2229">
        <v>0.86399999999999999</v>
      </c>
      <c r="AQ2229">
        <v>0.66</v>
      </c>
      <c r="AR2229" t="s">
        <v>6186</v>
      </c>
      <c r="AS2229">
        <v>0.21099999999999999</v>
      </c>
      <c r="AT2229">
        <v>1</v>
      </c>
      <c r="AU2229">
        <v>1</v>
      </c>
      <c r="AV2229">
        <v>7.3</v>
      </c>
      <c r="AW2229" t="s">
        <v>6186</v>
      </c>
      <c r="AX2229">
        <v>9.1</v>
      </c>
      <c r="AY2229" t="s">
        <v>6186</v>
      </c>
      <c r="AZ2229" t="s">
        <v>6186</v>
      </c>
      <c r="BA2229">
        <v>0.34</v>
      </c>
      <c r="BB2229" t="s">
        <v>6186</v>
      </c>
      <c r="BC2229">
        <v>0.66</v>
      </c>
      <c r="BD2229" t="s">
        <v>6186</v>
      </c>
    </row>
    <row r="2230" spans="1:56">
      <c r="A2230" t="s">
        <v>6185</v>
      </c>
      <c r="B2230">
        <v>6000</v>
      </c>
      <c r="C2230">
        <v>2019</v>
      </c>
      <c r="D2230">
        <v>3</v>
      </c>
      <c r="E2230">
        <v>1.9000000000000001E-4</v>
      </c>
      <c r="F2230">
        <v>21.30058</v>
      </c>
      <c r="H2230">
        <v>17.305420000000002</v>
      </c>
      <c r="I2230">
        <f t="shared" si="38"/>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6186</v>
      </c>
      <c r="AA2230">
        <v>2.9000000000000001E-2</v>
      </c>
      <c r="AB2230">
        <v>0.97099999999999997</v>
      </c>
      <c r="AC2230" t="s">
        <v>6186</v>
      </c>
      <c r="AD2230" t="s">
        <v>6186</v>
      </c>
      <c r="AE2230" t="s">
        <v>6186</v>
      </c>
      <c r="AF2230">
        <v>1</v>
      </c>
      <c r="AG2230" t="s">
        <v>6186</v>
      </c>
      <c r="AH2230" t="s">
        <v>6186</v>
      </c>
      <c r="AI2230" t="s">
        <v>6186</v>
      </c>
      <c r="AJ2230" t="s">
        <v>6186</v>
      </c>
      <c r="AK2230" t="s">
        <v>6186</v>
      </c>
      <c r="AL2230">
        <v>2.9000000000000001E-2</v>
      </c>
      <c r="AM2230" t="s">
        <v>6186</v>
      </c>
      <c r="AN2230" t="s">
        <v>6186</v>
      </c>
      <c r="AO2230" t="s">
        <v>6186</v>
      </c>
      <c r="AP2230">
        <v>0.97099999999999997</v>
      </c>
      <c r="AQ2230">
        <v>0.21099999999999999</v>
      </c>
      <c r="AR2230" t="s">
        <v>6186</v>
      </c>
      <c r="AS2230" t="s">
        <v>6186</v>
      </c>
      <c r="AT2230">
        <v>1</v>
      </c>
      <c r="AU2230">
        <v>1</v>
      </c>
      <c r="AV2230">
        <v>6.4</v>
      </c>
      <c r="AW2230" t="s">
        <v>6186</v>
      </c>
      <c r="AX2230">
        <v>7.1</v>
      </c>
      <c r="AY2230" t="s">
        <v>6186</v>
      </c>
      <c r="AZ2230" t="s">
        <v>6186</v>
      </c>
      <c r="BA2230">
        <v>0.78900000000000003</v>
      </c>
      <c r="BB2230" t="s">
        <v>6186</v>
      </c>
      <c r="BC2230">
        <v>0.21099999999999999</v>
      </c>
      <c r="BD2230" t="s">
        <v>6186</v>
      </c>
    </row>
    <row r="2231" spans="1:56">
      <c r="A2231" t="s">
        <v>6185</v>
      </c>
      <c r="B2231">
        <v>6000</v>
      </c>
      <c r="C2231">
        <v>2020</v>
      </c>
      <c r="D2231">
        <v>1</v>
      </c>
      <c r="E2231">
        <v>9.1000000000000003E-5</v>
      </c>
      <c r="F2231">
        <v>18.64509</v>
      </c>
      <c r="H2231">
        <v>15.358000000000001</v>
      </c>
      <c r="I2231">
        <f t="shared" si="38"/>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6186</v>
      </c>
      <c r="X2231">
        <v>0.74</v>
      </c>
      <c r="Y2231">
        <v>0.26</v>
      </c>
      <c r="Z2231" t="s">
        <v>6186</v>
      </c>
      <c r="AA2231">
        <v>0.74</v>
      </c>
      <c r="AB2231">
        <v>0.26</v>
      </c>
      <c r="AC2231" t="s">
        <v>6186</v>
      </c>
      <c r="AD2231" t="s">
        <v>6186</v>
      </c>
      <c r="AE2231" t="s">
        <v>6186</v>
      </c>
      <c r="AF2231">
        <v>0.28999999999999998</v>
      </c>
      <c r="AG2231">
        <v>0.71</v>
      </c>
      <c r="AH2231" t="s">
        <v>6186</v>
      </c>
      <c r="AI2231" t="s">
        <v>6186</v>
      </c>
      <c r="AJ2231" t="s">
        <v>6186</v>
      </c>
      <c r="AK2231" t="s">
        <v>6186</v>
      </c>
      <c r="AL2231">
        <v>3.1E-2</v>
      </c>
      <c r="AM2231" t="s">
        <v>6186</v>
      </c>
      <c r="AN2231" t="s">
        <v>6186</v>
      </c>
      <c r="AO2231" t="s">
        <v>6186</v>
      </c>
      <c r="AP2231">
        <v>0.96899999999999997</v>
      </c>
      <c r="AQ2231">
        <v>1</v>
      </c>
      <c r="AR2231">
        <v>0.71</v>
      </c>
      <c r="AS2231">
        <v>0.71</v>
      </c>
      <c r="AT2231">
        <v>1</v>
      </c>
      <c r="AU2231">
        <v>1</v>
      </c>
      <c r="AV2231">
        <v>8</v>
      </c>
      <c r="AW2231" t="s">
        <v>6186</v>
      </c>
      <c r="AX2231">
        <v>11.9</v>
      </c>
      <c r="AY2231" t="s">
        <v>6186</v>
      </c>
      <c r="AZ2231" t="s">
        <v>6186</v>
      </c>
      <c r="BA2231" t="s">
        <v>6186</v>
      </c>
      <c r="BB2231" t="s">
        <v>6186</v>
      </c>
      <c r="BC2231">
        <v>1</v>
      </c>
      <c r="BD2231" t="s">
        <v>6186</v>
      </c>
    </row>
    <row r="2232" spans="1:56">
      <c r="A2232" t="s">
        <v>6185</v>
      </c>
      <c r="B2232">
        <v>6000</v>
      </c>
      <c r="C2232">
        <v>2021</v>
      </c>
      <c r="D2232">
        <v>1</v>
      </c>
      <c r="E2232">
        <v>9.8999999999999994E-5</v>
      </c>
      <c r="F2232">
        <v>19.368259999999999</v>
      </c>
      <c r="G2232">
        <f>IFERROR(F2232*E2232,"")</f>
        <v>1.9174577399999999E-3</v>
      </c>
      <c r="H2232">
        <v>15.907400000000001</v>
      </c>
      <c r="I2232">
        <f t="shared" si="38"/>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6186</v>
      </c>
      <c r="X2232">
        <v>0.89700000000000002</v>
      </c>
      <c r="Y2232">
        <v>0.10299999999999999</v>
      </c>
      <c r="Z2232" t="s">
        <v>6186</v>
      </c>
      <c r="AA2232">
        <v>0.38400000000000001</v>
      </c>
      <c r="AB2232">
        <v>0.61599999999999999</v>
      </c>
      <c r="AC2232" t="s">
        <v>6186</v>
      </c>
      <c r="AD2232" t="s">
        <v>6186</v>
      </c>
      <c r="AE2232" t="s">
        <v>6186</v>
      </c>
      <c r="AF2232">
        <v>0.65700000000000003</v>
      </c>
      <c r="AG2232">
        <v>0.34300000000000003</v>
      </c>
      <c r="AH2232" t="s">
        <v>6186</v>
      </c>
      <c r="AI2232" t="s">
        <v>6186</v>
      </c>
      <c r="AJ2232" t="s">
        <v>6186</v>
      </c>
      <c r="AK2232" t="s">
        <v>6186</v>
      </c>
      <c r="AL2232">
        <v>4.2000000000000003E-2</v>
      </c>
      <c r="AM2232" t="s">
        <v>6186</v>
      </c>
      <c r="AN2232" t="s">
        <v>6186</v>
      </c>
      <c r="AO2232">
        <v>0.16400000000000001</v>
      </c>
      <c r="AP2232">
        <v>0.79400000000000004</v>
      </c>
      <c r="AQ2232">
        <v>1</v>
      </c>
      <c r="AR2232">
        <v>0.34300000000000003</v>
      </c>
      <c r="AS2232">
        <v>0.34300000000000003</v>
      </c>
      <c r="AT2232">
        <v>1</v>
      </c>
      <c r="AU2232">
        <v>1</v>
      </c>
      <c r="AV2232">
        <v>8.1999999999999993</v>
      </c>
      <c r="AW2232" t="s">
        <v>6186</v>
      </c>
      <c r="AX2232">
        <v>11.2</v>
      </c>
      <c r="AY2232" t="s">
        <v>6186</v>
      </c>
      <c r="AZ2232" t="s">
        <v>6186</v>
      </c>
      <c r="BA2232" t="s">
        <v>6186</v>
      </c>
      <c r="BB2232" t="s">
        <v>6186</v>
      </c>
      <c r="BC2232">
        <v>0.83599999999999997</v>
      </c>
      <c r="BD2232">
        <v>0.16400000000000001</v>
      </c>
    </row>
    <row r="2233" spans="1:56">
      <c r="A2233" t="s">
        <v>6185</v>
      </c>
      <c r="B2233">
        <v>6000</v>
      </c>
      <c r="C2233" t="s">
        <v>6187</v>
      </c>
      <c r="D2233" t="s">
        <v>6186</v>
      </c>
      <c r="E2233">
        <v>4.1100000000000002E-4</v>
      </c>
      <c r="F2233">
        <v>76.341809999999995</v>
      </c>
      <c r="H2233">
        <v>58.132370000000002</v>
      </c>
      <c r="I2233">
        <f t="shared" si="38"/>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6186</v>
      </c>
      <c r="X2233">
        <v>0.46300000000000002</v>
      </c>
      <c r="Y2233">
        <v>0.53700000000000003</v>
      </c>
      <c r="Z2233" t="s">
        <v>6186</v>
      </c>
      <c r="AA2233">
        <v>0.89300000000000002</v>
      </c>
      <c r="AB2233">
        <v>0.107</v>
      </c>
      <c r="AC2233" t="s">
        <v>6186</v>
      </c>
      <c r="AD2233" t="s">
        <v>6186</v>
      </c>
      <c r="AE2233" t="s">
        <v>6186</v>
      </c>
      <c r="AF2233">
        <v>0.11700000000000001</v>
      </c>
      <c r="AG2233">
        <v>3.5999999999999997E-2</v>
      </c>
      <c r="AH2233" t="s">
        <v>6186</v>
      </c>
      <c r="AI2233">
        <v>0.84699999999999998</v>
      </c>
      <c r="AJ2233" t="s">
        <v>6186</v>
      </c>
      <c r="AK2233">
        <v>0.84699999999999998</v>
      </c>
      <c r="AL2233">
        <v>3.3000000000000002E-2</v>
      </c>
      <c r="AM2233" t="s">
        <v>6186</v>
      </c>
      <c r="AN2233" t="s">
        <v>6186</v>
      </c>
      <c r="AO2233">
        <v>6.0999999999999999E-2</v>
      </c>
      <c r="AP2233">
        <v>0.06</v>
      </c>
      <c r="AQ2233">
        <v>0.153</v>
      </c>
      <c r="AR2233">
        <v>0.88300000000000001</v>
      </c>
      <c r="AS2233">
        <v>3.5999999999999997E-2</v>
      </c>
      <c r="AT2233">
        <v>0.153</v>
      </c>
      <c r="AU2233">
        <v>0.13100000000000001</v>
      </c>
      <c r="AV2233">
        <v>2.1</v>
      </c>
      <c r="AW2233" t="s">
        <v>6186</v>
      </c>
      <c r="AX2233">
        <v>9.3000000000000007</v>
      </c>
      <c r="AY2233">
        <v>0.84699999999999998</v>
      </c>
      <c r="AZ2233" t="s">
        <v>6186</v>
      </c>
      <c r="BA2233" t="s">
        <v>6186</v>
      </c>
      <c r="BB2233" t="s">
        <v>6186</v>
      </c>
      <c r="BC2233">
        <v>9.2999999999999999E-2</v>
      </c>
      <c r="BD2233">
        <v>6.0999999999999999E-2</v>
      </c>
    </row>
    <row r="2234" spans="1:56">
      <c r="A2234" t="s">
        <v>6191</v>
      </c>
      <c r="B2234">
        <v>6000</v>
      </c>
      <c r="C2234">
        <v>1975</v>
      </c>
      <c r="D2234" t="s">
        <v>6186</v>
      </c>
      <c r="E2234" t="s">
        <v>6186</v>
      </c>
      <c r="F2234" t="s">
        <v>6186</v>
      </c>
      <c r="H2234" t="s">
        <v>6186</v>
      </c>
      <c r="I2234" t="str">
        <f t="shared" si="38"/>
        <v/>
      </c>
      <c r="K2234" t="s">
        <v>6186</v>
      </c>
      <c r="L2234" t="s">
        <v>6186</v>
      </c>
      <c r="M2234" t="s">
        <v>6186</v>
      </c>
      <c r="N2234" t="s">
        <v>6186</v>
      </c>
      <c r="O2234" t="s">
        <v>6186</v>
      </c>
      <c r="P2234" t="s">
        <v>6186</v>
      </c>
      <c r="Q2234" t="s">
        <v>6186</v>
      </c>
      <c r="R2234" t="s">
        <v>6186</v>
      </c>
      <c r="S2234" t="s">
        <v>6186</v>
      </c>
      <c r="T2234" t="s">
        <v>6186</v>
      </c>
      <c r="U2234" t="s">
        <v>6186</v>
      </c>
      <c r="V2234" t="s">
        <v>6186</v>
      </c>
      <c r="W2234" t="s">
        <v>6186</v>
      </c>
      <c r="X2234" t="s">
        <v>6186</v>
      </c>
      <c r="Y2234" t="s">
        <v>6186</v>
      </c>
      <c r="Z2234" t="s">
        <v>6186</v>
      </c>
      <c r="AA2234" t="s">
        <v>6186</v>
      </c>
      <c r="AB2234" t="s">
        <v>6186</v>
      </c>
      <c r="AC2234" t="s">
        <v>6186</v>
      </c>
      <c r="AD2234" t="s">
        <v>6186</v>
      </c>
      <c r="AE2234" t="s">
        <v>6186</v>
      </c>
      <c r="AF2234" t="s">
        <v>6186</v>
      </c>
      <c r="AG2234" t="s">
        <v>6186</v>
      </c>
      <c r="AH2234" t="s">
        <v>6186</v>
      </c>
      <c r="AI2234" t="s">
        <v>6186</v>
      </c>
      <c r="AJ2234" t="s">
        <v>6186</v>
      </c>
      <c r="AK2234" t="s">
        <v>6186</v>
      </c>
      <c r="AL2234" t="s">
        <v>6186</v>
      </c>
      <c r="AM2234" t="s">
        <v>6186</v>
      </c>
      <c r="AN2234" t="s">
        <v>6186</v>
      </c>
      <c r="AO2234" t="s">
        <v>6186</v>
      </c>
      <c r="AP2234" t="s">
        <v>6186</v>
      </c>
      <c r="AQ2234" t="s">
        <v>6186</v>
      </c>
      <c r="AR2234" t="s">
        <v>6186</v>
      </c>
      <c r="AS2234" t="s">
        <v>6186</v>
      </c>
      <c r="AT2234" t="s">
        <v>6186</v>
      </c>
      <c r="AU2234" t="s">
        <v>6186</v>
      </c>
      <c r="AV2234" t="s">
        <v>6186</v>
      </c>
      <c r="AW2234" t="s">
        <v>6186</v>
      </c>
      <c r="AX2234" t="s">
        <v>6186</v>
      </c>
      <c r="AY2234" t="s">
        <v>6186</v>
      </c>
      <c r="AZ2234" t="s">
        <v>6186</v>
      </c>
      <c r="BA2234" t="s">
        <v>6186</v>
      </c>
      <c r="BB2234" t="s">
        <v>6186</v>
      </c>
      <c r="BC2234" t="s">
        <v>6186</v>
      </c>
      <c r="BD2234" t="s">
        <v>6186</v>
      </c>
    </row>
    <row r="2235" spans="1:56">
      <c r="A2235" t="s">
        <v>6191</v>
      </c>
      <c r="B2235">
        <v>6000</v>
      </c>
      <c r="C2235">
        <v>1976</v>
      </c>
      <c r="D2235" t="s">
        <v>6186</v>
      </c>
      <c r="E2235" t="s">
        <v>6186</v>
      </c>
      <c r="F2235" t="s">
        <v>6186</v>
      </c>
      <c r="H2235" t="s">
        <v>6186</v>
      </c>
      <c r="I2235" t="str">
        <f t="shared" si="38"/>
        <v/>
      </c>
      <c r="K2235" t="s">
        <v>6186</v>
      </c>
      <c r="L2235" t="s">
        <v>6186</v>
      </c>
      <c r="M2235" t="s">
        <v>6186</v>
      </c>
      <c r="N2235" t="s">
        <v>6186</v>
      </c>
      <c r="O2235" t="s">
        <v>6186</v>
      </c>
      <c r="P2235" t="s">
        <v>6186</v>
      </c>
      <c r="Q2235" t="s">
        <v>6186</v>
      </c>
      <c r="R2235" t="s">
        <v>6186</v>
      </c>
      <c r="S2235" t="s">
        <v>6186</v>
      </c>
      <c r="T2235" t="s">
        <v>6186</v>
      </c>
      <c r="U2235" t="s">
        <v>6186</v>
      </c>
      <c r="V2235" t="s">
        <v>6186</v>
      </c>
      <c r="W2235" t="s">
        <v>6186</v>
      </c>
      <c r="X2235" t="s">
        <v>6186</v>
      </c>
      <c r="Y2235" t="s">
        <v>6186</v>
      </c>
      <c r="Z2235" t="s">
        <v>6186</v>
      </c>
      <c r="AA2235" t="s">
        <v>6186</v>
      </c>
      <c r="AB2235" t="s">
        <v>6186</v>
      </c>
      <c r="AC2235" t="s">
        <v>6186</v>
      </c>
      <c r="AD2235" t="s">
        <v>6186</v>
      </c>
      <c r="AE2235" t="s">
        <v>6186</v>
      </c>
      <c r="AF2235" t="s">
        <v>6186</v>
      </c>
      <c r="AG2235" t="s">
        <v>6186</v>
      </c>
      <c r="AH2235" t="s">
        <v>6186</v>
      </c>
      <c r="AI2235" t="s">
        <v>6186</v>
      </c>
      <c r="AJ2235" t="s">
        <v>6186</v>
      </c>
      <c r="AK2235" t="s">
        <v>6186</v>
      </c>
      <c r="AL2235" t="s">
        <v>6186</v>
      </c>
      <c r="AM2235" t="s">
        <v>6186</v>
      </c>
      <c r="AN2235" t="s">
        <v>6186</v>
      </c>
      <c r="AO2235" t="s">
        <v>6186</v>
      </c>
      <c r="AP2235" t="s">
        <v>6186</v>
      </c>
      <c r="AQ2235" t="s">
        <v>6186</v>
      </c>
      <c r="AR2235" t="s">
        <v>6186</v>
      </c>
      <c r="AS2235" t="s">
        <v>6186</v>
      </c>
      <c r="AT2235" t="s">
        <v>6186</v>
      </c>
      <c r="AU2235" t="s">
        <v>6186</v>
      </c>
      <c r="AV2235" t="s">
        <v>6186</v>
      </c>
      <c r="AW2235" t="s">
        <v>6186</v>
      </c>
      <c r="AX2235" t="s">
        <v>6186</v>
      </c>
      <c r="AY2235" t="s">
        <v>6186</v>
      </c>
      <c r="AZ2235" t="s">
        <v>6186</v>
      </c>
      <c r="BA2235" t="s">
        <v>6186</v>
      </c>
      <c r="BB2235" t="s">
        <v>6186</v>
      </c>
      <c r="BC2235" t="s">
        <v>6186</v>
      </c>
      <c r="BD2235" t="s">
        <v>6186</v>
      </c>
    </row>
    <row r="2236" spans="1:56">
      <c r="A2236" t="s">
        <v>6191</v>
      </c>
      <c r="B2236">
        <v>6000</v>
      </c>
      <c r="C2236">
        <v>1977</v>
      </c>
      <c r="D2236" t="s">
        <v>6186</v>
      </c>
      <c r="E2236" t="s">
        <v>6186</v>
      </c>
      <c r="F2236" t="s">
        <v>6186</v>
      </c>
      <c r="H2236" t="s">
        <v>6186</v>
      </c>
      <c r="I2236" t="str">
        <f t="shared" si="38"/>
        <v/>
      </c>
      <c r="K2236" t="s">
        <v>6186</v>
      </c>
      <c r="L2236" t="s">
        <v>6186</v>
      </c>
      <c r="M2236" t="s">
        <v>6186</v>
      </c>
      <c r="N2236" t="s">
        <v>6186</v>
      </c>
      <c r="O2236" t="s">
        <v>6186</v>
      </c>
      <c r="P2236" t="s">
        <v>6186</v>
      </c>
      <c r="Q2236" t="s">
        <v>6186</v>
      </c>
      <c r="R2236" t="s">
        <v>6186</v>
      </c>
      <c r="S2236" t="s">
        <v>6186</v>
      </c>
      <c r="T2236" t="s">
        <v>6186</v>
      </c>
      <c r="U2236" t="s">
        <v>6186</v>
      </c>
      <c r="V2236" t="s">
        <v>6186</v>
      </c>
      <c r="W2236" t="s">
        <v>6186</v>
      </c>
      <c r="X2236" t="s">
        <v>6186</v>
      </c>
      <c r="Y2236" t="s">
        <v>6186</v>
      </c>
      <c r="Z2236" t="s">
        <v>6186</v>
      </c>
      <c r="AA2236" t="s">
        <v>6186</v>
      </c>
      <c r="AB2236" t="s">
        <v>6186</v>
      </c>
      <c r="AC2236" t="s">
        <v>6186</v>
      </c>
      <c r="AD2236" t="s">
        <v>6186</v>
      </c>
      <c r="AE2236" t="s">
        <v>6186</v>
      </c>
      <c r="AF2236" t="s">
        <v>6186</v>
      </c>
      <c r="AG2236" t="s">
        <v>6186</v>
      </c>
      <c r="AH2236" t="s">
        <v>6186</v>
      </c>
      <c r="AI2236" t="s">
        <v>6186</v>
      </c>
      <c r="AJ2236" t="s">
        <v>6186</v>
      </c>
      <c r="AK2236" t="s">
        <v>6186</v>
      </c>
      <c r="AL2236" t="s">
        <v>6186</v>
      </c>
      <c r="AM2236" t="s">
        <v>6186</v>
      </c>
      <c r="AN2236" t="s">
        <v>6186</v>
      </c>
      <c r="AO2236" t="s">
        <v>6186</v>
      </c>
      <c r="AP2236" t="s">
        <v>6186</v>
      </c>
      <c r="AQ2236" t="s">
        <v>6186</v>
      </c>
      <c r="AR2236" t="s">
        <v>6186</v>
      </c>
      <c r="AS2236" t="s">
        <v>6186</v>
      </c>
      <c r="AT2236" t="s">
        <v>6186</v>
      </c>
      <c r="AU2236" t="s">
        <v>6186</v>
      </c>
      <c r="AV2236" t="s">
        <v>6186</v>
      </c>
      <c r="AW2236" t="s">
        <v>6186</v>
      </c>
      <c r="AX2236" t="s">
        <v>6186</v>
      </c>
      <c r="AY2236" t="s">
        <v>6186</v>
      </c>
      <c r="AZ2236" t="s">
        <v>6186</v>
      </c>
      <c r="BA2236" t="s">
        <v>6186</v>
      </c>
      <c r="BB2236" t="s">
        <v>6186</v>
      </c>
      <c r="BC2236" t="s">
        <v>6186</v>
      </c>
      <c r="BD2236" t="s">
        <v>6186</v>
      </c>
    </row>
    <row r="2237" spans="1:56">
      <c r="A2237" t="s">
        <v>6191</v>
      </c>
      <c r="B2237">
        <v>6000</v>
      </c>
      <c r="C2237">
        <v>1978</v>
      </c>
      <c r="D2237" t="s">
        <v>6186</v>
      </c>
      <c r="E2237" t="s">
        <v>6186</v>
      </c>
      <c r="F2237" t="s">
        <v>6186</v>
      </c>
      <c r="H2237" t="s">
        <v>6186</v>
      </c>
      <c r="I2237" t="str">
        <f t="shared" si="38"/>
        <v/>
      </c>
      <c r="K2237" t="s">
        <v>6186</v>
      </c>
      <c r="L2237" t="s">
        <v>6186</v>
      </c>
      <c r="M2237" t="s">
        <v>6186</v>
      </c>
      <c r="N2237" t="s">
        <v>6186</v>
      </c>
      <c r="O2237" t="s">
        <v>6186</v>
      </c>
      <c r="P2237" t="s">
        <v>6186</v>
      </c>
      <c r="Q2237" t="s">
        <v>6186</v>
      </c>
      <c r="R2237" t="s">
        <v>6186</v>
      </c>
      <c r="S2237" t="s">
        <v>6186</v>
      </c>
      <c r="T2237" t="s">
        <v>6186</v>
      </c>
      <c r="U2237" t="s">
        <v>6186</v>
      </c>
      <c r="V2237" t="s">
        <v>6186</v>
      </c>
      <c r="W2237" t="s">
        <v>6186</v>
      </c>
      <c r="X2237" t="s">
        <v>6186</v>
      </c>
      <c r="Y2237" t="s">
        <v>6186</v>
      </c>
      <c r="Z2237" t="s">
        <v>6186</v>
      </c>
      <c r="AA2237" t="s">
        <v>6186</v>
      </c>
      <c r="AB2237" t="s">
        <v>6186</v>
      </c>
      <c r="AC2237" t="s">
        <v>6186</v>
      </c>
      <c r="AD2237" t="s">
        <v>6186</v>
      </c>
      <c r="AE2237" t="s">
        <v>6186</v>
      </c>
      <c r="AF2237" t="s">
        <v>6186</v>
      </c>
      <c r="AG2237" t="s">
        <v>6186</v>
      </c>
      <c r="AH2237" t="s">
        <v>6186</v>
      </c>
      <c r="AI2237" t="s">
        <v>6186</v>
      </c>
      <c r="AJ2237" t="s">
        <v>6186</v>
      </c>
      <c r="AK2237" t="s">
        <v>6186</v>
      </c>
      <c r="AL2237" t="s">
        <v>6186</v>
      </c>
      <c r="AM2237" t="s">
        <v>6186</v>
      </c>
      <c r="AN2237" t="s">
        <v>6186</v>
      </c>
      <c r="AO2237" t="s">
        <v>6186</v>
      </c>
      <c r="AP2237" t="s">
        <v>6186</v>
      </c>
      <c r="AQ2237" t="s">
        <v>6186</v>
      </c>
      <c r="AR2237" t="s">
        <v>6186</v>
      </c>
      <c r="AS2237" t="s">
        <v>6186</v>
      </c>
      <c r="AT2237" t="s">
        <v>6186</v>
      </c>
      <c r="AU2237" t="s">
        <v>6186</v>
      </c>
      <c r="AV2237" t="s">
        <v>6186</v>
      </c>
      <c r="AW2237" t="s">
        <v>6186</v>
      </c>
      <c r="AX2237" t="s">
        <v>6186</v>
      </c>
      <c r="AY2237" t="s">
        <v>6186</v>
      </c>
      <c r="AZ2237" t="s">
        <v>6186</v>
      </c>
      <c r="BA2237" t="s">
        <v>6186</v>
      </c>
      <c r="BB2237" t="s">
        <v>6186</v>
      </c>
      <c r="BC2237" t="s">
        <v>6186</v>
      </c>
      <c r="BD2237" t="s">
        <v>6186</v>
      </c>
    </row>
    <row r="2238" spans="1:56">
      <c r="A2238" t="s">
        <v>6191</v>
      </c>
      <c r="B2238">
        <v>6000</v>
      </c>
      <c r="C2238">
        <v>1979</v>
      </c>
      <c r="D2238" t="s">
        <v>6186</v>
      </c>
      <c r="E2238" t="s">
        <v>6186</v>
      </c>
      <c r="F2238" t="s">
        <v>6186</v>
      </c>
      <c r="H2238" t="s">
        <v>6186</v>
      </c>
      <c r="I2238" t="str">
        <f t="shared" si="38"/>
        <v/>
      </c>
      <c r="K2238" t="s">
        <v>6186</v>
      </c>
      <c r="L2238" t="s">
        <v>6186</v>
      </c>
      <c r="M2238" t="s">
        <v>6186</v>
      </c>
      <c r="N2238" t="s">
        <v>6186</v>
      </c>
      <c r="O2238" t="s">
        <v>6186</v>
      </c>
      <c r="P2238" t="s">
        <v>6186</v>
      </c>
      <c r="Q2238" t="s">
        <v>6186</v>
      </c>
      <c r="R2238" t="s">
        <v>6186</v>
      </c>
      <c r="S2238" t="s">
        <v>6186</v>
      </c>
      <c r="T2238" t="s">
        <v>6186</v>
      </c>
      <c r="U2238" t="s">
        <v>6186</v>
      </c>
      <c r="V2238" t="s">
        <v>6186</v>
      </c>
      <c r="W2238" t="s">
        <v>6186</v>
      </c>
      <c r="X2238" t="s">
        <v>6186</v>
      </c>
      <c r="Y2238" t="s">
        <v>6186</v>
      </c>
      <c r="Z2238" t="s">
        <v>6186</v>
      </c>
      <c r="AA2238" t="s">
        <v>6186</v>
      </c>
      <c r="AB2238" t="s">
        <v>6186</v>
      </c>
      <c r="AC2238" t="s">
        <v>6186</v>
      </c>
      <c r="AD2238" t="s">
        <v>6186</v>
      </c>
      <c r="AE2238" t="s">
        <v>6186</v>
      </c>
      <c r="AF2238" t="s">
        <v>6186</v>
      </c>
      <c r="AG2238" t="s">
        <v>6186</v>
      </c>
      <c r="AH2238" t="s">
        <v>6186</v>
      </c>
      <c r="AI2238" t="s">
        <v>6186</v>
      </c>
      <c r="AJ2238" t="s">
        <v>6186</v>
      </c>
      <c r="AK2238" t="s">
        <v>6186</v>
      </c>
      <c r="AL2238" t="s">
        <v>6186</v>
      </c>
      <c r="AM2238" t="s">
        <v>6186</v>
      </c>
      <c r="AN2238" t="s">
        <v>6186</v>
      </c>
      <c r="AO2238" t="s">
        <v>6186</v>
      </c>
      <c r="AP2238" t="s">
        <v>6186</v>
      </c>
      <c r="AQ2238" t="s">
        <v>6186</v>
      </c>
      <c r="AR2238" t="s">
        <v>6186</v>
      </c>
      <c r="AS2238" t="s">
        <v>6186</v>
      </c>
      <c r="AT2238" t="s">
        <v>6186</v>
      </c>
      <c r="AU2238" t="s">
        <v>6186</v>
      </c>
      <c r="AV2238" t="s">
        <v>6186</v>
      </c>
      <c r="AW2238" t="s">
        <v>6186</v>
      </c>
      <c r="AX2238" t="s">
        <v>6186</v>
      </c>
      <c r="AY2238" t="s">
        <v>6186</v>
      </c>
      <c r="AZ2238" t="s">
        <v>6186</v>
      </c>
      <c r="BA2238" t="s">
        <v>6186</v>
      </c>
      <c r="BB2238" t="s">
        <v>6186</v>
      </c>
      <c r="BC2238" t="s">
        <v>6186</v>
      </c>
      <c r="BD2238" t="s">
        <v>6186</v>
      </c>
    </row>
    <row r="2239" spans="1:56">
      <c r="A2239" t="s">
        <v>6191</v>
      </c>
      <c r="B2239">
        <v>6000</v>
      </c>
      <c r="C2239">
        <v>1980</v>
      </c>
      <c r="D2239" t="s">
        <v>6186</v>
      </c>
      <c r="E2239" t="s">
        <v>6186</v>
      </c>
      <c r="F2239" t="s">
        <v>6186</v>
      </c>
      <c r="H2239" t="s">
        <v>6186</v>
      </c>
      <c r="I2239" t="str">
        <f t="shared" si="38"/>
        <v/>
      </c>
      <c r="K2239" t="s">
        <v>6186</v>
      </c>
      <c r="L2239" t="s">
        <v>6186</v>
      </c>
      <c r="M2239" t="s">
        <v>6186</v>
      </c>
      <c r="N2239" t="s">
        <v>6186</v>
      </c>
      <c r="O2239" t="s">
        <v>6186</v>
      </c>
      <c r="P2239" t="s">
        <v>6186</v>
      </c>
      <c r="Q2239" t="s">
        <v>6186</v>
      </c>
      <c r="R2239" t="s">
        <v>6186</v>
      </c>
      <c r="S2239" t="s">
        <v>6186</v>
      </c>
      <c r="T2239" t="s">
        <v>6186</v>
      </c>
      <c r="U2239" t="s">
        <v>6186</v>
      </c>
      <c r="V2239" t="s">
        <v>6186</v>
      </c>
      <c r="W2239" t="s">
        <v>6186</v>
      </c>
      <c r="X2239" t="s">
        <v>6186</v>
      </c>
      <c r="Y2239" t="s">
        <v>6186</v>
      </c>
      <c r="Z2239" t="s">
        <v>6186</v>
      </c>
      <c r="AA2239" t="s">
        <v>6186</v>
      </c>
      <c r="AB2239" t="s">
        <v>6186</v>
      </c>
      <c r="AC2239" t="s">
        <v>6186</v>
      </c>
      <c r="AD2239" t="s">
        <v>6186</v>
      </c>
      <c r="AE2239" t="s">
        <v>6186</v>
      </c>
      <c r="AF2239" t="s">
        <v>6186</v>
      </c>
      <c r="AG2239" t="s">
        <v>6186</v>
      </c>
      <c r="AH2239" t="s">
        <v>6186</v>
      </c>
      <c r="AI2239" t="s">
        <v>6186</v>
      </c>
      <c r="AJ2239" t="s">
        <v>6186</v>
      </c>
      <c r="AK2239" t="s">
        <v>6186</v>
      </c>
      <c r="AL2239" t="s">
        <v>6186</v>
      </c>
      <c r="AM2239" t="s">
        <v>6186</v>
      </c>
      <c r="AN2239" t="s">
        <v>6186</v>
      </c>
      <c r="AO2239" t="s">
        <v>6186</v>
      </c>
      <c r="AP2239" t="s">
        <v>6186</v>
      </c>
      <c r="AQ2239" t="s">
        <v>6186</v>
      </c>
      <c r="AR2239" t="s">
        <v>6186</v>
      </c>
      <c r="AS2239" t="s">
        <v>6186</v>
      </c>
      <c r="AT2239" t="s">
        <v>6186</v>
      </c>
      <c r="AU2239" t="s">
        <v>6186</v>
      </c>
      <c r="AV2239" t="s">
        <v>6186</v>
      </c>
      <c r="AW2239" t="s">
        <v>6186</v>
      </c>
      <c r="AX2239" t="s">
        <v>6186</v>
      </c>
      <c r="AY2239" t="s">
        <v>6186</v>
      </c>
      <c r="AZ2239" t="s">
        <v>6186</v>
      </c>
      <c r="BA2239" t="s">
        <v>6186</v>
      </c>
      <c r="BB2239" t="s">
        <v>6186</v>
      </c>
      <c r="BC2239" t="s">
        <v>6186</v>
      </c>
      <c r="BD2239" t="s">
        <v>6186</v>
      </c>
    </row>
    <row r="2240" spans="1:56">
      <c r="A2240" t="s">
        <v>6191</v>
      </c>
      <c r="B2240">
        <v>6000</v>
      </c>
      <c r="C2240">
        <v>1981</v>
      </c>
      <c r="D2240" t="s">
        <v>6186</v>
      </c>
      <c r="E2240" t="s">
        <v>6186</v>
      </c>
      <c r="F2240" t="s">
        <v>6186</v>
      </c>
      <c r="H2240" t="s">
        <v>6186</v>
      </c>
      <c r="I2240" t="str">
        <f t="shared" si="38"/>
        <v/>
      </c>
      <c r="K2240" t="s">
        <v>6186</v>
      </c>
      <c r="L2240" t="s">
        <v>6186</v>
      </c>
      <c r="M2240" t="s">
        <v>6186</v>
      </c>
      <c r="N2240" t="s">
        <v>6186</v>
      </c>
      <c r="O2240" t="s">
        <v>6186</v>
      </c>
      <c r="P2240" t="s">
        <v>6186</v>
      </c>
      <c r="Q2240" t="s">
        <v>6186</v>
      </c>
      <c r="R2240" t="s">
        <v>6186</v>
      </c>
      <c r="S2240" t="s">
        <v>6186</v>
      </c>
      <c r="T2240" t="s">
        <v>6186</v>
      </c>
      <c r="U2240" t="s">
        <v>6186</v>
      </c>
      <c r="V2240" t="s">
        <v>6186</v>
      </c>
      <c r="W2240" t="s">
        <v>6186</v>
      </c>
      <c r="X2240" t="s">
        <v>6186</v>
      </c>
      <c r="Y2240" t="s">
        <v>6186</v>
      </c>
      <c r="Z2240" t="s">
        <v>6186</v>
      </c>
      <c r="AA2240" t="s">
        <v>6186</v>
      </c>
      <c r="AB2240" t="s">
        <v>6186</v>
      </c>
      <c r="AC2240" t="s">
        <v>6186</v>
      </c>
      <c r="AD2240" t="s">
        <v>6186</v>
      </c>
      <c r="AE2240" t="s">
        <v>6186</v>
      </c>
      <c r="AF2240" t="s">
        <v>6186</v>
      </c>
      <c r="AG2240" t="s">
        <v>6186</v>
      </c>
      <c r="AH2240" t="s">
        <v>6186</v>
      </c>
      <c r="AI2240" t="s">
        <v>6186</v>
      </c>
      <c r="AJ2240" t="s">
        <v>6186</v>
      </c>
      <c r="AK2240" t="s">
        <v>6186</v>
      </c>
      <c r="AL2240" t="s">
        <v>6186</v>
      </c>
      <c r="AM2240" t="s">
        <v>6186</v>
      </c>
      <c r="AN2240" t="s">
        <v>6186</v>
      </c>
      <c r="AO2240" t="s">
        <v>6186</v>
      </c>
      <c r="AP2240" t="s">
        <v>6186</v>
      </c>
      <c r="AQ2240" t="s">
        <v>6186</v>
      </c>
      <c r="AR2240" t="s">
        <v>6186</v>
      </c>
      <c r="AS2240" t="s">
        <v>6186</v>
      </c>
      <c r="AT2240" t="s">
        <v>6186</v>
      </c>
      <c r="AU2240" t="s">
        <v>6186</v>
      </c>
      <c r="AV2240" t="s">
        <v>6186</v>
      </c>
      <c r="AW2240" t="s">
        <v>6186</v>
      </c>
      <c r="AX2240" t="s">
        <v>6186</v>
      </c>
      <c r="AY2240" t="s">
        <v>6186</v>
      </c>
      <c r="AZ2240" t="s">
        <v>6186</v>
      </c>
      <c r="BA2240" t="s">
        <v>6186</v>
      </c>
      <c r="BB2240" t="s">
        <v>6186</v>
      </c>
      <c r="BC2240" t="s">
        <v>6186</v>
      </c>
      <c r="BD2240" t="s">
        <v>6186</v>
      </c>
    </row>
    <row r="2241" spans="1:56">
      <c r="A2241" t="s">
        <v>6191</v>
      </c>
      <c r="B2241">
        <v>6000</v>
      </c>
      <c r="C2241">
        <v>1982</v>
      </c>
      <c r="D2241" t="s">
        <v>6186</v>
      </c>
      <c r="E2241" t="s">
        <v>6186</v>
      </c>
      <c r="F2241" t="s">
        <v>6186</v>
      </c>
      <c r="H2241" t="s">
        <v>6186</v>
      </c>
      <c r="I2241" t="str">
        <f t="shared" si="38"/>
        <v/>
      </c>
      <c r="K2241" t="s">
        <v>6186</v>
      </c>
      <c r="L2241" t="s">
        <v>6186</v>
      </c>
      <c r="M2241" t="s">
        <v>6186</v>
      </c>
      <c r="N2241" t="s">
        <v>6186</v>
      </c>
      <c r="O2241" t="s">
        <v>6186</v>
      </c>
      <c r="P2241" t="s">
        <v>6186</v>
      </c>
      <c r="Q2241" t="s">
        <v>6186</v>
      </c>
      <c r="R2241" t="s">
        <v>6186</v>
      </c>
      <c r="S2241" t="s">
        <v>6186</v>
      </c>
      <c r="T2241" t="s">
        <v>6186</v>
      </c>
      <c r="U2241" t="s">
        <v>6186</v>
      </c>
      <c r="V2241" t="s">
        <v>6186</v>
      </c>
      <c r="W2241" t="s">
        <v>6186</v>
      </c>
      <c r="X2241" t="s">
        <v>6186</v>
      </c>
      <c r="Y2241" t="s">
        <v>6186</v>
      </c>
      <c r="Z2241" t="s">
        <v>6186</v>
      </c>
      <c r="AA2241" t="s">
        <v>6186</v>
      </c>
      <c r="AB2241" t="s">
        <v>6186</v>
      </c>
      <c r="AC2241" t="s">
        <v>6186</v>
      </c>
      <c r="AD2241" t="s">
        <v>6186</v>
      </c>
      <c r="AE2241" t="s">
        <v>6186</v>
      </c>
      <c r="AF2241" t="s">
        <v>6186</v>
      </c>
      <c r="AG2241" t="s">
        <v>6186</v>
      </c>
      <c r="AH2241" t="s">
        <v>6186</v>
      </c>
      <c r="AI2241" t="s">
        <v>6186</v>
      </c>
      <c r="AJ2241" t="s">
        <v>6186</v>
      </c>
      <c r="AK2241" t="s">
        <v>6186</v>
      </c>
      <c r="AL2241" t="s">
        <v>6186</v>
      </c>
      <c r="AM2241" t="s">
        <v>6186</v>
      </c>
      <c r="AN2241" t="s">
        <v>6186</v>
      </c>
      <c r="AO2241" t="s">
        <v>6186</v>
      </c>
      <c r="AP2241" t="s">
        <v>6186</v>
      </c>
      <c r="AQ2241" t="s">
        <v>6186</v>
      </c>
      <c r="AR2241" t="s">
        <v>6186</v>
      </c>
      <c r="AS2241" t="s">
        <v>6186</v>
      </c>
      <c r="AT2241" t="s">
        <v>6186</v>
      </c>
      <c r="AU2241" t="s">
        <v>6186</v>
      </c>
      <c r="AV2241" t="s">
        <v>6186</v>
      </c>
      <c r="AW2241" t="s">
        <v>6186</v>
      </c>
      <c r="AX2241" t="s">
        <v>6186</v>
      </c>
      <c r="AY2241" t="s">
        <v>6186</v>
      </c>
      <c r="AZ2241" t="s">
        <v>6186</v>
      </c>
      <c r="BA2241" t="s">
        <v>6186</v>
      </c>
      <c r="BB2241" t="s">
        <v>6186</v>
      </c>
      <c r="BC2241" t="s">
        <v>6186</v>
      </c>
      <c r="BD2241" t="s">
        <v>6186</v>
      </c>
    </row>
    <row r="2242" spans="1:56">
      <c r="A2242" t="s">
        <v>6191</v>
      </c>
      <c r="B2242">
        <v>6000</v>
      </c>
      <c r="C2242">
        <v>1983</v>
      </c>
      <c r="D2242" t="s">
        <v>6186</v>
      </c>
      <c r="E2242" t="s">
        <v>6186</v>
      </c>
      <c r="F2242" t="s">
        <v>6186</v>
      </c>
      <c r="H2242" t="s">
        <v>6186</v>
      </c>
      <c r="I2242" t="str">
        <f t="shared" si="38"/>
        <v/>
      </c>
      <c r="K2242" t="s">
        <v>6186</v>
      </c>
      <c r="L2242" t="s">
        <v>6186</v>
      </c>
      <c r="M2242" t="s">
        <v>6186</v>
      </c>
      <c r="N2242" t="s">
        <v>6186</v>
      </c>
      <c r="O2242" t="s">
        <v>6186</v>
      </c>
      <c r="P2242" t="s">
        <v>6186</v>
      </c>
      <c r="Q2242" t="s">
        <v>6186</v>
      </c>
      <c r="R2242" t="s">
        <v>6186</v>
      </c>
      <c r="S2242" t="s">
        <v>6186</v>
      </c>
      <c r="T2242" t="s">
        <v>6186</v>
      </c>
      <c r="U2242" t="s">
        <v>6186</v>
      </c>
      <c r="V2242" t="s">
        <v>6186</v>
      </c>
      <c r="W2242" t="s">
        <v>6186</v>
      </c>
      <c r="X2242" t="s">
        <v>6186</v>
      </c>
      <c r="Y2242" t="s">
        <v>6186</v>
      </c>
      <c r="Z2242" t="s">
        <v>6186</v>
      </c>
      <c r="AA2242" t="s">
        <v>6186</v>
      </c>
      <c r="AB2242" t="s">
        <v>6186</v>
      </c>
      <c r="AC2242" t="s">
        <v>6186</v>
      </c>
      <c r="AD2242" t="s">
        <v>6186</v>
      </c>
      <c r="AE2242" t="s">
        <v>6186</v>
      </c>
      <c r="AF2242" t="s">
        <v>6186</v>
      </c>
      <c r="AG2242" t="s">
        <v>6186</v>
      </c>
      <c r="AH2242" t="s">
        <v>6186</v>
      </c>
      <c r="AI2242" t="s">
        <v>6186</v>
      </c>
      <c r="AJ2242" t="s">
        <v>6186</v>
      </c>
      <c r="AK2242" t="s">
        <v>6186</v>
      </c>
      <c r="AL2242" t="s">
        <v>6186</v>
      </c>
      <c r="AM2242" t="s">
        <v>6186</v>
      </c>
      <c r="AN2242" t="s">
        <v>6186</v>
      </c>
      <c r="AO2242" t="s">
        <v>6186</v>
      </c>
      <c r="AP2242" t="s">
        <v>6186</v>
      </c>
      <c r="AQ2242" t="s">
        <v>6186</v>
      </c>
      <c r="AR2242" t="s">
        <v>6186</v>
      </c>
      <c r="AS2242" t="s">
        <v>6186</v>
      </c>
      <c r="AT2242" t="s">
        <v>6186</v>
      </c>
      <c r="AU2242" t="s">
        <v>6186</v>
      </c>
      <c r="AV2242" t="s">
        <v>6186</v>
      </c>
      <c r="AW2242" t="s">
        <v>6186</v>
      </c>
      <c r="AX2242" t="s">
        <v>6186</v>
      </c>
      <c r="AY2242" t="s">
        <v>6186</v>
      </c>
      <c r="AZ2242" t="s">
        <v>6186</v>
      </c>
      <c r="BA2242" t="s">
        <v>6186</v>
      </c>
      <c r="BB2242" t="s">
        <v>6186</v>
      </c>
      <c r="BC2242" t="s">
        <v>6186</v>
      </c>
      <c r="BD2242" t="s">
        <v>6186</v>
      </c>
    </row>
    <row r="2243" spans="1:56">
      <c r="A2243" t="s">
        <v>6191</v>
      </c>
      <c r="B2243">
        <v>6000</v>
      </c>
      <c r="C2243">
        <v>1984</v>
      </c>
      <c r="D2243" t="s">
        <v>6186</v>
      </c>
      <c r="E2243" t="s">
        <v>6186</v>
      </c>
      <c r="F2243" t="s">
        <v>6186</v>
      </c>
      <c r="H2243" t="s">
        <v>6186</v>
      </c>
      <c r="I2243" t="str">
        <f t="shared" si="38"/>
        <v/>
      </c>
      <c r="K2243" t="s">
        <v>6186</v>
      </c>
      <c r="L2243" t="s">
        <v>6186</v>
      </c>
      <c r="M2243" t="s">
        <v>6186</v>
      </c>
      <c r="N2243" t="s">
        <v>6186</v>
      </c>
      <c r="O2243" t="s">
        <v>6186</v>
      </c>
      <c r="P2243" t="s">
        <v>6186</v>
      </c>
      <c r="Q2243" t="s">
        <v>6186</v>
      </c>
      <c r="R2243" t="s">
        <v>6186</v>
      </c>
      <c r="S2243" t="s">
        <v>6186</v>
      </c>
      <c r="T2243" t="s">
        <v>6186</v>
      </c>
      <c r="U2243" t="s">
        <v>6186</v>
      </c>
      <c r="V2243" t="s">
        <v>6186</v>
      </c>
      <c r="W2243" t="s">
        <v>6186</v>
      </c>
      <c r="X2243" t="s">
        <v>6186</v>
      </c>
      <c r="Y2243" t="s">
        <v>6186</v>
      </c>
      <c r="Z2243" t="s">
        <v>6186</v>
      </c>
      <c r="AA2243" t="s">
        <v>6186</v>
      </c>
      <c r="AB2243" t="s">
        <v>6186</v>
      </c>
      <c r="AC2243" t="s">
        <v>6186</v>
      </c>
      <c r="AD2243" t="s">
        <v>6186</v>
      </c>
      <c r="AE2243" t="s">
        <v>6186</v>
      </c>
      <c r="AF2243" t="s">
        <v>6186</v>
      </c>
      <c r="AG2243" t="s">
        <v>6186</v>
      </c>
      <c r="AH2243" t="s">
        <v>6186</v>
      </c>
      <c r="AI2243" t="s">
        <v>6186</v>
      </c>
      <c r="AJ2243" t="s">
        <v>6186</v>
      </c>
      <c r="AK2243" t="s">
        <v>6186</v>
      </c>
      <c r="AL2243" t="s">
        <v>6186</v>
      </c>
      <c r="AM2243" t="s">
        <v>6186</v>
      </c>
      <c r="AN2243" t="s">
        <v>6186</v>
      </c>
      <c r="AO2243" t="s">
        <v>6186</v>
      </c>
      <c r="AP2243" t="s">
        <v>6186</v>
      </c>
      <c r="AQ2243" t="s">
        <v>6186</v>
      </c>
      <c r="AR2243" t="s">
        <v>6186</v>
      </c>
      <c r="AS2243" t="s">
        <v>6186</v>
      </c>
      <c r="AT2243" t="s">
        <v>6186</v>
      </c>
      <c r="AU2243" t="s">
        <v>6186</v>
      </c>
      <c r="AV2243" t="s">
        <v>6186</v>
      </c>
      <c r="AW2243" t="s">
        <v>6186</v>
      </c>
      <c r="AX2243" t="s">
        <v>6186</v>
      </c>
      <c r="AY2243" t="s">
        <v>6186</v>
      </c>
      <c r="AZ2243" t="s">
        <v>6186</v>
      </c>
      <c r="BA2243" t="s">
        <v>6186</v>
      </c>
      <c r="BB2243" t="s">
        <v>6186</v>
      </c>
      <c r="BC2243" t="s">
        <v>6186</v>
      </c>
      <c r="BD2243" t="s">
        <v>6186</v>
      </c>
    </row>
    <row r="2244" spans="1:56">
      <c r="A2244" t="s">
        <v>6191</v>
      </c>
      <c r="B2244">
        <v>6000</v>
      </c>
      <c r="C2244">
        <v>1985</v>
      </c>
      <c r="D2244" t="s">
        <v>6186</v>
      </c>
      <c r="E2244" t="s">
        <v>6186</v>
      </c>
      <c r="F2244" t="s">
        <v>6186</v>
      </c>
      <c r="H2244" t="s">
        <v>6186</v>
      </c>
      <c r="I2244" t="str">
        <f t="shared" si="38"/>
        <v/>
      </c>
      <c r="K2244" t="s">
        <v>6186</v>
      </c>
      <c r="L2244" t="s">
        <v>6186</v>
      </c>
      <c r="M2244" t="s">
        <v>6186</v>
      </c>
      <c r="N2244" t="s">
        <v>6186</v>
      </c>
      <c r="O2244" t="s">
        <v>6186</v>
      </c>
      <c r="P2244" t="s">
        <v>6186</v>
      </c>
      <c r="Q2244" t="s">
        <v>6186</v>
      </c>
      <c r="R2244" t="s">
        <v>6186</v>
      </c>
      <c r="S2244" t="s">
        <v>6186</v>
      </c>
      <c r="T2244" t="s">
        <v>6186</v>
      </c>
      <c r="U2244" t="s">
        <v>6186</v>
      </c>
      <c r="V2244" t="s">
        <v>6186</v>
      </c>
      <c r="W2244" t="s">
        <v>6186</v>
      </c>
      <c r="X2244" t="s">
        <v>6186</v>
      </c>
      <c r="Y2244" t="s">
        <v>6186</v>
      </c>
      <c r="Z2244" t="s">
        <v>6186</v>
      </c>
      <c r="AA2244" t="s">
        <v>6186</v>
      </c>
      <c r="AB2244" t="s">
        <v>6186</v>
      </c>
      <c r="AC2244" t="s">
        <v>6186</v>
      </c>
      <c r="AD2244" t="s">
        <v>6186</v>
      </c>
      <c r="AE2244" t="s">
        <v>6186</v>
      </c>
      <c r="AF2244" t="s">
        <v>6186</v>
      </c>
      <c r="AG2244" t="s">
        <v>6186</v>
      </c>
      <c r="AH2244" t="s">
        <v>6186</v>
      </c>
      <c r="AI2244" t="s">
        <v>6186</v>
      </c>
      <c r="AJ2244" t="s">
        <v>6186</v>
      </c>
      <c r="AK2244" t="s">
        <v>6186</v>
      </c>
      <c r="AL2244" t="s">
        <v>6186</v>
      </c>
      <c r="AM2244" t="s">
        <v>6186</v>
      </c>
      <c r="AN2244" t="s">
        <v>6186</v>
      </c>
      <c r="AO2244" t="s">
        <v>6186</v>
      </c>
      <c r="AP2244" t="s">
        <v>6186</v>
      </c>
      <c r="AQ2244" t="s">
        <v>6186</v>
      </c>
      <c r="AR2244" t="s">
        <v>6186</v>
      </c>
      <c r="AS2244" t="s">
        <v>6186</v>
      </c>
      <c r="AT2244" t="s">
        <v>6186</v>
      </c>
      <c r="AU2244" t="s">
        <v>6186</v>
      </c>
      <c r="AV2244" t="s">
        <v>6186</v>
      </c>
      <c r="AW2244" t="s">
        <v>6186</v>
      </c>
      <c r="AX2244" t="s">
        <v>6186</v>
      </c>
      <c r="AY2244" t="s">
        <v>6186</v>
      </c>
      <c r="AZ2244" t="s">
        <v>6186</v>
      </c>
      <c r="BA2244" t="s">
        <v>6186</v>
      </c>
      <c r="BB2244" t="s">
        <v>6186</v>
      </c>
      <c r="BC2244" t="s">
        <v>6186</v>
      </c>
      <c r="BD2244" t="s">
        <v>6186</v>
      </c>
    </row>
    <row r="2245" spans="1:56">
      <c r="A2245" t="s">
        <v>6191</v>
      </c>
      <c r="B2245">
        <v>6000</v>
      </c>
      <c r="C2245">
        <v>1986</v>
      </c>
      <c r="D2245" t="s">
        <v>6186</v>
      </c>
      <c r="E2245" t="s">
        <v>6186</v>
      </c>
      <c r="F2245" t="s">
        <v>6186</v>
      </c>
      <c r="H2245" t="s">
        <v>6186</v>
      </c>
      <c r="I2245" t="str">
        <f t="shared" si="38"/>
        <v/>
      </c>
      <c r="K2245" t="s">
        <v>6186</v>
      </c>
      <c r="L2245" t="s">
        <v>6186</v>
      </c>
      <c r="M2245" t="s">
        <v>6186</v>
      </c>
      <c r="N2245" t="s">
        <v>6186</v>
      </c>
      <c r="O2245" t="s">
        <v>6186</v>
      </c>
      <c r="P2245" t="s">
        <v>6186</v>
      </c>
      <c r="Q2245" t="s">
        <v>6186</v>
      </c>
      <c r="R2245" t="s">
        <v>6186</v>
      </c>
      <c r="S2245" t="s">
        <v>6186</v>
      </c>
      <c r="T2245" t="s">
        <v>6186</v>
      </c>
      <c r="U2245" t="s">
        <v>6186</v>
      </c>
      <c r="V2245" t="s">
        <v>6186</v>
      </c>
      <c r="W2245" t="s">
        <v>6186</v>
      </c>
      <c r="X2245" t="s">
        <v>6186</v>
      </c>
      <c r="Y2245" t="s">
        <v>6186</v>
      </c>
      <c r="Z2245" t="s">
        <v>6186</v>
      </c>
      <c r="AA2245" t="s">
        <v>6186</v>
      </c>
      <c r="AB2245" t="s">
        <v>6186</v>
      </c>
      <c r="AC2245" t="s">
        <v>6186</v>
      </c>
      <c r="AD2245" t="s">
        <v>6186</v>
      </c>
      <c r="AE2245" t="s">
        <v>6186</v>
      </c>
      <c r="AF2245" t="s">
        <v>6186</v>
      </c>
      <c r="AG2245" t="s">
        <v>6186</v>
      </c>
      <c r="AH2245" t="s">
        <v>6186</v>
      </c>
      <c r="AI2245" t="s">
        <v>6186</v>
      </c>
      <c r="AJ2245" t="s">
        <v>6186</v>
      </c>
      <c r="AK2245" t="s">
        <v>6186</v>
      </c>
      <c r="AL2245" t="s">
        <v>6186</v>
      </c>
      <c r="AM2245" t="s">
        <v>6186</v>
      </c>
      <c r="AN2245" t="s">
        <v>6186</v>
      </c>
      <c r="AO2245" t="s">
        <v>6186</v>
      </c>
      <c r="AP2245" t="s">
        <v>6186</v>
      </c>
      <c r="AQ2245" t="s">
        <v>6186</v>
      </c>
      <c r="AR2245" t="s">
        <v>6186</v>
      </c>
      <c r="AS2245" t="s">
        <v>6186</v>
      </c>
      <c r="AT2245" t="s">
        <v>6186</v>
      </c>
      <c r="AU2245" t="s">
        <v>6186</v>
      </c>
      <c r="AV2245" t="s">
        <v>6186</v>
      </c>
      <c r="AW2245" t="s">
        <v>6186</v>
      </c>
      <c r="AX2245" t="s">
        <v>6186</v>
      </c>
      <c r="AY2245" t="s">
        <v>6186</v>
      </c>
      <c r="AZ2245" t="s">
        <v>6186</v>
      </c>
      <c r="BA2245" t="s">
        <v>6186</v>
      </c>
      <c r="BB2245" t="s">
        <v>6186</v>
      </c>
      <c r="BC2245" t="s">
        <v>6186</v>
      </c>
      <c r="BD2245" t="s">
        <v>6186</v>
      </c>
    </row>
    <row r="2246" spans="1:56">
      <c r="A2246" t="s">
        <v>6191</v>
      </c>
      <c r="B2246">
        <v>6000</v>
      </c>
      <c r="C2246">
        <v>1987</v>
      </c>
      <c r="D2246" t="s">
        <v>6186</v>
      </c>
      <c r="E2246" t="s">
        <v>6186</v>
      </c>
      <c r="F2246" t="s">
        <v>6186</v>
      </c>
      <c r="H2246" t="s">
        <v>6186</v>
      </c>
      <c r="I2246" t="str">
        <f t="shared" si="38"/>
        <v/>
      </c>
      <c r="K2246" t="s">
        <v>6186</v>
      </c>
      <c r="L2246" t="s">
        <v>6186</v>
      </c>
      <c r="M2246" t="s">
        <v>6186</v>
      </c>
      <c r="N2246" t="s">
        <v>6186</v>
      </c>
      <c r="O2246" t="s">
        <v>6186</v>
      </c>
      <c r="P2246" t="s">
        <v>6186</v>
      </c>
      <c r="Q2246" t="s">
        <v>6186</v>
      </c>
      <c r="R2246" t="s">
        <v>6186</v>
      </c>
      <c r="S2246" t="s">
        <v>6186</v>
      </c>
      <c r="T2246" t="s">
        <v>6186</v>
      </c>
      <c r="U2246" t="s">
        <v>6186</v>
      </c>
      <c r="V2246" t="s">
        <v>6186</v>
      </c>
      <c r="W2246" t="s">
        <v>6186</v>
      </c>
      <c r="X2246" t="s">
        <v>6186</v>
      </c>
      <c r="Y2246" t="s">
        <v>6186</v>
      </c>
      <c r="Z2246" t="s">
        <v>6186</v>
      </c>
      <c r="AA2246" t="s">
        <v>6186</v>
      </c>
      <c r="AB2246" t="s">
        <v>6186</v>
      </c>
      <c r="AC2246" t="s">
        <v>6186</v>
      </c>
      <c r="AD2246" t="s">
        <v>6186</v>
      </c>
      <c r="AE2246" t="s">
        <v>6186</v>
      </c>
      <c r="AF2246" t="s">
        <v>6186</v>
      </c>
      <c r="AG2246" t="s">
        <v>6186</v>
      </c>
      <c r="AH2246" t="s">
        <v>6186</v>
      </c>
      <c r="AI2246" t="s">
        <v>6186</v>
      </c>
      <c r="AJ2246" t="s">
        <v>6186</v>
      </c>
      <c r="AK2246" t="s">
        <v>6186</v>
      </c>
      <c r="AL2246" t="s">
        <v>6186</v>
      </c>
      <c r="AM2246" t="s">
        <v>6186</v>
      </c>
      <c r="AN2246" t="s">
        <v>6186</v>
      </c>
      <c r="AO2246" t="s">
        <v>6186</v>
      </c>
      <c r="AP2246" t="s">
        <v>6186</v>
      </c>
      <c r="AQ2246" t="s">
        <v>6186</v>
      </c>
      <c r="AR2246" t="s">
        <v>6186</v>
      </c>
      <c r="AS2246" t="s">
        <v>6186</v>
      </c>
      <c r="AT2246" t="s">
        <v>6186</v>
      </c>
      <c r="AU2246" t="s">
        <v>6186</v>
      </c>
      <c r="AV2246" t="s">
        <v>6186</v>
      </c>
      <c r="AW2246" t="s">
        <v>6186</v>
      </c>
      <c r="AX2246" t="s">
        <v>6186</v>
      </c>
      <c r="AY2246" t="s">
        <v>6186</v>
      </c>
      <c r="AZ2246" t="s">
        <v>6186</v>
      </c>
      <c r="BA2246" t="s">
        <v>6186</v>
      </c>
      <c r="BB2246" t="s">
        <v>6186</v>
      </c>
      <c r="BC2246" t="s">
        <v>6186</v>
      </c>
      <c r="BD2246" t="s">
        <v>6186</v>
      </c>
    </row>
    <row r="2247" spans="1:56">
      <c r="A2247" t="s">
        <v>6191</v>
      </c>
      <c r="B2247">
        <v>6000</v>
      </c>
      <c r="C2247">
        <v>1988</v>
      </c>
      <c r="D2247" t="s">
        <v>6186</v>
      </c>
      <c r="E2247" t="s">
        <v>6186</v>
      </c>
      <c r="F2247" t="s">
        <v>6186</v>
      </c>
      <c r="H2247" t="s">
        <v>6186</v>
      </c>
      <c r="I2247" t="str">
        <f t="shared" si="38"/>
        <v/>
      </c>
      <c r="K2247" t="s">
        <v>6186</v>
      </c>
      <c r="L2247" t="s">
        <v>6186</v>
      </c>
      <c r="M2247" t="s">
        <v>6186</v>
      </c>
      <c r="N2247" t="s">
        <v>6186</v>
      </c>
      <c r="O2247" t="s">
        <v>6186</v>
      </c>
      <c r="P2247" t="s">
        <v>6186</v>
      </c>
      <c r="Q2247" t="s">
        <v>6186</v>
      </c>
      <c r="R2247" t="s">
        <v>6186</v>
      </c>
      <c r="S2247" t="s">
        <v>6186</v>
      </c>
      <c r="T2247" t="s">
        <v>6186</v>
      </c>
      <c r="U2247" t="s">
        <v>6186</v>
      </c>
      <c r="V2247" t="s">
        <v>6186</v>
      </c>
      <c r="W2247" t="s">
        <v>6186</v>
      </c>
      <c r="X2247" t="s">
        <v>6186</v>
      </c>
      <c r="Y2247" t="s">
        <v>6186</v>
      </c>
      <c r="Z2247" t="s">
        <v>6186</v>
      </c>
      <c r="AA2247" t="s">
        <v>6186</v>
      </c>
      <c r="AB2247" t="s">
        <v>6186</v>
      </c>
      <c r="AC2247" t="s">
        <v>6186</v>
      </c>
      <c r="AD2247" t="s">
        <v>6186</v>
      </c>
      <c r="AE2247" t="s">
        <v>6186</v>
      </c>
      <c r="AF2247" t="s">
        <v>6186</v>
      </c>
      <c r="AG2247" t="s">
        <v>6186</v>
      </c>
      <c r="AH2247" t="s">
        <v>6186</v>
      </c>
      <c r="AI2247" t="s">
        <v>6186</v>
      </c>
      <c r="AJ2247" t="s">
        <v>6186</v>
      </c>
      <c r="AK2247" t="s">
        <v>6186</v>
      </c>
      <c r="AL2247" t="s">
        <v>6186</v>
      </c>
      <c r="AM2247" t="s">
        <v>6186</v>
      </c>
      <c r="AN2247" t="s">
        <v>6186</v>
      </c>
      <c r="AO2247" t="s">
        <v>6186</v>
      </c>
      <c r="AP2247" t="s">
        <v>6186</v>
      </c>
      <c r="AQ2247" t="s">
        <v>6186</v>
      </c>
      <c r="AR2247" t="s">
        <v>6186</v>
      </c>
      <c r="AS2247" t="s">
        <v>6186</v>
      </c>
      <c r="AT2247" t="s">
        <v>6186</v>
      </c>
      <c r="AU2247" t="s">
        <v>6186</v>
      </c>
      <c r="AV2247" t="s">
        <v>6186</v>
      </c>
      <c r="AW2247" t="s">
        <v>6186</v>
      </c>
      <c r="AX2247" t="s">
        <v>6186</v>
      </c>
      <c r="AY2247" t="s">
        <v>6186</v>
      </c>
      <c r="AZ2247" t="s">
        <v>6186</v>
      </c>
      <c r="BA2247" t="s">
        <v>6186</v>
      </c>
      <c r="BB2247" t="s">
        <v>6186</v>
      </c>
      <c r="BC2247" t="s">
        <v>6186</v>
      </c>
      <c r="BD2247" t="s">
        <v>6186</v>
      </c>
    </row>
    <row r="2248" spans="1:56">
      <c r="A2248" t="s">
        <v>6191</v>
      </c>
      <c r="B2248">
        <v>6000</v>
      </c>
      <c r="C2248">
        <v>1989</v>
      </c>
      <c r="D2248" t="s">
        <v>6186</v>
      </c>
      <c r="E2248" t="s">
        <v>6186</v>
      </c>
      <c r="F2248" t="s">
        <v>6186</v>
      </c>
      <c r="H2248" t="s">
        <v>6186</v>
      </c>
      <c r="I2248" t="str">
        <f t="shared" si="38"/>
        <v/>
      </c>
      <c r="K2248" t="s">
        <v>6186</v>
      </c>
      <c r="L2248" t="s">
        <v>6186</v>
      </c>
      <c r="M2248" t="s">
        <v>6186</v>
      </c>
      <c r="N2248" t="s">
        <v>6186</v>
      </c>
      <c r="O2248" t="s">
        <v>6186</v>
      </c>
      <c r="P2248" t="s">
        <v>6186</v>
      </c>
      <c r="Q2248" t="s">
        <v>6186</v>
      </c>
      <c r="R2248" t="s">
        <v>6186</v>
      </c>
      <c r="S2248" t="s">
        <v>6186</v>
      </c>
      <c r="T2248" t="s">
        <v>6186</v>
      </c>
      <c r="U2248" t="s">
        <v>6186</v>
      </c>
      <c r="V2248" t="s">
        <v>6186</v>
      </c>
      <c r="W2248" t="s">
        <v>6186</v>
      </c>
      <c r="X2248" t="s">
        <v>6186</v>
      </c>
      <c r="Y2248" t="s">
        <v>6186</v>
      </c>
      <c r="Z2248" t="s">
        <v>6186</v>
      </c>
      <c r="AA2248" t="s">
        <v>6186</v>
      </c>
      <c r="AB2248" t="s">
        <v>6186</v>
      </c>
      <c r="AC2248" t="s">
        <v>6186</v>
      </c>
      <c r="AD2248" t="s">
        <v>6186</v>
      </c>
      <c r="AE2248" t="s">
        <v>6186</v>
      </c>
      <c r="AF2248" t="s">
        <v>6186</v>
      </c>
      <c r="AG2248" t="s">
        <v>6186</v>
      </c>
      <c r="AH2248" t="s">
        <v>6186</v>
      </c>
      <c r="AI2248" t="s">
        <v>6186</v>
      </c>
      <c r="AJ2248" t="s">
        <v>6186</v>
      </c>
      <c r="AK2248" t="s">
        <v>6186</v>
      </c>
      <c r="AL2248" t="s">
        <v>6186</v>
      </c>
      <c r="AM2248" t="s">
        <v>6186</v>
      </c>
      <c r="AN2248" t="s">
        <v>6186</v>
      </c>
      <c r="AO2248" t="s">
        <v>6186</v>
      </c>
      <c r="AP2248" t="s">
        <v>6186</v>
      </c>
      <c r="AQ2248" t="s">
        <v>6186</v>
      </c>
      <c r="AR2248" t="s">
        <v>6186</v>
      </c>
      <c r="AS2248" t="s">
        <v>6186</v>
      </c>
      <c r="AT2248" t="s">
        <v>6186</v>
      </c>
      <c r="AU2248" t="s">
        <v>6186</v>
      </c>
      <c r="AV2248" t="s">
        <v>6186</v>
      </c>
      <c r="AW2248" t="s">
        <v>6186</v>
      </c>
      <c r="AX2248" t="s">
        <v>6186</v>
      </c>
      <c r="AY2248" t="s">
        <v>6186</v>
      </c>
      <c r="AZ2248" t="s">
        <v>6186</v>
      </c>
      <c r="BA2248" t="s">
        <v>6186</v>
      </c>
      <c r="BB2248" t="s">
        <v>6186</v>
      </c>
      <c r="BC2248" t="s">
        <v>6186</v>
      </c>
      <c r="BD2248" t="s">
        <v>6186</v>
      </c>
    </row>
    <row r="2249" spans="1:56">
      <c r="A2249" t="s">
        <v>6191</v>
      </c>
      <c r="B2249">
        <v>6000</v>
      </c>
      <c r="C2249">
        <v>1990</v>
      </c>
      <c r="D2249" t="s">
        <v>6186</v>
      </c>
      <c r="E2249" t="s">
        <v>6186</v>
      </c>
      <c r="F2249" t="s">
        <v>6186</v>
      </c>
      <c r="H2249" t="s">
        <v>6186</v>
      </c>
      <c r="I2249" t="str">
        <f t="shared" si="38"/>
        <v/>
      </c>
      <c r="K2249" t="s">
        <v>6186</v>
      </c>
      <c r="L2249" t="s">
        <v>6186</v>
      </c>
      <c r="M2249" t="s">
        <v>6186</v>
      </c>
      <c r="N2249" t="s">
        <v>6186</v>
      </c>
      <c r="O2249" t="s">
        <v>6186</v>
      </c>
      <c r="P2249" t="s">
        <v>6186</v>
      </c>
      <c r="Q2249" t="s">
        <v>6186</v>
      </c>
      <c r="R2249" t="s">
        <v>6186</v>
      </c>
      <c r="S2249" t="s">
        <v>6186</v>
      </c>
      <c r="T2249" t="s">
        <v>6186</v>
      </c>
      <c r="U2249" t="s">
        <v>6186</v>
      </c>
      <c r="V2249" t="s">
        <v>6186</v>
      </c>
      <c r="W2249" t="s">
        <v>6186</v>
      </c>
      <c r="X2249" t="s">
        <v>6186</v>
      </c>
      <c r="Y2249" t="s">
        <v>6186</v>
      </c>
      <c r="Z2249" t="s">
        <v>6186</v>
      </c>
      <c r="AA2249" t="s">
        <v>6186</v>
      </c>
      <c r="AB2249" t="s">
        <v>6186</v>
      </c>
      <c r="AC2249" t="s">
        <v>6186</v>
      </c>
      <c r="AD2249" t="s">
        <v>6186</v>
      </c>
      <c r="AE2249" t="s">
        <v>6186</v>
      </c>
      <c r="AF2249" t="s">
        <v>6186</v>
      </c>
      <c r="AG2249" t="s">
        <v>6186</v>
      </c>
      <c r="AH2249" t="s">
        <v>6186</v>
      </c>
      <c r="AI2249" t="s">
        <v>6186</v>
      </c>
      <c r="AJ2249" t="s">
        <v>6186</v>
      </c>
      <c r="AK2249" t="s">
        <v>6186</v>
      </c>
      <c r="AL2249" t="s">
        <v>6186</v>
      </c>
      <c r="AM2249" t="s">
        <v>6186</v>
      </c>
      <c r="AN2249" t="s">
        <v>6186</v>
      </c>
      <c r="AO2249" t="s">
        <v>6186</v>
      </c>
      <c r="AP2249" t="s">
        <v>6186</v>
      </c>
      <c r="AQ2249" t="s">
        <v>6186</v>
      </c>
      <c r="AR2249" t="s">
        <v>6186</v>
      </c>
      <c r="AS2249" t="s">
        <v>6186</v>
      </c>
      <c r="AT2249" t="s">
        <v>6186</v>
      </c>
      <c r="AU2249" t="s">
        <v>6186</v>
      </c>
      <c r="AV2249" t="s">
        <v>6186</v>
      </c>
      <c r="AW2249" t="s">
        <v>6186</v>
      </c>
      <c r="AX2249" t="s">
        <v>6186</v>
      </c>
      <c r="AY2249" t="s">
        <v>6186</v>
      </c>
      <c r="AZ2249" t="s">
        <v>6186</v>
      </c>
      <c r="BA2249" t="s">
        <v>6186</v>
      </c>
      <c r="BB2249" t="s">
        <v>6186</v>
      </c>
      <c r="BC2249" t="s">
        <v>6186</v>
      </c>
      <c r="BD2249" t="s">
        <v>6186</v>
      </c>
    </row>
    <row r="2250" spans="1:56">
      <c r="A2250" t="s">
        <v>6191</v>
      </c>
      <c r="B2250">
        <v>6000</v>
      </c>
      <c r="C2250">
        <v>1991</v>
      </c>
      <c r="D2250" t="s">
        <v>6186</v>
      </c>
      <c r="E2250" t="s">
        <v>6186</v>
      </c>
      <c r="F2250" t="s">
        <v>6186</v>
      </c>
      <c r="H2250" t="s">
        <v>6186</v>
      </c>
      <c r="I2250" t="str">
        <f t="shared" si="38"/>
        <v/>
      </c>
      <c r="K2250" t="s">
        <v>6186</v>
      </c>
      <c r="L2250" t="s">
        <v>6186</v>
      </c>
      <c r="M2250" t="s">
        <v>6186</v>
      </c>
      <c r="N2250" t="s">
        <v>6186</v>
      </c>
      <c r="O2250" t="s">
        <v>6186</v>
      </c>
      <c r="P2250" t="s">
        <v>6186</v>
      </c>
      <c r="Q2250" t="s">
        <v>6186</v>
      </c>
      <c r="R2250" t="s">
        <v>6186</v>
      </c>
      <c r="S2250" t="s">
        <v>6186</v>
      </c>
      <c r="T2250" t="s">
        <v>6186</v>
      </c>
      <c r="U2250" t="s">
        <v>6186</v>
      </c>
      <c r="V2250" t="s">
        <v>6186</v>
      </c>
      <c r="W2250" t="s">
        <v>6186</v>
      </c>
      <c r="X2250" t="s">
        <v>6186</v>
      </c>
      <c r="Y2250" t="s">
        <v>6186</v>
      </c>
      <c r="Z2250" t="s">
        <v>6186</v>
      </c>
      <c r="AA2250" t="s">
        <v>6186</v>
      </c>
      <c r="AB2250" t="s">
        <v>6186</v>
      </c>
      <c r="AC2250" t="s">
        <v>6186</v>
      </c>
      <c r="AD2250" t="s">
        <v>6186</v>
      </c>
      <c r="AE2250" t="s">
        <v>6186</v>
      </c>
      <c r="AF2250" t="s">
        <v>6186</v>
      </c>
      <c r="AG2250" t="s">
        <v>6186</v>
      </c>
      <c r="AH2250" t="s">
        <v>6186</v>
      </c>
      <c r="AI2250" t="s">
        <v>6186</v>
      </c>
      <c r="AJ2250" t="s">
        <v>6186</v>
      </c>
      <c r="AK2250" t="s">
        <v>6186</v>
      </c>
      <c r="AL2250" t="s">
        <v>6186</v>
      </c>
      <c r="AM2250" t="s">
        <v>6186</v>
      </c>
      <c r="AN2250" t="s">
        <v>6186</v>
      </c>
      <c r="AO2250" t="s">
        <v>6186</v>
      </c>
      <c r="AP2250" t="s">
        <v>6186</v>
      </c>
      <c r="AQ2250" t="s">
        <v>6186</v>
      </c>
      <c r="AR2250" t="s">
        <v>6186</v>
      </c>
      <c r="AS2250" t="s">
        <v>6186</v>
      </c>
      <c r="AT2250" t="s">
        <v>6186</v>
      </c>
      <c r="AU2250" t="s">
        <v>6186</v>
      </c>
      <c r="AV2250" t="s">
        <v>6186</v>
      </c>
      <c r="AW2250" t="s">
        <v>6186</v>
      </c>
      <c r="AX2250" t="s">
        <v>6186</v>
      </c>
      <c r="AY2250" t="s">
        <v>6186</v>
      </c>
      <c r="AZ2250" t="s">
        <v>6186</v>
      </c>
      <c r="BA2250" t="s">
        <v>6186</v>
      </c>
      <c r="BB2250" t="s">
        <v>6186</v>
      </c>
      <c r="BC2250" t="s">
        <v>6186</v>
      </c>
      <c r="BD2250" t="s">
        <v>6186</v>
      </c>
    </row>
    <row r="2251" spans="1:56">
      <c r="A2251" t="s">
        <v>6191</v>
      </c>
      <c r="B2251">
        <v>6000</v>
      </c>
      <c r="C2251">
        <v>1992</v>
      </c>
      <c r="D2251" t="s">
        <v>6186</v>
      </c>
      <c r="E2251" t="s">
        <v>6186</v>
      </c>
      <c r="F2251" t="s">
        <v>6186</v>
      </c>
      <c r="H2251" t="s">
        <v>6186</v>
      </c>
      <c r="I2251" t="str">
        <f t="shared" ref="I2251:I2314" si="39">IFERROR(H2251*E2251,"")</f>
        <v/>
      </c>
      <c r="K2251" t="s">
        <v>6186</v>
      </c>
      <c r="L2251" t="s">
        <v>6186</v>
      </c>
      <c r="M2251" t="s">
        <v>6186</v>
      </c>
      <c r="N2251" t="s">
        <v>6186</v>
      </c>
      <c r="O2251" t="s">
        <v>6186</v>
      </c>
      <c r="P2251" t="s">
        <v>6186</v>
      </c>
      <c r="Q2251" t="s">
        <v>6186</v>
      </c>
      <c r="R2251" t="s">
        <v>6186</v>
      </c>
      <c r="S2251" t="s">
        <v>6186</v>
      </c>
      <c r="T2251" t="s">
        <v>6186</v>
      </c>
      <c r="U2251" t="s">
        <v>6186</v>
      </c>
      <c r="V2251" t="s">
        <v>6186</v>
      </c>
      <c r="W2251" t="s">
        <v>6186</v>
      </c>
      <c r="X2251" t="s">
        <v>6186</v>
      </c>
      <c r="Y2251" t="s">
        <v>6186</v>
      </c>
      <c r="Z2251" t="s">
        <v>6186</v>
      </c>
      <c r="AA2251" t="s">
        <v>6186</v>
      </c>
      <c r="AB2251" t="s">
        <v>6186</v>
      </c>
      <c r="AC2251" t="s">
        <v>6186</v>
      </c>
      <c r="AD2251" t="s">
        <v>6186</v>
      </c>
      <c r="AE2251" t="s">
        <v>6186</v>
      </c>
      <c r="AF2251" t="s">
        <v>6186</v>
      </c>
      <c r="AG2251" t="s">
        <v>6186</v>
      </c>
      <c r="AH2251" t="s">
        <v>6186</v>
      </c>
      <c r="AI2251" t="s">
        <v>6186</v>
      </c>
      <c r="AJ2251" t="s">
        <v>6186</v>
      </c>
      <c r="AK2251" t="s">
        <v>6186</v>
      </c>
      <c r="AL2251" t="s">
        <v>6186</v>
      </c>
      <c r="AM2251" t="s">
        <v>6186</v>
      </c>
      <c r="AN2251" t="s">
        <v>6186</v>
      </c>
      <c r="AO2251" t="s">
        <v>6186</v>
      </c>
      <c r="AP2251" t="s">
        <v>6186</v>
      </c>
      <c r="AQ2251" t="s">
        <v>6186</v>
      </c>
      <c r="AR2251" t="s">
        <v>6186</v>
      </c>
      <c r="AS2251" t="s">
        <v>6186</v>
      </c>
      <c r="AT2251" t="s">
        <v>6186</v>
      </c>
      <c r="AU2251" t="s">
        <v>6186</v>
      </c>
      <c r="AV2251" t="s">
        <v>6186</v>
      </c>
      <c r="AW2251" t="s">
        <v>6186</v>
      </c>
      <c r="AX2251" t="s">
        <v>6186</v>
      </c>
      <c r="AY2251" t="s">
        <v>6186</v>
      </c>
      <c r="AZ2251" t="s">
        <v>6186</v>
      </c>
      <c r="BA2251" t="s">
        <v>6186</v>
      </c>
      <c r="BB2251" t="s">
        <v>6186</v>
      </c>
      <c r="BC2251" t="s">
        <v>6186</v>
      </c>
      <c r="BD2251" t="s">
        <v>6186</v>
      </c>
    </row>
    <row r="2252" spans="1:56">
      <c r="A2252" t="s">
        <v>6191</v>
      </c>
      <c r="B2252">
        <v>6000</v>
      </c>
      <c r="C2252">
        <v>1993</v>
      </c>
      <c r="D2252" t="s">
        <v>6186</v>
      </c>
      <c r="E2252" t="s">
        <v>6186</v>
      </c>
      <c r="F2252" t="s">
        <v>6186</v>
      </c>
      <c r="H2252" t="s">
        <v>6186</v>
      </c>
      <c r="I2252" t="str">
        <f t="shared" si="39"/>
        <v/>
      </c>
      <c r="K2252" t="s">
        <v>6186</v>
      </c>
      <c r="L2252" t="s">
        <v>6186</v>
      </c>
      <c r="M2252" t="s">
        <v>6186</v>
      </c>
      <c r="N2252" t="s">
        <v>6186</v>
      </c>
      <c r="O2252" t="s">
        <v>6186</v>
      </c>
      <c r="P2252" t="s">
        <v>6186</v>
      </c>
      <c r="Q2252" t="s">
        <v>6186</v>
      </c>
      <c r="R2252" t="s">
        <v>6186</v>
      </c>
      <c r="S2252" t="s">
        <v>6186</v>
      </c>
      <c r="T2252" t="s">
        <v>6186</v>
      </c>
      <c r="U2252" t="s">
        <v>6186</v>
      </c>
      <c r="V2252" t="s">
        <v>6186</v>
      </c>
      <c r="W2252" t="s">
        <v>6186</v>
      </c>
      <c r="X2252" t="s">
        <v>6186</v>
      </c>
      <c r="Y2252" t="s">
        <v>6186</v>
      </c>
      <c r="Z2252" t="s">
        <v>6186</v>
      </c>
      <c r="AA2252" t="s">
        <v>6186</v>
      </c>
      <c r="AB2252" t="s">
        <v>6186</v>
      </c>
      <c r="AC2252" t="s">
        <v>6186</v>
      </c>
      <c r="AD2252" t="s">
        <v>6186</v>
      </c>
      <c r="AE2252" t="s">
        <v>6186</v>
      </c>
      <c r="AF2252" t="s">
        <v>6186</v>
      </c>
      <c r="AG2252" t="s">
        <v>6186</v>
      </c>
      <c r="AH2252" t="s">
        <v>6186</v>
      </c>
      <c r="AI2252" t="s">
        <v>6186</v>
      </c>
      <c r="AJ2252" t="s">
        <v>6186</v>
      </c>
      <c r="AK2252" t="s">
        <v>6186</v>
      </c>
      <c r="AL2252" t="s">
        <v>6186</v>
      </c>
      <c r="AM2252" t="s">
        <v>6186</v>
      </c>
      <c r="AN2252" t="s">
        <v>6186</v>
      </c>
      <c r="AO2252" t="s">
        <v>6186</v>
      </c>
      <c r="AP2252" t="s">
        <v>6186</v>
      </c>
      <c r="AQ2252" t="s">
        <v>6186</v>
      </c>
      <c r="AR2252" t="s">
        <v>6186</v>
      </c>
      <c r="AS2252" t="s">
        <v>6186</v>
      </c>
      <c r="AT2252" t="s">
        <v>6186</v>
      </c>
      <c r="AU2252" t="s">
        <v>6186</v>
      </c>
      <c r="AV2252" t="s">
        <v>6186</v>
      </c>
      <c r="AW2252" t="s">
        <v>6186</v>
      </c>
      <c r="AX2252" t="s">
        <v>6186</v>
      </c>
      <c r="AY2252" t="s">
        <v>6186</v>
      </c>
      <c r="AZ2252" t="s">
        <v>6186</v>
      </c>
      <c r="BA2252" t="s">
        <v>6186</v>
      </c>
      <c r="BB2252" t="s">
        <v>6186</v>
      </c>
      <c r="BC2252" t="s">
        <v>6186</v>
      </c>
      <c r="BD2252" t="s">
        <v>6186</v>
      </c>
    </row>
    <row r="2253" spans="1:56">
      <c r="A2253" t="s">
        <v>6191</v>
      </c>
      <c r="B2253">
        <v>6000</v>
      </c>
      <c r="C2253">
        <v>1994</v>
      </c>
      <c r="D2253" t="s">
        <v>6186</v>
      </c>
      <c r="E2253" t="s">
        <v>6186</v>
      </c>
      <c r="F2253" t="s">
        <v>6186</v>
      </c>
      <c r="H2253" t="s">
        <v>6186</v>
      </c>
      <c r="I2253" t="str">
        <f t="shared" si="39"/>
        <v/>
      </c>
      <c r="K2253" t="s">
        <v>6186</v>
      </c>
      <c r="L2253" t="s">
        <v>6186</v>
      </c>
      <c r="M2253" t="s">
        <v>6186</v>
      </c>
      <c r="N2253" t="s">
        <v>6186</v>
      </c>
      <c r="O2253" t="s">
        <v>6186</v>
      </c>
      <c r="P2253" t="s">
        <v>6186</v>
      </c>
      <c r="Q2253" t="s">
        <v>6186</v>
      </c>
      <c r="R2253" t="s">
        <v>6186</v>
      </c>
      <c r="S2253" t="s">
        <v>6186</v>
      </c>
      <c r="T2253" t="s">
        <v>6186</v>
      </c>
      <c r="U2253" t="s">
        <v>6186</v>
      </c>
      <c r="V2253" t="s">
        <v>6186</v>
      </c>
      <c r="W2253" t="s">
        <v>6186</v>
      </c>
      <c r="X2253" t="s">
        <v>6186</v>
      </c>
      <c r="Y2253" t="s">
        <v>6186</v>
      </c>
      <c r="Z2253" t="s">
        <v>6186</v>
      </c>
      <c r="AA2253" t="s">
        <v>6186</v>
      </c>
      <c r="AB2253" t="s">
        <v>6186</v>
      </c>
      <c r="AC2253" t="s">
        <v>6186</v>
      </c>
      <c r="AD2253" t="s">
        <v>6186</v>
      </c>
      <c r="AE2253" t="s">
        <v>6186</v>
      </c>
      <c r="AF2253" t="s">
        <v>6186</v>
      </c>
      <c r="AG2253" t="s">
        <v>6186</v>
      </c>
      <c r="AH2253" t="s">
        <v>6186</v>
      </c>
      <c r="AI2253" t="s">
        <v>6186</v>
      </c>
      <c r="AJ2253" t="s">
        <v>6186</v>
      </c>
      <c r="AK2253" t="s">
        <v>6186</v>
      </c>
      <c r="AL2253" t="s">
        <v>6186</v>
      </c>
      <c r="AM2253" t="s">
        <v>6186</v>
      </c>
      <c r="AN2253" t="s">
        <v>6186</v>
      </c>
      <c r="AO2253" t="s">
        <v>6186</v>
      </c>
      <c r="AP2253" t="s">
        <v>6186</v>
      </c>
      <c r="AQ2253" t="s">
        <v>6186</v>
      </c>
      <c r="AR2253" t="s">
        <v>6186</v>
      </c>
      <c r="AS2253" t="s">
        <v>6186</v>
      </c>
      <c r="AT2253" t="s">
        <v>6186</v>
      </c>
      <c r="AU2253" t="s">
        <v>6186</v>
      </c>
      <c r="AV2253" t="s">
        <v>6186</v>
      </c>
      <c r="AW2253" t="s">
        <v>6186</v>
      </c>
      <c r="AX2253" t="s">
        <v>6186</v>
      </c>
      <c r="AY2253" t="s">
        <v>6186</v>
      </c>
      <c r="AZ2253" t="s">
        <v>6186</v>
      </c>
      <c r="BA2253" t="s">
        <v>6186</v>
      </c>
      <c r="BB2253" t="s">
        <v>6186</v>
      </c>
      <c r="BC2253" t="s">
        <v>6186</v>
      </c>
      <c r="BD2253" t="s">
        <v>6186</v>
      </c>
    </row>
    <row r="2254" spans="1:56">
      <c r="A2254" t="s">
        <v>6191</v>
      </c>
      <c r="B2254">
        <v>6000</v>
      </c>
      <c r="C2254">
        <v>1995</v>
      </c>
      <c r="D2254" t="s">
        <v>6186</v>
      </c>
      <c r="E2254" t="s">
        <v>6186</v>
      </c>
      <c r="F2254" t="s">
        <v>6186</v>
      </c>
      <c r="H2254" t="s">
        <v>6186</v>
      </c>
      <c r="I2254" t="str">
        <f t="shared" si="39"/>
        <v/>
      </c>
      <c r="K2254" t="s">
        <v>6186</v>
      </c>
      <c r="L2254" t="s">
        <v>6186</v>
      </c>
      <c r="M2254" t="s">
        <v>6186</v>
      </c>
      <c r="N2254" t="s">
        <v>6186</v>
      </c>
      <c r="O2254" t="s">
        <v>6186</v>
      </c>
      <c r="P2254" t="s">
        <v>6186</v>
      </c>
      <c r="Q2254" t="s">
        <v>6186</v>
      </c>
      <c r="R2254" t="s">
        <v>6186</v>
      </c>
      <c r="S2254" t="s">
        <v>6186</v>
      </c>
      <c r="T2254" t="s">
        <v>6186</v>
      </c>
      <c r="U2254" t="s">
        <v>6186</v>
      </c>
      <c r="V2254" t="s">
        <v>6186</v>
      </c>
      <c r="W2254" t="s">
        <v>6186</v>
      </c>
      <c r="X2254" t="s">
        <v>6186</v>
      </c>
      <c r="Y2254" t="s">
        <v>6186</v>
      </c>
      <c r="Z2254" t="s">
        <v>6186</v>
      </c>
      <c r="AA2254" t="s">
        <v>6186</v>
      </c>
      <c r="AB2254" t="s">
        <v>6186</v>
      </c>
      <c r="AC2254" t="s">
        <v>6186</v>
      </c>
      <c r="AD2254" t="s">
        <v>6186</v>
      </c>
      <c r="AE2254" t="s">
        <v>6186</v>
      </c>
      <c r="AF2254" t="s">
        <v>6186</v>
      </c>
      <c r="AG2254" t="s">
        <v>6186</v>
      </c>
      <c r="AH2254" t="s">
        <v>6186</v>
      </c>
      <c r="AI2254" t="s">
        <v>6186</v>
      </c>
      <c r="AJ2254" t="s">
        <v>6186</v>
      </c>
      <c r="AK2254" t="s">
        <v>6186</v>
      </c>
      <c r="AL2254" t="s">
        <v>6186</v>
      </c>
      <c r="AM2254" t="s">
        <v>6186</v>
      </c>
      <c r="AN2254" t="s">
        <v>6186</v>
      </c>
      <c r="AO2254" t="s">
        <v>6186</v>
      </c>
      <c r="AP2254" t="s">
        <v>6186</v>
      </c>
      <c r="AQ2254" t="s">
        <v>6186</v>
      </c>
      <c r="AR2254" t="s">
        <v>6186</v>
      </c>
      <c r="AS2254" t="s">
        <v>6186</v>
      </c>
      <c r="AT2254" t="s">
        <v>6186</v>
      </c>
      <c r="AU2254" t="s">
        <v>6186</v>
      </c>
      <c r="AV2254" t="s">
        <v>6186</v>
      </c>
      <c r="AW2254" t="s">
        <v>6186</v>
      </c>
      <c r="AX2254" t="s">
        <v>6186</v>
      </c>
      <c r="AY2254" t="s">
        <v>6186</v>
      </c>
      <c r="AZ2254" t="s">
        <v>6186</v>
      </c>
      <c r="BA2254" t="s">
        <v>6186</v>
      </c>
      <c r="BB2254" t="s">
        <v>6186</v>
      </c>
      <c r="BC2254" t="s">
        <v>6186</v>
      </c>
      <c r="BD2254" t="s">
        <v>6186</v>
      </c>
    </row>
    <row r="2255" spans="1:56">
      <c r="A2255" t="s">
        <v>6191</v>
      </c>
      <c r="B2255">
        <v>6000</v>
      </c>
      <c r="C2255">
        <v>1996</v>
      </c>
      <c r="D2255" t="s">
        <v>6186</v>
      </c>
      <c r="E2255" t="s">
        <v>6186</v>
      </c>
      <c r="F2255" t="s">
        <v>6186</v>
      </c>
      <c r="H2255" t="s">
        <v>6186</v>
      </c>
      <c r="I2255" t="str">
        <f t="shared" si="39"/>
        <v/>
      </c>
      <c r="K2255" t="s">
        <v>6186</v>
      </c>
      <c r="L2255" t="s">
        <v>6186</v>
      </c>
      <c r="M2255" t="s">
        <v>6186</v>
      </c>
      <c r="N2255" t="s">
        <v>6186</v>
      </c>
      <c r="O2255" t="s">
        <v>6186</v>
      </c>
      <c r="P2255" t="s">
        <v>6186</v>
      </c>
      <c r="Q2255" t="s">
        <v>6186</v>
      </c>
      <c r="R2255" t="s">
        <v>6186</v>
      </c>
      <c r="S2255" t="s">
        <v>6186</v>
      </c>
      <c r="T2255" t="s">
        <v>6186</v>
      </c>
      <c r="U2255" t="s">
        <v>6186</v>
      </c>
      <c r="V2255" t="s">
        <v>6186</v>
      </c>
      <c r="W2255" t="s">
        <v>6186</v>
      </c>
      <c r="X2255" t="s">
        <v>6186</v>
      </c>
      <c r="Y2255" t="s">
        <v>6186</v>
      </c>
      <c r="Z2255" t="s">
        <v>6186</v>
      </c>
      <c r="AA2255" t="s">
        <v>6186</v>
      </c>
      <c r="AB2255" t="s">
        <v>6186</v>
      </c>
      <c r="AC2255" t="s">
        <v>6186</v>
      </c>
      <c r="AD2255" t="s">
        <v>6186</v>
      </c>
      <c r="AE2255" t="s">
        <v>6186</v>
      </c>
      <c r="AF2255" t="s">
        <v>6186</v>
      </c>
      <c r="AG2255" t="s">
        <v>6186</v>
      </c>
      <c r="AH2255" t="s">
        <v>6186</v>
      </c>
      <c r="AI2255" t="s">
        <v>6186</v>
      </c>
      <c r="AJ2255" t="s">
        <v>6186</v>
      </c>
      <c r="AK2255" t="s">
        <v>6186</v>
      </c>
      <c r="AL2255" t="s">
        <v>6186</v>
      </c>
      <c r="AM2255" t="s">
        <v>6186</v>
      </c>
      <c r="AN2255" t="s">
        <v>6186</v>
      </c>
      <c r="AO2255" t="s">
        <v>6186</v>
      </c>
      <c r="AP2255" t="s">
        <v>6186</v>
      </c>
      <c r="AQ2255" t="s">
        <v>6186</v>
      </c>
      <c r="AR2255" t="s">
        <v>6186</v>
      </c>
      <c r="AS2255" t="s">
        <v>6186</v>
      </c>
      <c r="AT2255" t="s">
        <v>6186</v>
      </c>
      <c r="AU2255" t="s">
        <v>6186</v>
      </c>
      <c r="AV2255" t="s">
        <v>6186</v>
      </c>
      <c r="AW2255" t="s">
        <v>6186</v>
      </c>
      <c r="AX2255" t="s">
        <v>6186</v>
      </c>
      <c r="AY2255" t="s">
        <v>6186</v>
      </c>
      <c r="AZ2255" t="s">
        <v>6186</v>
      </c>
      <c r="BA2255" t="s">
        <v>6186</v>
      </c>
      <c r="BB2255" t="s">
        <v>6186</v>
      </c>
      <c r="BC2255" t="s">
        <v>6186</v>
      </c>
      <c r="BD2255" t="s">
        <v>6186</v>
      </c>
    </row>
    <row r="2256" spans="1:56">
      <c r="A2256" t="s">
        <v>6191</v>
      </c>
      <c r="B2256">
        <v>6000</v>
      </c>
      <c r="C2256">
        <v>1997</v>
      </c>
      <c r="D2256" t="s">
        <v>6186</v>
      </c>
      <c r="E2256" t="s">
        <v>6186</v>
      </c>
      <c r="F2256" t="s">
        <v>6186</v>
      </c>
      <c r="H2256" t="s">
        <v>6186</v>
      </c>
      <c r="I2256" t="str">
        <f t="shared" si="39"/>
        <v/>
      </c>
      <c r="K2256" t="s">
        <v>6186</v>
      </c>
      <c r="L2256" t="s">
        <v>6186</v>
      </c>
      <c r="M2256" t="s">
        <v>6186</v>
      </c>
      <c r="N2256" t="s">
        <v>6186</v>
      </c>
      <c r="O2256" t="s">
        <v>6186</v>
      </c>
      <c r="P2256" t="s">
        <v>6186</v>
      </c>
      <c r="Q2256" t="s">
        <v>6186</v>
      </c>
      <c r="R2256" t="s">
        <v>6186</v>
      </c>
      <c r="S2256" t="s">
        <v>6186</v>
      </c>
      <c r="T2256" t="s">
        <v>6186</v>
      </c>
      <c r="U2256" t="s">
        <v>6186</v>
      </c>
      <c r="V2256" t="s">
        <v>6186</v>
      </c>
      <c r="W2256" t="s">
        <v>6186</v>
      </c>
      <c r="X2256" t="s">
        <v>6186</v>
      </c>
      <c r="Y2256" t="s">
        <v>6186</v>
      </c>
      <c r="Z2256" t="s">
        <v>6186</v>
      </c>
      <c r="AA2256" t="s">
        <v>6186</v>
      </c>
      <c r="AB2256" t="s">
        <v>6186</v>
      </c>
      <c r="AC2256" t="s">
        <v>6186</v>
      </c>
      <c r="AD2256" t="s">
        <v>6186</v>
      </c>
      <c r="AE2256" t="s">
        <v>6186</v>
      </c>
      <c r="AF2256" t="s">
        <v>6186</v>
      </c>
      <c r="AG2256" t="s">
        <v>6186</v>
      </c>
      <c r="AH2256" t="s">
        <v>6186</v>
      </c>
      <c r="AI2256" t="s">
        <v>6186</v>
      </c>
      <c r="AJ2256" t="s">
        <v>6186</v>
      </c>
      <c r="AK2256" t="s">
        <v>6186</v>
      </c>
      <c r="AL2256" t="s">
        <v>6186</v>
      </c>
      <c r="AM2256" t="s">
        <v>6186</v>
      </c>
      <c r="AN2256" t="s">
        <v>6186</v>
      </c>
      <c r="AO2256" t="s">
        <v>6186</v>
      </c>
      <c r="AP2256" t="s">
        <v>6186</v>
      </c>
      <c r="AQ2256" t="s">
        <v>6186</v>
      </c>
      <c r="AR2256" t="s">
        <v>6186</v>
      </c>
      <c r="AS2256" t="s">
        <v>6186</v>
      </c>
      <c r="AT2256" t="s">
        <v>6186</v>
      </c>
      <c r="AU2256" t="s">
        <v>6186</v>
      </c>
      <c r="AV2256" t="s">
        <v>6186</v>
      </c>
      <c r="AW2256" t="s">
        <v>6186</v>
      </c>
      <c r="AX2256" t="s">
        <v>6186</v>
      </c>
      <c r="AY2256" t="s">
        <v>6186</v>
      </c>
      <c r="AZ2256" t="s">
        <v>6186</v>
      </c>
      <c r="BA2256" t="s">
        <v>6186</v>
      </c>
      <c r="BB2256" t="s">
        <v>6186</v>
      </c>
      <c r="BC2256" t="s">
        <v>6186</v>
      </c>
      <c r="BD2256" t="s">
        <v>6186</v>
      </c>
    </row>
    <row r="2257" spans="1:56">
      <c r="A2257" t="s">
        <v>6191</v>
      </c>
      <c r="B2257">
        <v>6000</v>
      </c>
      <c r="C2257">
        <v>1998</v>
      </c>
      <c r="D2257" t="s">
        <v>6186</v>
      </c>
      <c r="E2257" t="s">
        <v>6186</v>
      </c>
      <c r="F2257" t="s">
        <v>6186</v>
      </c>
      <c r="H2257" t="s">
        <v>6186</v>
      </c>
      <c r="I2257" t="str">
        <f t="shared" si="39"/>
        <v/>
      </c>
      <c r="K2257" t="s">
        <v>6186</v>
      </c>
      <c r="L2257" t="s">
        <v>6186</v>
      </c>
      <c r="M2257" t="s">
        <v>6186</v>
      </c>
      <c r="N2257" t="s">
        <v>6186</v>
      </c>
      <c r="O2257" t="s">
        <v>6186</v>
      </c>
      <c r="P2257" t="s">
        <v>6186</v>
      </c>
      <c r="Q2257" t="s">
        <v>6186</v>
      </c>
      <c r="R2257" t="s">
        <v>6186</v>
      </c>
      <c r="S2257" t="s">
        <v>6186</v>
      </c>
      <c r="T2257" t="s">
        <v>6186</v>
      </c>
      <c r="U2257" t="s">
        <v>6186</v>
      </c>
      <c r="V2257" t="s">
        <v>6186</v>
      </c>
      <c r="W2257" t="s">
        <v>6186</v>
      </c>
      <c r="X2257" t="s">
        <v>6186</v>
      </c>
      <c r="Y2257" t="s">
        <v>6186</v>
      </c>
      <c r="Z2257" t="s">
        <v>6186</v>
      </c>
      <c r="AA2257" t="s">
        <v>6186</v>
      </c>
      <c r="AB2257" t="s">
        <v>6186</v>
      </c>
      <c r="AC2257" t="s">
        <v>6186</v>
      </c>
      <c r="AD2257" t="s">
        <v>6186</v>
      </c>
      <c r="AE2257" t="s">
        <v>6186</v>
      </c>
      <c r="AF2257" t="s">
        <v>6186</v>
      </c>
      <c r="AG2257" t="s">
        <v>6186</v>
      </c>
      <c r="AH2257" t="s">
        <v>6186</v>
      </c>
      <c r="AI2257" t="s">
        <v>6186</v>
      </c>
      <c r="AJ2257" t="s">
        <v>6186</v>
      </c>
      <c r="AK2257" t="s">
        <v>6186</v>
      </c>
      <c r="AL2257" t="s">
        <v>6186</v>
      </c>
      <c r="AM2257" t="s">
        <v>6186</v>
      </c>
      <c r="AN2257" t="s">
        <v>6186</v>
      </c>
      <c r="AO2257" t="s">
        <v>6186</v>
      </c>
      <c r="AP2257" t="s">
        <v>6186</v>
      </c>
      <c r="AQ2257" t="s">
        <v>6186</v>
      </c>
      <c r="AR2257" t="s">
        <v>6186</v>
      </c>
      <c r="AS2257" t="s">
        <v>6186</v>
      </c>
      <c r="AT2257" t="s">
        <v>6186</v>
      </c>
      <c r="AU2257" t="s">
        <v>6186</v>
      </c>
      <c r="AV2257" t="s">
        <v>6186</v>
      </c>
      <c r="AW2257" t="s">
        <v>6186</v>
      </c>
      <c r="AX2257" t="s">
        <v>6186</v>
      </c>
      <c r="AY2257" t="s">
        <v>6186</v>
      </c>
      <c r="AZ2257" t="s">
        <v>6186</v>
      </c>
      <c r="BA2257" t="s">
        <v>6186</v>
      </c>
      <c r="BB2257" t="s">
        <v>6186</v>
      </c>
      <c r="BC2257" t="s">
        <v>6186</v>
      </c>
      <c r="BD2257" t="s">
        <v>6186</v>
      </c>
    </row>
    <row r="2258" spans="1:56">
      <c r="A2258" t="s">
        <v>6191</v>
      </c>
      <c r="B2258">
        <v>6000</v>
      </c>
      <c r="C2258">
        <v>1999</v>
      </c>
      <c r="D2258" t="s">
        <v>6186</v>
      </c>
      <c r="E2258" t="s">
        <v>6186</v>
      </c>
      <c r="F2258" t="s">
        <v>6186</v>
      </c>
      <c r="H2258" t="s">
        <v>6186</v>
      </c>
      <c r="I2258" t="str">
        <f t="shared" si="39"/>
        <v/>
      </c>
      <c r="K2258" t="s">
        <v>6186</v>
      </c>
      <c r="L2258" t="s">
        <v>6186</v>
      </c>
      <c r="M2258" t="s">
        <v>6186</v>
      </c>
      <c r="N2258" t="s">
        <v>6186</v>
      </c>
      <c r="O2258" t="s">
        <v>6186</v>
      </c>
      <c r="P2258" t="s">
        <v>6186</v>
      </c>
      <c r="Q2258" t="s">
        <v>6186</v>
      </c>
      <c r="R2258" t="s">
        <v>6186</v>
      </c>
      <c r="S2258" t="s">
        <v>6186</v>
      </c>
      <c r="T2258" t="s">
        <v>6186</v>
      </c>
      <c r="U2258" t="s">
        <v>6186</v>
      </c>
      <c r="V2258" t="s">
        <v>6186</v>
      </c>
      <c r="W2258" t="s">
        <v>6186</v>
      </c>
      <c r="X2258" t="s">
        <v>6186</v>
      </c>
      <c r="Y2258" t="s">
        <v>6186</v>
      </c>
      <c r="Z2258" t="s">
        <v>6186</v>
      </c>
      <c r="AA2258" t="s">
        <v>6186</v>
      </c>
      <c r="AB2258" t="s">
        <v>6186</v>
      </c>
      <c r="AC2258" t="s">
        <v>6186</v>
      </c>
      <c r="AD2258" t="s">
        <v>6186</v>
      </c>
      <c r="AE2258" t="s">
        <v>6186</v>
      </c>
      <c r="AF2258" t="s">
        <v>6186</v>
      </c>
      <c r="AG2258" t="s">
        <v>6186</v>
      </c>
      <c r="AH2258" t="s">
        <v>6186</v>
      </c>
      <c r="AI2258" t="s">
        <v>6186</v>
      </c>
      <c r="AJ2258" t="s">
        <v>6186</v>
      </c>
      <c r="AK2258" t="s">
        <v>6186</v>
      </c>
      <c r="AL2258" t="s">
        <v>6186</v>
      </c>
      <c r="AM2258" t="s">
        <v>6186</v>
      </c>
      <c r="AN2258" t="s">
        <v>6186</v>
      </c>
      <c r="AO2258" t="s">
        <v>6186</v>
      </c>
      <c r="AP2258" t="s">
        <v>6186</v>
      </c>
      <c r="AQ2258" t="s">
        <v>6186</v>
      </c>
      <c r="AR2258" t="s">
        <v>6186</v>
      </c>
      <c r="AS2258" t="s">
        <v>6186</v>
      </c>
      <c r="AT2258" t="s">
        <v>6186</v>
      </c>
      <c r="AU2258" t="s">
        <v>6186</v>
      </c>
      <c r="AV2258" t="s">
        <v>6186</v>
      </c>
      <c r="AW2258" t="s">
        <v>6186</v>
      </c>
      <c r="AX2258" t="s">
        <v>6186</v>
      </c>
      <c r="AY2258" t="s">
        <v>6186</v>
      </c>
      <c r="AZ2258" t="s">
        <v>6186</v>
      </c>
      <c r="BA2258" t="s">
        <v>6186</v>
      </c>
      <c r="BB2258" t="s">
        <v>6186</v>
      </c>
      <c r="BC2258" t="s">
        <v>6186</v>
      </c>
      <c r="BD2258" t="s">
        <v>6186</v>
      </c>
    </row>
    <row r="2259" spans="1:56">
      <c r="A2259" t="s">
        <v>6191</v>
      </c>
      <c r="B2259">
        <v>6000</v>
      </c>
      <c r="C2259">
        <v>2000</v>
      </c>
      <c r="D2259" t="s">
        <v>6186</v>
      </c>
      <c r="E2259" t="s">
        <v>6186</v>
      </c>
      <c r="F2259" t="s">
        <v>6186</v>
      </c>
      <c r="H2259" t="s">
        <v>6186</v>
      </c>
      <c r="I2259" t="str">
        <f t="shared" si="39"/>
        <v/>
      </c>
      <c r="K2259" t="s">
        <v>6186</v>
      </c>
      <c r="L2259" t="s">
        <v>6186</v>
      </c>
      <c r="M2259" t="s">
        <v>6186</v>
      </c>
      <c r="N2259" t="s">
        <v>6186</v>
      </c>
      <c r="O2259" t="s">
        <v>6186</v>
      </c>
      <c r="P2259" t="s">
        <v>6186</v>
      </c>
      <c r="Q2259" t="s">
        <v>6186</v>
      </c>
      <c r="R2259" t="s">
        <v>6186</v>
      </c>
      <c r="S2259" t="s">
        <v>6186</v>
      </c>
      <c r="T2259" t="s">
        <v>6186</v>
      </c>
      <c r="U2259" t="s">
        <v>6186</v>
      </c>
      <c r="V2259" t="s">
        <v>6186</v>
      </c>
      <c r="W2259" t="s">
        <v>6186</v>
      </c>
      <c r="X2259" t="s">
        <v>6186</v>
      </c>
      <c r="Y2259" t="s">
        <v>6186</v>
      </c>
      <c r="Z2259" t="s">
        <v>6186</v>
      </c>
      <c r="AA2259" t="s">
        <v>6186</v>
      </c>
      <c r="AB2259" t="s">
        <v>6186</v>
      </c>
      <c r="AC2259" t="s">
        <v>6186</v>
      </c>
      <c r="AD2259" t="s">
        <v>6186</v>
      </c>
      <c r="AE2259" t="s">
        <v>6186</v>
      </c>
      <c r="AF2259" t="s">
        <v>6186</v>
      </c>
      <c r="AG2259" t="s">
        <v>6186</v>
      </c>
      <c r="AH2259" t="s">
        <v>6186</v>
      </c>
      <c r="AI2259" t="s">
        <v>6186</v>
      </c>
      <c r="AJ2259" t="s">
        <v>6186</v>
      </c>
      <c r="AK2259" t="s">
        <v>6186</v>
      </c>
      <c r="AL2259" t="s">
        <v>6186</v>
      </c>
      <c r="AM2259" t="s">
        <v>6186</v>
      </c>
      <c r="AN2259" t="s">
        <v>6186</v>
      </c>
      <c r="AO2259" t="s">
        <v>6186</v>
      </c>
      <c r="AP2259" t="s">
        <v>6186</v>
      </c>
      <c r="AQ2259" t="s">
        <v>6186</v>
      </c>
      <c r="AR2259" t="s">
        <v>6186</v>
      </c>
      <c r="AS2259" t="s">
        <v>6186</v>
      </c>
      <c r="AT2259" t="s">
        <v>6186</v>
      </c>
      <c r="AU2259" t="s">
        <v>6186</v>
      </c>
      <c r="AV2259" t="s">
        <v>6186</v>
      </c>
      <c r="AW2259" t="s">
        <v>6186</v>
      </c>
      <c r="AX2259" t="s">
        <v>6186</v>
      </c>
      <c r="AY2259" t="s">
        <v>6186</v>
      </c>
      <c r="AZ2259" t="s">
        <v>6186</v>
      </c>
      <c r="BA2259" t="s">
        <v>6186</v>
      </c>
      <c r="BB2259" t="s">
        <v>6186</v>
      </c>
      <c r="BC2259" t="s">
        <v>6186</v>
      </c>
      <c r="BD2259" t="s">
        <v>6186</v>
      </c>
    </row>
    <row r="2260" spans="1:56">
      <c r="A2260" t="s">
        <v>6191</v>
      </c>
      <c r="B2260">
        <v>6000</v>
      </c>
      <c r="C2260">
        <v>2001</v>
      </c>
      <c r="D2260" t="s">
        <v>6186</v>
      </c>
      <c r="E2260" t="s">
        <v>6186</v>
      </c>
      <c r="F2260" t="s">
        <v>6186</v>
      </c>
      <c r="H2260" t="s">
        <v>6186</v>
      </c>
      <c r="I2260" t="str">
        <f t="shared" si="39"/>
        <v/>
      </c>
      <c r="K2260" t="s">
        <v>6186</v>
      </c>
      <c r="L2260" t="s">
        <v>6186</v>
      </c>
      <c r="M2260" t="s">
        <v>6186</v>
      </c>
      <c r="N2260" t="s">
        <v>6186</v>
      </c>
      <c r="O2260" t="s">
        <v>6186</v>
      </c>
      <c r="P2260" t="s">
        <v>6186</v>
      </c>
      <c r="Q2260" t="s">
        <v>6186</v>
      </c>
      <c r="R2260" t="s">
        <v>6186</v>
      </c>
      <c r="S2260" t="s">
        <v>6186</v>
      </c>
      <c r="T2260" t="s">
        <v>6186</v>
      </c>
      <c r="U2260" t="s">
        <v>6186</v>
      </c>
      <c r="V2260" t="s">
        <v>6186</v>
      </c>
      <c r="W2260" t="s">
        <v>6186</v>
      </c>
      <c r="X2260" t="s">
        <v>6186</v>
      </c>
      <c r="Y2260" t="s">
        <v>6186</v>
      </c>
      <c r="Z2260" t="s">
        <v>6186</v>
      </c>
      <c r="AA2260" t="s">
        <v>6186</v>
      </c>
      <c r="AB2260" t="s">
        <v>6186</v>
      </c>
      <c r="AC2260" t="s">
        <v>6186</v>
      </c>
      <c r="AD2260" t="s">
        <v>6186</v>
      </c>
      <c r="AE2260" t="s">
        <v>6186</v>
      </c>
      <c r="AF2260" t="s">
        <v>6186</v>
      </c>
      <c r="AG2260" t="s">
        <v>6186</v>
      </c>
      <c r="AH2260" t="s">
        <v>6186</v>
      </c>
      <c r="AI2260" t="s">
        <v>6186</v>
      </c>
      <c r="AJ2260" t="s">
        <v>6186</v>
      </c>
      <c r="AK2260" t="s">
        <v>6186</v>
      </c>
      <c r="AL2260" t="s">
        <v>6186</v>
      </c>
      <c r="AM2260" t="s">
        <v>6186</v>
      </c>
      <c r="AN2260" t="s">
        <v>6186</v>
      </c>
      <c r="AO2260" t="s">
        <v>6186</v>
      </c>
      <c r="AP2260" t="s">
        <v>6186</v>
      </c>
      <c r="AQ2260" t="s">
        <v>6186</v>
      </c>
      <c r="AR2260" t="s">
        <v>6186</v>
      </c>
      <c r="AS2260" t="s">
        <v>6186</v>
      </c>
      <c r="AT2260" t="s">
        <v>6186</v>
      </c>
      <c r="AU2260" t="s">
        <v>6186</v>
      </c>
      <c r="AV2260" t="s">
        <v>6186</v>
      </c>
      <c r="AW2260" t="s">
        <v>6186</v>
      </c>
      <c r="AX2260" t="s">
        <v>6186</v>
      </c>
      <c r="AY2260" t="s">
        <v>6186</v>
      </c>
      <c r="AZ2260" t="s">
        <v>6186</v>
      </c>
      <c r="BA2260" t="s">
        <v>6186</v>
      </c>
      <c r="BB2260" t="s">
        <v>6186</v>
      </c>
      <c r="BC2260" t="s">
        <v>6186</v>
      </c>
      <c r="BD2260" t="s">
        <v>6186</v>
      </c>
    </row>
    <row r="2261" spans="1:56">
      <c r="A2261" t="s">
        <v>6191</v>
      </c>
      <c r="B2261">
        <v>6000</v>
      </c>
      <c r="C2261">
        <v>2002</v>
      </c>
      <c r="D2261" t="s">
        <v>6186</v>
      </c>
      <c r="E2261" t="s">
        <v>6186</v>
      </c>
      <c r="F2261" t="s">
        <v>6186</v>
      </c>
      <c r="H2261" t="s">
        <v>6186</v>
      </c>
      <c r="I2261" t="str">
        <f t="shared" si="39"/>
        <v/>
      </c>
      <c r="K2261" t="s">
        <v>6186</v>
      </c>
      <c r="L2261" t="s">
        <v>6186</v>
      </c>
      <c r="M2261" t="s">
        <v>6186</v>
      </c>
      <c r="N2261" t="s">
        <v>6186</v>
      </c>
      <c r="O2261" t="s">
        <v>6186</v>
      </c>
      <c r="P2261" t="s">
        <v>6186</v>
      </c>
      <c r="Q2261" t="s">
        <v>6186</v>
      </c>
      <c r="R2261" t="s">
        <v>6186</v>
      </c>
      <c r="S2261" t="s">
        <v>6186</v>
      </c>
      <c r="T2261" t="s">
        <v>6186</v>
      </c>
      <c r="U2261" t="s">
        <v>6186</v>
      </c>
      <c r="V2261" t="s">
        <v>6186</v>
      </c>
      <c r="W2261" t="s">
        <v>6186</v>
      </c>
      <c r="X2261" t="s">
        <v>6186</v>
      </c>
      <c r="Y2261" t="s">
        <v>6186</v>
      </c>
      <c r="Z2261" t="s">
        <v>6186</v>
      </c>
      <c r="AA2261" t="s">
        <v>6186</v>
      </c>
      <c r="AB2261" t="s">
        <v>6186</v>
      </c>
      <c r="AC2261" t="s">
        <v>6186</v>
      </c>
      <c r="AD2261" t="s">
        <v>6186</v>
      </c>
      <c r="AE2261" t="s">
        <v>6186</v>
      </c>
      <c r="AF2261" t="s">
        <v>6186</v>
      </c>
      <c r="AG2261" t="s">
        <v>6186</v>
      </c>
      <c r="AH2261" t="s">
        <v>6186</v>
      </c>
      <c r="AI2261" t="s">
        <v>6186</v>
      </c>
      <c r="AJ2261" t="s">
        <v>6186</v>
      </c>
      <c r="AK2261" t="s">
        <v>6186</v>
      </c>
      <c r="AL2261" t="s">
        <v>6186</v>
      </c>
      <c r="AM2261" t="s">
        <v>6186</v>
      </c>
      <c r="AN2261" t="s">
        <v>6186</v>
      </c>
      <c r="AO2261" t="s">
        <v>6186</v>
      </c>
      <c r="AP2261" t="s">
        <v>6186</v>
      </c>
      <c r="AQ2261" t="s">
        <v>6186</v>
      </c>
      <c r="AR2261" t="s">
        <v>6186</v>
      </c>
      <c r="AS2261" t="s">
        <v>6186</v>
      </c>
      <c r="AT2261" t="s">
        <v>6186</v>
      </c>
      <c r="AU2261" t="s">
        <v>6186</v>
      </c>
      <c r="AV2261" t="s">
        <v>6186</v>
      </c>
      <c r="AW2261" t="s">
        <v>6186</v>
      </c>
      <c r="AX2261" t="s">
        <v>6186</v>
      </c>
      <c r="AY2261" t="s">
        <v>6186</v>
      </c>
      <c r="AZ2261" t="s">
        <v>6186</v>
      </c>
      <c r="BA2261" t="s">
        <v>6186</v>
      </c>
      <c r="BB2261" t="s">
        <v>6186</v>
      </c>
      <c r="BC2261" t="s">
        <v>6186</v>
      </c>
      <c r="BD2261" t="s">
        <v>6186</v>
      </c>
    </row>
    <row r="2262" spans="1:56">
      <c r="A2262" t="s">
        <v>6191</v>
      </c>
      <c r="B2262">
        <v>6000</v>
      </c>
      <c r="C2262">
        <v>2003</v>
      </c>
      <c r="D2262" t="s">
        <v>6186</v>
      </c>
      <c r="E2262" t="s">
        <v>6186</v>
      </c>
      <c r="F2262" t="s">
        <v>6186</v>
      </c>
      <c r="H2262" t="s">
        <v>6186</v>
      </c>
      <c r="I2262" t="str">
        <f t="shared" si="39"/>
        <v/>
      </c>
      <c r="K2262" t="s">
        <v>6186</v>
      </c>
      <c r="L2262" t="s">
        <v>6186</v>
      </c>
      <c r="M2262" t="s">
        <v>6186</v>
      </c>
      <c r="N2262" t="s">
        <v>6186</v>
      </c>
      <c r="O2262" t="s">
        <v>6186</v>
      </c>
      <c r="P2262" t="s">
        <v>6186</v>
      </c>
      <c r="Q2262" t="s">
        <v>6186</v>
      </c>
      <c r="R2262" t="s">
        <v>6186</v>
      </c>
      <c r="S2262" t="s">
        <v>6186</v>
      </c>
      <c r="T2262" t="s">
        <v>6186</v>
      </c>
      <c r="U2262" t="s">
        <v>6186</v>
      </c>
      <c r="V2262" t="s">
        <v>6186</v>
      </c>
      <c r="W2262" t="s">
        <v>6186</v>
      </c>
      <c r="X2262" t="s">
        <v>6186</v>
      </c>
      <c r="Y2262" t="s">
        <v>6186</v>
      </c>
      <c r="Z2262" t="s">
        <v>6186</v>
      </c>
      <c r="AA2262" t="s">
        <v>6186</v>
      </c>
      <c r="AB2262" t="s">
        <v>6186</v>
      </c>
      <c r="AC2262" t="s">
        <v>6186</v>
      </c>
      <c r="AD2262" t="s">
        <v>6186</v>
      </c>
      <c r="AE2262" t="s">
        <v>6186</v>
      </c>
      <c r="AF2262" t="s">
        <v>6186</v>
      </c>
      <c r="AG2262" t="s">
        <v>6186</v>
      </c>
      <c r="AH2262" t="s">
        <v>6186</v>
      </c>
      <c r="AI2262" t="s">
        <v>6186</v>
      </c>
      <c r="AJ2262" t="s">
        <v>6186</v>
      </c>
      <c r="AK2262" t="s">
        <v>6186</v>
      </c>
      <c r="AL2262" t="s">
        <v>6186</v>
      </c>
      <c r="AM2262" t="s">
        <v>6186</v>
      </c>
      <c r="AN2262" t="s">
        <v>6186</v>
      </c>
      <c r="AO2262" t="s">
        <v>6186</v>
      </c>
      <c r="AP2262" t="s">
        <v>6186</v>
      </c>
      <c r="AQ2262" t="s">
        <v>6186</v>
      </c>
      <c r="AR2262" t="s">
        <v>6186</v>
      </c>
      <c r="AS2262" t="s">
        <v>6186</v>
      </c>
      <c r="AT2262" t="s">
        <v>6186</v>
      </c>
      <c r="AU2262" t="s">
        <v>6186</v>
      </c>
      <c r="AV2262" t="s">
        <v>6186</v>
      </c>
      <c r="AW2262" t="s">
        <v>6186</v>
      </c>
      <c r="AX2262" t="s">
        <v>6186</v>
      </c>
      <c r="AY2262" t="s">
        <v>6186</v>
      </c>
      <c r="AZ2262" t="s">
        <v>6186</v>
      </c>
      <c r="BA2262" t="s">
        <v>6186</v>
      </c>
      <c r="BB2262" t="s">
        <v>6186</v>
      </c>
      <c r="BC2262" t="s">
        <v>6186</v>
      </c>
      <c r="BD2262" t="s">
        <v>6186</v>
      </c>
    </row>
    <row r="2263" spans="1:56">
      <c r="A2263" t="s">
        <v>6191</v>
      </c>
      <c r="B2263">
        <v>6000</v>
      </c>
      <c r="C2263">
        <v>2004</v>
      </c>
      <c r="D2263" t="s">
        <v>6186</v>
      </c>
      <c r="E2263" t="s">
        <v>6186</v>
      </c>
      <c r="F2263" t="s">
        <v>6186</v>
      </c>
      <c r="H2263" t="s">
        <v>6186</v>
      </c>
      <c r="I2263" t="str">
        <f t="shared" si="39"/>
        <v/>
      </c>
      <c r="K2263" t="s">
        <v>6186</v>
      </c>
      <c r="L2263" t="s">
        <v>6186</v>
      </c>
      <c r="M2263" t="s">
        <v>6186</v>
      </c>
      <c r="N2263" t="s">
        <v>6186</v>
      </c>
      <c r="O2263" t="s">
        <v>6186</v>
      </c>
      <c r="P2263" t="s">
        <v>6186</v>
      </c>
      <c r="Q2263" t="s">
        <v>6186</v>
      </c>
      <c r="R2263" t="s">
        <v>6186</v>
      </c>
      <c r="S2263" t="s">
        <v>6186</v>
      </c>
      <c r="T2263" t="s">
        <v>6186</v>
      </c>
      <c r="U2263" t="s">
        <v>6186</v>
      </c>
      <c r="V2263" t="s">
        <v>6186</v>
      </c>
      <c r="W2263" t="s">
        <v>6186</v>
      </c>
      <c r="X2263" t="s">
        <v>6186</v>
      </c>
      <c r="Y2263" t="s">
        <v>6186</v>
      </c>
      <c r="Z2263" t="s">
        <v>6186</v>
      </c>
      <c r="AA2263" t="s">
        <v>6186</v>
      </c>
      <c r="AB2263" t="s">
        <v>6186</v>
      </c>
      <c r="AC2263" t="s">
        <v>6186</v>
      </c>
      <c r="AD2263" t="s">
        <v>6186</v>
      </c>
      <c r="AE2263" t="s">
        <v>6186</v>
      </c>
      <c r="AF2263" t="s">
        <v>6186</v>
      </c>
      <c r="AG2263" t="s">
        <v>6186</v>
      </c>
      <c r="AH2263" t="s">
        <v>6186</v>
      </c>
      <c r="AI2263" t="s">
        <v>6186</v>
      </c>
      <c r="AJ2263" t="s">
        <v>6186</v>
      </c>
      <c r="AK2263" t="s">
        <v>6186</v>
      </c>
      <c r="AL2263" t="s">
        <v>6186</v>
      </c>
      <c r="AM2263" t="s">
        <v>6186</v>
      </c>
      <c r="AN2263" t="s">
        <v>6186</v>
      </c>
      <c r="AO2263" t="s">
        <v>6186</v>
      </c>
      <c r="AP2263" t="s">
        <v>6186</v>
      </c>
      <c r="AQ2263" t="s">
        <v>6186</v>
      </c>
      <c r="AR2263" t="s">
        <v>6186</v>
      </c>
      <c r="AS2263" t="s">
        <v>6186</v>
      </c>
      <c r="AT2263" t="s">
        <v>6186</v>
      </c>
      <c r="AU2263" t="s">
        <v>6186</v>
      </c>
      <c r="AV2263" t="s">
        <v>6186</v>
      </c>
      <c r="AW2263" t="s">
        <v>6186</v>
      </c>
      <c r="AX2263" t="s">
        <v>6186</v>
      </c>
      <c r="AY2263" t="s">
        <v>6186</v>
      </c>
      <c r="AZ2263" t="s">
        <v>6186</v>
      </c>
      <c r="BA2263" t="s">
        <v>6186</v>
      </c>
      <c r="BB2263" t="s">
        <v>6186</v>
      </c>
      <c r="BC2263" t="s">
        <v>6186</v>
      </c>
      <c r="BD2263" t="s">
        <v>6186</v>
      </c>
    </row>
    <row r="2264" spans="1:56">
      <c r="A2264" t="s">
        <v>6191</v>
      </c>
      <c r="B2264">
        <v>6000</v>
      </c>
      <c r="C2264">
        <v>2005</v>
      </c>
      <c r="D2264" t="s">
        <v>6186</v>
      </c>
      <c r="E2264" t="s">
        <v>6186</v>
      </c>
      <c r="F2264" t="s">
        <v>6186</v>
      </c>
      <c r="H2264" t="s">
        <v>6186</v>
      </c>
      <c r="I2264" t="str">
        <f t="shared" si="39"/>
        <v/>
      </c>
      <c r="K2264" t="s">
        <v>6186</v>
      </c>
      <c r="L2264" t="s">
        <v>6186</v>
      </c>
      <c r="M2264" t="s">
        <v>6186</v>
      </c>
      <c r="N2264" t="s">
        <v>6186</v>
      </c>
      <c r="O2264" t="s">
        <v>6186</v>
      </c>
      <c r="P2264" t="s">
        <v>6186</v>
      </c>
      <c r="Q2264" t="s">
        <v>6186</v>
      </c>
      <c r="R2264" t="s">
        <v>6186</v>
      </c>
      <c r="S2264" t="s">
        <v>6186</v>
      </c>
      <c r="T2264" t="s">
        <v>6186</v>
      </c>
      <c r="U2264" t="s">
        <v>6186</v>
      </c>
      <c r="V2264" t="s">
        <v>6186</v>
      </c>
      <c r="W2264" t="s">
        <v>6186</v>
      </c>
      <c r="X2264" t="s">
        <v>6186</v>
      </c>
      <c r="Y2264" t="s">
        <v>6186</v>
      </c>
      <c r="Z2264" t="s">
        <v>6186</v>
      </c>
      <c r="AA2264" t="s">
        <v>6186</v>
      </c>
      <c r="AB2264" t="s">
        <v>6186</v>
      </c>
      <c r="AC2264" t="s">
        <v>6186</v>
      </c>
      <c r="AD2264" t="s">
        <v>6186</v>
      </c>
      <c r="AE2264" t="s">
        <v>6186</v>
      </c>
      <c r="AF2264" t="s">
        <v>6186</v>
      </c>
      <c r="AG2264" t="s">
        <v>6186</v>
      </c>
      <c r="AH2264" t="s">
        <v>6186</v>
      </c>
      <c r="AI2264" t="s">
        <v>6186</v>
      </c>
      <c r="AJ2264" t="s">
        <v>6186</v>
      </c>
      <c r="AK2264" t="s">
        <v>6186</v>
      </c>
      <c r="AL2264" t="s">
        <v>6186</v>
      </c>
      <c r="AM2264" t="s">
        <v>6186</v>
      </c>
      <c r="AN2264" t="s">
        <v>6186</v>
      </c>
      <c r="AO2264" t="s">
        <v>6186</v>
      </c>
      <c r="AP2264" t="s">
        <v>6186</v>
      </c>
      <c r="AQ2264" t="s">
        <v>6186</v>
      </c>
      <c r="AR2264" t="s">
        <v>6186</v>
      </c>
      <c r="AS2264" t="s">
        <v>6186</v>
      </c>
      <c r="AT2264" t="s">
        <v>6186</v>
      </c>
      <c r="AU2264" t="s">
        <v>6186</v>
      </c>
      <c r="AV2264" t="s">
        <v>6186</v>
      </c>
      <c r="AW2264" t="s">
        <v>6186</v>
      </c>
      <c r="AX2264" t="s">
        <v>6186</v>
      </c>
      <c r="AY2264" t="s">
        <v>6186</v>
      </c>
      <c r="AZ2264" t="s">
        <v>6186</v>
      </c>
      <c r="BA2264" t="s">
        <v>6186</v>
      </c>
      <c r="BB2264" t="s">
        <v>6186</v>
      </c>
      <c r="BC2264" t="s">
        <v>6186</v>
      </c>
      <c r="BD2264" t="s">
        <v>6186</v>
      </c>
    </row>
    <row r="2265" spans="1:56">
      <c r="A2265" t="s">
        <v>6191</v>
      </c>
      <c r="B2265">
        <v>6000</v>
      </c>
      <c r="C2265">
        <v>2006</v>
      </c>
      <c r="D2265" t="s">
        <v>6186</v>
      </c>
      <c r="E2265" t="s">
        <v>6186</v>
      </c>
      <c r="F2265" t="s">
        <v>6186</v>
      </c>
      <c r="H2265" t="s">
        <v>6186</v>
      </c>
      <c r="I2265" t="str">
        <f t="shared" si="39"/>
        <v/>
      </c>
      <c r="K2265" t="s">
        <v>6186</v>
      </c>
      <c r="L2265" t="s">
        <v>6186</v>
      </c>
      <c r="M2265" t="s">
        <v>6186</v>
      </c>
      <c r="N2265" t="s">
        <v>6186</v>
      </c>
      <c r="O2265" t="s">
        <v>6186</v>
      </c>
      <c r="P2265" t="s">
        <v>6186</v>
      </c>
      <c r="Q2265" t="s">
        <v>6186</v>
      </c>
      <c r="R2265" t="s">
        <v>6186</v>
      </c>
      <c r="S2265" t="s">
        <v>6186</v>
      </c>
      <c r="T2265" t="s">
        <v>6186</v>
      </c>
      <c r="U2265" t="s">
        <v>6186</v>
      </c>
      <c r="V2265" t="s">
        <v>6186</v>
      </c>
      <c r="W2265" t="s">
        <v>6186</v>
      </c>
      <c r="X2265" t="s">
        <v>6186</v>
      </c>
      <c r="Y2265" t="s">
        <v>6186</v>
      </c>
      <c r="Z2265" t="s">
        <v>6186</v>
      </c>
      <c r="AA2265" t="s">
        <v>6186</v>
      </c>
      <c r="AB2265" t="s">
        <v>6186</v>
      </c>
      <c r="AC2265" t="s">
        <v>6186</v>
      </c>
      <c r="AD2265" t="s">
        <v>6186</v>
      </c>
      <c r="AE2265" t="s">
        <v>6186</v>
      </c>
      <c r="AF2265" t="s">
        <v>6186</v>
      </c>
      <c r="AG2265" t="s">
        <v>6186</v>
      </c>
      <c r="AH2265" t="s">
        <v>6186</v>
      </c>
      <c r="AI2265" t="s">
        <v>6186</v>
      </c>
      <c r="AJ2265" t="s">
        <v>6186</v>
      </c>
      <c r="AK2265" t="s">
        <v>6186</v>
      </c>
      <c r="AL2265" t="s">
        <v>6186</v>
      </c>
      <c r="AM2265" t="s">
        <v>6186</v>
      </c>
      <c r="AN2265" t="s">
        <v>6186</v>
      </c>
      <c r="AO2265" t="s">
        <v>6186</v>
      </c>
      <c r="AP2265" t="s">
        <v>6186</v>
      </c>
      <c r="AQ2265" t="s">
        <v>6186</v>
      </c>
      <c r="AR2265" t="s">
        <v>6186</v>
      </c>
      <c r="AS2265" t="s">
        <v>6186</v>
      </c>
      <c r="AT2265" t="s">
        <v>6186</v>
      </c>
      <c r="AU2265" t="s">
        <v>6186</v>
      </c>
      <c r="AV2265" t="s">
        <v>6186</v>
      </c>
      <c r="AW2265" t="s">
        <v>6186</v>
      </c>
      <c r="AX2265" t="s">
        <v>6186</v>
      </c>
      <c r="AY2265" t="s">
        <v>6186</v>
      </c>
      <c r="AZ2265" t="s">
        <v>6186</v>
      </c>
      <c r="BA2265" t="s">
        <v>6186</v>
      </c>
      <c r="BB2265" t="s">
        <v>6186</v>
      </c>
      <c r="BC2265" t="s">
        <v>6186</v>
      </c>
      <c r="BD2265" t="s">
        <v>6186</v>
      </c>
    </row>
    <row r="2266" spans="1:56">
      <c r="A2266" t="s">
        <v>6191</v>
      </c>
      <c r="B2266">
        <v>6000</v>
      </c>
      <c r="C2266">
        <v>2007</v>
      </c>
      <c r="D2266" t="s">
        <v>6186</v>
      </c>
      <c r="E2266" t="s">
        <v>6186</v>
      </c>
      <c r="F2266" t="s">
        <v>6186</v>
      </c>
      <c r="H2266" t="s">
        <v>6186</v>
      </c>
      <c r="I2266" t="str">
        <f t="shared" si="39"/>
        <v/>
      </c>
      <c r="K2266" t="s">
        <v>6186</v>
      </c>
      <c r="L2266" t="s">
        <v>6186</v>
      </c>
      <c r="M2266" t="s">
        <v>6186</v>
      </c>
      <c r="N2266" t="s">
        <v>6186</v>
      </c>
      <c r="O2266" t="s">
        <v>6186</v>
      </c>
      <c r="P2266" t="s">
        <v>6186</v>
      </c>
      <c r="Q2266" t="s">
        <v>6186</v>
      </c>
      <c r="R2266" t="s">
        <v>6186</v>
      </c>
      <c r="S2266" t="s">
        <v>6186</v>
      </c>
      <c r="T2266" t="s">
        <v>6186</v>
      </c>
      <c r="U2266" t="s">
        <v>6186</v>
      </c>
      <c r="V2266" t="s">
        <v>6186</v>
      </c>
      <c r="W2266" t="s">
        <v>6186</v>
      </c>
      <c r="X2266" t="s">
        <v>6186</v>
      </c>
      <c r="Y2266" t="s">
        <v>6186</v>
      </c>
      <c r="Z2266" t="s">
        <v>6186</v>
      </c>
      <c r="AA2266" t="s">
        <v>6186</v>
      </c>
      <c r="AB2266" t="s">
        <v>6186</v>
      </c>
      <c r="AC2266" t="s">
        <v>6186</v>
      </c>
      <c r="AD2266" t="s">
        <v>6186</v>
      </c>
      <c r="AE2266" t="s">
        <v>6186</v>
      </c>
      <c r="AF2266" t="s">
        <v>6186</v>
      </c>
      <c r="AG2266" t="s">
        <v>6186</v>
      </c>
      <c r="AH2266" t="s">
        <v>6186</v>
      </c>
      <c r="AI2266" t="s">
        <v>6186</v>
      </c>
      <c r="AJ2266" t="s">
        <v>6186</v>
      </c>
      <c r="AK2266" t="s">
        <v>6186</v>
      </c>
      <c r="AL2266" t="s">
        <v>6186</v>
      </c>
      <c r="AM2266" t="s">
        <v>6186</v>
      </c>
      <c r="AN2266" t="s">
        <v>6186</v>
      </c>
      <c r="AO2266" t="s">
        <v>6186</v>
      </c>
      <c r="AP2266" t="s">
        <v>6186</v>
      </c>
      <c r="AQ2266" t="s">
        <v>6186</v>
      </c>
      <c r="AR2266" t="s">
        <v>6186</v>
      </c>
      <c r="AS2266" t="s">
        <v>6186</v>
      </c>
      <c r="AT2266" t="s">
        <v>6186</v>
      </c>
      <c r="AU2266" t="s">
        <v>6186</v>
      </c>
      <c r="AV2266" t="s">
        <v>6186</v>
      </c>
      <c r="AW2266" t="s">
        <v>6186</v>
      </c>
      <c r="AX2266" t="s">
        <v>6186</v>
      </c>
      <c r="AY2266" t="s">
        <v>6186</v>
      </c>
      <c r="AZ2266" t="s">
        <v>6186</v>
      </c>
      <c r="BA2266" t="s">
        <v>6186</v>
      </c>
      <c r="BB2266" t="s">
        <v>6186</v>
      </c>
      <c r="BC2266" t="s">
        <v>6186</v>
      </c>
      <c r="BD2266" t="s">
        <v>6186</v>
      </c>
    </row>
    <row r="2267" spans="1:56">
      <c r="A2267" t="s">
        <v>6191</v>
      </c>
      <c r="B2267">
        <v>6000</v>
      </c>
      <c r="C2267">
        <v>2008</v>
      </c>
      <c r="D2267" t="s">
        <v>6186</v>
      </c>
      <c r="E2267" t="s">
        <v>6186</v>
      </c>
      <c r="F2267" t="s">
        <v>6186</v>
      </c>
      <c r="H2267" t="s">
        <v>6186</v>
      </c>
      <c r="I2267" t="str">
        <f t="shared" si="39"/>
        <v/>
      </c>
      <c r="K2267" t="s">
        <v>6186</v>
      </c>
      <c r="L2267" t="s">
        <v>6186</v>
      </c>
      <c r="M2267" t="s">
        <v>6186</v>
      </c>
      <c r="N2267" t="s">
        <v>6186</v>
      </c>
      <c r="O2267" t="s">
        <v>6186</v>
      </c>
      <c r="P2267" t="s">
        <v>6186</v>
      </c>
      <c r="Q2267" t="s">
        <v>6186</v>
      </c>
      <c r="R2267" t="s">
        <v>6186</v>
      </c>
      <c r="S2267" t="s">
        <v>6186</v>
      </c>
      <c r="T2267" t="s">
        <v>6186</v>
      </c>
      <c r="U2267" t="s">
        <v>6186</v>
      </c>
      <c r="V2267" t="s">
        <v>6186</v>
      </c>
      <c r="W2267" t="s">
        <v>6186</v>
      </c>
      <c r="X2267" t="s">
        <v>6186</v>
      </c>
      <c r="Y2267" t="s">
        <v>6186</v>
      </c>
      <c r="Z2267" t="s">
        <v>6186</v>
      </c>
      <c r="AA2267" t="s">
        <v>6186</v>
      </c>
      <c r="AB2267" t="s">
        <v>6186</v>
      </c>
      <c r="AC2267" t="s">
        <v>6186</v>
      </c>
      <c r="AD2267" t="s">
        <v>6186</v>
      </c>
      <c r="AE2267" t="s">
        <v>6186</v>
      </c>
      <c r="AF2267" t="s">
        <v>6186</v>
      </c>
      <c r="AG2267" t="s">
        <v>6186</v>
      </c>
      <c r="AH2267" t="s">
        <v>6186</v>
      </c>
      <c r="AI2267" t="s">
        <v>6186</v>
      </c>
      <c r="AJ2267" t="s">
        <v>6186</v>
      </c>
      <c r="AK2267" t="s">
        <v>6186</v>
      </c>
      <c r="AL2267" t="s">
        <v>6186</v>
      </c>
      <c r="AM2267" t="s">
        <v>6186</v>
      </c>
      <c r="AN2267" t="s">
        <v>6186</v>
      </c>
      <c r="AO2267" t="s">
        <v>6186</v>
      </c>
      <c r="AP2267" t="s">
        <v>6186</v>
      </c>
      <c r="AQ2267" t="s">
        <v>6186</v>
      </c>
      <c r="AR2267" t="s">
        <v>6186</v>
      </c>
      <c r="AS2267" t="s">
        <v>6186</v>
      </c>
      <c r="AT2267" t="s">
        <v>6186</v>
      </c>
      <c r="AU2267" t="s">
        <v>6186</v>
      </c>
      <c r="AV2267" t="s">
        <v>6186</v>
      </c>
      <c r="AW2267" t="s">
        <v>6186</v>
      </c>
      <c r="AX2267" t="s">
        <v>6186</v>
      </c>
      <c r="AY2267" t="s">
        <v>6186</v>
      </c>
      <c r="AZ2267" t="s">
        <v>6186</v>
      </c>
      <c r="BA2267" t="s">
        <v>6186</v>
      </c>
      <c r="BB2267" t="s">
        <v>6186</v>
      </c>
      <c r="BC2267" t="s">
        <v>6186</v>
      </c>
      <c r="BD2267" t="s">
        <v>6186</v>
      </c>
    </row>
    <row r="2268" spans="1:56">
      <c r="A2268" t="s">
        <v>6191</v>
      </c>
      <c r="B2268">
        <v>6000</v>
      </c>
      <c r="C2268">
        <v>2009</v>
      </c>
      <c r="D2268" t="s">
        <v>6186</v>
      </c>
      <c r="E2268" t="s">
        <v>6186</v>
      </c>
      <c r="F2268" t="s">
        <v>6186</v>
      </c>
      <c r="H2268" t="s">
        <v>6186</v>
      </c>
      <c r="I2268" t="str">
        <f t="shared" si="39"/>
        <v/>
      </c>
      <c r="K2268" t="s">
        <v>6186</v>
      </c>
      <c r="L2268" t="s">
        <v>6186</v>
      </c>
      <c r="M2268" t="s">
        <v>6186</v>
      </c>
      <c r="N2268" t="s">
        <v>6186</v>
      </c>
      <c r="O2268" t="s">
        <v>6186</v>
      </c>
      <c r="P2268" t="s">
        <v>6186</v>
      </c>
      <c r="Q2268" t="s">
        <v>6186</v>
      </c>
      <c r="R2268" t="s">
        <v>6186</v>
      </c>
      <c r="S2268" t="s">
        <v>6186</v>
      </c>
      <c r="T2268" t="s">
        <v>6186</v>
      </c>
      <c r="U2268" t="s">
        <v>6186</v>
      </c>
      <c r="V2268" t="s">
        <v>6186</v>
      </c>
      <c r="W2268" t="s">
        <v>6186</v>
      </c>
      <c r="X2268" t="s">
        <v>6186</v>
      </c>
      <c r="Y2268" t="s">
        <v>6186</v>
      </c>
      <c r="Z2268" t="s">
        <v>6186</v>
      </c>
      <c r="AA2268" t="s">
        <v>6186</v>
      </c>
      <c r="AB2268" t="s">
        <v>6186</v>
      </c>
      <c r="AC2268" t="s">
        <v>6186</v>
      </c>
      <c r="AD2268" t="s">
        <v>6186</v>
      </c>
      <c r="AE2268" t="s">
        <v>6186</v>
      </c>
      <c r="AF2268" t="s">
        <v>6186</v>
      </c>
      <c r="AG2268" t="s">
        <v>6186</v>
      </c>
      <c r="AH2268" t="s">
        <v>6186</v>
      </c>
      <c r="AI2268" t="s">
        <v>6186</v>
      </c>
      <c r="AJ2268" t="s">
        <v>6186</v>
      </c>
      <c r="AK2268" t="s">
        <v>6186</v>
      </c>
      <c r="AL2268" t="s">
        <v>6186</v>
      </c>
      <c r="AM2268" t="s">
        <v>6186</v>
      </c>
      <c r="AN2268" t="s">
        <v>6186</v>
      </c>
      <c r="AO2268" t="s">
        <v>6186</v>
      </c>
      <c r="AP2268" t="s">
        <v>6186</v>
      </c>
      <c r="AQ2268" t="s">
        <v>6186</v>
      </c>
      <c r="AR2268" t="s">
        <v>6186</v>
      </c>
      <c r="AS2268" t="s">
        <v>6186</v>
      </c>
      <c r="AT2268" t="s">
        <v>6186</v>
      </c>
      <c r="AU2268" t="s">
        <v>6186</v>
      </c>
      <c r="AV2268" t="s">
        <v>6186</v>
      </c>
      <c r="AW2268" t="s">
        <v>6186</v>
      </c>
      <c r="AX2268" t="s">
        <v>6186</v>
      </c>
      <c r="AY2268" t="s">
        <v>6186</v>
      </c>
      <c r="AZ2268" t="s">
        <v>6186</v>
      </c>
      <c r="BA2268" t="s">
        <v>6186</v>
      </c>
      <c r="BB2268" t="s">
        <v>6186</v>
      </c>
      <c r="BC2268" t="s">
        <v>6186</v>
      </c>
      <c r="BD2268" t="s">
        <v>6186</v>
      </c>
    </row>
    <row r="2269" spans="1:56">
      <c r="A2269" t="s">
        <v>6191</v>
      </c>
      <c r="B2269">
        <v>6000</v>
      </c>
      <c r="C2269">
        <v>2010</v>
      </c>
      <c r="D2269" t="s">
        <v>6186</v>
      </c>
      <c r="E2269" t="s">
        <v>6186</v>
      </c>
      <c r="F2269" t="s">
        <v>6186</v>
      </c>
      <c r="H2269" t="s">
        <v>6186</v>
      </c>
      <c r="I2269" t="str">
        <f t="shared" si="39"/>
        <v/>
      </c>
      <c r="K2269" t="s">
        <v>6186</v>
      </c>
      <c r="L2269" t="s">
        <v>6186</v>
      </c>
      <c r="M2269" t="s">
        <v>6186</v>
      </c>
      <c r="N2269" t="s">
        <v>6186</v>
      </c>
      <c r="O2269" t="s">
        <v>6186</v>
      </c>
      <c r="P2269" t="s">
        <v>6186</v>
      </c>
      <c r="Q2269" t="s">
        <v>6186</v>
      </c>
      <c r="R2269" t="s">
        <v>6186</v>
      </c>
      <c r="S2269" t="s">
        <v>6186</v>
      </c>
      <c r="T2269" t="s">
        <v>6186</v>
      </c>
      <c r="U2269" t="s">
        <v>6186</v>
      </c>
      <c r="V2269" t="s">
        <v>6186</v>
      </c>
      <c r="W2269" t="s">
        <v>6186</v>
      </c>
      <c r="X2269" t="s">
        <v>6186</v>
      </c>
      <c r="Y2269" t="s">
        <v>6186</v>
      </c>
      <c r="Z2269" t="s">
        <v>6186</v>
      </c>
      <c r="AA2269" t="s">
        <v>6186</v>
      </c>
      <c r="AB2269" t="s">
        <v>6186</v>
      </c>
      <c r="AC2269" t="s">
        <v>6186</v>
      </c>
      <c r="AD2269" t="s">
        <v>6186</v>
      </c>
      <c r="AE2269" t="s">
        <v>6186</v>
      </c>
      <c r="AF2269" t="s">
        <v>6186</v>
      </c>
      <c r="AG2269" t="s">
        <v>6186</v>
      </c>
      <c r="AH2269" t="s">
        <v>6186</v>
      </c>
      <c r="AI2269" t="s">
        <v>6186</v>
      </c>
      <c r="AJ2269" t="s">
        <v>6186</v>
      </c>
      <c r="AK2269" t="s">
        <v>6186</v>
      </c>
      <c r="AL2269" t="s">
        <v>6186</v>
      </c>
      <c r="AM2269" t="s">
        <v>6186</v>
      </c>
      <c r="AN2269" t="s">
        <v>6186</v>
      </c>
      <c r="AO2269" t="s">
        <v>6186</v>
      </c>
      <c r="AP2269" t="s">
        <v>6186</v>
      </c>
      <c r="AQ2269" t="s">
        <v>6186</v>
      </c>
      <c r="AR2269" t="s">
        <v>6186</v>
      </c>
      <c r="AS2269" t="s">
        <v>6186</v>
      </c>
      <c r="AT2269" t="s">
        <v>6186</v>
      </c>
      <c r="AU2269" t="s">
        <v>6186</v>
      </c>
      <c r="AV2269" t="s">
        <v>6186</v>
      </c>
      <c r="AW2269" t="s">
        <v>6186</v>
      </c>
      <c r="AX2269" t="s">
        <v>6186</v>
      </c>
      <c r="AY2269" t="s">
        <v>6186</v>
      </c>
      <c r="AZ2269" t="s">
        <v>6186</v>
      </c>
      <c r="BA2269" t="s">
        <v>6186</v>
      </c>
      <c r="BB2269" t="s">
        <v>6186</v>
      </c>
      <c r="BC2269" t="s">
        <v>6186</v>
      </c>
      <c r="BD2269" t="s">
        <v>6186</v>
      </c>
    </row>
    <row r="2270" spans="1:56">
      <c r="A2270" t="s">
        <v>6191</v>
      </c>
      <c r="B2270">
        <v>6000</v>
      </c>
      <c r="C2270">
        <v>2011</v>
      </c>
      <c r="D2270" t="s">
        <v>6186</v>
      </c>
      <c r="E2270" t="s">
        <v>6186</v>
      </c>
      <c r="F2270" t="s">
        <v>6186</v>
      </c>
      <c r="H2270" t="s">
        <v>6186</v>
      </c>
      <c r="I2270" t="str">
        <f t="shared" si="39"/>
        <v/>
      </c>
      <c r="K2270" t="s">
        <v>6186</v>
      </c>
      <c r="L2270" t="s">
        <v>6186</v>
      </c>
      <c r="M2270" t="s">
        <v>6186</v>
      </c>
      <c r="N2270" t="s">
        <v>6186</v>
      </c>
      <c r="O2270" t="s">
        <v>6186</v>
      </c>
      <c r="P2270" t="s">
        <v>6186</v>
      </c>
      <c r="Q2270" t="s">
        <v>6186</v>
      </c>
      <c r="R2270" t="s">
        <v>6186</v>
      </c>
      <c r="S2270" t="s">
        <v>6186</v>
      </c>
      <c r="T2270" t="s">
        <v>6186</v>
      </c>
      <c r="U2270" t="s">
        <v>6186</v>
      </c>
      <c r="V2270" t="s">
        <v>6186</v>
      </c>
      <c r="W2270" t="s">
        <v>6186</v>
      </c>
      <c r="X2270" t="s">
        <v>6186</v>
      </c>
      <c r="Y2270" t="s">
        <v>6186</v>
      </c>
      <c r="Z2270" t="s">
        <v>6186</v>
      </c>
      <c r="AA2270" t="s">
        <v>6186</v>
      </c>
      <c r="AB2270" t="s">
        <v>6186</v>
      </c>
      <c r="AC2270" t="s">
        <v>6186</v>
      </c>
      <c r="AD2270" t="s">
        <v>6186</v>
      </c>
      <c r="AE2270" t="s">
        <v>6186</v>
      </c>
      <c r="AF2270" t="s">
        <v>6186</v>
      </c>
      <c r="AG2270" t="s">
        <v>6186</v>
      </c>
      <c r="AH2270" t="s">
        <v>6186</v>
      </c>
      <c r="AI2270" t="s">
        <v>6186</v>
      </c>
      <c r="AJ2270" t="s">
        <v>6186</v>
      </c>
      <c r="AK2270" t="s">
        <v>6186</v>
      </c>
      <c r="AL2270" t="s">
        <v>6186</v>
      </c>
      <c r="AM2270" t="s">
        <v>6186</v>
      </c>
      <c r="AN2270" t="s">
        <v>6186</v>
      </c>
      <c r="AO2270" t="s">
        <v>6186</v>
      </c>
      <c r="AP2270" t="s">
        <v>6186</v>
      </c>
      <c r="AQ2270" t="s">
        <v>6186</v>
      </c>
      <c r="AR2270" t="s">
        <v>6186</v>
      </c>
      <c r="AS2270" t="s">
        <v>6186</v>
      </c>
      <c r="AT2270" t="s">
        <v>6186</v>
      </c>
      <c r="AU2270" t="s">
        <v>6186</v>
      </c>
      <c r="AV2270" t="s">
        <v>6186</v>
      </c>
      <c r="AW2270" t="s">
        <v>6186</v>
      </c>
      <c r="AX2270" t="s">
        <v>6186</v>
      </c>
      <c r="AY2270" t="s">
        <v>6186</v>
      </c>
      <c r="AZ2270" t="s">
        <v>6186</v>
      </c>
      <c r="BA2270" t="s">
        <v>6186</v>
      </c>
      <c r="BB2270" t="s">
        <v>6186</v>
      </c>
      <c r="BC2270" t="s">
        <v>6186</v>
      </c>
      <c r="BD2270" t="s">
        <v>6186</v>
      </c>
    </row>
    <row r="2271" spans="1:56">
      <c r="A2271" t="s">
        <v>6191</v>
      </c>
      <c r="B2271">
        <v>6000</v>
      </c>
      <c r="C2271">
        <v>2012</v>
      </c>
      <c r="D2271" t="s">
        <v>6186</v>
      </c>
      <c r="E2271" t="s">
        <v>6186</v>
      </c>
      <c r="F2271" t="s">
        <v>6186</v>
      </c>
      <c r="H2271" t="s">
        <v>6186</v>
      </c>
      <c r="I2271" t="str">
        <f t="shared" si="39"/>
        <v/>
      </c>
      <c r="K2271" t="s">
        <v>6186</v>
      </c>
      <c r="L2271" t="s">
        <v>6186</v>
      </c>
      <c r="M2271" t="s">
        <v>6186</v>
      </c>
      <c r="N2271" t="s">
        <v>6186</v>
      </c>
      <c r="O2271" t="s">
        <v>6186</v>
      </c>
      <c r="P2271" t="s">
        <v>6186</v>
      </c>
      <c r="Q2271" t="s">
        <v>6186</v>
      </c>
      <c r="R2271" t="s">
        <v>6186</v>
      </c>
      <c r="S2271" t="s">
        <v>6186</v>
      </c>
      <c r="T2271" t="s">
        <v>6186</v>
      </c>
      <c r="U2271" t="s">
        <v>6186</v>
      </c>
      <c r="V2271" t="s">
        <v>6186</v>
      </c>
      <c r="W2271" t="s">
        <v>6186</v>
      </c>
      <c r="X2271" t="s">
        <v>6186</v>
      </c>
      <c r="Y2271" t="s">
        <v>6186</v>
      </c>
      <c r="Z2271" t="s">
        <v>6186</v>
      </c>
      <c r="AA2271" t="s">
        <v>6186</v>
      </c>
      <c r="AB2271" t="s">
        <v>6186</v>
      </c>
      <c r="AC2271" t="s">
        <v>6186</v>
      </c>
      <c r="AD2271" t="s">
        <v>6186</v>
      </c>
      <c r="AE2271" t="s">
        <v>6186</v>
      </c>
      <c r="AF2271" t="s">
        <v>6186</v>
      </c>
      <c r="AG2271" t="s">
        <v>6186</v>
      </c>
      <c r="AH2271" t="s">
        <v>6186</v>
      </c>
      <c r="AI2271" t="s">
        <v>6186</v>
      </c>
      <c r="AJ2271" t="s">
        <v>6186</v>
      </c>
      <c r="AK2271" t="s">
        <v>6186</v>
      </c>
      <c r="AL2271" t="s">
        <v>6186</v>
      </c>
      <c r="AM2271" t="s">
        <v>6186</v>
      </c>
      <c r="AN2271" t="s">
        <v>6186</v>
      </c>
      <c r="AO2271" t="s">
        <v>6186</v>
      </c>
      <c r="AP2271" t="s">
        <v>6186</v>
      </c>
      <c r="AQ2271" t="s">
        <v>6186</v>
      </c>
      <c r="AR2271" t="s">
        <v>6186</v>
      </c>
      <c r="AS2271" t="s">
        <v>6186</v>
      </c>
      <c r="AT2271" t="s">
        <v>6186</v>
      </c>
      <c r="AU2271" t="s">
        <v>6186</v>
      </c>
      <c r="AV2271" t="s">
        <v>6186</v>
      </c>
      <c r="AW2271" t="s">
        <v>6186</v>
      </c>
      <c r="AX2271" t="s">
        <v>6186</v>
      </c>
      <c r="AY2271" t="s">
        <v>6186</v>
      </c>
      <c r="AZ2271" t="s">
        <v>6186</v>
      </c>
      <c r="BA2271" t="s">
        <v>6186</v>
      </c>
      <c r="BB2271" t="s">
        <v>6186</v>
      </c>
      <c r="BC2271" t="s">
        <v>6186</v>
      </c>
      <c r="BD2271" t="s">
        <v>6186</v>
      </c>
    </row>
    <row r="2272" spans="1:56">
      <c r="A2272" t="s">
        <v>6191</v>
      </c>
      <c r="B2272">
        <v>6000</v>
      </c>
      <c r="C2272">
        <v>2013</v>
      </c>
      <c r="D2272" t="s">
        <v>6186</v>
      </c>
      <c r="E2272" t="s">
        <v>6186</v>
      </c>
      <c r="F2272" t="s">
        <v>6186</v>
      </c>
      <c r="H2272" t="s">
        <v>6186</v>
      </c>
      <c r="I2272" t="str">
        <f t="shared" si="39"/>
        <v/>
      </c>
      <c r="K2272" t="s">
        <v>6186</v>
      </c>
      <c r="L2272" t="s">
        <v>6186</v>
      </c>
      <c r="M2272" t="s">
        <v>6186</v>
      </c>
      <c r="N2272" t="s">
        <v>6186</v>
      </c>
      <c r="O2272" t="s">
        <v>6186</v>
      </c>
      <c r="P2272" t="s">
        <v>6186</v>
      </c>
      <c r="Q2272" t="s">
        <v>6186</v>
      </c>
      <c r="R2272" t="s">
        <v>6186</v>
      </c>
      <c r="S2272" t="s">
        <v>6186</v>
      </c>
      <c r="T2272" t="s">
        <v>6186</v>
      </c>
      <c r="U2272" t="s">
        <v>6186</v>
      </c>
      <c r="V2272" t="s">
        <v>6186</v>
      </c>
      <c r="W2272" t="s">
        <v>6186</v>
      </c>
      <c r="X2272" t="s">
        <v>6186</v>
      </c>
      <c r="Y2272" t="s">
        <v>6186</v>
      </c>
      <c r="Z2272" t="s">
        <v>6186</v>
      </c>
      <c r="AA2272" t="s">
        <v>6186</v>
      </c>
      <c r="AB2272" t="s">
        <v>6186</v>
      </c>
      <c r="AC2272" t="s">
        <v>6186</v>
      </c>
      <c r="AD2272" t="s">
        <v>6186</v>
      </c>
      <c r="AE2272" t="s">
        <v>6186</v>
      </c>
      <c r="AF2272" t="s">
        <v>6186</v>
      </c>
      <c r="AG2272" t="s">
        <v>6186</v>
      </c>
      <c r="AH2272" t="s">
        <v>6186</v>
      </c>
      <c r="AI2272" t="s">
        <v>6186</v>
      </c>
      <c r="AJ2272" t="s">
        <v>6186</v>
      </c>
      <c r="AK2272" t="s">
        <v>6186</v>
      </c>
      <c r="AL2272" t="s">
        <v>6186</v>
      </c>
      <c r="AM2272" t="s">
        <v>6186</v>
      </c>
      <c r="AN2272" t="s">
        <v>6186</v>
      </c>
      <c r="AO2272" t="s">
        <v>6186</v>
      </c>
      <c r="AP2272" t="s">
        <v>6186</v>
      </c>
      <c r="AQ2272" t="s">
        <v>6186</v>
      </c>
      <c r="AR2272" t="s">
        <v>6186</v>
      </c>
      <c r="AS2272" t="s">
        <v>6186</v>
      </c>
      <c r="AT2272" t="s">
        <v>6186</v>
      </c>
      <c r="AU2272" t="s">
        <v>6186</v>
      </c>
      <c r="AV2272" t="s">
        <v>6186</v>
      </c>
      <c r="AW2272" t="s">
        <v>6186</v>
      </c>
      <c r="AX2272" t="s">
        <v>6186</v>
      </c>
      <c r="AY2272" t="s">
        <v>6186</v>
      </c>
      <c r="AZ2272" t="s">
        <v>6186</v>
      </c>
      <c r="BA2272" t="s">
        <v>6186</v>
      </c>
      <c r="BB2272" t="s">
        <v>6186</v>
      </c>
      <c r="BC2272" t="s">
        <v>6186</v>
      </c>
      <c r="BD2272" t="s">
        <v>6186</v>
      </c>
    </row>
    <row r="2273" spans="1:56">
      <c r="A2273" t="s">
        <v>6191</v>
      </c>
      <c r="B2273">
        <v>6000</v>
      </c>
      <c r="C2273">
        <v>2014</v>
      </c>
      <c r="D2273" t="s">
        <v>6186</v>
      </c>
      <c r="E2273" t="s">
        <v>6186</v>
      </c>
      <c r="F2273" t="s">
        <v>6186</v>
      </c>
      <c r="H2273" t="s">
        <v>6186</v>
      </c>
      <c r="I2273" t="str">
        <f t="shared" si="39"/>
        <v/>
      </c>
      <c r="K2273" t="s">
        <v>6186</v>
      </c>
      <c r="L2273" t="s">
        <v>6186</v>
      </c>
      <c r="M2273" t="s">
        <v>6186</v>
      </c>
      <c r="N2273" t="s">
        <v>6186</v>
      </c>
      <c r="O2273" t="s">
        <v>6186</v>
      </c>
      <c r="P2273" t="s">
        <v>6186</v>
      </c>
      <c r="Q2273" t="s">
        <v>6186</v>
      </c>
      <c r="R2273" t="s">
        <v>6186</v>
      </c>
      <c r="S2273" t="s">
        <v>6186</v>
      </c>
      <c r="T2273" t="s">
        <v>6186</v>
      </c>
      <c r="U2273" t="s">
        <v>6186</v>
      </c>
      <c r="V2273" t="s">
        <v>6186</v>
      </c>
      <c r="W2273" t="s">
        <v>6186</v>
      </c>
      <c r="X2273" t="s">
        <v>6186</v>
      </c>
      <c r="Y2273" t="s">
        <v>6186</v>
      </c>
      <c r="Z2273" t="s">
        <v>6186</v>
      </c>
      <c r="AA2273" t="s">
        <v>6186</v>
      </c>
      <c r="AB2273" t="s">
        <v>6186</v>
      </c>
      <c r="AC2273" t="s">
        <v>6186</v>
      </c>
      <c r="AD2273" t="s">
        <v>6186</v>
      </c>
      <c r="AE2273" t="s">
        <v>6186</v>
      </c>
      <c r="AF2273" t="s">
        <v>6186</v>
      </c>
      <c r="AG2273" t="s">
        <v>6186</v>
      </c>
      <c r="AH2273" t="s">
        <v>6186</v>
      </c>
      <c r="AI2273" t="s">
        <v>6186</v>
      </c>
      <c r="AJ2273" t="s">
        <v>6186</v>
      </c>
      <c r="AK2273" t="s">
        <v>6186</v>
      </c>
      <c r="AL2273" t="s">
        <v>6186</v>
      </c>
      <c r="AM2273" t="s">
        <v>6186</v>
      </c>
      <c r="AN2273" t="s">
        <v>6186</v>
      </c>
      <c r="AO2273" t="s">
        <v>6186</v>
      </c>
      <c r="AP2273" t="s">
        <v>6186</v>
      </c>
      <c r="AQ2273" t="s">
        <v>6186</v>
      </c>
      <c r="AR2273" t="s">
        <v>6186</v>
      </c>
      <c r="AS2273" t="s">
        <v>6186</v>
      </c>
      <c r="AT2273" t="s">
        <v>6186</v>
      </c>
      <c r="AU2273" t="s">
        <v>6186</v>
      </c>
      <c r="AV2273" t="s">
        <v>6186</v>
      </c>
      <c r="AW2273" t="s">
        <v>6186</v>
      </c>
      <c r="AX2273" t="s">
        <v>6186</v>
      </c>
      <c r="AY2273" t="s">
        <v>6186</v>
      </c>
      <c r="AZ2273" t="s">
        <v>6186</v>
      </c>
      <c r="BA2273" t="s">
        <v>6186</v>
      </c>
      <c r="BB2273" t="s">
        <v>6186</v>
      </c>
      <c r="BC2273" t="s">
        <v>6186</v>
      </c>
      <c r="BD2273" t="s">
        <v>6186</v>
      </c>
    </row>
    <row r="2274" spans="1:56">
      <c r="A2274" t="s">
        <v>6191</v>
      </c>
      <c r="B2274">
        <v>6000</v>
      </c>
      <c r="C2274">
        <v>2015</v>
      </c>
      <c r="D2274" t="s">
        <v>6186</v>
      </c>
      <c r="E2274" t="s">
        <v>6186</v>
      </c>
      <c r="F2274" t="s">
        <v>6186</v>
      </c>
      <c r="H2274" t="s">
        <v>6186</v>
      </c>
      <c r="I2274" t="str">
        <f t="shared" si="39"/>
        <v/>
      </c>
      <c r="K2274" t="s">
        <v>6186</v>
      </c>
      <c r="L2274" t="s">
        <v>6186</v>
      </c>
      <c r="M2274" t="s">
        <v>6186</v>
      </c>
      <c r="N2274" t="s">
        <v>6186</v>
      </c>
      <c r="O2274" t="s">
        <v>6186</v>
      </c>
      <c r="P2274" t="s">
        <v>6186</v>
      </c>
      <c r="Q2274" t="s">
        <v>6186</v>
      </c>
      <c r="R2274" t="s">
        <v>6186</v>
      </c>
      <c r="S2274" t="s">
        <v>6186</v>
      </c>
      <c r="T2274" t="s">
        <v>6186</v>
      </c>
      <c r="U2274" t="s">
        <v>6186</v>
      </c>
      <c r="V2274" t="s">
        <v>6186</v>
      </c>
      <c r="W2274" t="s">
        <v>6186</v>
      </c>
      <c r="X2274" t="s">
        <v>6186</v>
      </c>
      <c r="Y2274" t="s">
        <v>6186</v>
      </c>
      <c r="Z2274" t="s">
        <v>6186</v>
      </c>
      <c r="AA2274" t="s">
        <v>6186</v>
      </c>
      <c r="AB2274" t="s">
        <v>6186</v>
      </c>
      <c r="AC2274" t="s">
        <v>6186</v>
      </c>
      <c r="AD2274" t="s">
        <v>6186</v>
      </c>
      <c r="AE2274" t="s">
        <v>6186</v>
      </c>
      <c r="AF2274" t="s">
        <v>6186</v>
      </c>
      <c r="AG2274" t="s">
        <v>6186</v>
      </c>
      <c r="AH2274" t="s">
        <v>6186</v>
      </c>
      <c r="AI2274" t="s">
        <v>6186</v>
      </c>
      <c r="AJ2274" t="s">
        <v>6186</v>
      </c>
      <c r="AK2274" t="s">
        <v>6186</v>
      </c>
      <c r="AL2274" t="s">
        <v>6186</v>
      </c>
      <c r="AM2274" t="s">
        <v>6186</v>
      </c>
      <c r="AN2274" t="s">
        <v>6186</v>
      </c>
      <c r="AO2274" t="s">
        <v>6186</v>
      </c>
      <c r="AP2274" t="s">
        <v>6186</v>
      </c>
      <c r="AQ2274" t="s">
        <v>6186</v>
      </c>
      <c r="AR2274" t="s">
        <v>6186</v>
      </c>
      <c r="AS2274" t="s">
        <v>6186</v>
      </c>
      <c r="AT2274" t="s">
        <v>6186</v>
      </c>
      <c r="AU2274" t="s">
        <v>6186</v>
      </c>
      <c r="AV2274" t="s">
        <v>6186</v>
      </c>
      <c r="AW2274" t="s">
        <v>6186</v>
      </c>
      <c r="AX2274" t="s">
        <v>6186</v>
      </c>
      <c r="AY2274" t="s">
        <v>6186</v>
      </c>
      <c r="AZ2274" t="s">
        <v>6186</v>
      </c>
      <c r="BA2274" t="s">
        <v>6186</v>
      </c>
      <c r="BB2274" t="s">
        <v>6186</v>
      </c>
      <c r="BC2274" t="s">
        <v>6186</v>
      </c>
      <c r="BD2274" t="s">
        <v>6186</v>
      </c>
    </row>
    <row r="2275" spans="1:56">
      <c r="A2275" t="s">
        <v>6191</v>
      </c>
      <c r="B2275">
        <v>6000</v>
      </c>
      <c r="C2275">
        <v>2016</v>
      </c>
      <c r="D2275">
        <v>1</v>
      </c>
      <c r="E2275">
        <v>3.8999999999999999E-5</v>
      </c>
      <c r="F2275">
        <v>116.7731</v>
      </c>
      <c r="H2275">
        <v>86.916939999999997</v>
      </c>
      <c r="I2275">
        <f t="shared" si="39"/>
        <v>3.3897606599999999E-3</v>
      </c>
      <c r="K2275">
        <v>81.474000000000004</v>
      </c>
      <c r="L2275">
        <v>91.529799999999994</v>
      </c>
      <c r="M2275">
        <v>0</v>
      </c>
      <c r="N2275">
        <v>0</v>
      </c>
      <c r="O2275">
        <v>0</v>
      </c>
      <c r="P2275">
        <v>54.5</v>
      </c>
      <c r="Q2275" t="s">
        <v>6186</v>
      </c>
      <c r="R2275">
        <v>463</v>
      </c>
      <c r="S2275">
        <v>2.9</v>
      </c>
      <c r="T2275" t="s">
        <v>6186</v>
      </c>
      <c r="U2275">
        <v>7.7166999999999999E-2</v>
      </c>
      <c r="V2275">
        <v>260.75081</v>
      </c>
      <c r="W2275" t="s">
        <v>6186</v>
      </c>
      <c r="X2275">
        <v>1</v>
      </c>
      <c r="Y2275" t="s">
        <v>6186</v>
      </c>
      <c r="Z2275" t="s">
        <v>6186</v>
      </c>
      <c r="AA2275">
        <v>1</v>
      </c>
      <c r="AB2275" t="s">
        <v>6186</v>
      </c>
      <c r="AC2275" t="s">
        <v>6186</v>
      </c>
      <c r="AD2275" t="s">
        <v>6186</v>
      </c>
      <c r="AE2275" t="s">
        <v>6186</v>
      </c>
      <c r="AF2275" t="s">
        <v>6186</v>
      </c>
      <c r="AG2275" t="s">
        <v>6186</v>
      </c>
      <c r="AH2275" t="s">
        <v>6186</v>
      </c>
      <c r="AI2275">
        <v>1</v>
      </c>
      <c r="AJ2275" t="s">
        <v>6186</v>
      </c>
      <c r="AK2275">
        <v>1</v>
      </c>
      <c r="AL2275" t="s">
        <v>6186</v>
      </c>
      <c r="AM2275" t="s">
        <v>6186</v>
      </c>
      <c r="AN2275" t="s">
        <v>6186</v>
      </c>
      <c r="AO2275" t="s">
        <v>6186</v>
      </c>
      <c r="AP2275" t="s">
        <v>6186</v>
      </c>
      <c r="AQ2275" t="s">
        <v>6186</v>
      </c>
      <c r="AR2275" t="s">
        <v>6186</v>
      </c>
      <c r="AS2275" t="s">
        <v>6186</v>
      </c>
      <c r="AT2275" t="s">
        <v>6186</v>
      </c>
      <c r="AU2275" t="s">
        <v>6186</v>
      </c>
      <c r="AV2275">
        <v>1</v>
      </c>
      <c r="AW2275" t="s">
        <v>6186</v>
      </c>
      <c r="AX2275" t="s">
        <v>6186</v>
      </c>
      <c r="AY2275">
        <v>1</v>
      </c>
      <c r="AZ2275" t="s">
        <v>6186</v>
      </c>
      <c r="BA2275" t="s">
        <v>6186</v>
      </c>
      <c r="BB2275" t="s">
        <v>6186</v>
      </c>
      <c r="BC2275" t="s">
        <v>6186</v>
      </c>
      <c r="BD2275" t="s">
        <v>6186</v>
      </c>
    </row>
    <row r="2276" spans="1:56">
      <c r="A2276" t="s">
        <v>6191</v>
      </c>
      <c r="B2276">
        <v>6000</v>
      </c>
      <c r="C2276">
        <v>2017</v>
      </c>
      <c r="D2276">
        <v>8</v>
      </c>
      <c r="E2276">
        <v>4.8799999999999999E-4</v>
      </c>
      <c r="F2276">
        <v>118.36615999999999</v>
      </c>
      <c r="H2276">
        <v>87.35463</v>
      </c>
      <c r="I2276">
        <f t="shared" si="39"/>
        <v>4.2629059439999999E-2</v>
      </c>
      <c r="K2276">
        <v>85.148529999999994</v>
      </c>
      <c r="L2276">
        <v>89.096040000000002</v>
      </c>
      <c r="M2276">
        <v>0</v>
      </c>
      <c r="N2276">
        <v>0</v>
      </c>
      <c r="O2276">
        <v>0</v>
      </c>
      <c r="P2276">
        <v>54.8</v>
      </c>
      <c r="Q2276" t="s">
        <v>6186</v>
      </c>
      <c r="R2276">
        <v>565.94749999999999</v>
      </c>
      <c r="S2276">
        <v>4.5445000000000002</v>
      </c>
      <c r="T2276" t="s">
        <v>6186</v>
      </c>
      <c r="U2276">
        <v>9.4325000000000006E-2</v>
      </c>
      <c r="V2276">
        <v>262.06551999999999</v>
      </c>
      <c r="W2276" t="s">
        <v>6186</v>
      </c>
      <c r="X2276">
        <v>1</v>
      </c>
      <c r="Y2276" t="s">
        <v>6186</v>
      </c>
      <c r="Z2276" t="s">
        <v>6186</v>
      </c>
      <c r="AA2276">
        <v>1</v>
      </c>
      <c r="AB2276" t="s">
        <v>6186</v>
      </c>
      <c r="AC2276" t="s">
        <v>6186</v>
      </c>
      <c r="AD2276" t="s">
        <v>6186</v>
      </c>
      <c r="AE2276" t="s">
        <v>6186</v>
      </c>
      <c r="AF2276" t="s">
        <v>6186</v>
      </c>
      <c r="AG2276" t="s">
        <v>6186</v>
      </c>
      <c r="AH2276" t="s">
        <v>6186</v>
      </c>
      <c r="AI2276">
        <v>1</v>
      </c>
      <c r="AJ2276" t="s">
        <v>6186</v>
      </c>
      <c r="AK2276">
        <v>1</v>
      </c>
      <c r="AL2276" t="s">
        <v>6186</v>
      </c>
      <c r="AM2276" t="s">
        <v>6186</v>
      </c>
      <c r="AN2276" t="s">
        <v>6186</v>
      </c>
      <c r="AO2276" t="s">
        <v>6186</v>
      </c>
      <c r="AP2276" t="s">
        <v>6186</v>
      </c>
      <c r="AQ2276" t="s">
        <v>6186</v>
      </c>
      <c r="AR2276" t="s">
        <v>6186</v>
      </c>
      <c r="AS2276" t="s">
        <v>6186</v>
      </c>
      <c r="AT2276" t="s">
        <v>6186</v>
      </c>
      <c r="AU2276" t="s">
        <v>6186</v>
      </c>
      <c r="AV2276">
        <v>1</v>
      </c>
      <c r="AW2276" t="s">
        <v>6186</v>
      </c>
      <c r="AX2276" t="s">
        <v>6186</v>
      </c>
      <c r="AY2276">
        <v>1</v>
      </c>
      <c r="AZ2276" t="s">
        <v>6186</v>
      </c>
      <c r="BA2276" t="s">
        <v>6186</v>
      </c>
      <c r="BB2276" t="s">
        <v>6186</v>
      </c>
      <c r="BC2276" t="s">
        <v>6186</v>
      </c>
      <c r="BD2276" t="s">
        <v>6186</v>
      </c>
    </row>
    <row r="2277" spans="1:56">
      <c r="A2277" t="s">
        <v>6191</v>
      </c>
      <c r="B2277">
        <v>6000</v>
      </c>
      <c r="C2277">
        <v>2018</v>
      </c>
      <c r="D2277">
        <v>9</v>
      </c>
      <c r="E2277">
        <v>5.7499999999999999E-4</v>
      </c>
      <c r="F2277">
        <v>118.21232999999999</v>
      </c>
      <c r="H2277">
        <v>87.153809999999993</v>
      </c>
      <c r="I2277">
        <f t="shared" si="39"/>
        <v>5.0113440749999995E-2</v>
      </c>
      <c r="K2277">
        <v>85.350390000000004</v>
      </c>
      <c r="L2277">
        <v>88.565529999999995</v>
      </c>
      <c r="M2277">
        <v>0</v>
      </c>
      <c r="N2277">
        <v>0</v>
      </c>
      <c r="O2277">
        <v>0</v>
      </c>
      <c r="P2277">
        <v>54.8</v>
      </c>
      <c r="Q2277" t="s">
        <v>6186</v>
      </c>
      <c r="R2277">
        <v>568.10550000000001</v>
      </c>
      <c r="S2277">
        <v>4.5330000000000004</v>
      </c>
      <c r="T2277" t="s">
        <v>6186</v>
      </c>
      <c r="U2277">
        <v>9.4684000000000004E-2</v>
      </c>
      <c r="V2277">
        <v>261.47388999999998</v>
      </c>
      <c r="W2277" t="s">
        <v>6186</v>
      </c>
      <c r="X2277">
        <v>1</v>
      </c>
      <c r="Y2277" t="s">
        <v>6186</v>
      </c>
      <c r="Z2277" t="s">
        <v>6186</v>
      </c>
      <c r="AA2277">
        <v>1</v>
      </c>
      <c r="AB2277" t="s">
        <v>6186</v>
      </c>
      <c r="AC2277" t="s">
        <v>6186</v>
      </c>
      <c r="AD2277" t="s">
        <v>6186</v>
      </c>
      <c r="AE2277" t="s">
        <v>6186</v>
      </c>
      <c r="AF2277" t="s">
        <v>6186</v>
      </c>
      <c r="AG2277" t="s">
        <v>6186</v>
      </c>
      <c r="AH2277" t="s">
        <v>6186</v>
      </c>
      <c r="AI2277">
        <v>1</v>
      </c>
      <c r="AJ2277" t="s">
        <v>6186</v>
      </c>
      <c r="AK2277">
        <v>1</v>
      </c>
      <c r="AL2277" t="s">
        <v>6186</v>
      </c>
      <c r="AM2277" t="s">
        <v>6186</v>
      </c>
      <c r="AN2277" t="s">
        <v>6186</v>
      </c>
      <c r="AO2277" t="s">
        <v>6186</v>
      </c>
      <c r="AP2277" t="s">
        <v>6186</v>
      </c>
      <c r="AQ2277" t="s">
        <v>6186</v>
      </c>
      <c r="AR2277" t="s">
        <v>6186</v>
      </c>
      <c r="AS2277" t="s">
        <v>6186</v>
      </c>
      <c r="AT2277" t="s">
        <v>6186</v>
      </c>
      <c r="AU2277" t="s">
        <v>6186</v>
      </c>
      <c r="AV2277">
        <v>1</v>
      </c>
      <c r="AW2277" t="s">
        <v>6186</v>
      </c>
      <c r="AX2277" t="s">
        <v>6186</v>
      </c>
      <c r="AY2277">
        <v>1</v>
      </c>
      <c r="AZ2277" t="s">
        <v>6186</v>
      </c>
      <c r="BA2277" t="s">
        <v>6186</v>
      </c>
      <c r="BB2277" t="s">
        <v>6186</v>
      </c>
      <c r="BC2277" t="s">
        <v>6186</v>
      </c>
      <c r="BD2277" t="s">
        <v>6186</v>
      </c>
    </row>
    <row r="2278" spans="1:56">
      <c r="A2278" t="s">
        <v>6191</v>
      </c>
      <c r="B2278">
        <v>6000</v>
      </c>
      <c r="C2278">
        <v>2019</v>
      </c>
      <c r="D2278">
        <v>7</v>
      </c>
      <c r="E2278">
        <v>4.2999999999999999E-4</v>
      </c>
      <c r="F2278">
        <v>122.51891999999999</v>
      </c>
      <c r="H2278">
        <v>90.824250000000006</v>
      </c>
      <c r="I2278">
        <f t="shared" si="39"/>
        <v>3.9054427500000002E-2</v>
      </c>
      <c r="K2278">
        <v>92.26652</v>
      </c>
      <c r="L2278">
        <v>89.765709999999999</v>
      </c>
      <c r="M2278">
        <v>0</v>
      </c>
      <c r="N2278">
        <v>0</v>
      </c>
      <c r="O2278">
        <v>0</v>
      </c>
      <c r="P2278">
        <v>54.8</v>
      </c>
      <c r="Q2278" t="s">
        <v>6186</v>
      </c>
      <c r="R2278">
        <v>572.48820000000001</v>
      </c>
      <c r="S2278">
        <v>4.1265999999999998</v>
      </c>
      <c r="T2278" t="s">
        <v>6186</v>
      </c>
      <c r="U2278">
        <v>9.5415E-2</v>
      </c>
      <c r="V2278">
        <v>273.61279999999999</v>
      </c>
      <c r="W2278" t="s">
        <v>6186</v>
      </c>
      <c r="X2278">
        <v>1</v>
      </c>
      <c r="Y2278" t="s">
        <v>6186</v>
      </c>
      <c r="Z2278" t="s">
        <v>6186</v>
      </c>
      <c r="AA2278">
        <v>1</v>
      </c>
      <c r="AB2278" t="s">
        <v>6186</v>
      </c>
      <c r="AC2278" t="s">
        <v>6186</v>
      </c>
      <c r="AD2278" t="s">
        <v>6186</v>
      </c>
      <c r="AE2278" t="s">
        <v>6186</v>
      </c>
      <c r="AF2278" t="s">
        <v>6186</v>
      </c>
      <c r="AG2278" t="s">
        <v>6186</v>
      </c>
      <c r="AH2278" t="s">
        <v>6186</v>
      </c>
      <c r="AI2278">
        <v>1</v>
      </c>
      <c r="AJ2278" t="s">
        <v>6186</v>
      </c>
      <c r="AK2278">
        <v>1</v>
      </c>
      <c r="AL2278" t="s">
        <v>6186</v>
      </c>
      <c r="AM2278" t="s">
        <v>6186</v>
      </c>
      <c r="AN2278" t="s">
        <v>6186</v>
      </c>
      <c r="AO2278" t="s">
        <v>6186</v>
      </c>
      <c r="AP2278" t="s">
        <v>6186</v>
      </c>
      <c r="AQ2278" t="s">
        <v>6186</v>
      </c>
      <c r="AR2278" t="s">
        <v>6186</v>
      </c>
      <c r="AS2278" t="s">
        <v>6186</v>
      </c>
      <c r="AT2278" t="s">
        <v>6186</v>
      </c>
      <c r="AU2278" t="s">
        <v>6186</v>
      </c>
      <c r="AV2278">
        <v>1</v>
      </c>
      <c r="AW2278" t="s">
        <v>6186</v>
      </c>
      <c r="AX2278" t="s">
        <v>6186</v>
      </c>
      <c r="AY2278">
        <v>1</v>
      </c>
      <c r="AZ2278" t="s">
        <v>6186</v>
      </c>
      <c r="BA2278" t="s">
        <v>6186</v>
      </c>
      <c r="BB2278" t="s">
        <v>6186</v>
      </c>
      <c r="BC2278" t="s">
        <v>6186</v>
      </c>
      <c r="BD2278" t="s">
        <v>6186</v>
      </c>
    </row>
    <row r="2279" spans="1:56">
      <c r="A2279" t="s">
        <v>6191</v>
      </c>
      <c r="B2279">
        <v>6000</v>
      </c>
      <c r="C2279">
        <v>2020</v>
      </c>
      <c r="D2279">
        <v>8</v>
      </c>
      <c r="E2279">
        <v>5.7600000000000001E-4</v>
      </c>
      <c r="F2279">
        <v>123.0331</v>
      </c>
      <c r="H2279">
        <v>91.382819999999995</v>
      </c>
      <c r="I2279">
        <f t="shared" si="39"/>
        <v>5.2636504319999999E-2</v>
      </c>
      <c r="K2279">
        <v>93.986310000000003</v>
      </c>
      <c r="L2279">
        <v>89.512280000000004</v>
      </c>
      <c r="M2279">
        <v>0</v>
      </c>
      <c r="N2279">
        <v>0</v>
      </c>
      <c r="O2279">
        <v>0</v>
      </c>
      <c r="P2279">
        <v>54.8</v>
      </c>
      <c r="Q2279" t="s">
        <v>6186</v>
      </c>
      <c r="R2279">
        <v>599.92010000000005</v>
      </c>
      <c r="S2279">
        <v>2.5545</v>
      </c>
      <c r="T2279" t="s">
        <v>6186</v>
      </c>
      <c r="U2279">
        <v>9.9987000000000006E-2</v>
      </c>
      <c r="V2279">
        <v>275.73144000000002</v>
      </c>
      <c r="W2279" t="s">
        <v>6186</v>
      </c>
      <c r="X2279">
        <v>1</v>
      </c>
      <c r="Y2279" t="s">
        <v>6186</v>
      </c>
      <c r="Z2279" t="s">
        <v>6186</v>
      </c>
      <c r="AA2279">
        <v>1</v>
      </c>
      <c r="AB2279" t="s">
        <v>6186</v>
      </c>
      <c r="AC2279" t="s">
        <v>6186</v>
      </c>
      <c r="AD2279" t="s">
        <v>6186</v>
      </c>
      <c r="AE2279" t="s">
        <v>6186</v>
      </c>
      <c r="AF2279" t="s">
        <v>6186</v>
      </c>
      <c r="AG2279" t="s">
        <v>6186</v>
      </c>
      <c r="AH2279" t="s">
        <v>6186</v>
      </c>
      <c r="AI2279">
        <v>1</v>
      </c>
      <c r="AJ2279" t="s">
        <v>6186</v>
      </c>
      <c r="AK2279">
        <v>1</v>
      </c>
      <c r="AL2279" t="s">
        <v>6186</v>
      </c>
      <c r="AM2279" t="s">
        <v>6186</v>
      </c>
      <c r="AN2279" t="s">
        <v>6186</v>
      </c>
      <c r="AO2279" t="s">
        <v>6186</v>
      </c>
      <c r="AP2279" t="s">
        <v>6186</v>
      </c>
      <c r="AQ2279" t="s">
        <v>6186</v>
      </c>
      <c r="AR2279" t="s">
        <v>6186</v>
      </c>
      <c r="AS2279" t="s">
        <v>6186</v>
      </c>
      <c r="AT2279" t="s">
        <v>6186</v>
      </c>
      <c r="AU2279" t="s">
        <v>6186</v>
      </c>
      <c r="AV2279">
        <v>1</v>
      </c>
      <c r="AW2279" t="s">
        <v>6186</v>
      </c>
      <c r="AX2279" t="s">
        <v>6186</v>
      </c>
      <c r="AY2279">
        <v>1</v>
      </c>
      <c r="AZ2279" t="s">
        <v>6186</v>
      </c>
      <c r="BA2279" t="s">
        <v>6186</v>
      </c>
      <c r="BB2279" t="s">
        <v>6186</v>
      </c>
      <c r="BC2279" t="s">
        <v>6186</v>
      </c>
      <c r="BD2279" t="s">
        <v>6186</v>
      </c>
    </row>
    <row r="2280" spans="1:56">
      <c r="A2280" t="s">
        <v>6191</v>
      </c>
      <c r="B2280">
        <v>6000</v>
      </c>
      <c r="C2280">
        <v>2021</v>
      </c>
      <c r="D2280">
        <v>1</v>
      </c>
      <c r="E2280">
        <v>3.6000000000000001E-5</v>
      </c>
      <c r="F2280">
        <v>120.29528999999999</v>
      </c>
      <c r="G2280">
        <f>IFERROR(F2280*E2280,"")</f>
        <v>4.3306304400000002E-3</v>
      </c>
      <c r="H2280">
        <v>88.822410000000005</v>
      </c>
      <c r="I2280">
        <f t="shared" si="39"/>
        <v>3.1976067600000004E-3</v>
      </c>
      <c r="J2280">
        <f>IFERROR(M2280*E2280,"")</f>
        <v>0</v>
      </c>
      <c r="K2280">
        <v>92.013369999999995</v>
      </c>
      <c r="L2280">
        <v>86.557919999999996</v>
      </c>
      <c r="M2280">
        <v>0</v>
      </c>
      <c r="N2280">
        <v>0</v>
      </c>
      <c r="O2280">
        <v>0</v>
      </c>
      <c r="P2280">
        <v>54.9</v>
      </c>
      <c r="Q2280" t="s">
        <v>6186</v>
      </c>
      <c r="R2280">
        <v>569</v>
      </c>
      <c r="S2280">
        <v>2.6</v>
      </c>
      <c r="T2280" t="s">
        <v>6186</v>
      </c>
      <c r="U2280">
        <v>9.4833000000000001E-2</v>
      </c>
      <c r="V2280">
        <v>267.47804000000002</v>
      </c>
      <c r="W2280" t="s">
        <v>6186</v>
      </c>
      <c r="X2280">
        <v>1</v>
      </c>
      <c r="Y2280" t="s">
        <v>6186</v>
      </c>
      <c r="Z2280" t="s">
        <v>6186</v>
      </c>
      <c r="AA2280">
        <v>1</v>
      </c>
      <c r="AB2280" t="s">
        <v>6186</v>
      </c>
      <c r="AC2280" t="s">
        <v>6186</v>
      </c>
      <c r="AD2280" t="s">
        <v>6186</v>
      </c>
      <c r="AE2280" t="s">
        <v>6186</v>
      </c>
      <c r="AF2280" t="s">
        <v>6186</v>
      </c>
      <c r="AG2280" t="s">
        <v>6186</v>
      </c>
      <c r="AH2280" t="s">
        <v>6186</v>
      </c>
      <c r="AI2280">
        <v>1</v>
      </c>
      <c r="AJ2280" t="s">
        <v>6186</v>
      </c>
      <c r="AK2280">
        <v>1</v>
      </c>
      <c r="AL2280" t="s">
        <v>6186</v>
      </c>
      <c r="AM2280" t="s">
        <v>6186</v>
      </c>
      <c r="AN2280" t="s">
        <v>6186</v>
      </c>
      <c r="AO2280" t="s">
        <v>6186</v>
      </c>
      <c r="AP2280" t="s">
        <v>6186</v>
      </c>
      <c r="AQ2280" t="s">
        <v>6186</v>
      </c>
      <c r="AR2280" t="s">
        <v>6186</v>
      </c>
      <c r="AS2280" t="s">
        <v>6186</v>
      </c>
      <c r="AT2280" t="s">
        <v>6186</v>
      </c>
      <c r="AU2280" t="s">
        <v>6186</v>
      </c>
      <c r="AV2280">
        <v>1</v>
      </c>
      <c r="AW2280" t="s">
        <v>6186</v>
      </c>
      <c r="AX2280" t="s">
        <v>6186</v>
      </c>
      <c r="AY2280">
        <v>1</v>
      </c>
      <c r="AZ2280" t="s">
        <v>6186</v>
      </c>
      <c r="BA2280" t="s">
        <v>6186</v>
      </c>
      <c r="BB2280" t="s">
        <v>6186</v>
      </c>
      <c r="BC2280" t="s">
        <v>6186</v>
      </c>
      <c r="BD2280" t="s">
        <v>6186</v>
      </c>
    </row>
    <row r="2281" spans="1:56">
      <c r="A2281" t="s">
        <v>6191</v>
      </c>
      <c r="B2281">
        <v>6000</v>
      </c>
      <c r="C2281" t="s">
        <v>6187</v>
      </c>
      <c r="D2281" t="s">
        <v>6186</v>
      </c>
      <c r="E2281" t="s">
        <v>6186</v>
      </c>
      <c r="F2281" t="s">
        <v>6186</v>
      </c>
      <c r="H2281" t="s">
        <v>6186</v>
      </c>
      <c r="I2281" t="str">
        <f t="shared" si="39"/>
        <v/>
      </c>
      <c r="K2281" t="s">
        <v>6186</v>
      </c>
      <c r="L2281" t="s">
        <v>6186</v>
      </c>
      <c r="M2281" t="s">
        <v>6186</v>
      </c>
      <c r="N2281" t="s">
        <v>6186</v>
      </c>
      <c r="O2281" t="s">
        <v>6186</v>
      </c>
      <c r="P2281" t="s">
        <v>6186</v>
      </c>
      <c r="Q2281" t="s">
        <v>6186</v>
      </c>
      <c r="R2281" t="s">
        <v>6186</v>
      </c>
      <c r="S2281" t="s">
        <v>6186</v>
      </c>
      <c r="T2281" t="s">
        <v>6186</v>
      </c>
      <c r="U2281" t="s">
        <v>6186</v>
      </c>
      <c r="V2281" t="s">
        <v>6186</v>
      </c>
      <c r="W2281" t="s">
        <v>6186</v>
      </c>
      <c r="X2281" t="s">
        <v>6186</v>
      </c>
      <c r="Y2281" t="s">
        <v>6186</v>
      </c>
      <c r="Z2281" t="s">
        <v>6186</v>
      </c>
      <c r="AA2281" t="s">
        <v>6186</v>
      </c>
      <c r="AB2281" t="s">
        <v>6186</v>
      </c>
      <c r="AC2281" t="s">
        <v>6186</v>
      </c>
      <c r="AD2281" t="s">
        <v>6186</v>
      </c>
      <c r="AE2281" t="s">
        <v>6186</v>
      </c>
      <c r="AF2281" t="s">
        <v>6186</v>
      </c>
      <c r="AG2281" t="s">
        <v>6186</v>
      </c>
      <c r="AH2281" t="s">
        <v>6186</v>
      </c>
      <c r="AI2281" t="s">
        <v>6186</v>
      </c>
      <c r="AJ2281" t="s">
        <v>6186</v>
      </c>
      <c r="AK2281" t="s">
        <v>6186</v>
      </c>
      <c r="AL2281" t="s">
        <v>6186</v>
      </c>
      <c r="AM2281" t="s">
        <v>6186</v>
      </c>
      <c r="AN2281" t="s">
        <v>6186</v>
      </c>
      <c r="AO2281" t="s">
        <v>6186</v>
      </c>
      <c r="AP2281" t="s">
        <v>6186</v>
      </c>
      <c r="AQ2281" t="s">
        <v>6186</v>
      </c>
      <c r="AR2281" t="s">
        <v>6186</v>
      </c>
      <c r="AS2281" t="s">
        <v>6186</v>
      </c>
      <c r="AT2281" t="s">
        <v>6186</v>
      </c>
      <c r="AU2281" t="s">
        <v>6186</v>
      </c>
      <c r="AV2281" t="s">
        <v>6186</v>
      </c>
      <c r="AW2281" t="s">
        <v>6186</v>
      </c>
      <c r="AX2281" t="s">
        <v>6186</v>
      </c>
      <c r="AY2281" t="s">
        <v>6186</v>
      </c>
      <c r="AZ2281" t="s">
        <v>6186</v>
      </c>
      <c r="BA2281" t="s">
        <v>6186</v>
      </c>
      <c r="BB2281" t="s">
        <v>6186</v>
      </c>
      <c r="BC2281" t="s">
        <v>6186</v>
      </c>
      <c r="BD2281" t="s">
        <v>6186</v>
      </c>
    </row>
    <row r="2282" spans="1:56">
      <c r="A2282" t="s">
        <v>6190</v>
      </c>
      <c r="B2282">
        <v>6000</v>
      </c>
      <c r="C2282">
        <v>1975</v>
      </c>
      <c r="D2282">
        <v>1</v>
      </c>
      <c r="E2282">
        <v>5.8999999999999998E-5</v>
      </c>
      <c r="F2282">
        <v>11.055249999999999</v>
      </c>
      <c r="H2282">
        <v>9.37209</v>
      </c>
      <c r="I2282">
        <f t="shared" si="39"/>
        <v>5.5295330999999997E-4</v>
      </c>
      <c r="K2282">
        <v>9.1324500000000004</v>
      </c>
      <c r="L2282">
        <v>9.6826299999999996</v>
      </c>
      <c r="M2282">
        <v>948.24100999999996</v>
      </c>
      <c r="N2282">
        <v>973.12305000000003</v>
      </c>
      <c r="O2282">
        <v>917.82961999999998</v>
      </c>
      <c r="P2282" t="s">
        <v>6186</v>
      </c>
      <c r="Q2282">
        <v>316.91149999999999</v>
      </c>
      <c r="R2282">
        <v>148.55590000000001</v>
      </c>
      <c r="S2282" t="s">
        <v>6186</v>
      </c>
      <c r="T2282">
        <v>0.46974399999999999</v>
      </c>
      <c r="U2282">
        <v>2.4759E-2</v>
      </c>
      <c r="V2282">
        <v>28.470330000000001</v>
      </c>
      <c r="W2282" t="s">
        <v>6186</v>
      </c>
      <c r="X2282" t="s">
        <v>6186</v>
      </c>
      <c r="Y2282">
        <v>1</v>
      </c>
      <c r="Z2282">
        <v>0.85299999999999998</v>
      </c>
      <c r="AA2282">
        <v>0.14699999999999999</v>
      </c>
      <c r="AB2282" t="s">
        <v>6186</v>
      </c>
      <c r="AC2282" t="s">
        <v>6186</v>
      </c>
      <c r="AD2282" t="s">
        <v>6186</v>
      </c>
      <c r="AE2282">
        <v>1</v>
      </c>
      <c r="AF2282" t="s">
        <v>6186</v>
      </c>
      <c r="AG2282" t="s">
        <v>6186</v>
      </c>
      <c r="AH2282" t="s">
        <v>6186</v>
      </c>
      <c r="AI2282" t="s">
        <v>6186</v>
      </c>
      <c r="AJ2282" t="s">
        <v>6186</v>
      </c>
      <c r="AK2282" t="s">
        <v>6186</v>
      </c>
      <c r="AL2282" t="s">
        <v>6186</v>
      </c>
      <c r="AM2282" t="s">
        <v>6186</v>
      </c>
      <c r="AN2282" t="s">
        <v>6186</v>
      </c>
      <c r="AO2282" t="s">
        <v>6186</v>
      </c>
      <c r="AP2282">
        <v>1</v>
      </c>
      <c r="AQ2282" t="s">
        <v>6186</v>
      </c>
      <c r="AR2282" t="s">
        <v>6186</v>
      </c>
      <c r="AS2282" t="s">
        <v>6186</v>
      </c>
      <c r="AT2282" t="s">
        <v>6186</v>
      </c>
      <c r="AU2282" t="s">
        <v>6186</v>
      </c>
      <c r="AV2282" t="s">
        <v>6186</v>
      </c>
      <c r="AW2282" t="s">
        <v>6186</v>
      </c>
      <c r="AX2282">
        <v>8</v>
      </c>
      <c r="AY2282" t="s">
        <v>6186</v>
      </c>
      <c r="AZ2282" t="s">
        <v>6186</v>
      </c>
      <c r="BA2282" t="s">
        <v>6186</v>
      </c>
      <c r="BB2282" t="s">
        <v>6186</v>
      </c>
      <c r="BC2282" t="s">
        <v>6186</v>
      </c>
      <c r="BD2282" t="s">
        <v>6186</v>
      </c>
    </row>
    <row r="2283" spans="1:56">
      <c r="A2283" t="s">
        <v>6190</v>
      </c>
      <c r="B2283">
        <v>6000</v>
      </c>
      <c r="C2283">
        <v>1976</v>
      </c>
      <c r="D2283">
        <v>1</v>
      </c>
      <c r="E2283">
        <v>4.3999999999999999E-5</v>
      </c>
      <c r="F2283">
        <v>11.9056</v>
      </c>
      <c r="H2283">
        <v>10.10197</v>
      </c>
      <c r="I2283">
        <f t="shared" si="39"/>
        <v>4.4448667999999995E-4</v>
      </c>
      <c r="K2283">
        <v>9.7051099999999995</v>
      </c>
      <c r="L2283">
        <v>10.633419999999999</v>
      </c>
      <c r="M2283">
        <v>879.72967000000006</v>
      </c>
      <c r="N2283">
        <v>915.70356000000004</v>
      </c>
      <c r="O2283">
        <v>835.76158999999996</v>
      </c>
      <c r="P2283" t="s">
        <v>6186</v>
      </c>
      <c r="Q2283">
        <v>324.98320000000001</v>
      </c>
      <c r="R2283">
        <v>143.84540000000001</v>
      </c>
      <c r="S2283" t="s">
        <v>6186</v>
      </c>
      <c r="T2283">
        <v>0.44515700000000002</v>
      </c>
      <c r="U2283">
        <v>2.3973999999999999E-2</v>
      </c>
      <c r="V2283">
        <v>30.514420000000001</v>
      </c>
      <c r="W2283" t="s">
        <v>6186</v>
      </c>
      <c r="X2283" t="s">
        <v>6186</v>
      </c>
      <c r="Y2283">
        <v>1</v>
      </c>
      <c r="Z2283">
        <v>0.85699999999999998</v>
      </c>
      <c r="AA2283">
        <v>0.14299999999999999</v>
      </c>
      <c r="AB2283" t="s">
        <v>6186</v>
      </c>
      <c r="AC2283" t="s">
        <v>6186</v>
      </c>
      <c r="AD2283" t="s">
        <v>6186</v>
      </c>
      <c r="AE2283">
        <v>1</v>
      </c>
      <c r="AF2283" t="s">
        <v>6186</v>
      </c>
      <c r="AG2283" t="s">
        <v>6186</v>
      </c>
      <c r="AH2283" t="s">
        <v>6186</v>
      </c>
      <c r="AI2283" t="s">
        <v>6186</v>
      </c>
      <c r="AJ2283" t="s">
        <v>6186</v>
      </c>
      <c r="AK2283" t="s">
        <v>6186</v>
      </c>
      <c r="AL2283" t="s">
        <v>6186</v>
      </c>
      <c r="AM2283" t="s">
        <v>6186</v>
      </c>
      <c r="AN2283" t="s">
        <v>6186</v>
      </c>
      <c r="AO2283" t="s">
        <v>6186</v>
      </c>
      <c r="AP2283">
        <v>1</v>
      </c>
      <c r="AQ2283" t="s">
        <v>6186</v>
      </c>
      <c r="AR2283" t="s">
        <v>6186</v>
      </c>
      <c r="AS2283" t="s">
        <v>6186</v>
      </c>
      <c r="AT2283" t="s">
        <v>6186</v>
      </c>
      <c r="AU2283" t="s">
        <v>6186</v>
      </c>
      <c r="AV2283" t="s">
        <v>6186</v>
      </c>
      <c r="AW2283" t="s">
        <v>6186</v>
      </c>
      <c r="AX2283">
        <v>8</v>
      </c>
      <c r="AY2283" t="s">
        <v>6186</v>
      </c>
      <c r="AZ2283" t="s">
        <v>6186</v>
      </c>
      <c r="BA2283" t="s">
        <v>6186</v>
      </c>
      <c r="BB2283" t="s">
        <v>6186</v>
      </c>
      <c r="BC2283" t="s">
        <v>6186</v>
      </c>
      <c r="BD2283" t="s">
        <v>6186</v>
      </c>
    </row>
    <row r="2284" spans="1:56">
      <c r="A2284" t="s">
        <v>6190</v>
      </c>
      <c r="B2284">
        <v>6000</v>
      </c>
      <c r="C2284">
        <v>1977</v>
      </c>
      <c r="D2284">
        <v>1</v>
      </c>
      <c r="E2284">
        <v>6.0000000000000002E-5</v>
      </c>
      <c r="F2284">
        <v>13.039680000000001</v>
      </c>
      <c r="H2284">
        <v>11.045970000000001</v>
      </c>
      <c r="I2284">
        <f t="shared" si="39"/>
        <v>6.6275820000000001E-4</v>
      </c>
      <c r="K2284">
        <v>10.89446</v>
      </c>
      <c r="L2284">
        <v>11.236969999999999</v>
      </c>
      <c r="M2284">
        <v>804.54665999999997</v>
      </c>
      <c r="N2284">
        <v>815.73533999999995</v>
      </c>
      <c r="O2284">
        <v>790.87159999999994</v>
      </c>
      <c r="P2284" t="s">
        <v>6186</v>
      </c>
      <c r="Q2284">
        <v>317.66430000000003</v>
      </c>
      <c r="R2284">
        <v>148.33920000000001</v>
      </c>
      <c r="S2284" t="s">
        <v>6186</v>
      </c>
      <c r="T2284">
        <v>0.46812199999999998</v>
      </c>
      <c r="U2284">
        <v>2.4722999999999998E-2</v>
      </c>
      <c r="V2284">
        <v>33.246920000000003</v>
      </c>
      <c r="W2284" t="s">
        <v>6186</v>
      </c>
      <c r="X2284" t="s">
        <v>6186</v>
      </c>
      <c r="Y2284">
        <v>1</v>
      </c>
      <c r="Z2284">
        <v>0.65600000000000003</v>
      </c>
      <c r="AA2284">
        <v>0.34399999999999997</v>
      </c>
      <c r="AB2284" t="s">
        <v>6186</v>
      </c>
      <c r="AC2284" t="s">
        <v>6186</v>
      </c>
      <c r="AD2284" t="s">
        <v>6186</v>
      </c>
      <c r="AE2284">
        <v>1</v>
      </c>
      <c r="AF2284" t="s">
        <v>6186</v>
      </c>
      <c r="AG2284" t="s">
        <v>6186</v>
      </c>
      <c r="AH2284" t="s">
        <v>6186</v>
      </c>
      <c r="AI2284" t="s">
        <v>6186</v>
      </c>
      <c r="AJ2284" t="s">
        <v>6186</v>
      </c>
      <c r="AK2284" t="s">
        <v>6186</v>
      </c>
      <c r="AL2284" t="s">
        <v>6186</v>
      </c>
      <c r="AM2284" t="s">
        <v>6186</v>
      </c>
      <c r="AN2284" t="s">
        <v>6186</v>
      </c>
      <c r="AO2284" t="s">
        <v>6186</v>
      </c>
      <c r="AP2284">
        <v>1</v>
      </c>
      <c r="AQ2284" t="s">
        <v>6186</v>
      </c>
      <c r="AR2284" t="s">
        <v>6186</v>
      </c>
      <c r="AS2284" t="s">
        <v>6186</v>
      </c>
      <c r="AT2284" t="s">
        <v>6186</v>
      </c>
      <c r="AU2284" t="s">
        <v>6186</v>
      </c>
      <c r="AV2284" t="s">
        <v>6186</v>
      </c>
      <c r="AW2284" t="s">
        <v>6186</v>
      </c>
      <c r="AX2284">
        <v>8</v>
      </c>
      <c r="AY2284" t="s">
        <v>6186</v>
      </c>
      <c r="AZ2284" t="s">
        <v>6186</v>
      </c>
      <c r="BA2284" t="s">
        <v>6186</v>
      </c>
      <c r="BB2284" t="s">
        <v>6186</v>
      </c>
      <c r="BC2284" t="s">
        <v>6186</v>
      </c>
      <c r="BD2284" t="s">
        <v>6186</v>
      </c>
    </row>
    <row r="2285" spans="1:56">
      <c r="A2285" t="s">
        <v>6190</v>
      </c>
      <c r="B2285">
        <v>6000</v>
      </c>
      <c r="C2285">
        <v>1978</v>
      </c>
      <c r="D2285">
        <v>1</v>
      </c>
      <c r="E2285">
        <v>4.8999999999999998E-5</v>
      </c>
      <c r="F2285">
        <v>12.509779999999999</v>
      </c>
      <c r="H2285">
        <v>10.60069</v>
      </c>
      <c r="I2285">
        <f t="shared" si="39"/>
        <v>5.1943381000000004E-4</v>
      </c>
      <c r="K2285">
        <v>10.37588</v>
      </c>
      <c r="L2285">
        <v>10.88904</v>
      </c>
      <c r="M2285">
        <v>838.34187999999995</v>
      </c>
      <c r="N2285">
        <v>856.50573999999995</v>
      </c>
      <c r="O2285">
        <v>816.14161000000001</v>
      </c>
      <c r="P2285" t="s">
        <v>6186</v>
      </c>
      <c r="Q2285">
        <v>324.2131</v>
      </c>
      <c r="R2285">
        <v>153.7713</v>
      </c>
      <c r="S2285">
        <v>16.802900000000001</v>
      </c>
      <c r="T2285">
        <v>0.47467100000000001</v>
      </c>
      <c r="U2285">
        <v>2.5628999999999999E-2</v>
      </c>
      <c r="V2285">
        <v>31.939830000000001</v>
      </c>
      <c r="W2285" t="s">
        <v>6186</v>
      </c>
      <c r="X2285" t="s">
        <v>6186</v>
      </c>
      <c r="Y2285">
        <v>1</v>
      </c>
      <c r="Z2285">
        <v>0.64300000000000002</v>
      </c>
      <c r="AA2285">
        <v>0.35699999999999998</v>
      </c>
      <c r="AB2285" t="s">
        <v>6186</v>
      </c>
      <c r="AC2285" t="s">
        <v>6186</v>
      </c>
      <c r="AD2285" t="s">
        <v>6186</v>
      </c>
      <c r="AE2285">
        <v>1</v>
      </c>
      <c r="AF2285" t="s">
        <v>6186</v>
      </c>
      <c r="AG2285" t="s">
        <v>6186</v>
      </c>
      <c r="AH2285" t="s">
        <v>6186</v>
      </c>
      <c r="AI2285" t="s">
        <v>6186</v>
      </c>
      <c r="AJ2285" t="s">
        <v>6186</v>
      </c>
      <c r="AK2285" t="s">
        <v>6186</v>
      </c>
      <c r="AL2285" t="s">
        <v>6186</v>
      </c>
      <c r="AM2285" t="s">
        <v>6186</v>
      </c>
      <c r="AN2285" t="s">
        <v>6186</v>
      </c>
      <c r="AO2285" t="s">
        <v>6186</v>
      </c>
      <c r="AP2285">
        <v>1</v>
      </c>
      <c r="AQ2285" t="s">
        <v>6186</v>
      </c>
      <c r="AR2285" t="s">
        <v>6186</v>
      </c>
      <c r="AS2285" t="s">
        <v>6186</v>
      </c>
      <c r="AT2285" t="s">
        <v>6186</v>
      </c>
      <c r="AU2285" t="s">
        <v>6186</v>
      </c>
      <c r="AV2285" t="s">
        <v>6186</v>
      </c>
      <c r="AW2285" t="s">
        <v>6186</v>
      </c>
      <c r="AX2285">
        <v>7.1</v>
      </c>
      <c r="AY2285" t="s">
        <v>6186</v>
      </c>
      <c r="AZ2285" t="s">
        <v>6186</v>
      </c>
      <c r="BA2285" t="s">
        <v>6186</v>
      </c>
      <c r="BB2285" t="s">
        <v>6186</v>
      </c>
      <c r="BC2285" t="s">
        <v>6186</v>
      </c>
      <c r="BD2285" t="s">
        <v>6186</v>
      </c>
    </row>
    <row r="2286" spans="1:56">
      <c r="A2286" t="s">
        <v>6190</v>
      </c>
      <c r="B2286">
        <v>6000</v>
      </c>
      <c r="C2286">
        <v>1979</v>
      </c>
      <c r="D2286">
        <v>3</v>
      </c>
      <c r="E2286">
        <v>2.2900000000000001E-4</v>
      </c>
      <c r="F2286">
        <v>10.64</v>
      </c>
      <c r="H2286">
        <v>9.0552200000000003</v>
      </c>
      <c r="I2286">
        <f t="shared" si="39"/>
        <v>2.07364538E-3</v>
      </c>
      <c r="K2286">
        <v>8.3699999999999992</v>
      </c>
      <c r="L2286">
        <v>10.061999999999999</v>
      </c>
      <c r="M2286">
        <v>981.42332999999996</v>
      </c>
      <c r="N2286" s="149">
        <v>1061.7682199999999</v>
      </c>
      <c r="O2286">
        <v>883.22401000000002</v>
      </c>
      <c r="P2286" t="s">
        <v>6186</v>
      </c>
      <c r="Q2286">
        <v>460</v>
      </c>
      <c r="R2286">
        <v>270</v>
      </c>
      <c r="S2286">
        <v>11.7311</v>
      </c>
      <c r="T2286">
        <v>0.58695699999999995</v>
      </c>
      <c r="U2286">
        <v>4.4999999999999998E-2</v>
      </c>
      <c r="V2286">
        <v>27.165649999999999</v>
      </c>
      <c r="W2286" t="s">
        <v>6186</v>
      </c>
      <c r="X2286" t="s">
        <v>6186</v>
      </c>
      <c r="Y2286">
        <v>1</v>
      </c>
      <c r="Z2286" t="s">
        <v>6186</v>
      </c>
      <c r="AA2286">
        <v>1</v>
      </c>
      <c r="AB2286" t="s">
        <v>6186</v>
      </c>
      <c r="AC2286" t="s">
        <v>6186</v>
      </c>
      <c r="AD2286" t="s">
        <v>6186</v>
      </c>
      <c r="AE2286">
        <v>1</v>
      </c>
      <c r="AF2286" t="s">
        <v>6186</v>
      </c>
      <c r="AG2286" t="s">
        <v>6186</v>
      </c>
      <c r="AH2286" t="s">
        <v>6186</v>
      </c>
      <c r="AI2286" t="s">
        <v>6186</v>
      </c>
      <c r="AJ2286" t="s">
        <v>6186</v>
      </c>
      <c r="AK2286" t="s">
        <v>6186</v>
      </c>
      <c r="AL2286" t="s">
        <v>6186</v>
      </c>
      <c r="AM2286" t="s">
        <v>6186</v>
      </c>
      <c r="AN2286" t="s">
        <v>6186</v>
      </c>
      <c r="AO2286" t="s">
        <v>6186</v>
      </c>
      <c r="AP2286">
        <v>1</v>
      </c>
      <c r="AQ2286" t="s">
        <v>6186</v>
      </c>
      <c r="AR2286" t="s">
        <v>6186</v>
      </c>
      <c r="AS2286" t="s">
        <v>6186</v>
      </c>
      <c r="AT2286" t="s">
        <v>6186</v>
      </c>
      <c r="AU2286" t="s">
        <v>6186</v>
      </c>
      <c r="AV2286">
        <v>3</v>
      </c>
      <c r="AW2286" t="s">
        <v>6186</v>
      </c>
      <c r="AX2286">
        <v>8</v>
      </c>
      <c r="AY2286">
        <v>1</v>
      </c>
      <c r="AZ2286" t="s">
        <v>6186</v>
      </c>
      <c r="BA2286" t="s">
        <v>6186</v>
      </c>
      <c r="BB2286" t="s">
        <v>6186</v>
      </c>
      <c r="BC2286" t="s">
        <v>6186</v>
      </c>
      <c r="BD2286" t="s">
        <v>6186</v>
      </c>
    </row>
    <row r="2287" spans="1:56">
      <c r="A2287" t="s">
        <v>6190</v>
      </c>
      <c r="B2287">
        <v>6000</v>
      </c>
      <c r="C2287">
        <v>1980</v>
      </c>
      <c r="D2287">
        <v>1</v>
      </c>
      <c r="E2287">
        <v>8.5000000000000006E-5</v>
      </c>
      <c r="F2287">
        <v>10.91</v>
      </c>
      <c r="H2287">
        <v>9.2433700000000005</v>
      </c>
      <c r="I2287">
        <f t="shared" si="39"/>
        <v>7.8568645000000011E-4</v>
      </c>
      <c r="K2287">
        <v>9.09</v>
      </c>
      <c r="L2287">
        <v>9.4380000000000006</v>
      </c>
      <c r="M2287">
        <v>961.44582000000003</v>
      </c>
      <c r="N2287">
        <v>977.66777000000002</v>
      </c>
      <c r="O2287">
        <v>941.61899000000005</v>
      </c>
      <c r="P2287" t="s">
        <v>6186</v>
      </c>
      <c r="Q2287">
        <v>400</v>
      </c>
      <c r="R2287">
        <v>187</v>
      </c>
      <c r="S2287">
        <v>15.222799999999999</v>
      </c>
      <c r="T2287">
        <v>0.46750000000000003</v>
      </c>
      <c r="U2287">
        <v>3.1167E-2</v>
      </c>
      <c r="V2287">
        <v>27.73011</v>
      </c>
      <c r="W2287" t="s">
        <v>6186</v>
      </c>
      <c r="X2287" t="s">
        <v>6186</v>
      </c>
      <c r="Y2287">
        <v>1</v>
      </c>
      <c r="Z2287" t="s">
        <v>6186</v>
      </c>
      <c r="AA2287">
        <v>1</v>
      </c>
      <c r="AB2287" t="s">
        <v>6186</v>
      </c>
      <c r="AC2287" t="s">
        <v>6186</v>
      </c>
      <c r="AD2287" t="s">
        <v>6186</v>
      </c>
      <c r="AE2287">
        <v>1</v>
      </c>
      <c r="AF2287" t="s">
        <v>6186</v>
      </c>
      <c r="AG2287" t="s">
        <v>6186</v>
      </c>
      <c r="AH2287" t="s">
        <v>6186</v>
      </c>
      <c r="AI2287" t="s">
        <v>6186</v>
      </c>
      <c r="AJ2287" t="s">
        <v>6186</v>
      </c>
      <c r="AK2287" t="s">
        <v>6186</v>
      </c>
      <c r="AL2287" t="s">
        <v>6186</v>
      </c>
      <c r="AM2287" t="s">
        <v>6186</v>
      </c>
      <c r="AN2287" t="s">
        <v>6186</v>
      </c>
      <c r="AO2287" t="s">
        <v>6186</v>
      </c>
      <c r="AP2287">
        <v>1</v>
      </c>
      <c r="AQ2287" t="s">
        <v>6186</v>
      </c>
      <c r="AR2287" t="s">
        <v>6186</v>
      </c>
      <c r="AS2287" t="s">
        <v>6186</v>
      </c>
      <c r="AT2287" t="s">
        <v>6186</v>
      </c>
      <c r="AU2287" t="s">
        <v>6186</v>
      </c>
      <c r="AV2287">
        <v>3</v>
      </c>
      <c r="AW2287" t="s">
        <v>6186</v>
      </c>
      <c r="AX2287">
        <v>8</v>
      </c>
      <c r="AY2287">
        <v>1</v>
      </c>
      <c r="AZ2287" t="s">
        <v>6186</v>
      </c>
      <c r="BA2287" t="s">
        <v>6186</v>
      </c>
      <c r="BB2287" t="s">
        <v>6186</v>
      </c>
      <c r="BC2287" t="s">
        <v>6186</v>
      </c>
      <c r="BD2287" t="s">
        <v>6186</v>
      </c>
    </row>
    <row r="2288" spans="1:56">
      <c r="A2288" t="s">
        <v>6190</v>
      </c>
      <c r="B2288">
        <v>6000</v>
      </c>
      <c r="C2288">
        <v>1981</v>
      </c>
      <c r="D2288" t="s">
        <v>6186</v>
      </c>
      <c r="E2288" t="s">
        <v>6186</v>
      </c>
      <c r="F2288" t="s">
        <v>6186</v>
      </c>
      <c r="H2288" t="s">
        <v>6186</v>
      </c>
      <c r="I2288" t="str">
        <f t="shared" si="39"/>
        <v/>
      </c>
      <c r="K2288" t="s">
        <v>6186</v>
      </c>
      <c r="L2288" t="s">
        <v>6186</v>
      </c>
      <c r="M2288" t="s">
        <v>6186</v>
      </c>
      <c r="N2288" t="s">
        <v>6186</v>
      </c>
      <c r="O2288" t="s">
        <v>6186</v>
      </c>
      <c r="P2288" t="s">
        <v>6186</v>
      </c>
      <c r="Q2288" t="s">
        <v>6186</v>
      </c>
      <c r="R2288" t="s">
        <v>6186</v>
      </c>
      <c r="S2288" t="s">
        <v>6186</v>
      </c>
      <c r="T2288" t="s">
        <v>6186</v>
      </c>
      <c r="U2288" t="s">
        <v>6186</v>
      </c>
      <c r="V2288" t="s">
        <v>6186</v>
      </c>
      <c r="W2288" t="s">
        <v>6186</v>
      </c>
      <c r="X2288" t="s">
        <v>6186</v>
      </c>
      <c r="Y2288" t="s">
        <v>6186</v>
      </c>
      <c r="Z2288" t="s">
        <v>6186</v>
      </c>
      <c r="AA2288" t="s">
        <v>6186</v>
      </c>
      <c r="AB2288" t="s">
        <v>6186</v>
      </c>
      <c r="AC2288" t="s">
        <v>6186</v>
      </c>
      <c r="AD2288" t="s">
        <v>6186</v>
      </c>
      <c r="AE2288" t="s">
        <v>6186</v>
      </c>
      <c r="AF2288" t="s">
        <v>6186</v>
      </c>
      <c r="AG2288" t="s">
        <v>6186</v>
      </c>
      <c r="AH2288" t="s">
        <v>6186</v>
      </c>
      <c r="AI2288" t="s">
        <v>6186</v>
      </c>
      <c r="AJ2288" t="s">
        <v>6186</v>
      </c>
      <c r="AK2288" t="s">
        <v>6186</v>
      </c>
      <c r="AL2288" t="s">
        <v>6186</v>
      </c>
      <c r="AM2288" t="s">
        <v>6186</v>
      </c>
      <c r="AN2288" t="s">
        <v>6186</v>
      </c>
      <c r="AO2288" t="s">
        <v>6186</v>
      </c>
      <c r="AP2288" t="s">
        <v>6186</v>
      </c>
      <c r="AQ2288" t="s">
        <v>6186</v>
      </c>
      <c r="AR2288" t="s">
        <v>6186</v>
      </c>
      <c r="AS2288" t="s">
        <v>6186</v>
      </c>
      <c r="AT2288" t="s">
        <v>6186</v>
      </c>
      <c r="AU2288" t="s">
        <v>6186</v>
      </c>
      <c r="AV2288" t="s">
        <v>6186</v>
      </c>
      <c r="AW2288" t="s">
        <v>6186</v>
      </c>
      <c r="AX2288" t="s">
        <v>6186</v>
      </c>
      <c r="AY2288" t="s">
        <v>6186</v>
      </c>
      <c r="AZ2288" t="s">
        <v>6186</v>
      </c>
      <c r="BA2288" t="s">
        <v>6186</v>
      </c>
      <c r="BB2288" t="s">
        <v>6186</v>
      </c>
      <c r="BC2288" t="s">
        <v>6186</v>
      </c>
      <c r="BD2288" t="s">
        <v>6186</v>
      </c>
    </row>
    <row r="2289" spans="1:56">
      <c r="A2289" t="s">
        <v>6190</v>
      </c>
      <c r="B2289">
        <v>6000</v>
      </c>
      <c r="C2289">
        <v>1982</v>
      </c>
      <c r="D2289">
        <v>0</v>
      </c>
      <c r="E2289">
        <v>3.0000000000000001E-6</v>
      </c>
      <c r="F2289">
        <v>11.87</v>
      </c>
      <c r="H2289">
        <v>10.084989999999999</v>
      </c>
      <c r="I2289">
        <f t="shared" si="39"/>
        <v>3.0254969999999999E-5</v>
      </c>
      <c r="K2289">
        <v>9.5399999999999991</v>
      </c>
      <c r="L2289">
        <v>10.842000000000001</v>
      </c>
      <c r="M2289">
        <v>881.21046999999999</v>
      </c>
      <c r="N2289">
        <v>931.55136000000005</v>
      </c>
      <c r="O2289">
        <v>819.68272000000002</v>
      </c>
      <c r="P2289" t="s">
        <v>6186</v>
      </c>
      <c r="Q2289">
        <v>350</v>
      </c>
      <c r="R2289">
        <v>165</v>
      </c>
      <c r="S2289">
        <v>17.706099999999999</v>
      </c>
      <c r="T2289">
        <v>0.47142899999999999</v>
      </c>
      <c r="U2289">
        <v>2.75E-2</v>
      </c>
      <c r="V2289">
        <v>30.25497</v>
      </c>
      <c r="W2289" t="s">
        <v>6186</v>
      </c>
      <c r="X2289" t="s">
        <v>6186</v>
      </c>
      <c r="Y2289">
        <v>1</v>
      </c>
      <c r="Z2289" t="s">
        <v>6186</v>
      </c>
      <c r="AA2289" t="s">
        <v>6186</v>
      </c>
      <c r="AB2289">
        <v>1</v>
      </c>
      <c r="AC2289" t="s">
        <v>6186</v>
      </c>
      <c r="AD2289" t="s">
        <v>6186</v>
      </c>
      <c r="AE2289">
        <v>1</v>
      </c>
      <c r="AF2289" t="s">
        <v>6186</v>
      </c>
      <c r="AG2289" t="s">
        <v>6186</v>
      </c>
      <c r="AH2289" t="s">
        <v>6186</v>
      </c>
      <c r="AI2289" t="s">
        <v>6186</v>
      </c>
      <c r="AJ2289" t="s">
        <v>6186</v>
      </c>
      <c r="AK2289" t="s">
        <v>6186</v>
      </c>
      <c r="AL2289" t="s">
        <v>6186</v>
      </c>
      <c r="AM2289" t="s">
        <v>6186</v>
      </c>
      <c r="AN2289" t="s">
        <v>6186</v>
      </c>
      <c r="AO2289" t="s">
        <v>6186</v>
      </c>
      <c r="AP2289">
        <v>1</v>
      </c>
      <c r="AQ2289" t="s">
        <v>6186</v>
      </c>
      <c r="AR2289" t="s">
        <v>6186</v>
      </c>
      <c r="AS2289" t="s">
        <v>6186</v>
      </c>
      <c r="AT2289" t="s">
        <v>6186</v>
      </c>
      <c r="AU2289" t="s">
        <v>6186</v>
      </c>
      <c r="AV2289">
        <v>3</v>
      </c>
      <c r="AW2289" t="s">
        <v>6186</v>
      </c>
      <c r="AX2289">
        <v>8</v>
      </c>
      <c r="AY2289">
        <v>1</v>
      </c>
      <c r="AZ2289" t="s">
        <v>6186</v>
      </c>
      <c r="BA2289" t="s">
        <v>6186</v>
      </c>
      <c r="BB2289" t="s">
        <v>6186</v>
      </c>
      <c r="BC2289" t="s">
        <v>6186</v>
      </c>
      <c r="BD2289" t="s">
        <v>6186</v>
      </c>
    </row>
    <row r="2290" spans="1:56">
      <c r="A2290" t="s">
        <v>6190</v>
      </c>
      <c r="B2290">
        <v>6000</v>
      </c>
      <c r="C2290">
        <v>1983</v>
      </c>
      <c r="D2290">
        <v>0</v>
      </c>
      <c r="E2290">
        <v>1.9000000000000001E-5</v>
      </c>
      <c r="F2290">
        <v>12.61</v>
      </c>
      <c r="H2290">
        <v>10.720050000000001</v>
      </c>
      <c r="I2290">
        <f t="shared" si="39"/>
        <v>2.0368095000000003E-4</v>
      </c>
      <c r="K2290">
        <v>10.08</v>
      </c>
      <c r="L2290">
        <v>11.622</v>
      </c>
      <c r="M2290">
        <v>829.00746000000004</v>
      </c>
      <c r="N2290">
        <v>881.64683000000002</v>
      </c>
      <c r="O2290">
        <v>764.67044999999996</v>
      </c>
      <c r="P2290" t="s">
        <v>6186</v>
      </c>
      <c r="Q2290">
        <v>366</v>
      </c>
      <c r="R2290">
        <v>150</v>
      </c>
      <c r="S2290">
        <v>17.202999999999999</v>
      </c>
      <c r="T2290">
        <v>0.40983599999999998</v>
      </c>
      <c r="U2290">
        <v>2.5000000000000001E-2</v>
      </c>
      <c r="V2290">
        <v>32.160139999999998</v>
      </c>
      <c r="W2290" t="s">
        <v>6186</v>
      </c>
      <c r="X2290" t="s">
        <v>6186</v>
      </c>
      <c r="Y2290">
        <v>1</v>
      </c>
      <c r="Z2290" t="s">
        <v>6186</v>
      </c>
      <c r="AA2290">
        <v>1</v>
      </c>
      <c r="AB2290" t="s">
        <v>6186</v>
      </c>
      <c r="AC2290" t="s">
        <v>6186</v>
      </c>
      <c r="AD2290" t="s">
        <v>6186</v>
      </c>
      <c r="AE2290">
        <v>1</v>
      </c>
      <c r="AF2290" t="s">
        <v>6186</v>
      </c>
      <c r="AG2290" t="s">
        <v>6186</v>
      </c>
      <c r="AH2290" t="s">
        <v>6186</v>
      </c>
      <c r="AI2290" t="s">
        <v>6186</v>
      </c>
      <c r="AJ2290" t="s">
        <v>6186</v>
      </c>
      <c r="AK2290" t="s">
        <v>6186</v>
      </c>
      <c r="AL2290" t="s">
        <v>6186</v>
      </c>
      <c r="AM2290" t="s">
        <v>6186</v>
      </c>
      <c r="AN2290" t="s">
        <v>6186</v>
      </c>
      <c r="AO2290" t="s">
        <v>6186</v>
      </c>
      <c r="AP2290">
        <v>1</v>
      </c>
      <c r="AQ2290" t="s">
        <v>6186</v>
      </c>
      <c r="AR2290" t="s">
        <v>6186</v>
      </c>
      <c r="AS2290" t="s">
        <v>6186</v>
      </c>
      <c r="AT2290" t="s">
        <v>6186</v>
      </c>
      <c r="AU2290" t="s">
        <v>6186</v>
      </c>
      <c r="AV2290">
        <v>3</v>
      </c>
      <c r="AW2290" t="s">
        <v>6186</v>
      </c>
      <c r="AX2290">
        <v>8</v>
      </c>
      <c r="AY2290">
        <v>1</v>
      </c>
      <c r="AZ2290" t="s">
        <v>6186</v>
      </c>
      <c r="BA2290" t="s">
        <v>6186</v>
      </c>
      <c r="BB2290" t="s">
        <v>6186</v>
      </c>
      <c r="BC2290" t="s">
        <v>6186</v>
      </c>
      <c r="BD2290" t="s">
        <v>6186</v>
      </c>
    </row>
    <row r="2291" spans="1:56">
      <c r="A2291" t="s">
        <v>6190</v>
      </c>
      <c r="B2291">
        <v>6000</v>
      </c>
      <c r="C2291">
        <v>1984</v>
      </c>
      <c r="D2291">
        <v>0</v>
      </c>
      <c r="E2291">
        <v>1.4E-5</v>
      </c>
      <c r="F2291">
        <v>12.88</v>
      </c>
      <c r="H2291">
        <v>10.947279999999999</v>
      </c>
      <c r="I2291">
        <f t="shared" si="39"/>
        <v>1.5326191999999998E-4</v>
      </c>
      <c r="K2291">
        <v>10.35</v>
      </c>
      <c r="L2291">
        <v>11.778</v>
      </c>
      <c r="M2291">
        <v>811.80010000000004</v>
      </c>
      <c r="N2291">
        <v>858.64733999999999</v>
      </c>
      <c r="O2291">
        <v>754.54237000000001</v>
      </c>
      <c r="P2291" t="s">
        <v>6186</v>
      </c>
      <c r="Q2291">
        <v>366</v>
      </c>
      <c r="R2291">
        <v>150</v>
      </c>
      <c r="S2291">
        <v>17.078600000000002</v>
      </c>
      <c r="T2291">
        <v>0.40983599999999998</v>
      </c>
      <c r="U2291">
        <v>2.5000000000000001E-2</v>
      </c>
      <c r="V2291">
        <v>32.841830000000002</v>
      </c>
      <c r="W2291" t="s">
        <v>6186</v>
      </c>
      <c r="X2291" t="s">
        <v>6186</v>
      </c>
      <c r="Y2291">
        <v>1</v>
      </c>
      <c r="Z2291" t="s">
        <v>6186</v>
      </c>
      <c r="AA2291">
        <v>1</v>
      </c>
      <c r="AB2291" t="s">
        <v>6186</v>
      </c>
      <c r="AC2291" t="s">
        <v>6186</v>
      </c>
      <c r="AD2291" t="s">
        <v>6186</v>
      </c>
      <c r="AE2291">
        <v>1</v>
      </c>
      <c r="AF2291" t="s">
        <v>6186</v>
      </c>
      <c r="AG2291" t="s">
        <v>6186</v>
      </c>
      <c r="AH2291" t="s">
        <v>6186</v>
      </c>
      <c r="AI2291" t="s">
        <v>6186</v>
      </c>
      <c r="AJ2291" t="s">
        <v>6186</v>
      </c>
      <c r="AK2291" t="s">
        <v>6186</v>
      </c>
      <c r="AL2291" t="s">
        <v>6186</v>
      </c>
      <c r="AM2291" t="s">
        <v>6186</v>
      </c>
      <c r="AN2291" t="s">
        <v>6186</v>
      </c>
      <c r="AO2291" t="s">
        <v>6186</v>
      </c>
      <c r="AP2291">
        <v>1</v>
      </c>
      <c r="AQ2291" t="s">
        <v>6186</v>
      </c>
      <c r="AR2291" t="s">
        <v>6186</v>
      </c>
      <c r="AS2291" t="s">
        <v>6186</v>
      </c>
      <c r="AT2291" t="s">
        <v>6186</v>
      </c>
      <c r="AU2291" t="s">
        <v>6186</v>
      </c>
      <c r="AV2291">
        <v>3</v>
      </c>
      <c r="AW2291" t="s">
        <v>6186</v>
      </c>
      <c r="AX2291">
        <v>8</v>
      </c>
      <c r="AY2291">
        <v>1</v>
      </c>
      <c r="AZ2291" t="s">
        <v>6186</v>
      </c>
      <c r="BA2291" t="s">
        <v>6186</v>
      </c>
      <c r="BB2291" t="s">
        <v>6186</v>
      </c>
      <c r="BC2291" t="s">
        <v>6186</v>
      </c>
      <c r="BD2291" t="s">
        <v>6186</v>
      </c>
    </row>
    <row r="2292" spans="1:56">
      <c r="A2292" t="s">
        <v>6190</v>
      </c>
      <c r="B2292">
        <v>6000</v>
      </c>
      <c r="C2292">
        <v>1985</v>
      </c>
      <c r="D2292">
        <v>1</v>
      </c>
      <c r="E2292">
        <v>8.8999999999999995E-5</v>
      </c>
      <c r="F2292">
        <v>21.319749999999999</v>
      </c>
      <c r="H2292">
        <v>18.20843</v>
      </c>
      <c r="I2292">
        <f t="shared" si="39"/>
        <v>1.6205502699999999E-3</v>
      </c>
      <c r="K2292">
        <v>16.192360000000001</v>
      </c>
      <c r="L2292">
        <v>21.476659999999999</v>
      </c>
      <c r="M2292">
        <v>549.38386000000003</v>
      </c>
      <c r="N2292">
        <v>618.07506999999998</v>
      </c>
      <c r="O2292">
        <v>465.42793</v>
      </c>
      <c r="P2292" t="s">
        <v>6186</v>
      </c>
      <c r="Q2292">
        <v>376.44979999999998</v>
      </c>
      <c r="R2292">
        <v>133.0778</v>
      </c>
      <c r="S2292">
        <v>17.694299999999998</v>
      </c>
      <c r="T2292">
        <v>0.35430099999999998</v>
      </c>
      <c r="U2292">
        <v>2.2179999999999998E-2</v>
      </c>
      <c r="V2292">
        <v>55.721769999999999</v>
      </c>
      <c r="W2292" t="s">
        <v>6186</v>
      </c>
      <c r="X2292" t="s">
        <v>6186</v>
      </c>
      <c r="Y2292">
        <v>1</v>
      </c>
      <c r="Z2292">
        <v>2.1000000000000001E-2</v>
      </c>
      <c r="AA2292" t="s">
        <v>6186</v>
      </c>
      <c r="AB2292">
        <v>0.97899999999999998</v>
      </c>
      <c r="AC2292" t="s">
        <v>6186</v>
      </c>
      <c r="AD2292" t="s">
        <v>6186</v>
      </c>
      <c r="AE2292">
        <v>8.7999999999999995E-2</v>
      </c>
      <c r="AF2292" t="s">
        <v>6186</v>
      </c>
      <c r="AG2292" t="s">
        <v>6186</v>
      </c>
      <c r="AH2292" t="s">
        <v>6186</v>
      </c>
      <c r="AI2292">
        <v>0.91200000000000003</v>
      </c>
      <c r="AJ2292">
        <v>0.91200000000000003</v>
      </c>
      <c r="AK2292" t="s">
        <v>6186</v>
      </c>
      <c r="AL2292" t="s">
        <v>6186</v>
      </c>
      <c r="AM2292" t="s">
        <v>6186</v>
      </c>
      <c r="AN2292" t="s">
        <v>6186</v>
      </c>
      <c r="AO2292" t="s">
        <v>6186</v>
      </c>
      <c r="AP2292">
        <v>8.7999999999999995E-2</v>
      </c>
      <c r="AQ2292" t="s">
        <v>6186</v>
      </c>
      <c r="AR2292" t="s">
        <v>6186</v>
      </c>
      <c r="AS2292" t="s">
        <v>6186</v>
      </c>
      <c r="AT2292" t="s">
        <v>6186</v>
      </c>
      <c r="AU2292" t="s">
        <v>6186</v>
      </c>
      <c r="AV2292">
        <v>4</v>
      </c>
      <c r="AW2292" t="s">
        <v>6186</v>
      </c>
      <c r="AX2292">
        <v>8</v>
      </c>
      <c r="AY2292">
        <v>1</v>
      </c>
      <c r="AZ2292" t="s">
        <v>6186</v>
      </c>
      <c r="BA2292" t="s">
        <v>6186</v>
      </c>
      <c r="BB2292" t="s">
        <v>6186</v>
      </c>
      <c r="BC2292" t="s">
        <v>6186</v>
      </c>
      <c r="BD2292" t="s">
        <v>6186</v>
      </c>
    </row>
    <row r="2293" spans="1:56">
      <c r="A2293" t="s">
        <v>6190</v>
      </c>
      <c r="B2293">
        <v>6000</v>
      </c>
      <c r="C2293">
        <v>1986</v>
      </c>
      <c r="D2293">
        <v>1</v>
      </c>
      <c r="E2293">
        <v>5.7000000000000003E-5</v>
      </c>
      <c r="F2293">
        <v>23.07029</v>
      </c>
      <c r="H2293">
        <v>19.629809999999999</v>
      </c>
      <c r="I2293">
        <f t="shared" si="39"/>
        <v>1.11889917E-3</v>
      </c>
      <c r="K2293">
        <v>17.547460000000001</v>
      </c>
      <c r="L2293">
        <v>22.86289</v>
      </c>
      <c r="M2293">
        <v>518.59901000000002</v>
      </c>
      <c r="N2293">
        <v>580.14095999999995</v>
      </c>
      <c r="O2293">
        <v>445.26308999999998</v>
      </c>
      <c r="P2293" t="s">
        <v>6186</v>
      </c>
      <c r="Q2293">
        <v>379</v>
      </c>
      <c r="R2293">
        <v>130</v>
      </c>
      <c r="S2293">
        <v>17.130199999999999</v>
      </c>
      <c r="T2293">
        <v>0.34300799999999998</v>
      </c>
      <c r="U2293">
        <v>2.1666999999999999E-2</v>
      </c>
      <c r="V2293">
        <v>58.891770000000001</v>
      </c>
      <c r="W2293" t="s">
        <v>6186</v>
      </c>
      <c r="X2293" t="s">
        <v>6186</v>
      </c>
      <c r="Y2293">
        <v>1</v>
      </c>
      <c r="Z2293">
        <v>2.1999999999999999E-2</v>
      </c>
      <c r="AA2293" t="s">
        <v>6186</v>
      </c>
      <c r="AB2293">
        <v>0.97799999999999998</v>
      </c>
      <c r="AC2293" t="s">
        <v>6186</v>
      </c>
      <c r="AD2293" t="s">
        <v>6186</v>
      </c>
      <c r="AE2293" t="s">
        <v>6186</v>
      </c>
      <c r="AF2293" t="s">
        <v>6186</v>
      </c>
      <c r="AG2293" t="s">
        <v>6186</v>
      </c>
      <c r="AH2293" t="s">
        <v>6186</v>
      </c>
      <c r="AI2293">
        <v>1</v>
      </c>
      <c r="AJ2293">
        <v>1</v>
      </c>
      <c r="AK2293" t="s">
        <v>6186</v>
      </c>
      <c r="AL2293" t="s">
        <v>6186</v>
      </c>
      <c r="AM2293" t="s">
        <v>6186</v>
      </c>
      <c r="AN2293" t="s">
        <v>6186</v>
      </c>
      <c r="AO2293" t="s">
        <v>6186</v>
      </c>
      <c r="AP2293" t="s">
        <v>6186</v>
      </c>
      <c r="AQ2293" t="s">
        <v>6186</v>
      </c>
      <c r="AR2293" t="s">
        <v>6186</v>
      </c>
      <c r="AS2293" t="s">
        <v>6186</v>
      </c>
      <c r="AT2293" t="s">
        <v>6186</v>
      </c>
      <c r="AU2293" t="s">
        <v>6186</v>
      </c>
      <c r="AV2293">
        <v>4</v>
      </c>
      <c r="AW2293" t="s">
        <v>6186</v>
      </c>
      <c r="AX2293">
        <v>8</v>
      </c>
      <c r="AY2293">
        <v>1</v>
      </c>
      <c r="AZ2293" t="s">
        <v>6186</v>
      </c>
      <c r="BA2293" t="s">
        <v>6186</v>
      </c>
      <c r="BB2293" t="s">
        <v>6186</v>
      </c>
      <c r="BC2293" t="s">
        <v>6186</v>
      </c>
      <c r="BD2293" t="s">
        <v>6186</v>
      </c>
    </row>
    <row r="2294" spans="1:56">
      <c r="A2294" t="s">
        <v>6190</v>
      </c>
      <c r="B2294">
        <v>6000</v>
      </c>
      <c r="C2294">
        <v>1987</v>
      </c>
      <c r="D2294">
        <v>0</v>
      </c>
      <c r="E2294">
        <v>3.1999999999999999E-5</v>
      </c>
      <c r="F2294">
        <v>22.855720000000002</v>
      </c>
      <c r="H2294">
        <v>19.372679999999999</v>
      </c>
      <c r="I2294">
        <f t="shared" si="39"/>
        <v>6.199257599999999E-4</v>
      </c>
      <c r="K2294">
        <v>17.363579999999999</v>
      </c>
      <c r="L2294">
        <v>22.381270000000001</v>
      </c>
      <c r="M2294">
        <v>525.48226999999997</v>
      </c>
      <c r="N2294">
        <v>586.28453000000002</v>
      </c>
      <c r="O2294">
        <v>454.84460999999999</v>
      </c>
      <c r="P2294" t="s">
        <v>6186</v>
      </c>
      <c r="Q2294">
        <v>379</v>
      </c>
      <c r="R2294">
        <v>130</v>
      </c>
      <c r="S2294">
        <v>17.398299999999999</v>
      </c>
      <c r="T2294">
        <v>0.34300799999999998</v>
      </c>
      <c r="U2294">
        <v>2.1666999999999999E-2</v>
      </c>
      <c r="V2294">
        <v>58.118450000000003</v>
      </c>
      <c r="W2294" t="s">
        <v>6186</v>
      </c>
      <c r="X2294" t="s">
        <v>6186</v>
      </c>
      <c r="Y2294">
        <v>1</v>
      </c>
      <c r="Z2294">
        <v>6.0000000000000001E-3</v>
      </c>
      <c r="AA2294" t="s">
        <v>6186</v>
      </c>
      <c r="AB2294">
        <v>0.99399999999999999</v>
      </c>
      <c r="AC2294" t="s">
        <v>6186</v>
      </c>
      <c r="AD2294" t="s">
        <v>6186</v>
      </c>
      <c r="AE2294" t="s">
        <v>6186</v>
      </c>
      <c r="AF2294" t="s">
        <v>6186</v>
      </c>
      <c r="AG2294" t="s">
        <v>6186</v>
      </c>
      <c r="AH2294" t="s">
        <v>6186</v>
      </c>
      <c r="AI2294">
        <v>1</v>
      </c>
      <c r="AJ2294">
        <v>1</v>
      </c>
      <c r="AK2294" t="s">
        <v>6186</v>
      </c>
      <c r="AL2294" t="s">
        <v>6186</v>
      </c>
      <c r="AM2294" t="s">
        <v>6186</v>
      </c>
      <c r="AN2294" t="s">
        <v>6186</v>
      </c>
      <c r="AO2294" t="s">
        <v>6186</v>
      </c>
      <c r="AP2294" t="s">
        <v>6186</v>
      </c>
      <c r="AQ2294" t="s">
        <v>6186</v>
      </c>
      <c r="AR2294" t="s">
        <v>6186</v>
      </c>
      <c r="AS2294" t="s">
        <v>6186</v>
      </c>
      <c r="AT2294" t="s">
        <v>6186</v>
      </c>
      <c r="AU2294" t="s">
        <v>6186</v>
      </c>
      <c r="AV2294">
        <v>4</v>
      </c>
      <c r="AW2294" t="s">
        <v>6186</v>
      </c>
      <c r="AX2294">
        <v>8</v>
      </c>
      <c r="AY2294">
        <v>1</v>
      </c>
      <c r="AZ2294" t="s">
        <v>6186</v>
      </c>
      <c r="BA2294" t="s">
        <v>6186</v>
      </c>
      <c r="BB2294" t="s">
        <v>6186</v>
      </c>
      <c r="BC2294" t="s">
        <v>6186</v>
      </c>
      <c r="BD2294" t="s">
        <v>6186</v>
      </c>
    </row>
    <row r="2295" spans="1:56">
      <c r="A2295" t="s">
        <v>6190</v>
      </c>
      <c r="B2295">
        <v>6000</v>
      </c>
      <c r="C2295">
        <v>1988</v>
      </c>
      <c r="D2295">
        <v>0</v>
      </c>
      <c r="E2295">
        <v>3.0000000000000001E-5</v>
      </c>
      <c r="F2295">
        <v>21.690719999999999</v>
      </c>
      <c r="H2295">
        <v>18.384119999999999</v>
      </c>
      <c r="I2295">
        <f t="shared" si="39"/>
        <v>5.5152360000000004E-4</v>
      </c>
      <c r="K2295">
        <v>16.09572</v>
      </c>
      <c r="L2295">
        <v>21.91938</v>
      </c>
      <c r="M2295">
        <v>553.73869999999999</v>
      </c>
      <c r="N2295">
        <v>632.46608000000003</v>
      </c>
      <c r="O2295">
        <v>464.42910000000001</v>
      </c>
      <c r="P2295" t="s">
        <v>6186</v>
      </c>
      <c r="Q2295">
        <v>379</v>
      </c>
      <c r="R2295">
        <v>126</v>
      </c>
      <c r="S2295">
        <v>17.987300000000001</v>
      </c>
      <c r="T2295">
        <v>0.33245400000000003</v>
      </c>
      <c r="U2295">
        <v>2.1000000000000001E-2</v>
      </c>
      <c r="V2295">
        <v>55.153590000000001</v>
      </c>
      <c r="W2295" t="s">
        <v>6186</v>
      </c>
      <c r="X2295" t="s">
        <v>6186</v>
      </c>
      <c r="Y2295">
        <v>1</v>
      </c>
      <c r="Z2295">
        <v>8.9999999999999993E-3</v>
      </c>
      <c r="AA2295" t="s">
        <v>6186</v>
      </c>
      <c r="AB2295">
        <v>0.99099999999999999</v>
      </c>
      <c r="AC2295" t="s">
        <v>6186</v>
      </c>
      <c r="AD2295" t="s">
        <v>6186</v>
      </c>
      <c r="AE2295" t="s">
        <v>6186</v>
      </c>
      <c r="AF2295" t="s">
        <v>6186</v>
      </c>
      <c r="AG2295" t="s">
        <v>6186</v>
      </c>
      <c r="AH2295" t="s">
        <v>6186</v>
      </c>
      <c r="AI2295">
        <v>1</v>
      </c>
      <c r="AJ2295">
        <v>1</v>
      </c>
      <c r="AK2295" t="s">
        <v>6186</v>
      </c>
      <c r="AL2295" t="s">
        <v>6186</v>
      </c>
      <c r="AM2295" t="s">
        <v>6186</v>
      </c>
      <c r="AN2295" t="s">
        <v>6186</v>
      </c>
      <c r="AO2295" t="s">
        <v>6186</v>
      </c>
      <c r="AP2295" t="s">
        <v>6186</v>
      </c>
      <c r="AQ2295" t="s">
        <v>6186</v>
      </c>
      <c r="AR2295" t="s">
        <v>6186</v>
      </c>
      <c r="AS2295" t="s">
        <v>6186</v>
      </c>
      <c r="AT2295" t="s">
        <v>6186</v>
      </c>
      <c r="AU2295" t="s">
        <v>6186</v>
      </c>
      <c r="AV2295">
        <v>4</v>
      </c>
      <c r="AW2295" t="s">
        <v>6186</v>
      </c>
      <c r="AX2295">
        <v>8</v>
      </c>
      <c r="AY2295">
        <v>1</v>
      </c>
      <c r="AZ2295" t="s">
        <v>6186</v>
      </c>
      <c r="BA2295" t="s">
        <v>6186</v>
      </c>
      <c r="BB2295" t="s">
        <v>6186</v>
      </c>
      <c r="BC2295" t="s">
        <v>6186</v>
      </c>
      <c r="BD2295" t="s">
        <v>6186</v>
      </c>
    </row>
    <row r="2296" spans="1:56">
      <c r="A2296" t="s">
        <v>6190</v>
      </c>
      <c r="B2296">
        <v>6000</v>
      </c>
      <c r="C2296">
        <v>1989</v>
      </c>
      <c r="D2296">
        <v>0</v>
      </c>
      <c r="E2296">
        <v>2.0000000000000002E-5</v>
      </c>
      <c r="F2296">
        <v>21.330380000000002</v>
      </c>
      <c r="H2296">
        <v>17.98218</v>
      </c>
      <c r="I2296">
        <f t="shared" si="39"/>
        <v>3.5964360000000003E-4</v>
      </c>
      <c r="K2296">
        <v>15.995200000000001</v>
      </c>
      <c r="L2296">
        <v>20.844860000000001</v>
      </c>
      <c r="M2296">
        <v>566.11589000000004</v>
      </c>
      <c r="N2296">
        <v>636.44097999999997</v>
      </c>
      <c r="O2296">
        <v>488.36979000000002</v>
      </c>
      <c r="P2296" t="s">
        <v>6186</v>
      </c>
      <c r="Q2296">
        <v>379</v>
      </c>
      <c r="R2296">
        <v>130</v>
      </c>
      <c r="S2296">
        <v>16.979600000000001</v>
      </c>
      <c r="T2296">
        <v>0.34300799999999998</v>
      </c>
      <c r="U2296">
        <v>2.1666999999999999E-2</v>
      </c>
      <c r="V2296">
        <v>53.954000000000001</v>
      </c>
      <c r="W2296" t="s">
        <v>6186</v>
      </c>
      <c r="X2296" t="s">
        <v>6186</v>
      </c>
      <c r="Y2296">
        <v>1</v>
      </c>
      <c r="Z2296">
        <v>1.4E-2</v>
      </c>
      <c r="AA2296" t="s">
        <v>6186</v>
      </c>
      <c r="AB2296">
        <v>0.98599999999999999</v>
      </c>
      <c r="AC2296" t="s">
        <v>6186</v>
      </c>
      <c r="AD2296" t="s">
        <v>6186</v>
      </c>
      <c r="AE2296" t="s">
        <v>6186</v>
      </c>
      <c r="AF2296" t="s">
        <v>6186</v>
      </c>
      <c r="AG2296" t="s">
        <v>6186</v>
      </c>
      <c r="AH2296" t="s">
        <v>6186</v>
      </c>
      <c r="AI2296">
        <v>1</v>
      </c>
      <c r="AJ2296">
        <v>1</v>
      </c>
      <c r="AK2296" t="s">
        <v>6186</v>
      </c>
      <c r="AL2296" t="s">
        <v>6186</v>
      </c>
      <c r="AM2296" t="s">
        <v>6186</v>
      </c>
      <c r="AN2296" t="s">
        <v>6186</v>
      </c>
      <c r="AO2296" t="s">
        <v>6186</v>
      </c>
      <c r="AP2296" t="s">
        <v>6186</v>
      </c>
      <c r="AQ2296" t="s">
        <v>6186</v>
      </c>
      <c r="AR2296" t="s">
        <v>6186</v>
      </c>
      <c r="AS2296" t="s">
        <v>6186</v>
      </c>
      <c r="AT2296" t="s">
        <v>6186</v>
      </c>
      <c r="AU2296" t="s">
        <v>6186</v>
      </c>
      <c r="AV2296">
        <v>4</v>
      </c>
      <c r="AW2296" t="s">
        <v>6186</v>
      </c>
      <c r="AX2296">
        <v>8</v>
      </c>
      <c r="AY2296">
        <v>1</v>
      </c>
      <c r="AZ2296" t="s">
        <v>6186</v>
      </c>
      <c r="BA2296" t="s">
        <v>6186</v>
      </c>
      <c r="BB2296" t="s">
        <v>6186</v>
      </c>
      <c r="BC2296" t="s">
        <v>6186</v>
      </c>
      <c r="BD2296" t="s">
        <v>6186</v>
      </c>
    </row>
    <row r="2297" spans="1:56">
      <c r="A2297" t="s">
        <v>6190</v>
      </c>
      <c r="B2297">
        <v>6000</v>
      </c>
      <c r="C2297">
        <v>1990</v>
      </c>
      <c r="D2297">
        <v>0</v>
      </c>
      <c r="E2297">
        <v>1.7E-5</v>
      </c>
      <c r="F2297">
        <v>21.54</v>
      </c>
      <c r="H2297">
        <v>18.158539999999999</v>
      </c>
      <c r="I2297">
        <f t="shared" si="39"/>
        <v>3.0869517999999998E-4</v>
      </c>
      <c r="K2297">
        <v>15.79016</v>
      </c>
      <c r="L2297">
        <v>21.669409999999999</v>
      </c>
      <c r="M2297">
        <v>560.61776999999995</v>
      </c>
      <c r="N2297">
        <v>644.70537999999999</v>
      </c>
      <c r="O2297">
        <v>469.78661</v>
      </c>
      <c r="P2297" t="s">
        <v>6186</v>
      </c>
      <c r="Q2297">
        <v>379</v>
      </c>
      <c r="R2297">
        <v>135</v>
      </c>
      <c r="S2297">
        <v>15.5565</v>
      </c>
      <c r="T2297">
        <v>0.35620099999999999</v>
      </c>
      <c r="U2297">
        <v>2.2499999999999999E-2</v>
      </c>
      <c r="V2297">
        <v>54.475619999999999</v>
      </c>
      <c r="W2297" t="s">
        <v>6186</v>
      </c>
      <c r="X2297" t="s">
        <v>6186</v>
      </c>
      <c r="Y2297">
        <v>1</v>
      </c>
      <c r="Z2297" t="s">
        <v>6186</v>
      </c>
      <c r="AA2297" t="s">
        <v>6186</v>
      </c>
      <c r="AB2297">
        <v>1</v>
      </c>
      <c r="AC2297" t="s">
        <v>6186</v>
      </c>
      <c r="AD2297" t="s">
        <v>6186</v>
      </c>
      <c r="AE2297" t="s">
        <v>6186</v>
      </c>
      <c r="AF2297" t="s">
        <v>6186</v>
      </c>
      <c r="AG2297" t="s">
        <v>6186</v>
      </c>
      <c r="AH2297" t="s">
        <v>6186</v>
      </c>
      <c r="AI2297">
        <v>1</v>
      </c>
      <c r="AJ2297">
        <v>1</v>
      </c>
      <c r="AK2297" t="s">
        <v>6186</v>
      </c>
      <c r="AL2297" t="s">
        <v>6186</v>
      </c>
      <c r="AM2297" t="s">
        <v>6186</v>
      </c>
      <c r="AN2297" t="s">
        <v>6186</v>
      </c>
      <c r="AO2297" t="s">
        <v>6186</v>
      </c>
      <c r="AP2297" t="s">
        <v>6186</v>
      </c>
      <c r="AQ2297" t="s">
        <v>6186</v>
      </c>
      <c r="AR2297" t="s">
        <v>6186</v>
      </c>
      <c r="AS2297" t="s">
        <v>6186</v>
      </c>
      <c r="AT2297" t="s">
        <v>6186</v>
      </c>
      <c r="AU2297" t="s">
        <v>6186</v>
      </c>
      <c r="AV2297">
        <v>4</v>
      </c>
      <c r="AW2297" t="s">
        <v>6186</v>
      </c>
      <c r="AX2297">
        <v>8</v>
      </c>
      <c r="AY2297">
        <v>1</v>
      </c>
      <c r="AZ2297" t="s">
        <v>6186</v>
      </c>
      <c r="BA2297" t="s">
        <v>6186</v>
      </c>
      <c r="BB2297" t="s">
        <v>6186</v>
      </c>
      <c r="BC2297" t="s">
        <v>6186</v>
      </c>
      <c r="BD2297" t="s">
        <v>6186</v>
      </c>
    </row>
    <row r="2298" spans="1:56">
      <c r="A2298" t="s">
        <v>6190</v>
      </c>
      <c r="B2298">
        <v>6000</v>
      </c>
      <c r="C2298">
        <v>1991</v>
      </c>
      <c r="D2298">
        <v>0</v>
      </c>
      <c r="E2298">
        <v>1.9000000000000001E-5</v>
      </c>
      <c r="F2298">
        <v>20.43</v>
      </c>
      <c r="H2298">
        <v>17.125640000000001</v>
      </c>
      <c r="I2298">
        <f t="shared" si="39"/>
        <v>3.2538716000000002E-4</v>
      </c>
      <c r="K2298">
        <v>15.198410000000001</v>
      </c>
      <c r="L2298">
        <v>19.762720000000002</v>
      </c>
      <c r="M2298">
        <v>594.43016999999998</v>
      </c>
      <c r="N2298">
        <v>669.80694000000005</v>
      </c>
      <c r="O2298">
        <v>515.11135999999999</v>
      </c>
      <c r="P2298" t="s">
        <v>6186</v>
      </c>
      <c r="Q2298">
        <v>379</v>
      </c>
      <c r="R2298">
        <v>140</v>
      </c>
      <c r="S2298">
        <v>15.341100000000001</v>
      </c>
      <c r="T2298">
        <v>0.36939300000000003</v>
      </c>
      <c r="U2298">
        <v>2.3333E-2</v>
      </c>
      <c r="V2298">
        <v>51.376939999999998</v>
      </c>
      <c r="W2298" t="s">
        <v>6186</v>
      </c>
      <c r="X2298" t="s">
        <v>6186</v>
      </c>
      <c r="Y2298">
        <v>1</v>
      </c>
      <c r="Z2298" t="s">
        <v>6186</v>
      </c>
      <c r="AA2298" t="s">
        <v>6186</v>
      </c>
      <c r="AB2298">
        <v>1</v>
      </c>
      <c r="AC2298" t="s">
        <v>6186</v>
      </c>
      <c r="AD2298" t="s">
        <v>6186</v>
      </c>
      <c r="AE2298" t="s">
        <v>6186</v>
      </c>
      <c r="AF2298" t="s">
        <v>6186</v>
      </c>
      <c r="AG2298" t="s">
        <v>6186</v>
      </c>
      <c r="AH2298" t="s">
        <v>6186</v>
      </c>
      <c r="AI2298">
        <v>1</v>
      </c>
      <c r="AJ2298">
        <v>1</v>
      </c>
      <c r="AK2298" t="s">
        <v>6186</v>
      </c>
      <c r="AL2298" t="s">
        <v>6186</v>
      </c>
      <c r="AM2298" t="s">
        <v>6186</v>
      </c>
      <c r="AN2298" t="s">
        <v>6186</v>
      </c>
      <c r="AO2298" t="s">
        <v>6186</v>
      </c>
      <c r="AP2298" t="s">
        <v>6186</v>
      </c>
      <c r="AQ2298" t="s">
        <v>6186</v>
      </c>
      <c r="AR2298" t="s">
        <v>6186</v>
      </c>
      <c r="AS2298" t="s">
        <v>6186</v>
      </c>
      <c r="AT2298" t="s">
        <v>6186</v>
      </c>
      <c r="AU2298" t="s">
        <v>6186</v>
      </c>
      <c r="AV2298">
        <v>4</v>
      </c>
      <c r="AW2298" t="s">
        <v>6186</v>
      </c>
      <c r="AX2298">
        <v>8</v>
      </c>
      <c r="AY2298">
        <v>1</v>
      </c>
      <c r="AZ2298" t="s">
        <v>6186</v>
      </c>
      <c r="BA2298" t="s">
        <v>6186</v>
      </c>
      <c r="BB2298" t="s">
        <v>6186</v>
      </c>
      <c r="BC2298" t="s">
        <v>6186</v>
      </c>
      <c r="BD2298" t="s">
        <v>6186</v>
      </c>
    </row>
    <row r="2299" spans="1:56">
      <c r="A2299" t="s">
        <v>6190</v>
      </c>
      <c r="B2299">
        <v>6000</v>
      </c>
      <c r="C2299">
        <v>1992</v>
      </c>
      <c r="D2299">
        <v>4</v>
      </c>
      <c r="E2299">
        <v>3.6099999999999999E-4</v>
      </c>
      <c r="F2299">
        <v>14.961360000000001</v>
      </c>
      <c r="H2299">
        <v>12.613110000000001</v>
      </c>
      <c r="I2299">
        <f t="shared" si="39"/>
        <v>4.55333271E-3</v>
      </c>
      <c r="K2299">
        <v>10.84004</v>
      </c>
      <c r="L2299">
        <v>15.16746</v>
      </c>
      <c r="M2299">
        <v>708.09112000000005</v>
      </c>
      <c r="N2299">
        <v>823.73717999999997</v>
      </c>
      <c r="O2299">
        <v>589.02194999999995</v>
      </c>
      <c r="P2299" t="s">
        <v>6186</v>
      </c>
      <c r="Q2299">
        <v>352.27530000000002</v>
      </c>
      <c r="R2299">
        <v>202.0394</v>
      </c>
      <c r="S2299">
        <v>11.9489</v>
      </c>
      <c r="T2299">
        <v>0.57426900000000003</v>
      </c>
      <c r="U2299">
        <v>3.3673000000000002E-2</v>
      </c>
      <c r="V2299">
        <v>37.986640000000001</v>
      </c>
      <c r="W2299" t="s">
        <v>6186</v>
      </c>
      <c r="X2299" t="s">
        <v>6186</v>
      </c>
      <c r="Y2299">
        <v>1</v>
      </c>
      <c r="Z2299" t="s">
        <v>6186</v>
      </c>
      <c r="AA2299" t="s">
        <v>6186</v>
      </c>
      <c r="AB2299">
        <v>1</v>
      </c>
      <c r="AC2299" t="s">
        <v>6186</v>
      </c>
      <c r="AD2299" t="s">
        <v>6186</v>
      </c>
      <c r="AE2299" t="s">
        <v>6186</v>
      </c>
      <c r="AF2299" t="s">
        <v>6186</v>
      </c>
      <c r="AG2299">
        <v>0.95399999999999996</v>
      </c>
      <c r="AH2299" t="s">
        <v>6186</v>
      </c>
      <c r="AI2299">
        <v>4.5999999999999999E-2</v>
      </c>
      <c r="AJ2299">
        <v>4.5999999999999999E-2</v>
      </c>
      <c r="AK2299" t="s">
        <v>6186</v>
      </c>
      <c r="AL2299" t="s">
        <v>6186</v>
      </c>
      <c r="AM2299" t="s">
        <v>6186</v>
      </c>
      <c r="AN2299" t="s">
        <v>6186</v>
      </c>
      <c r="AO2299" t="s">
        <v>6186</v>
      </c>
      <c r="AP2299">
        <v>0.95399999999999996</v>
      </c>
      <c r="AQ2299" t="s">
        <v>6186</v>
      </c>
      <c r="AR2299" t="s">
        <v>6186</v>
      </c>
      <c r="AS2299" t="s">
        <v>6186</v>
      </c>
      <c r="AT2299" t="s">
        <v>6186</v>
      </c>
      <c r="AU2299" t="s">
        <v>6186</v>
      </c>
      <c r="AV2299">
        <v>4</v>
      </c>
      <c r="AW2299" t="s">
        <v>6186</v>
      </c>
      <c r="AX2299">
        <v>8</v>
      </c>
      <c r="AY2299">
        <v>1</v>
      </c>
      <c r="AZ2299" t="s">
        <v>6186</v>
      </c>
      <c r="BA2299" t="s">
        <v>6186</v>
      </c>
      <c r="BB2299" t="s">
        <v>6186</v>
      </c>
      <c r="BC2299" t="s">
        <v>6186</v>
      </c>
      <c r="BD2299" t="s">
        <v>6186</v>
      </c>
    </row>
    <row r="2300" spans="1:56">
      <c r="A2300" t="s">
        <v>6190</v>
      </c>
      <c r="B2300">
        <v>6000</v>
      </c>
      <c r="C2300">
        <v>1993</v>
      </c>
      <c r="D2300">
        <v>0</v>
      </c>
      <c r="E2300">
        <v>6.0000000000000002E-6</v>
      </c>
      <c r="F2300">
        <v>21.25</v>
      </c>
      <c r="H2300">
        <v>17.678080000000001</v>
      </c>
      <c r="I2300">
        <f t="shared" si="39"/>
        <v>1.0606848000000001E-4</v>
      </c>
      <c r="K2300">
        <v>15.69985</v>
      </c>
      <c r="L2300">
        <v>20.23104</v>
      </c>
      <c r="M2300">
        <v>502.71287999999998</v>
      </c>
      <c r="N2300">
        <v>566.05637999999999</v>
      </c>
      <c r="O2300">
        <v>439.27551999999997</v>
      </c>
      <c r="P2300" t="s">
        <v>6186</v>
      </c>
      <c r="Q2300">
        <v>379</v>
      </c>
      <c r="R2300">
        <v>145</v>
      </c>
      <c r="S2300">
        <v>13.7437</v>
      </c>
      <c r="T2300">
        <v>0.38258599999999998</v>
      </c>
      <c r="U2300">
        <v>2.4167000000000001E-2</v>
      </c>
      <c r="V2300">
        <v>53.03425</v>
      </c>
      <c r="W2300" t="s">
        <v>6186</v>
      </c>
      <c r="X2300" t="s">
        <v>6186</v>
      </c>
      <c r="Y2300">
        <v>1</v>
      </c>
      <c r="Z2300" t="s">
        <v>6186</v>
      </c>
      <c r="AA2300" t="s">
        <v>6186</v>
      </c>
      <c r="AB2300">
        <v>1</v>
      </c>
      <c r="AC2300" t="s">
        <v>6186</v>
      </c>
      <c r="AD2300" t="s">
        <v>6186</v>
      </c>
      <c r="AE2300" t="s">
        <v>6186</v>
      </c>
      <c r="AF2300" t="s">
        <v>6186</v>
      </c>
      <c r="AG2300">
        <v>1</v>
      </c>
      <c r="AH2300" t="s">
        <v>6186</v>
      </c>
      <c r="AI2300" t="s">
        <v>6186</v>
      </c>
      <c r="AJ2300" t="s">
        <v>6186</v>
      </c>
      <c r="AK2300" t="s">
        <v>6186</v>
      </c>
      <c r="AL2300" t="s">
        <v>6186</v>
      </c>
      <c r="AM2300" t="s">
        <v>6186</v>
      </c>
      <c r="AN2300" t="s">
        <v>6186</v>
      </c>
      <c r="AO2300" t="s">
        <v>6186</v>
      </c>
      <c r="AP2300">
        <v>1</v>
      </c>
      <c r="AQ2300" t="s">
        <v>6186</v>
      </c>
      <c r="AR2300" t="s">
        <v>6186</v>
      </c>
      <c r="AS2300" t="s">
        <v>6186</v>
      </c>
      <c r="AT2300" t="s">
        <v>6186</v>
      </c>
      <c r="AU2300" t="s">
        <v>6186</v>
      </c>
      <c r="AV2300">
        <v>4</v>
      </c>
      <c r="AW2300" t="s">
        <v>6186</v>
      </c>
      <c r="AX2300">
        <v>8</v>
      </c>
      <c r="AY2300">
        <v>1</v>
      </c>
      <c r="AZ2300" t="s">
        <v>6186</v>
      </c>
      <c r="BA2300" t="s">
        <v>6186</v>
      </c>
      <c r="BB2300" t="s">
        <v>6186</v>
      </c>
      <c r="BC2300" t="s">
        <v>6186</v>
      </c>
      <c r="BD2300" t="s">
        <v>6186</v>
      </c>
    </row>
    <row r="2301" spans="1:56">
      <c r="A2301" t="s">
        <v>6190</v>
      </c>
      <c r="B2301">
        <v>6000</v>
      </c>
      <c r="C2301">
        <v>1994</v>
      </c>
      <c r="D2301">
        <v>6</v>
      </c>
      <c r="E2301">
        <v>4.0999999999999999E-4</v>
      </c>
      <c r="F2301">
        <v>15.509840000000001</v>
      </c>
      <c r="H2301">
        <v>12.988569999999999</v>
      </c>
      <c r="I2301">
        <f t="shared" si="39"/>
        <v>5.3253136999999997E-3</v>
      </c>
      <c r="K2301">
        <v>11.205640000000001</v>
      </c>
      <c r="L2301">
        <v>15.38984</v>
      </c>
      <c r="M2301">
        <v>684.21695</v>
      </c>
      <c r="N2301">
        <v>793.08271999999999</v>
      </c>
      <c r="O2301">
        <v>577.45892000000003</v>
      </c>
      <c r="P2301" t="s">
        <v>6186</v>
      </c>
      <c r="Q2301">
        <v>351.56920000000002</v>
      </c>
      <c r="R2301">
        <v>204.35319999999999</v>
      </c>
      <c r="S2301">
        <v>11.01</v>
      </c>
      <c r="T2301">
        <v>0.58156699999999995</v>
      </c>
      <c r="U2301">
        <v>3.4058999999999999E-2</v>
      </c>
      <c r="V2301">
        <v>39.003920000000001</v>
      </c>
      <c r="W2301" t="s">
        <v>6186</v>
      </c>
      <c r="X2301" t="s">
        <v>6186</v>
      </c>
      <c r="Y2301">
        <v>1</v>
      </c>
      <c r="Z2301" t="s">
        <v>6186</v>
      </c>
      <c r="AA2301" t="s">
        <v>6186</v>
      </c>
      <c r="AB2301">
        <v>1</v>
      </c>
      <c r="AC2301" t="s">
        <v>6186</v>
      </c>
      <c r="AD2301" t="s">
        <v>6186</v>
      </c>
      <c r="AE2301" t="s">
        <v>6186</v>
      </c>
      <c r="AF2301" t="s">
        <v>6186</v>
      </c>
      <c r="AG2301">
        <v>1</v>
      </c>
      <c r="AH2301" t="s">
        <v>6186</v>
      </c>
      <c r="AI2301" t="s">
        <v>6186</v>
      </c>
      <c r="AJ2301" t="s">
        <v>6186</v>
      </c>
      <c r="AK2301" t="s">
        <v>6186</v>
      </c>
      <c r="AL2301" t="s">
        <v>6186</v>
      </c>
      <c r="AM2301" t="s">
        <v>6186</v>
      </c>
      <c r="AN2301" t="s">
        <v>6186</v>
      </c>
      <c r="AO2301" t="s">
        <v>6186</v>
      </c>
      <c r="AP2301">
        <v>1</v>
      </c>
      <c r="AQ2301" t="s">
        <v>6186</v>
      </c>
      <c r="AR2301" t="s">
        <v>6186</v>
      </c>
      <c r="AS2301" t="s">
        <v>6186</v>
      </c>
      <c r="AT2301" t="s">
        <v>6186</v>
      </c>
      <c r="AU2301" t="s">
        <v>6186</v>
      </c>
      <c r="AV2301">
        <v>4</v>
      </c>
      <c r="AW2301" t="s">
        <v>6186</v>
      </c>
      <c r="AX2301">
        <v>8</v>
      </c>
      <c r="AY2301">
        <v>1</v>
      </c>
      <c r="AZ2301" t="s">
        <v>6186</v>
      </c>
      <c r="BA2301" t="s">
        <v>6186</v>
      </c>
      <c r="BB2301" t="s">
        <v>6186</v>
      </c>
      <c r="BC2301" t="s">
        <v>6186</v>
      </c>
      <c r="BD2301" t="s">
        <v>6186</v>
      </c>
    </row>
    <row r="2302" spans="1:56">
      <c r="A2302" t="s">
        <v>6190</v>
      </c>
      <c r="B2302">
        <v>6000</v>
      </c>
      <c r="C2302">
        <v>1995</v>
      </c>
      <c r="D2302">
        <v>6</v>
      </c>
      <c r="E2302">
        <v>4.0200000000000001E-4</v>
      </c>
      <c r="F2302">
        <v>16.065519999999999</v>
      </c>
      <c r="H2302">
        <v>13.42658</v>
      </c>
      <c r="I2302">
        <f t="shared" si="39"/>
        <v>5.3974851599999998E-3</v>
      </c>
      <c r="K2302">
        <v>11.525090000000001</v>
      </c>
      <c r="L2302">
        <v>15.9452</v>
      </c>
      <c r="M2302">
        <v>661.89594</v>
      </c>
      <c r="N2302">
        <v>771.10015999999996</v>
      </c>
      <c r="O2302">
        <v>557.34640999999999</v>
      </c>
      <c r="P2302" t="s">
        <v>6186</v>
      </c>
      <c r="Q2302">
        <v>344.22039999999998</v>
      </c>
      <c r="R2302">
        <v>196.74520000000001</v>
      </c>
      <c r="S2302">
        <v>11.6509</v>
      </c>
      <c r="T2302">
        <v>0.57031600000000005</v>
      </c>
      <c r="U2302">
        <v>3.2791000000000001E-2</v>
      </c>
      <c r="V2302">
        <v>40.320189999999997</v>
      </c>
      <c r="W2302" t="s">
        <v>6186</v>
      </c>
      <c r="X2302" t="s">
        <v>6186</v>
      </c>
      <c r="Y2302">
        <v>1</v>
      </c>
      <c r="Z2302" t="s">
        <v>6186</v>
      </c>
      <c r="AA2302" t="s">
        <v>6186</v>
      </c>
      <c r="AB2302">
        <v>1</v>
      </c>
      <c r="AC2302" t="s">
        <v>6186</v>
      </c>
      <c r="AD2302" t="s">
        <v>6186</v>
      </c>
      <c r="AE2302" t="s">
        <v>6186</v>
      </c>
      <c r="AF2302" t="s">
        <v>6186</v>
      </c>
      <c r="AG2302">
        <v>1</v>
      </c>
      <c r="AH2302" t="s">
        <v>6186</v>
      </c>
      <c r="AI2302" t="s">
        <v>6186</v>
      </c>
      <c r="AJ2302" t="s">
        <v>6186</v>
      </c>
      <c r="AK2302" t="s">
        <v>6186</v>
      </c>
      <c r="AL2302" t="s">
        <v>6186</v>
      </c>
      <c r="AM2302" t="s">
        <v>6186</v>
      </c>
      <c r="AN2302" t="s">
        <v>6186</v>
      </c>
      <c r="AO2302" t="s">
        <v>6186</v>
      </c>
      <c r="AP2302">
        <v>1</v>
      </c>
      <c r="AQ2302" t="s">
        <v>6186</v>
      </c>
      <c r="AR2302" t="s">
        <v>6186</v>
      </c>
      <c r="AS2302" t="s">
        <v>6186</v>
      </c>
      <c r="AT2302" t="s">
        <v>6186</v>
      </c>
      <c r="AU2302" t="s">
        <v>6186</v>
      </c>
      <c r="AV2302">
        <v>4</v>
      </c>
      <c r="AW2302" t="s">
        <v>6186</v>
      </c>
      <c r="AX2302">
        <v>7.7</v>
      </c>
      <c r="AY2302">
        <v>1</v>
      </c>
      <c r="AZ2302" t="s">
        <v>6186</v>
      </c>
      <c r="BA2302" t="s">
        <v>6186</v>
      </c>
      <c r="BB2302" t="s">
        <v>6186</v>
      </c>
      <c r="BC2302" t="s">
        <v>6186</v>
      </c>
      <c r="BD2302" t="s">
        <v>6186</v>
      </c>
    </row>
    <row r="2303" spans="1:56">
      <c r="A2303" t="s">
        <v>6190</v>
      </c>
      <c r="B2303">
        <v>6000</v>
      </c>
      <c r="C2303">
        <v>1996</v>
      </c>
      <c r="D2303">
        <v>5</v>
      </c>
      <c r="E2303">
        <v>3.57E-4</v>
      </c>
      <c r="F2303">
        <v>16.082149999999999</v>
      </c>
      <c r="H2303">
        <v>13.40887</v>
      </c>
      <c r="I2303">
        <f t="shared" si="39"/>
        <v>4.7869665900000004E-3</v>
      </c>
      <c r="K2303">
        <v>11.46672</v>
      </c>
      <c r="L2303">
        <v>15.93126</v>
      </c>
      <c r="M2303">
        <v>662.77031999999997</v>
      </c>
      <c r="N2303">
        <v>775.02580999999998</v>
      </c>
      <c r="O2303">
        <v>557.83398999999997</v>
      </c>
      <c r="P2303" t="s">
        <v>6186</v>
      </c>
      <c r="Q2303">
        <v>350.0394</v>
      </c>
      <c r="R2303">
        <v>205.31319999999999</v>
      </c>
      <c r="S2303">
        <v>11.747</v>
      </c>
      <c r="T2303">
        <v>0.58691199999999999</v>
      </c>
      <c r="U2303">
        <v>3.4218999999999999E-2</v>
      </c>
      <c r="V2303">
        <v>40.230319999999999</v>
      </c>
      <c r="W2303" t="s">
        <v>6186</v>
      </c>
      <c r="X2303" t="s">
        <v>6186</v>
      </c>
      <c r="Y2303">
        <v>1</v>
      </c>
      <c r="Z2303" t="s">
        <v>6186</v>
      </c>
      <c r="AA2303" t="s">
        <v>6186</v>
      </c>
      <c r="AB2303">
        <v>1</v>
      </c>
      <c r="AC2303" t="s">
        <v>6186</v>
      </c>
      <c r="AD2303" t="s">
        <v>6186</v>
      </c>
      <c r="AE2303" t="s">
        <v>6186</v>
      </c>
      <c r="AF2303" t="s">
        <v>6186</v>
      </c>
      <c r="AG2303">
        <v>1</v>
      </c>
      <c r="AH2303" t="s">
        <v>6186</v>
      </c>
      <c r="AI2303" t="s">
        <v>6186</v>
      </c>
      <c r="AJ2303" t="s">
        <v>6186</v>
      </c>
      <c r="AK2303" t="s">
        <v>6186</v>
      </c>
      <c r="AL2303" t="s">
        <v>6186</v>
      </c>
      <c r="AM2303" t="s">
        <v>6186</v>
      </c>
      <c r="AN2303" t="s">
        <v>6186</v>
      </c>
      <c r="AO2303" t="s">
        <v>6186</v>
      </c>
      <c r="AP2303">
        <v>1</v>
      </c>
      <c r="AQ2303" t="s">
        <v>6186</v>
      </c>
      <c r="AR2303" t="s">
        <v>6186</v>
      </c>
      <c r="AS2303" t="s">
        <v>6186</v>
      </c>
      <c r="AT2303" t="s">
        <v>6186</v>
      </c>
      <c r="AU2303" t="s">
        <v>6186</v>
      </c>
      <c r="AV2303">
        <v>4</v>
      </c>
      <c r="AW2303" t="s">
        <v>6186</v>
      </c>
      <c r="AX2303">
        <v>8</v>
      </c>
      <c r="AY2303">
        <v>1</v>
      </c>
      <c r="AZ2303" t="s">
        <v>6186</v>
      </c>
      <c r="BA2303" t="s">
        <v>6186</v>
      </c>
      <c r="BB2303" t="s">
        <v>6186</v>
      </c>
      <c r="BC2303" t="s">
        <v>6186</v>
      </c>
      <c r="BD2303" t="s">
        <v>6186</v>
      </c>
    </row>
    <row r="2304" spans="1:56">
      <c r="A2304" t="s">
        <v>6190</v>
      </c>
      <c r="B2304">
        <v>6000</v>
      </c>
      <c r="C2304">
        <v>1997</v>
      </c>
      <c r="D2304">
        <v>3</v>
      </c>
      <c r="E2304">
        <v>2.24E-4</v>
      </c>
      <c r="F2304">
        <v>16.519580000000001</v>
      </c>
      <c r="H2304">
        <v>13.75098</v>
      </c>
      <c r="I2304">
        <f t="shared" si="39"/>
        <v>3.08021952E-3</v>
      </c>
      <c r="K2304">
        <v>11.669079999999999</v>
      </c>
      <c r="L2304">
        <v>16.42634</v>
      </c>
      <c r="M2304">
        <v>646.28126999999995</v>
      </c>
      <c r="N2304">
        <v>761.58536000000004</v>
      </c>
      <c r="O2304">
        <v>541.02113999999995</v>
      </c>
      <c r="P2304" t="s">
        <v>6186</v>
      </c>
      <c r="Q2304">
        <v>331.03739999999999</v>
      </c>
      <c r="R2304">
        <v>225.1729</v>
      </c>
      <c r="S2304">
        <v>11.0961</v>
      </c>
      <c r="T2304">
        <v>0.68033399999999999</v>
      </c>
      <c r="U2304">
        <v>3.7529E-2</v>
      </c>
      <c r="V2304">
        <v>41.280929999999998</v>
      </c>
      <c r="W2304" t="s">
        <v>6186</v>
      </c>
      <c r="X2304" t="s">
        <v>6186</v>
      </c>
      <c r="Y2304">
        <v>1</v>
      </c>
      <c r="Z2304" t="s">
        <v>6186</v>
      </c>
      <c r="AA2304" t="s">
        <v>6186</v>
      </c>
      <c r="AB2304">
        <v>1</v>
      </c>
      <c r="AC2304" t="s">
        <v>6186</v>
      </c>
      <c r="AD2304" t="s">
        <v>6186</v>
      </c>
      <c r="AE2304" t="s">
        <v>6186</v>
      </c>
      <c r="AF2304" t="s">
        <v>6186</v>
      </c>
      <c r="AG2304">
        <v>1</v>
      </c>
      <c r="AH2304" t="s">
        <v>6186</v>
      </c>
      <c r="AI2304" t="s">
        <v>6186</v>
      </c>
      <c r="AJ2304" t="s">
        <v>6186</v>
      </c>
      <c r="AK2304" t="s">
        <v>6186</v>
      </c>
      <c r="AL2304" t="s">
        <v>6186</v>
      </c>
      <c r="AM2304" t="s">
        <v>6186</v>
      </c>
      <c r="AN2304" t="s">
        <v>6186</v>
      </c>
      <c r="AO2304" t="s">
        <v>6186</v>
      </c>
      <c r="AP2304">
        <v>1</v>
      </c>
      <c r="AQ2304" t="s">
        <v>6186</v>
      </c>
      <c r="AR2304" t="s">
        <v>6186</v>
      </c>
      <c r="AS2304" t="s">
        <v>6186</v>
      </c>
      <c r="AT2304" t="s">
        <v>6186</v>
      </c>
      <c r="AU2304" t="s">
        <v>6186</v>
      </c>
      <c r="AV2304">
        <v>4</v>
      </c>
      <c r="AW2304" t="s">
        <v>6186</v>
      </c>
      <c r="AX2304">
        <v>8</v>
      </c>
      <c r="AY2304">
        <v>1</v>
      </c>
      <c r="AZ2304" t="s">
        <v>6186</v>
      </c>
      <c r="BA2304" t="s">
        <v>6186</v>
      </c>
      <c r="BB2304" t="s">
        <v>6186</v>
      </c>
      <c r="BC2304" t="s">
        <v>6186</v>
      </c>
      <c r="BD2304" t="s">
        <v>6186</v>
      </c>
    </row>
    <row r="2305" spans="1:56">
      <c r="A2305" t="s">
        <v>6190</v>
      </c>
      <c r="B2305">
        <v>6000</v>
      </c>
      <c r="C2305">
        <v>1998</v>
      </c>
      <c r="D2305">
        <v>2</v>
      </c>
      <c r="E2305">
        <v>1.6200000000000001E-4</v>
      </c>
      <c r="F2305">
        <v>16.6066</v>
      </c>
      <c r="H2305">
        <v>13.79186</v>
      </c>
      <c r="I2305">
        <f t="shared" si="39"/>
        <v>2.2342813199999999E-3</v>
      </c>
      <c r="K2305">
        <v>11.66662</v>
      </c>
      <c r="L2305">
        <v>16.465330000000002</v>
      </c>
      <c r="M2305">
        <v>644.36577</v>
      </c>
      <c r="N2305">
        <v>761.74618999999996</v>
      </c>
      <c r="O2305">
        <v>539.74030000000005</v>
      </c>
      <c r="P2305" t="s">
        <v>6186</v>
      </c>
      <c r="Q2305">
        <v>330</v>
      </c>
      <c r="R2305">
        <v>225</v>
      </c>
      <c r="S2305">
        <v>11.4282</v>
      </c>
      <c r="T2305">
        <v>0.68181800000000004</v>
      </c>
      <c r="U2305">
        <v>3.7499999999999999E-2</v>
      </c>
      <c r="V2305">
        <v>41.375570000000003</v>
      </c>
      <c r="W2305" t="s">
        <v>6186</v>
      </c>
      <c r="X2305" t="s">
        <v>6186</v>
      </c>
      <c r="Y2305">
        <v>1</v>
      </c>
      <c r="Z2305" t="s">
        <v>6186</v>
      </c>
      <c r="AA2305" t="s">
        <v>6186</v>
      </c>
      <c r="AB2305">
        <v>1</v>
      </c>
      <c r="AC2305" t="s">
        <v>6186</v>
      </c>
      <c r="AD2305" t="s">
        <v>6186</v>
      </c>
      <c r="AE2305" t="s">
        <v>6186</v>
      </c>
      <c r="AF2305" t="s">
        <v>6186</v>
      </c>
      <c r="AG2305">
        <v>1</v>
      </c>
      <c r="AH2305" t="s">
        <v>6186</v>
      </c>
      <c r="AI2305" t="s">
        <v>6186</v>
      </c>
      <c r="AJ2305" t="s">
        <v>6186</v>
      </c>
      <c r="AK2305" t="s">
        <v>6186</v>
      </c>
      <c r="AL2305" t="s">
        <v>6186</v>
      </c>
      <c r="AM2305" t="s">
        <v>6186</v>
      </c>
      <c r="AN2305" t="s">
        <v>6186</v>
      </c>
      <c r="AO2305" t="s">
        <v>6186</v>
      </c>
      <c r="AP2305">
        <v>1</v>
      </c>
      <c r="AQ2305" t="s">
        <v>6186</v>
      </c>
      <c r="AR2305" t="s">
        <v>6186</v>
      </c>
      <c r="AS2305" t="s">
        <v>6186</v>
      </c>
      <c r="AT2305" t="s">
        <v>6186</v>
      </c>
      <c r="AU2305" t="s">
        <v>6186</v>
      </c>
      <c r="AV2305">
        <v>4</v>
      </c>
      <c r="AW2305" t="s">
        <v>6186</v>
      </c>
      <c r="AX2305">
        <v>8</v>
      </c>
      <c r="AY2305">
        <v>1</v>
      </c>
      <c r="AZ2305" t="s">
        <v>6186</v>
      </c>
      <c r="BA2305" t="s">
        <v>6186</v>
      </c>
      <c r="BB2305" t="s">
        <v>6186</v>
      </c>
      <c r="BC2305" t="s">
        <v>6186</v>
      </c>
      <c r="BD2305" t="s">
        <v>6186</v>
      </c>
    </row>
    <row r="2306" spans="1:56">
      <c r="A2306" t="s">
        <v>6190</v>
      </c>
      <c r="B2306">
        <v>6000</v>
      </c>
      <c r="C2306">
        <v>1999</v>
      </c>
      <c r="D2306">
        <v>3</v>
      </c>
      <c r="E2306">
        <v>1.84E-4</v>
      </c>
      <c r="F2306">
        <v>16.189399999999999</v>
      </c>
      <c r="H2306">
        <v>13.406230000000001</v>
      </c>
      <c r="I2306">
        <f t="shared" si="39"/>
        <v>2.4667463200000002E-3</v>
      </c>
      <c r="K2306">
        <v>11.36246</v>
      </c>
      <c r="L2306">
        <v>15.89386</v>
      </c>
      <c r="M2306">
        <v>662.90089999999998</v>
      </c>
      <c r="N2306">
        <v>782.13711999999998</v>
      </c>
      <c r="O2306">
        <v>559.14670999999998</v>
      </c>
      <c r="P2306" t="s">
        <v>6186</v>
      </c>
      <c r="Q2306">
        <v>330</v>
      </c>
      <c r="R2306">
        <v>235</v>
      </c>
      <c r="S2306">
        <v>11.083500000000001</v>
      </c>
      <c r="T2306">
        <v>0.712121</v>
      </c>
      <c r="U2306">
        <v>3.9167E-2</v>
      </c>
      <c r="V2306">
        <v>40.218679999999999</v>
      </c>
      <c r="W2306" t="s">
        <v>6186</v>
      </c>
      <c r="X2306" t="s">
        <v>6186</v>
      </c>
      <c r="Y2306">
        <v>1</v>
      </c>
      <c r="Z2306" t="s">
        <v>6186</v>
      </c>
      <c r="AA2306" t="s">
        <v>6186</v>
      </c>
      <c r="AB2306">
        <v>1</v>
      </c>
      <c r="AC2306" t="s">
        <v>6186</v>
      </c>
      <c r="AD2306" t="s">
        <v>6186</v>
      </c>
      <c r="AE2306" t="s">
        <v>6186</v>
      </c>
      <c r="AF2306" t="s">
        <v>6186</v>
      </c>
      <c r="AG2306">
        <v>1</v>
      </c>
      <c r="AH2306" t="s">
        <v>6186</v>
      </c>
      <c r="AI2306" t="s">
        <v>6186</v>
      </c>
      <c r="AJ2306" t="s">
        <v>6186</v>
      </c>
      <c r="AK2306" t="s">
        <v>6186</v>
      </c>
      <c r="AL2306" t="s">
        <v>6186</v>
      </c>
      <c r="AM2306" t="s">
        <v>6186</v>
      </c>
      <c r="AN2306" t="s">
        <v>6186</v>
      </c>
      <c r="AO2306" t="s">
        <v>6186</v>
      </c>
      <c r="AP2306">
        <v>1</v>
      </c>
      <c r="AQ2306" t="s">
        <v>6186</v>
      </c>
      <c r="AR2306" t="s">
        <v>6186</v>
      </c>
      <c r="AS2306" t="s">
        <v>6186</v>
      </c>
      <c r="AT2306" t="s">
        <v>6186</v>
      </c>
      <c r="AU2306" t="s">
        <v>6186</v>
      </c>
      <c r="AV2306">
        <v>4</v>
      </c>
      <c r="AW2306" t="s">
        <v>6186</v>
      </c>
      <c r="AX2306">
        <v>8</v>
      </c>
      <c r="AY2306">
        <v>1</v>
      </c>
      <c r="AZ2306" t="s">
        <v>6186</v>
      </c>
      <c r="BA2306" t="s">
        <v>6186</v>
      </c>
      <c r="BB2306" t="s">
        <v>6186</v>
      </c>
      <c r="BC2306" t="s">
        <v>6186</v>
      </c>
      <c r="BD2306" t="s">
        <v>6186</v>
      </c>
    </row>
    <row r="2307" spans="1:56">
      <c r="A2307" t="s">
        <v>6190</v>
      </c>
      <c r="B2307">
        <v>6000</v>
      </c>
      <c r="C2307">
        <v>2000</v>
      </c>
      <c r="D2307">
        <v>3</v>
      </c>
      <c r="E2307">
        <v>1.8599999999999999E-4</v>
      </c>
      <c r="F2307">
        <v>16.311199999999999</v>
      </c>
      <c r="H2307">
        <v>13.376580000000001</v>
      </c>
      <c r="I2307">
        <f t="shared" si="39"/>
        <v>2.4880438800000001E-3</v>
      </c>
      <c r="K2307">
        <v>11.632149999999999</v>
      </c>
      <c r="L2307">
        <v>15.32673</v>
      </c>
      <c r="M2307">
        <v>664.36987999999997</v>
      </c>
      <c r="N2307">
        <v>764.00325999999995</v>
      </c>
      <c r="O2307">
        <v>579.83681999999999</v>
      </c>
      <c r="P2307" t="s">
        <v>6186</v>
      </c>
      <c r="Q2307">
        <v>330</v>
      </c>
      <c r="R2307">
        <v>255</v>
      </c>
      <c r="S2307">
        <v>10.0723</v>
      </c>
      <c r="T2307">
        <v>0.77272700000000005</v>
      </c>
      <c r="U2307">
        <v>4.2500000000000003E-2</v>
      </c>
      <c r="V2307">
        <v>40.129759999999997</v>
      </c>
      <c r="W2307" t="s">
        <v>6186</v>
      </c>
      <c r="X2307" t="s">
        <v>6186</v>
      </c>
      <c r="Y2307">
        <v>1</v>
      </c>
      <c r="Z2307" t="s">
        <v>6186</v>
      </c>
      <c r="AA2307" t="s">
        <v>6186</v>
      </c>
      <c r="AB2307">
        <v>1</v>
      </c>
      <c r="AC2307" t="s">
        <v>6186</v>
      </c>
      <c r="AD2307" t="s">
        <v>6186</v>
      </c>
      <c r="AE2307" t="s">
        <v>6186</v>
      </c>
      <c r="AF2307" t="s">
        <v>6186</v>
      </c>
      <c r="AG2307">
        <v>1</v>
      </c>
      <c r="AH2307" t="s">
        <v>6186</v>
      </c>
      <c r="AI2307" t="s">
        <v>6186</v>
      </c>
      <c r="AJ2307" t="s">
        <v>6186</v>
      </c>
      <c r="AK2307" t="s">
        <v>6186</v>
      </c>
      <c r="AL2307" t="s">
        <v>6186</v>
      </c>
      <c r="AM2307" t="s">
        <v>6186</v>
      </c>
      <c r="AN2307" t="s">
        <v>6186</v>
      </c>
      <c r="AO2307" t="s">
        <v>6186</v>
      </c>
      <c r="AP2307">
        <v>1</v>
      </c>
      <c r="AQ2307" t="s">
        <v>6186</v>
      </c>
      <c r="AR2307" t="s">
        <v>6186</v>
      </c>
      <c r="AS2307" t="s">
        <v>6186</v>
      </c>
      <c r="AT2307" t="s">
        <v>6186</v>
      </c>
      <c r="AU2307" t="s">
        <v>6186</v>
      </c>
      <c r="AV2307">
        <v>4</v>
      </c>
      <c r="AW2307" t="s">
        <v>6186</v>
      </c>
      <c r="AX2307">
        <v>8</v>
      </c>
      <c r="AY2307">
        <v>1</v>
      </c>
      <c r="AZ2307" t="s">
        <v>6186</v>
      </c>
      <c r="BA2307" t="s">
        <v>6186</v>
      </c>
      <c r="BB2307" t="s">
        <v>6186</v>
      </c>
      <c r="BC2307" t="s">
        <v>6186</v>
      </c>
      <c r="BD2307" t="s">
        <v>6186</v>
      </c>
    </row>
    <row r="2308" spans="1:56">
      <c r="A2308" t="s">
        <v>6190</v>
      </c>
      <c r="B2308">
        <v>6000</v>
      </c>
      <c r="C2308">
        <v>2001</v>
      </c>
      <c r="D2308">
        <v>67</v>
      </c>
      <c r="E2308">
        <v>4.2969999999999996E-3</v>
      </c>
      <c r="F2308">
        <v>15.953709999999999</v>
      </c>
      <c r="H2308">
        <v>13.12204</v>
      </c>
      <c r="I2308">
        <f t="shared" si="39"/>
        <v>5.6385405879999996E-2</v>
      </c>
      <c r="K2308">
        <v>11.1646</v>
      </c>
      <c r="L2308">
        <v>15.35491</v>
      </c>
      <c r="M2308">
        <v>677.25761</v>
      </c>
      <c r="N2308">
        <v>795.99815000000001</v>
      </c>
      <c r="O2308">
        <v>578.77245000000005</v>
      </c>
      <c r="P2308" t="s">
        <v>6186</v>
      </c>
      <c r="Q2308">
        <v>330</v>
      </c>
      <c r="R2308">
        <v>259.7679</v>
      </c>
      <c r="S2308">
        <v>9.9862000000000002</v>
      </c>
      <c r="T2308">
        <v>0.78717499999999996</v>
      </c>
      <c r="U2308">
        <v>4.3295E-2</v>
      </c>
      <c r="V2308">
        <v>39.36618</v>
      </c>
      <c r="W2308" t="s">
        <v>6186</v>
      </c>
      <c r="X2308">
        <v>0.95399999999999996</v>
      </c>
      <c r="Y2308">
        <v>4.5999999999999999E-2</v>
      </c>
      <c r="Z2308" t="s">
        <v>6186</v>
      </c>
      <c r="AA2308" t="s">
        <v>6186</v>
      </c>
      <c r="AB2308">
        <v>1</v>
      </c>
      <c r="AC2308" t="s">
        <v>6186</v>
      </c>
      <c r="AD2308" t="s">
        <v>6186</v>
      </c>
      <c r="AE2308" t="s">
        <v>6186</v>
      </c>
      <c r="AF2308" t="s">
        <v>6186</v>
      </c>
      <c r="AG2308">
        <v>1</v>
      </c>
      <c r="AH2308" t="s">
        <v>6186</v>
      </c>
      <c r="AI2308" t="s">
        <v>6186</v>
      </c>
      <c r="AJ2308" t="s">
        <v>6186</v>
      </c>
      <c r="AK2308" t="s">
        <v>6186</v>
      </c>
      <c r="AL2308" t="s">
        <v>6186</v>
      </c>
      <c r="AM2308" t="s">
        <v>6186</v>
      </c>
      <c r="AN2308" t="s">
        <v>6186</v>
      </c>
      <c r="AO2308" t="s">
        <v>6186</v>
      </c>
      <c r="AP2308">
        <v>1</v>
      </c>
      <c r="AQ2308" t="s">
        <v>6186</v>
      </c>
      <c r="AR2308" t="s">
        <v>6186</v>
      </c>
      <c r="AS2308" t="s">
        <v>6186</v>
      </c>
      <c r="AT2308" t="s">
        <v>6186</v>
      </c>
      <c r="AU2308" t="s">
        <v>6186</v>
      </c>
      <c r="AV2308">
        <v>4</v>
      </c>
      <c r="AW2308" t="s">
        <v>6186</v>
      </c>
      <c r="AX2308">
        <v>8</v>
      </c>
      <c r="AY2308">
        <v>1</v>
      </c>
      <c r="AZ2308" t="s">
        <v>6186</v>
      </c>
      <c r="BA2308" t="s">
        <v>6186</v>
      </c>
      <c r="BB2308" t="s">
        <v>6186</v>
      </c>
      <c r="BC2308" t="s">
        <v>6186</v>
      </c>
      <c r="BD2308" t="s">
        <v>6186</v>
      </c>
    </row>
    <row r="2309" spans="1:56">
      <c r="A2309" t="s">
        <v>6190</v>
      </c>
      <c r="B2309">
        <v>6000</v>
      </c>
      <c r="C2309">
        <v>2002</v>
      </c>
      <c r="D2309">
        <v>4</v>
      </c>
      <c r="E2309">
        <v>2.3000000000000001E-4</v>
      </c>
      <c r="F2309">
        <v>17.072600000000001</v>
      </c>
      <c r="H2309">
        <v>13.92614</v>
      </c>
      <c r="I2309">
        <f t="shared" si="39"/>
        <v>3.2030121999999999E-3</v>
      </c>
      <c r="K2309">
        <v>11.99614</v>
      </c>
      <c r="L2309">
        <v>16.011330000000001</v>
      </c>
      <c r="M2309">
        <v>638.15264999999999</v>
      </c>
      <c r="N2309">
        <v>740.82140000000004</v>
      </c>
      <c r="O2309">
        <v>555.0444</v>
      </c>
      <c r="P2309" t="s">
        <v>6186</v>
      </c>
      <c r="Q2309">
        <v>330</v>
      </c>
      <c r="R2309">
        <v>255</v>
      </c>
      <c r="S2309">
        <v>10.0745</v>
      </c>
      <c r="T2309">
        <v>0.77272700000000005</v>
      </c>
      <c r="U2309">
        <v>4.2500000000000003E-2</v>
      </c>
      <c r="V2309">
        <v>41.778410000000001</v>
      </c>
      <c r="W2309" t="s">
        <v>6186</v>
      </c>
      <c r="X2309" t="s">
        <v>6186</v>
      </c>
      <c r="Y2309">
        <v>1</v>
      </c>
      <c r="Z2309" t="s">
        <v>6186</v>
      </c>
      <c r="AA2309" t="s">
        <v>6186</v>
      </c>
      <c r="AB2309">
        <v>1</v>
      </c>
      <c r="AC2309" t="s">
        <v>6186</v>
      </c>
      <c r="AD2309" t="s">
        <v>6186</v>
      </c>
      <c r="AE2309" t="s">
        <v>6186</v>
      </c>
      <c r="AF2309" t="s">
        <v>6186</v>
      </c>
      <c r="AG2309">
        <v>1</v>
      </c>
      <c r="AH2309" t="s">
        <v>6186</v>
      </c>
      <c r="AI2309" t="s">
        <v>6186</v>
      </c>
      <c r="AJ2309" t="s">
        <v>6186</v>
      </c>
      <c r="AK2309" t="s">
        <v>6186</v>
      </c>
      <c r="AL2309" t="s">
        <v>6186</v>
      </c>
      <c r="AM2309" t="s">
        <v>6186</v>
      </c>
      <c r="AN2309" t="s">
        <v>6186</v>
      </c>
      <c r="AO2309" t="s">
        <v>6186</v>
      </c>
      <c r="AP2309">
        <v>1</v>
      </c>
      <c r="AQ2309" t="s">
        <v>6186</v>
      </c>
      <c r="AR2309" t="s">
        <v>6186</v>
      </c>
      <c r="AS2309" t="s">
        <v>6186</v>
      </c>
      <c r="AT2309" t="s">
        <v>6186</v>
      </c>
      <c r="AU2309" t="s">
        <v>6186</v>
      </c>
      <c r="AV2309">
        <v>4</v>
      </c>
      <c r="AW2309" t="s">
        <v>6186</v>
      </c>
      <c r="AX2309">
        <v>8</v>
      </c>
      <c r="AY2309">
        <v>1</v>
      </c>
      <c r="AZ2309" t="s">
        <v>6186</v>
      </c>
      <c r="BA2309" t="s">
        <v>6186</v>
      </c>
      <c r="BB2309" t="s">
        <v>6186</v>
      </c>
      <c r="BC2309" t="s">
        <v>6186</v>
      </c>
      <c r="BD2309" t="s">
        <v>6186</v>
      </c>
    </row>
    <row r="2310" spans="1:56">
      <c r="A2310" t="s">
        <v>6190</v>
      </c>
      <c r="B2310">
        <v>6000</v>
      </c>
      <c r="C2310">
        <v>2003</v>
      </c>
      <c r="D2310">
        <v>17</v>
      </c>
      <c r="E2310">
        <v>1.098E-3</v>
      </c>
      <c r="F2310">
        <v>18.493780000000001</v>
      </c>
      <c r="H2310">
        <v>15.034739999999999</v>
      </c>
      <c r="I2310">
        <f t="shared" si="39"/>
        <v>1.650814452E-2</v>
      </c>
      <c r="K2310">
        <v>12.83719</v>
      </c>
      <c r="L2310">
        <v>17.388500000000001</v>
      </c>
      <c r="M2310">
        <v>591.09766999999999</v>
      </c>
      <c r="N2310">
        <v>692.28570000000002</v>
      </c>
      <c r="O2310">
        <v>511.08505000000002</v>
      </c>
      <c r="P2310" t="s">
        <v>6186</v>
      </c>
      <c r="Q2310">
        <v>322.08179999999999</v>
      </c>
      <c r="R2310">
        <v>280.77809999999999</v>
      </c>
      <c r="S2310">
        <v>9.5298999999999996</v>
      </c>
      <c r="T2310">
        <v>0.87073199999999995</v>
      </c>
      <c r="U2310">
        <v>4.6795999999999997E-2</v>
      </c>
      <c r="V2310">
        <v>45.290030000000002</v>
      </c>
      <c r="W2310" t="s">
        <v>6186</v>
      </c>
      <c r="X2310">
        <v>0.39100000000000001</v>
      </c>
      <c r="Y2310">
        <v>0.60899999999999999</v>
      </c>
      <c r="Z2310" t="s">
        <v>6186</v>
      </c>
      <c r="AA2310" t="s">
        <v>6186</v>
      </c>
      <c r="AB2310">
        <v>1</v>
      </c>
      <c r="AC2310" t="s">
        <v>6186</v>
      </c>
      <c r="AD2310" t="s">
        <v>6186</v>
      </c>
      <c r="AE2310" t="s">
        <v>6186</v>
      </c>
      <c r="AF2310" t="s">
        <v>6186</v>
      </c>
      <c r="AG2310">
        <v>1</v>
      </c>
      <c r="AH2310" t="s">
        <v>6186</v>
      </c>
      <c r="AI2310" t="s">
        <v>6186</v>
      </c>
      <c r="AJ2310" t="s">
        <v>6186</v>
      </c>
      <c r="AK2310" t="s">
        <v>6186</v>
      </c>
      <c r="AL2310" t="s">
        <v>6186</v>
      </c>
      <c r="AM2310" t="s">
        <v>6186</v>
      </c>
      <c r="AN2310" t="s">
        <v>6186</v>
      </c>
      <c r="AO2310" t="s">
        <v>6186</v>
      </c>
      <c r="AP2310">
        <v>1</v>
      </c>
      <c r="AQ2310" t="s">
        <v>6186</v>
      </c>
      <c r="AR2310" t="s">
        <v>6186</v>
      </c>
      <c r="AS2310" t="s">
        <v>6186</v>
      </c>
      <c r="AT2310" t="s">
        <v>6186</v>
      </c>
      <c r="AU2310" t="s">
        <v>6186</v>
      </c>
      <c r="AV2310">
        <v>4</v>
      </c>
      <c r="AW2310" t="s">
        <v>6186</v>
      </c>
      <c r="AX2310">
        <v>7.9</v>
      </c>
      <c r="AY2310">
        <v>1</v>
      </c>
      <c r="AZ2310" t="s">
        <v>6186</v>
      </c>
      <c r="BA2310" t="s">
        <v>6186</v>
      </c>
      <c r="BB2310" t="s">
        <v>6186</v>
      </c>
      <c r="BC2310" t="s">
        <v>6186</v>
      </c>
      <c r="BD2310" t="s">
        <v>6186</v>
      </c>
    </row>
    <row r="2311" spans="1:56">
      <c r="A2311" t="s">
        <v>6190</v>
      </c>
      <c r="B2311">
        <v>6000</v>
      </c>
      <c r="C2311">
        <v>2004</v>
      </c>
      <c r="D2311">
        <v>16</v>
      </c>
      <c r="E2311">
        <v>9.9500000000000001E-4</v>
      </c>
      <c r="F2311">
        <v>18.736470000000001</v>
      </c>
      <c r="H2311">
        <v>15.12242</v>
      </c>
      <c r="I2311">
        <f t="shared" si="39"/>
        <v>1.50468079E-2</v>
      </c>
      <c r="K2311">
        <v>13.05691</v>
      </c>
      <c r="L2311">
        <v>17.22662</v>
      </c>
      <c r="M2311">
        <v>587.67060000000004</v>
      </c>
      <c r="N2311">
        <v>680.63565000000006</v>
      </c>
      <c r="O2311">
        <v>515.88766999999996</v>
      </c>
      <c r="P2311" t="s">
        <v>6186</v>
      </c>
      <c r="Q2311">
        <v>323.9708</v>
      </c>
      <c r="R2311">
        <v>277.89010000000002</v>
      </c>
      <c r="S2311">
        <v>9.5610999999999997</v>
      </c>
      <c r="T2311">
        <v>0.85736699999999999</v>
      </c>
      <c r="U2311">
        <v>4.6315000000000002E-2</v>
      </c>
      <c r="V2311">
        <v>45.545319999999997</v>
      </c>
      <c r="W2311" t="s">
        <v>6186</v>
      </c>
      <c r="X2311">
        <v>0.17799999999999999</v>
      </c>
      <c r="Y2311">
        <v>0.82199999999999995</v>
      </c>
      <c r="Z2311" t="s">
        <v>6186</v>
      </c>
      <c r="AA2311" t="s">
        <v>6186</v>
      </c>
      <c r="AB2311">
        <v>1</v>
      </c>
      <c r="AC2311" t="s">
        <v>6186</v>
      </c>
      <c r="AD2311" t="s">
        <v>6186</v>
      </c>
      <c r="AE2311" t="s">
        <v>6186</v>
      </c>
      <c r="AF2311" t="s">
        <v>6186</v>
      </c>
      <c r="AG2311">
        <v>1</v>
      </c>
      <c r="AH2311" t="s">
        <v>6186</v>
      </c>
      <c r="AI2311" t="s">
        <v>6186</v>
      </c>
      <c r="AJ2311" t="s">
        <v>6186</v>
      </c>
      <c r="AK2311" t="s">
        <v>6186</v>
      </c>
      <c r="AL2311" t="s">
        <v>6186</v>
      </c>
      <c r="AM2311" t="s">
        <v>6186</v>
      </c>
      <c r="AN2311" t="s">
        <v>6186</v>
      </c>
      <c r="AO2311" t="s">
        <v>6186</v>
      </c>
      <c r="AP2311">
        <v>1</v>
      </c>
      <c r="AQ2311" t="s">
        <v>6186</v>
      </c>
      <c r="AR2311" t="s">
        <v>6186</v>
      </c>
      <c r="AS2311" t="s">
        <v>6186</v>
      </c>
      <c r="AT2311" t="s">
        <v>6186</v>
      </c>
      <c r="AU2311" t="s">
        <v>6186</v>
      </c>
      <c r="AV2311">
        <v>4</v>
      </c>
      <c r="AW2311" t="s">
        <v>6186</v>
      </c>
      <c r="AX2311">
        <v>7.9</v>
      </c>
      <c r="AY2311">
        <v>1</v>
      </c>
      <c r="AZ2311" t="s">
        <v>6186</v>
      </c>
      <c r="BA2311" t="s">
        <v>6186</v>
      </c>
      <c r="BB2311" t="s">
        <v>6186</v>
      </c>
      <c r="BC2311" t="s">
        <v>6186</v>
      </c>
      <c r="BD2311" t="s">
        <v>6186</v>
      </c>
    </row>
    <row r="2312" spans="1:56">
      <c r="A2312" t="s">
        <v>6190</v>
      </c>
      <c r="B2312">
        <v>6000</v>
      </c>
      <c r="C2312">
        <v>2005</v>
      </c>
      <c r="D2312">
        <v>11</v>
      </c>
      <c r="E2312">
        <v>6.96E-4</v>
      </c>
      <c r="F2312">
        <v>18.23434</v>
      </c>
      <c r="H2312">
        <v>14.650639999999999</v>
      </c>
      <c r="I2312">
        <f t="shared" si="39"/>
        <v>1.0196845439999999E-2</v>
      </c>
      <c r="K2312">
        <v>12.724460000000001</v>
      </c>
      <c r="L2312">
        <v>16.539370000000002</v>
      </c>
      <c r="M2312">
        <v>606.59482000000003</v>
      </c>
      <c r="N2312">
        <v>698.41889000000003</v>
      </c>
      <c r="O2312">
        <v>537.32402000000002</v>
      </c>
      <c r="P2312" t="s">
        <v>6186</v>
      </c>
      <c r="Q2312">
        <v>324.62540000000001</v>
      </c>
      <c r="R2312">
        <v>277.99529999999999</v>
      </c>
      <c r="S2312">
        <v>9.4932999999999996</v>
      </c>
      <c r="T2312">
        <v>0.85622500000000001</v>
      </c>
      <c r="U2312">
        <v>4.6332999999999999E-2</v>
      </c>
      <c r="V2312">
        <v>44.028599999999997</v>
      </c>
      <c r="W2312" t="s">
        <v>6186</v>
      </c>
      <c r="X2312">
        <v>0.186</v>
      </c>
      <c r="Y2312">
        <v>0.81399999999999995</v>
      </c>
      <c r="Z2312" t="s">
        <v>6186</v>
      </c>
      <c r="AA2312" t="s">
        <v>6186</v>
      </c>
      <c r="AB2312">
        <v>1</v>
      </c>
      <c r="AC2312" t="s">
        <v>6186</v>
      </c>
      <c r="AD2312" t="s">
        <v>6186</v>
      </c>
      <c r="AE2312" t="s">
        <v>6186</v>
      </c>
      <c r="AF2312" t="s">
        <v>6186</v>
      </c>
      <c r="AG2312">
        <v>1</v>
      </c>
      <c r="AH2312" t="s">
        <v>6186</v>
      </c>
      <c r="AI2312" t="s">
        <v>6186</v>
      </c>
      <c r="AJ2312" t="s">
        <v>6186</v>
      </c>
      <c r="AK2312" t="s">
        <v>6186</v>
      </c>
      <c r="AL2312" t="s">
        <v>6186</v>
      </c>
      <c r="AM2312" t="s">
        <v>6186</v>
      </c>
      <c r="AN2312" t="s">
        <v>6186</v>
      </c>
      <c r="AO2312" t="s">
        <v>6186</v>
      </c>
      <c r="AP2312">
        <v>1</v>
      </c>
      <c r="AQ2312" t="s">
        <v>6186</v>
      </c>
      <c r="AR2312" t="s">
        <v>6186</v>
      </c>
      <c r="AS2312" t="s">
        <v>6186</v>
      </c>
      <c r="AT2312" t="s">
        <v>6186</v>
      </c>
      <c r="AU2312" t="s">
        <v>6186</v>
      </c>
      <c r="AV2312">
        <v>4</v>
      </c>
      <c r="AW2312" t="s">
        <v>6186</v>
      </c>
      <c r="AX2312">
        <v>8</v>
      </c>
      <c r="AY2312">
        <v>1</v>
      </c>
      <c r="AZ2312" t="s">
        <v>6186</v>
      </c>
      <c r="BA2312" t="s">
        <v>6186</v>
      </c>
      <c r="BB2312" t="s">
        <v>6186</v>
      </c>
      <c r="BC2312" t="s">
        <v>6186</v>
      </c>
      <c r="BD2312" t="s">
        <v>6186</v>
      </c>
    </row>
    <row r="2313" spans="1:56">
      <c r="A2313" t="s">
        <v>6190</v>
      </c>
      <c r="B2313">
        <v>6000</v>
      </c>
      <c r="C2313">
        <v>2006</v>
      </c>
      <c r="D2313">
        <v>9</v>
      </c>
      <c r="E2313">
        <v>5.6400000000000005E-4</v>
      </c>
      <c r="F2313">
        <v>18.168089999999999</v>
      </c>
      <c r="H2313">
        <v>14.629</v>
      </c>
      <c r="I2313">
        <f t="shared" si="39"/>
        <v>8.2507559999999997E-3</v>
      </c>
      <c r="K2313">
        <v>12.618639999999999</v>
      </c>
      <c r="L2313">
        <v>16.627379999999999</v>
      </c>
      <c r="M2313">
        <v>607.49193000000002</v>
      </c>
      <c r="N2313">
        <v>704.27544</v>
      </c>
      <c r="O2313">
        <v>534.47979999999995</v>
      </c>
      <c r="P2313" t="s">
        <v>6186</v>
      </c>
      <c r="Q2313">
        <v>326.00810000000001</v>
      </c>
      <c r="R2313">
        <v>282.7867</v>
      </c>
      <c r="S2313">
        <v>9.4791000000000007</v>
      </c>
      <c r="T2313">
        <v>0.86770400000000003</v>
      </c>
      <c r="U2313">
        <v>4.7130999999999999E-2</v>
      </c>
      <c r="V2313">
        <v>44.006250000000001</v>
      </c>
      <c r="W2313" t="s">
        <v>6186</v>
      </c>
      <c r="X2313">
        <v>0.19</v>
      </c>
      <c r="Y2313">
        <v>0.81</v>
      </c>
      <c r="Z2313" t="s">
        <v>6186</v>
      </c>
      <c r="AA2313" t="s">
        <v>6186</v>
      </c>
      <c r="AB2313">
        <v>1</v>
      </c>
      <c r="AC2313" t="s">
        <v>6186</v>
      </c>
      <c r="AD2313" t="s">
        <v>6186</v>
      </c>
      <c r="AE2313" t="s">
        <v>6186</v>
      </c>
      <c r="AF2313" t="s">
        <v>6186</v>
      </c>
      <c r="AG2313">
        <v>1</v>
      </c>
      <c r="AH2313" t="s">
        <v>6186</v>
      </c>
      <c r="AI2313" t="s">
        <v>6186</v>
      </c>
      <c r="AJ2313" t="s">
        <v>6186</v>
      </c>
      <c r="AK2313" t="s">
        <v>6186</v>
      </c>
      <c r="AL2313" t="s">
        <v>6186</v>
      </c>
      <c r="AM2313" t="s">
        <v>6186</v>
      </c>
      <c r="AN2313" t="s">
        <v>6186</v>
      </c>
      <c r="AO2313" t="s">
        <v>6186</v>
      </c>
      <c r="AP2313">
        <v>1</v>
      </c>
      <c r="AQ2313" t="s">
        <v>6186</v>
      </c>
      <c r="AR2313" t="s">
        <v>6186</v>
      </c>
      <c r="AS2313" t="s">
        <v>6186</v>
      </c>
      <c r="AT2313" t="s">
        <v>6186</v>
      </c>
      <c r="AU2313" t="s">
        <v>6186</v>
      </c>
      <c r="AV2313">
        <v>4</v>
      </c>
      <c r="AW2313" t="s">
        <v>6186</v>
      </c>
      <c r="AX2313">
        <v>8</v>
      </c>
      <c r="AY2313">
        <v>1</v>
      </c>
      <c r="AZ2313" t="s">
        <v>6186</v>
      </c>
      <c r="BA2313" t="s">
        <v>6186</v>
      </c>
      <c r="BB2313" t="s">
        <v>6186</v>
      </c>
      <c r="BC2313" t="s">
        <v>6186</v>
      </c>
      <c r="BD2313" t="s">
        <v>6186</v>
      </c>
    </row>
    <row r="2314" spans="1:56">
      <c r="A2314" t="s">
        <v>6190</v>
      </c>
      <c r="B2314">
        <v>6000</v>
      </c>
      <c r="C2314">
        <v>2007</v>
      </c>
      <c r="D2314">
        <v>6</v>
      </c>
      <c r="E2314">
        <v>4.0400000000000001E-4</v>
      </c>
      <c r="F2314">
        <v>18.128499999999999</v>
      </c>
      <c r="H2314">
        <v>14.582940000000001</v>
      </c>
      <c r="I2314">
        <f t="shared" si="39"/>
        <v>5.8915077600000003E-3</v>
      </c>
      <c r="K2314">
        <v>12.623390000000001</v>
      </c>
      <c r="L2314">
        <v>16.51717</v>
      </c>
      <c r="M2314">
        <v>609.41088999999999</v>
      </c>
      <c r="N2314">
        <v>704.01076</v>
      </c>
      <c r="O2314">
        <v>538.04607999999996</v>
      </c>
      <c r="P2314" t="s">
        <v>6186</v>
      </c>
      <c r="Q2314">
        <v>325</v>
      </c>
      <c r="R2314">
        <v>295</v>
      </c>
      <c r="S2314">
        <v>9.3120999999999992</v>
      </c>
      <c r="T2314">
        <v>0.90769200000000005</v>
      </c>
      <c r="U2314">
        <v>4.9167000000000002E-2</v>
      </c>
      <c r="V2314">
        <v>43.773940000000003</v>
      </c>
      <c r="W2314" t="s">
        <v>6186</v>
      </c>
      <c r="X2314">
        <v>0.28599999999999998</v>
      </c>
      <c r="Y2314">
        <v>0.71399999999999997</v>
      </c>
      <c r="Z2314" t="s">
        <v>6186</v>
      </c>
      <c r="AA2314" t="s">
        <v>6186</v>
      </c>
      <c r="AB2314">
        <v>1</v>
      </c>
      <c r="AC2314" t="s">
        <v>6186</v>
      </c>
      <c r="AD2314" t="s">
        <v>6186</v>
      </c>
      <c r="AE2314" t="s">
        <v>6186</v>
      </c>
      <c r="AF2314" t="s">
        <v>6186</v>
      </c>
      <c r="AG2314">
        <v>1</v>
      </c>
      <c r="AH2314" t="s">
        <v>6186</v>
      </c>
      <c r="AI2314" t="s">
        <v>6186</v>
      </c>
      <c r="AJ2314" t="s">
        <v>6186</v>
      </c>
      <c r="AK2314" t="s">
        <v>6186</v>
      </c>
      <c r="AL2314" t="s">
        <v>6186</v>
      </c>
      <c r="AM2314" t="s">
        <v>6186</v>
      </c>
      <c r="AN2314" t="s">
        <v>6186</v>
      </c>
      <c r="AO2314" t="s">
        <v>6186</v>
      </c>
      <c r="AP2314">
        <v>1</v>
      </c>
      <c r="AQ2314" t="s">
        <v>6186</v>
      </c>
      <c r="AR2314" t="s">
        <v>6186</v>
      </c>
      <c r="AS2314" t="s">
        <v>6186</v>
      </c>
      <c r="AT2314" t="s">
        <v>6186</v>
      </c>
      <c r="AU2314" t="s">
        <v>6186</v>
      </c>
      <c r="AV2314">
        <v>4</v>
      </c>
      <c r="AW2314" t="s">
        <v>6186</v>
      </c>
      <c r="AX2314">
        <v>8</v>
      </c>
      <c r="AY2314">
        <v>1</v>
      </c>
      <c r="AZ2314" t="s">
        <v>6186</v>
      </c>
      <c r="BA2314" t="s">
        <v>6186</v>
      </c>
      <c r="BB2314" t="s">
        <v>6186</v>
      </c>
      <c r="BC2314" t="s">
        <v>6186</v>
      </c>
      <c r="BD2314" t="s">
        <v>6186</v>
      </c>
    </row>
    <row r="2315" spans="1:56">
      <c r="A2315" t="s">
        <v>6190</v>
      </c>
      <c r="B2315">
        <v>6000</v>
      </c>
      <c r="C2315">
        <v>2008</v>
      </c>
      <c r="D2315">
        <v>5</v>
      </c>
      <c r="E2315">
        <v>3.5599999999999998E-4</v>
      </c>
      <c r="F2315">
        <v>17.581910000000001</v>
      </c>
      <c r="H2315">
        <v>14.11003</v>
      </c>
      <c r="I2315">
        <f t="shared" ref="I2315:I2378" si="40">IFERROR(H2315*E2315,"")</f>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6186</v>
      </c>
      <c r="X2315">
        <v>0.32900000000000001</v>
      </c>
      <c r="Y2315">
        <v>0.67100000000000004</v>
      </c>
      <c r="Z2315" t="s">
        <v>6186</v>
      </c>
      <c r="AA2315" t="s">
        <v>6186</v>
      </c>
      <c r="AB2315">
        <v>1</v>
      </c>
      <c r="AC2315" t="s">
        <v>6186</v>
      </c>
      <c r="AD2315" t="s">
        <v>6186</v>
      </c>
      <c r="AE2315" t="s">
        <v>6186</v>
      </c>
      <c r="AF2315" t="s">
        <v>6186</v>
      </c>
      <c r="AG2315">
        <v>1</v>
      </c>
      <c r="AH2315" t="s">
        <v>6186</v>
      </c>
      <c r="AI2315" t="s">
        <v>6186</v>
      </c>
      <c r="AJ2315" t="s">
        <v>6186</v>
      </c>
      <c r="AK2315" t="s">
        <v>6186</v>
      </c>
      <c r="AL2315" t="s">
        <v>6186</v>
      </c>
      <c r="AM2315" t="s">
        <v>6186</v>
      </c>
      <c r="AN2315" t="s">
        <v>6186</v>
      </c>
      <c r="AO2315" t="s">
        <v>6186</v>
      </c>
      <c r="AP2315">
        <v>1</v>
      </c>
      <c r="AQ2315" t="s">
        <v>6186</v>
      </c>
      <c r="AR2315" t="s">
        <v>6186</v>
      </c>
      <c r="AS2315" t="s">
        <v>6186</v>
      </c>
      <c r="AT2315" t="s">
        <v>6186</v>
      </c>
      <c r="AU2315" t="s">
        <v>6186</v>
      </c>
      <c r="AV2315">
        <v>4</v>
      </c>
      <c r="AW2315" t="s">
        <v>6186</v>
      </c>
      <c r="AX2315">
        <v>8</v>
      </c>
      <c r="AY2315">
        <v>1</v>
      </c>
      <c r="AZ2315" t="s">
        <v>6186</v>
      </c>
      <c r="BA2315" t="s">
        <v>6186</v>
      </c>
      <c r="BB2315" t="s">
        <v>6186</v>
      </c>
      <c r="BC2315" t="s">
        <v>6186</v>
      </c>
      <c r="BD2315" t="s">
        <v>6186</v>
      </c>
    </row>
    <row r="2316" spans="1:56">
      <c r="A2316" t="s">
        <v>6190</v>
      </c>
      <c r="B2316">
        <v>6000</v>
      </c>
      <c r="C2316">
        <v>2009</v>
      </c>
      <c r="D2316">
        <v>3</v>
      </c>
      <c r="E2316">
        <v>2.9799999999999998E-4</v>
      </c>
      <c r="F2316">
        <v>17.742470000000001</v>
      </c>
      <c r="H2316">
        <v>14.22231</v>
      </c>
      <c r="I2316">
        <f t="shared" si="40"/>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6186</v>
      </c>
      <c r="X2316">
        <v>0.373</v>
      </c>
      <c r="Y2316">
        <v>0.627</v>
      </c>
      <c r="Z2316" t="s">
        <v>6186</v>
      </c>
      <c r="AA2316" t="s">
        <v>6186</v>
      </c>
      <c r="AB2316">
        <v>1</v>
      </c>
      <c r="AC2316" t="s">
        <v>6186</v>
      </c>
      <c r="AD2316" t="s">
        <v>6186</v>
      </c>
      <c r="AE2316" t="s">
        <v>6186</v>
      </c>
      <c r="AF2316" t="s">
        <v>6186</v>
      </c>
      <c r="AG2316">
        <v>1</v>
      </c>
      <c r="AH2316" t="s">
        <v>6186</v>
      </c>
      <c r="AI2316" t="s">
        <v>6186</v>
      </c>
      <c r="AJ2316" t="s">
        <v>6186</v>
      </c>
      <c r="AK2316" t="s">
        <v>6186</v>
      </c>
      <c r="AL2316" t="s">
        <v>6186</v>
      </c>
      <c r="AM2316" t="s">
        <v>6186</v>
      </c>
      <c r="AN2316" t="s">
        <v>6186</v>
      </c>
      <c r="AO2316" t="s">
        <v>6186</v>
      </c>
      <c r="AP2316">
        <v>1</v>
      </c>
      <c r="AQ2316" t="s">
        <v>6186</v>
      </c>
      <c r="AR2316" t="s">
        <v>6186</v>
      </c>
      <c r="AS2316" t="s">
        <v>6186</v>
      </c>
      <c r="AT2316" t="s">
        <v>6186</v>
      </c>
      <c r="AU2316" t="s">
        <v>6186</v>
      </c>
      <c r="AV2316">
        <v>4</v>
      </c>
      <c r="AW2316" t="s">
        <v>6186</v>
      </c>
      <c r="AX2316">
        <v>8</v>
      </c>
      <c r="AY2316">
        <v>1</v>
      </c>
      <c r="AZ2316" t="s">
        <v>6186</v>
      </c>
      <c r="BA2316" t="s">
        <v>6186</v>
      </c>
      <c r="BB2316" t="s">
        <v>6186</v>
      </c>
      <c r="BC2316" t="s">
        <v>6186</v>
      </c>
      <c r="BD2316" t="s">
        <v>6186</v>
      </c>
    </row>
    <row r="2317" spans="1:56">
      <c r="A2317" t="s">
        <v>6190</v>
      </c>
      <c r="B2317">
        <v>6000</v>
      </c>
      <c r="C2317">
        <v>2010</v>
      </c>
      <c r="D2317">
        <v>4</v>
      </c>
      <c r="E2317">
        <v>3.3300000000000002E-4</v>
      </c>
      <c r="F2317">
        <v>18.351870000000002</v>
      </c>
      <c r="H2317">
        <v>14.732279999999999</v>
      </c>
      <c r="I2317">
        <f t="shared" si="40"/>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6186</v>
      </c>
      <c r="X2317">
        <v>0.33300000000000002</v>
      </c>
      <c r="Y2317">
        <v>0.66700000000000004</v>
      </c>
      <c r="Z2317" t="s">
        <v>6186</v>
      </c>
      <c r="AA2317" t="s">
        <v>6186</v>
      </c>
      <c r="AB2317">
        <v>1</v>
      </c>
      <c r="AC2317" t="s">
        <v>6186</v>
      </c>
      <c r="AD2317" t="s">
        <v>6186</v>
      </c>
      <c r="AE2317" t="s">
        <v>6186</v>
      </c>
      <c r="AF2317" t="s">
        <v>6186</v>
      </c>
      <c r="AG2317">
        <v>1</v>
      </c>
      <c r="AH2317" t="s">
        <v>6186</v>
      </c>
      <c r="AI2317" t="s">
        <v>6186</v>
      </c>
      <c r="AJ2317" t="s">
        <v>6186</v>
      </c>
      <c r="AK2317" t="s">
        <v>6186</v>
      </c>
      <c r="AL2317" t="s">
        <v>6186</v>
      </c>
      <c r="AM2317" t="s">
        <v>6186</v>
      </c>
      <c r="AN2317" t="s">
        <v>6186</v>
      </c>
      <c r="AO2317" t="s">
        <v>6186</v>
      </c>
      <c r="AP2317">
        <v>1</v>
      </c>
      <c r="AQ2317" t="s">
        <v>6186</v>
      </c>
      <c r="AR2317" t="s">
        <v>6186</v>
      </c>
      <c r="AS2317" t="s">
        <v>6186</v>
      </c>
      <c r="AT2317" t="s">
        <v>6186</v>
      </c>
      <c r="AU2317">
        <v>1</v>
      </c>
      <c r="AV2317">
        <v>4</v>
      </c>
      <c r="AW2317" t="s">
        <v>6186</v>
      </c>
      <c r="AX2317">
        <v>8</v>
      </c>
      <c r="AY2317">
        <v>1</v>
      </c>
      <c r="AZ2317" t="s">
        <v>6186</v>
      </c>
      <c r="BA2317" t="s">
        <v>6186</v>
      </c>
      <c r="BB2317" t="s">
        <v>6186</v>
      </c>
      <c r="BC2317" t="s">
        <v>6186</v>
      </c>
      <c r="BD2317" t="s">
        <v>6186</v>
      </c>
    </row>
    <row r="2318" spans="1:56">
      <c r="A2318" t="s">
        <v>6190</v>
      </c>
      <c r="B2318">
        <v>6000</v>
      </c>
      <c r="C2318">
        <v>2011</v>
      </c>
      <c r="D2318">
        <v>6</v>
      </c>
      <c r="E2318">
        <v>5.0900000000000001E-4</v>
      </c>
      <c r="F2318">
        <v>17.760269999999998</v>
      </c>
      <c r="H2318">
        <v>14.37232</v>
      </c>
      <c r="I2318">
        <f t="shared" si="40"/>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6186</v>
      </c>
      <c r="X2318">
        <v>0.217</v>
      </c>
      <c r="Y2318">
        <v>0.78300000000000003</v>
      </c>
      <c r="Z2318" t="s">
        <v>6186</v>
      </c>
      <c r="AA2318" t="s">
        <v>6186</v>
      </c>
      <c r="AB2318">
        <v>1</v>
      </c>
      <c r="AC2318" t="s">
        <v>6186</v>
      </c>
      <c r="AD2318" t="s">
        <v>6186</v>
      </c>
      <c r="AE2318" t="s">
        <v>6186</v>
      </c>
      <c r="AF2318" t="s">
        <v>6186</v>
      </c>
      <c r="AG2318">
        <v>1</v>
      </c>
      <c r="AH2318" t="s">
        <v>6186</v>
      </c>
      <c r="AI2318" t="s">
        <v>6186</v>
      </c>
      <c r="AJ2318" t="s">
        <v>6186</v>
      </c>
      <c r="AK2318" t="s">
        <v>6186</v>
      </c>
      <c r="AL2318" t="s">
        <v>6186</v>
      </c>
      <c r="AM2318" t="s">
        <v>6186</v>
      </c>
      <c r="AN2318">
        <v>1E-3</v>
      </c>
      <c r="AO2318" t="s">
        <v>6186</v>
      </c>
      <c r="AP2318">
        <v>0.999</v>
      </c>
      <c r="AQ2318" t="s">
        <v>6186</v>
      </c>
      <c r="AR2318" t="s">
        <v>6186</v>
      </c>
      <c r="AS2318" t="s">
        <v>6186</v>
      </c>
      <c r="AT2318" t="s">
        <v>6186</v>
      </c>
      <c r="AU2318">
        <v>0.56499999999999995</v>
      </c>
      <c r="AV2318">
        <v>4</v>
      </c>
      <c r="AW2318" t="s">
        <v>6186</v>
      </c>
      <c r="AX2318">
        <v>8</v>
      </c>
      <c r="AY2318">
        <v>0.99199999999999999</v>
      </c>
      <c r="AZ2318">
        <v>8.0000000000000002E-3</v>
      </c>
      <c r="BA2318" t="s">
        <v>6186</v>
      </c>
      <c r="BB2318" t="s">
        <v>6186</v>
      </c>
      <c r="BC2318" t="s">
        <v>6186</v>
      </c>
      <c r="BD2318" t="s">
        <v>6186</v>
      </c>
    </row>
    <row r="2319" spans="1:56">
      <c r="A2319" t="s">
        <v>6190</v>
      </c>
      <c r="B2319">
        <v>6000</v>
      </c>
      <c r="C2319">
        <v>2012</v>
      </c>
      <c r="D2319">
        <v>6</v>
      </c>
      <c r="E2319">
        <v>4.4499999999999997E-4</v>
      </c>
      <c r="F2319">
        <v>17.876439999999999</v>
      </c>
      <c r="H2319">
        <v>14.4573</v>
      </c>
      <c r="I2319">
        <f t="shared" si="40"/>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6186</v>
      </c>
      <c r="X2319">
        <v>0.158</v>
      </c>
      <c r="Y2319">
        <v>0.84199999999999997</v>
      </c>
      <c r="Z2319" t="s">
        <v>6186</v>
      </c>
      <c r="AA2319" t="s">
        <v>6186</v>
      </c>
      <c r="AB2319">
        <v>1</v>
      </c>
      <c r="AC2319" t="s">
        <v>6186</v>
      </c>
      <c r="AD2319" t="s">
        <v>6186</v>
      </c>
      <c r="AE2319" t="s">
        <v>6186</v>
      </c>
      <c r="AF2319" t="s">
        <v>6186</v>
      </c>
      <c r="AG2319">
        <v>1</v>
      </c>
      <c r="AH2319" t="s">
        <v>6186</v>
      </c>
      <c r="AI2319" t="s">
        <v>6186</v>
      </c>
      <c r="AJ2319" t="s">
        <v>6186</v>
      </c>
      <c r="AK2319" t="s">
        <v>6186</v>
      </c>
      <c r="AL2319" t="s">
        <v>6186</v>
      </c>
      <c r="AM2319" t="s">
        <v>6186</v>
      </c>
      <c r="AN2319">
        <v>1.2999999999999999E-2</v>
      </c>
      <c r="AO2319" t="s">
        <v>6186</v>
      </c>
      <c r="AP2319">
        <v>0.98699999999999999</v>
      </c>
      <c r="AQ2319" t="s">
        <v>6186</v>
      </c>
      <c r="AR2319" t="s">
        <v>6186</v>
      </c>
      <c r="AS2319" t="s">
        <v>6186</v>
      </c>
      <c r="AT2319" t="s">
        <v>6186</v>
      </c>
      <c r="AU2319">
        <v>0.55700000000000005</v>
      </c>
      <c r="AV2319">
        <v>4</v>
      </c>
      <c r="AW2319" t="s">
        <v>6186</v>
      </c>
      <c r="AX2319">
        <v>8</v>
      </c>
      <c r="AY2319">
        <v>0.99199999999999999</v>
      </c>
      <c r="AZ2319">
        <v>8.0000000000000002E-3</v>
      </c>
      <c r="BA2319" t="s">
        <v>6186</v>
      </c>
      <c r="BB2319" t="s">
        <v>6186</v>
      </c>
      <c r="BC2319" t="s">
        <v>6186</v>
      </c>
      <c r="BD2319" t="s">
        <v>6186</v>
      </c>
    </row>
    <row r="2320" spans="1:56">
      <c r="A2320" t="s">
        <v>6190</v>
      </c>
      <c r="B2320">
        <v>6000</v>
      </c>
      <c r="C2320">
        <v>2013</v>
      </c>
      <c r="D2320">
        <v>5</v>
      </c>
      <c r="E2320">
        <v>3.3500000000000001E-4</v>
      </c>
      <c r="F2320">
        <v>17.803809999999999</v>
      </c>
      <c r="H2320">
        <v>14.41703</v>
      </c>
      <c r="I2320">
        <f t="shared" si="40"/>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6186</v>
      </c>
      <c r="X2320">
        <v>0.20300000000000001</v>
      </c>
      <c r="Y2320">
        <v>0.79700000000000004</v>
      </c>
      <c r="Z2320" t="s">
        <v>6186</v>
      </c>
      <c r="AA2320" t="s">
        <v>6186</v>
      </c>
      <c r="AB2320">
        <v>1</v>
      </c>
      <c r="AC2320" t="s">
        <v>6186</v>
      </c>
      <c r="AD2320" t="s">
        <v>6186</v>
      </c>
      <c r="AE2320" t="s">
        <v>6186</v>
      </c>
      <c r="AF2320" t="s">
        <v>6186</v>
      </c>
      <c r="AG2320">
        <v>1</v>
      </c>
      <c r="AH2320" t="s">
        <v>6186</v>
      </c>
      <c r="AI2320" t="s">
        <v>6186</v>
      </c>
      <c r="AJ2320" t="s">
        <v>6186</v>
      </c>
      <c r="AK2320" t="s">
        <v>6186</v>
      </c>
      <c r="AL2320" t="s">
        <v>6186</v>
      </c>
      <c r="AM2320" t="s">
        <v>6186</v>
      </c>
      <c r="AN2320" t="s">
        <v>6186</v>
      </c>
      <c r="AO2320" t="s">
        <v>6186</v>
      </c>
      <c r="AP2320">
        <v>1</v>
      </c>
      <c r="AQ2320" t="s">
        <v>6186</v>
      </c>
      <c r="AR2320" t="s">
        <v>6186</v>
      </c>
      <c r="AS2320" t="s">
        <v>6186</v>
      </c>
      <c r="AT2320" t="s">
        <v>6186</v>
      </c>
      <c r="AU2320">
        <v>0.55100000000000005</v>
      </c>
      <c r="AV2320">
        <v>4</v>
      </c>
      <c r="AW2320" t="s">
        <v>6186</v>
      </c>
      <c r="AX2320">
        <v>8</v>
      </c>
      <c r="AY2320">
        <v>0.99099999999999999</v>
      </c>
      <c r="AZ2320">
        <v>8.9999999999999993E-3</v>
      </c>
      <c r="BA2320" t="s">
        <v>6186</v>
      </c>
      <c r="BB2320" t="s">
        <v>6186</v>
      </c>
      <c r="BC2320" t="s">
        <v>6186</v>
      </c>
      <c r="BD2320" t="s">
        <v>6186</v>
      </c>
    </row>
    <row r="2321" spans="1:56">
      <c r="A2321" t="s">
        <v>6190</v>
      </c>
      <c r="B2321">
        <v>6000</v>
      </c>
      <c r="C2321">
        <v>2014</v>
      </c>
      <c r="D2321">
        <v>6</v>
      </c>
      <c r="E2321">
        <v>3.8000000000000002E-4</v>
      </c>
      <c r="F2321">
        <v>18.010000000000002</v>
      </c>
      <c r="H2321">
        <v>14.58278</v>
      </c>
      <c r="I2321">
        <f t="shared" si="40"/>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6186</v>
      </c>
      <c r="X2321">
        <v>0.28499999999999998</v>
      </c>
      <c r="Y2321">
        <v>0.71499999999999997</v>
      </c>
      <c r="Z2321" t="s">
        <v>6186</v>
      </c>
      <c r="AA2321" t="s">
        <v>6186</v>
      </c>
      <c r="AB2321">
        <v>1</v>
      </c>
      <c r="AC2321" t="s">
        <v>6186</v>
      </c>
      <c r="AD2321" t="s">
        <v>6186</v>
      </c>
      <c r="AE2321" t="s">
        <v>6186</v>
      </c>
      <c r="AF2321" t="s">
        <v>6186</v>
      </c>
      <c r="AG2321">
        <v>1</v>
      </c>
      <c r="AH2321" t="s">
        <v>6186</v>
      </c>
      <c r="AI2321" t="s">
        <v>6186</v>
      </c>
      <c r="AJ2321" t="s">
        <v>6186</v>
      </c>
      <c r="AK2321" t="s">
        <v>6186</v>
      </c>
      <c r="AL2321" t="s">
        <v>6186</v>
      </c>
      <c r="AM2321" t="s">
        <v>6186</v>
      </c>
      <c r="AN2321" t="s">
        <v>6186</v>
      </c>
      <c r="AO2321" t="s">
        <v>6186</v>
      </c>
      <c r="AP2321">
        <v>1</v>
      </c>
      <c r="AQ2321" t="s">
        <v>6186</v>
      </c>
      <c r="AR2321" t="s">
        <v>6186</v>
      </c>
      <c r="AS2321" t="s">
        <v>6186</v>
      </c>
      <c r="AT2321" t="s">
        <v>6186</v>
      </c>
      <c r="AU2321">
        <v>0.752</v>
      </c>
      <c r="AV2321">
        <v>4</v>
      </c>
      <c r="AW2321" t="s">
        <v>6186</v>
      </c>
      <c r="AX2321">
        <v>8</v>
      </c>
      <c r="AY2321">
        <v>0.99199999999999999</v>
      </c>
      <c r="AZ2321">
        <v>8.0000000000000002E-3</v>
      </c>
      <c r="BA2321" t="s">
        <v>6186</v>
      </c>
      <c r="BB2321" t="s">
        <v>6186</v>
      </c>
      <c r="BC2321" t="s">
        <v>6186</v>
      </c>
      <c r="BD2321" t="s">
        <v>6186</v>
      </c>
    </row>
    <row r="2322" spans="1:56">
      <c r="A2322" t="s">
        <v>6190</v>
      </c>
      <c r="B2322">
        <v>6000</v>
      </c>
      <c r="C2322">
        <v>2015</v>
      </c>
      <c r="D2322">
        <v>6</v>
      </c>
      <c r="E2322">
        <v>3.6099999999999999E-4</v>
      </c>
      <c r="F2322">
        <v>20.756769999999999</v>
      </c>
      <c r="H2322">
        <v>16.73133</v>
      </c>
      <c r="I2322">
        <f t="shared" si="40"/>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6186</v>
      </c>
      <c r="X2322" t="s">
        <v>6186</v>
      </c>
      <c r="Y2322">
        <v>1</v>
      </c>
      <c r="Z2322" t="s">
        <v>6186</v>
      </c>
      <c r="AA2322" t="s">
        <v>6186</v>
      </c>
      <c r="AB2322">
        <v>1</v>
      </c>
      <c r="AC2322" t="s">
        <v>6186</v>
      </c>
      <c r="AD2322" t="s">
        <v>6186</v>
      </c>
      <c r="AE2322" t="s">
        <v>6186</v>
      </c>
      <c r="AF2322" t="s">
        <v>6186</v>
      </c>
      <c r="AG2322">
        <v>1</v>
      </c>
      <c r="AH2322" t="s">
        <v>6186</v>
      </c>
      <c r="AI2322" t="s">
        <v>6186</v>
      </c>
      <c r="AJ2322" t="s">
        <v>6186</v>
      </c>
      <c r="AK2322" t="s">
        <v>6186</v>
      </c>
      <c r="AL2322" t="s">
        <v>6186</v>
      </c>
      <c r="AM2322" t="s">
        <v>6186</v>
      </c>
      <c r="AN2322" t="s">
        <v>6186</v>
      </c>
      <c r="AO2322" t="s">
        <v>6186</v>
      </c>
      <c r="AP2322">
        <v>1</v>
      </c>
      <c r="AQ2322">
        <v>0.109</v>
      </c>
      <c r="AR2322" t="s">
        <v>6186</v>
      </c>
      <c r="AS2322" t="s">
        <v>6186</v>
      </c>
      <c r="AT2322">
        <v>1</v>
      </c>
      <c r="AU2322">
        <v>1</v>
      </c>
      <c r="AV2322">
        <v>6</v>
      </c>
      <c r="AW2322" t="s">
        <v>6186</v>
      </c>
      <c r="AX2322">
        <v>6</v>
      </c>
      <c r="AY2322" t="s">
        <v>6186</v>
      </c>
      <c r="AZ2322" t="s">
        <v>6186</v>
      </c>
      <c r="BA2322">
        <v>1</v>
      </c>
      <c r="BB2322" t="s">
        <v>6186</v>
      </c>
      <c r="BC2322" t="s">
        <v>6186</v>
      </c>
      <c r="BD2322" t="s">
        <v>6186</v>
      </c>
    </row>
    <row r="2323" spans="1:56">
      <c r="A2323" t="s">
        <v>6190</v>
      </c>
      <c r="B2323">
        <v>6000</v>
      </c>
      <c r="C2323">
        <v>2016</v>
      </c>
      <c r="D2323">
        <v>7</v>
      </c>
      <c r="E2323">
        <v>4.5899999999999999E-4</v>
      </c>
      <c r="F2323">
        <v>20.00628</v>
      </c>
      <c r="H2323">
        <v>16.0748</v>
      </c>
      <c r="I2323">
        <f t="shared" si="40"/>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6186</v>
      </c>
      <c r="X2323">
        <v>1.2E-2</v>
      </c>
      <c r="Y2323">
        <v>0.98799999999999999</v>
      </c>
      <c r="Z2323" t="s">
        <v>6186</v>
      </c>
      <c r="AA2323" t="s">
        <v>6186</v>
      </c>
      <c r="AB2323">
        <v>1</v>
      </c>
      <c r="AC2323" t="s">
        <v>6186</v>
      </c>
      <c r="AD2323" t="s">
        <v>6186</v>
      </c>
      <c r="AE2323" t="s">
        <v>6186</v>
      </c>
      <c r="AF2323">
        <v>0.13400000000000001</v>
      </c>
      <c r="AG2323">
        <v>0.86599999999999999</v>
      </c>
      <c r="AH2323" t="s">
        <v>6186</v>
      </c>
      <c r="AI2323" t="s">
        <v>6186</v>
      </c>
      <c r="AJ2323" t="s">
        <v>6186</v>
      </c>
      <c r="AK2323" t="s">
        <v>6186</v>
      </c>
      <c r="AL2323" t="s">
        <v>6186</v>
      </c>
      <c r="AM2323" t="s">
        <v>6186</v>
      </c>
      <c r="AN2323" t="s">
        <v>6186</v>
      </c>
      <c r="AO2323" t="s">
        <v>6186</v>
      </c>
      <c r="AP2323">
        <v>1</v>
      </c>
      <c r="AQ2323">
        <v>0.13400000000000001</v>
      </c>
      <c r="AR2323" t="s">
        <v>6186</v>
      </c>
      <c r="AS2323" t="s">
        <v>6186</v>
      </c>
      <c r="AT2323">
        <v>1</v>
      </c>
      <c r="AU2323">
        <v>1</v>
      </c>
      <c r="AV2323">
        <v>6</v>
      </c>
      <c r="AW2323" t="s">
        <v>6186</v>
      </c>
      <c r="AX2323">
        <v>6</v>
      </c>
      <c r="AY2323" t="s">
        <v>6186</v>
      </c>
      <c r="AZ2323" t="s">
        <v>6186</v>
      </c>
      <c r="BA2323">
        <v>1</v>
      </c>
      <c r="BB2323" t="s">
        <v>6186</v>
      </c>
      <c r="BC2323" t="s">
        <v>6186</v>
      </c>
      <c r="BD2323" t="s">
        <v>6186</v>
      </c>
    </row>
    <row r="2324" spans="1:56">
      <c r="A2324" t="s">
        <v>6190</v>
      </c>
      <c r="B2324">
        <v>6000</v>
      </c>
      <c r="C2324">
        <v>2017</v>
      </c>
      <c r="D2324">
        <v>6</v>
      </c>
      <c r="E2324">
        <v>3.7399999999999998E-4</v>
      </c>
      <c r="F2324">
        <v>19.52366</v>
      </c>
      <c r="H2324">
        <v>15.52882</v>
      </c>
      <c r="I2324">
        <f t="shared" si="40"/>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6186</v>
      </c>
      <c r="X2324" t="s">
        <v>6186</v>
      </c>
      <c r="Y2324">
        <v>1</v>
      </c>
      <c r="Z2324" t="s">
        <v>6186</v>
      </c>
      <c r="AA2324" t="s">
        <v>6186</v>
      </c>
      <c r="AB2324">
        <v>1</v>
      </c>
      <c r="AC2324" t="s">
        <v>6186</v>
      </c>
      <c r="AD2324" t="s">
        <v>6186</v>
      </c>
      <c r="AE2324" t="s">
        <v>6186</v>
      </c>
      <c r="AF2324">
        <v>0.112</v>
      </c>
      <c r="AG2324">
        <v>0.88800000000000001</v>
      </c>
      <c r="AH2324" t="s">
        <v>6186</v>
      </c>
      <c r="AI2324" t="s">
        <v>6186</v>
      </c>
      <c r="AJ2324" t="s">
        <v>6186</v>
      </c>
      <c r="AK2324" t="s">
        <v>6186</v>
      </c>
      <c r="AL2324" t="s">
        <v>6186</v>
      </c>
      <c r="AM2324" t="s">
        <v>6186</v>
      </c>
      <c r="AN2324" t="s">
        <v>6186</v>
      </c>
      <c r="AO2324" t="s">
        <v>6186</v>
      </c>
      <c r="AP2324">
        <v>1</v>
      </c>
      <c r="AQ2324">
        <v>0.112</v>
      </c>
      <c r="AR2324" t="s">
        <v>6186</v>
      </c>
      <c r="AS2324" t="s">
        <v>6186</v>
      </c>
      <c r="AT2324">
        <v>1</v>
      </c>
      <c r="AU2324">
        <v>1</v>
      </c>
      <c r="AV2324">
        <v>6</v>
      </c>
      <c r="AW2324" t="s">
        <v>6186</v>
      </c>
      <c r="AX2324">
        <v>6</v>
      </c>
      <c r="AY2324" t="s">
        <v>6186</v>
      </c>
      <c r="AZ2324" t="s">
        <v>6186</v>
      </c>
      <c r="BA2324">
        <v>1</v>
      </c>
      <c r="BB2324" t="s">
        <v>6186</v>
      </c>
      <c r="BC2324" t="s">
        <v>6186</v>
      </c>
      <c r="BD2324" t="s">
        <v>6186</v>
      </c>
    </row>
    <row r="2325" spans="1:56">
      <c r="A2325" t="s">
        <v>6190</v>
      </c>
      <c r="B2325">
        <v>6000</v>
      </c>
      <c r="C2325">
        <v>2018</v>
      </c>
      <c r="D2325">
        <v>7</v>
      </c>
      <c r="E2325">
        <v>4.3899999999999999E-4</v>
      </c>
      <c r="F2325">
        <v>19.50977</v>
      </c>
      <c r="H2325">
        <v>15.516959999999999</v>
      </c>
      <c r="I2325">
        <f t="shared" si="40"/>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6186</v>
      </c>
      <c r="X2325" t="s">
        <v>6186</v>
      </c>
      <c r="Y2325">
        <v>1</v>
      </c>
      <c r="Z2325" t="s">
        <v>6186</v>
      </c>
      <c r="AA2325" t="s">
        <v>6186</v>
      </c>
      <c r="AB2325">
        <v>1</v>
      </c>
      <c r="AC2325" t="s">
        <v>6186</v>
      </c>
      <c r="AD2325" t="s">
        <v>6186</v>
      </c>
      <c r="AE2325" t="s">
        <v>6186</v>
      </c>
      <c r="AF2325">
        <v>8.6999999999999994E-2</v>
      </c>
      <c r="AG2325">
        <v>0.91300000000000003</v>
      </c>
      <c r="AH2325" t="s">
        <v>6186</v>
      </c>
      <c r="AI2325" t="s">
        <v>6186</v>
      </c>
      <c r="AJ2325" t="s">
        <v>6186</v>
      </c>
      <c r="AK2325" t="s">
        <v>6186</v>
      </c>
      <c r="AL2325" t="s">
        <v>6186</v>
      </c>
      <c r="AM2325" t="s">
        <v>6186</v>
      </c>
      <c r="AN2325" t="s">
        <v>6186</v>
      </c>
      <c r="AO2325" t="s">
        <v>6186</v>
      </c>
      <c r="AP2325">
        <v>1</v>
      </c>
      <c r="AQ2325">
        <v>8.6999999999999994E-2</v>
      </c>
      <c r="AR2325" t="s">
        <v>6186</v>
      </c>
      <c r="AS2325" t="s">
        <v>6186</v>
      </c>
      <c r="AT2325">
        <v>1</v>
      </c>
      <c r="AU2325">
        <v>1</v>
      </c>
      <c r="AV2325">
        <v>6</v>
      </c>
      <c r="AW2325" t="s">
        <v>6186</v>
      </c>
      <c r="AX2325">
        <v>6</v>
      </c>
      <c r="AY2325" t="s">
        <v>6186</v>
      </c>
      <c r="AZ2325" t="s">
        <v>6186</v>
      </c>
      <c r="BA2325">
        <v>1</v>
      </c>
      <c r="BB2325" t="s">
        <v>6186</v>
      </c>
      <c r="BC2325" t="s">
        <v>6186</v>
      </c>
      <c r="BD2325" t="s">
        <v>6186</v>
      </c>
    </row>
    <row r="2326" spans="1:56">
      <c r="A2326" t="s">
        <v>6190</v>
      </c>
      <c r="B2326">
        <v>6000</v>
      </c>
      <c r="C2326">
        <v>2019</v>
      </c>
      <c r="D2326">
        <v>8</v>
      </c>
      <c r="E2326">
        <v>5.1599999999999997E-4</v>
      </c>
      <c r="F2326">
        <v>19.881820000000001</v>
      </c>
      <c r="H2326">
        <v>15.88</v>
      </c>
      <c r="I2326">
        <f t="shared" si="40"/>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6186</v>
      </c>
      <c r="X2326" t="s">
        <v>6186</v>
      </c>
      <c r="Y2326">
        <v>1</v>
      </c>
      <c r="Z2326" t="s">
        <v>6186</v>
      </c>
      <c r="AA2326" t="s">
        <v>6186</v>
      </c>
      <c r="AB2326">
        <v>1</v>
      </c>
      <c r="AC2326" t="s">
        <v>6186</v>
      </c>
      <c r="AD2326" t="s">
        <v>6186</v>
      </c>
      <c r="AE2326" t="s">
        <v>6186</v>
      </c>
      <c r="AF2326">
        <v>7.4999999999999997E-2</v>
      </c>
      <c r="AG2326">
        <v>0.92500000000000004</v>
      </c>
      <c r="AH2326" t="s">
        <v>6186</v>
      </c>
      <c r="AI2326" t="s">
        <v>6186</v>
      </c>
      <c r="AJ2326" t="s">
        <v>6186</v>
      </c>
      <c r="AK2326" t="s">
        <v>6186</v>
      </c>
      <c r="AL2326" t="s">
        <v>6186</v>
      </c>
      <c r="AM2326" t="s">
        <v>6186</v>
      </c>
      <c r="AN2326" t="s">
        <v>6186</v>
      </c>
      <c r="AO2326" t="s">
        <v>6186</v>
      </c>
      <c r="AP2326">
        <v>1</v>
      </c>
      <c r="AQ2326">
        <v>7.4999999999999997E-2</v>
      </c>
      <c r="AR2326" t="s">
        <v>6186</v>
      </c>
      <c r="AS2326" t="s">
        <v>6186</v>
      </c>
      <c r="AT2326">
        <v>1</v>
      </c>
      <c r="AU2326">
        <v>1</v>
      </c>
      <c r="AV2326">
        <v>6</v>
      </c>
      <c r="AW2326" t="s">
        <v>6186</v>
      </c>
      <c r="AX2326">
        <v>6</v>
      </c>
      <c r="AY2326" t="s">
        <v>6186</v>
      </c>
      <c r="AZ2326" t="s">
        <v>6186</v>
      </c>
      <c r="BA2326">
        <v>1</v>
      </c>
      <c r="BB2326" t="s">
        <v>6186</v>
      </c>
      <c r="BC2326" t="s">
        <v>6186</v>
      </c>
      <c r="BD2326" t="s">
        <v>6186</v>
      </c>
    </row>
    <row r="2327" spans="1:56">
      <c r="A2327" t="s">
        <v>6190</v>
      </c>
      <c r="B2327">
        <v>6000</v>
      </c>
      <c r="C2327">
        <v>2020</v>
      </c>
      <c r="D2327">
        <v>3</v>
      </c>
      <c r="E2327">
        <v>2.12E-4</v>
      </c>
      <c r="F2327">
        <v>21.788699999999999</v>
      </c>
      <c r="H2327">
        <v>17.407440000000001</v>
      </c>
      <c r="I2327">
        <f t="shared" si="40"/>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6186</v>
      </c>
      <c r="X2327" t="s">
        <v>6186</v>
      </c>
      <c r="Y2327">
        <v>1</v>
      </c>
      <c r="Z2327" t="s">
        <v>6186</v>
      </c>
      <c r="AA2327" t="s">
        <v>6186</v>
      </c>
      <c r="AB2327">
        <v>1</v>
      </c>
      <c r="AC2327" t="s">
        <v>6186</v>
      </c>
      <c r="AD2327" t="s">
        <v>6186</v>
      </c>
      <c r="AE2327" t="s">
        <v>6186</v>
      </c>
      <c r="AF2327" t="s">
        <v>6186</v>
      </c>
      <c r="AG2327">
        <v>1</v>
      </c>
      <c r="AH2327" t="s">
        <v>6186</v>
      </c>
      <c r="AI2327" t="s">
        <v>6186</v>
      </c>
      <c r="AJ2327" t="s">
        <v>6186</v>
      </c>
      <c r="AK2327" t="s">
        <v>6186</v>
      </c>
      <c r="AL2327" t="s">
        <v>6186</v>
      </c>
      <c r="AM2327" t="s">
        <v>6186</v>
      </c>
      <c r="AN2327" t="s">
        <v>6186</v>
      </c>
      <c r="AO2327" t="s">
        <v>6186</v>
      </c>
      <c r="AP2327">
        <v>1</v>
      </c>
      <c r="AQ2327" t="s">
        <v>6186</v>
      </c>
      <c r="AR2327" t="s">
        <v>6186</v>
      </c>
      <c r="AS2327" t="s">
        <v>6186</v>
      </c>
      <c r="AT2327">
        <v>1</v>
      </c>
      <c r="AU2327">
        <v>1</v>
      </c>
      <c r="AV2327">
        <v>10</v>
      </c>
      <c r="AW2327" t="s">
        <v>6186</v>
      </c>
      <c r="AX2327">
        <v>6</v>
      </c>
      <c r="AY2327" t="s">
        <v>6186</v>
      </c>
      <c r="AZ2327" t="s">
        <v>6186</v>
      </c>
      <c r="BA2327" t="s">
        <v>6186</v>
      </c>
      <c r="BB2327" t="s">
        <v>6186</v>
      </c>
      <c r="BC2327" t="s">
        <v>6186</v>
      </c>
      <c r="BD2327">
        <v>1</v>
      </c>
    </row>
    <row r="2328" spans="1:56">
      <c r="A2328" t="s">
        <v>6190</v>
      </c>
      <c r="B2328">
        <v>6000</v>
      </c>
      <c r="C2328">
        <v>2021</v>
      </c>
      <c r="D2328">
        <v>1</v>
      </c>
      <c r="E2328">
        <v>4.5000000000000003E-5</v>
      </c>
      <c r="F2328">
        <v>20.433900000000001</v>
      </c>
      <c r="G2328">
        <f>IFERROR(F2328*E2328,"")</f>
        <v>9.1952550000000009E-4</v>
      </c>
      <c r="H2328">
        <v>16.377739999999999</v>
      </c>
      <c r="I2328">
        <f t="shared" si="40"/>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6186</v>
      </c>
      <c r="X2328" t="s">
        <v>6186</v>
      </c>
      <c r="Y2328">
        <v>1</v>
      </c>
      <c r="Z2328" t="s">
        <v>6186</v>
      </c>
      <c r="AA2328" t="s">
        <v>6186</v>
      </c>
      <c r="AB2328">
        <v>1</v>
      </c>
      <c r="AC2328" t="s">
        <v>6186</v>
      </c>
      <c r="AD2328" t="s">
        <v>6186</v>
      </c>
      <c r="AE2328" t="s">
        <v>6186</v>
      </c>
      <c r="AF2328" t="s">
        <v>6186</v>
      </c>
      <c r="AG2328">
        <v>1</v>
      </c>
      <c r="AH2328" t="s">
        <v>6186</v>
      </c>
      <c r="AI2328" t="s">
        <v>6186</v>
      </c>
      <c r="AJ2328" t="s">
        <v>6186</v>
      </c>
      <c r="AK2328" t="s">
        <v>6186</v>
      </c>
      <c r="AL2328" t="s">
        <v>6186</v>
      </c>
      <c r="AM2328" t="s">
        <v>6186</v>
      </c>
      <c r="AN2328" t="s">
        <v>6186</v>
      </c>
      <c r="AO2328" t="s">
        <v>6186</v>
      </c>
      <c r="AP2328">
        <v>1</v>
      </c>
      <c r="AQ2328" t="s">
        <v>6186</v>
      </c>
      <c r="AR2328" t="s">
        <v>6186</v>
      </c>
      <c r="AS2328" t="s">
        <v>6186</v>
      </c>
      <c r="AT2328">
        <v>1</v>
      </c>
      <c r="AU2328">
        <v>1</v>
      </c>
      <c r="AV2328">
        <v>10</v>
      </c>
      <c r="AW2328" t="s">
        <v>6186</v>
      </c>
      <c r="AX2328">
        <v>6</v>
      </c>
      <c r="AY2328" t="s">
        <v>6186</v>
      </c>
      <c r="AZ2328" t="s">
        <v>6186</v>
      </c>
      <c r="BA2328" t="s">
        <v>6186</v>
      </c>
      <c r="BB2328" t="s">
        <v>6186</v>
      </c>
      <c r="BC2328" t="s">
        <v>6186</v>
      </c>
      <c r="BD2328">
        <v>1</v>
      </c>
    </row>
    <row r="2329" spans="1:56">
      <c r="A2329" t="s">
        <v>6190</v>
      </c>
      <c r="B2329">
        <v>6000</v>
      </c>
      <c r="C2329" t="s">
        <v>6187</v>
      </c>
      <c r="D2329" t="s">
        <v>6186</v>
      </c>
      <c r="E2329">
        <v>3.1999999999999999E-5</v>
      </c>
      <c r="F2329">
        <v>21.656700000000001</v>
      </c>
      <c r="H2329">
        <v>17.353580000000001</v>
      </c>
      <c r="I2329">
        <f t="shared" si="40"/>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6186</v>
      </c>
      <c r="X2329" t="s">
        <v>6186</v>
      </c>
      <c r="Y2329">
        <v>1</v>
      </c>
      <c r="Z2329" t="s">
        <v>6186</v>
      </c>
      <c r="AA2329" t="s">
        <v>6186</v>
      </c>
      <c r="AB2329">
        <v>1</v>
      </c>
      <c r="AC2329" t="s">
        <v>6186</v>
      </c>
      <c r="AD2329" t="s">
        <v>6186</v>
      </c>
      <c r="AE2329" t="s">
        <v>6186</v>
      </c>
      <c r="AF2329" t="s">
        <v>6186</v>
      </c>
      <c r="AG2329">
        <v>1</v>
      </c>
      <c r="AH2329" t="s">
        <v>6186</v>
      </c>
      <c r="AI2329" t="s">
        <v>6186</v>
      </c>
      <c r="AJ2329" t="s">
        <v>6186</v>
      </c>
      <c r="AK2329" t="s">
        <v>6186</v>
      </c>
      <c r="AL2329" t="s">
        <v>6186</v>
      </c>
      <c r="AM2329" t="s">
        <v>6186</v>
      </c>
      <c r="AN2329" t="s">
        <v>6186</v>
      </c>
      <c r="AO2329" t="s">
        <v>6186</v>
      </c>
      <c r="AP2329">
        <v>1</v>
      </c>
      <c r="AQ2329" t="s">
        <v>6186</v>
      </c>
      <c r="AR2329" t="s">
        <v>6186</v>
      </c>
      <c r="AS2329" t="s">
        <v>6186</v>
      </c>
      <c r="AT2329">
        <v>1</v>
      </c>
      <c r="AU2329">
        <v>1</v>
      </c>
      <c r="AV2329">
        <v>10</v>
      </c>
      <c r="AW2329" t="s">
        <v>6186</v>
      </c>
      <c r="AX2329">
        <v>6</v>
      </c>
      <c r="AY2329" t="s">
        <v>6186</v>
      </c>
      <c r="AZ2329" t="s">
        <v>6186</v>
      </c>
      <c r="BA2329" t="s">
        <v>6186</v>
      </c>
      <c r="BB2329" t="s">
        <v>6186</v>
      </c>
      <c r="BC2329" t="s">
        <v>6186</v>
      </c>
      <c r="BD2329">
        <v>1</v>
      </c>
    </row>
    <row r="2330" spans="1:56">
      <c r="A2330" t="s">
        <v>6188</v>
      </c>
      <c r="B2330">
        <v>6000</v>
      </c>
      <c r="C2330">
        <v>1975</v>
      </c>
      <c r="D2330">
        <v>0</v>
      </c>
      <c r="E2330">
        <v>1.0000000000000001E-5</v>
      </c>
      <c r="F2330">
        <v>10.2782</v>
      </c>
      <c r="H2330">
        <v>8.7330199999999998</v>
      </c>
      <c r="I2330">
        <f t="shared" si="40"/>
        <v>8.7330200000000006E-5</v>
      </c>
      <c r="K2330">
        <v>8.2926599999999997</v>
      </c>
      <c r="L2330">
        <v>9.3391500000000001</v>
      </c>
      <c r="M2330" s="149">
        <v>1017.63232</v>
      </c>
      <c r="N2330" s="149">
        <v>1071.6703199999999</v>
      </c>
      <c r="O2330">
        <v>951.58587999999997</v>
      </c>
      <c r="P2330" t="s">
        <v>6186</v>
      </c>
      <c r="Q2330">
        <v>400</v>
      </c>
      <c r="R2330">
        <v>170</v>
      </c>
      <c r="S2330" t="s">
        <v>6186</v>
      </c>
      <c r="T2330">
        <v>0.42499999999999999</v>
      </c>
      <c r="U2330">
        <v>2.8333000000000001E-2</v>
      </c>
      <c r="V2330">
        <v>26.209949999999999</v>
      </c>
      <c r="W2330" t="s">
        <v>6186</v>
      </c>
      <c r="X2330">
        <v>1</v>
      </c>
      <c r="Y2330" t="s">
        <v>6186</v>
      </c>
      <c r="Z2330">
        <v>0.127</v>
      </c>
      <c r="AA2330">
        <v>0.873</v>
      </c>
      <c r="AB2330" t="s">
        <v>6186</v>
      </c>
      <c r="AC2330" t="s">
        <v>6186</v>
      </c>
      <c r="AD2330" t="s">
        <v>6186</v>
      </c>
      <c r="AE2330">
        <v>1</v>
      </c>
      <c r="AF2330" t="s">
        <v>6186</v>
      </c>
      <c r="AG2330" t="s">
        <v>6186</v>
      </c>
      <c r="AH2330" t="s">
        <v>6186</v>
      </c>
      <c r="AI2330" t="s">
        <v>6186</v>
      </c>
      <c r="AJ2330" t="s">
        <v>6186</v>
      </c>
      <c r="AK2330" t="s">
        <v>6186</v>
      </c>
      <c r="AL2330" t="s">
        <v>6186</v>
      </c>
      <c r="AM2330" t="s">
        <v>6186</v>
      </c>
      <c r="AN2330" t="s">
        <v>6186</v>
      </c>
      <c r="AO2330" t="s">
        <v>6186</v>
      </c>
      <c r="AP2330">
        <v>1</v>
      </c>
      <c r="AQ2330" t="s">
        <v>6186</v>
      </c>
      <c r="AR2330" t="s">
        <v>6186</v>
      </c>
      <c r="AS2330" t="s">
        <v>6186</v>
      </c>
      <c r="AT2330" t="s">
        <v>6186</v>
      </c>
      <c r="AU2330" t="s">
        <v>6186</v>
      </c>
      <c r="AV2330" t="s">
        <v>6186</v>
      </c>
      <c r="AW2330" t="s">
        <v>6186</v>
      </c>
      <c r="AX2330">
        <v>8</v>
      </c>
      <c r="AY2330" t="s">
        <v>6186</v>
      </c>
      <c r="AZ2330" t="s">
        <v>6186</v>
      </c>
      <c r="BA2330" t="s">
        <v>6186</v>
      </c>
      <c r="BB2330" t="s">
        <v>6186</v>
      </c>
      <c r="BC2330" t="s">
        <v>6186</v>
      </c>
      <c r="BD2330" t="s">
        <v>6186</v>
      </c>
    </row>
    <row r="2331" spans="1:56">
      <c r="A2331" t="s">
        <v>6188</v>
      </c>
      <c r="B2331">
        <v>6000</v>
      </c>
      <c r="C2331">
        <v>1976</v>
      </c>
      <c r="D2331">
        <v>1</v>
      </c>
      <c r="E2331">
        <v>7.8999999999999996E-5</v>
      </c>
      <c r="F2331">
        <v>11.88777</v>
      </c>
      <c r="H2331">
        <v>10.106249999999999</v>
      </c>
      <c r="I2331">
        <f t="shared" si="40"/>
        <v>7.9839374999999993E-4</v>
      </c>
      <c r="K2331">
        <v>9.5009099999999993</v>
      </c>
      <c r="L2331">
        <v>10.9597</v>
      </c>
      <c r="M2331">
        <v>879.35685000000001</v>
      </c>
      <c r="N2331">
        <v>935.38373000000001</v>
      </c>
      <c r="O2331">
        <v>810.87955999999997</v>
      </c>
      <c r="P2331" t="s">
        <v>6186</v>
      </c>
      <c r="Q2331">
        <v>400.334</v>
      </c>
      <c r="R2331">
        <v>170.4639</v>
      </c>
      <c r="S2331" t="s">
        <v>6186</v>
      </c>
      <c r="T2331">
        <v>0.425709</v>
      </c>
      <c r="U2331">
        <v>2.8410999999999999E-2</v>
      </c>
      <c r="V2331">
        <v>30.35492</v>
      </c>
      <c r="W2331" t="s">
        <v>6186</v>
      </c>
      <c r="X2331">
        <v>1</v>
      </c>
      <c r="Y2331" t="s">
        <v>6186</v>
      </c>
      <c r="Z2331">
        <v>0.128</v>
      </c>
      <c r="AA2331">
        <v>0.872</v>
      </c>
      <c r="AB2331" t="s">
        <v>6186</v>
      </c>
      <c r="AC2331" t="s">
        <v>6186</v>
      </c>
      <c r="AD2331" t="s">
        <v>6186</v>
      </c>
      <c r="AE2331">
        <v>1</v>
      </c>
      <c r="AF2331" t="s">
        <v>6186</v>
      </c>
      <c r="AG2331" t="s">
        <v>6186</v>
      </c>
      <c r="AH2331" t="s">
        <v>6186</v>
      </c>
      <c r="AI2331" t="s">
        <v>6186</v>
      </c>
      <c r="AJ2331" t="s">
        <v>6186</v>
      </c>
      <c r="AK2331" t="s">
        <v>6186</v>
      </c>
      <c r="AL2331" t="s">
        <v>6186</v>
      </c>
      <c r="AM2331" t="s">
        <v>6186</v>
      </c>
      <c r="AN2331" t="s">
        <v>6186</v>
      </c>
      <c r="AO2331" t="s">
        <v>6186</v>
      </c>
      <c r="AP2331">
        <v>1</v>
      </c>
      <c r="AQ2331" t="s">
        <v>6186</v>
      </c>
      <c r="AR2331" t="s">
        <v>6186</v>
      </c>
      <c r="AS2331" t="s">
        <v>6186</v>
      </c>
      <c r="AT2331" t="s">
        <v>6186</v>
      </c>
      <c r="AU2331" t="s">
        <v>6186</v>
      </c>
      <c r="AV2331" t="s">
        <v>6186</v>
      </c>
      <c r="AW2331" t="s">
        <v>6186</v>
      </c>
      <c r="AX2331">
        <v>8</v>
      </c>
      <c r="AY2331" t="s">
        <v>6186</v>
      </c>
      <c r="AZ2331" t="s">
        <v>6186</v>
      </c>
      <c r="BA2331" t="s">
        <v>6186</v>
      </c>
      <c r="BB2331" t="s">
        <v>6186</v>
      </c>
      <c r="BC2331" t="s">
        <v>6186</v>
      </c>
      <c r="BD2331" t="s">
        <v>6186</v>
      </c>
    </row>
    <row r="2332" spans="1:56">
      <c r="A2332" t="s">
        <v>6188</v>
      </c>
      <c r="B2332">
        <v>6000</v>
      </c>
      <c r="C2332">
        <v>1977</v>
      </c>
      <c r="D2332">
        <v>1</v>
      </c>
      <c r="E2332">
        <v>6.8999999999999997E-5</v>
      </c>
      <c r="F2332">
        <v>11.9168</v>
      </c>
      <c r="H2332">
        <v>10.131550000000001</v>
      </c>
      <c r="I2332">
        <f t="shared" si="40"/>
        <v>6.9907694999999997E-4</v>
      </c>
      <c r="K2332">
        <v>9.5178499999999993</v>
      </c>
      <c r="L2332">
        <v>10.9983</v>
      </c>
      <c r="M2332">
        <v>877.16074000000003</v>
      </c>
      <c r="N2332">
        <v>933.71887000000004</v>
      </c>
      <c r="O2332">
        <v>808.03413</v>
      </c>
      <c r="P2332" t="s">
        <v>6186</v>
      </c>
      <c r="Q2332">
        <v>400</v>
      </c>
      <c r="R2332">
        <v>180</v>
      </c>
      <c r="S2332" t="s">
        <v>6186</v>
      </c>
      <c r="T2332">
        <v>0.45</v>
      </c>
      <c r="U2332">
        <v>0.03</v>
      </c>
      <c r="V2332">
        <v>30.414660000000001</v>
      </c>
      <c r="W2332" t="s">
        <v>6186</v>
      </c>
      <c r="X2332">
        <v>1</v>
      </c>
      <c r="Y2332" t="s">
        <v>6186</v>
      </c>
      <c r="Z2332">
        <v>0.11600000000000001</v>
      </c>
      <c r="AA2332">
        <v>0.88400000000000001</v>
      </c>
      <c r="AB2332" t="s">
        <v>6186</v>
      </c>
      <c r="AC2332" t="s">
        <v>6186</v>
      </c>
      <c r="AD2332" t="s">
        <v>6186</v>
      </c>
      <c r="AE2332">
        <v>1</v>
      </c>
      <c r="AF2332" t="s">
        <v>6186</v>
      </c>
      <c r="AG2332" t="s">
        <v>6186</v>
      </c>
      <c r="AH2332" t="s">
        <v>6186</v>
      </c>
      <c r="AI2332" t="s">
        <v>6186</v>
      </c>
      <c r="AJ2332" t="s">
        <v>6186</v>
      </c>
      <c r="AK2332" t="s">
        <v>6186</v>
      </c>
      <c r="AL2332" t="s">
        <v>6186</v>
      </c>
      <c r="AM2332" t="s">
        <v>6186</v>
      </c>
      <c r="AN2332" t="s">
        <v>6186</v>
      </c>
      <c r="AO2332" t="s">
        <v>6186</v>
      </c>
      <c r="AP2332">
        <v>1</v>
      </c>
      <c r="AQ2332" t="s">
        <v>6186</v>
      </c>
      <c r="AR2332" t="s">
        <v>6186</v>
      </c>
      <c r="AS2332" t="s">
        <v>6186</v>
      </c>
      <c r="AT2332" t="s">
        <v>6186</v>
      </c>
      <c r="AU2332" t="s">
        <v>6186</v>
      </c>
      <c r="AV2332" t="s">
        <v>6186</v>
      </c>
      <c r="AW2332" t="s">
        <v>6186</v>
      </c>
      <c r="AX2332">
        <v>8</v>
      </c>
      <c r="AY2332" t="s">
        <v>6186</v>
      </c>
      <c r="AZ2332" t="s">
        <v>6186</v>
      </c>
      <c r="BA2332" t="s">
        <v>6186</v>
      </c>
      <c r="BB2332" t="s">
        <v>6186</v>
      </c>
      <c r="BC2332" t="s">
        <v>6186</v>
      </c>
      <c r="BD2332" t="s">
        <v>6186</v>
      </c>
    </row>
    <row r="2333" spans="1:56">
      <c r="A2333" t="s">
        <v>6188</v>
      </c>
      <c r="B2333">
        <v>6000</v>
      </c>
      <c r="C2333">
        <v>1978</v>
      </c>
      <c r="D2333">
        <v>1</v>
      </c>
      <c r="E2333">
        <v>1.03E-4</v>
      </c>
      <c r="F2333">
        <v>11.36369</v>
      </c>
      <c r="H2333">
        <v>9.65015</v>
      </c>
      <c r="I2333">
        <f t="shared" si="40"/>
        <v>9.9396545000000002E-4</v>
      </c>
      <c r="K2333">
        <v>9.2114399999999996</v>
      </c>
      <c r="L2333">
        <v>10.24661</v>
      </c>
      <c r="M2333">
        <v>920.91835000000003</v>
      </c>
      <c r="N2333">
        <v>964.77844000000005</v>
      </c>
      <c r="O2333">
        <v>867.31156999999996</v>
      </c>
      <c r="P2333" t="s">
        <v>6186</v>
      </c>
      <c r="Q2333">
        <v>400.03629999999998</v>
      </c>
      <c r="R2333">
        <v>179.7209</v>
      </c>
      <c r="S2333">
        <v>14.973100000000001</v>
      </c>
      <c r="T2333">
        <v>0.44926500000000003</v>
      </c>
      <c r="U2333">
        <v>2.9953E-2</v>
      </c>
      <c r="V2333">
        <v>28.971260000000001</v>
      </c>
      <c r="W2333" t="s">
        <v>6186</v>
      </c>
      <c r="X2333">
        <v>1</v>
      </c>
      <c r="Y2333" t="s">
        <v>6186</v>
      </c>
      <c r="Z2333">
        <v>0.155</v>
      </c>
      <c r="AA2333">
        <v>0.84499999999999997</v>
      </c>
      <c r="AB2333" t="s">
        <v>6186</v>
      </c>
      <c r="AC2333" t="s">
        <v>6186</v>
      </c>
      <c r="AD2333" t="s">
        <v>6186</v>
      </c>
      <c r="AE2333">
        <v>1</v>
      </c>
      <c r="AF2333" t="s">
        <v>6186</v>
      </c>
      <c r="AG2333" t="s">
        <v>6186</v>
      </c>
      <c r="AH2333" t="s">
        <v>6186</v>
      </c>
      <c r="AI2333" t="s">
        <v>6186</v>
      </c>
      <c r="AJ2333" t="s">
        <v>6186</v>
      </c>
      <c r="AK2333" t="s">
        <v>6186</v>
      </c>
      <c r="AL2333" t="s">
        <v>6186</v>
      </c>
      <c r="AM2333" t="s">
        <v>6186</v>
      </c>
      <c r="AN2333" t="s">
        <v>6186</v>
      </c>
      <c r="AO2333" t="s">
        <v>6186</v>
      </c>
      <c r="AP2333">
        <v>1</v>
      </c>
      <c r="AQ2333" t="s">
        <v>6186</v>
      </c>
      <c r="AR2333" t="s">
        <v>6186</v>
      </c>
      <c r="AS2333" t="s">
        <v>6186</v>
      </c>
      <c r="AT2333" t="s">
        <v>6186</v>
      </c>
      <c r="AU2333" t="s">
        <v>6186</v>
      </c>
      <c r="AV2333" t="s">
        <v>6186</v>
      </c>
      <c r="AW2333" t="s">
        <v>6186</v>
      </c>
      <c r="AX2333">
        <v>8</v>
      </c>
      <c r="AY2333" t="s">
        <v>6186</v>
      </c>
      <c r="AZ2333" t="s">
        <v>6186</v>
      </c>
      <c r="BA2333" t="s">
        <v>6186</v>
      </c>
      <c r="BB2333" t="s">
        <v>6186</v>
      </c>
      <c r="BC2333" t="s">
        <v>6186</v>
      </c>
      <c r="BD2333" t="s">
        <v>6186</v>
      </c>
    </row>
    <row r="2334" spans="1:56">
      <c r="A2334" t="s">
        <v>6188</v>
      </c>
      <c r="B2334">
        <v>6000</v>
      </c>
      <c r="C2334">
        <v>1979</v>
      </c>
      <c r="D2334" t="s">
        <v>6186</v>
      </c>
      <c r="E2334" t="s">
        <v>6186</v>
      </c>
      <c r="F2334" t="s">
        <v>6186</v>
      </c>
      <c r="H2334" t="s">
        <v>6186</v>
      </c>
      <c r="I2334" t="str">
        <f t="shared" si="40"/>
        <v/>
      </c>
      <c r="K2334" t="s">
        <v>6186</v>
      </c>
      <c r="L2334" t="s">
        <v>6186</v>
      </c>
      <c r="M2334" t="s">
        <v>6186</v>
      </c>
      <c r="N2334" t="s">
        <v>6186</v>
      </c>
      <c r="O2334" t="s">
        <v>6186</v>
      </c>
      <c r="P2334" t="s">
        <v>6186</v>
      </c>
      <c r="Q2334" t="s">
        <v>6186</v>
      </c>
      <c r="R2334" t="s">
        <v>6186</v>
      </c>
      <c r="S2334" t="s">
        <v>6186</v>
      </c>
      <c r="T2334" t="s">
        <v>6186</v>
      </c>
      <c r="U2334" t="s">
        <v>6186</v>
      </c>
      <c r="V2334" t="s">
        <v>6186</v>
      </c>
      <c r="W2334" t="s">
        <v>6186</v>
      </c>
      <c r="X2334" t="s">
        <v>6186</v>
      </c>
      <c r="Y2334" t="s">
        <v>6186</v>
      </c>
      <c r="Z2334" t="s">
        <v>6186</v>
      </c>
      <c r="AA2334" t="s">
        <v>6186</v>
      </c>
      <c r="AB2334" t="s">
        <v>6186</v>
      </c>
      <c r="AC2334" t="s">
        <v>6186</v>
      </c>
      <c r="AD2334" t="s">
        <v>6186</v>
      </c>
      <c r="AE2334" t="s">
        <v>6186</v>
      </c>
      <c r="AF2334" t="s">
        <v>6186</v>
      </c>
      <c r="AG2334" t="s">
        <v>6186</v>
      </c>
      <c r="AH2334" t="s">
        <v>6186</v>
      </c>
      <c r="AI2334" t="s">
        <v>6186</v>
      </c>
      <c r="AJ2334" t="s">
        <v>6186</v>
      </c>
      <c r="AK2334" t="s">
        <v>6186</v>
      </c>
      <c r="AL2334" t="s">
        <v>6186</v>
      </c>
      <c r="AM2334" t="s">
        <v>6186</v>
      </c>
      <c r="AN2334" t="s">
        <v>6186</v>
      </c>
      <c r="AO2334" t="s">
        <v>6186</v>
      </c>
      <c r="AP2334" t="s">
        <v>6186</v>
      </c>
      <c r="AQ2334" t="s">
        <v>6186</v>
      </c>
      <c r="AR2334" t="s">
        <v>6186</v>
      </c>
      <c r="AS2334" t="s">
        <v>6186</v>
      </c>
      <c r="AT2334" t="s">
        <v>6186</v>
      </c>
      <c r="AU2334" t="s">
        <v>6186</v>
      </c>
      <c r="AV2334" t="s">
        <v>6186</v>
      </c>
      <c r="AW2334" t="s">
        <v>6186</v>
      </c>
      <c r="AX2334" t="s">
        <v>6186</v>
      </c>
      <c r="AY2334" t="s">
        <v>6186</v>
      </c>
      <c r="AZ2334" t="s">
        <v>6186</v>
      </c>
      <c r="BA2334" t="s">
        <v>6186</v>
      </c>
      <c r="BB2334" t="s">
        <v>6186</v>
      </c>
      <c r="BC2334" t="s">
        <v>6186</v>
      </c>
      <c r="BD2334" t="s">
        <v>6186</v>
      </c>
    </row>
    <row r="2335" spans="1:56">
      <c r="A2335" t="s">
        <v>6188</v>
      </c>
      <c r="B2335">
        <v>6000</v>
      </c>
      <c r="C2335">
        <v>1980</v>
      </c>
      <c r="D2335">
        <v>3</v>
      </c>
      <c r="E2335">
        <v>2.4499999999999999E-4</v>
      </c>
      <c r="F2335">
        <v>13.36068</v>
      </c>
      <c r="H2335">
        <v>11.396369999999999</v>
      </c>
      <c r="I2335">
        <f t="shared" si="40"/>
        <v>2.7921106499999996E-3</v>
      </c>
      <c r="K2335">
        <v>10.271940000000001</v>
      </c>
      <c r="L2335">
        <v>13.15662</v>
      </c>
      <c r="M2335">
        <v>779.80966000000001</v>
      </c>
      <c r="N2335">
        <v>865.17233999999996</v>
      </c>
      <c r="O2335">
        <v>675.47749999999996</v>
      </c>
      <c r="P2335" t="s">
        <v>6186</v>
      </c>
      <c r="Q2335">
        <v>350</v>
      </c>
      <c r="R2335">
        <v>164.65700000000001</v>
      </c>
      <c r="S2335">
        <v>16.145299999999999</v>
      </c>
      <c r="T2335">
        <v>0.47044900000000001</v>
      </c>
      <c r="U2335">
        <v>2.7442999999999999E-2</v>
      </c>
      <c r="V2335">
        <v>34.189109999999999</v>
      </c>
      <c r="W2335" t="s">
        <v>6186</v>
      </c>
      <c r="X2335">
        <v>3.4000000000000002E-2</v>
      </c>
      <c r="Y2335">
        <v>0.96599999999999997</v>
      </c>
      <c r="Z2335" t="s">
        <v>6186</v>
      </c>
      <c r="AA2335" t="s">
        <v>6186</v>
      </c>
      <c r="AB2335">
        <v>1</v>
      </c>
      <c r="AC2335" t="s">
        <v>6186</v>
      </c>
      <c r="AD2335" t="s">
        <v>6186</v>
      </c>
      <c r="AE2335">
        <v>1</v>
      </c>
      <c r="AF2335" t="s">
        <v>6186</v>
      </c>
      <c r="AG2335" t="s">
        <v>6186</v>
      </c>
      <c r="AH2335" t="s">
        <v>6186</v>
      </c>
      <c r="AI2335" t="s">
        <v>6186</v>
      </c>
      <c r="AJ2335" t="s">
        <v>6186</v>
      </c>
      <c r="AK2335" t="s">
        <v>6186</v>
      </c>
      <c r="AL2335" t="s">
        <v>6186</v>
      </c>
      <c r="AM2335" t="s">
        <v>6186</v>
      </c>
      <c r="AN2335" t="s">
        <v>6186</v>
      </c>
      <c r="AO2335" t="s">
        <v>6186</v>
      </c>
      <c r="AP2335">
        <v>1</v>
      </c>
      <c r="AQ2335" t="s">
        <v>6186</v>
      </c>
      <c r="AR2335" t="s">
        <v>6186</v>
      </c>
      <c r="AS2335" t="s">
        <v>6186</v>
      </c>
      <c r="AT2335" t="s">
        <v>6186</v>
      </c>
      <c r="AU2335" t="s">
        <v>6186</v>
      </c>
      <c r="AV2335">
        <v>3</v>
      </c>
      <c r="AW2335" t="s">
        <v>6186</v>
      </c>
      <c r="AX2335">
        <v>8</v>
      </c>
      <c r="AY2335">
        <v>1</v>
      </c>
      <c r="AZ2335" t="s">
        <v>6186</v>
      </c>
      <c r="BA2335" t="s">
        <v>6186</v>
      </c>
      <c r="BB2335" t="s">
        <v>6186</v>
      </c>
      <c r="BC2335" t="s">
        <v>6186</v>
      </c>
      <c r="BD2335" t="s">
        <v>6186</v>
      </c>
    </row>
    <row r="2336" spans="1:56">
      <c r="A2336" t="s">
        <v>6188</v>
      </c>
      <c r="B2336">
        <v>6000</v>
      </c>
      <c r="C2336">
        <v>1981</v>
      </c>
      <c r="D2336" t="s">
        <v>6186</v>
      </c>
      <c r="E2336" t="s">
        <v>6186</v>
      </c>
      <c r="F2336" t="s">
        <v>6186</v>
      </c>
      <c r="H2336" t="s">
        <v>6186</v>
      </c>
      <c r="I2336" t="str">
        <f t="shared" si="40"/>
        <v/>
      </c>
      <c r="K2336" t="s">
        <v>6186</v>
      </c>
      <c r="L2336" t="s">
        <v>6186</v>
      </c>
      <c r="M2336" t="s">
        <v>6186</v>
      </c>
      <c r="N2336" t="s">
        <v>6186</v>
      </c>
      <c r="O2336" t="s">
        <v>6186</v>
      </c>
      <c r="P2336" t="s">
        <v>6186</v>
      </c>
      <c r="Q2336" t="s">
        <v>6186</v>
      </c>
      <c r="R2336" t="s">
        <v>6186</v>
      </c>
      <c r="S2336" t="s">
        <v>6186</v>
      </c>
      <c r="T2336" t="s">
        <v>6186</v>
      </c>
      <c r="U2336" t="s">
        <v>6186</v>
      </c>
      <c r="V2336" t="s">
        <v>6186</v>
      </c>
      <c r="W2336" t="s">
        <v>6186</v>
      </c>
      <c r="X2336" t="s">
        <v>6186</v>
      </c>
      <c r="Y2336" t="s">
        <v>6186</v>
      </c>
      <c r="Z2336" t="s">
        <v>6186</v>
      </c>
      <c r="AA2336" t="s">
        <v>6186</v>
      </c>
      <c r="AB2336" t="s">
        <v>6186</v>
      </c>
      <c r="AC2336" t="s">
        <v>6186</v>
      </c>
      <c r="AD2336" t="s">
        <v>6186</v>
      </c>
      <c r="AE2336" t="s">
        <v>6186</v>
      </c>
      <c r="AF2336" t="s">
        <v>6186</v>
      </c>
      <c r="AG2336" t="s">
        <v>6186</v>
      </c>
      <c r="AH2336" t="s">
        <v>6186</v>
      </c>
      <c r="AI2336" t="s">
        <v>6186</v>
      </c>
      <c r="AJ2336" t="s">
        <v>6186</v>
      </c>
      <c r="AK2336" t="s">
        <v>6186</v>
      </c>
      <c r="AL2336" t="s">
        <v>6186</v>
      </c>
      <c r="AM2336" t="s">
        <v>6186</v>
      </c>
      <c r="AN2336" t="s">
        <v>6186</v>
      </c>
      <c r="AO2336" t="s">
        <v>6186</v>
      </c>
      <c r="AP2336" t="s">
        <v>6186</v>
      </c>
      <c r="AQ2336" t="s">
        <v>6186</v>
      </c>
      <c r="AR2336" t="s">
        <v>6186</v>
      </c>
      <c r="AS2336" t="s">
        <v>6186</v>
      </c>
      <c r="AT2336" t="s">
        <v>6186</v>
      </c>
      <c r="AU2336" t="s">
        <v>6186</v>
      </c>
      <c r="AV2336" t="s">
        <v>6186</v>
      </c>
      <c r="AW2336" t="s">
        <v>6186</v>
      </c>
      <c r="AX2336" t="s">
        <v>6186</v>
      </c>
      <c r="AY2336" t="s">
        <v>6186</v>
      </c>
      <c r="AZ2336" t="s">
        <v>6186</v>
      </c>
      <c r="BA2336" t="s">
        <v>6186</v>
      </c>
      <c r="BB2336" t="s">
        <v>6186</v>
      </c>
      <c r="BC2336" t="s">
        <v>6186</v>
      </c>
      <c r="BD2336" t="s">
        <v>6186</v>
      </c>
    </row>
    <row r="2337" spans="1:56">
      <c r="A2337" t="s">
        <v>6188</v>
      </c>
      <c r="B2337">
        <v>6000</v>
      </c>
      <c r="C2337">
        <v>1982</v>
      </c>
      <c r="D2337">
        <v>4</v>
      </c>
      <c r="E2337">
        <v>3.8200000000000002E-4</v>
      </c>
      <c r="F2337">
        <v>21.2</v>
      </c>
      <c r="H2337">
        <v>18.072230000000001</v>
      </c>
      <c r="I2337">
        <f t="shared" si="40"/>
        <v>6.9035918600000006E-3</v>
      </c>
      <c r="K2337">
        <v>16.452000000000002</v>
      </c>
      <c r="L2337">
        <v>20.545200000000001</v>
      </c>
      <c r="M2337">
        <v>563.29515000000004</v>
      </c>
      <c r="N2337">
        <v>618.76975000000004</v>
      </c>
      <c r="O2337">
        <v>495.49286000000001</v>
      </c>
      <c r="P2337" t="s">
        <v>6186</v>
      </c>
      <c r="Q2337">
        <v>350</v>
      </c>
      <c r="R2337">
        <v>130</v>
      </c>
      <c r="S2337">
        <v>19.802099999999999</v>
      </c>
      <c r="T2337">
        <v>0.37142900000000001</v>
      </c>
      <c r="U2337">
        <v>2.1666999999999999E-2</v>
      </c>
      <c r="V2337">
        <v>54.21669</v>
      </c>
      <c r="W2337" t="s">
        <v>6186</v>
      </c>
      <c r="X2337">
        <v>1</v>
      </c>
      <c r="Y2337" t="s">
        <v>6186</v>
      </c>
      <c r="Z2337" t="s">
        <v>6186</v>
      </c>
      <c r="AA2337" t="s">
        <v>6186</v>
      </c>
      <c r="AB2337">
        <v>1</v>
      </c>
      <c r="AC2337" t="s">
        <v>6186</v>
      </c>
      <c r="AD2337" t="s">
        <v>6186</v>
      </c>
      <c r="AE2337" t="s">
        <v>6186</v>
      </c>
      <c r="AF2337" t="s">
        <v>6186</v>
      </c>
      <c r="AG2337" t="s">
        <v>6186</v>
      </c>
      <c r="AH2337" t="s">
        <v>6186</v>
      </c>
      <c r="AI2337">
        <v>1</v>
      </c>
      <c r="AJ2337">
        <v>1</v>
      </c>
      <c r="AK2337" t="s">
        <v>6186</v>
      </c>
      <c r="AL2337" t="s">
        <v>6186</v>
      </c>
      <c r="AM2337" t="s">
        <v>6186</v>
      </c>
      <c r="AN2337" t="s">
        <v>6186</v>
      </c>
      <c r="AO2337" t="s">
        <v>6186</v>
      </c>
      <c r="AP2337" t="s">
        <v>6186</v>
      </c>
      <c r="AQ2337" t="s">
        <v>6186</v>
      </c>
      <c r="AR2337" t="s">
        <v>6186</v>
      </c>
      <c r="AS2337" t="s">
        <v>6186</v>
      </c>
      <c r="AT2337" t="s">
        <v>6186</v>
      </c>
      <c r="AU2337" t="s">
        <v>6186</v>
      </c>
      <c r="AV2337">
        <v>4</v>
      </c>
      <c r="AW2337" t="s">
        <v>6186</v>
      </c>
      <c r="AX2337">
        <v>8</v>
      </c>
      <c r="AY2337">
        <v>1</v>
      </c>
      <c r="AZ2337" t="s">
        <v>6186</v>
      </c>
      <c r="BA2337" t="s">
        <v>6186</v>
      </c>
      <c r="BB2337" t="s">
        <v>6186</v>
      </c>
      <c r="BC2337" t="s">
        <v>6186</v>
      </c>
      <c r="BD2337" t="s">
        <v>6186</v>
      </c>
    </row>
    <row r="2338" spans="1:56">
      <c r="A2338" t="s">
        <v>6188</v>
      </c>
      <c r="B2338">
        <v>6000</v>
      </c>
      <c r="C2338">
        <v>1983</v>
      </c>
      <c r="D2338">
        <v>4</v>
      </c>
      <c r="E2338">
        <v>4.17E-4</v>
      </c>
      <c r="F2338">
        <v>20.813639999999999</v>
      </c>
      <c r="H2338">
        <v>17.749410000000001</v>
      </c>
      <c r="I2338">
        <f t="shared" si="40"/>
        <v>7.4015039700000007E-3</v>
      </c>
      <c r="K2338">
        <v>16.047470000000001</v>
      </c>
      <c r="L2338">
        <v>20.39283</v>
      </c>
      <c r="M2338">
        <v>573.54012999999998</v>
      </c>
      <c r="N2338">
        <v>634.36785999999995</v>
      </c>
      <c r="O2338">
        <v>499.19513000000001</v>
      </c>
      <c r="P2338" t="s">
        <v>6186</v>
      </c>
      <c r="Q2338">
        <v>379</v>
      </c>
      <c r="R2338">
        <v>130</v>
      </c>
      <c r="S2338">
        <v>18.040400000000002</v>
      </c>
      <c r="T2338">
        <v>0.34300799999999998</v>
      </c>
      <c r="U2338">
        <v>2.1666999999999999E-2</v>
      </c>
      <c r="V2338">
        <v>53.249650000000003</v>
      </c>
      <c r="W2338" t="s">
        <v>6186</v>
      </c>
      <c r="X2338">
        <v>1</v>
      </c>
      <c r="Y2338" t="s">
        <v>6186</v>
      </c>
      <c r="Z2338" t="s">
        <v>6186</v>
      </c>
      <c r="AA2338" t="s">
        <v>6186</v>
      </c>
      <c r="AB2338">
        <v>1</v>
      </c>
      <c r="AC2338" t="s">
        <v>6186</v>
      </c>
      <c r="AD2338" t="s">
        <v>6186</v>
      </c>
      <c r="AE2338" t="s">
        <v>6186</v>
      </c>
      <c r="AF2338" t="s">
        <v>6186</v>
      </c>
      <c r="AG2338" t="s">
        <v>6186</v>
      </c>
      <c r="AH2338" t="s">
        <v>6186</v>
      </c>
      <c r="AI2338">
        <v>1</v>
      </c>
      <c r="AJ2338">
        <v>1</v>
      </c>
      <c r="AK2338" t="s">
        <v>6186</v>
      </c>
      <c r="AL2338" t="s">
        <v>6186</v>
      </c>
      <c r="AM2338" t="s">
        <v>6186</v>
      </c>
      <c r="AN2338" t="s">
        <v>6186</v>
      </c>
      <c r="AO2338" t="s">
        <v>6186</v>
      </c>
      <c r="AP2338" t="s">
        <v>6186</v>
      </c>
      <c r="AQ2338" t="s">
        <v>6186</v>
      </c>
      <c r="AR2338" t="s">
        <v>6186</v>
      </c>
      <c r="AS2338" t="s">
        <v>6186</v>
      </c>
      <c r="AT2338" t="s">
        <v>6186</v>
      </c>
      <c r="AU2338" t="s">
        <v>6186</v>
      </c>
      <c r="AV2338">
        <v>4</v>
      </c>
      <c r="AW2338" t="s">
        <v>6186</v>
      </c>
      <c r="AX2338">
        <v>8</v>
      </c>
      <c r="AY2338">
        <v>1</v>
      </c>
      <c r="AZ2338" t="s">
        <v>6186</v>
      </c>
      <c r="BA2338" t="s">
        <v>6186</v>
      </c>
      <c r="BB2338" t="s">
        <v>6186</v>
      </c>
      <c r="BC2338" t="s">
        <v>6186</v>
      </c>
      <c r="BD2338" t="s">
        <v>6186</v>
      </c>
    </row>
    <row r="2339" spans="1:56">
      <c r="A2339" t="s">
        <v>6188</v>
      </c>
      <c r="B2339">
        <v>6000</v>
      </c>
      <c r="C2339">
        <v>1984</v>
      </c>
      <c r="D2339">
        <v>4</v>
      </c>
      <c r="E2339">
        <v>2.9700000000000001E-4</v>
      </c>
      <c r="F2339">
        <v>20.995619999999999</v>
      </c>
      <c r="H2339">
        <v>17.91883</v>
      </c>
      <c r="I2339">
        <f t="shared" si="40"/>
        <v>5.3218925100000005E-3</v>
      </c>
      <c r="K2339">
        <v>16.0763</v>
      </c>
      <c r="L2339">
        <v>20.837800000000001</v>
      </c>
      <c r="M2339">
        <v>568.11749999999995</v>
      </c>
      <c r="N2339">
        <v>633.23018999999999</v>
      </c>
      <c r="O2339">
        <v>488.53532999999999</v>
      </c>
      <c r="P2339" t="s">
        <v>6186</v>
      </c>
      <c r="Q2339">
        <v>379</v>
      </c>
      <c r="R2339">
        <v>130</v>
      </c>
      <c r="S2339">
        <v>17.9099</v>
      </c>
      <c r="T2339">
        <v>0.34300799999999998</v>
      </c>
      <c r="U2339">
        <v>2.1666999999999999E-2</v>
      </c>
      <c r="V2339">
        <v>53.756549999999997</v>
      </c>
      <c r="W2339" t="s">
        <v>6186</v>
      </c>
      <c r="X2339">
        <v>1</v>
      </c>
      <c r="Y2339" t="s">
        <v>6186</v>
      </c>
      <c r="Z2339" t="s">
        <v>6186</v>
      </c>
      <c r="AA2339" t="s">
        <v>6186</v>
      </c>
      <c r="AB2339">
        <v>1</v>
      </c>
      <c r="AC2339" t="s">
        <v>6186</v>
      </c>
      <c r="AD2339" t="s">
        <v>6186</v>
      </c>
      <c r="AE2339" t="s">
        <v>6186</v>
      </c>
      <c r="AF2339" t="s">
        <v>6186</v>
      </c>
      <c r="AG2339" t="s">
        <v>6186</v>
      </c>
      <c r="AH2339" t="s">
        <v>6186</v>
      </c>
      <c r="AI2339">
        <v>1</v>
      </c>
      <c r="AJ2339">
        <v>1</v>
      </c>
      <c r="AK2339" t="s">
        <v>6186</v>
      </c>
      <c r="AL2339" t="s">
        <v>6186</v>
      </c>
      <c r="AM2339" t="s">
        <v>6186</v>
      </c>
      <c r="AN2339" t="s">
        <v>6186</v>
      </c>
      <c r="AO2339" t="s">
        <v>6186</v>
      </c>
      <c r="AP2339" t="s">
        <v>6186</v>
      </c>
      <c r="AQ2339" t="s">
        <v>6186</v>
      </c>
      <c r="AR2339" t="s">
        <v>6186</v>
      </c>
      <c r="AS2339" t="s">
        <v>6186</v>
      </c>
      <c r="AT2339" t="s">
        <v>6186</v>
      </c>
      <c r="AU2339" t="s">
        <v>6186</v>
      </c>
      <c r="AV2339">
        <v>4</v>
      </c>
      <c r="AW2339" t="s">
        <v>6186</v>
      </c>
      <c r="AX2339">
        <v>8</v>
      </c>
      <c r="AY2339">
        <v>1</v>
      </c>
      <c r="AZ2339" t="s">
        <v>6186</v>
      </c>
      <c r="BA2339" t="s">
        <v>6186</v>
      </c>
      <c r="BB2339" t="s">
        <v>6186</v>
      </c>
      <c r="BC2339" t="s">
        <v>6186</v>
      </c>
      <c r="BD2339" t="s">
        <v>6186</v>
      </c>
    </row>
    <row r="2340" spans="1:56">
      <c r="A2340" t="s">
        <v>6188</v>
      </c>
      <c r="B2340">
        <v>6000</v>
      </c>
      <c r="C2340">
        <v>1985</v>
      </c>
      <c r="D2340">
        <v>7</v>
      </c>
      <c r="E2340">
        <v>4.7600000000000002E-4</v>
      </c>
      <c r="F2340">
        <v>21.426390000000001</v>
      </c>
      <c r="H2340">
        <v>18.306190000000001</v>
      </c>
      <c r="I2340">
        <f t="shared" si="40"/>
        <v>8.7137464400000014E-3</v>
      </c>
      <c r="K2340">
        <v>16.2437</v>
      </c>
      <c r="L2340">
        <v>21.668949999999999</v>
      </c>
      <c r="M2340">
        <v>552.02412000000004</v>
      </c>
      <c r="N2340">
        <v>622.05345</v>
      </c>
      <c r="O2340">
        <v>466.43270999999999</v>
      </c>
      <c r="P2340" t="s">
        <v>6186</v>
      </c>
      <c r="Q2340">
        <v>377.81709999999998</v>
      </c>
      <c r="R2340">
        <v>131.42760000000001</v>
      </c>
      <c r="S2340">
        <v>17.406199999999998</v>
      </c>
      <c r="T2340">
        <v>0.348246</v>
      </c>
      <c r="U2340">
        <v>2.1905000000000001E-2</v>
      </c>
      <c r="V2340">
        <v>55.270389999999999</v>
      </c>
      <c r="W2340" t="s">
        <v>6186</v>
      </c>
      <c r="X2340">
        <v>0.47299999999999998</v>
      </c>
      <c r="Y2340">
        <v>0.52700000000000002</v>
      </c>
      <c r="Z2340" t="s">
        <v>6186</v>
      </c>
      <c r="AA2340" t="s">
        <v>6186</v>
      </c>
      <c r="AB2340">
        <v>1</v>
      </c>
      <c r="AC2340" t="s">
        <v>6186</v>
      </c>
      <c r="AD2340" t="s">
        <v>6186</v>
      </c>
      <c r="AE2340">
        <v>4.1000000000000002E-2</v>
      </c>
      <c r="AF2340" t="s">
        <v>6186</v>
      </c>
      <c r="AG2340" t="s">
        <v>6186</v>
      </c>
      <c r="AH2340" t="s">
        <v>6186</v>
      </c>
      <c r="AI2340">
        <v>0.95899999999999996</v>
      </c>
      <c r="AJ2340">
        <v>0.95899999999999996</v>
      </c>
      <c r="AK2340" t="s">
        <v>6186</v>
      </c>
      <c r="AL2340" t="s">
        <v>6186</v>
      </c>
      <c r="AM2340" t="s">
        <v>6186</v>
      </c>
      <c r="AN2340" t="s">
        <v>6186</v>
      </c>
      <c r="AO2340" t="s">
        <v>6186</v>
      </c>
      <c r="AP2340">
        <v>4.1000000000000002E-2</v>
      </c>
      <c r="AQ2340" t="s">
        <v>6186</v>
      </c>
      <c r="AR2340" t="s">
        <v>6186</v>
      </c>
      <c r="AS2340" t="s">
        <v>6186</v>
      </c>
      <c r="AT2340" t="s">
        <v>6186</v>
      </c>
      <c r="AU2340" t="s">
        <v>6186</v>
      </c>
      <c r="AV2340">
        <v>4</v>
      </c>
      <c r="AW2340" t="s">
        <v>6186</v>
      </c>
      <c r="AX2340">
        <v>8</v>
      </c>
      <c r="AY2340">
        <v>1</v>
      </c>
      <c r="AZ2340" t="s">
        <v>6186</v>
      </c>
      <c r="BA2340" t="s">
        <v>6186</v>
      </c>
      <c r="BB2340" t="s">
        <v>6186</v>
      </c>
      <c r="BC2340" t="s">
        <v>6186</v>
      </c>
      <c r="BD2340" t="s">
        <v>6186</v>
      </c>
    </row>
    <row r="2341" spans="1:56">
      <c r="A2341" t="s">
        <v>6188</v>
      </c>
      <c r="B2341">
        <v>6000</v>
      </c>
      <c r="C2341">
        <v>1986</v>
      </c>
      <c r="D2341">
        <v>5</v>
      </c>
      <c r="E2341">
        <v>3.1599999999999998E-4</v>
      </c>
      <c r="F2341">
        <v>22.070229999999999</v>
      </c>
      <c r="H2341">
        <v>18.793060000000001</v>
      </c>
      <c r="I2341">
        <f t="shared" si="40"/>
        <v>5.9386069599999996E-3</v>
      </c>
      <c r="K2341">
        <v>16.719159999999999</v>
      </c>
      <c r="L2341">
        <v>22.05331</v>
      </c>
      <c r="M2341">
        <v>541.68946000000005</v>
      </c>
      <c r="N2341">
        <v>608.88242000000002</v>
      </c>
      <c r="O2341">
        <v>461.60878000000002</v>
      </c>
      <c r="P2341" t="s">
        <v>6186</v>
      </c>
      <c r="Q2341">
        <v>379</v>
      </c>
      <c r="R2341">
        <v>130</v>
      </c>
      <c r="S2341">
        <v>16.746300000000002</v>
      </c>
      <c r="T2341">
        <v>0.34300799999999998</v>
      </c>
      <c r="U2341">
        <v>2.1666999999999999E-2</v>
      </c>
      <c r="V2341">
        <v>56.490470000000002</v>
      </c>
      <c r="W2341" t="s">
        <v>6186</v>
      </c>
      <c r="X2341">
        <v>0.49</v>
      </c>
      <c r="Y2341">
        <v>0.51</v>
      </c>
      <c r="Z2341" t="s">
        <v>6186</v>
      </c>
      <c r="AA2341" t="s">
        <v>6186</v>
      </c>
      <c r="AB2341">
        <v>1</v>
      </c>
      <c r="AC2341" t="s">
        <v>6186</v>
      </c>
      <c r="AD2341" t="s">
        <v>6186</v>
      </c>
      <c r="AE2341" t="s">
        <v>6186</v>
      </c>
      <c r="AF2341" t="s">
        <v>6186</v>
      </c>
      <c r="AG2341" t="s">
        <v>6186</v>
      </c>
      <c r="AH2341" t="s">
        <v>6186</v>
      </c>
      <c r="AI2341">
        <v>1</v>
      </c>
      <c r="AJ2341">
        <v>1</v>
      </c>
      <c r="AK2341" t="s">
        <v>6186</v>
      </c>
      <c r="AL2341" t="s">
        <v>6186</v>
      </c>
      <c r="AM2341" t="s">
        <v>6186</v>
      </c>
      <c r="AN2341" t="s">
        <v>6186</v>
      </c>
      <c r="AO2341" t="s">
        <v>6186</v>
      </c>
      <c r="AP2341" t="s">
        <v>6186</v>
      </c>
      <c r="AQ2341" t="s">
        <v>6186</v>
      </c>
      <c r="AR2341" t="s">
        <v>6186</v>
      </c>
      <c r="AS2341" t="s">
        <v>6186</v>
      </c>
      <c r="AT2341" t="s">
        <v>6186</v>
      </c>
      <c r="AU2341" t="s">
        <v>6186</v>
      </c>
      <c r="AV2341">
        <v>4</v>
      </c>
      <c r="AW2341" t="s">
        <v>6186</v>
      </c>
      <c r="AX2341">
        <v>8</v>
      </c>
      <c r="AY2341">
        <v>1</v>
      </c>
      <c r="AZ2341" t="s">
        <v>6186</v>
      </c>
      <c r="BA2341" t="s">
        <v>6186</v>
      </c>
      <c r="BB2341" t="s">
        <v>6186</v>
      </c>
      <c r="BC2341" t="s">
        <v>6186</v>
      </c>
      <c r="BD2341" t="s">
        <v>6186</v>
      </c>
    </row>
    <row r="2342" spans="1:56">
      <c r="A2342" t="s">
        <v>6188</v>
      </c>
      <c r="B2342">
        <v>6000</v>
      </c>
      <c r="C2342">
        <v>1987</v>
      </c>
      <c r="D2342">
        <v>3</v>
      </c>
      <c r="E2342">
        <v>1.85E-4</v>
      </c>
      <c r="F2342">
        <v>20.9374</v>
      </c>
      <c r="H2342">
        <v>17.75874</v>
      </c>
      <c r="I2342">
        <f t="shared" si="40"/>
        <v>3.2853668999999999E-3</v>
      </c>
      <c r="K2342">
        <v>15.914199999999999</v>
      </c>
      <c r="L2342">
        <v>20.522549999999999</v>
      </c>
      <c r="M2342">
        <v>563.65440000000001</v>
      </c>
      <c r="N2342">
        <v>629.49539000000004</v>
      </c>
      <c r="O2342">
        <v>487.15055000000001</v>
      </c>
      <c r="P2342" t="s">
        <v>6186</v>
      </c>
      <c r="Q2342">
        <v>376.35789999999997</v>
      </c>
      <c r="R2342">
        <v>137.2886</v>
      </c>
      <c r="S2342">
        <v>16.578800000000001</v>
      </c>
      <c r="T2342">
        <v>0.36642200000000003</v>
      </c>
      <c r="U2342">
        <v>2.2880999999999999E-2</v>
      </c>
      <c r="V2342">
        <v>54.118369999999999</v>
      </c>
      <c r="W2342" t="s">
        <v>6186</v>
      </c>
      <c r="X2342">
        <v>0.56799999999999995</v>
      </c>
      <c r="Y2342">
        <v>0.432</v>
      </c>
      <c r="Z2342">
        <v>9.0999999999999998E-2</v>
      </c>
      <c r="AA2342" t="s">
        <v>6186</v>
      </c>
      <c r="AB2342">
        <v>0.90900000000000003</v>
      </c>
      <c r="AC2342" t="s">
        <v>6186</v>
      </c>
      <c r="AD2342" t="s">
        <v>6186</v>
      </c>
      <c r="AE2342" t="s">
        <v>6186</v>
      </c>
      <c r="AF2342" t="s">
        <v>6186</v>
      </c>
      <c r="AG2342" t="s">
        <v>6186</v>
      </c>
      <c r="AH2342">
        <v>9.0999999999999998E-2</v>
      </c>
      <c r="AI2342">
        <v>0.90900000000000003</v>
      </c>
      <c r="AJ2342">
        <v>0.90900000000000003</v>
      </c>
      <c r="AK2342" t="s">
        <v>6186</v>
      </c>
      <c r="AL2342" t="s">
        <v>6186</v>
      </c>
      <c r="AM2342" t="s">
        <v>6186</v>
      </c>
      <c r="AN2342" t="s">
        <v>6186</v>
      </c>
      <c r="AO2342" t="s">
        <v>6186</v>
      </c>
      <c r="AP2342">
        <v>9.0999999999999998E-2</v>
      </c>
      <c r="AQ2342" t="s">
        <v>6186</v>
      </c>
      <c r="AR2342" t="s">
        <v>6186</v>
      </c>
      <c r="AS2342" t="s">
        <v>6186</v>
      </c>
      <c r="AT2342" t="s">
        <v>6186</v>
      </c>
      <c r="AU2342" t="s">
        <v>6186</v>
      </c>
      <c r="AV2342">
        <v>3.9</v>
      </c>
      <c r="AW2342" t="s">
        <v>6186</v>
      </c>
      <c r="AX2342">
        <v>8</v>
      </c>
      <c r="AY2342">
        <v>1</v>
      </c>
      <c r="AZ2342" t="s">
        <v>6186</v>
      </c>
      <c r="BA2342" t="s">
        <v>6186</v>
      </c>
      <c r="BB2342" t="s">
        <v>6186</v>
      </c>
      <c r="BC2342" t="s">
        <v>6186</v>
      </c>
      <c r="BD2342" t="s">
        <v>6186</v>
      </c>
    </row>
    <row r="2343" spans="1:56">
      <c r="A2343" t="s">
        <v>6188</v>
      </c>
      <c r="B2343">
        <v>6000</v>
      </c>
      <c r="C2343">
        <v>1988</v>
      </c>
      <c r="D2343">
        <v>3</v>
      </c>
      <c r="E2343">
        <v>2.2000000000000001E-4</v>
      </c>
      <c r="F2343">
        <v>18.319320000000001</v>
      </c>
      <c r="H2343">
        <v>15.493169999999999</v>
      </c>
      <c r="I2343">
        <f t="shared" si="40"/>
        <v>3.4084974000000001E-3</v>
      </c>
      <c r="K2343">
        <v>13.90278</v>
      </c>
      <c r="L2343">
        <v>17.800740000000001</v>
      </c>
      <c r="M2343">
        <v>618.23239000000001</v>
      </c>
      <c r="N2343">
        <v>689.80277000000001</v>
      </c>
      <c r="O2343">
        <v>537.12287000000003</v>
      </c>
      <c r="P2343" t="s">
        <v>6186</v>
      </c>
      <c r="Q2343">
        <v>368.05939999999998</v>
      </c>
      <c r="R2343">
        <v>162.203</v>
      </c>
      <c r="S2343">
        <v>15.375</v>
      </c>
      <c r="T2343">
        <v>0.445297</v>
      </c>
      <c r="U2343">
        <v>2.7033999999999999E-2</v>
      </c>
      <c r="V2343">
        <v>47.940519999999999</v>
      </c>
      <c r="W2343" t="s">
        <v>6186</v>
      </c>
      <c r="X2343">
        <v>0.7</v>
      </c>
      <c r="Y2343">
        <v>0.3</v>
      </c>
      <c r="Z2343">
        <v>7.2999999999999995E-2</v>
      </c>
      <c r="AA2343" t="s">
        <v>6186</v>
      </c>
      <c r="AB2343">
        <v>0.92700000000000005</v>
      </c>
      <c r="AC2343" t="s">
        <v>6186</v>
      </c>
      <c r="AD2343" t="s">
        <v>6186</v>
      </c>
      <c r="AE2343" t="s">
        <v>6186</v>
      </c>
      <c r="AF2343" t="s">
        <v>6186</v>
      </c>
      <c r="AG2343" t="s">
        <v>6186</v>
      </c>
      <c r="AH2343">
        <v>0.377</v>
      </c>
      <c r="AI2343">
        <v>0.623</v>
      </c>
      <c r="AJ2343">
        <v>0.623</v>
      </c>
      <c r="AK2343" t="s">
        <v>6186</v>
      </c>
      <c r="AL2343" t="s">
        <v>6186</v>
      </c>
      <c r="AM2343" t="s">
        <v>6186</v>
      </c>
      <c r="AN2343" t="s">
        <v>6186</v>
      </c>
      <c r="AO2343" t="s">
        <v>6186</v>
      </c>
      <c r="AP2343">
        <v>0.377</v>
      </c>
      <c r="AQ2343" t="s">
        <v>6186</v>
      </c>
      <c r="AR2343" t="s">
        <v>6186</v>
      </c>
      <c r="AS2343" t="s">
        <v>6186</v>
      </c>
      <c r="AT2343" t="s">
        <v>6186</v>
      </c>
      <c r="AU2343" t="s">
        <v>6186</v>
      </c>
      <c r="AV2343">
        <v>3.9</v>
      </c>
      <c r="AW2343" t="s">
        <v>6186</v>
      </c>
      <c r="AX2343">
        <v>8</v>
      </c>
      <c r="AY2343">
        <v>1</v>
      </c>
      <c r="AZ2343" t="s">
        <v>6186</v>
      </c>
      <c r="BA2343" t="s">
        <v>6186</v>
      </c>
      <c r="BB2343" t="s">
        <v>6186</v>
      </c>
      <c r="BC2343" t="s">
        <v>6186</v>
      </c>
      <c r="BD2343" t="s">
        <v>6186</v>
      </c>
    </row>
    <row r="2344" spans="1:56">
      <c r="A2344" t="s">
        <v>6188</v>
      </c>
      <c r="B2344">
        <v>6000</v>
      </c>
      <c r="C2344">
        <v>1989</v>
      </c>
      <c r="D2344">
        <v>33</v>
      </c>
      <c r="E2344">
        <v>2.251E-3</v>
      </c>
      <c r="F2344">
        <v>15.78955</v>
      </c>
      <c r="H2344">
        <v>13.33606</v>
      </c>
      <c r="I2344">
        <f t="shared" si="40"/>
        <v>3.001947106E-2</v>
      </c>
      <c r="K2344">
        <v>11.91675</v>
      </c>
      <c r="L2344">
        <v>15.358879999999999</v>
      </c>
      <c r="M2344">
        <v>670.24847</v>
      </c>
      <c r="N2344">
        <v>750.09510999999998</v>
      </c>
      <c r="O2344">
        <v>581.95411000000001</v>
      </c>
      <c r="P2344" t="s">
        <v>6186</v>
      </c>
      <c r="Q2344">
        <v>351.5566</v>
      </c>
      <c r="R2344">
        <v>205.60310000000001</v>
      </c>
      <c r="S2344">
        <v>12.588800000000001</v>
      </c>
      <c r="T2344">
        <v>0.58593399999999995</v>
      </c>
      <c r="U2344">
        <v>3.4266999999999999E-2</v>
      </c>
      <c r="V2344">
        <v>40.210889999999999</v>
      </c>
      <c r="W2344" t="s">
        <v>6186</v>
      </c>
      <c r="X2344">
        <v>0.97199999999999998</v>
      </c>
      <c r="Y2344">
        <v>2.8000000000000001E-2</v>
      </c>
      <c r="Z2344">
        <v>0.01</v>
      </c>
      <c r="AA2344" t="s">
        <v>6186</v>
      </c>
      <c r="AB2344">
        <v>0.99</v>
      </c>
      <c r="AC2344" t="s">
        <v>6186</v>
      </c>
      <c r="AD2344" t="s">
        <v>6186</v>
      </c>
      <c r="AE2344" t="s">
        <v>6186</v>
      </c>
      <c r="AF2344" t="s">
        <v>6186</v>
      </c>
      <c r="AG2344" t="s">
        <v>6186</v>
      </c>
      <c r="AH2344">
        <v>0.94599999999999995</v>
      </c>
      <c r="AI2344">
        <v>5.3999999999999999E-2</v>
      </c>
      <c r="AJ2344">
        <v>5.3999999999999999E-2</v>
      </c>
      <c r="AK2344" t="s">
        <v>6186</v>
      </c>
      <c r="AL2344" t="s">
        <v>6186</v>
      </c>
      <c r="AM2344" t="s">
        <v>6186</v>
      </c>
      <c r="AN2344" t="s">
        <v>6186</v>
      </c>
      <c r="AO2344" t="s">
        <v>6186</v>
      </c>
      <c r="AP2344">
        <v>0.94599999999999995</v>
      </c>
      <c r="AQ2344" t="s">
        <v>6186</v>
      </c>
      <c r="AR2344" t="s">
        <v>6186</v>
      </c>
      <c r="AS2344" t="s">
        <v>6186</v>
      </c>
      <c r="AT2344" t="s">
        <v>6186</v>
      </c>
      <c r="AU2344" t="s">
        <v>6186</v>
      </c>
      <c r="AV2344">
        <v>4</v>
      </c>
      <c r="AW2344" t="s">
        <v>6186</v>
      </c>
      <c r="AX2344">
        <v>8</v>
      </c>
      <c r="AY2344">
        <v>1</v>
      </c>
      <c r="AZ2344" t="s">
        <v>6186</v>
      </c>
      <c r="BA2344" t="s">
        <v>6186</v>
      </c>
      <c r="BB2344" t="s">
        <v>6186</v>
      </c>
      <c r="BC2344" t="s">
        <v>6186</v>
      </c>
      <c r="BD2344" t="s">
        <v>6186</v>
      </c>
    </row>
    <row r="2345" spans="1:56">
      <c r="A2345" t="s">
        <v>6188</v>
      </c>
      <c r="B2345">
        <v>6000</v>
      </c>
      <c r="C2345">
        <v>1990</v>
      </c>
      <c r="D2345">
        <v>32</v>
      </c>
      <c r="E2345">
        <v>2.506E-3</v>
      </c>
      <c r="F2345">
        <v>15.98687</v>
      </c>
      <c r="H2345">
        <v>13.47287</v>
      </c>
      <c r="I2345">
        <f t="shared" si="40"/>
        <v>3.3763012219999999E-2</v>
      </c>
      <c r="K2345">
        <v>11.95401</v>
      </c>
      <c r="L2345">
        <v>15.61397</v>
      </c>
      <c r="M2345">
        <v>663.17260999999996</v>
      </c>
      <c r="N2345">
        <v>747.47559999999999</v>
      </c>
      <c r="O2345">
        <v>572.18808999999999</v>
      </c>
      <c r="P2345" t="s">
        <v>6186</v>
      </c>
      <c r="Q2345">
        <v>351.40449999999998</v>
      </c>
      <c r="R2345">
        <v>206.36760000000001</v>
      </c>
      <c r="S2345">
        <v>11.769299999999999</v>
      </c>
      <c r="T2345">
        <v>0.58819200000000005</v>
      </c>
      <c r="U2345">
        <v>3.4395000000000002E-2</v>
      </c>
      <c r="V2345">
        <v>40.56964</v>
      </c>
      <c r="W2345" t="s">
        <v>6186</v>
      </c>
      <c r="X2345">
        <v>0.97499999999999998</v>
      </c>
      <c r="Y2345">
        <v>2.5000000000000001E-2</v>
      </c>
      <c r="Z2345">
        <v>7.0000000000000001E-3</v>
      </c>
      <c r="AA2345" t="s">
        <v>6186</v>
      </c>
      <c r="AB2345">
        <v>0.99299999999999999</v>
      </c>
      <c r="AC2345" t="s">
        <v>6186</v>
      </c>
      <c r="AD2345" t="s">
        <v>6186</v>
      </c>
      <c r="AE2345" t="s">
        <v>6186</v>
      </c>
      <c r="AF2345" t="s">
        <v>6186</v>
      </c>
      <c r="AG2345" t="s">
        <v>6186</v>
      </c>
      <c r="AH2345">
        <v>0.95199999999999996</v>
      </c>
      <c r="AI2345">
        <v>4.8000000000000001E-2</v>
      </c>
      <c r="AJ2345">
        <v>4.8000000000000001E-2</v>
      </c>
      <c r="AK2345" t="s">
        <v>6186</v>
      </c>
      <c r="AL2345" t="s">
        <v>6186</v>
      </c>
      <c r="AM2345" t="s">
        <v>6186</v>
      </c>
      <c r="AN2345" t="s">
        <v>6186</v>
      </c>
      <c r="AO2345" t="s">
        <v>6186</v>
      </c>
      <c r="AP2345">
        <v>0.95199999999999996</v>
      </c>
      <c r="AQ2345" t="s">
        <v>6186</v>
      </c>
      <c r="AR2345" t="s">
        <v>6186</v>
      </c>
      <c r="AS2345" t="s">
        <v>6186</v>
      </c>
      <c r="AT2345" t="s">
        <v>6186</v>
      </c>
      <c r="AU2345" t="s">
        <v>6186</v>
      </c>
      <c r="AV2345">
        <v>4</v>
      </c>
      <c r="AW2345" t="s">
        <v>6186</v>
      </c>
      <c r="AX2345">
        <v>8</v>
      </c>
      <c r="AY2345">
        <v>1</v>
      </c>
      <c r="AZ2345" t="s">
        <v>6186</v>
      </c>
      <c r="BA2345" t="s">
        <v>6186</v>
      </c>
      <c r="BB2345" t="s">
        <v>6186</v>
      </c>
      <c r="BC2345" t="s">
        <v>6186</v>
      </c>
      <c r="BD2345" t="s">
        <v>6186</v>
      </c>
    </row>
    <row r="2346" spans="1:56">
      <c r="A2346" t="s">
        <v>6188</v>
      </c>
      <c r="B2346">
        <v>6000</v>
      </c>
      <c r="C2346">
        <v>1991</v>
      </c>
      <c r="D2346">
        <v>18</v>
      </c>
      <c r="E2346">
        <v>1.4300000000000001E-3</v>
      </c>
      <c r="F2346">
        <v>15.71603</v>
      </c>
      <c r="H2346">
        <v>13.202920000000001</v>
      </c>
      <c r="I2346">
        <f t="shared" si="40"/>
        <v>1.88801756E-2</v>
      </c>
      <c r="K2346">
        <v>11.73808</v>
      </c>
      <c r="L2346">
        <v>15.19998</v>
      </c>
      <c r="M2346">
        <v>676.05042000000003</v>
      </c>
      <c r="N2346">
        <v>760.42388000000005</v>
      </c>
      <c r="O2346">
        <v>587.21950000000004</v>
      </c>
      <c r="P2346" t="s">
        <v>6186</v>
      </c>
      <c r="Q2346">
        <v>351.13060000000002</v>
      </c>
      <c r="R2346">
        <v>207.27099999999999</v>
      </c>
      <c r="S2346">
        <v>11.836</v>
      </c>
      <c r="T2346">
        <v>0.59101000000000004</v>
      </c>
      <c r="U2346">
        <v>3.4544999999999999E-2</v>
      </c>
      <c r="V2346">
        <v>39.717689999999997</v>
      </c>
      <c r="W2346" t="s">
        <v>6186</v>
      </c>
      <c r="X2346">
        <v>0.96199999999999997</v>
      </c>
      <c r="Y2346">
        <v>3.7999999999999999E-2</v>
      </c>
      <c r="Z2346" t="s">
        <v>6186</v>
      </c>
      <c r="AA2346" t="s">
        <v>6186</v>
      </c>
      <c r="AB2346">
        <v>1</v>
      </c>
      <c r="AC2346" t="s">
        <v>6186</v>
      </c>
      <c r="AD2346" t="s">
        <v>6186</v>
      </c>
      <c r="AE2346" t="s">
        <v>6186</v>
      </c>
      <c r="AF2346" t="s">
        <v>6186</v>
      </c>
      <c r="AG2346" t="s">
        <v>6186</v>
      </c>
      <c r="AH2346">
        <v>0.96099999999999997</v>
      </c>
      <c r="AI2346">
        <v>3.9E-2</v>
      </c>
      <c r="AJ2346">
        <v>3.9E-2</v>
      </c>
      <c r="AK2346" t="s">
        <v>6186</v>
      </c>
      <c r="AL2346" t="s">
        <v>6186</v>
      </c>
      <c r="AM2346" t="s">
        <v>6186</v>
      </c>
      <c r="AN2346" t="s">
        <v>6186</v>
      </c>
      <c r="AO2346" t="s">
        <v>6186</v>
      </c>
      <c r="AP2346">
        <v>0.96099999999999997</v>
      </c>
      <c r="AQ2346" t="s">
        <v>6186</v>
      </c>
      <c r="AR2346" t="s">
        <v>6186</v>
      </c>
      <c r="AS2346" t="s">
        <v>6186</v>
      </c>
      <c r="AT2346" t="s">
        <v>6186</v>
      </c>
      <c r="AU2346" t="s">
        <v>6186</v>
      </c>
      <c r="AV2346">
        <v>4</v>
      </c>
      <c r="AW2346" t="s">
        <v>6186</v>
      </c>
      <c r="AX2346">
        <v>8</v>
      </c>
      <c r="AY2346">
        <v>1</v>
      </c>
      <c r="AZ2346" t="s">
        <v>6186</v>
      </c>
      <c r="BA2346" t="s">
        <v>6186</v>
      </c>
      <c r="BB2346" t="s">
        <v>6186</v>
      </c>
      <c r="BC2346" t="s">
        <v>6186</v>
      </c>
      <c r="BD2346" t="s">
        <v>6186</v>
      </c>
    </row>
    <row r="2347" spans="1:56">
      <c r="A2347" t="s">
        <v>6188</v>
      </c>
      <c r="B2347">
        <v>6000</v>
      </c>
      <c r="C2347">
        <v>1992</v>
      </c>
      <c r="D2347">
        <v>21</v>
      </c>
      <c r="E2347">
        <v>1.6980000000000001E-3</v>
      </c>
      <c r="F2347">
        <v>14.87</v>
      </c>
      <c r="H2347">
        <v>12.49967</v>
      </c>
      <c r="I2347">
        <f t="shared" si="40"/>
        <v>2.122443966E-2</v>
      </c>
      <c r="K2347">
        <v>10.938029999999999</v>
      </c>
      <c r="L2347">
        <v>14.65143</v>
      </c>
      <c r="M2347">
        <v>710.97901999999999</v>
      </c>
      <c r="N2347">
        <v>812.48622</v>
      </c>
      <c r="O2347">
        <v>606.56181000000004</v>
      </c>
      <c r="P2347" t="s">
        <v>6186</v>
      </c>
      <c r="Q2347">
        <v>350</v>
      </c>
      <c r="R2347">
        <v>210</v>
      </c>
      <c r="S2347">
        <v>11.461</v>
      </c>
      <c r="T2347">
        <v>0.6</v>
      </c>
      <c r="U2347">
        <v>3.5000000000000003E-2</v>
      </c>
      <c r="V2347">
        <v>37.499000000000002</v>
      </c>
      <c r="W2347" t="s">
        <v>6186</v>
      </c>
      <c r="X2347">
        <v>1</v>
      </c>
      <c r="Y2347" t="s">
        <v>6186</v>
      </c>
      <c r="Z2347" t="s">
        <v>6186</v>
      </c>
      <c r="AA2347" t="s">
        <v>6186</v>
      </c>
      <c r="AB2347">
        <v>1</v>
      </c>
      <c r="AC2347" t="s">
        <v>6186</v>
      </c>
      <c r="AD2347" t="s">
        <v>6186</v>
      </c>
      <c r="AE2347" t="s">
        <v>6186</v>
      </c>
      <c r="AF2347" t="s">
        <v>6186</v>
      </c>
      <c r="AG2347" t="s">
        <v>6186</v>
      </c>
      <c r="AH2347">
        <v>1</v>
      </c>
      <c r="AI2347" t="s">
        <v>6186</v>
      </c>
      <c r="AJ2347" t="s">
        <v>6186</v>
      </c>
      <c r="AK2347" t="s">
        <v>6186</v>
      </c>
      <c r="AL2347" t="s">
        <v>6186</v>
      </c>
      <c r="AM2347" t="s">
        <v>6186</v>
      </c>
      <c r="AN2347" t="s">
        <v>6186</v>
      </c>
      <c r="AO2347" t="s">
        <v>6186</v>
      </c>
      <c r="AP2347">
        <v>1</v>
      </c>
      <c r="AQ2347" t="s">
        <v>6186</v>
      </c>
      <c r="AR2347" t="s">
        <v>6186</v>
      </c>
      <c r="AS2347" t="s">
        <v>6186</v>
      </c>
      <c r="AT2347" t="s">
        <v>6186</v>
      </c>
      <c r="AU2347" t="s">
        <v>6186</v>
      </c>
      <c r="AV2347">
        <v>4</v>
      </c>
      <c r="AW2347" t="s">
        <v>6186</v>
      </c>
      <c r="AX2347">
        <v>8</v>
      </c>
      <c r="AY2347">
        <v>1</v>
      </c>
      <c r="AZ2347" t="s">
        <v>6186</v>
      </c>
      <c r="BA2347" t="s">
        <v>6186</v>
      </c>
      <c r="BB2347" t="s">
        <v>6186</v>
      </c>
      <c r="BC2347" t="s">
        <v>6186</v>
      </c>
      <c r="BD2347" t="s">
        <v>6186</v>
      </c>
    </row>
    <row r="2348" spans="1:56">
      <c r="A2348" t="s">
        <v>6188</v>
      </c>
      <c r="B2348">
        <v>6000</v>
      </c>
      <c r="C2348">
        <v>1993</v>
      </c>
      <c r="D2348">
        <v>49</v>
      </c>
      <c r="E2348">
        <v>3.6819999999999999E-3</v>
      </c>
      <c r="F2348">
        <v>15.8</v>
      </c>
      <c r="H2348">
        <v>13.219379999999999</v>
      </c>
      <c r="I2348">
        <f t="shared" si="40"/>
        <v>4.8673757159999997E-2</v>
      </c>
      <c r="K2348">
        <v>11.648680000000001</v>
      </c>
      <c r="L2348">
        <v>15.28736</v>
      </c>
      <c r="M2348">
        <v>672.27083000000005</v>
      </c>
      <c r="N2348">
        <v>762.91923999999995</v>
      </c>
      <c r="O2348">
        <v>581.32996000000003</v>
      </c>
      <c r="P2348" t="s">
        <v>6186</v>
      </c>
      <c r="Q2348">
        <v>350</v>
      </c>
      <c r="R2348">
        <v>210</v>
      </c>
      <c r="S2348">
        <v>10.7384</v>
      </c>
      <c r="T2348">
        <v>0.6</v>
      </c>
      <c r="U2348">
        <v>3.5000000000000003E-2</v>
      </c>
      <c r="V2348">
        <v>39.658119999999997</v>
      </c>
      <c r="W2348" t="s">
        <v>6186</v>
      </c>
      <c r="X2348">
        <v>1</v>
      </c>
      <c r="Y2348" t="s">
        <v>6186</v>
      </c>
      <c r="Z2348" t="s">
        <v>6186</v>
      </c>
      <c r="AA2348" t="s">
        <v>6186</v>
      </c>
      <c r="AB2348">
        <v>1</v>
      </c>
      <c r="AC2348" t="s">
        <v>6186</v>
      </c>
      <c r="AD2348" t="s">
        <v>6186</v>
      </c>
      <c r="AE2348" t="s">
        <v>6186</v>
      </c>
      <c r="AF2348" t="s">
        <v>6186</v>
      </c>
      <c r="AG2348" t="s">
        <v>6186</v>
      </c>
      <c r="AH2348">
        <v>1</v>
      </c>
      <c r="AI2348" t="s">
        <v>6186</v>
      </c>
      <c r="AJ2348" t="s">
        <v>6186</v>
      </c>
      <c r="AK2348" t="s">
        <v>6186</v>
      </c>
      <c r="AL2348" t="s">
        <v>6186</v>
      </c>
      <c r="AM2348" t="s">
        <v>6186</v>
      </c>
      <c r="AN2348" t="s">
        <v>6186</v>
      </c>
      <c r="AO2348" t="s">
        <v>6186</v>
      </c>
      <c r="AP2348">
        <v>1</v>
      </c>
      <c r="AQ2348" t="s">
        <v>6186</v>
      </c>
      <c r="AR2348" t="s">
        <v>6186</v>
      </c>
      <c r="AS2348" t="s">
        <v>6186</v>
      </c>
      <c r="AT2348" t="s">
        <v>6186</v>
      </c>
      <c r="AU2348" t="s">
        <v>6186</v>
      </c>
      <c r="AV2348">
        <v>4</v>
      </c>
      <c r="AW2348" t="s">
        <v>6186</v>
      </c>
      <c r="AX2348">
        <v>8</v>
      </c>
      <c r="AY2348">
        <v>1</v>
      </c>
      <c r="AZ2348" t="s">
        <v>6186</v>
      </c>
      <c r="BA2348" t="s">
        <v>6186</v>
      </c>
      <c r="BB2348" t="s">
        <v>6186</v>
      </c>
      <c r="BC2348" t="s">
        <v>6186</v>
      </c>
      <c r="BD2348" t="s">
        <v>6186</v>
      </c>
    </row>
    <row r="2349" spans="1:56">
      <c r="A2349" t="s">
        <v>6188</v>
      </c>
      <c r="B2349">
        <v>6000</v>
      </c>
      <c r="C2349">
        <v>1994</v>
      </c>
      <c r="D2349">
        <v>60</v>
      </c>
      <c r="E2349">
        <v>4.2760000000000003E-3</v>
      </c>
      <c r="F2349">
        <v>16.07</v>
      </c>
      <c r="H2349">
        <v>13.34951</v>
      </c>
      <c r="I2349">
        <f t="shared" si="40"/>
        <v>5.7082504760000007E-2</v>
      </c>
      <c r="K2349">
        <v>11.99178</v>
      </c>
      <c r="L2349">
        <v>15.009650000000001</v>
      </c>
      <c r="M2349">
        <v>665.71739000000002</v>
      </c>
      <c r="N2349">
        <v>741.09128999999996</v>
      </c>
      <c r="O2349">
        <v>592.08574999999996</v>
      </c>
      <c r="P2349" t="s">
        <v>6186</v>
      </c>
      <c r="Q2349">
        <v>350</v>
      </c>
      <c r="R2349">
        <v>210</v>
      </c>
      <c r="S2349">
        <v>10.6655</v>
      </c>
      <c r="T2349">
        <v>0.6</v>
      </c>
      <c r="U2349">
        <v>3.5000000000000003E-2</v>
      </c>
      <c r="V2349">
        <v>40.04853</v>
      </c>
      <c r="W2349" t="s">
        <v>6186</v>
      </c>
      <c r="X2349">
        <v>1</v>
      </c>
      <c r="Y2349" t="s">
        <v>6186</v>
      </c>
      <c r="Z2349" t="s">
        <v>6186</v>
      </c>
      <c r="AA2349" t="s">
        <v>6186</v>
      </c>
      <c r="AB2349">
        <v>1</v>
      </c>
      <c r="AC2349" t="s">
        <v>6186</v>
      </c>
      <c r="AD2349" t="s">
        <v>6186</v>
      </c>
      <c r="AE2349" t="s">
        <v>6186</v>
      </c>
      <c r="AF2349" t="s">
        <v>6186</v>
      </c>
      <c r="AG2349" t="s">
        <v>6186</v>
      </c>
      <c r="AH2349">
        <v>1</v>
      </c>
      <c r="AI2349" t="s">
        <v>6186</v>
      </c>
      <c r="AJ2349" t="s">
        <v>6186</v>
      </c>
      <c r="AK2349" t="s">
        <v>6186</v>
      </c>
      <c r="AL2349" t="s">
        <v>6186</v>
      </c>
      <c r="AM2349" t="s">
        <v>6186</v>
      </c>
      <c r="AN2349" t="s">
        <v>6186</v>
      </c>
      <c r="AO2349" t="s">
        <v>6186</v>
      </c>
      <c r="AP2349">
        <v>1</v>
      </c>
      <c r="AQ2349" t="s">
        <v>6186</v>
      </c>
      <c r="AR2349" t="s">
        <v>6186</v>
      </c>
      <c r="AS2349" t="s">
        <v>6186</v>
      </c>
      <c r="AT2349" t="s">
        <v>6186</v>
      </c>
      <c r="AU2349" t="s">
        <v>6186</v>
      </c>
      <c r="AV2349">
        <v>4</v>
      </c>
      <c r="AW2349" t="s">
        <v>6186</v>
      </c>
      <c r="AX2349">
        <v>8</v>
      </c>
      <c r="AY2349">
        <v>1</v>
      </c>
      <c r="AZ2349" t="s">
        <v>6186</v>
      </c>
      <c r="BA2349" t="s">
        <v>6186</v>
      </c>
      <c r="BB2349" t="s">
        <v>6186</v>
      </c>
      <c r="BC2349" t="s">
        <v>6186</v>
      </c>
      <c r="BD2349" t="s">
        <v>6186</v>
      </c>
    </row>
    <row r="2350" spans="1:56">
      <c r="A2350" t="s">
        <v>6188</v>
      </c>
      <c r="B2350">
        <v>6000</v>
      </c>
      <c r="C2350">
        <v>1995</v>
      </c>
      <c r="D2350">
        <v>61</v>
      </c>
      <c r="E2350">
        <v>4.0390000000000001E-3</v>
      </c>
      <c r="F2350">
        <v>15.73038</v>
      </c>
      <c r="H2350">
        <v>13.06479</v>
      </c>
      <c r="I2350">
        <f t="shared" si="40"/>
        <v>5.276868681E-2</v>
      </c>
      <c r="K2350">
        <v>11.5861</v>
      </c>
      <c r="L2350">
        <v>14.8782</v>
      </c>
      <c r="M2350">
        <v>680.22537</v>
      </c>
      <c r="N2350">
        <v>767.03961000000004</v>
      </c>
      <c r="O2350">
        <v>597.31687999999997</v>
      </c>
      <c r="P2350" t="s">
        <v>6186</v>
      </c>
      <c r="Q2350">
        <v>350.4384</v>
      </c>
      <c r="R2350">
        <v>209.70769999999999</v>
      </c>
      <c r="S2350">
        <v>10.9397</v>
      </c>
      <c r="T2350">
        <v>0.59859399999999996</v>
      </c>
      <c r="U2350">
        <v>3.4951000000000003E-2</v>
      </c>
      <c r="V2350">
        <v>39.201650000000001</v>
      </c>
      <c r="W2350" t="s">
        <v>6186</v>
      </c>
      <c r="X2350">
        <v>1</v>
      </c>
      <c r="Y2350" t="s">
        <v>6186</v>
      </c>
      <c r="Z2350" t="s">
        <v>6186</v>
      </c>
      <c r="AA2350" t="s">
        <v>6186</v>
      </c>
      <c r="AB2350">
        <v>1</v>
      </c>
      <c r="AC2350" t="s">
        <v>6186</v>
      </c>
      <c r="AD2350" t="s">
        <v>6186</v>
      </c>
      <c r="AE2350" t="s">
        <v>6186</v>
      </c>
      <c r="AF2350" t="s">
        <v>6186</v>
      </c>
      <c r="AG2350">
        <v>0.01</v>
      </c>
      <c r="AH2350">
        <v>0.99</v>
      </c>
      <c r="AI2350" t="s">
        <v>6186</v>
      </c>
      <c r="AJ2350" t="s">
        <v>6186</v>
      </c>
      <c r="AK2350" t="s">
        <v>6186</v>
      </c>
      <c r="AL2350" t="s">
        <v>6186</v>
      </c>
      <c r="AM2350" t="s">
        <v>6186</v>
      </c>
      <c r="AN2350" t="s">
        <v>6186</v>
      </c>
      <c r="AO2350" t="s">
        <v>6186</v>
      </c>
      <c r="AP2350">
        <v>1</v>
      </c>
      <c r="AQ2350" t="s">
        <v>6186</v>
      </c>
      <c r="AR2350" t="s">
        <v>6186</v>
      </c>
      <c r="AS2350" t="s">
        <v>6186</v>
      </c>
      <c r="AT2350" t="s">
        <v>6186</v>
      </c>
      <c r="AU2350" t="s">
        <v>6186</v>
      </c>
      <c r="AV2350">
        <v>4</v>
      </c>
      <c r="AW2350" t="s">
        <v>6186</v>
      </c>
      <c r="AX2350">
        <v>8</v>
      </c>
      <c r="AY2350">
        <v>1</v>
      </c>
      <c r="AZ2350" t="s">
        <v>6186</v>
      </c>
      <c r="BA2350" t="s">
        <v>6186</v>
      </c>
      <c r="BB2350" t="s">
        <v>6186</v>
      </c>
      <c r="BC2350" t="s">
        <v>6186</v>
      </c>
      <c r="BD2350" t="s">
        <v>6186</v>
      </c>
    </row>
    <row r="2351" spans="1:56">
      <c r="A2351" t="s">
        <v>6188</v>
      </c>
      <c r="B2351">
        <v>6000</v>
      </c>
      <c r="C2351">
        <v>1996</v>
      </c>
      <c r="D2351">
        <v>58</v>
      </c>
      <c r="E2351">
        <v>4.3990000000000001E-3</v>
      </c>
      <c r="F2351">
        <v>16.77102</v>
      </c>
      <c r="H2351">
        <v>13.931139999999999</v>
      </c>
      <c r="I2351">
        <f t="shared" si="40"/>
        <v>6.1283084859999996E-2</v>
      </c>
      <c r="K2351">
        <v>12.08296</v>
      </c>
      <c r="L2351">
        <v>16.25282</v>
      </c>
      <c r="M2351">
        <v>638.33581000000004</v>
      </c>
      <c r="N2351">
        <v>735.96263999999996</v>
      </c>
      <c r="O2351">
        <v>547.16206999999997</v>
      </c>
      <c r="P2351" t="s">
        <v>6186</v>
      </c>
      <c r="Q2351">
        <v>350.221</v>
      </c>
      <c r="R2351">
        <v>249.65620000000001</v>
      </c>
      <c r="S2351">
        <v>10.2491</v>
      </c>
      <c r="T2351">
        <v>0.71301599999999998</v>
      </c>
      <c r="U2351">
        <v>4.1609E-2</v>
      </c>
      <c r="V2351">
        <v>41.795490000000001</v>
      </c>
      <c r="W2351" t="s">
        <v>6186</v>
      </c>
      <c r="X2351">
        <v>1</v>
      </c>
      <c r="Y2351" t="s">
        <v>6186</v>
      </c>
      <c r="Z2351" t="s">
        <v>6186</v>
      </c>
      <c r="AA2351" t="s">
        <v>6186</v>
      </c>
      <c r="AB2351">
        <v>1</v>
      </c>
      <c r="AC2351" t="s">
        <v>6186</v>
      </c>
      <c r="AD2351" t="s">
        <v>6186</v>
      </c>
      <c r="AE2351" t="s">
        <v>6186</v>
      </c>
      <c r="AF2351" t="s">
        <v>6186</v>
      </c>
      <c r="AG2351">
        <v>0.995</v>
      </c>
      <c r="AH2351" t="s">
        <v>6186</v>
      </c>
      <c r="AI2351">
        <v>5.0000000000000001E-3</v>
      </c>
      <c r="AJ2351">
        <v>5.0000000000000001E-3</v>
      </c>
      <c r="AK2351" t="s">
        <v>6186</v>
      </c>
      <c r="AL2351" t="s">
        <v>6186</v>
      </c>
      <c r="AM2351" t="s">
        <v>6186</v>
      </c>
      <c r="AN2351" t="s">
        <v>6186</v>
      </c>
      <c r="AO2351" t="s">
        <v>6186</v>
      </c>
      <c r="AP2351">
        <v>0.995</v>
      </c>
      <c r="AQ2351">
        <v>5.0000000000000001E-3</v>
      </c>
      <c r="AR2351" t="s">
        <v>6186</v>
      </c>
      <c r="AS2351" t="s">
        <v>6186</v>
      </c>
      <c r="AT2351" t="s">
        <v>6186</v>
      </c>
      <c r="AU2351" t="s">
        <v>6186</v>
      </c>
      <c r="AV2351">
        <v>4</v>
      </c>
      <c r="AW2351" t="s">
        <v>6186</v>
      </c>
      <c r="AX2351">
        <v>8</v>
      </c>
      <c r="AY2351">
        <v>1</v>
      </c>
      <c r="AZ2351" t="s">
        <v>6186</v>
      </c>
      <c r="BA2351" t="s">
        <v>6186</v>
      </c>
      <c r="BB2351" t="s">
        <v>6186</v>
      </c>
      <c r="BC2351" t="s">
        <v>6186</v>
      </c>
      <c r="BD2351" t="s">
        <v>6186</v>
      </c>
    </row>
    <row r="2352" spans="1:56">
      <c r="A2352" t="s">
        <v>6188</v>
      </c>
      <c r="B2352">
        <v>6000</v>
      </c>
      <c r="C2352">
        <v>1997</v>
      </c>
      <c r="D2352">
        <v>74</v>
      </c>
      <c r="E2352">
        <v>5.1229999999999999E-3</v>
      </c>
      <c r="F2352">
        <v>16.684049999999999</v>
      </c>
      <c r="H2352">
        <v>13.797280000000001</v>
      </c>
      <c r="I2352">
        <f t="shared" si="40"/>
        <v>7.068346544000001E-2</v>
      </c>
      <c r="K2352">
        <v>12.0443</v>
      </c>
      <c r="L2352">
        <v>15.9069</v>
      </c>
      <c r="M2352">
        <v>644.41592000000003</v>
      </c>
      <c r="N2352">
        <v>738.19938000000002</v>
      </c>
      <c r="O2352">
        <v>558.95826</v>
      </c>
      <c r="P2352" t="s">
        <v>6186</v>
      </c>
      <c r="Q2352">
        <v>350.16219999999998</v>
      </c>
      <c r="R2352">
        <v>249.74770000000001</v>
      </c>
      <c r="S2352">
        <v>10.216900000000001</v>
      </c>
      <c r="T2352">
        <v>0.71335400000000004</v>
      </c>
      <c r="U2352">
        <v>4.1625000000000002E-2</v>
      </c>
      <c r="V2352">
        <v>41.393569999999997</v>
      </c>
      <c r="W2352" t="s">
        <v>6186</v>
      </c>
      <c r="X2352">
        <v>1</v>
      </c>
      <c r="Y2352" t="s">
        <v>6186</v>
      </c>
      <c r="Z2352" t="s">
        <v>6186</v>
      </c>
      <c r="AA2352" t="s">
        <v>6186</v>
      </c>
      <c r="AB2352">
        <v>1</v>
      </c>
      <c r="AC2352" t="s">
        <v>6186</v>
      </c>
      <c r="AD2352" t="s">
        <v>6186</v>
      </c>
      <c r="AE2352" t="s">
        <v>6186</v>
      </c>
      <c r="AF2352" t="s">
        <v>6186</v>
      </c>
      <c r="AG2352">
        <v>0.996</v>
      </c>
      <c r="AH2352" t="s">
        <v>6186</v>
      </c>
      <c r="AI2352">
        <v>4.0000000000000001E-3</v>
      </c>
      <c r="AJ2352">
        <v>4.0000000000000001E-3</v>
      </c>
      <c r="AK2352" t="s">
        <v>6186</v>
      </c>
      <c r="AL2352" t="s">
        <v>6186</v>
      </c>
      <c r="AM2352" t="s">
        <v>6186</v>
      </c>
      <c r="AN2352" t="s">
        <v>6186</v>
      </c>
      <c r="AO2352" t="s">
        <v>6186</v>
      </c>
      <c r="AP2352">
        <v>0.996</v>
      </c>
      <c r="AQ2352">
        <v>4.0000000000000001E-3</v>
      </c>
      <c r="AR2352" t="s">
        <v>6186</v>
      </c>
      <c r="AS2352" t="s">
        <v>6186</v>
      </c>
      <c r="AT2352" t="s">
        <v>6186</v>
      </c>
      <c r="AU2352" t="s">
        <v>6186</v>
      </c>
      <c r="AV2352">
        <v>4</v>
      </c>
      <c r="AW2352" t="s">
        <v>6186</v>
      </c>
      <c r="AX2352">
        <v>8</v>
      </c>
      <c r="AY2352">
        <v>1</v>
      </c>
      <c r="AZ2352" t="s">
        <v>6186</v>
      </c>
      <c r="BA2352" t="s">
        <v>6186</v>
      </c>
      <c r="BB2352" t="s">
        <v>6186</v>
      </c>
      <c r="BC2352" t="s">
        <v>6186</v>
      </c>
      <c r="BD2352" t="s">
        <v>6186</v>
      </c>
    </row>
    <row r="2353" spans="1:56">
      <c r="A2353" t="s">
        <v>6188</v>
      </c>
      <c r="B2353">
        <v>6000</v>
      </c>
      <c r="C2353">
        <v>1998</v>
      </c>
      <c r="D2353">
        <v>50</v>
      </c>
      <c r="E2353">
        <v>3.4719999999999998E-3</v>
      </c>
      <c r="F2353">
        <v>16.149709999999999</v>
      </c>
      <c r="H2353">
        <v>13.36984</v>
      </c>
      <c r="I2353">
        <f t="shared" si="40"/>
        <v>4.6420084479999998E-2</v>
      </c>
      <c r="K2353">
        <v>11.48959</v>
      </c>
      <c r="L2353">
        <v>15.65085</v>
      </c>
      <c r="M2353">
        <v>664.97937999999999</v>
      </c>
      <c r="N2353">
        <v>773.79756999999995</v>
      </c>
      <c r="O2353">
        <v>568.06669999999997</v>
      </c>
      <c r="P2353" t="s">
        <v>6186</v>
      </c>
      <c r="Q2353">
        <v>322.94880000000001</v>
      </c>
      <c r="R2353">
        <v>229.99600000000001</v>
      </c>
      <c r="S2353">
        <v>11.1327</v>
      </c>
      <c r="T2353">
        <v>0.715256</v>
      </c>
      <c r="U2353">
        <v>3.8332999999999999E-2</v>
      </c>
      <c r="V2353">
        <v>40.125889999999998</v>
      </c>
      <c r="W2353" t="s">
        <v>6186</v>
      </c>
      <c r="X2353">
        <v>1</v>
      </c>
      <c r="Y2353" t="s">
        <v>6186</v>
      </c>
      <c r="Z2353" t="s">
        <v>6186</v>
      </c>
      <c r="AA2353" t="s">
        <v>6186</v>
      </c>
      <c r="AB2353">
        <v>1</v>
      </c>
      <c r="AC2353" t="s">
        <v>6186</v>
      </c>
      <c r="AD2353" t="s">
        <v>6186</v>
      </c>
      <c r="AE2353" t="s">
        <v>6186</v>
      </c>
      <c r="AF2353" t="s">
        <v>6186</v>
      </c>
      <c r="AG2353">
        <v>0.997</v>
      </c>
      <c r="AH2353" t="s">
        <v>6186</v>
      </c>
      <c r="AI2353">
        <v>3.0000000000000001E-3</v>
      </c>
      <c r="AJ2353">
        <v>3.0000000000000001E-3</v>
      </c>
      <c r="AK2353" t="s">
        <v>6186</v>
      </c>
      <c r="AL2353" t="s">
        <v>6186</v>
      </c>
      <c r="AM2353" t="s">
        <v>6186</v>
      </c>
      <c r="AN2353" t="s">
        <v>6186</v>
      </c>
      <c r="AO2353" t="s">
        <v>6186</v>
      </c>
      <c r="AP2353">
        <v>0.997</v>
      </c>
      <c r="AQ2353">
        <v>3.0000000000000001E-3</v>
      </c>
      <c r="AR2353" t="s">
        <v>6186</v>
      </c>
      <c r="AS2353" t="s">
        <v>6186</v>
      </c>
      <c r="AT2353">
        <v>0.13</v>
      </c>
      <c r="AU2353" t="s">
        <v>6186</v>
      </c>
      <c r="AV2353">
        <v>4</v>
      </c>
      <c r="AW2353" t="s">
        <v>6186</v>
      </c>
      <c r="AX2353">
        <v>7.7</v>
      </c>
      <c r="AY2353">
        <v>1</v>
      </c>
      <c r="AZ2353" t="s">
        <v>6186</v>
      </c>
      <c r="BA2353" t="s">
        <v>6186</v>
      </c>
      <c r="BB2353" t="s">
        <v>6186</v>
      </c>
      <c r="BC2353" t="s">
        <v>6186</v>
      </c>
      <c r="BD2353" t="s">
        <v>6186</v>
      </c>
    </row>
    <row r="2354" spans="1:56">
      <c r="A2354" t="s">
        <v>6188</v>
      </c>
      <c r="B2354">
        <v>6000</v>
      </c>
      <c r="C2354">
        <v>1999</v>
      </c>
      <c r="D2354">
        <v>166</v>
      </c>
      <c r="E2354">
        <v>1.0916E-2</v>
      </c>
      <c r="F2354">
        <v>16.521930000000001</v>
      </c>
      <c r="H2354">
        <v>13.652760000000001</v>
      </c>
      <c r="I2354">
        <f t="shared" si="40"/>
        <v>0.14903352816000001</v>
      </c>
      <c r="K2354">
        <v>11.650790000000001</v>
      </c>
      <c r="L2354">
        <v>16.051760000000002</v>
      </c>
      <c r="M2354">
        <v>650.93060000000003</v>
      </c>
      <c r="N2354">
        <v>762.78114000000005</v>
      </c>
      <c r="O2354">
        <v>553.6463</v>
      </c>
      <c r="P2354" t="s">
        <v>6186</v>
      </c>
      <c r="Q2354">
        <v>318.86509999999998</v>
      </c>
      <c r="R2354">
        <v>237.1961</v>
      </c>
      <c r="S2354">
        <v>10.930199999999999</v>
      </c>
      <c r="T2354">
        <v>0.74720399999999998</v>
      </c>
      <c r="U2354">
        <v>3.9532999999999999E-2</v>
      </c>
      <c r="V2354">
        <v>40.963410000000003</v>
      </c>
      <c r="W2354" t="s">
        <v>6186</v>
      </c>
      <c r="X2354">
        <v>1</v>
      </c>
      <c r="Y2354" t="s">
        <v>6186</v>
      </c>
      <c r="Z2354" t="s">
        <v>6186</v>
      </c>
      <c r="AA2354" t="s">
        <v>6186</v>
      </c>
      <c r="AB2354">
        <v>1</v>
      </c>
      <c r="AC2354" t="s">
        <v>6186</v>
      </c>
      <c r="AD2354" t="s">
        <v>6186</v>
      </c>
      <c r="AE2354" t="s">
        <v>6186</v>
      </c>
      <c r="AF2354" t="s">
        <v>6186</v>
      </c>
      <c r="AG2354">
        <v>1</v>
      </c>
      <c r="AH2354" t="s">
        <v>6186</v>
      </c>
      <c r="AI2354" t="s">
        <v>6186</v>
      </c>
      <c r="AJ2354" t="s">
        <v>6186</v>
      </c>
      <c r="AK2354" t="s">
        <v>6186</v>
      </c>
      <c r="AL2354" t="s">
        <v>6186</v>
      </c>
      <c r="AM2354" t="s">
        <v>6186</v>
      </c>
      <c r="AN2354" t="s">
        <v>6186</v>
      </c>
      <c r="AO2354" t="s">
        <v>6186</v>
      </c>
      <c r="AP2354">
        <v>1</v>
      </c>
      <c r="AQ2354" t="s">
        <v>6186</v>
      </c>
      <c r="AR2354" t="s">
        <v>6186</v>
      </c>
      <c r="AS2354" t="s">
        <v>6186</v>
      </c>
      <c r="AT2354">
        <v>0.29799999999999999</v>
      </c>
      <c r="AU2354" t="s">
        <v>6186</v>
      </c>
      <c r="AV2354">
        <v>4</v>
      </c>
      <c r="AW2354" t="s">
        <v>6186</v>
      </c>
      <c r="AX2354">
        <v>7.6</v>
      </c>
      <c r="AY2354">
        <v>1</v>
      </c>
      <c r="AZ2354" t="s">
        <v>6186</v>
      </c>
      <c r="BA2354" t="s">
        <v>6186</v>
      </c>
      <c r="BB2354" t="s">
        <v>6186</v>
      </c>
      <c r="BC2354" t="s">
        <v>6186</v>
      </c>
      <c r="BD2354" t="s">
        <v>6186</v>
      </c>
    </row>
    <row r="2355" spans="1:56">
      <c r="A2355" t="s">
        <v>6188</v>
      </c>
      <c r="B2355">
        <v>6000</v>
      </c>
      <c r="C2355">
        <v>2000</v>
      </c>
      <c r="D2355">
        <v>269</v>
      </c>
      <c r="E2355">
        <v>1.6247000000000001E-2</v>
      </c>
      <c r="F2355">
        <v>16.613009999999999</v>
      </c>
      <c r="H2355">
        <v>13.602959999999999</v>
      </c>
      <c r="I2355">
        <f t="shared" si="40"/>
        <v>0.22100729112</v>
      </c>
      <c r="K2355">
        <v>11.8826</v>
      </c>
      <c r="L2355">
        <v>15.506919999999999</v>
      </c>
      <c r="M2355">
        <v>653.31380999999999</v>
      </c>
      <c r="N2355">
        <v>747.90004999999996</v>
      </c>
      <c r="O2355">
        <v>573.09910000000002</v>
      </c>
      <c r="P2355" t="s">
        <v>6186</v>
      </c>
      <c r="Q2355">
        <v>324.7758</v>
      </c>
      <c r="R2355">
        <v>257.4803</v>
      </c>
      <c r="S2355">
        <v>9.8958999999999993</v>
      </c>
      <c r="T2355">
        <v>0.79484299999999997</v>
      </c>
      <c r="U2355">
        <v>4.2913E-2</v>
      </c>
      <c r="V2355">
        <v>40.830460000000002</v>
      </c>
      <c r="W2355" t="s">
        <v>6186</v>
      </c>
      <c r="X2355">
        <v>1</v>
      </c>
      <c r="Y2355" t="s">
        <v>6186</v>
      </c>
      <c r="Z2355" t="s">
        <v>6186</v>
      </c>
      <c r="AA2355" t="s">
        <v>6186</v>
      </c>
      <c r="AB2355">
        <v>1</v>
      </c>
      <c r="AC2355" t="s">
        <v>6186</v>
      </c>
      <c r="AD2355" t="s">
        <v>6186</v>
      </c>
      <c r="AE2355" t="s">
        <v>6186</v>
      </c>
      <c r="AF2355" t="s">
        <v>6186</v>
      </c>
      <c r="AG2355">
        <v>1</v>
      </c>
      <c r="AH2355" t="s">
        <v>6186</v>
      </c>
      <c r="AI2355" t="s">
        <v>6186</v>
      </c>
      <c r="AJ2355" t="s">
        <v>6186</v>
      </c>
      <c r="AK2355" t="s">
        <v>6186</v>
      </c>
      <c r="AL2355" t="s">
        <v>6186</v>
      </c>
      <c r="AM2355" t="s">
        <v>6186</v>
      </c>
      <c r="AN2355" t="s">
        <v>6186</v>
      </c>
      <c r="AO2355" t="s">
        <v>6186</v>
      </c>
      <c r="AP2355">
        <v>1</v>
      </c>
      <c r="AQ2355" t="s">
        <v>6186</v>
      </c>
      <c r="AR2355" t="s">
        <v>6186</v>
      </c>
      <c r="AS2355" t="s">
        <v>6186</v>
      </c>
      <c r="AT2355">
        <v>0.13600000000000001</v>
      </c>
      <c r="AU2355" t="s">
        <v>6186</v>
      </c>
      <c r="AV2355">
        <v>4</v>
      </c>
      <c r="AW2355" t="s">
        <v>6186</v>
      </c>
      <c r="AX2355">
        <v>8</v>
      </c>
      <c r="AY2355">
        <v>1</v>
      </c>
      <c r="AZ2355" t="s">
        <v>6186</v>
      </c>
      <c r="BA2355" t="s">
        <v>6186</v>
      </c>
      <c r="BB2355" t="s">
        <v>6186</v>
      </c>
      <c r="BC2355" t="s">
        <v>6186</v>
      </c>
      <c r="BD2355" t="s">
        <v>6186</v>
      </c>
    </row>
    <row r="2356" spans="1:56">
      <c r="A2356" t="s">
        <v>6188</v>
      </c>
      <c r="B2356">
        <v>6000</v>
      </c>
      <c r="C2356">
        <v>2001</v>
      </c>
      <c r="D2356">
        <v>219</v>
      </c>
      <c r="E2356">
        <v>1.4009000000000001E-2</v>
      </c>
      <c r="F2356">
        <v>16.75882</v>
      </c>
      <c r="H2356">
        <v>13.649179999999999</v>
      </c>
      <c r="I2356">
        <f t="shared" si="40"/>
        <v>0.19121136261999999</v>
      </c>
      <c r="K2356">
        <v>12.00318</v>
      </c>
      <c r="L2356">
        <v>15.396879999999999</v>
      </c>
      <c r="M2356">
        <v>651.10139000000004</v>
      </c>
      <c r="N2356">
        <v>740.38697999999999</v>
      </c>
      <c r="O2356">
        <v>577.19470999999999</v>
      </c>
      <c r="P2356" t="s">
        <v>6186</v>
      </c>
      <c r="Q2356">
        <v>325.85590000000002</v>
      </c>
      <c r="R2356">
        <v>274.47539999999998</v>
      </c>
      <c r="S2356">
        <v>9.3728999999999996</v>
      </c>
      <c r="T2356">
        <v>0.84241600000000005</v>
      </c>
      <c r="U2356">
        <v>4.5746000000000002E-2</v>
      </c>
      <c r="V2356">
        <v>41.004649999999998</v>
      </c>
      <c r="W2356" t="s">
        <v>6186</v>
      </c>
      <c r="X2356">
        <v>0.93400000000000005</v>
      </c>
      <c r="Y2356">
        <v>6.6000000000000003E-2</v>
      </c>
      <c r="Z2356" t="s">
        <v>6186</v>
      </c>
      <c r="AA2356" t="s">
        <v>6186</v>
      </c>
      <c r="AB2356">
        <v>1</v>
      </c>
      <c r="AC2356" t="s">
        <v>6186</v>
      </c>
      <c r="AD2356" t="s">
        <v>6186</v>
      </c>
      <c r="AE2356" t="s">
        <v>6186</v>
      </c>
      <c r="AF2356" t="s">
        <v>6186</v>
      </c>
      <c r="AG2356">
        <v>1</v>
      </c>
      <c r="AH2356" t="s">
        <v>6186</v>
      </c>
      <c r="AI2356" t="s">
        <v>6186</v>
      </c>
      <c r="AJ2356" t="s">
        <v>6186</v>
      </c>
      <c r="AK2356" t="s">
        <v>6186</v>
      </c>
      <c r="AL2356" t="s">
        <v>6186</v>
      </c>
      <c r="AM2356" t="s">
        <v>6186</v>
      </c>
      <c r="AN2356" t="s">
        <v>6186</v>
      </c>
      <c r="AO2356" t="s">
        <v>6186</v>
      </c>
      <c r="AP2356">
        <v>1</v>
      </c>
      <c r="AQ2356" t="s">
        <v>6186</v>
      </c>
      <c r="AR2356" t="s">
        <v>6186</v>
      </c>
      <c r="AS2356" t="s">
        <v>6186</v>
      </c>
      <c r="AT2356">
        <v>0.23</v>
      </c>
      <c r="AU2356" t="s">
        <v>6186</v>
      </c>
      <c r="AV2356">
        <v>4</v>
      </c>
      <c r="AW2356" t="s">
        <v>6186</v>
      </c>
      <c r="AX2356">
        <v>8</v>
      </c>
      <c r="AY2356">
        <v>1</v>
      </c>
      <c r="AZ2356" t="s">
        <v>6186</v>
      </c>
      <c r="BA2356" t="s">
        <v>6186</v>
      </c>
      <c r="BB2356" t="s">
        <v>6186</v>
      </c>
      <c r="BC2356" t="s">
        <v>6186</v>
      </c>
      <c r="BD2356" t="s">
        <v>6186</v>
      </c>
    </row>
    <row r="2357" spans="1:56">
      <c r="A2357" t="s">
        <v>6188</v>
      </c>
      <c r="B2357">
        <v>6000</v>
      </c>
      <c r="C2357">
        <v>2002</v>
      </c>
      <c r="D2357">
        <v>453</v>
      </c>
      <c r="E2357">
        <v>2.8129000000000001E-2</v>
      </c>
      <c r="F2357">
        <v>17.71463</v>
      </c>
      <c r="H2357">
        <v>14.443530000000001</v>
      </c>
      <c r="I2357">
        <f t="shared" si="40"/>
        <v>0.40628205537000006</v>
      </c>
      <c r="K2357">
        <v>12.414899999999999</v>
      </c>
      <c r="L2357">
        <v>16.64526</v>
      </c>
      <c r="M2357">
        <v>615.29285000000004</v>
      </c>
      <c r="N2357">
        <v>715.83352000000002</v>
      </c>
      <c r="O2357">
        <v>533.90578000000005</v>
      </c>
      <c r="P2357" t="s">
        <v>6186</v>
      </c>
      <c r="Q2357">
        <v>332.09199999999998</v>
      </c>
      <c r="R2357">
        <v>294.58659999999998</v>
      </c>
      <c r="S2357">
        <v>9.1052999999999997</v>
      </c>
      <c r="T2357">
        <v>0.88532299999999997</v>
      </c>
      <c r="U2357">
        <v>4.9098000000000003E-2</v>
      </c>
      <c r="V2357">
        <v>43.462150000000001</v>
      </c>
      <c r="W2357" t="s">
        <v>6186</v>
      </c>
      <c r="X2357">
        <v>0.84499999999999997</v>
      </c>
      <c r="Y2357">
        <v>0.155</v>
      </c>
      <c r="Z2357" t="s">
        <v>6186</v>
      </c>
      <c r="AA2357" t="s">
        <v>6186</v>
      </c>
      <c r="AB2357">
        <v>1</v>
      </c>
      <c r="AC2357" t="s">
        <v>6186</v>
      </c>
      <c r="AD2357" t="s">
        <v>6186</v>
      </c>
      <c r="AE2357" t="s">
        <v>6186</v>
      </c>
      <c r="AF2357" t="s">
        <v>6186</v>
      </c>
      <c r="AG2357">
        <v>1</v>
      </c>
      <c r="AH2357" t="s">
        <v>6186</v>
      </c>
      <c r="AI2357" t="s">
        <v>6186</v>
      </c>
      <c r="AJ2357" t="s">
        <v>6186</v>
      </c>
      <c r="AK2357" t="s">
        <v>6186</v>
      </c>
      <c r="AL2357" t="s">
        <v>6186</v>
      </c>
      <c r="AM2357" t="s">
        <v>6186</v>
      </c>
      <c r="AN2357" t="s">
        <v>6186</v>
      </c>
      <c r="AO2357" t="s">
        <v>6186</v>
      </c>
      <c r="AP2357">
        <v>1</v>
      </c>
      <c r="AQ2357" t="s">
        <v>6186</v>
      </c>
      <c r="AR2357" t="s">
        <v>6186</v>
      </c>
      <c r="AS2357" t="s">
        <v>6186</v>
      </c>
      <c r="AT2357">
        <v>7.2999999999999995E-2</v>
      </c>
      <c r="AU2357" t="s">
        <v>6186</v>
      </c>
      <c r="AV2357">
        <v>4</v>
      </c>
      <c r="AW2357" t="s">
        <v>6186</v>
      </c>
      <c r="AX2357">
        <v>8</v>
      </c>
      <c r="AY2357">
        <v>1</v>
      </c>
      <c r="AZ2357" t="s">
        <v>6186</v>
      </c>
      <c r="BA2357" t="s">
        <v>6186</v>
      </c>
      <c r="BB2357" t="s">
        <v>6186</v>
      </c>
      <c r="BC2357" t="s">
        <v>6186</v>
      </c>
      <c r="BD2357" t="s">
        <v>6186</v>
      </c>
    </row>
    <row r="2358" spans="1:56">
      <c r="A2358" t="s">
        <v>6188</v>
      </c>
      <c r="B2358">
        <v>6000</v>
      </c>
      <c r="C2358">
        <v>2003</v>
      </c>
      <c r="D2358">
        <v>654</v>
      </c>
      <c r="E2358">
        <v>4.1463E-2</v>
      </c>
      <c r="F2358">
        <v>17.448029999999999</v>
      </c>
      <c r="H2358">
        <v>14.2057</v>
      </c>
      <c r="I2358">
        <f t="shared" si="40"/>
        <v>0.58901093910000002</v>
      </c>
      <c r="K2358">
        <v>12.14189</v>
      </c>
      <c r="L2358">
        <v>16.411490000000001</v>
      </c>
      <c r="M2358">
        <v>625.59412999999995</v>
      </c>
      <c r="N2358">
        <v>731.92858999999999</v>
      </c>
      <c r="O2358">
        <v>541.51084000000003</v>
      </c>
      <c r="P2358" t="s">
        <v>6186</v>
      </c>
      <c r="Q2358">
        <v>328.51400000000001</v>
      </c>
      <c r="R2358">
        <v>279.2482</v>
      </c>
      <c r="S2358">
        <v>9.2824000000000009</v>
      </c>
      <c r="T2358">
        <v>0.85142099999999998</v>
      </c>
      <c r="U2358">
        <v>4.6540999999999999E-2</v>
      </c>
      <c r="V2358">
        <v>42.717709999999997</v>
      </c>
      <c r="W2358" t="s">
        <v>6186</v>
      </c>
      <c r="X2358">
        <v>0.751</v>
      </c>
      <c r="Y2358">
        <v>0.249</v>
      </c>
      <c r="Z2358" t="s">
        <v>6186</v>
      </c>
      <c r="AA2358" t="s">
        <v>6186</v>
      </c>
      <c r="AB2358">
        <v>1</v>
      </c>
      <c r="AC2358" t="s">
        <v>6186</v>
      </c>
      <c r="AD2358" t="s">
        <v>6186</v>
      </c>
      <c r="AE2358" t="s">
        <v>6186</v>
      </c>
      <c r="AF2358" t="s">
        <v>6186</v>
      </c>
      <c r="AG2358">
        <v>1</v>
      </c>
      <c r="AH2358" t="s">
        <v>6186</v>
      </c>
      <c r="AI2358" t="s">
        <v>6186</v>
      </c>
      <c r="AJ2358" t="s">
        <v>6186</v>
      </c>
      <c r="AK2358" t="s">
        <v>6186</v>
      </c>
      <c r="AL2358" t="s">
        <v>6186</v>
      </c>
      <c r="AM2358" t="s">
        <v>6186</v>
      </c>
      <c r="AN2358" t="s">
        <v>6186</v>
      </c>
      <c r="AO2358" t="s">
        <v>6186</v>
      </c>
      <c r="AP2358">
        <v>1</v>
      </c>
      <c r="AQ2358" t="s">
        <v>6186</v>
      </c>
      <c r="AR2358" t="s">
        <v>6186</v>
      </c>
      <c r="AS2358" t="s">
        <v>6186</v>
      </c>
      <c r="AT2358">
        <v>7.8E-2</v>
      </c>
      <c r="AU2358">
        <v>2.1000000000000001E-2</v>
      </c>
      <c r="AV2358">
        <v>4</v>
      </c>
      <c r="AW2358" t="s">
        <v>6186</v>
      </c>
      <c r="AX2358">
        <v>8</v>
      </c>
      <c r="AY2358">
        <v>0.97599999999999998</v>
      </c>
      <c r="AZ2358">
        <v>2.4E-2</v>
      </c>
      <c r="BA2358" t="s">
        <v>6186</v>
      </c>
      <c r="BB2358" t="s">
        <v>6186</v>
      </c>
      <c r="BC2358" t="s">
        <v>6186</v>
      </c>
      <c r="BD2358" t="s">
        <v>6186</v>
      </c>
    </row>
    <row r="2359" spans="1:56">
      <c r="A2359" t="s">
        <v>6188</v>
      </c>
      <c r="B2359">
        <v>6000</v>
      </c>
      <c r="C2359">
        <v>2004</v>
      </c>
      <c r="D2359">
        <v>635</v>
      </c>
      <c r="E2359">
        <v>4.0397000000000002E-2</v>
      </c>
      <c r="F2359">
        <v>17.394819999999999</v>
      </c>
      <c r="H2359">
        <v>14.113989999999999</v>
      </c>
      <c r="I2359">
        <f t="shared" si="40"/>
        <v>0.57016285403</v>
      </c>
      <c r="K2359">
        <v>12.06602</v>
      </c>
      <c r="L2359">
        <v>16.243220000000001</v>
      </c>
      <c r="M2359">
        <v>629.72802999999999</v>
      </c>
      <c r="N2359">
        <v>736.61353999999994</v>
      </c>
      <c r="O2359">
        <v>547.17903999999999</v>
      </c>
      <c r="P2359" t="s">
        <v>6186</v>
      </c>
      <c r="Q2359">
        <v>330.58629999999999</v>
      </c>
      <c r="R2359">
        <v>287.17</v>
      </c>
      <c r="S2359">
        <v>9.1372999999999998</v>
      </c>
      <c r="T2359">
        <v>0.86882300000000001</v>
      </c>
      <c r="U2359">
        <v>4.7862000000000002E-2</v>
      </c>
      <c r="V2359">
        <v>42.416719999999998</v>
      </c>
      <c r="W2359" t="s">
        <v>6186</v>
      </c>
      <c r="X2359">
        <v>0.78200000000000003</v>
      </c>
      <c r="Y2359">
        <v>0.218</v>
      </c>
      <c r="Z2359" t="s">
        <v>6186</v>
      </c>
      <c r="AA2359" t="s">
        <v>6186</v>
      </c>
      <c r="AB2359">
        <v>1</v>
      </c>
      <c r="AC2359" t="s">
        <v>6186</v>
      </c>
      <c r="AD2359" t="s">
        <v>6186</v>
      </c>
      <c r="AE2359" t="s">
        <v>6186</v>
      </c>
      <c r="AF2359" t="s">
        <v>6186</v>
      </c>
      <c r="AG2359">
        <v>0.999</v>
      </c>
      <c r="AH2359" t="s">
        <v>6186</v>
      </c>
      <c r="AI2359">
        <v>1E-3</v>
      </c>
      <c r="AJ2359">
        <v>1E-3</v>
      </c>
      <c r="AK2359" t="s">
        <v>6186</v>
      </c>
      <c r="AL2359" t="s">
        <v>6186</v>
      </c>
      <c r="AM2359" t="s">
        <v>6186</v>
      </c>
      <c r="AN2359" t="s">
        <v>6186</v>
      </c>
      <c r="AO2359" t="s">
        <v>6186</v>
      </c>
      <c r="AP2359">
        <v>0.999</v>
      </c>
      <c r="AQ2359">
        <v>1E-3</v>
      </c>
      <c r="AR2359" t="s">
        <v>6186</v>
      </c>
      <c r="AS2359" t="s">
        <v>6186</v>
      </c>
      <c r="AT2359">
        <v>0.13400000000000001</v>
      </c>
      <c r="AU2359">
        <v>7.2999999999999995E-2</v>
      </c>
      <c r="AV2359">
        <v>4.0999999999999996</v>
      </c>
      <c r="AW2359" t="s">
        <v>6186</v>
      </c>
      <c r="AX2359">
        <v>8</v>
      </c>
      <c r="AY2359">
        <v>0.89700000000000002</v>
      </c>
      <c r="AZ2359">
        <v>0.10199999999999999</v>
      </c>
      <c r="BA2359">
        <v>1E-3</v>
      </c>
      <c r="BB2359" t="s">
        <v>6186</v>
      </c>
      <c r="BC2359" t="s">
        <v>6186</v>
      </c>
      <c r="BD2359" t="s">
        <v>6186</v>
      </c>
    </row>
    <row r="2360" spans="1:56">
      <c r="A2360" t="s">
        <v>6188</v>
      </c>
      <c r="B2360">
        <v>6000</v>
      </c>
      <c r="C2360">
        <v>2005</v>
      </c>
      <c r="D2360">
        <v>490</v>
      </c>
      <c r="E2360">
        <v>3.0835999999999999E-2</v>
      </c>
      <c r="F2360">
        <v>18.204139999999999</v>
      </c>
      <c r="H2360">
        <v>14.71062</v>
      </c>
      <c r="I2360">
        <f t="shared" si="40"/>
        <v>0.45361667832000002</v>
      </c>
      <c r="K2360">
        <v>12.53478</v>
      </c>
      <c r="L2360">
        <v>16.927219999999998</v>
      </c>
      <c r="M2360">
        <v>604.12157000000002</v>
      </c>
      <c r="N2360">
        <v>708.98724000000004</v>
      </c>
      <c r="O2360">
        <v>525.01238000000001</v>
      </c>
      <c r="P2360" t="s">
        <v>6186</v>
      </c>
      <c r="Q2360">
        <v>329.88260000000002</v>
      </c>
      <c r="R2360">
        <v>302.3802</v>
      </c>
      <c r="S2360">
        <v>8.7688000000000006</v>
      </c>
      <c r="T2360">
        <v>0.91724700000000003</v>
      </c>
      <c r="U2360">
        <v>5.0396999999999997E-2</v>
      </c>
      <c r="V2360">
        <v>44.20346</v>
      </c>
      <c r="W2360" t="s">
        <v>6186</v>
      </c>
      <c r="X2360">
        <v>0.76600000000000001</v>
      </c>
      <c r="Y2360">
        <v>0.23400000000000001</v>
      </c>
      <c r="Z2360" t="s">
        <v>6186</v>
      </c>
      <c r="AA2360" t="s">
        <v>6186</v>
      </c>
      <c r="AB2360">
        <v>1</v>
      </c>
      <c r="AC2360" t="s">
        <v>6186</v>
      </c>
      <c r="AD2360" t="s">
        <v>6186</v>
      </c>
      <c r="AE2360" t="s">
        <v>6186</v>
      </c>
      <c r="AF2360" t="s">
        <v>6186</v>
      </c>
      <c r="AG2360">
        <v>1</v>
      </c>
      <c r="AH2360" t="s">
        <v>6186</v>
      </c>
      <c r="AI2360" t="s">
        <v>6186</v>
      </c>
      <c r="AJ2360" t="s">
        <v>6186</v>
      </c>
      <c r="AK2360" t="s">
        <v>6186</v>
      </c>
      <c r="AL2360" t="s">
        <v>6186</v>
      </c>
      <c r="AM2360" t="s">
        <v>6186</v>
      </c>
      <c r="AN2360" t="s">
        <v>6186</v>
      </c>
      <c r="AO2360" t="s">
        <v>6186</v>
      </c>
      <c r="AP2360">
        <v>1</v>
      </c>
      <c r="AQ2360" t="s">
        <v>6186</v>
      </c>
      <c r="AR2360" t="s">
        <v>6186</v>
      </c>
      <c r="AS2360" t="s">
        <v>6186</v>
      </c>
      <c r="AT2360">
        <v>0.36599999999999999</v>
      </c>
      <c r="AU2360">
        <v>0.34899999999999998</v>
      </c>
      <c r="AV2360">
        <v>4.2</v>
      </c>
      <c r="AW2360" t="s">
        <v>6186</v>
      </c>
      <c r="AX2360">
        <v>8</v>
      </c>
      <c r="AY2360">
        <v>0.84799999999999998</v>
      </c>
      <c r="AZ2360">
        <v>9.1999999999999998E-2</v>
      </c>
      <c r="BA2360">
        <v>0.06</v>
      </c>
      <c r="BB2360" t="s">
        <v>6186</v>
      </c>
      <c r="BC2360" t="s">
        <v>6186</v>
      </c>
      <c r="BD2360" t="s">
        <v>6186</v>
      </c>
    </row>
    <row r="2361" spans="1:56">
      <c r="A2361" t="s">
        <v>6188</v>
      </c>
      <c r="B2361">
        <v>6000</v>
      </c>
      <c r="C2361">
        <v>2006</v>
      </c>
      <c r="D2361">
        <v>327</v>
      </c>
      <c r="E2361">
        <v>2.1665E-2</v>
      </c>
      <c r="F2361">
        <v>18.060500000000001</v>
      </c>
      <c r="H2361">
        <v>14.619059999999999</v>
      </c>
      <c r="I2361">
        <f t="shared" si="40"/>
        <v>0.3167219349</v>
      </c>
      <c r="K2361">
        <v>12.39865</v>
      </c>
      <c r="L2361">
        <v>16.90259</v>
      </c>
      <c r="M2361">
        <v>608.05673999999999</v>
      </c>
      <c r="N2361">
        <v>716.94962999999996</v>
      </c>
      <c r="O2361">
        <v>525.90948000000003</v>
      </c>
      <c r="P2361" t="s">
        <v>6186</v>
      </c>
      <c r="Q2361">
        <v>317.66969999999998</v>
      </c>
      <c r="R2361">
        <v>305.70190000000002</v>
      </c>
      <c r="S2361">
        <v>8.6961999999999993</v>
      </c>
      <c r="T2361">
        <v>0.97254799999999997</v>
      </c>
      <c r="U2361">
        <v>5.0950000000000002E-2</v>
      </c>
      <c r="V2361">
        <v>43.920499999999997</v>
      </c>
      <c r="W2361" t="s">
        <v>6186</v>
      </c>
      <c r="X2361">
        <v>0.77200000000000002</v>
      </c>
      <c r="Y2361">
        <v>0.22800000000000001</v>
      </c>
      <c r="Z2361" t="s">
        <v>6186</v>
      </c>
      <c r="AA2361" t="s">
        <v>6186</v>
      </c>
      <c r="AB2361">
        <v>1</v>
      </c>
      <c r="AC2361" t="s">
        <v>6186</v>
      </c>
      <c r="AD2361" t="s">
        <v>6186</v>
      </c>
      <c r="AE2361" t="s">
        <v>6186</v>
      </c>
      <c r="AF2361" t="s">
        <v>6186</v>
      </c>
      <c r="AG2361">
        <v>0.998</v>
      </c>
      <c r="AH2361" t="s">
        <v>6186</v>
      </c>
      <c r="AI2361">
        <v>2E-3</v>
      </c>
      <c r="AJ2361">
        <v>2E-3</v>
      </c>
      <c r="AK2361" t="s">
        <v>6186</v>
      </c>
      <c r="AL2361" t="s">
        <v>6186</v>
      </c>
      <c r="AM2361" t="s">
        <v>6186</v>
      </c>
      <c r="AN2361" t="s">
        <v>6186</v>
      </c>
      <c r="AO2361" t="s">
        <v>6186</v>
      </c>
      <c r="AP2361">
        <v>0.998</v>
      </c>
      <c r="AQ2361">
        <v>2E-3</v>
      </c>
      <c r="AR2361" t="s">
        <v>6186</v>
      </c>
      <c r="AS2361" t="s">
        <v>6186</v>
      </c>
      <c r="AT2361">
        <v>0.63100000000000001</v>
      </c>
      <c r="AU2361">
        <v>0.63</v>
      </c>
      <c r="AV2361">
        <v>4.5999999999999996</v>
      </c>
      <c r="AW2361" t="s">
        <v>6186</v>
      </c>
      <c r="AX2361">
        <v>8</v>
      </c>
      <c r="AY2361">
        <v>0.63200000000000001</v>
      </c>
      <c r="AZ2361">
        <v>0.107</v>
      </c>
      <c r="BA2361">
        <v>0.26100000000000001</v>
      </c>
      <c r="BB2361" t="s">
        <v>6186</v>
      </c>
      <c r="BC2361" t="s">
        <v>6186</v>
      </c>
      <c r="BD2361" t="s">
        <v>6186</v>
      </c>
    </row>
    <row r="2362" spans="1:56">
      <c r="A2362" t="s">
        <v>6188</v>
      </c>
      <c r="B2362">
        <v>6000</v>
      </c>
      <c r="C2362">
        <v>2007</v>
      </c>
      <c r="D2362">
        <v>681</v>
      </c>
      <c r="E2362">
        <v>4.4578E-2</v>
      </c>
      <c r="F2362">
        <v>19.76416</v>
      </c>
      <c r="H2362">
        <v>16.048449999999999</v>
      </c>
      <c r="I2362">
        <f t="shared" si="40"/>
        <v>0.71540780409999993</v>
      </c>
      <c r="K2362">
        <v>13.32677</v>
      </c>
      <c r="L2362">
        <v>18.971270000000001</v>
      </c>
      <c r="M2362">
        <v>553.94731000000002</v>
      </c>
      <c r="N2362">
        <v>667.06920000000002</v>
      </c>
      <c r="O2362">
        <v>468.60975000000002</v>
      </c>
      <c r="P2362" t="s">
        <v>6186</v>
      </c>
      <c r="Q2362">
        <v>329.10070000000002</v>
      </c>
      <c r="R2362">
        <v>321.90050000000002</v>
      </c>
      <c r="S2362">
        <v>8.5018999999999991</v>
      </c>
      <c r="T2362">
        <v>0.978518</v>
      </c>
      <c r="U2362">
        <v>5.3650000000000003E-2</v>
      </c>
      <c r="V2362">
        <v>48.293700000000001</v>
      </c>
      <c r="W2362" t="s">
        <v>6186</v>
      </c>
      <c r="X2362">
        <v>0.56699999999999995</v>
      </c>
      <c r="Y2362">
        <v>0.433</v>
      </c>
      <c r="Z2362" t="s">
        <v>6186</v>
      </c>
      <c r="AA2362" t="s">
        <v>6186</v>
      </c>
      <c r="AB2362">
        <v>1</v>
      </c>
      <c r="AC2362" t="s">
        <v>6186</v>
      </c>
      <c r="AD2362" t="s">
        <v>6186</v>
      </c>
      <c r="AE2362" t="s">
        <v>6186</v>
      </c>
      <c r="AF2362" t="s">
        <v>6186</v>
      </c>
      <c r="AG2362">
        <v>0.997</v>
      </c>
      <c r="AH2362" t="s">
        <v>6186</v>
      </c>
      <c r="AI2362">
        <v>3.0000000000000001E-3</v>
      </c>
      <c r="AJ2362">
        <v>3.0000000000000001E-3</v>
      </c>
      <c r="AK2362" t="s">
        <v>6186</v>
      </c>
      <c r="AL2362" t="s">
        <v>6186</v>
      </c>
      <c r="AM2362" t="s">
        <v>6186</v>
      </c>
      <c r="AN2362" t="s">
        <v>6186</v>
      </c>
      <c r="AO2362" t="s">
        <v>6186</v>
      </c>
      <c r="AP2362">
        <v>0.997</v>
      </c>
      <c r="AQ2362">
        <v>3.0000000000000001E-3</v>
      </c>
      <c r="AR2362" t="s">
        <v>6186</v>
      </c>
      <c r="AS2362">
        <v>0.61299999999999999</v>
      </c>
      <c r="AT2362">
        <v>0.14799999999999999</v>
      </c>
      <c r="AU2362">
        <v>0.28599999999999998</v>
      </c>
      <c r="AV2362">
        <v>4.5</v>
      </c>
      <c r="AW2362" t="s">
        <v>6186</v>
      </c>
      <c r="AX2362">
        <v>8</v>
      </c>
      <c r="AY2362">
        <v>0.70399999999999996</v>
      </c>
      <c r="AZ2362">
        <v>4.9000000000000002E-2</v>
      </c>
      <c r="BA2362">
        <v>0.24299999999999999</v>
      </c>
      <c r="BB2362">
        <v>3.0000000000000001E-3</v>
      </c>
      <c r="BC2362" t="s">
        <v>6186</v>
      </c>
      <c r="BD2362" t="s">
        <v>6186</v>
      </c>
    </row>
    <row r="2363" spans="1:56">
      <c r="A2363" t="s">
        <v>6188</v>
      </c>
      <c r="B2363">
        <v>6000</v>
      </c>
      <c r="C2363">
        <v>2008</v>
      </c>
      <c r="D2363">
        <v>442</v>
      </c>
      <c r="E2363">
        <v>3.1820000000000001E-2</v>
      </c>
      <c r="F2363">
        <v>19.483730000000001</v>
      </c>
      <c r="H2363">
        <v>15.821009999999999</v>
      </c>
      <c r="I2363">
        <f t="shared" si="40"/>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6186</v>
      </c>
      <c r="X2363">
        <v>0.57199999999999995</v>
      </c>
      <c r="Y2363">
        <v>0.42799999999999999</v>
      </c>
      <c r="Z2363" t="s">
        <v>6186</v>
      </c>
      <c r="AA2363" t="s">
        <v>6186</v>
      </c>
      <c r="AB2363">
        <v>0.98199999999999998</v>
      </c>
      <c r="AC2363">
        <v>1.7999999999999999E-2</v>
      </c>
      <c r="AD2363" t="s">
        <v>6186</v>
      </c>
      <c r="AE2363" t="s">
        <v>6186</v>
      </c>
      <c r="AF2363">
        <v>8.0000000000000002E-3</v>
      </c>
      <c r="AG2363">
        <v>0.97899999999999998</v>
      </c>
      <c r="AH2363" t="s">
        <v>6186</v>
      </c>
      <c r="AI2363">
        <v>1.2E-2</v>
      </c>
      <c r="AJ2363">
        <v>1.2E-2</v>
      </c>
      <c r="AK2363" t="s">
        <v>6186</v>
      </c>
      <c r="AL2363" t="s">
        <v>6186</v>
      </c>
      <c r="AM2363" t="s">
        <v>6186</v>
      </c>
      <c r="AN2363" t="s">
        <v>6186</v>
      </c>
      <c r="AO2363">
        <v>1.7999999999999999E-2</v>
      </c>
      <c r="AP2363">
        <v>0.96899999999999997</v>
      </c>
      <c r="AQ2363">
        <v>1.7999999999999999E-2</v>
      </c>
      <c r="AR2363" t="s">
        <v>6186</v>
      </c>
      <c r="AS2363">
        <v>0.47099999999999997</v>
      </c>
      <c r="AT2363">
        <v>0.373</v>
      </c>
      <c r="AU2363">
        <v>0.41799999999999998</v>
      </c>
      <c r="AV2363">
        <v>5</v>
      </c>
      <c r="AW2363" t="s">
        <v>6186</v>
      </c>
      <c r="AX2363">
        <v>8</v>
      </c>
      <c r="AY2363">
        <v>0.48599999999999999</v>
      </c>
      <c r="AZ2363">
        <v>7.0999999999999994E-2</v>
      </c>
      <c r="BA2363">
        <v>0.35699999999999998</v>
      </c>
      <c r="BB2363">
        <v>6.8000000000000005E-2</v>
      </c>
      <c r="BC2363" t="s">
        <v>6186</v>
      </c>
      <c r="BD2363" t="s">
        <v>6186</v>
      </c>
    </row>
    <row r="2364" spans="1:56">
      <c r="A2364" t="s">
        <v>6188</v>
      </c>
      <c r="B2364">
        <v>6000</v>
      </c>
      <c r="C2364">
        <v>2009</v>
      </c>
      <c r="D2364">
        <v>138</v>
      </c>
      <c r="E2364">
        <v>1.4862999999999999E-2</v>
      </c>
      <c r="F2364">
        <v>19.797139999999999</v>
      </c>
      <c r="H2364">
        <v>16.085280000000001</v>
      </c>
      <c r="I2364">
        <f t="shared" si="40"/>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6186</v>
      </c>
      <c r="X2364">
        <v>0.57099999999999995</v>
      </c>
      <c r="Y2364">
        <v>0.42899999999999999</v>
      </c>
      <c r="Z2364" t="s">
        <v>6186</v>
      </c>
      <c r="AA2364" t="s">
        <v>6186</v>
      </c>
      <c r="AB2364">
        <v>0.95499999999999996</v>
      </c>
      <c r="AC2364">
        <v>4.4999999999999998E-2</v>
      </c>
      <c r="AD2364" t="s">
        <v>6186</v>
      </c>
      <c r="AE2364" t="s">
        <v>6186</v>
      </c>
      <c r="AF2364">
        <v>1.4E-2</v>
      </c>
      <c r="AG2364">
        <v>0.96099999999999997</v>
      </c>
      <c r="AH2364" t="s">
        <v>6186</v>
      </c>
      <c r="AI2364">
        <v>2.5000000000000001E-2</v>
      </c>
      <c r="AJ2364">
        <v>2.5000000000000001E-2</v>
      </c>
      <c r="AK2364" t="s">
        <v>6186</v>
      </c>
      <c r="AL2364" t="s">
        <v>6186</v>
      </c>
      <c r="AM2364" t="s">
        <v>6186</v>
      </c>
      <c r="AN2364" t="s">
        <v>6186</v>
      </c>
      <c r="AO2364">
        <v>0.05</v>
      </c>
      <c r="AP2364">
        <v>0.92500000000000004</v>
      </c>
      <c r="AQ2364">
        <v>3.1E-2</v>
      </c>
      <c r="AR2364" t="s">
        <v>6186</v>
      </c>
      <c r="AS2364">
        <v>0.46300000000000002</v>
      </c>
      <c r="AT2364">
        <v>0.34599999999999997</v>
      </c>
      <c r="AU2364">
        <v>0.44600000000000001</v>
      </c>
      <c r="AV2364">
        <v>6</v>
      </c>
      <c r="AW2364" t="s">
        <v>6186</v>
      </c>
      <c r="AX2364">
        <v>7.9</v>
      </c>
      <c r="AY2364">
        <v>5.0000000000000001E-3</v>
      </c>
      <c r="AZ2364">
        <v>8.3000000000000004E-2</v>
      </c>
      <c r="BA2364">
        <v>0.76700000000000002</v>
      </c>
      <c r="BB2364">
        <v>0.1</v>
      </c>
      <c r="BC2364" t="s">
        <v>6186</v>
      </c>
      <c r="BD2364" t="s">
        <v>6186</v>
      </c>
    </row>
    <row r="2365" spans="1:56">
      <c r="A2365" t="s">
        <v>6188</v>
      </c>
      <c r="B2365">
        <v>6000</v>
      </c>
      <c r="C2365">
        <v>2010</v>
      </c>
      <c r="D2365">
        <v>202</v>
      </c>
      <c r="E2365">
        <v>1.8134000000000001E-2</v>
      </c>
      <c r="F2365">
        <v>20.164760000000001</v>
      </c>
      <c r="H2365">
        <v>16.35145</v>
      </c>
      <c r="I2365">
        <f t="shared" si="40"/>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6186</v>
      </c>
      <c r="X2365">
        <v>0.60699999999999998</v>
      </c>
      <c r="Y2365">
        <v>0.39300000000000002</v>
      </c>
      <c r="Z2365" t="s">
        <v>6186</v>
      </c>
      <c r="AA2365">
        <v>2E-3</v>
      </c>
      <c r="AB2365">
        <v>0.99299999999999999</v>
      </c>
      <c r="AC2365">
        <v>6.0000000000000001E-3</v>
      </c>
      <c r="AD2365" t="s">
        <v>6186</v>
      </c>
      <c r="AE2365" t="s">
        <v>6186</v>
      </c>
      <c r="AF2365">
        <v>0.129</v>
      </c>
      <c r="AG2365">
        <v>0.84499999999999997</v>
      </c>
      <c r="AH2365" t="s">
        <v>6186</v>
      </c>
      <c r="AI2365">
        <v>2.5999999999999999E-2</v>
      </c>
      <c r="AJ2365">
        <v>2.5999999999999999E-2</v>
      </c>
      <c r="AK2365" t="s">
        <v>6186</v>
      </c>
      <c r="AL2365" t="s">
        <v>6186</v>
      </c>
      <c r="AM2365" t="s">
        <v>6186</v>
      </c>
      <c r="AN2365" t="s">
        <v>6186</v>
      </c>
      <c r="AO2365">
        <v>7.0000000000000001E-3</v>
      </c>
      <c r="AP2365">
        <v>0.96699999999999997</v>
      </c>
      <c r="AQ2365">
        <v>2.8000000000000001E-2</v>
      </c>
      <c r="AR2365" t="s">
        <v>6186</v>
      </c>
      <c r="AS2365">
        <v>0.37</v>
      </c>
      <c r="AT2365">
        <v>0.51200000000000001</v>
      </c>
      <c r="AU2365">
        <v>0.89800000000000002</v>
      </c>
      <c r="AV2365">
        <v>5.9</v>
      </c>
      <c r="AW2365" t="s">
        <v>6186</v>
      </c>
      <c r="AX2365">
        <v>7.9</v>
      </c>
      <c r="AY2365" t="s">
        <v>6186</v>
      </c>
      <c r="AZ2365">
        <v>0.152</v>
      </c>
      <c r="BA2365">
        <v>0.751</v>
      </c>
      <c r="BB2365">
        <v>9.1999999999999998E-2</v>
      </c>
      <c r="BC2365" t="s">
        <v>6186</v>
      </c>
      <c r="BD2365" t="s">
        <v>6186</v>
      </c>
    </row>
    <row r="2366" spans="1:56">
      <c r="A2366" t="s">
        <v>6188</v>
      </c>
      <c r="B2366">
        <v>6000</v>
      </c>
      <c r="C2366">
        <v>2011</v>
      </c>
      <c r="D2366">
        <v>364</v>
      </c>
      <c r="E2366">
        <v>3.0300000000000001E-2</v>
      </c>
      <c r="F2366">
        <v>20.743569999999998</v>
      </c>
      <c r="H2366">
        <v>16.758400000000002</v>
      </c>
      <c r="I2366">
        <f t="shared" si="40"/>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6186</v>
      </c>
      <c r="X2366">
        <v>0.65900000000000003</v>
      </c>
      <c r="Y2366">
        <v>0.34100000000000003</v>
      </c>
      <c r="Z2366" t="s">
        <v>6186</v>
      </c>
      <c r="AA2366">
        <v>0</v>
      </c>
      <c r="AB2366">
        <v>0.997</v>
      </c>
      <c r="AC2366">
        <v>3.0000000000000001E-3</v>
      </c>
      <c r="AD2366" t="s">
        <v>6186</v>
      </c>
      <c r="AE2366" t="s">
        <v>6186</v>
      </c>
      <c r="AF2366">
        <v>0.154</v>
      </c>
      <c r="AG2366">
        <v>0.82099999999999995</v>
      </c>
      <c r="AH2366" t="s">
        <v>6186</v>
      </c>
      <c r="AI2366">
        <v>2.5000000000000001E-2</v>
      </c>
      <c r="AJ2366">
        <v>2.5000000000000001E-2</v>
      </c>
      <c r="AK2366" t="s">
        <v>6186</v>
      </c>
      <c r="AL2366" t="s">
        <v>6186</v>
      </c>
      <c r="AM2366" t="s">
        <v>6186</v>
      </c>
      <c r="AN2366" t="s">
        <v>6186</v>
      </c>
      <c r="AO2366">
        <v>3.0000000000000001E-3</v>
      </c>
      <c r="AP2366">
        <v>0.97199999999999998</v>
      </c>
      <c r="AQ2366">
        <v>2.5000000000000001E-2</v>
      </c>
      <c r="AR2366" t="s">
        <v>6186</v>
      </c>
      <c r="AS2366">
        <v>0.63900000000000001</v>
      </c>
      <c r="AT2366">
        <v>0.36099999999999999</v>
      </c>
      <c r="AU2366">
        <v>0.98399999999999999</v>
      </c>
      <c r="AV2366">
        <v>6.1</v>
      </c>
      <c r="AW2366" t="s">
        <v>6186</v>
      </c>
      <c r="AX2366">
        <v>7.9</v>
      </c>
      <c r="AY2366" t="s">
        <v>6186</v>
      </c>
      <c r="AZ2366">
        <v>6.3E-2</v>
      </c>
      <c r="BA2366">
        <v>0.80100000000000005</v>
      </c>
      <c r="BB2366">
        <v>0.11700000000000001</v>
      </c>
      <c r="BC2366">
        <v>1.6E-2</v>
      </c>
      <c r="BD2366" t="s">
        <v>6186</v>
      </c>
    </row>
    <row r="2367" spans="1:56">
      <c r="A2367" t="s">
        <v>6188</v>
      </c>
      <c r="B2367">
        <v>6000</v>
      </c>
      <c r="C2367">
        <v>2012</v>
      </c>
      <c r="D2367">
        <v>276</v>
      </c>
      <c r="E2367">
        <v>2.0493000000000001E-2</v>
      </c>
      <c r="F2367">
        <v>20.6554</v>
      </c>
      <c r="H2367">
        <v>16.672899999999998</v>
      </c>
      <c r="I2367">
        <f t="shared" si="40"/>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6186</v>
      </c>
      <c r="X2367">
        <v>0.66200000000000003</v>
      </c>
      <c r="Y2367">
        <v>0.33800000000000002</v>
      </c>
      <c r="Z2367" t="s">
        <v>6186</v>
      </c>
      <c r="AA2367" t="s">
        <v>6186</v>
      </c>
      <c r="AB2367">
        <v>0.997</v>
      </c>
      <c r="AC2367">
        <v>3.0000000000000001E-3</v>
      </c>
      <c r="AD2367" t="s">
        <v>6186</v>
      </c>
      <c r="AE2367" t="s">
        <v>6186</v>
      </c>
      <c r="AF2367">
        <v>0.18099999999999999</v>
      </c>
      <c r="AG2367">
        <v>0.78200000000000003</v>
      </c>
      <c r="AH2367" t="s">
        <v>6186</v>
      </c>
      <c r="AI2367">
        <v>3.6999999999999998E-2</v>
      </c>
      <c r="AJ2367">
        <v>3.6999999999999998E-2</v>
      </c>
      <c r="AK2367" t="s">
        <v>6186</v>
      </c>
      <c r="AL2367" t="s">
        <v>6186</v>
      </c>
      <c r="AM2367" t="s">
        <v>6186</v>
      </c>
      <c r="AN2367" t="s">
        <v>6186</v>
      </c>
      <c r="AO2367">
        <v>3.0000000000000001E-3</v>
      </c>
      <c r="AP2367">
        <v>0.96</v>
      </c>
      <c r="AQ2367">
        <v>3.6999999999999998E-2</v>
      </c>
      <c r="AR2367" t="s">
        <v>6186</v>
      </c>
      <c r="AS2367">
        <v>0.57199999999999995</v>
      </c>
      <c r="AT2367">
        <v>0.42799999999999999</v>
      </c>
      <c r="AU2367">
        <v>0.96299999999999997</v>
      </c>
      <c r="AV2367">
        <v>6.1</v>
      </c>
      <c r="AW2367" t="s">
        <v>6186</v>
      </c>
      <c r="AX2367">
        <v>7.9</v>
      </c>
      <c r="AY2367" t="s">
        <v>6186</v>
      </c>
      <c r="AZ2367">
        <v>7.1999999999999995E-2</v>
      </c>
      <c r="BA2367">
        <v>0.745</v>
      </c>
      <c r="BB2367">
        <v>0.16</v>
      </c>
      <c r="BC2367">
        <v>0.02</v>
      </c>
      <c r="BD2367" t="s">
        <v>6186</v>
      </c>
    </row>
    <row r="2368" spans="1:56">
      <c r="A2368" t="s">
        <v>6188</v>
      </c>
      <c r="B2368">
        <v>6000</v>
      </c>
      <c r="C2368">
        <v>2013</v>
      </c>
      <c r="D2368">
        <v>327</v>
      </c>
      <c r="E2368">
        <v>2.154E-2</v>
      </c>
      <c r="F2368">
        <v>21.02561</v>
      </c>
      <c r="H2368">
        <v>16.902159999999999</v>
      </c>
      <c r="I2368">
        <f t="shared" si="40"/>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6186</v>
      </c>
      <c r="X2368">
        <v>0.66</v>
      </c>
      <c r="Y2368">
        <v>0.34</v>
      </c>
      <c r="Z2368" t="s">
        <v>6186</v>
      </c>
      <c r="AA2368" t="s">
        <v>6186</v>
      </c>
      <c r="AB2368">
        <v>0.998</v>
      </c>
      <c r="AC2368">
        <v>2E-3</v>
      </c>
      <c r="AD2368" t="s">
        <v>6186</v>
      </c>
      <c r="AE2368" t="s">
        <v>6186</v>
      </c>
      <c r="AF2368">
        <v>0.193</v>
      </c>
      <c r="AG2368">
        <v>0.77800000000000002</v>
      </c>
      <c r="AH2368" t="s">
        <v>6186</v>
      </c>
      <c r="AI2368">
        <v>2.9000000000000001E-2</v>
      </c>
      <c r="AJ2368">
        <v>2.9000000000000001E-2</v>
      </c>
      <c r="AK2368" t="s">
        <v>6186</v>
      </c>
      <c r="AL2368" t="s">
        <v>6186</v>
      </c>
      <c r="AM2368" t="s">
        <v>6186</v>
      </c>
      <c r="AN2368" t="s">
        <v>6186</v>
      </c>
      <c r="AO2368">
        <v>2E-3</v>
      </c>
      <c r="AP2368">
        <v>0.96899999999999997</v>
      </c>
      <c r="AQ2368">
        <v>9.9000000000000005E-2</v>
      </c>
      <c r="AR2368" t="s">
        <v>6186</v>
      </c>
      <c r="AS2368">
        <v>0.66</v>
      </c>
      <c r="AT2368">
        <v>0.34</v>
      </c>
      <c r="AU2368">
        <v>0.97099999999999997</v>
      </c>
      <c r="AV2368">
        <v>6.1</v>
      </c>
      <c r="AW2368" t="s">
        <v>6186</v>
      </c>
      <c r="AX2368">
        <v>7.9</v>
      </c>
      <c r="AY2368" t="s">
        <v>6186</v>
      </c>
      <c r="AZ2368">
        <v>4.1000000000000002E-2</v>
      </c>
      <c r="BA2368">
        <v>0.80400000000000005</v>
      </c>
      <c r="BB2368">
        <v>0.121</v>
      </c>
      <c r="BC2368">
        <v>3.2000000000000001E-2</v>
      </c>
      <c r="BD2368" t="s">
        <v>6186</v>
      </c>
    </row>
    <row r="2369" spans="1:56">
      <c r="A2369" t="s">
        <v>6188</v>
      </c>
      <c r="B2369">
        <v>6000</v>
      </c>
      <c r="C2369">
        <v>2014</v>
      </c>
      <c r="D2369">
        <v>191</v>
      </c>
      <c r="E2369">
        <v>1.2298E-2</v>
      </c>
      <c r="F2369">
        <v>21.084499999999998</v>
      </c>
      <c r="H2369">
        <v>16.936250000000001</v>
      </c>
      <c r="I2369">
        <f t="shared" si="40"/>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6186</v>
      </c>
      <c r="X2369">
        <v>0.63600000000000001</v>
      </c>
      <c r="Y2369">
        <v>0.36399999999999999</v>
      </c>
      <c r="Z2369" t="s">
        <v>6186</v>
      </c>
      <c r="AA2369" t="s">
        <v>6186</v>
      </c>
      <c r="AB2369">
        <v>1</v>
      </c>
      <c r="AC2369" t="s">
        <v>6186</v>
      </c>
      <c r="AD2369" t="s">
        <v>6186</v>
      </c>
      <c r="AE2369" t="s">
        <v>6186</v>
      </c>
      <c r="AF2369">
        <v>0.27400000000000002</v>
      </c>
      <c r="AG2369">
        <v>0.67400000000000004</v>
      </c>
      <c r="AH2369" t="s">
        <v>6186</v>
      </c>
      <c r="AI2369">
        <v>5.1999999999999998E-2</v>
      </c>
      <c r="AJ2369">
        <v>5.1999999999999998E-2</v>
      </c>
      <c r="AK2369" t="s">
        <v>6186</v>
      </c>
      <c r="AL2369" t="s">
        <v>6186</v>
      </c>
      <c r="AM2369" t="s">
        <v>6186</v>
      </c>
      <c r="AN2369" t="s">
        <v>6186</v>
      </c>
      <c r="AO2369" t="s">
        <v>6186</v>
      </c>
      <c r="AP2369">
        <v>0.94799999999999995</v>
      </c>
      <c r="AQ2369">
        <v>0.17</v>
      </c>
      <c r="AR2369">
        <v>6.8000000000000005E-2</v>
      </c>
      <c r="AS2369">
        <v>0.5</v>
      </c>
      <c r="AT2369">
        <v>0.5</v>
      </c>
      <c r="AU2369">
        <v>0.94799999999999995</v>
      </c>
      <c r="AV2369">
        <v>6.4</v>
      </c>
      <c r="AW2369" t="s">
        <v>6186</v>
      </c>
      <c r="AX2369">
        <v>7.9</v>
      </c>
      <c r="AY2369" t="s">
        <v>6186</v>
      </c>
      <c r="AZ2369">
        <v>6.4000000000000001E-2</v>
      </c>
      <c r="BA2369">
        <v>0.60299999999999998</v>
      </c>
      <c r="BB2369">
        <v>0.24</v>
      </c>
      <c r="BC2369">
        <v>9.4E-2</v>
      </c>
      <c r="BD2369" t="s">
        <v>6186</v>
      </c>
    </row>
    <row r="2370" spans="1:56">
      <c r="A2370" t="s">
        <v>6188</v>
      </c>
      <c r="B2370">
        <v>6000</v>
      </c>
      <c r="C2370">
        <v>2015</v>
      </c>
      <c r="D2370">
        <v>374</v>
      </c>
      <c r="E2370">
        <v>2.2372E-2</v>
      </c>
      <c r="F2370">
        <v>22.630659999999999</v>
      </c>
      <c r="H2370">
        <v>18.269739999999999</v>
      </c>
      <c r="I2370">
        <f t="shared" si="40"/>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6186</v>
      </c>
      <c r="X2370">
        <v>0.57499999999999996</v>
      </c>
      <c r="Y2370">
        <v>0.42499999999999999</v>
      </c>
      <c r="Z2370" t="s">
        <v>6186</v>
      </c>
      <c r="AA2370" t="s">
        <v>6186</v>
      </c>
      <c r="AB2370">
        <v>1</v>
      </c>
      <c r="AC2370" t="s">
        <v>6186</v>
      </c>
      <c r="AD2370" t="s">
        <v>6186</v>
      </c>
      <c r="AE2370" t="s">
        <v>6186</v>
      </c>
      <c r="AF2370">
        <v>0.91400000000000003</v>
      </c>
      <c r="AG2370">
        <v>5.8000000000000003E-2</v>
      </c>
      <c r="AH2370" t="s">
        <v>6186</v>
      </c>
      <c r="AI2370">
        <v>2.8000000000000001E-2</v>
      </c>
      <c r="AJ2370">
        <v>2.8000000000000001E-2</v>
      </c>
      <c r="AK2370" t="s">
        <v>6186</v>
      </c>
      <c r="AL2370">
        <v>2E-3</v>
      </c>
      <c r="AM2370" t="s">
        <v>6186</v>
      </c>
      <c r="AN2370" t="s">
        <v>6186</v>
      </c>
      <c r="AO2370" t="s">
        <v>6186</v>
      </c>
      <c r="AP2370">
        <v>0.97</v>
      </c>
      <c r="AQ2370">
        <v>0.13200000000000001</v>
      </c>
      <c r="AR2370">
        <v>4.2000000000000003E-2</v>
      </c>
      <c r="AS2370">
        <v>0.72699999999999998</v>
      </c>
      <c r="AT2370">
        <v>0.27300000000000002</v>
      </c>
      <c r="AU2370">
        <v>0.97199999999999998</v>
      </c>
      <c r="AV2370">
        <v>6.4</v>
      </c>
      <c r="AW2370" t="s">
        <v>6186</v>
      </c>
      <c r="AX2370">
        <v>7.7</v>
      </c>
      <c r="AY2370" t="s">
        <v>6186</v>
      </c>
      <c r="AZ2370">
        <v>3.9E-2</v>
      </c>
      <c r="BA2370">
        <v>0.66700000000000004</v>
      </c>
      <c r="BB2370">
        <v>0.129</v>
      </c>
      <c r="BC2370">
        <v>0.16500000000000001</v>
      </c>
      <c r="BD2370" t="s">
        <v>6186</v>
      </c>
    </row>
    <row r="2371" spans="1:56">
      <c r="A2371" t="s">
        <v>6188</v>
      </c>
      <c r="B2371">
        <v>6000</v>
      </c>
      <c r="C2371">
        <v>2016</v>
      </c>
      <c r="D2371">
        <v>271</v>
      </c>
      <c r="E2371">
        <v>1.6625999999999998E-2</v>
      </c>
      <c r="F2371">
        <v>22.37669</v>
      </c>
      <c r="H2371">
        <v>18.036840000000002</v>
      </c>
      <c r="I2371">
        <f t="shared" si="40"/>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6186</v>
      </c>
      <c r="X2371">
        <v>0.67500000000000004</v>
      </c>
      <c r="Y2371">
        <v>0.32500000000000001</v>
      </c>
      <c r="Z2371" t="s">
        <v>6186</v>
      </c>
      <c r="AA2371" t="s">
        <v>6186</v>
      </c>
      <c r="AB2371">
        <v>1</v>
      </c>
      <c r="AC2371" t="s">
        <v>6186</v>
      </c>
      <c r="AD2371" t="s">
        <v>6186</v>
      </c>
      <c r="AE2371" t="s">
        <v>6186</v>
      </c>
      <c r="AF2371">
        <v>0.96199999999999997</v>
      </c>
      <c r="AG2371">
        <v>3.2000000000000001E-2</v>
      </c>
      <c r="AH2371" t="s">
        <v>6186</v>
      </c>
      <c r="AI2371">
        <v>6.0000000000000001E-3</v>
      </c>
      <c r="AJ2371">
        <v>6.0000000000000001E-3</v>
      </c>
      <c r="AK2371" t="s">
        <v>6186</v>
      </c>
      <c r="AL2371">
        <v>1E-3</v>
      </c>
      <c r="AM2371" t="s">
        <v>6186</v>
      </c>
      <c r="AN2371" t="s">
        <v>6186</v>
      </c>
      <c r="AO2371" t="s">
        <v>6186</v>
      </c>
      <c r="AP2371">
        <v>0.99299999999999999</v>
      </c>
      <c r="AQ2371">
        <v>0.126</v>
      </c>
      <c r="AR2371">
        <v>0.104</v>
      </c>
      <c r="AS2371">
        <v>0.72799999999999998</v>
      </c>
      <c r="AT2371">
        <v>0.27200000000000002</v>
      </c>
      <c r="AU2371">
        <v>0.99399999999999999</v>
      </c>
      <c r="AV2371">
        <v>6.9</v>
      </c>
      <c r="AW2371" t="s">
        <v>6186</v>
      </c>
      <c r="AX2371">
        <v>7.7</v>
      </c>
      <c r="AY2371" t="s">
        <v>6186</v>
      </c>
      <c r="AZ2371" t="s">
        <v>6186</v>
      </c>
      <c r="BA2371">
        <v>0.49199999999999999</v>
      </c>
      <c r="BB2371">
        <v>0.104</v>
      </c>
      <c r="BC2371">
        <v>0.40400000000000003</v>
      </c>
      <c r="BD2371" t="s">
        <v>6186</v>
      </c>
    </row>
    <row r="2372" spans="1:56">
      <c r="A2372" t="s">
        <v>6188</v>
      </c>
      <c r="B2372">
        <v>6000</v>
      </c>
      <c r="C2372">
        <v>2017</v>
      </c>
      <c r="D2372">
        <v>317</v>
      </c>
      <c r="E2372">
        <v>1.8647E-2</v>
      </c>
      <c r="F2372">
        <v>22.517769999999999</v>
      </c>
      <c r="H2372">
        <v>18.08916</v>
      </c>
      <c r="I2372">
        <f t="shared" si="40"/>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6186</v>
      </c>
      <c r="X2372">
        <v>0.55800000000000005</v>
      </c>
      <c r="Y2372">
        <v>0.442</v>
      </c>
      <c r="Z2372" t="s">
        <v>6186</v>
      </c>
      <c r="AA2372" t="s">
        <v>6186</v>
      </c>
      <c r="AB2372">
        <v>1</v>
      </c>
      <c r="AC2372" t="s">
        <v>6186</v>
      </c>
      <c r="AD2372" t="s">
        <v>6186</v>
      </c>
      <c r="AE2372" t="s">
        <v>6186</v>
      </c>
      <c r="AF2372">
        <v>0.97799999999999998</v>
      </c>
      <c r="AG2372">
        <v>2.1999999999999999E-2</v>
      </c>
      <c r="AH2372" t="s">
        <v>6186</v>
      </c>
      <c r="AI2372" t="s">
        <v>6186</v>
      </c>
      <c r="AJ2372" t="s">
        <v>6186</v>
      </c>
      <c r="AK2372" t="s">
        <v>6186</v>
      </c>
      <c r="AL2372">
        <v>1E-3</v>
      </c>
      <c r="AM2372" t="s">
        <v>6186</v>
      </c>
      <c r="AN2372" t="s">
        <v>6186</v>
      </c>
      <c r="AO2372" t="s">
        <v>6186</v>
      </c>
      <c r="AP2372">
        <v>0.999</v>
      </c>
      <c r="AQ2372">
        <v>0.22900000000000001</v>
      </c>
      <c r="AR2372">
        <v>0.19</v>
      </c>
      <c r="AS2372">
        <v>0.625</v>
      </c>
      <c r="AT2372">
        <v>0.379</v>
      </c>
      <c r="AU2372">
        <v>1</v>
      </c>
      <c r="AV2372">
        <v>7</v>
      </c>
      <c r="AW2372" t="s">
        <v>6186</v>
      </c>
      <c r="AX2372">
        <v>7.6</v>
      </c>
      <c r="AY2372" t="s">
        <v>6186</v>
      </c>
      <c r="AZ2372" t="s">
        <v>6186</v>
      </c>
      <c r="BA2372">
        <v>0.52900000000000003</v>
      </c>
      <c r="BB2372">
        <v>0.112</v>
      </c>
      <c r="BC2372">
        <v>0.22</v>
      </c>
      <c r="BD2372">
        <v>0.13900000000000001</v>
      </c>
    </row>
    <row r="2373" spans="1:56">
      <c r="A2373" t="s">
        <v>6188</v>
      </c>
      <c r="B2373">
        <v>6000</v>
      </c>
      <c r="C2373">
        <v>2018</v>
      </c>
      <c r="D2373">
        <v>329</v>
      </c>
      <c r="E2373">
        <v>2.0209000000000001E-2</v>
      </c>
      <c r="F2373">
        <v>23.020399999999999</v>
      </c>
      <c r="H2373">
        <v>18.47749</v>
      </c>
      <c r="I2373">
        <f t="shared" si="40"/>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6186</v>
      </c>
      <c r="X2373">
        <v>0.58899999999999997</v>
      </c>
      <c r="Y2373">
        <v>0.41099999999999998</v>
      </c>
      <c r="Z2373" t="s">
        <v>6186</v>
      </c>
      <c r="AA2373">
        <v>0.01</v>
      </c>
      <c r="AB2373">
        <v>0.99</v>
      </c>
      <c r="AC2373" t="s">
        <v>6186</v>
      </c>
      <c r="AD2373" t="s">
        <v>6186</v>
      </c>
      <c r="AE2373" t="s">
        <v>6186</v>
      </c>
      <c r="AF2373">
        <v>0.93799999999999994</v>
      </c>
      <c r="AG2373">
        <v>5.1999999999999998E-2</v>
      </c>
      <c r="AH2373" t="s">
        <v>6186</v>
      </c>
      <c r="AI2373">
        <v>0.01</v>
      </c>
      <c r="AJ2373" t="s">
        <v>6186</v>
      </c>
      <c r="AK2373">
        <v>0.01</v>
      </c>
      <c r="AL2373">
        <v>2E-3</v>
      </c>
      <c r="AM2373" t="s">
        <v>6186</v>
      </c>
      <c r="AN2373" t="s">
        <v>6186</v>
      </c>
      <c r="AO2373" t="s">
        <v>6186</v>
      </c>
      <c r="AP2373">
        <v>0.98699999999999999</v>
      </c>
      <c r="AQ2373">
        <v>0.29299999999999998</v>
      </c>
      <c r="AR2373">
        <v>0.29799999999999999</v>
      </c>
      <c r="AS2373">
        <v>0.57099999999999995</v>
      </c>
      <c r="AT2373">
        <v>0.40699999999999997</v>
      </c>
      <c r="AU2373">
        <v>0.97699999999999998</v>
      </c>
      <c r="AV2373">
        <v>7.9</v>
      </c>
      <c r="AW2373" t="s">
        <v>6186</v>
      </c>
      <c r="AX2373">
        <v>7.5</v>
      </c>
      <c r="AY2373">
        <v>0.01</v>
      </c>
      <c r="AZ2373" t="s">
        <v>6186</v>
      </c>
      <c r="BA2373">
        <v>0.38900000000000001</v>
      </c>
      <c r="BB2373">
        <v>9.7000000000000003E-2</v>
      </c>
      <c r="BC2373">
        <v>5.8000000000000003E-2</v>
      </c>
      <c r="BD2373">
        <v>0.44600000000000001</v>
      </c>
    </row>
    <row r="2374" spans="1:56">
      <c r="A2374" t="s">
        <v>6188</v>
      </c>
      <c r="B2374">
        <v>6500</v>
      </c>
      <c r="C2374">
        <v>2015</v>
      </c>
      <c r="D2374">
        <v>154</v>
      </c>
      <c r="E2374">
        <v>9.195E-3</v>
      </c>
      <c r="F2374">
        <v>21.605830000000001</v>
      </c>
      <c r="H2374">
        <v>17.47888</v>
      </c>
      <c r="I2374">
        <f t="shared" si="40"/>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6186</v>
      </c>
      <c r="X2374">
        <v>0.94899999999999995</v>
      </c>
      <c r="Y2374">
        <v>5.0999999999999997E-2</v>
      </c>
      <c r="Z2374" t="s">
        <v>6186</v>
      </c>
      <c r="AA2374" t="s">
        <v>6186</v>
      </c>
      <c r="AB2374">
        <v>1</v>
      </c>
      <c r="AC2374" t="s">
        <v>6186</v>
      </c>
      <c r="AD2374" t="s">
        <v>6186</v>
      </c>
      <c r="AE2374" t="s">
        <v>6186</v>
      </c>
      <c r="AF2374">
        <v>0.92500000000000004</v>
      </c>
      <c r="AG2374">
        <v>7.4999999999999997E-2</v>
      </c>
      <c r="AH2374" t="s">
        <v>6186</v>
      </c>
      <c r="AI2374" t="s">
        <v>6186</v>
      </c>
      <c r="AJ2374" t="s">
        <v>6186</v>
      </c>
      <c r="AK2374" t="s">
        <v>6186</v>
      </c>
      <c r="AL2374" t="s">
        <v>6186</v>
      </c>
      <c r="AM2374" t="s">
        <v>6186</v>
      </c>
      <c r="AN2374" t="s">
        <v>6186</v>
      </c>
      <c r="AO2374" t="s">
        <v>6186</v>
      </c>
      <c r="AP2374">
        <v>1</v>
      </c>
      <c r="AQ2374">
        <v>0.27100000000000002</v>
      </c>
      <c r="AR2374" t="s">
        <v>6186</v>
      </c>
      <c r="AS2374">
        <v>0.64800000000000002</v>
      </c>
      <c r="AT2374">
        <v>0.35199999999999998</v>
      </c>
      <c r="AU2374">
        <v>1</v>
      </c>
      <c r="AV2374">
        <v>6.3</v>
      </c>
      <c r="AW2374" t="s">
        <v>6186</v>
      </c>
      <c r="AX2374">
        <v>7.5</v>
      </c>
      <c r="AY2374" t="s">
        <v>6186</v>
      </c>
      <c r="AZ2374" t="s">
        <v>6186</v>
      </c>
      <c r="BA2374">
        <v>0.86299999999999999</v>
      </c>
      <c r="BB2374">
        <v>6.0000000000000001E-3</v>
      </c>
      <c r="BC2374">
        <v>0.13100000000000001</v>
      </c>
      <c r="BD2374" t="s">
        <v>6186</v>
      </c>
    </row>
    <row r="2375" spans="1:56">
      <c r="A2375" t="s">
        <v>6188</v>
      </c>
      <c r="B2375">
        <v>6500</v>
      </c>
      <c r="C2375">
        <v>2016</v>
      </c>
      <c r="D2375">
        <v>136</v>
      </c>
      <c r="E2375">
        <v>8.3529999999999993E-3</v>
      </c>
      <c r="F2375">
        <v>21.399730000000002</v>
      </c>
      <c r="H2375">
        <v>17.319220000000001</v>
      </c>
      <c r="I2375">
        <f t="shared" si="40"/>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6186</v>
      </c>
      <c r="X2375">
        <v>0.95099999999999996</v>
      </c>
      <c r="Y2375">
        <v>4.9000000000000002E-2</v>
      </c>
      <c r="Z2375" t="s">
        <v>6186</v>
      </c>
      <c r="AA2375" t="s">
        <v>6186</v>
      </c>
      <c r="AB2375">
        <v>1</v>
      </c>
      <c r="AC2375" t="s">
        <v>6186</v>
      </c>
      <c r="AD2375" t="s">
        <v>6186</v>
      </c>
      <c r="AE2375" t="s">
        <v>6186</v>
      </c>
      <c r="AF2375">
        <v>0.873</v>
      </c>
      <c r="AG2375">
        <v>0.127</v>
      </c>
      <c r="AH2375" t="s">
        <v>6186</v>
      </c>
      <c r="AI2375" t="s">
        <v>6186</v>
      </c>
      <c r="AJ2375" t="s">
        <v>6186</v>
      </c>
      <c r="AK2375" t="s">
        <v>6186</v>
      </c>
      <c r="AL2375" t="s">
        <v>6186</v>
      </c>
      <c r="AM2375" t="s">
        <v>6186</v>
      </c>
      <c r="AN2375" t="s">
        <v>6186</v>
      </c>
      <c r="AO2375" t="s">
        <v>6186</v>
      </c>
      <c r="AP2375">
        <v>1</v>
      </c>
      <c r="AQ2375">
        <v>0.28199999999999997</v>
      </c>
      <c r="AR2375" t="s">
        <v>6186</v>
      </c>
      <c r="AS2375">
        <v>0.52300000000000002</v>
      </c>
      <c r="AT2375">
        <v>0.47699999999999998</v>
      </c>
      <c r="AU2375">
        <v>1</v>
      </c>
      <c r="AV2375">
        <v>6.4</v>
      </c>
      <c r="AW2375" t="s">
        <v>6186</v>
      </c>
      <c r="AX2375">
        <v>7.4</v>
      </c>
      <c r="AY2375" t="s">
        <v>6186</v>
      </c>
      <c r="AZ2375" t="s">
        <v>6186</v>
      </c>
      <c r="BA2375">
        <v>0.78600000000000003</v>
      </c>
      <c r="BB2375">
        <v>6.9000000000000006E-2</v>
      </c>
      <c r="BC2375">
        <v>0.14499999999999999</v>
      </c>
      <c r="BD2375" t="s">
        <v>6186</v>
      </c>
    </row>
    <row r="2376" spans="1:56">
      <c r="A2376" t="s">
        <v>6188</v>
      </c>
      <c r="B2376">
        <v>6500</v>
      </c>
      <c r="C2376">
        <v>2017</v>
      </c>
      <c r="D2376">
        <v>181</v>
      </c>
      <c r="E2376">
        <v>1.0619E-2</v>
      </c>
      <c r="F2376">
        <v>21.117180000000001</v>
      </c>
      <c r="H2376">
        <v>17.006170000000001</v>
      </c>
      <c r="I2376">
        <f t="shared" si="40"/>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6186</v>
      </c>
      <c r="X2376">
        <v>0.92800000000000005</v>
      </c>
      <c r="Y2376">
        <v>7.1999999999999995E-2</v>
      </c>
      <c r="Z2376" t="s">
        <v>6186</v>
      </c>
      <c r="AA2376" t="s">
        <v>6186</v>
      </c>
      <c r="AB2376">
        <v>1</v>
      </c>
      <c r="AC2376" t="s">
        <v>6186</v>
      </c>
      <c r="AD2376" t="s">
        <v>6186</v>
      </c>
      <c r="AE2376" t="s">
        <v>6186</v>
      </c>
      <c r="AF2376">
        <v>0.92300000000000004</v>
      </c>
      <c r="AG2376">
        <v>7.6999999999999999E-2</v>
      </c>
      <c r="AH2376" t="s">
        <v>6186</v>
      </c>
      <c r="AI2376" t="s">
        <v>6186</v>
      </c>
      <c r="AJ2376" t="s">
        <v>6186</v>
      </c>
      <c r="AK2376" t="s">
        <v>6186</v>
      </c>
      <c r="AL2376" t="s">
        <v>6186</v>
      </c>
      <c r="AM2376" t="s">
        <v>6186</v>
      </c>
      <c r="AN2376" t="s">
        <v>6186</v>
      </c>
      <c r="AO2376" t="s">
        <v>6186</v>
      </c>
      <c r="AP2376">
        <v>1</v>
      </c>
      <c r="AQ2376">
        <v>0.36799999999999999</v>
      </c>
      <c r="AR2376" t="s">
        <v>6186</v>
      </c>
      <c r="AS2376">
        <v>0.40600000000000003</v>
      </c>
      <c r="AT2376">
        <v>0.59399999999999997</v>
      </c>
      <c r="AU2376">
        <v>1</v>
      </c>
      <c r="AV2376">
        <v>6.5</v>
      </c>
      <c r="AW2376" t="s">
        <v>6186</v>
      </c>
      <c r="AX2376">
        <v>7.3</v>
      </c>
      <c r="AY2376" t="s">
        <v>6186</v>
      </c>
      <c r="AZ2376" t="s">
        <v>6186</v>
      </c>
      <c r="BA2376">
        <v>0.67800000000000005</v>
      </c>
      <c r="BB2376">
        <v>0.14899999999999999</v>
      </c>
      <c r="BC2376">
        <v>0.17299999999999999</v>
      </c>
      <c r="BD2376" t="s">
        <v>6186</v>
      </c>
    </row>
    <row r="2377" spans="1:56">
      <c r="A2377" t="s">
        <v>6188</v>
      </c>
      <c r="B2377">
        <v>6500</v>
      </c>
      <c r="C2377">
        <v>2018</v>
      </c>
      <c r="D2377">
        <v>119</v>
      </c>
      <c r="E2377">
        <v>7.3410000000000003E-3</v>
      </c>
      <c r="F2377">
        <v>21.209669999999999</v>
      </c>
      <c r="H2377">
        <v>17.109850000000002</v>
      </c>
      <c r="I2377">
        <f t="shared" si="40"/>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6186</v>
      </c>
      <c r="X2377">
        <v>0.995</v>
      </c>
      <c r="Y2377">
        <v>5.0000000000000001E-3</v>
      </c>
      <c r="Z2377" t="s">
        <v>6186</v>
      </c>
      <c r="AA2377" t="s">
        <v>6186</v>
      </c>
      <c r="AB2377">
        <v>1</v>
      </c>
      <c r="AC2377" t="s">
        <v>6186</v>
      </c>
      <c r="AD2377" t="s">
        <v>6186</v>
      </c>
      <c r="AE2377" t="s">
        <v>6186</v>
      </c>
      <c r="AF2377">
        <v>0.88600000000000001</v>
      </c>
      <c r="AG2377">
        <v>0.114</v>
      </c>
      <c r="AH2377" t="s">
        <v>6186</v>
      </c>
      <c r="AI2377" t="s">
        <v>6186</v>
      </c>
      <c r="AJ2377" t="s">
        <v>6186</v>
      </c>
      <c r="AK2377" t="s">
        <v>6186</v>
      </c>
      <c r="AL2377" t="s">
        <v>6186</v>
      </c>
      <c r="AM2377" t="s">
        <v>6186</v>
      </c>
      <c r="AN2377" t="s">
        <v>6186</v>
      </c>
      <c r="AO2377" t="s">
        <v>6186</v>
      </c>
      <c r="AP2377">
        <v>1</v>
      </c>
      <c r="AQ2377">
        <v>0.13</v>
      </c>
      <c r="AR2377">
        <v>0.13</v>
      </c>
      <c r="AS2377">
        <v>0.58099999999999996</v>
      </c>
      <c r="AT2377">
        <v>0.41899999999999998</v>
      </c>
      <c r="AU2377">
        <v>1</v>
      </c>
      <c r="AV2377">
        <v>7.6</v>
      </c>
      <c r="AW2377" t="s">
        <v>6186</v>
      </c>
      <c r="AX2377">
        <v>7.7</v>
      </c>
      <c r="AY2377" t="s">
        <v>6186</v>
      </c>
      <c r="AZ2377" t="s">
        <v>6186</v>
      </c>
      <c r="BA2377">
        <v>0.45500000000000002</v>
      </c>
      <c r="BB2377">
        <v>0.17499999999999999</v>
      </c>
      <c r="BC2377">
        <v>4.1000000000000002E-2</v>
      </c>
      <c r="BD2377">
        <v>0.32900000000000001</v>
      </c>
    </row>
    <row r="2378" spans="1:56">
      <c r="A2378" t="s">
        <v>6188</v>
      </c>
      <c r="B2378">
        <v>6500</v>
      </c>
      <c r="C2378">
        <v>2019</v>
      </c>
      <c r="D2378">
        <v>139</v>
      </c>
      <c r="E2378">
        <v>8.6180000000000007E-3</v>
      </c>
      <c r="F2378">
        <v>20.700389999999999</v>
      </c>
      <c r="H2378">
        <v>16.763459999999998</v>
      </c>
      <c r="I2378">
        <f t="shared" si="40"/>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6186</v>
      </c>
      <c r="X2378">
        <v>0.997</v>
      </c>
      <c r="Y2378">
        <v>3.0000000000000001E-3</v>
      </c>
      <c r="Z2378" t="s">
        <v>6186</v>
      </c>
      <c r="AA2378" t="s">
        <v>6186</v>
      </c>
      <c r="AB2378">
        <v>1</v>
      </c>
      <c r="AC2378" t="s">
        <v>6186</v>
      </c>
      <c r="AD2378" t="s">
        <v>6186</v>
      </c>
      <c r="AE2378" t="s">
        <v>6186</v>
      </c>
      <c r="AF2378">
        <v>0.90100000000000002</v>
      </c>
      <c r="AG2378">
        <v>9.9000000000000005E-2</v>
      </c>
      <c r="AH2378" t="s">
        <v>6186</v>
      </c>
      <c r="AI2378" t="s">
        <v>6186</v>
      </c>
      <c r="AJ2378" t="s">
        <v>6186</v>
      </c>
      <c r="AK2378" t="s">
        <v>6186</v>
      </c>
      <c r="AL2378" t="s">
        <v>6186</v>
      </c>
      <c r="AM2378" t="s">
        <v>6186</v>
      </c>
      <c r="AN2378" t="s">
        <v>6186</v>
      </c>
      <c r="AO2378" t="s">
        <v>6186</v>
      </c>
      <c r="AP2378">
        <v>1</v>
      </c>
      <c r="AQ2378">
        <v>0.14000000000000001</v>
      </c>
      <c r="AR2378">
        <v>0.14099999999999999</v>
      </c>
      <c r="AS2378">
        <v>0.55500000000000005</v>
      </c>
      <c r="AT2378">
        <v>0.44500000000000001</v>
      </c>
      <c r="AU2378">
        <v>1</v>
      </c>
      <c r="AV2378">
        <v>7.6</v>
      </c>
      <c r="AW2378" t="s">
        <v>6186</v>
      </c>
      <c r="AX2378">
        <v>7.7</v>
      </c>
      <c r="AY2378" t="s">
        <v>6186</v>
      </c>
      <c r="AZ2378" t="s">
        <v>6186</v>
      </c>
      <c r="BA2378">
        <v>0.41899999999999998</v>
      </c>
      <c r="BB2378">
        <v>0.20599999999999999</v>
      </c>
      <c r="BC2378">
        <v>3.5000000000000003E-2</v>
      </c>
      <c r="BD2378">
        <v>0.34100000000000003</v>
      </c>
    </row>
    <row r="2379" spans="1:56">
      <c r="A2379" t="s">
        <v>6188</v>
      </c>
      <c r="B2379">
        <v>6500</v>
      </c>
      <c r="C2379">
        <v>2020</v>
      </c>
      <c r="D2379">
        <v>93</v>
      </c>
      <c r="E2379">
        <v>6.7860000000000004E-3</v>
      </c>
      <c r="F2379">
        <v>20.660810000000001</v>
      </c>
      <c r="H2379">
        <v>16.609279999999998</v>
      </c>
      <c r="I2379">
        <f t="shared" ref="I2379:I2442" si="41">IFERROR(H2379*E2379,"")</f>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6186</v>
      </c>
      <c r="X2379">
        <v>0.99299999999999999</v>
      </c>
      <c r="Y2379">
        <v>7.0000000000000001E-3</v>
      </c>
      <c r="Z2379" t="s">
        <v>6186</v>
      </c>
      <c r="AA2379" t="s">
        <v>6186</v>
      </c>
      <c r="AB2379">
        <v>1</v>
      </c>
      <c r="AC2379" t="s">
        <v>6186</v>
      </c>
      <c r="AD2379" t="s">
        <v>6186</v>
      </c>
      <c r="AE2379" t="s">
        <v>6186</v>
      </c>
      <c r="AF2379">
        <v>0.89400000000000002</v>
      </c>
      <c r="AG2379">
        <v>0.106</v>
      </c>
      <c r="AH2379" t="s">
        <v>6186</v>
      </c>
      <c r="AI2379" t="s">
        <v>6186</v>
      </c>
      <c r="AJ2379" t="s">
        <v>6186</v>
      </c>
      <c r="AK2379" t="s">
        <v>6186</v>
      </c>
      <c r="AL2379">
        <v>1E-3</v>
      </c>
      <c r="AM2379" t="s">
        <v>6186</v>
      </c>
      <c r="AN2379" t="s">
        <v>6186</v>
      </c>
      <c r="AO2379" t="s">
        <v>6186</v>
      </c>
      <c r="AP2379">
        <v>0.999</v>
      </c>
      <c r="AQ2379">
        <v>0.17799999999999999</v>
      </c>
      <c r="AR2379">
        <v>0.17799999999999999</v>
      </c>
      <c r="AS2379">
        <v>0.51900000000000002</v>
      </c>
      <c r="AT2379">
        <v>0.48099999999999998</v>
      </c>
      <c r="AU2379">
        <v>1</v>
      </c>
      <c r="AV2379">
        <v>7.8</v>
      </c>
      <c r="AW2379" t="s">
        <v>6186</v>
      </c>
      <c r="AX2379">
        <v>7.6</v>
      </c>
      <c r="AY2379" t="s">
        <v>6186</v>
      </c>
      <c r="AZ2379" t="s">
        <v>6186</v>
      </c>
      <c r="BA2379">
        <v>0.378</v>
      </c>
      <c r="BB2379">
        <v>0.19600000000000001</v>
      </c>
      <c r="BC2379">
        <v>4.3999999999999997E-2</v>
      </c>
      <c r="BD2379">
        <v>0.38200000000000001</v>
      </c>
    </row>
    <row r="2380" spans="1:56">
      <c r="A2380" t="s">
        <v>6188</v>
      </c>
      <c r="B2380">
        <v>6500</v>
      </c>
      <c r="C2380">
        <v>2021</v>
      </c>
      <c r="D2380">
        <v>196</v>
      </c>
      <c r="E2380">
        <v>1.4201E-2</v>
      </c>
      <c r="F2380">
        <v>21.534790000000001</v>
      </c>
      <c r="G2380">
        <f>IFERROR(F2380*E2380,"")</f>
        <v>0.30581555279</v>
      </c>
      <c r="H2380">
        <v>16.783080000000002</v>
      </c>
      <c r="I2380">
        <f t="shared" si="41"/>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6186</v>
      </c>
      <c r="X2380">
        <v>0.96499999999999997</v>
      </c>
      <c r="Y2380">
        <v>3.5000000000000003E-2</v>
      </c>
      <c r="Z2380" t="s">
        <v>6186</v>
      </c>
      <c r="AA2380" t="s">
        <v>6186</v>
      </c>
      <c r="AB2380">
        <v>1</v>
      </c>
      <c r="AC2380" t="s">
        <v>6186</v>
      </c>
      <c r="AD2380" t="s">
        <v>6186</v>
      </c>
      <c r="AE2380" t="s">
        <v>6186</v>
      </c>
      <c r="AF2380">
        <v>0.88400000000000001</v>
      </c>
      <c r="AG2380">
        <v>5.6000000000000001E-2</v>
      </c>
      <c r="AH2380" t="s">
        <v>6186</v>
      </c>
      <c r="AI2380">
        <v>0.06</v>
      </c>
      <c r="AJ2380">
        <v>0.06</v>
      </c>
      <c r="AK2380" t="s">
        <v>6186</v>
      </c>
      <c r="AL2380" t="s">
        <v>6186</v>
      </c>
      <c r="AM2380" t="s">
        <v>6186</v>
      </c>
      <c r="AN2380" t="s">
        <v>6186</v>
      </c>
      <c r="AO2380">
        <v>1.2E-2</v>
      </c>
      <c r="AP2380">
        <v>0.92800000000000005</v>
      </c>
      <c r="AQ2380">
        <v>0.13600000000000001</v>
      </c>
      <c r="AR2380">
        <v>0.67700000000000005</v>
      </c>
      <c r="AS2380">
        <v>0.755</v>
      </c>
      <c r="AT2380">
        <v>0.25700000000000001</v>
      </c>
      <c r="AU2380">
        <v>0.94</v>
      </c>
      <c r="AV2380">
        <v>9.6</v>
      </c>
      <c r="AW2380" t="s">
        <v>6186</v>
      </c>
      <c r="AX2380">
        <v>7.8</v>
      </c>
      <c r="AY2380" t="s">
        <v>6186</v>
      </c>
      <c r="AZ2380" t="s">
        <v>6186</v>
      </c>
      <c r="BA2380">
        <v>2.9000000000000001E-2</v>
      </c>
      <c r="BB2380">
        <v>6.4000000000000001E-2</v>
      </c>
      <c r="BC2380">
        <v>2.8000000000000001E-2</v>
      </c>
      <c r="BD2380">
        <v>0.879</v>
      </c>
    </row>
    <row r="2381" spans="1:56">
      <c r="A2381" t="s">
        <v>6188</v>
      </c>
      <c r="B2381">
        <v>6500</v>
      </c>
      <c r="C2381" t="s">
        <v>6187</v>
      </c>
      <c r="D2381" t="s">
        <v>6186</v>
      </c>
      <c r="E2381">
        <v>2.3862000000000001E-2</v>
      </c>
      <c r="F2381">
        <v>23.647950000000002</v>
      </c>
      <c r="H2381">
        <v>18.575060000000001</v>
      </c>
      <c r="I2381">
        <f t="shared" si="41"/>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6186</v>
      </c>
      <c r="X2381">
        <v>0.95099999999999996</v>
      </c>
      <c r="Y2381">
        <v>4.9000000000000002E-2</v>
      </c>
      <c r="Z2381" t="s">
        <v>6186</v>
      </c>
      <c r="AA2381">
        <v>0.114</v>
      </c>
      <c r="AB2381">
        <v>0.88600000000000001</v>
      </c>
      <c r="AC2381" t="s">
        <v>6186</v>
      </c>
      <c r="AD2381" t="s">
        <v>6186</v>
      </c>
      <c r="AE2381" t="s">
        <v>6186</v>
      </c>
      <c r="AF2381">
        <v>0.67100000000000004</v>
      </c>
      <c r="AG2381">
        <v>0.16500000000000001</v>
      </c>
      <c r="AH2381" t="s">
        <v>6186</v>
      </c>
      <c r="AI2381">
        <v>0.16400000000000001</v>
      </c>
      <c r="AJ2381">
        <v>0.05</v>
      </c>
      <c r="AK2381">
        <v>0.114</v>
      </c>
      <c r="AL2381" t="s">
        <v>6186</v>
      </c>
      <c r="AM2381" t="s">
        <v>6186</v>
      </c>
      <c r="AN2381" t="s">
        <v>6186</v>
      </c>
      <c r="AO2381">
        <v>0.112</v>
      </c>
      <c r="AP2381">
        <v>0.72399999999999998</v>
      </c>
      <c r="AQ2381">
        <v>0.14599999999999999</v>
      </c>
      <c r="AR2381">
        <v>0.38700000000000001</v>
      </c>
      <c r="AS2381">
        <v>0.69499999999999995</v>
      </c>
      <c r="AT2381">
        <v>0.191</v>
      </c>
      <c r="AU2381">
        <v>0.79200000000000004</v>
      </c>
      <c r="AV2381">
        <v>8.5</v>
      </c>
      <c r="AW2381" t="s">
        <v>6186</v>
      </c>
      <c r="AX2381">
        <v>7.7</v>
      </c>
      <c r="AY2381">
        <v>0.114</v>
      </c>
      <c r="AZ2381" t="s">
        <v>6186</v>
      </c>
      <c r="BA2381">
        <v>8.0000000000000002E-3</v>
      </c>
      <c r="BB2381">
        <v>3.5000000000000003E-2</v>
      </c>
      <c r="BC2381">
        <v>0.187</v>
      </c>
      <c r="BD2381">
        <v>0.65600000000000003</v>
      </c>
    </row>
    <row r="2382" spans="1:56">
      <c r="A2382" t="s">
        <v>6189</v>
      </c>
      <c r="B2382">
        <v>6500</v>
      </c>
      <c r="C2382">
        <v>1975</v>
      </c>
      <c r="D2382" t="s">
        <v>6186</v>
      </c>
      <c r="E2382" t="s">
        <v>6186</v>
      </c>
      <c r="F2382" t="s">
        <v>6186</v>
      </c>
      <c r="H2382" t="s">
        <v>6186</v>
      </c>
      <c r="I2382" t="str">
        <f t="shared" si="41"/>
        <v/>
      </c>
      <c r="K2382" t="s">
        <v>6186</v>
      </c>
      <c r="L2382" t="s">
        <v>6186</v>
      </c>
      <c r="M2382" t="s">
        <v>6186</v>
      </c>
      <c r="N2382" t="s">
        <v>6186</v>
      </c>
      <c r="O2382" t="s">
        <v>6186</v>
      </c>
      <c r="P2382" t="s">
        <v>6186</v>
      </c>
      <c r="Q2382" t="s">
        <v>6186</v>
      </c>
      <c r="R2382" t="s">
        <v>6186</v>
      </c>
      <c r="S2382" t="s">
        <v>6186</v>
      </c>
      <c r="T2382" t="s">
        <v>6186</v>
      </c>
      <c r="U2382" t="s">
        <v>6186</v>
      </c>
      <c r="V2382" t="s">
        <v>6186</v>
      </c>
      <c r="W2382" t="s">
        <v>6186</v>
      </c>
      <c r="X2382" t="s">
        <v>6186</v>
      </c>
      <c r="Y2382" t="s">
        <v>6186</v>
      </c>
      <c r="Z2382" t="s">
        <v>6186</v>
      </c>
      <c r="AA2382" t="s">
        <v>6186</v>
      </c>
      <c r="AB2382" t="s">
        <v>6186</v>
      </c>
      <c r="AC2382" t="s">
        <v>6186</v>
      </c>
      <c r="AD2382" t="s">
        <v>6186</v>
      </c>
      <c r="AE2382" t="s">
        <v>6186</v>
      </c>
      <c r="AF2382" t="s">
        <v>6186</v>
      </c>
      <c r="AG2382" t="s">
        <v>6186</v>
      </c>
      <c r="AH2382" t="s">
        <v>6186</v>
      </c>
      <c r="AI2382" t="s">
        <v>6186</v>
      </c>
      <c r="AJ2382" t="s">
        <v>6186</v>
      </c>
      <c r="AK2382" t="s">
        <v>6186</v>
      </c>
      <c r="AL2382" t="s">
        <v>6186</v>
      </c>
      <c r="AM2382" t="s">
        <v>6186</v>
      </c>
      <c r="AN2382" t="s">
        <v>6186</v>
      </c>
      <c r="AO2382" t="s">
        <v>6186</v>
      </c>
      <c r="AP2382" t="s">
        <v>6186</v>
      </c>
      <c r="AQ2382" t="s">
        <v>6186</v>
      </c>
      <c r="AR2382" t="s">
        <v>6186</v>
      </c>
      <c r="AS2382" t="s">
        <v>6186</v>
      </c>
      <c r="AT2382" t="s">
        <v>6186</v>
      </c>
      <c r="AU2382" t="s">
        <v>6186</v>
      </c>
      <c r="AV2382" t="s">
        <v>6186</v>
      </c>
      <c r="AW2382" t="s">
        <v>6186</v>
      </c>
      <c r="AX2382" t="s">
        <v>6186</v>
      </c>
      <c r="AY2382" t="s">
        <v>6186</v>
      </c>
      <c r="AZ2382" t="s">
        <v>6186</v>
      </c>
      <c r="BA2382" t="s">
        <v>6186</v>
      </c>
      <c r="BB2382" t="s">
        <v>6186</v>
      </c>
      <c r="BC2382" t="s">
        <v>6186</v>
      </c>
      <c r="BD2382" t="s">
        <v>6186</v>
      </c>
    </row>
    <row r="2383" spans="1:56">
      <c r="A2383" t="s">
        <v>6189</v>
      </c>
      <c r="B2383">
        <v>6500</v>
      </c>
      <c r="C2383">
        <v>1976</v>
      </c>
      <c r="D2383" t="s">
        <v>6186</v>
      </c>
      <c r="E2383" t="s">
        <v>6186</v>
      </c>
      <c r="F2383" t="s">
        <v>6186</v>
      </c>
      <c r="H2383" t="s">
        <v>6186</v>
      </c>
      <c r="I2383" t="str">
        <f t="shared" si="41"/>
        <v/>
      </c>
      <c r="K2383" t="s">
        <v>6186</v>
      </c>
      <c r="L2383" t="s">
        <v>6186</v>
      </c>
      <c r="M2383" t="s">
        <v>6186</v>
      </c>
      <c r="N2383" t="s">
        <v>6186</v>
      </c>
      <c r="O2383" t="s">
        <v>6186</v>
      </c>
      <c r="P2383" t="s">
        <v>6186</v>
      </c>
      <c r="Q2383" t="s">
        <v>6186</v>
      </c>
      <c r="R2383" t="s">
        <v>6186</v>
      </c>
      <c r="S2383" t="s">
        <v>6186</v>
      </c>
      <c r="T2383" t="s">
        <v>6186</v>
      </c>
      <c r="U2383" t="s">
        <v>6186</v>
      </c>
      <c r="V2383" t="s">
        <v>6186</v>
      </c>
      <c r="W2383" t="s">
        <v>6186</v>
      </c>
      <c r="X2383" t="s">
        <v>6186</v>
      </c>
      <c r="Y2383" t="s">
        <v>6186</v>
      </c>
      <c r="Z2383" t="s">
        <v>6186</v>
      </c>
      <c r="AA2383" t="s">
        <v>6186</v>
      </c>
      <c r="AB2383" t="s">
        <v>6186</v>
      </c>
      <c r="AC2383" t="s">
        <v>6186</v>
      </c>
      <c r="AD2383" t="s">
        <v>6186</v>
      </c>
      <c r="AE2383" t="s">
        <v>6186</v>
      </c>
      <c r="AF2383" t="s">
        <v>6186</v>
      </c>
      <c r="AG2383" t="s">
        <v>6186</v>
      </c>
      <c r="AH2383" t="s">
        <v>6186</v>
      </c>
      <c r="AI2383" t="s">
        <v>6186</v>
      </c>
      <c r="AJ2383" t="s">
        <v>6186</v>
      </c>
      <c r="AK2383" t="s">
        <v>6186</v>
      </c>
      <c r="AL2383" t="s">
        <v>6186</v>
      </c>
      <c r="AM2383" t="s">
        <v>6186</v>
      </c>
      <c r="AN2383" t="s">
        <v>6186</v>
      </c>
      <c r="AO2383" t="s">
        <v>6186</v>
      </c>
      <c r="AP2383" t="s">
        <v>6186</v>
      </c>
      <c r="AQ2383" t="s">
        <v>6186</v>
      </c>
      <c r="AR2383" t="s">
        <v>6186</v>
      </c>
      <c r="AS2383" t="s">
        <v>6186</v>
      </c>
      <c r="AT2383" t="s">
        <v>6186</v>
      </c>
      <c r="AU2383" t="s">
        <v>6186</v>
      </c>
      <c r="AV2383" t="s">
        <v>6186</v>
      </c>
      <c r="AW2383" t="s">
        <v>6186</v>
      </c>
      <c r="AX2383" t="s">
        <v>6186</v>
      </c>
      <c r="AY2383" t="s">
        <v>6186</v>
      </c>
      <c r="AZ2383" t="s">
        <v>6186</v>
      </c>
      <c r="BA2383" t="s">
        <v>6186</v>
      </c>
      <c r="BB2383" t="s">
        <v>6186</v>
      </c>
      <c r="BC2383" t="s">
        <v>6186</v>
      </c>
      <c r="BD2383" t="s">
        <v>6186</v>
      </c>
    </row>
    <row r="2384" spans="1:56">
      <c r="A2384" t="s">
        <v>6189</v>
      </c>
      <c r="B2384">
        <v>6500</v>
      </c>
      <c r="C2384">
        <v>1977</v>
      </c>
      <c r="D2384" t="s">
        <v>6186</v>
      </c>
      <c r="E2384" t="s">
        <v>6186</v>
      </c>
      <c r="F2384" t="s">
        <v>6186</v>
      </c>
      <c r="H2384" t="s">
        <v>6186</v>
      </c>
      <c r="I2384" t="str">
        <f t="shared" si="41"/>
        <v/>
      </c>
      <c r="K2384" t="s">
        <v>6186</v>
      </c>
      <c r="L2384" t="s">
        <v>6186</v>
      </c>
      <c r="M2384" t="s">
        <v>6186</v>
      </c>
      <c r="N2384" t="s">
        <v>6186</v>
      </c>
      <c r="O2384" t="s">
        <v>6186</v>
      </c>
      <c r="P2384" t="s">
        <v>6186</v>
      </c>
      <c r="Q2384" t="s">
        <v>6186</v>
      </c>
      <c r="R2384" t="s">
        <v>6186</v>
      </c>
      <c r="S2384" t="s">
        <v>6186</v>
      </c>
      <c r="T2384" t="s">
        <v>6186</v>
      </c>
      <c r="U2384" t="s">
        <v>6186</v>
      </c>
      <c r="V2384" t="s">
        <v>6186</v>
      </c>
      <c r="W2384" t="s">
        <v>6186</v>
      </c>
      <c r="X2384" t="s">
        <v>6186</v>
      </c>
      <c r="Y2384" t="s">
        <v>6186</v>
      </c>
      <c r="Z2384" t="s">
        <v>6186</v>
      </c>
      <c r="AA2384" t="s">
        <v>6186</v>
      </c>
      <c r="AB2384" t="s">
        <v>6186</v>
      </c>
      <c r="AC2384" t="s">
        <v>6186</v>
      </c>
      <c r="AD2384" t="s">
        <v>6186</v>
      </c>
      <c r="AE2384" t="s">
        <v>6186</v>
      </c>
      <c r="AF2384" t="s">
        <v>6186</v>
      </c>
      <c r="AG2384" t="s">
        <v>6186</v>
      </c>
      <c r="AH2384" t="s">
        <v>6186</v>
      </c>
      <c r="AI2384" t="s">
        <v>6186</v>
      </c>
      <c r="AJ2384" t="s">
        <v>6186</v>
      </c>
      <c r="AK2384" t="s">
        <v>6186</v>
      </c>
      <c r="AL2384" t="s">
        <v>6186</v>
      </c>
      <c r="AM2384" t="s">
        <v>6186</v>
      </c>
      <c r="AN2384" t="s">
        <v>6186</v>
      </c>
      <c r="AO2384" t="s">
        <v>6186</v>
      </c>
      <c r="AP2384" t="s">
        <v>6186</v>
      </c>
      <c r="AQ2384" t="s">
        <v>6186</v>
      </c>
      <c r="AR2384" t="s">
        <v>6186</v>
      </c>
      <c r="AS2384" t="s">
        <v>6186</v>
      </c>
      <c r="AT2384" t="s">
        <v>6186</v>
      </c>
      <c r="AU2384" t="s">
        <v>6186</v>
      </c>
      <c r="AV2384" t="s">
        <v>6186</v>
      </c>
      <c r="AW2384" t="s">
        <v>6186</v>
      </c>
      <c r="AX2384" t="s">
        <v>6186</v>
      </c>
      <c r="AY2384" t="s">
        <v>6186</v>
      </c>
      <c r="AZ2384" t="s">
        <v>6186</v>
      </c>
      <c r="BA2384" t="s">
        <v>6186</v>
      </c>
      <c r="BB2384" t="s">
        <v>6186</v>
      </c>
      <c r="BC2384" t="s">
        <v>6186</v>
      </c>
      <c r="BD2384" t="s">
        <v>6186</v>
      </c>
    </row>
    <row r="2385" spans="1:56">
      <c r="A2385" t="s">
        <v>6189</v>
      </c>
      <c r="B2385">
        <v>6500</v>
      </c>
      <c r="C2385">
        <v>1978</v>
      </c>
      <c r="D2385">
        <v>0</v>
      </c>
      <c r="E2385">
        <v>1.5E-5</v>
      </c>
      <c r="F2385">
        <v>11.812430000000001</v>
      </c>
      <c r="H2385">
        <v>10.015599999999999</v>
      </c>
      <c r="I2385">
        <f t="shared" si="41"/>
        <v>1.5023399999999998E-4</v>
      </c>
      <c r="K2385">
        <v>9.7378699999999991</v>
      </c>
      <c r="L2385">
        <v>10.37734</v>
      </c>
      <c r="M2385">
        <v>887.31569000000002</v>
      </c>
      <c r="N2385">
        <v>912.62238000000002</v>
      </c>
      <c r="O2385">
        <v>856.38529000000005</v>
      </c>
      <c r="P2385" t="s">
        <v>6186</v>
      </c>
      <c r="Q2385">
        <v>322.22539999999998</v>
      </c>
      <c r="R2385">
        <v>152.88730000000001</v>
      </c>
      <c r="S2385">
        <v>18.3413</v>
      </c>
      <c r="T2385">
        <v>0.47486800000000001</v>
      </c>
      <c r="U2385">
        <v>2.3521E-2</v>
      </c>
      <c r="V2385">
        <v>32.629420000000003</v>
      </c>
      <c r="W2385" t="s">
        <v>6186</v>
      </c>
      <c r="X2385" t="s">
        <v>6186</v>
      </c>
      <c r="Y2385">
        <v>1</v>
      </c>
      <c r="Z2385" t="s">
        <v>6186</v>
      </c>
      <c r="AA2385">
        <v>1</v>
      </c>
      <c r="AB2385" t="s">
        <v>6186</v>
      </c>
      <c r="AC2385" t="s">
        <v>6186</v>
      </c>
      <c r="AD2385" t="s">
        <v>6186</v>
      </c>
      <c r="AE2385">
        <v>1</v>
      </c>
      <c r="AF2385" t="s">
        <v>6186</v>
      </c>
      <c r="AG2385" t="s">
        <v>6186</v>
      </c>
      <c r="AH2385" t="s">
        <v>6186</v>
      </c>
      <c r="AI2385" t="s">
        <v>6186</v>
      </c>
      <c r="AJ2385" t="s">
        <v>6186</v>
      </c>
      <c r="AK2385" t="s">
        <v>6186</v>
      </c>
      <c r="AL2385" t="s">
        <v>6186</v>
      </c>
      <c r="AM2385" t="s">
        <v>6186</v>
      </c>
      <c r="AN2385" t="s">
        <v>6186</v>
      </c>
      <c r="AO2385" t="s">
        <v>6186</v>
      </c>
      <c r="AP2385">
        <v>1</v>
      </c>
      <c r="AQ2385" t="s">
        <v>6186</v>
      </c>
      <c r="AR2385" t="s">
        <v>6186</v>
      </c>
      <c r="AS2385" t="s">
        <v>6186</v>
      </c>
      <c r="AT2385" t="s">
        <v>6186</v>
      </c>
      <c r="AU2385" t="s">
        <v>6186</v>
      </c>
      <c r="AV2385" t="s">
        <v>6186</v>
      </c>
      <c r="AW2385" t="s">
        <v>6186</v>
      </c>
      <c r="AX2385">
        <v>7</v>
      </c>
      <c r="AY2385" t="s">
        <v>6186</v>
      </c>
      <c r="AZ2385" t="s">
        <v>6186</v>
      </c>
      <c r="BA2385" t="s">
        <v>6186</v>
      </c>
      <c r="BB2385" t="s">
        <v>6186</v>
      </c>
      <c r="BC2385" t="s">
        <v>6186</v>
      </c>
      <c r="BD2385" t="s">
        <v>6186</v>
      </c>
    </row>
    <row r="2386" spans="1:56">
      <c r="A2386" t="s">
        <v>6189</v>
      </c>
      <c r="B2386">
        <v>6500</v>
      </c>
      <c r="C2386">
        <v>1979</v>
      </c>
      <c r="D2386" t="s">
        <v>6186</v>
      </c>
      <c r="E2386" t="s">
        <v>6186</v>
      </c>
      <c r="F2386" t="s">
        <v>6186</v>
      </c>
      <c r="H2386" t="s">
        <v>6186</v>
      </c>
      <c r="I2386" t="str">
        <f t="shared" si="41"/>
        <v/>
      </c>
      <c r="K2386" t="s">
        <v>6186</v>
      </c>
      <c r="L2386" t="s">
        <v>6186</v>
      </c>
      <c r="M2386" t="s">
        <v>6186</v>
      </c>
      <c r="N2386" t="s">
        <v>6186</v>
      </c>
      <c r="O2386" t="s">
        <v>6186</v>
      </c>
      <c r="P2386" t="s">
        <v>6186</v>
      </c>
      <c r="Q2386" t="s">
        <v>6186</v>
      </c>
      <c r="R2386" t="s">
        <v>6186</v>
      </c>
      <c r="S2386" t="s">
        <v>6186</v>
      </c>
      <c r="T2386" t="s">
        <v>6186</v>
      </c>
      <c r="U2386" t="s">
        <v>6186</v>
      </c>
      <c r="V2386" t="s">
        <v>6186</v>
      </c>
      <c r="W2386" t="s">
        <v>6186</v>
      </c>
      <c r="X2386" t="s">
        <v>6186</v>
      </c>
      <c r="Y2386" t="s">
        <v>6186</v>
      </c>
      <c r="Z2386" t="s">
        <v>6186</v>
      </c>
      <c r="AA2386" t="s">
        <v>6186</v>
      </c>
      <c r="AB2386" t="s">
        <v>6186</v>
      </c>
      <c r="AC2386" t="s">
        <v>6186</v>
      </c>
      <c r="AD2386" t="s">
        <v>6186</v>
      </c>
      <c r="AE2386" t="s">
        <v>6186</v>
      </c>
      <c r="AF2386" t="s">
        <v>6186</v>
      </c>
      <c r="AG2386" t="s">
        <v>6186</v>
      </c>
      <c r="AH2386" t="s">
        <v>6186</v>
      </c>
      <c r="AI2386" t="s">
        <v>6186</v>
      </c>
      <c r="AJ2386" t="s">
        <v>6186</v>
      </c>
      <c r="AK2386" t="s">
        <v>6186</v>
      </c>
      <c r="AL2386" t="s">
        <v>6186</v>
      </c>
      <c r="AM2386" t="s">
        <v>6186</v>
      </c>
      <c r="AN2386" t="s">
        <v>6186</v>
      </c>
      <c r="AO2386" t="s">
        <v>6186</v>
      </c>
      <c r="AP2386" t="s">
        <v>6186</v>
      </c>
      <c r="AQ2386" t="s">
        <v>6186</v>
      </c>
      <c r="AR2386" t="s">
        <v>6186</v>
      </c>
      <c r="AS2386" t="s">
        <v>6186</v>
      </c>
      <c r="AT2386" t="s">
        <v>6186</v>
      </c>
      <c r="AU2386" t="s">
        <v>6186</v>
      </c>
      <c r="AV2386" t="s">
        <v>6186</v>
      </c>
      <c r="AW2386" t="s">
        <v>6186</v>
      </c>
      <c r="AX2386" t="s">
        <v>6186</v>
      </c>
      <c r="AY2386" t="s">
        <v>6186</v>
      </c>
      <c r="AZ2386" t="s">
        <v>6186</v>
      </c>
      <c r="BA2386" t="s">
        <v>6186</v>
      </c>
      <c r="BB2386" t="s">
        <v>6186</v>
      </c>
      <c r="BC2386" t="s">
        <v>6186</v>
      </c>
      <c r="BD2386" t="s">
        <v>6186</v>
      </c>
    </row>
    <row r="2387" spans="1:56">
      <c r="A2387" t="s">
        <v>6189</v>
      </c>
      <c r="B2387">
        <v>6500</v>
      </c>
      <c r="C2387">
        <v>1980</v>
      </c>
      <c r="D2387">
        <v>1</v>
      </c>
      <c r="E2387">
        <v>6.6000000000000005E-5</v>
      </c>
      <c r="F2387">
        <v>12.04513</v>
      </c>
      <c r="H2387">
        <v>10.2523</v>
      </c>
      <c r="I2387">
        <f t="shared" si="41"/>
        <v>6.7665180000000007E-4</v>
      </c>
      <c r="K2387">
        <v>9.5180000000000007</v>
      </c>
      <c r="L2387">
        <v>11.319649999999999</v>
      </c>
      <c r="M2387">
        <v>866.83019000000002</v>
      </c>
      <c r="N2387">
        <v>933.70438000000001</v>
      </c>
      <c r="O2387">
        <v>785.09508000000005</v>
      </c>
      <c r="P2387" t="s">
        <v>6186</v>
      </c>
      <c r="Q2387">
        <v>368</v>
      </c>
      <c r="R2387">
        <v>150</v>
      </c>
      <c r="S2387">
        <v>17.973500000000001</v>
      </c>
      <c r="T2387">
        <v>0.407609</v>
      </c>
      <c r="U2387">
        <v>2.3077E-2</v>
      </c>
      <c r="V2387">
        <v>33.327689999999997</v>
      </c>
      <c r="W2387" t="s">
        <v>6186</v>
      </c>
      <c r="X2387" t="s">
        <v>6186</v>
      </c>
      <c r="Y2387">
        <v>1</v>
      </c>
      <c r="Z2387" t="s">
        <v>6186</v>
      </c>
      <c r="AA2387">
        <v>1</v>
      </c>
      <c r="AB2387" t="s">
        <v>6186</v>
      </c>
      <c r="AC2387" t="s">
        <v>6186</v>
      </c>
      <c r="AD2387" t="s">
        <v>6186</v>
      </c>
      <c r="AE2387">
        <v>1</v>
      </c>
      <c r="AF2387" t="s">
        <v>6186</v>
      </c>
      <c r="AG2387" t="s">
        <v>6186</v>
      </c>
      <c r="AH2387" t="s">
        <v>6186</v>
      </c>
      <c r="AI2387" t="s">
        <v>6186</v>
      </c>
      <c r="AJ2387" t="s">
        <v>6186</v>
      </c>
      <c r="AK2387" t="s">
        <v>6186</v>
      </c>
      <c r="AL2387" t="s">
        <v>6186</v>
      </c>
      <c r="AM2387" t="s">
        <v>6186</v>
      </c>
      <c r="AN2387" t="s">
        <v>6186</v>
      </c>
      <c r="AO2387" t="s">
        <v>6186</v>
      </c>
      <c r="AP2387">
        <v>1</v>
      </c>
      <c r="AQ2387" t="s">
        <v>6186</v>
      </c>
      <c r="AR2387" t="s">
        <v>6186</v>
      </c>
      <c r="AS2387" t="s">
        <v>6186</v>
      </c>
      <c r="AT2387" t="s">
        <v>6186</v>
      </c>
      <c r="AU2387" t="s">
        <v>6186</v>
      </c>
      <c r="AV2387">
        <v>3</v>
      </c>
      <c r="AW2387" t="s">
        <v>6186</v>
      </c>
      <c r="AX2387">
        <v>8</v>
      </c>
      <c r="AY2387">
        <v>1</v>
      </c>
      <c r="AZ2387" t="s">
        <v>6186</v>
      </c>
      <c r="BA2387" t="s">
        <v>6186</v>
      </c>
      <c r="BB2387" t="s">
        <v>6186</v>
      </c>
      <c r="BC2387" t="s">
        <v>6186</v>
      </c>
      <c r="BD2387" t="s">
        <v>6186</v>
      </c>
    </row>
    <row r="2388" spans="1:56">
      <c r="A2388" t="s">
        <v>6189</v>
      </c>
      <c r="B2388">
        <v>6500</v>
      </c>
      <c r="C2388">
        <v>1981</v>
      </c>
      <c r="D2388" t="s">
        <v>6186</v>
      </c>
      <c r="E2388" t="s">
        <v>6186</v>
      </c>
      <c r="F2388" t="s">
        <v>6186</v>
      </c>
      <c r="H2388" t="s">
        <v>6186</v>
      </c>
      <c r="I2388" t="str">
        <f t="shared" si="41"/>
        <v/>
      </c>
      <c r="K2388" t="s">
        <v>6186</v>
      </c>
      <c r="L2388" t="s">
        <v>6186</v>
      </c>
      <c r="M2388" t="s">
        <v>6186</v>
      </c>
      <c r="N2388" t="s">
        <v>6186</v>
      </c>
      <c r="O2388" t="s">
        <v>6186</v>
      </c>
      <c r="P2388" t="s">
        <v>6186</v>
      </c>
      <c r="Q2388" t="s">
        <v>6186</v>
      </c>
      <c r="R2388" t="s">
        <v>6186</v>
      </c>
      <c r="S2388" t="s">
        <v>6186</v>
      </c>
      <c r="T2388" t="s">
        <v>6186</v>
      </c>
      <c r="U2388" t="s">
        <v>6186</v>
      </c>
      <c r="V2388" t="s">
        <v>6186</v>
      </c>
      <c r="W2388" t="s">
        <v>6186</v>
      </c>
      <c r="X2388" t="s">
        <v>6186</v>
      </c>
      <c r="Y2388" t="s">
        <v>6186</v>
      </c>
      <c r="Z2388" t="s">
        <v>6186</v>
      </c>
      <c r="AA2388" t="s">
        <v>6186</v>
      </c>
      <c r="AB2388" t="s">
        <v>6186</v>
      </c>
      <c r="AC2388" t="s">
        <v>6186</v>
      </c>
      <c r="AD2388" t="s">
        <v>6186</v>
      </c>
      <c r="AE2388" t="s">
        <v>6186</v>
      </c>
      <c r="AF2388" t="s">
        <v>6186</v>
      </c>
      <c r="AG2388" t="s">
        <v>6186</v>
      </c>
      <c r="AH2388" t="s">
        <v>6186</v>
      </c>
      <c r="AI2388" t="s">
        <v>6186</v>
      </c>
      <c r="AJ2388" t="s">
        <v>6186</v>
      </c>
      <c r="AK2388" t="s">
        <v>6186</v>
      </c>
      <c r="AL2388" t="s">
        <v>6186</v>
      </c>
      <c r="AM2388" t="s">
        <v>6186</v>
      </c>
      <c r="AN2388" t="s">
        <v>6186</v>
      </c>
      <c r="AO2388" t="s">
        <v>6186</v>
      </c>
      <c r="AP2388" t="s">
        <v>6186</v>
      </c>
      <c r="AQ2388" t="s">
        <v>6186</v>
      </c>
      <c r="AR2388" t="s">
        <v>6186</v>
      </c>
      <c r="AS2388" t="s">
        <v>6186</v>
      </c>
      <c r="AT2388" t="s">
        <v>6186</v>
      </c>
      <c r="AU2388" t="s">
        <v>6186</v>
      </c>
      <c r="AV2388" t="s">
        <v>6186</v>
      </c>
      <c r="AW2388" t="s">
        <v>6186</v>
      </c>
      <c r="AX2388" t="s">
        <v>6186</v>
      </c>
      <c r="AY2388" t="s">
        <v>6186</v>
      </c>
      <c r="AZ2388" t="s">
        <v>6186</v>
      </c>
      <c r="BA2388" t="s">
        <v>6186</v>
      </c>
      <c r="BB2388" t="s">
        <v>6186</v>
      </c>
      <c r="BC2388" t="s">
        <v>6186</v>
      </c>
      <c r="BD2388" t="s">
        <v>6186</v>
      </c>
    </row>
    <row r="2389" spans="1:56">
      <c r="A2389" t="s">
        <v>6189</v>
      </c>
      <c r="B2389">
        <v>6500</v>
      </c>
      <c r="C2389">
        <v>1982</v>
      </c>
      <c r="D2389" t="s">
        <v>6186</v>
      </c>
      <c r="E2389" t="s">
        <v>6186</v>
      </c>
      <c r="F2389" t="s">
        <v>6186</v>
      </c>
      <c r="H2389" t="s">
        <v>6186</v>
      </c>
      <c r="I2389" t="str">
        <f t="shared" si="41"/>
        <v/>
      </c>
      <c r="K2389" t="s">
        <v>6186</v>
      </c>
      <c r="L2389" t="s">
        <v>6186</v>
      </c>
      <c r="M2389" t="s">
        <v>6186</v>
      </c>
      <c r="N2389" t="s">
        <v>6186</v>
      </c>
      <c r="O2389" t="s">
        <v>6186</v>
      </c>
      <c r="P2389" t="s">
        <v>6186</v>
      </c>
      <c r="Q2389" t="s">
        <v>6186</v>
      </c>
      <c r="R2389" t="s">
        <v>6186</v>
      </c>
      <c r="S2389" t="s">
        <v>6186</v>
      </c>
      <c r="T2389" t="s">
        <v>6186</v>
      </c>
      <c r="U2389" t="s">
        <v>6186</v>
      </c>
      <c r="V2389" t="s">
        <v>6186</v>
      </c>
      <c r="W2389" t="s">
        <v>6186</v>
      </c>
      <c r="X2389" t="s">
        <v>6186</v>
      </c>
      <c r="Y2389" t="s">
        <v>6186</v>
      </c>
      <c r="Z2389" t="s">
        <v>6186</v>
      </c>
      <c r="AA2389" t="s">
        <v>6186</v>
      </c>
      <c r="AB2389" t="s">
        <v>6186</v>
      </c>
      <c r="AC2389" t="s">
        <v>6186</v>
      </c>
      <c r="AD2389" t="s">
        <v>6186</v>
      </c>
      <c r="AE2389" t="s">
        <v>6186</v>
      </c>
      <c r="AF2389" t="s">
        <v>6186</v>
      </c>
      <c r="AG2389" t="s">
        <v>6186</v>
      </c>
      <c r="AH2389" t="s">
        <v>6186</v>
      </c>
      <c r="AI2389" t="s">
        <v>6186</v>
      </c>
      <c r="AJ2389" t="s">
        <v>6186</v>
      </c>
      <c r="AK2389" t="s">
        <v>6186</v>
      </c>
      <c r="AL2389" t="s">
        <v>6186</v>
      </c>
      <c r="AM2389" t="s">
        <v>6186</v>
      </c>
      <c r="AN2389" t="s">
        <v>6186</v>
      </c>
      <c r="AO2389" t="s">
        <v>6186</v>
      </c>
      <c r="AP2389" t="s">
        <v>6186</v>
      </c>
      <c r="AQ2389" t="s">
        <v>6186</v>
      </c>
      <c r="AR2389" t="s">
        <v>6186</v>
      </c>
      <c r="AS2389" t="s">
        <v>6186</v>
      </c>
      <c r="AT2389" t="s">
        <v>6186</v>
      </c>
      <c r="AU2389" t="s">
        <v>6186</v>
      </c>
      <c r="AV2389" t="s">
        <v>6186</v>
      </c>
      <c r="AW2389" t="s">
        <v>6186</v>
      </c>
      <c r="AX2389" t="s">
        <v>6186</v>
      </c>
      <c r="AY2389" t="s">
        <v>6186</v>
      </c>
      <c r="AZ2389" t="s">
        <v>6186</v>
      </c>
      <c r="BA2389" t="s">
        <v>6186</v>
      </c>
      <c r="BB2389" t="s">
        <v>6186</v>
      </c>
      <c r="BC2389" t="s">
        <v>6186</v>
      </c>
      <c r="BD2389" t="s">
        <v>6186</v>
      </c>
    </row>
    <row r="2390" spans="1:56">
      <c r="A2390" t="s">
        <v>6189</v>
      </c>
      <c r="B2390">
        <v>6500</v>
      </c>
      <c r="C2390">
        <v>1983</v>
      </c>
      <c r="D2390" t="s">
        <v>6186</v>
      </c>
      <c r="E2390" t="s">
        <v>6186</v>
      </c>
      <c r="F2390" t="s">
        <v>6186</v>
      </c>
      <c r="H2390" t="s">
        <v>6186</v>
      </c>
      <c r="I2390" t="str">
        <f t="shared" si="41"/>
        <v/>
      </c>
      <c r="K2390" t="s">
        <v>6186</v>
      </c>
      <c r="L2390" t="s">
        <v>6186</v>
      </c>
      <c r="M2390" t="s">
        <v>6186</v>
      </c>
      <c r="N2390" t="s">
        <v>6186</v>
      </c>
      <c r="O2390" t="s">
        <v>6186</v>
      </c>
      <c r="P2390" t="s">
        <v>6186</v>
      </c>
      <c r="Q2390" t="s">
        <v>6186</v>
      </c>
      <c r="R2390" t="s">
        <v>6186</v>
      </c>
      <c r="S2390" t="s">
        <v>6186</v>
      </c>
      <c r="T2390" t="s">
        <v>6186</v>
      </c>
      <c r="U2390" t="s">
        <v>6186</v>
      </c>
      <c r="V2390" t="s">
        <v>6186</v>
      </c>
      <c r="W2390" t="s">
        <v>6186</v>
      </c>
      <c r="X2390" t="s">
        <v>6186</v>
      </c>
      <c r="Y2390" t="s">
        <v>6186</v>
      </c>
      <c r="Z2390" t="s">
        <v>6186</v>
      </c>
      <c r="AA2390" t="s">
        <v>6186</v>
      </c>
      <c r="AB2390" t="s">
        <v>6186</v>
      </c>
      <c r="AC2390" t="s">
        <v>6186</v>
      </c>
      <c r="AD2390" t="s">
        <v>6186</v>
      </c>
      <c r="AE2390" t="s">
        <v>6186</v>
      </c>
      <c r="AF2390" t="s">
        <v>6186</v>
      </c>
      <c r="AG2390" t="s">
        <v>6186</v>
      </c>
      <c r="AH2390" t="s">
        <v>6186</v>
      </c>
      <c r="AI2390" t="s">
        <v>6186</v>
      </c>
      <c r="AJ2390" t="s">
        <v>6186</v>
      </c>
      <c r="AK2390" t="s">
        <v>6186</v>
      </c>
      <c r="AL2390" t="s">
        <v>6186</v>
      </c>
      <c r="AM2390" t="s">
        <v>6186</v>
      </c>
      <c r="AN2390" t="s">
        <v>6186</v>
      </c>
      <c r="AO2390" t="s">
        <v>6186</v>
      </c>
      <c r="AP2390" t="s">
        <v>6186</v>
      </c>
      <c r="AQ2390" t="s">
        <v>6186</v>
      </c>
      <c r="AR2390" t="s">
        <v>6186</v>
      </c>
      <c r="AS2390" t="s">
        <v>6186</v>
      </c>
      <c r="AT2390" t="s">
        <v>6186</v>
      </c>
      <c r="AU2390" t="s">
        <v>6186</v>
      </c>
      <c r="AV2390" t="s">
        <v>6186</v>
      </c>
      <c r="AW2390" t="s">
        <v>6186</v>
      </c>
      <c r="AX2390" t="s">
        <v>6186</v>
      </c>
      <c r="AY2390" t="s">
        <v>6186</v>
      </c>
      <c r="AZ2390" t="s">
        <v>6186</v>
      </c>
      <c r="BA2390" t="s">
        <v>6186</v>
      </c>
      <c r="BB2390" t="s">
        <v>6186</v>
      </c>
      <c r="BC2390" t="s">
        <v>6186</v>
      </c>
      <c r="BD2390" t="s">
        <v>6186</v>
      </c>
    </row>
    <row r="2391" spans="1:56">
      <c r="A2391" t="s">
        <v>6189</v>
      </c>
      <c r="B2391">
        <v>6500</v>
      </c>
      <c r="C2391">
        <v>1984</v>
      </c>
      <c r="D2391" t="s">
        <v>6186</v>
      </c>
      <c r="E2391" t="s">
        <v>6186</v>
      </c>
      <c r="F2391" t="s">
        <v>6186</v>
      </c>
      <c r="H2391" t="s">
        <v>6186</v>
      </c>
      <c r="I2391" t="str">
        <f t="shared" si="41"/>
        <v/>
      </c>
      <c r="K2391" t="s">
        <v>6186</v>
      </c>
      <c r="L2391" t="s">
        <v>6186</v>
      </c>
      <c r="M2391" t="s">
        <v>6186</v>
      </c>
      <c r="N2391" t="s">
        <v>6186</v>
      </c>
      <c r="O2391" t="s">
        <v>6186</v>
      </c>
      <c r="P2391" t="s">
        <v>6186</v>
      </c>
      <c r="Q2391" t="s">
        <v>6186</v>
      </c>
      <c r="R2391" t="s">
        <v>6186</v>
      </c>
      <c r="S2391" t="s">
        <v>6186</v>
      </c>
      <c r="T2391" t="s">
        <v>6186</v>
      </c>
      <c r="U2391" t="s">
        <v>6186</v>
      </c>
      <c r="V2391" t="s">
        <v>6186</v>
      </c>
      <c r="W2391" t="s">
        <v>6186</v>
      </c>
      <c r="X2391" t="s">
        <v>6186</v>
      </c>
      <c r="Y2391" t="s">
        <v>6186</v>
      </c>
      <c r="Z2391" t="s">
        <v>6186</v>
      </c>
      <c r="AA2391" t="s">
        <v>6186</v>
      </c>
      <c r="AB2391" t="s">
        <v>6186</v>
      </c>
      <c r="AC2391" t="s">
        <v>6186</v>
      </c>
      <c r="AD2391" t="s">
        <v>6186</v>
      </c>
      <c r="AE2391" t="s">
        <v>6186</v>
      </c>
      <c r="AF2391" t="s">
        <v>6186</v>
      </c>
      <c r="AG2391" t="s">
        <v>6186</v>
      </c>
      <c r="AH2391" t="s">
        <v>6186</v>
      </c>
      <c r="AI2391" t="s">
        <v>6186</v>
      </c>
      <c r="AJ2391" t="s">
        <v>6186</v>
      </c>
      <c r="AK2391" t="s">
        <v>6186</v>
      </c>
      <c r="AL2391" t="s">
        <v>6186</v>
      </c>
      <c r="AM2391" t="s">
        <v>6186</v>
      </c>
      <c r="AN2391" t="s">
        <v>6186</v>
      </c>
      <c r="AO2391" t="s">
        <v>6186</v>
      </c>
      <c r="AP2391" t="s">
        <v>6186</v>
      </c>
      <c r="AQ2391" t="s">
        <v>6186</v>
      </c>
      <c r="AR2391" t="s">
        <v>6186</v>
      </c>
      <c r="AS2391" t="s">
        <v>6186</v>
      </c>
      <c r="AT2391" t="s">
        <v>6186</v>
      </c>
      <c r="AU2391" t="s">
        <v>6186</v>
      </c>
      <c r="AV2391" t="s">
        <v>6186</v>
      </c>
      <c r="AW2391" t="s">
        <v>6186</v>
      </c>
      <c r="AX2391" t="s">
        <v>6186</v>
      </c>
      <c r="AY2391" t="s">
        <v>6186</v>
      </c>
      <c r="AZ2391" t="s">
        <v>6186</v>
      </c>
      <c r="BA2391" t="s">
        <v>6186</v>
      </c>
      <c r="BB2391" t="s">
        <v>6186</v>
      </c>
      <c r="BC2391" t="s">
        <v>6186</v>
      </c>
      <c r="BD2391" t="s">
        <v>6186</v>
      </c>
    </row>
    <row r="2392" spans="1:56">
      <c r="A2392" t="s">
        <v>6189</v>
      </c>
      <c r="B2392">
        <v>6500</v>
      </c>
      <c r="C2392">
        <v>1985</v>
      </c>
      <c r="D2392" t="s">
        <v>6186</v>
      </c>
      <c r="E2392" t="s">
        <v>6186</v>
      </c>
      <c r="F2392" t="s">
        <v>6186</v>
      </c>
      <c r="H2392" t="s">
        <v>6186</v>
      </c>
      <c r="I2392" t="str">
        <f t="shared" si="41"/>
        <v/>
      </c>
      <c r="K2392" t="s">
        <v>6186</v>
      </c>
      <c r="L2392" t="s">
        <v>6186</v>
      </c>
      <c r="M2392" t="s">
        <v>6186</v>
      </c>
      <c r="N2392" t="s">
        <v>6186</v>
      </c>
      <c r="O2392" t="s">
        <v>6186</v>
      </c>
      <c r="P2392" t="s">
        <v>6186</v>
      </c>
      <c r="Q2392" t="s">
        <v>6186</v>
      </c>
      <c r="R2392" t="s">
        <v>6186</v>
      </c>
      <c r="S2392" t="s">
        <v>6186</v>
      </c>
      <c r="T2392" t="s">
        <v>6186</v>
      </c>
      <c r="U2392" t="s">
        <v>6186</v>
      </c>
      <c r="V2392" t="s">
        <v>6186</v>
      </c>
      <c r="W2392" t="s">
        <v>6186</v>
      </c>
      <c r="X2392" t="s">
        <v>6186</v>
      </c>
      <c r="Y2392" t="s">
        <v>6186</v>
      </c>
      <c r="Z2392" t="s">
        <v>6186</v>
      </c>
      <c r="AA2392" t="s">
        <v>6186</v>
      </c>
      <c r="AB2392" t="s">
        <v>6186</v>
      </c>
      <c r="AC2392" t="s">
        <v>6186</v>
      </c>
      <c r="AD2392" t="s">
        <v>6186</v>
      </c>
      <c r="AE2392" t="s">
        <v>6186</v>
      </c>
      <c r="AF2392" t="s">
        <v>6186</v>
      </c>
      <c r="AG2392" t="s">
        <v>6186</v>
      </c>
      <c r="AH2392" t="s">
        <v>6186</v>
      </c>
      <c r="AI2392" t="s">
        <v>6186</v>
      </c>
      <c r="AJ2392" t="s">
        <v>6186</v>
      </c>
      <c r="AK2392" t="s">
        <v>6186</v>
      </c>
      <c r="AL2392" t="s">
        <v>6186</v>
      </c>
      <c r="AM2392" t="s">
        <v>6186</v>
      </c>
      <c r="AN2392" t="s">
        <v>6186</v>
      </c>
      <c r="AO2392" t="s">
        <v>6186</v>
      </c>
      <c r="AP2392" t="s">
        <v>6186</v>
      </c>
      <c r="AQ2392" t="s">
        <v>6186</v>
      </c>
      <c r="AR2392" t="s">
        <v>6186</v>
      </c>
      <c r="AS2392" t="s">
        <v>6186</v>
      </c>
      <c r="AT2392" t="s">
        <v>6186</v>
      </c>
      <c r="AU2392" t="s">
        <v>6186</v>
      </c>
      <c r="AV2392" t="s">
        <v>6186</v>
      </c>
      <c r="AW2392" t="s">
        <v>6186</v>
      </c>
      <c r="AX2392" t="s">
        <v>6186</v>
      </c>
      <c r="AY2392" t="s">
        <v>6186</v>
      </c>
      <c r="AZ2392" t="s">
        <v>6186</v>
      </c>
      <c r="BA2392" t="s">
        <v>6186</v>
      </c>
      <c r="BB2392" t="s">
        <v>6186</v>
      </c>
      <c r="BC2392" t="s">
        <v>6186</v>
      </c>
      <c r="BD2392" t="s">
        <v>6186</v>
      </c>
    </row>
    <row r="2393" spans="1:56">
      <c r="A2393" t="s">
        <v>6189</v>
      </c>
      <c r="B2393">
        <v>6500</v>
      </c>
      <c r="C2393">
        <v>1986</v>
      </c>
      <c r="D2393" t="s">
        <v>6186</v>
      </c>
      <c r="E2393" t="s">
        <v>6186</v>
      </c>
      <c r="F2393" t="s">
        <v>6186</v>
      </c>
      <c r="H2393" t="s">
        <v>6186</v>
      </c>
      <c r="I2393" t="str">
        <f t="shared" si="41"/>
        <v/>
      </c>
      <c r="K2393" t="s">
        <v>6186</v>
      </c>
      <c r="L2393" t="s">
        <v>6186</v>
      </c>
      <c r="M2393" t="s">
        <v>6186</v>
      </c>
      <c r="N2393" t="s">
        <v>6186</v>
      </c>
      <c r="O2393" t="s">
        <v>6186</v>
      </c>
      <c r="P2393" t="s">
        <v>6186</v>
      </c>
      <c r="Q2393" t="s">
        <v>6186</v>
      </c>
      <c r="R2393" t="s">
        <v>6186</v>
      </c>
      <c r="S2393" t="s">
        <v>6186</v>
      </c>
      <c r="T2393" t="s">
        <v>6186</v>
      </c>
      <c r="U2393" t="s">
        <v>6186</v>
      </c>
      <c r="V2393" t="s">
        <v>6186</v>
      </c>
      <c r="W2393" t="s">
        <v>6186</v>
      </c>
      <c r="X2393" t="s">
        <v>6186</v>
      </c>
      <c r="Y2393" t="s">
        <v>6186</v>
      </c>
      <c r="Z2393" t="s">
        <v>6186</v>
      </c>
      <c r="AA2393" t="s">
        <v>6186</v>
      </c>
      <c r="AB2393" t="s">
        <v>6186</v>
      </c>
      <c r="AC2393" t="s">
        <v>6186</v>
      </c>
      <c r="AD2393" t="s">
        <v>6186</v>
      </c>
      <c r="AE2393" t="s">
        <v>6186</v>
      </c>
      <c r="AF2393" t="s">
        <v>6186</v>
      </c>
      <c r="AG2393" t="s">
        <v>6186</v>
      </c>
      <c r="AH2393" t="s">
        <v>6186</v>
      </c>
      <c r="AI2393" t="s">
        <v>6186</v>
      </c>
      <c r="AJ2393" t="s">
        <v>6186</v>
      </c>
      <c r="AK2393" t="s">
        <v>6186</v>
      </c>
      <c r="AL2393" t="s">
        <v>6186</v>
      </c>
      <c r="AM2393" t="s">
        <v>6186</v>
      </c>
      <c r="AN2393" t="s">
        <v>6186</v>
      </c>
      <c r="AO2393" t="s">
        <v>6186</v>
      </c>
      <c r="AP2393" t="s">
        <v>6186</v>
      </c>
      <c r="AQ2393" t="s">
        <v>6186</v>
      </c>
      <c r="AR2393" t="s">
        <v>6186</v>
      </c>
      <c r="AS2393" t="s">
        <v>6186</v>
      </c>
      <c r="AT2393" t="s">
        <v>6186</v>
      </c>
      <c r="AU2393" t="s">
        <v>6186</v>
      </c>
      <c r="AV2393" t="s">
        <v>6186</v>
      </c>
      <c r="AW2393" t="s">
        <v>6186</v>
      </c>
      <c r="AX2393" t="s">
        <v>6186</v>
      </c>
      <c r="AY2393" t="s">
        <v>6186</v>
      </c>
      <c r="AZ2393" t="s">
        <v>6186</v>
      </c>
      <c r="BA2393" t="s">
        <v>6186</v>
      </c>
      <c r="BB2393" t="s">
        <v>6186</v>
      </c>
      <c r="BC2393" t="s">
        <v>6186</v>
      </c>
      <c r="BD2393" t="s">
        <v>6186</v>
      </c>
    </row>
    <row r="2394" spans="1:56">
      <c r="A2394" t="s">
        <v>6189</v>
      </c>
      <c r="B2394">
        <v>6500</v>
      </c>
      <c r="C2394">
        <v>1987</v>
      </c>
      <c r="D2394" t="s">
        <v>6186</v>
      </c>
      <c r="E2394" t="s">
        <v>6186</v>
      </c>
      <c r="F2394" t="s">
        <v>6186</v>
      </c>
      <c r="H2394" t="s">
        <v>6186</v>
      </c>
      <c r="I2394" t="str">
        <f t="shared" si="41"/>
        <v/>
      </c>
      <c r="K2394" t="s">
        <v>6186</v>
      </c>
      <c r="L2394" t="s">
        <v>6186</v>
      </c>
      <c r="M2394" t="s">
        <v>6186</v>
      </c>
      <c r="N2394" t="s">
        <v>6186</v>
      </c>
      <c r="O2394" t="s">
        <v>6186</v>
      </c>
      <c r="P2394" t="s">
        <v>6186</v>
      </c>
      <c r="Q2394" t="s">
        <v>6186</v>
      </c>
      <c r="R2394" t="s">
        <v>6186</v>
      </c>
      <c r="S2394" t="s">
        <v>6186</v>
      </c>
      <c r="T2394" t="s">
        <v>6186</v>
      </c>
      <c r="U2394" t="s">
        <v>6186</v>
      </c>
      <c r="V2394" t="s">
        <v>6186</v>
      </c>
      <c r="W2394" t="s">
        <v>6186</v>
      </c>
      <c r="X2394" t="s">
        <v>6186</v>
      </c>
      <c r="Y2394" t="s">
        <v>6186</v>
      </c>
      <c r="Z2394" t="s">
        <v>6186</v>
      </c>
      <c r="AA2394" t="s">
        <v>6186</v>
      </c>
      <c r="AB2394" t="s">
        <v>6186</v>
      </c>
      <c r="AC2394" t="s">
        <v>6186</v>
      </c>
      <c r="AD2394" t="s">
        <v>6186</v>
      </c>
      <c r="AE2394" t="s">
        <v>6186</v>
      </c>
      <c r="AF2394" t="s">
        <v>6186</v>
      </c>
      <c r="AG2394" t="s">
        <v>6186</v>
      </c>
      <c r="AH2394" t="s">
        <v>6186</v>
      </c>
      <c r="AI2394" t="s">
        <v>6186</v>
      </c>
      <c r="AJ2394" t="s">
        <v>6186</v>
      </c>
      <c r="AK2394" t="s">
        <v>6186</v>
      </c>
      <c r="AL2394" t="s">
        <v>6186</v>
      </c>
      <c r="AM2394" t="s">
        <v>6186</v>
      </c>
      <c r="AN2394" t="s">
        <v>6186</v>
      </c>
      <c r="AO2394" t="s">
        <v>6186</v>
      </c>
      <c r="AP2394" t="s">
        <v>6186</v>
      </c>
      <c r="AQ2394" t="s">
        <v>6186</v>
      </c>
      <c r="AR2394" t="s">
        <v>6186</v>
      </c>
      <c r="AS2394" t="s">
        <v>6186</v>
      </c>
      <c r="AT2394" t="s">
        <v>6186</v>
      </c>
      <c r="AU2394" t="s">
        <v>6186</v>
      </c>
      <c r="AV2394" t="s">
        <v>6186</v>
      </c>
      <c r="AW2394" t="s">
        <v>6186</v>
      </c>
      <c r="AX2394" t="s">
        <v>6186</v>
      </c>
      <c r="AY2394" t="s">
        <v>6186</v>
      </c>
      <c r="AZ2394" t="s">
        <v>6186</v>
      </c>
      <c r="BA2394" t="s">
        <v>6186</v>
      </c>
      <c r="BB2394" t="s">
        <v>6186</v>
      </c>
      <c r="BC2394" t="s">
        <v>6186</v>
      </c>
      <c r="BD2394" t="s">
        <v>6186</v>
      </c>
    </row>
    <row r="2395" spans="1:56">
      <c r="A2395" t="s">
        <v>6189</v>
      </c>
      <c r="B2395">
        <v>6500</v>
      </c>
      <c r="C2395">
        <v>1988</v>
      </c>
      <c r="D2395" t="s">
        <v>6186</v>
      </c>
      <c r="E2395" t="s">
        <v>6186</v>
      </c>
      <c r="F2395" t="s">
        <v>6186</v>
      </c>
      <c r="H2395" t="s">
        <v>6186</v>
      </c>
      <c r="I2395" t="str">
        <f t="shared" si="41"/>
        <v/>
      </c>
      <c r="K2395" t="s">
        <v>6186</v>
      </c>
      <c r="L2395" t="s">
        <v>6186</v>
      </c>
      <c r="M2395" t="s">
        <v>6186</v>
      </c>
      <c r="N2395" t="s">
        <v>6186</v>
      </c>
      <c r="O2395" t="s">
        <v>6186</v>
      </c>
      <c r="P2395" t="s">
        <v>6186</v>
      </c>
      <c r="Q2395" t="s">
        <v>6186</v>
      </c>
      <c r="R2395" t="s">
        <v>6186</v>
      </c>
      <c r="S2395" t="s">
        <v>6186</v>
      </c>
      <c r="T2395" t="s">
        <v>6186</v>
      </c>
      <c r="U2395" t="s">
        <v>6186</v>
      </c>
      <c r="V2395" t="s">
        <v>6186</v>
      </c>
      <c r="W2395" t="s">
        <v>6186</v>
      </c>
      <c r="X2395" t="s">
        <v>6186</v>
      </c>
      <c r="Y2395" t="s">
        <v>6186</v>
      </c>
      <c r="Z2395" t="s">
        <v>6186</v>
      </c>
      <c r="AA2395" t="s">
        <v>6186</v>
      </c>
      <c r="AB2395" t="s">
        <v>6186</v>
      </c>
      <c r="AC2395" t="s">
        <v>6186</v>
      </c>
      <c r="AD2395" t="s">
        <v>6186</v>
      </c>
      <c r="AE2395" t="s">
        <v>6186</v>
      </c>
      <c r="AF2395" t="s">
        <v>6186</v>
      </c>
      <c r="AG2395" t="s">
        <v>6186</v>
      </c>
      <c r="AH2395" t="s">
        <v>6186</v>
      </c>
      <c r="AI2395" t="s">
        <v>6186</v>
      </c>
      <c r="AJ2395" t="s">
        <v>6186</v>
      </c>
      <c r="AK2395" t="s">
        <v>6186</v>
      </c>
      <c r="AL2395" t="s">
        <v>6186</v>
      </c>
      <c r="AM2395" t="s">
        <v>6186</v>
      </c>
      <c r="AN2395" t="s">
        <v>6186</v>
      </c>
      <c r="AO2395" t="s">
        <v>6186</v>
      </c>
      <c r="AP2395" t="s">
        <v>6186</v>
      </c>
      <c r="AQ2395" t="s">
        <v>6186</v>
      </c>
      <c r="AR2395" t="s">
        <v>6186</v>
      </c>
      <c r="AS2395" t="s">
        <v>6186</v>
      </c>
      <c r="AT2395" t="s">
        <v>6186</v>
      </c>
      <c r="AU2395" t="s">
        <v>6186</v>
      </c>
      <c r="AV2395" t="s">
        <v>6186</v>
      </c>
      <c r="AW2395" t="s">
        <v>6186</v>
      </c>
      <c r="AX2395" t="s">
        <v>6186</v>
      </c>
      <c r="AY2395" t="s">
        <v>6186</v>
      </c>
      <c r="AZ2395" t="s">
        <v>6186</v>
      </c>
      <c r="BA2395" t="s">
        <v>6186</v>
      </c>
      <c r="BB2395" t="s">
        <v>6186</v>
      </c>
      <c r="BC2395" t="s">
        <v>6186</v>
      </c>
      <c r="BD2395" t="s">
        <v>6186</v>
      </c>
    </row>
    <row r="2396" spans="1:56">
      <c r="A2396" t="s">
        <v>6189</v>
      </c>
      <c r="B2396">
        <v>6500</v>
      </c>
      <c r="C2396">
        <v>1989</v>
      </c>
      <c r="D2396" t="s">
        <v>6186</v>
      </c>
      <c r="E2396" t="s">
        <v>6186</v>
      </c>
      <c r="F2396" t="s">
        <v>6186</v>
      </c>
      <c r="H2396" t="s">
        <v>6186</v>
      </c>
      <c r="I2396" t="str">
        <f t="shared" si="41"/>
        <v/>
      </c>
      <c r="K2396" t="s">
        <v>6186</v>
      </c>
      <c r="L2396" t="s">
        <v>6186</v>
      </c>
      <c r="M2396" t="s">
        <v>6186</v>
      </c>
      <c r="N2396" t="s">
        <v>6186</v>
      </c>
      <c r="O2396" t="s">
        <v>6186</v>
      </c>
      <c r="P2396" t="s">
        <v>6186</v>
      </c>
      <c r="Q2396" t="s">
        <v>6186</v>
      </c>
      <c r="R2396" t="s">
        <v>6186</v>
      </c>
      <c r="S2396" t="s">
        <v>6186</v>
      </c>
      <c r="T2396" t="s">
        <v>6186</v>
      </c>
      <c r="U2396" t="s">
        <v>6186</v>
      </c>
      <c r="V2396" t="s">
        <v>6186</v>
      </c>
      <c r="W2396" t="s">
        <v>6186</v>
      </c>
      <c r="X2396" t="s">
        <v>6186</v>
      </c>
      <c r="Y2396" t="s">
        <v>6186</v>
      </c>
      <c r="Z2396" t="s">
        <v>6186</v>
      </c>
      <c r="AA2396" t="s">
        <v>6186</v>
      </c>
      <c r="AB2396" t="s">
        <v>6186</v>
      </c>
      <c r="AC2396" t="s">
        <v>6186</v>
      </c>
      <c r="AD2396" t="s">
        <v>6186</v>
      </c>
      <c r="AE2396" t="s">
        <v>6186</v>
      </c>
      <c r="AF2396" t="s">
        <v>6186</v>
      </c>
      <c r="AG2396" t="s">
        <v>6186</v>
      </c>
      <c r="AH2396" t="s">
        <v>6186</v>
      </c>
      <c r="AI2396" t="s">
        <v>6186</v>
      </c>
      <c r="AJ2396" t="s">
        <v>6186</v>
      </c>
      <c r="AK2396" t="s">
        <v>6186</v>
      </c>
      <c r="AL2396" t="s">
        <v>6186</v>
      </c>
      <c r="AM2396" t="s">
        <v>6186</v>
      </c>
      <c r="AN2396" t="s">
        <v>6186</v>
      </c>
      <c r="AO2396" t="s">
        <v>6186</v>
      </c>
      <c r="AP2396" t="s">
        <v>6186</v>
      </c>
      <c r="AQ2396" t="s">
        <v>6186</v>
      </c>
      <c r="AR2396" t="s">
        <v>6186</v>
      </c>
      <c r="AS2396" t="s">
        <v>6186</v>
      </c>
      <c r="AT2396" t="s">
        <v>6186</v>
      </c>
      <c r="AU2396" t="s">
        <v>6186</v>
      </c>
      <c r="AV2396" t="s">
        <v>6186</v>
      </c>
      <c r="AW2396" t="s">
        <v>6186</v>
      </c>
      <c r="AX2396" t="s">
        <v>6186</v>
      </c>
      <c r="AY2396" t="s">
        <v>6186</v>
      </c>
      <c r="AZ2396" t="s">
        <v>6186</v>
      </c>
      <c r="BA2396" t="s">
        <v>6186</v>
      </c>
      <c r="BB2396" t="s">
        <v>6186</v>
      </c>
      <c r="BC2396" t="s">
        <v>6186</v>
      </c>
      <c r="BD2396" t="s">
        <v>6186</v>
      </c>
    </row>
    <row r="2397" spans="1:56">
      <c r="A2397" t="s">
        <v>6189</v>
      </c>
      <c r="B2397">
        <v>6500</v>
      </c>
      <c r="C2397">
        <v>1990</v>
      </c>
      <c r="D2397" t="s">
        <v>6186</v>
      </c>
      <c r="E2397" t="s">
        <v>6186</v>
      </c>
      <c r="F2397" t="s">
        <v>6186</v>
      </c>
      <c r="H2397" t="s">
        <v>6186</v>
      </c>
      <c r="I2397" t="str">
        <f t="shared" si="41"/>
        <v/>
      </c>
      <c r="K2397" t="s">
        <v>6186</v>
      </c>
      <c r="L2397" t="s">
        <v>6186</v>
      </c>
      <c r="M2397" t="s">
        <v>6186</v>
      </c>
      <c r="N2397" t="s">
        <v>6186</v>
      </c>
      <c r="O2397" t="s">
        <v>6186</v>
      </c>
      <c r="P2397" t="s">
        <v>6186</v>
      </c>
      <c r="Q2397" t="s">
        <v>6186</v>
      </c>
      <c r="R2397" t="s">
        <v>6186</v>
      </c>
      <c r="S2397" t="s">
        <v>6186</v>
      </c>
      <c r="T2397" t="s">
        <v>6186</v>
      </c>
      <c r="U2397" t="s">
        <v>6186</v>
      </c>
      <c r="V2397" t="s">
        <v>6186</v>
      </c>
      <c r="W2397" t="s">
        <v>6186</v>
      </c>
      <c r="X2397" t="s">
        <v>6186</v>
      </c>
      <c r="Y2397" t="s">
        <v>6186</v>
      </c>
      <c r="Z2397" t="s">
        <v>6186</v>
      </c>
      <c r="AA2397" t="s">
        <v>6186</v>
      </c>
      <c r="AB2397" t="s">
        <v>6186</v>
      </c>
      <c r="AC2397" t="s">
        <v>6186</v>
      </c>
      <c r="AD2397" t="s">
        <v>6186</v>
      </c>
      <c r="AE2397" t="s">
        <v>6186</v>
      </c>
      <c r="AF2397" t="s">
        <v>6186</v>
      </c>
      <c r="AG2397" t="s">
        <v>6186</v>
      </c>
      <c r="AH2397" t="s">
        <v>6186</v>
      </c>
      <c r="AI2397" t="s">
        <v>6186</v>
      </c>
      <c r="AJ2397" t="s">
        <v>6186</v>
      </c>
      <c r="AK2397" t="s">
        <v>6186</v>
      </c>
      <c r="AL2397" t="s">
        <v>6186</v>
      </c>
      <c r="AM2397" t="s">
        <v>6186</v>
      </c>
      <c r="AN2397" t="s">
        <v>6186</v>
      </c>
      <c r="AO2397" t="s">
        <v>6186</v>
      </c>
      <c r="AP2397" t="s">
        <v>6186</v>
      </c>
      <c r="AQ2397" t="s">
        <v>6186</v>
      </c>
      <c r="AR2397" t="s">
        <v>6186</v>
      </c>
      <c r="AS2397" t="s">
        <v>6186</v>
      </c>
      <c r="AT2397" t="s">
        <v>6186</v>
      </c>
      <c r="AU2397" t="s">
        <v>6186</v>
      </c>
      <c r="AV2397" t="s">
        <v>6186</v>
      </c>
      <c r="AW2397" t="s">
        <v>6186</v>
      </c>
      <c r="AX2397" t="s">
        <v>6186</v>
      </c>
      <c r="AY2397" t="s">
        <v>6186</v>
      </c>
      <c r="AZ2397" t="s">
        <v>6186</v>
      </c>
      <c r="BA2397" t="s">
        <v>6186</v>
      </c>
      <c r="BB2397" t="s">
        <v>6186</v>
      </c>
      <c r="BC2397" t="s">
        <v>6186</v>
      </c>
      <c r="BD2397" t="s">
        <v>6186</v>
      </c>
    </row>
    <row r="2398" spans="1:56">
      <c r="A2398" t="s">
        <v>6189</v>
      </c>
      <c r="B2398">
        <v>6500</v>
      </c>
      <c r="C2398">
        <v>1991</v>
      </c>
      <c r="D2398" t="s">
        <v>6186</v>
      </c>
      <c r="E2398" t="s">
        <v>6186</v>
      </c>
      <c r="F2398" t="s">
        <v>6186</v>
      </c>
      <c r="H2398" t="s">
        <v>6186</v>
      </c>
      <c r="I2398" t="str">
        <f t="shared" si="41"/>
        <v/>
      </c>
      <c r="K2398" t="s">
        <v>6186</v>
      </c>
      <c r="L2398" t="s">
        <v>6186</v>
      </c>
      <c r="M2398" t="s">
        <v>6186</v>
      </c>
      <c r="N2398" t="s">
        <v>6186</v>
      </c>
      <c r="O2398" t="s">
        <v>6186</v>
      </c>
      <c r="P2398" t="s">
        <v>6186</v>
      </c>
      <c r="Q2398" t="s">
        <v>6186</v>
      </c>
      <c r="R2398" t="s">
        <v>6186</v>
      </c>
      <c r="S2398" t="s">
        <v>6186</v>
      </c>
      <c r="T2398" t="s">
        <v>6186</v>
      </c>
      <c r="U2398" t="s">
        <v>6186</v>
      </c>
      <c r="V2398" t="s">
        <v>6186</v>
      </c>
      <c r="W2398" t="s">
        <v>6186</v>
      </c>
      <c r="X2398" t="s">
        <v>6186</v>
      </c>
      <c r="Y2398" t="s">
        <v>6186</v>
      </c>
      <c r="Z2398" t="s">
        <v>6186</v>
      </c>
      <c r="AA2398" t="s">
        <v>6186</v>
      </c>
      <c r="AB2398" t="s">
        <v>6186</v>
      </c>
      <c r="AC2398" t="s">
        <v>6186</v>
      </c>
      <c r="AD2398" t="s">
        <v>6186</v>
      </c>
      <c r="AE2398" t="s">
        <v>6186</v>
      </c>
      <c r="AF2398" t="s">
        <v>6186</v>
      </c>
      <c r="AG2398" t="s">
        <v>6186</v>
      </c>
      <c r="AH2398" t="s">
        <v>6186</v>
      </c>
      <c r="AI2398" t="s">
        <v>6186</v>
      </c>
      <c r="AJ2398" t="s">
        <v>6186</v>
      </c>
      <c r="AK2398" t="s">
        <v>6186</v>
      </c>
      <c r="AL2398" t="s">
        <v>6186</v>
      </c>
      <c r="AM2398" t="s">
        <v>6186</v>
      </c>
      <c r="AN2398" t="s">
        <v>6186</v>
      </c>
      <c r="AO2398" t="s">
        <v>6186</v>
      </c>
      <c r="AP2398" t="s">
        <v>6186</v>
      </c>
      <c r="AQ2398" t="s">
        <v>6186</v>
      </c>
      <c r="AR2398" t="s">
        <v>6186</v>
      </c>
      <c r="AS2398" t="s">
        <v>6186</v>
      </c>
      <c r="AT2398" t="s">
        <v>6186</v>
      </c>
      <c r="AU2398" t="s">
        <v>6186</v>
      </c>
      <c r="AV2398" t="s">
        <v>6186</v>
      </c>
      <c r="AW2398" t="s">
        <v>6186</v>
      </c>
      <c r="AX2398" t="s">
        <v>6186</v>
      </c>
      <c r="AY2398" t="s">
        <v>6186</v>
      </c>
      <c r="AZ2398" t="s">
        <v>6186</v>
      </c>
      <c r="BA2398" t="s">
        <v>6186</v>
      </c>
      <c r="BB2398" t="s">
        <v>6186</v>
      </c>
      <c r="BC2398" t="s">
        <v>6186</v>
      </c>
      <c r="BD2398" t="s">
        <v>6186</v>
      </c>
    </row>
    <row r="2399" spans="1:56">
      <c r="A2399" t="s">
        <v>6189</v>
      </c>
      <c r="B2399">
        <v>6500</v>
      </c>
      <c r="C2399">
        <v>1992</v>
      </c>
      <c r="D2399" t="s">
        <v>6186</v>
      </c>
      <c r="E2399" t="s">
        <v>6186</v>
      </c>
      <c r="F2399" t="s">
        <v>6186</v>
      </c>
      <c r="H2399" t="s">
        <v>6186</v>
      </c>
      <c r="I2399" t="str">
        <f t="shared" si="41"/>
        <v/>
      </c>
      <c r="K2399" t="s">
        <v>6186</v>
      </c>
      <c r="L2399" t="s">
        <v>6186</v>
      </c>
      <c r="M2399" t="s">
        <v>6186</v>
      </c>
      <c r="N2399" t="s">
        <v>6186</v>
      </c>
      <c r="O2399" t="s">
        <v>6186</v>
      </c>
      <c r="P2399" t="s">
        <v>6186</v>
      </c>
      <c r="Q2399" t="s">
        <v>6186</v>
      </c>
      <c r="R2399" t="s">
        <v>6186</v>
      </c>
      <c r="S2399" t="s">
        <v>6186</v>
      </c>
      <c r="T2399" t="s">
        <v>6186</v>
      </c>
      <c r="U2399" t="s">
        <v>6186</v>
      </c>
      <c r="V2399" t="s">
        <v>6186</v>
      </c>
      <c r="W2399" t="s">
        <v>6186</v>
      </c>
      <c r="X2399" t="s">
        <v>6186</v>
      </c>
      <c r="Y2399" t="s">
        <v>6186</v>
      </c>
      <c r="Z2399" t="s">
        <v>6186</v>
      </c>
      <c r="AA2399" t="s">
        <v>6186</v>
      </c>
      <c r="AB2399" t="s">
        <v>6186</v>
      </c>
      <c r="AC2399" t="s">
        <v>6186</v>
      </c>
      <c r="AD2399" t="s">
        <v>6186</v>
      </c>
      <c r="AE2399" t="s">
        <v>6186</v>
      </c>
      <c r="AF2399" t="s">
        <v>6186</v>
      </c>
      <c r="AG2399" t="s">
        <v>6186</v>
      </c>
      <c r="AH2399" t="s">
        <v>6186</v>
      </c>
      <c r="AI2399" t="s">
        <v>6186</v>
      </c>
      <c r="AJ2399" t="s">
        <v>6186</v>
      </c>
      <c r="AK2399" t="s">
        <v>6186</v>
      </c>
      <c r="AL2399" t="s">
        <v>6186</v>
      </c>
      <c r="AM2399" t="s">
        <v>6186</v>
      </c>
      <c r="AN2399" t="s">
        <v>6186</v>
      </c>
      <c r="AO2399" t="s">
        <v>6186</v>
      </c>
      <c r="AP2399" t="s">
        <v>6186</v>
      </c>
      <c r="AQ2399" t="s">
        <v>6186</v>
      </c>
      <c r="AR2399" t="s">
        <v>6186</v>
      </c>
      <c r="AS2399" t="s">
        <v>6186</v>
      </c>
      <c r="AT2399" t="s">
        <v>6186</v>
      </c>
      <c r="AU2399" t="s">
        <v>6186</v>
      </c>
      <c r="AV2399" t="s">
        <v>6186</v>
      </c>
      <c r="AW2399" t="s">
        <v>6186</v>
      </c>
      <c r="AX2399" t="s">
        <v>6186</v>
      </c>
      <c r="AY2399" t="s">
        <v>6186</v>
      </c>
      <c r="AZ2399" t="s">
        <v>6186</v>
      </c>
      <c r="BA2399" t="s">
        <v>6186</v>
      </c>
      <c r="BB2399" t="s">
        <v>6186</v>
      </c>
      <c r="BC2399" t="s">
        <v>6186</v>
      </c>
      <c r="BD2399" t="s">
        <v>6186</v>
      </c>
    </row>
    <row r="2400" spans="1:56">
      <c r="A2400" t="s">
        <v>6189</v>
      </c>
      <c r="B2400">
        <v>6500</v>
      </c>
      <c r="C2400">
        <v>1993</v>
      </c>
      <c r="D2400" t="s">
        <v>6186</v>
      </c>
      <c r="E2400" t="s">
        <v>6186</v>
      </c>
      <c r="F2400" t="s">
        <v>6186</v>
      </c>
      <c r="H2400" t="s">
        <v>6186</v>
      </c>
      <c r="I2400" t="str">
        <f t="shared" si="41"/>
        <v/>
      </c>
      <c r="K2400" t="s">
        <v>6186</v>
      </c>
      <c r="L2400" t="s">
        <v>6186</v>
      </c>
      <c r="M2400" t="s">
        <v>6186</v>
      </c>
      <c r="N2400" t="s">
        <v>6186</v>
      </c>
      <c r="O2400" t="s">
        <v>6186</v>
      </c>
      <c r="P2400" t="s">
        <v>6186</v>
      </c>
      <c r="Q2400" t="s">
        <v>6186</v>
      </c>
      <c r="R2400" t="s">
        <v>6186</v>
      </c>
      <c r="S2400" t="s">
        <v>6186</v>
      </c>
      <c r="T2400" t="s">
        <v>6186</v>
      </c>
      <c r="U2400" t="s">
        <v>6186</v>
      </c>
      <c r="V2400" t="s">
        <v>6186</v>
      </c>
      <c r="W2400" t="s">
        <v>6186</v>
      </c>
      <c r="X2400" t="s">
        <v>6186</v>
      </c>
      <c r="Y2400" t="s">
        <v>6186</v>
      </c>
      <c r="Z2400" t="s">
        <v>6186</v>
      </c>
      <c r="AA2400" t="s">
        <v>6186</v>
      </c>
      <c r="AB2400" t="s">
        <v>6186</v>
      </c>
      <c r="AC2400" t="s">
        <v>6186</v>
      </c>
      <c r="AD2400" t="s">
        <v>6186</v>
      </c>
      <c r="AE2400" t="s">
        <v>6186</v>
      </c>
      <c r="AF2400" t="s">
        <v>6186</v>
      </c>
      <c r="AG2400" t="s">
        <v>6186</v>
      </c>
      <c r="AH2400" t="s">
        <v>6186</v>
      </c>
      <c r="AI2400" t="s">
        <v>6186</v>
      </c>
      <c r="AJ2400" t="s">
        <v>6186</v>
      </c>
      <c r="AK2400" t="s">
        <v>6186</v>
      </c>
      <c r="AL2400" t="s">
        <v>6186</v>
      </c>
      <c r="AM2400" t="s">
        <v>6186</v>
      </c>
      <c r="AN2400" t="s">
        <v>6186</v>
      </c>
      <c r="AO2400" t="s">
        <v>6186</v>
      </c>
      <c r="AP2400" t="s">
        <v>6186</v>
      </c>
      <c r="AQ2400" t="s">
        <v>6186</v>
      </c>
      <c r="AR2400" t="s">
        <v>6186</v>
      </c>
      <c r="AS2400" t="s">
        <v>6186</v>
      </c>
      <c r="AT2400" t="s">
        <v>6186</v>
      </c>
      <c r="AU2400" t="s">
        <v>6186</v>
      </c>
      <c r="AV2400" t="s">
        <v>6186</v>
      </c>
      <c r="AW2400" t="s">
        <v>6186</v>
      </c>
      <c r="AX2400" t="s">
        <v>6186</v>
      </c>
      <c r="AY2400" t="s">
        <v>6186</v>
      </c>
      <c r="AZ2400" t="s">
        <v>6186</v>
      </c>
      <c r="BA2400" t="s">
        <v>6186</v>
      </c>
      <c r="BB2400" t="s">
        <v>6186</v>
      </c>
      <c r="BC2400" t="s">
        <v>6186</v>
      </c>
      <c r="BD2400" t="s">
        <v>6186</v>
      </c>
    </row>
    <row r="2401" spans="1:56">
      <c r="A2401" t="s">
        <v>6189</v>
      </c>
      <c r="B2401">
        <v>6500</v>
      </c>
      <c r="C2401">
        <v>1994</v>
      </c>
      <c r="D2401" t="s">
        <v>6186</v>
      </c>
      <c r="E2401" t="s">
        <v>6186</v>
      </c>
      <c r="F2401" t="s">
        <v>6186</v>
      </c>
      <c r="H2401" t="s">
        <v>6186</v>
      </c>
      <c r="I2401" t="str">
        <f t="shared" si="41"/>
        <v/>
      </c>
      <c r="K2401" t="s">
        <v>6186</v>
      </c>
      <c r="L2401" t="s">
        <v>6186</v>
      </c>
      <c r="M2401" t="s">
        <v>6186</v>
      </c>
      <c r="N2401" t="s">
        <v>6186</v>
      </c>
      <c r="O2401" t="s">
        <v>6186</v>
      </c>
      <c r="P2401" t="s">
        <v>6186</v>
      </c>
      <c r="Q2401" t="s">
        <v>6186</v>
      </c>
      <c r="R2401" t="s">
        <v>6186</v>
      </c>
      <c r="S2401" t="s">
        <v>6186</v>
      </c>
      <c r="T2401" t="s">
        <v>6186</v>
      </c>
      <c r="U2401" t="s">
        <v>6186</v>
      </c>
      <c r="V2401" t="s">
        <v>6186</v>
      </c>
      <c r="W2401" t="s">
        <v>6186</v>
      </c>
      <c r="X2401" t="s">
        <v>6186</v>
      </c>
      <c r="Y2401" t="s">
        <v>6186</v>
      </c>
      <c r="Z2401" t="s">
        <v>6186</v>
      </c>
      <c r="AA2401" t="s">
        <v>6186</v>
      </c>
      <c r="AB2401" t="s">
        <v>6186</v>
      </c>
      <c r="AC2401" t="s">
        <v>6186</v>
      </c>
      <c r="AD2401" t="s">
        <v>6186</v>
      </c>
      <c r="AE2401" t="s">
        <v>6186</v>
      </c>
      <c r="AF2401" t="s">
        <v>6186</v>
      </c>
      <c r="AG2401" t="s">
        <v>6186</v>
      </c>
      <c r="AH2401" t="s">
        <v>6186</v>
      </c>
      <c r="AI2401" t="s">
        <v>6186</v>
      </c>
      <c r="AJ2401" t="s">
        <v>6186</v>
      </c>
      <c r="AK2401" t="s">
        <v>6186</v>
      </c>
      <c r="AL2401" t="s">
        <v>6186</v>
      </c>
      <c r="AM2401" t="s">
        <v>6186</v>
      </c>
      <c r="AN2401" t="s">
        <v>6186</v>
      </c>
      <c r="AO2401" t="s">
        <v>6186</v>
      </c>
      <c r="AP2401" t="s">
        <v>6186</v>
      </c>
      <c r="AQ2401" t="s">
        <v>6186</v>
      </c>
      <c r="AR2401" t="s">
        <v>6186</v>
      </c>
      <c r="AS2401" t="s">
        <v>6186</v>
      </c>
      <c r="AT2401" t="s">
        <v>6186</v>
      </c>
      <c r="AU2401" t="s">
        <v>6186</v>
      </c>
      <c r="AV2401" t="s">
        <v>6186</v>
      </c>
      <c r="AW2401" t="s">
        <v>6186</v>
      </c>
      <c r="AX2401" t="s">
        <v>6186</v>
      </c>
      <c r="AY2401" t="s">
        <v>6186</v>
      </c>
      <c r="AZ2401" t="s">
        <v>6186</v>
      </c>
      <c r="BA2401" t="s">
        <v>6186</v>
      </c>
      <c r="BB2401" t="s">
        <v>6186</v>
      </c>
      <c r="BC2401" t="s">
        <v>6186</v>
      </c>
      <c r="BD2401" t="s">
        <v>6186</v>
      </c>
    </row>
    <row r="2402" spans="1:56">
      <c r="A2402" t="s">
        <v>6189</v>
      </c>
      <c r="B2402">
        <v>6500</v>
      </c>
      <c r="C2402">
        <v>1995</v>
      </c>
      <c r="D2402" t="s">
        <v>6186</v>
      </c>
      <c r="E2402" t="s">
        <v>6186</v>
      </c>
      <c r="F2402" t="s">
        <v>6186</v>
      </c>
      <c r="H2402" t="s">
        <v>6186</v>
      </c>
      <c r="I2402" t="str">
        <f t="shared" si="41"/>
        <v/>
      </c>
      <c r="K2402" t="s">
        <v>6186</v>
      </c>
      <c r="L2402" t="s">
        <v>6186</v>
      </c>
      <c r="M2402" t="s">
        <v>6186</v>
      </c>
      <c r="N2402" t="s">
        <v>6186</v>
      </c>
      <c r="O2402" t="s">
        <v>6186</v>
      </c>
      <c r="P2402" t="s">
        <v>6186</v>
      </c>
      <c r="Q2402" t="s">
        <v>6186</v>
      </c>
      <c r="R2402" t="s">
        <v>6186</v>
      </c>
      <c r="S2402" t="s">
        <v>6186</v>
      </c>
      <c r="T2402" t="s">
        <v>6186</v>
      </c>
      <c r="U2402" t="s">
        <v>6186</v>
      </c>
      <c r="V2402" t="s">
        <v>6186</v>
      </c>
      <c r="W2402" t="s">
        <v>6186</v>
      </c>
      <c r="X2402" t="s">
        <v>6186</v>
      </c>
      <c r="Y2402" t="s">
        <v>6186</v>
      </c>
      <c r="Z2402" t="s">
        <v>6186</v>
      </c>
      <c r="AA2402" t="s">
        <v>6186</v>
      </c>
      <c r="AB2402" t="s">
        <v>6186</v>
      </c>
      <c r="AC2402" t="s">
        <v>6186</v>
      </c>
      <c r="AD2402" t="s">
        <v>6186</v>
      </c>
      <c r="AE2402" t="s">
        <v>6186</v>
      </c>
      <c r="AF2402" t="s">
        <v>6186</v>
      </c>
      <c r="AG2402" t="s">
        <v>6186</v>
      </c>
      <c r="AH2402" t="s">
        <v>6186</v>
      </c>
      <c r="AI2402" t="s">
        <v>6186</v>
      </c>
      <c r="AJ2402" t="s">
        <v>6186</v>
      </c>
      <c r="AK2402" t="s">
        <v>6186</v>
      </c>
      <c r="AL2402" t="s">
        <v>6186</v>
      </c>
      <c r="AM2402" t="s">
        <v>6186</v>
      </c>
      <c r="AN2402" t="s">
        <v>6186</v>
      </c>
      <c r="AO2402" t="s">
        <v>6186</v>
      </c>
      <c r="AP2402" t="s">
        <v>6186</v>
      </c>
      <c r="AQ2402" t="s">
        <v>6186</v>
      </c>
      <c r="AR2402" t="s">
        <v>6186</v>
      </c>
      <c r="AS2402" t="s">
        <v>6186</v>
      </c>
      <c r="AT2402" t="s">
        <v>6186</v>
      </c>
      <c r="AU2402" t="s">
        <v>6186</v>
      </c>
      <c r="AV2402" t="s">
        <v>6186</v>
      </c>
      <c r="AW2402" t="s">
        <v>6186</v>
      </c>
      <c r="AX2402" t="s">
        <v>6186</v>
      </c>
      <c r="AY2402" t="s">
        <v>6186</v>
      </c>
      <c r="AZ2402" t="s">
        <v>6186</v>
      </c>
      <c r="BA2402" t="s">
        <v>6186</v>
      </c>
      <c r="BB2402" t="s">
        <v>6186</v>
      </c>
      <c r="BC2402" t="s">
        <v>6186</v>
      </c>
      <c r="BD2402" t="s">
        <v>6186</v>
      </c>
    </row>
    <row r="2403" spans="1:56">
      <c r="A2403" t="s">
        <v>6189</v>
      </c>
      <c r="B2403">
        <v>6500</v>
      </c>
      <c r="C2403">
        <v>1996</v>
      </c>
      <c r="D2403" t="s">
        <v>6186</v>
      </c>
      <c r="E2403" t="s">
        <v>6186</v>
      </c>
      <c r="F2403" t="s">
        <v>6186</v>
      </c>
      <c r="H2403" t="s">
        <v>6186</v>
      </c>
      <c r="I2403" t="str">
        <f t="shared" si="41"/>
        <v/>
      </c>
      <c r="K2403" t="s">
        <v>6186</v>
      </c>
      <c r="L2403" t="s">
        <v>6186</v>
      </c>
      <c r="M2403" t="s">
        <v>6186</v>
      </c>
      <c r="N2403" t="s">
        <v>6186</v>
      </c>
      <c r="O2403" t="s">
        <v>6186</v>
      </c>
      <c r="P2403" t="s">
        <v>6186</v>
      </c>
      <c r="Q2403" t="s">
        <v>6186</v>
      </c>
      <c r="R2403" t="s">
        <v>6186</v>
      </c>
      <c r="S2403" t="s">
        <v>6186</v>
      </c>
      <c r="T2403" t="s">
        <v>6186</v>
      </c>
      <c r="U2403" t="s">
        <v>6186</v>
      </c>
      <c r="V2403" t="s">
        <v>6186</v>
      </c>
      <c r="W2403" t="s">
        <v>6186</v>
      </c>
      <c r="X2403" t="s">
        <v>6186</v>
      </c>
      <c r="Y2403" t="s">
        <v>6186</v>
      </c>
      <c r="Z2403" t="s">
        <v>6186</v>
      </c>
      <c r="AA2403" t="s">
        <v>6186</v>
      </c>
      <c r="AB2403" t="s">
        <v>6186</v>
      </c>
      <c r="AC2403" t="s">
        <v>6186</v>
      </c>
      <c r="AD2403" t="s">
        <v>6186</v>
      </c>
      <c r="AE2403" t="s">
        <v>6186</v>
      </c>
      <c r="AF2403" t="s">
        <v>6186</v>
      </c>
      <c r="AG2403" t="s">
        <v>6186</v>
      </c>
      <c r="AH2403" t="s">
        <v>6186</v>
      </c>
      <c r="AI2403" t="s">
        <v>6186</v>
      </c>
      <c r="AJ2403" t="s">
        <v>6186</v>
      </c>
      <c r="AK2403" t="s">
        <v>6186</v>
      </c>
      <c r="AL2403" t="s">
        <v>6186</v>
      </c>
      <c r="AM2403" t="s">
        <v>6186</v>
      </c>
      <c r="AN2403" t="s">
        <v>6186</v>
      </c>
      <c r="AO2403" t="s">
        <v>6186</v>
      </c>
      <c r="AP2403" t="s">
        <v>6186</v>
      </c>
      <c r="AQ2403" t="s">
        <v>6186</v>
      </c>
      <c r="AR2403" t="s">
        <v>6186</v>
      </c>
      <c r="AS2403" t="s">
        <v>6186</v>
      </c>
      <c r="AT2403" t="s">
        <v>6186</v>
      </c>
      <c r="AU2403" t="s">
        <v>6186</v>
      </c>
      <c r="AV2403" t="s">
        <v>6186</v>
      </c>
      <c r="AW2403" t="s">
        <v>6186</v>
      </c>
      <c r="AX2403" t="s">
        <v>6186</v>
      </c>
      <c r="AY2403" t="s">
        <v>6186</v>
      </c>
      <c r="AZ2403" t="s">
        <v>6186</v>
      </c>
      <c r="BA2403" t="s">
        <v>6186</v>
      </c>
      <c r="BB2403" t="s">
        <v>6186</v>
      </c>
      <c r="BC2403" t="s">
        <v>6186</v>
      </c>
      <c r="BD2403" t="s">
        <v>6186</v>
      </c>
    </row>
    <row r="2404" spans="1:56">
      <c r="A2404" t="s">
        <v>6189</v>
      </c>
      <c r="B2404">
        <v>6500</v>
      </c>
      <c r="C2404">
        <v>1997</v>
      </c>
      <c r="D2404" t="s">
        <v>6186</v>
      </c>
      <c r="E2404" t="s">
        <v>6186</v>
      </c>
      <c r="F2404" t="s">
        <v>6186</v>
      </c>
      <c r="H2404" t="s">
        <v>6186</v>
      </c>
      <c r="I2404" t="str">
        <f t="shared" si="41"/>
        <v/>
      </c>
      <c r="K2404" t="s">
        <v>6186</v>
      </c>
      <c r="L2404" t="s">
        <v>6186</v>
      </c>
      <c r="M2404" t="s">
        <v>6186</v>
      </c>
      <c r="N2404" t="s">
        <v>6186</v>
      </c>
      <c r="O2404" t="s">
        <v>6186</v>
      </c>
      <c r="P2404" t="s">
        <v>6186</v>
      </c>
      <c r="Q2404" t="s">
        <v>6186</v>
      </c>
      <c r="R2404" t="s">
        <v>6186</v>
      </c>
      <c r="S2404" t="s">
        <v>6186</v>
      </c>
      <c r="T2404" t="s">
        <v>6186</v>
      </c>
      <c r="U2404" t="s">
        <v>6186</v>
      </c>
      <c r="V2404" t="s">
        <v>6186</v>
      </c>
      <c r="W2404" t="s">
        <v>6186</v>
      </c>
      <c r="X2404" t="s">
        <v>6186</v>
      </c>
      <c r="Y2404" t="s">
        <v>6186</v>
      </c>
      <c r="Z2404" t="s">
        <v>6186</v>
      </c>
      <c r="AA2404" t="s">
        <v>6186</v>
      </c>
      <c r="AB2404" t="s">
        <v>6186</v>
      </c>
      <c r="AC2404" t="s">
        <v>6186</v>
      </c>
      <c r="AD2404" t="s">
        <v>6186</v>
      </c>
      <c r="AE2404" t="s">
        <v>6186</v>
      </c>
      <c r="AF2404" t="s">
        <v>6186</v>
      </c>
      <c r="AG2404" t="s">
        <v>6186</v>
      </c>
      <c r="AH2404" t="s">
        <v>6186</v>
      </c>
      <c r="AI2404" t="s">
        <v>6186</v>
      </c>
      <c r="AJ2404" t="s">
        <v>6186</v>
      </c>
      <c r="AK2404" t="s">
        <v>6186</v>
      </c>
      <c r="AL2404" t="s">
        <v>6186</v>
      </c>
      <c r="AM2404" t="s">
        <v>6186</v>
      </c>
      <c r="AN2404" t="s">
        <v>6186</v>
      </c>
      <c r="AO2404" t="s">
        <v>6186</v>
      </c>
      <c r="AP2404" t="s">
        <v>6186</v>
      </c>
      <c r="AQ2404" t="s">
        <v>6186</v>
      </c>
      <c r="AR2404" t="s">
        <v>6186</v>
      </c>
      <c r="AS2404" t="s">
        <v>6186</v>
      </c>
      <c r="AT2404" t="s">
        <v>6186</v>
      </c>
      <c r="AU2404" t="s">
        <v>6186</v>
      </c>
      <c r="AV2404" t="s">
        <v>6186</v>
      </c>
      <c r="AW2404" t="s">
        <v>6186</v>
      </c>
      <c r="AX2404" t="s">
        <v>6186</v>
      </c>
      <c r="AY2404" t="s">
        <v>6186</v>
      </c>
      <c r="AZ2404" t="s">
        <v>6186</v>
      </c>
      <c r="BA2404" t="s">
        <v>6186</v>
      </c>
      <c r="BB2404" t="s">
        <v>6186</v>
      </c>
      <c r="BC2404" t="s">
        <v>6186</v>
      </c>
      <c r="BD2404" t="s">
        <v>6186</v>
      </c>
    </row>
    <row r="2405" spans="1:56">
      <c r="A2405" t="s">
        <v>6189</v>
      </c>
      <c r="B2405">
        <v>6500</v>
      </c>
      <c r="C2405">
        <v>1998</v>
      </c>
      <c r="D2405" t="s">
        <v>6186</v>
      </c>
      <c r="E2405" t="s">
        <v>6186</v>
      </c>
      <c r="F2405" t="s">
        <v>6186</v>
      </c>
      <c r="H2405" t="s">
        <v>6186</v>
      </c>
      <c r="I2405" t="str">
        <f t="shared" si="41"/>
        <v/>
      </c>
      <c r="K2405" t="s">
        <v>6186</v>
      </c>
      <c r="L2405" t="s">
        <v>6186</v>
      </c>
      <c r="M2405" t="s">
        <v>6186</v>
      </c>
      <c r="N2405" t="s">
        <v>6186</v>
      </c>
      <c r="O2405" t="s">
        <v>6186</v>
      </c>
      <c r="P2405" t="s">
        <v>6186</v>
      </c>
      <c r="Q2405" t="s">
        <v>6186</v>
      </c>
      <c r="R2405" t="s">
        <v>6186</v>
      </c>
      <c r="S2405" t="s">
        <v>6186</v>
      </c>
      <c r="T2405" t="s">
        <v>6186</v>
      </c>
      <c r="U2405" t="s">
        <v>6186</v>
      </c>
      <c r="V2405" t="s">
        <v>6186</v>
      </c>
      <c r="W2405" t="s">
        <v>6186</v>
      </c>
      <c r="X2405" t="s">
        <v>6186</v>
      </c>
      <c r="Y2405" t="s">
        <v>6186</v>
      </c>
      <c r="Z2405" t="s">
        <v>6186</v>
      </c>
      <c r="AA2405" t="s">
        <v>6186</v>
      </c>
      <c r="AB2405" t="s">
        <v>6186</v>
      </c>
      <c r="AC2405" t="s">
        <v>6186</v>
      </c>
      <c r="AD2405" t="s">
        <v>6186</v>
      </c>
      <c r="AE2405" t="s">
        <v>6186</v>
      </c>
      <c r="AF2405" t="s">
        <v>6186</v>
      </c>
      <c r="AG2405" t="s">
        <v>6186</v>
      </c>
      <c r="AH2405" t="s">
        <v>6186</v>
      </c>
      <c r="AI2405" t="s">
        <v>6186</v>
      </c>
      <c r="AJ2405" t="s">
        <v>6186</v>
      </c>
      <c r="AK2405" t="s">
        <v>6186</v>
      </c>
      <c r="AL2405" t="s">
        <v>6186</v>
      </c>
      <c r="AM2405" t="s">
        <v>6186</v>
      </c>
      <c r="AN2405" t="s">
        <v>6186</v>
      </c>
      <c r="AO2405" t="s">
        <v>6186</v>
      </c>
      <c r="AP2405" t="s">
        <v>6186</v>
      </c>
      <c r="AQ2405" t="s">
        <v>6186</v>
      </c>
      <c r="AR2405" t="s">
        <v>6186</v>
      </c>
      <c r="AS2405" t="s">
        <v>6186</v>
      </c>
      <c r="AT2405" t="s">
        <v>6186</v>
      </c>
      <c r="AU2405" t="s">
        <v>6186</v>
      </c>
      <c r="AV2405" t="s">
        <v>6186</v>
      </c>
      <c r="AW2405" t="s">
        <v>6186</v>
      </c>
      <c r="AX2405" t="s">
        <v>6186</v>
      </c>
      <c r="AY2405" t="s">
        <v>6186</v>
      </c>
      <c r="AZ2405" t="s">
        <v>6186</v>
      </c>
      <c r="BA2405" t="s">
        <v>6186</v>
      </c>
      <c r="BB2405" t="s">
        <v>6186</v>
      </c>
      <c r="BC2405" t="s">
        <v>6186</v>
      </c>
      <c r="BD2405" t="s">
        <v>6186</v>
      </c>
    </row>
    <row r="2406" spans="1:56">
      <c r="A2406" t="s">
        <v>6189</v>
      </c>
      <c r="B2406">
        <v>6500</v>
      </c>
      <c r="C2406">
        <v>1999</v>
      </c>
      <c r="D2406" t="s">
        <v>6186</v>
      </c>
      <c r="E2406" t="s">
        <v>6186</v>
      </c>
      <c r="F2406" t="s">
        <v>6186</v>
      </c>
      <c r="H2406" t="s">
        <v>6186</v>
      </c>
      <c r="I2406" t="str">
        <f t="shared" si="41"/>
        <v/>
      </c>
      <c r="K2406" t="s">
        <v>6186</v>
      </c>
      <c r="L2406" t="s">
        <v>6186</v>
      </c>
      <c r="M2406" t="s">
        <v>6186</v>
      </c>
      <c r="N2406" t="s">
        <v>6186</v>
      </c>
      <c r="O2406" t="s">
        <v>6186</v>
      </c>
      <c r="P2406" t="s">
        <v>6186</v>
      </c>
      <c r="Q2406" t="s">
        <v>6186</v>
      </c>
      <c r="R2406" t="s">
        <v>6186</v>
      </c>
      <c r="S2406" t="s">
        <v>6186</v>
      </c>
      <c r="T2406" t="s">
        <v>6186</v>
      </c>
      <c r="U2406" t="s">
        <v>6186</v>
      </c>
      <c r="V2406" t="s">
        <v>6186</v>
      </c>
      <c r="W2406" t="s">
        <v>6186</v>
      </c>
      <c r="X2406" t="s">
        <v>6186</v>
      </c>
      <c r="Y2406" t="s">
        <v>6186</v>
      </c>
      <c r="Z2406" t="s">
        <v>6186</v>
      </c>
      <c r="AA2406" t="s">
        <v>6186</v>
      </c>
      <c r="AB2406" t="s">
        <v>6186</v>
      </c>
      <c r="AC2406" t="s">
        <v>6186</v>
      </c>
      <c r="AD2406" t="s">
        <v>6186</v>
      </c>
      <c r="AE2406" t="s">
        <v>6186</v>
      </c>
      <c r="AF2406" t="s">
        <v>6186</v>
      </c>
      <c r="AG2406" t="s">
        <v>6186</v>
      </c>
      <c r="AH2406" t="s">
        <v>6186</v>
      </c>
      <c r="AI2406" t="s">
        <v>6186</v>
      </c>
      <c r="AJ2406" t="s">
        <v>6186</v>
      </c>
      <c r="AK2406" t="s">
        <v>6186</v>
      </c>
      <c r="AL2406" t="s">
        <v>6186</v>
      </c>
      <c r="AM2406" t="s">
        <v>6186</v>
      </c>
      <c r="AN2406" t="s">
        <v>6186</v>
      </c>
      <c r="AO2406" t="s">
        <v>6186</v>
      </c>
      <c r="AP2406" t="s">
        <v>6186</v>
      </c>
      <c r="AQ2406" t="s">
        <v>6186</v>
      </c>
      <c r="AR2406" t="s">
        <v>6186</v>
      </c>
      <c r="AS2406" t="s">
        <v>6186</v>
      </c>
      <c r="AT2406" t="s">
        <v>6186</v>
      </c>
      <c r="AU2406" t="s">
        <v>6186</v>
      </c>
      <c r="AV2406" t="s">
        <v>6186</v>
      </c>
      <c r="AW2406" t="s">
        <v>6186</v>
      </c>
      <c r="AX2406" t="s">
        <v>6186</v>
      </c>
      <c r="AY2406" t="s">
        <v>6186</v>
      </c>
      <c r="AZ2406" t="s">
        <v>6186</v>
      </c>
      <c r="BA2406" t="s">
        <v>6186</v>
      </c>
      <c r="BB2406" t="s">
        <v>6186</v>
      </c>
      <c r="BC2406" t="s">
        <v>6186</v>
      </c>
      <c r="BD2406" t="s">
        <v>6186</v>
      </c>
    </row>
    <row r="2407" spans="1:56">
      <c r="A2407" t="s">
        <v>6189</v>
      </c>
      <c r="B2407">
        <v>6500</v>
      </c>
      <c r="C2407">
        <v>2000</v>
      </c>
      <c r="D2407" t="s">
        <v>6186</v>
      </c>
      <c r="E2407" t="s">
        <v>6186</v>
      </c>
      <c r="F2407" t="s">
        <v>6186</v>
      </c>
      <c r="H2407" t="s">
        <v>6186</v>
      </c>
      <c r="I2407" t="str">
        <f t="shared" si="41"/>
        <v/>
      </c>
      <c r="K2407" t="s">
        <v>6186</v>
      </c>
      <c r="L2407" t="s">
        <v>6186</v>
      </c>
      <c r="M2407" t="s">
        <v>6186</v>
      </c>
      <c r="N2407" t="s">
        <v>6186</v>
      </c>
      <c r="O2407" t="s">
        <v>6186</v>
      </c>
      <c r="P2407" t="s">
        <v>6186</v>
      </c>
      <c r="Q2407" t="s">
        <v>6186</v>
      </c>
      <c r="R2407" t="s">
        <v>6186</v>
      </c>
      <c r="S2407" t="s">
        <v>6186</v>
      </c>
      <c r="T2407" t="s">
        <v>6186</v>
      </c>
      <c r="U2407" t="s">
        <v>6186</v>
      </c>
      <c r="V2407" t="s">
        <v>6186</v>
      </c>
      <c r="W2407" t="s">
        <v>6186</v>
      </c>
      <c r="X2407" t="s">
        <v>6186</v>
      </c>
      <c r="Y2407" t="s">
        <v>6186</v>
      </c>
      <c r="Z2407" t="s">
        <v>6186</v>
      </c>
      <c r="AA2407" t="s">
        <v>6186</v>
      </c>
      <c r="AB2407" t="s">
        <v>6186</v>
      </c>
      <c r="AC2407" t="s">
        <v>6186</v>
      </c>
      <c r="AD2407" t="s">
        <v>6186</v>
      </c>
      <c r="AE2407" t="s">
        <v>6186</v>
      </c>
      <c r="AF2407" t="s">
        <v>6186</v>
      </c>
      <c r="AG2407" t="s">
        <v>6186</v>
      </c>
      <c r="AH2407" t="s">
        <v>6186</v>
      </c>
      <c r="AI2407" t="s">
        <v>6186</v>
      </c>
      <c r="AJ2407" t="s">
        <v>6186</v>
      </c>
      <c r="AK2407" t="s">
        <v>6186</v>
      </c>
      <c r="AL2407" t="s">
        <v>6186</v>
      </c>
      <c r="AM2407" t="s">
        <v>6186</v>
      </c>
      <c r="AN2407" t="s">
        <v>6186</v>
      </c>
      <c r="AO2407" t="s">
        <v>6186</v>
      </c>
      <c r="AP2407" t="s">
        <v>6186</v>
      </c>
      <c r="AQ2407" t="s">
        <v>6186</v>
      </c>
      <c r="AR2407" t="s">
        <v>6186</v>
      </c>
      <c r="AS2407" t="s">
        <v>6186</v>
      </c>
      <c r="AT2407" t="s">
        <v>6186</v>
      </c>
      <c r="AU2407" t="s">
        <v>6186</v>
      </c>
      <c r="AV2407" t="s">
        <v>6186</v>
      </c>
      <c r="AW2407" t="s">
        <v>6186</v>
      </c>
      <c r="AX2407" t="s">
        <v>6186</v>
      </c>
      <c r="AY2407" t="s">
        <v>6186</v>
      </c>
      <c r="AZ2407" t="s">
        <v>6186</v>
      </c>
      <c r="BA2407" t="s">
        <v>6186</v>
      </c>
      <c r="BB2407" t="s">
        <v>6186</v>
      </c>
      <c r="BC2407" t="s">
        <v>6186</v>
      </c>
      <c r="BD2407" t="s">
        <v>6186</v>
      </c>
    </row>
    <row r="2408" spans="1:56">
      <c r="A2408" t="s">
        <v>6189</v>
      </c>
      <c r="B2408">
        <v>6500</v>
      </c>
      <c r="C2408">
        <v>2001</v>
      </c>
      <c r="D2408" t="s">
        <v>6186</v>
      </c>
      <c r="E2408" t="s">
        <v>6186</v>
      </c>
      <c r="F2408" t="s">
        <v>6186</v>
      </c>
      <c r="H2408" t="s">
        <v>6186</v>
      </c>
      <c r="I2408" t="str">
        <f t="shared" si="41"/>
        <v/>
      </c>
      <c r="K2408" t="s">
        <v>6186</v>
      </c>
      <c r="L2408" t="s">
        <v>6186</v>
      </c>
      <c r="M2408" t="s">
        <v>6186</v>
      </c>
      <c r="N2408" t="s">
        <v>6186</v>
      </c>
      <c r="O2408" t="s">
        <v>6186</v>
      </c>
      <c r="P2408" t="s">
        <v>6186</v>
      </c>
      <c r="Q2408" t="s">
        <v>6186</v>
      </c>
      <c r="R2408" t="s">
        <v>6186</v>
      </c>
      <c r="S2408" t="s">
        <v>6186</v>
      </c>
      <c r="T2408" t="s">
        <v>6186</v>
      </c>
      <c r="U2408" t="s">
        <v>6186</v>
      </c>
      <c r="V2408" t="s">
        <v>6186</v>
      </c>
      <c r="W2408" t="s">
        <v>6186</v>
      </c>
      <c r="X2408" t="s">
        <v>6186</v>
      </c>
      <c r="Y2408" t="s">
        <v>6186</v>
      </c>
      <c r="Z2408" t="s">
        <v>6186</v>
      </c>
      <c r="AA2408" t="s">
        <v>6186</v>
      </c>
      <c r="AB2408" t="s">
        <v>6186</v>
      </c>
      <c r="AC2408" t="s">
        <v>6186</v>
      </c>
      <c r="AD2408" t="s">
        <v>6186</v>
      </c>
      <c r="AE2408" t="s">
        <v>6186</v>
      </c>
      <c r="AF2408" t="s">
        <v>6186</v>
      </c>
      <c r="AG2408" t="s">
        <v>6186</v>
      </c>
      <c r="AH2408" t="s">
        <v>6186</v>
      </c>
      <c r="AI2408" t="s">
        <v>6186</v>
      </c>
      <c r="AJ2408" t="s">
        <v>6186</v>
      </c>
      <c r="AK2408" t="s">
        <v>6186</v>
      </c>
      <c r="AL2408" t="s">
        <v>6186</v>
      </c>
      <c r="AM2408" t="s">
        <v>6186</v>
      </c>
      <c r="AN2408" t="s">
        <v>6186</v>
      </c>
      <c r="AO2408" t="s">
        <v>6186</v>
      </c>
      <c r="AP2408" t="s">
        <v>6186</v>
      </c>
      <c r="AQ2408" t="s">
        <v>6186</v>
      </c>
      <c r="AR2408" t="s">
        <v>6186</v>
      </c>
      <c r="AS2408" t="s">
        <v>6186</v>
      </c>
      <c r="AT2408" t="s">
        <v>6186</v>
      </c>
      <c r="AU2408" t="s">
        <v>6186</v>
      </c>
      <c r="AV2408" t="s">
        <v>6186</v>
      </c>
      <c r="AW2408" t="s">
        <v>6186</v>
      </c>
      <c r="AX2408" t="s">
        <v>6186</v>
      </c>
      <c r="AY2408" t="s">
        <v>6186</v>
      </c>
      <c r="AZ2408" t="s">
        <v>6186</v>
      </c>
      <c r="BA2408" t="s">
        <v>6186</v>
      </c>
      <c r="BB2408" t="s">
        <v>6186</v>
      </c>
      <c r="BC2408" t="s">
        <v>6186</v>
      </c>
      <c r="BD2408" t="s">
        <v>6186</v>
      </c>
    </row>
    <row r="2409" spans="1:56">
      <c r="A2409" t="s">
        <v>6189</v>
      </c>
      <c r="B2409">
        <v>6500</v>
      </c>
      <c r="C2409">
        <v>2002</v>
      </c>
      <c r="D2409" t="s">
        <v>6186</v>
      </c>
      <c r="E2409" t="s">
        <v>6186</v>
      </c>
      <c r="F2409" t="s">
        <v>6186</v>
      </c>
      <c r="H2409" t="s">
        <v>6186</v>
      </c>
      <c r="I2409" t="str">
        <f t="shared" si="41"/>
        <v/>
      </c>
      <c r="K2409" t="s">
        <v>6186</v>
      </c>
      <c r="L2409" t="s">
        <v>6186</v>
      </c>
      <c r="M2409" t="s">
        <v>6186</v>
      </c>
      <c r="N2409" t="s">
        <v>6186</v>
      </c>
      <c r="O2409" t="s">
        <v>6186</v>
      </c>
      <c r="P2409" t="s">
        <v>6186</v>
      </c>
      <c r="Q2409" t="s">
        <v>6186</v>
      </c>
      <c r="R2409" t="s">
        <v>6186</v>
      </c>
      <c r="S2409" t="s">
        <v>6186</v>
      </c>
      <c r="T2409" t="s">
        <v>6186</v>
      </c>
      <c r="U2409" t="s">
        <v>6186</v>
      </c>
      <c r="V2409" t="s">
        <v>6186</v>
      </c>
      <c r="W2409" t="s">
        <v>6186</v>
      </c>
      <c r="X2409" t="s">
        <v>6186</v>
      </c>
      <c r="Y2409" t="s">
        <v>6186</v>
      </c>
      <c r="Z2409" t="s">
        <v>6186</v>
      </c>
      <c r="AA2409" t="s">
        <v>6186</v>
      </c>
      <c r="AB2409" t="s">
        <v>6186</v>
      </c>
      <c r="AC2409" t="s">
        <v>6186</v>
      </c>
      <c r="AD2409" t="s">
        <v>6186</v>
      </c>
      <c r="AE2409" t="s">
        <v>6186</v>
      </c>
      <c r="AF2409" t="s">
        <v>6186</v>
      </c>
      <c r="AG2409" t="s">
        <v>6186</v>
      </c>
      <c r="AH2409" t="s">
        <v>6186</v>
      </c>
      <c r="AI2409" t="s">
        <v>6186</v>
      </c>
      <c r="AJ2409" t="s">
        <v>6186</v>
      </c>
      <c r="AK2409" t="s">
        <v>6186</v>
      </c>
      <c r="AL2409" t="s">
        <v>6186</v>
      </c>
      <c r="AM2409" t="s">
        <v>6186</v>
      </c>
      <c r="AN2409" t="s">
        <v>6186</v>
      </c>
      <c r="AO2409" t="s">
        <v>6186</v>
      </c>
      <c r="AP2409" t="s">
        <v>6186</v>
      </c>
      <c r="AQ2409" t="s">
        <v>6186</v>
      </c>
      <c r="AR2409" t="s">
        <v>6186</v>
      </c>
      <c r="AS2409" t="s">
        <v>6186</v>
      </c>
      <c r="AT2409" t="s">
        <v>6186</v>
      </c>
      <c r="AU2409" t="s">
        <v>6186</v>
      </c>
      <c r="AV2409" t="s">
        <v>6186</v>
      </c>
      <c r="AW2409" t="s">
        <v>6186</v>
      </c>
      <c r="AX2409" t="s">
        <v>6186</v>
      </c>
      <c r="AY2409" t="s">
        <v>6186</v>
      </c>
      <c r="AZ2409" t="s">
        <v>6186</v>
      </c>
      <c r="BA2409" t="s">
        <v>6186</v>
      </c>
      <c r="BB2409" t="s">
        <v>6186</v>
      </c>
      <c r="BC2409" t="s">
        <v>6186</v>
      </c>
      <c r="BD2409" t="s">
        <v>6186</v>
      </c>
    </row>
    <row r="2410" spans="1:56">
      <c r="A2410" t="s">
        <v>6189</v>
      </c>
      <c r="B2410">
        <v>6500</v>
      </c>
      <c r="C2410">
        <v>2003</v>
      </c>
      <c r="D2410" t="s">
        <v>6186</v>
      </c>
      <c r="E2410" t="s">
        <v>6186</v>
      </c>
      <c r="F2410" t="s">
        <v>6186</v>
      </c>
      <c r="H2410" t="s">
        <v>6186</v>
      </c>
      <c r="I2410" t="str">
        <f t="shared" si="41"/>
        <v/>
      </c>
      <c r="K2410" t="s">
        <v>6186</v>
      </c>
      <c r="L2410" t="s">
        <v>6186</v>
      </c>
      <c r="M2410" t="s">
        <v>6186</v>
      </c>
      <c r="N2410" t="s">
        <v>6186</v>
      </c>
      <c r="O2410" t="s">
        <v>6186</v>
      </c>
      <c r="P2410" t="s">
        <v>6186</v>
      </c>
      <c r="Q2410" t="s">
        <v>6186</v>
      </c>
      <c r="R2410" t="s">
        <v>6186</v>
      </c>
      <c r="S2410" t="s">
        <v>6186</v>
      </c>
      <c r="T2410" t="s">
        <v>6186</v>
      </c>
      <c r="U2410" t="s">
        <v>6186</v>
      </c>
      <c r="V2410" t="s">
        <v>6186</v>
      </c>
      <c r="W2410" t="s">
        <v>6186</v>
      </c>
      <c r="X2410" t="s">
        <v>6186</v>
      </c>
      <c r="Y2410" t="s">
        <v>6186</v>
      </c>
      <c r="Z2410" t="s">
        <v>6186</v>
      </c>
      <c r="AA2410" t="s">
        <v>6186</v>
      </c>
      <c r="AB2410" t="s">
        <v>6186</v>
      </c>
      <c r="AC2410" t="s">
        <v>6186</v>
      </c>
      <c r="AD2410" t="s">
        <v>6186</v>
      </c>
      <c r="AE2410" t="s">
        <v>6186</v>
      </c>
      <c r="AF2410" t="s">
        <v>6186</v>
      </c>
      <c r="AG2410" t="s">
        <v>6186</v>
      </c>
      <c r="AH2410" t="s">
        <v>6186</v>
      </c>
      <c r="AI2410" t="s">
        <v>6186</v>
      </c>
      <c r="AJ2410" t="s">
        <v>6186</v>
      </c>
      <c r="AK2410" t="s">
        <v>6186</v>
      </c>
      <c r="AL2410" t="s">
        <v>6186</v>
      </c>
      <c r="AM2410" t="s">
        <v>6186</v>
      </c>
      <c r="AN2410" t="s">
        <v>6186</v>
      </c>
      <c r="AO2410" t="s">
        <v>6186</v>
      </c>
      <c r="AP2410" t="s">
        <v>6186</v>
      </c>
      <c r="AQ2410" t="s">
        <v>6186</v>
      </c>
      <c r="AR2410" t="s">
        <v>6186</v>
      </c>
      <c r="AS2410" t="s">
        <v>6186</v>
      </c>
      <c r="AT2410" t="s">
        <v>6186</v>
      </c>
      <c r="AU2410" t="s">
        <v>6186</v>
      </c>
      <c r="AV2410" t="s">
        <v>6186</v>
      </c>
      <c r="AW2410" t="s">
        <v>6186</v>
      </c>
      <c r="AX2410" t="s">
        <v>6186</v>
      </c>
      <c r="AY2410" t="s">
        <v>6186</v>
      </c>
      <c r="AZ2410" t="s">
        <v>6186</v>
      </c>
      <c r="BA2410" t="s">
        <v>6186</v>
      </c>
      <c r="BB2410" t="s">
        <v>6186</v>
      </c>
      <c r="BC2410" t="s">
        <v>6186</v>
      </c>
      <c r="BD2410" t="s">
        <v>6186</v>
      </c>
    </row>
    <row r="2411" spans="1:56">
      <c r="A2411" t="s">
        <v>6189</v>
      </c>
      <c r="B2411">
        <v>6500</v>
      </c>
      <c r="C2411">
        <v>2004</v>
      </c>
      <c r="D2411" t="s">
        <v>6186</v>
      </c>
      <c r="E2411" t="s">
        <v>6186</v>
      </c>
      <c r="F2411" t="s">
        <v>6186</v>
      </c>
      <c r="H2411" t="s">
        <v>6186</v>
      </c>
      <c r="I2411" t="str">
        <f t="shared" si="41"/>
        <v/>
      </c>
      <c r="K2411" t="s">
        <v>6186</v>
      </c>
      <c r="L2411" t="s">
        <v>6186</v>
      </c>
      <c r="M2411" t="s">
        <v>6186</v>
      </c>
      <c r="N2411" t="s">
        <v>6186</v>
      </c>
      <c r="O2411" t="s">
        <v>6186</v>
      </c>
      <c r="P2411" t="s">
        <v>6186</v>
      </c>
      <c r="Q2411" t="s">
        <v>6186</v>
      </c>
      <c r="R2411" t="s">
        <v>6186</v>
      </c>
      <c r="S2411" t="s">
        <v>6186</v>
      </c>
      <c r="T2411" t="s">
        <v>6186</v>
      </c>
      <c r="U2411" t="s">
        <v>6186</v>
      </c>
      <c r="V2411" t="s">
        <v>6186</v>
      </c>
      <c r="W2411" t="s">
        <v>6186</v>
      </c>
      <c r="X2411" t="s">
        <v>6186</v>
      </c>
      <c r="Y2411" t="s">
        <v>6186</v>
      </c>
      <c r="Z2411" t="s">
        <v>6186</v>
      </c>
      <c r="AA2411" t="s">
        <v>6186</v>
      </c>
      <c r="AB2411" t="s">
        <v>6186</v>
      </c>
      <c r="AC2411" t="s">
        <v>6186</v>
      </c>
      <c r="AD2411" t="s">
        <v>6186</v>
      </c>
      <c r="AE2411" t="s">
        <v>6186</v>
      </c>
      <c r="AF2411" t="s">
        <v>6186</v>
      </c>
      <c r="AG2411" t="s">
        <v>6186</v>
      </c>
      <c r="AH2411" t="s">
        <v>6186</v>
      </c>
      <c r="AI2411" t="s">
        <v>6186</v>
      </c>
      <c r="AJ2411" t="s">
        <v>6186</v>
      </c>
      <c r="AK2411" t="s">
        <v>6186</v>
      </c>
      <c r="AL2411" t="s">
        <v>6186</v>
      </c>
      <c r="AM2411" t="s">
        <v>6186</v>
      </c>
      <c r="AN2411" t="s">
        <v>6186</v>
      </c>
      <c r="AO2411" t="s">
        <v>6186</v>
      </c>
      <c r="AP2411" t="s">
        <v>6186</v>
      </c>
      <c r="AQ2411" t="s">
        <v>6186</v>
      </c>
      <c r="AR2411" t="s">
        <v>6186</v>
      </c>
      <c r="AS2411" t="s">
        <v>6186</v>
      </c>
      <c r="AT2411" t="s">
        <v>6186</v>
      </c>
      <c r="AU2411" t="s">
        <v>6186</v>
      </c>
      <c r="AV2411" t="s">
        <v>6186</v>
      </c>
      <c r="AW2411" t="s">
        <v>6186</v>
      </c>
      <c r="AX2411" t="s">
        <v>6186</v>
      </c>
      <c r="AY2411" t="s">
        <v>6186</v>
      </c>
      <c r="AZ2411" t="s">
        <v>6186</v>
      </c>
      <c r="BA2411" t="s">
        <v>6186</v>
      </c>
      <c r="BB2411" t="s">
        <v>6186</v>
      </c>
      <c r="BC2411" t="s">
        <v>6186</v>
      </c>
      <c r="BD2411" t="s">
        <v>6186</v>
      </c>
    </row>
    <row r="2412" spans="1:56">
      <c r="A2412" t="s">
        <v>6189</v>
      </c>
      <c r="B2412">
        <v>6500</v>
      </c>
      <c r="C2412">
        <v>2005</v>
      </c>
      <c r="D2412">
        <v>3</v>
      </c>
      <c r="E2412">
        <v>1.84E-4</v>
      </c>
      <c r="F2412">
        <v>16.3263</v>
      </c>
      <c r="H2412">
        <v>13.16446</v>
      </c>
      <c r="I2412">
        <f t="shared" si="41"/>
        <v>2.4222606399999999E-3</v>
      </c>
      <c r="K2412">
        <v>11.43676</v>
      </c>
      <c r="L2412">
        <v>14.857659999999999</v>
      </c>
      <c r="M2412">
        <v>675.07507999999996</v>
      </c>
      <c r="N2412">
        <v>777.05551000000003</v>
      </c>
      <c r="O2412">
        <v>598.14247999999998</v>
      </c>
      <c r="P2412" t="s">
        <v>6186</v>
      </c>
      <c r="Q2412">
        <v>330</v>
      </c>
      <c r="R2412">
        <v>300</v>
      </c>
      <c r="S2412">
        <v>9.3370999999999995</v>
      </c>
      <c r="T2412">
        <v>0.90909099999999998</v>
      </c>
      <c r="U2412">
        <v>4.6154000000000001E-2</v>
      </c>
      <c r="V2412">
        <v>42.784500000000001</v>
      </c>
      <c r="W2412" t="s">
        <v>6186</v>
      </c>
      <c r="X2412">
        <v>1</v>
      </c>
      <c r="Y2412" t="s">
        <v>6186</v>
      </c>
      <c r="Z2412" t="s">
        <v>6186</v>
      </c>
      <c r="AA2412" t="s">
        <v>6186</v>
      </c>
      <c r="AB2412">
        <v>1</v>
      </c>
      <c r="AC2412" t="s">
        <v>6186</v>
      </c>
      <c r="AD2412" t="s">
        <v>6186</v>
      </c>
      <c r="AE2412" t="s">
        <v>6186</v>
      </c>
      <c r="AF2412" t="s">
        <v>6186</v>
      </c>
      <c r="AG2412">
        <v>1</v>
      </c>
      <c r="AH2412" t="s">
        <v>6186</v>
      </c>
      <c r="AI2412" t="s">
        <v>6186</v>
      </c>
      <c r="AJ2412" t="s">
        <v>6186</v>
      </c>
      <c r="AK2412" t="s">
        <v>6186</v>
      </c>
      <c r="AL2412" t="s">
        <v>6186</v>
      </c>
      <c r="AM2412" t="s">
        <v>6186</v>
      </c>
      <c r="AN2412" t="s">
        <v>6186</v>
      </c>
      <c r="AO2412" t="s">
        <v>6186</v>
      </c>
      <c r="AP2412">
        <v>1</v>
      </c>
      <c r="AQ2412" t="s">
        <v>6186</v>
      </c>
      <c r="AR2412" t="s">
        <v>6186</v>
      </c>
      <c r="AS2412" t="s">
        <v>6186</v>
      </c>
      <c r="AT2412">
        <v>1</v>
      </c>
      <c r="AU2412">
        <v>1</v>
      </c>
      <c r="AV2412">
        <v>4</v>
      </c>
      <c r="AW2412" t="s">
        <v>6186</v>
      </c>
      <c r="AX2412">
        <v>8</v>
      </c>
      <c r="AY2412">
        <v>1</v>
      </c>
      <c r="AZ2412" t="s">
        <v>6186</v>
      </c>
      <c r="BA2412" t="s">
        <v>6186</v>
      </c>
      <c r="BB2412" t="s">
        <v>6186</v>
      </c>
      <c r="BC2412" t="s">
        <v>6186</v>
      </c>
      <c r="BD2412" t="s">
        <v>6186</v>
      </c>
    </row>
    <row r="2413" spans="1:56">
      <c r="A2413" t="s">
        <v>6189</v>
      </c>
      <c r="B2413">
        <v>6500</v>
      </c>
      <c r="C2413">
        <v>2006</v>
      </c>
      <c r="D2413">
        <v>0</v>
      </c>
      <c r="E2413">
        <v>6.9999999999999999E-6</v>
      </c>
      <c r="F2413">
        <v>15.2178</v>
      </c>
      <c r="H2413">
        <v>12.361269999999999</v>
      </c>
      <c r="I2413">
        <f t="shared" si="41"/>
        <v>8.652888999999999E-5</v>
      </c>
      <c r="K2413">
        <v>10.55179</v>
      </c>
      <c r="L2413">
        <v>14.19801</v>
      </c>
      <c r="M2413">
        <v>718.93913999999995</v>
      </c>
      <c r="N2413">
        <v>842.22657000000004</v>
      </c>
      <c r="O2413">
        <v>625.93282999999997</v>
      </c>
      <c r="P2413" t="s">
        <v>6186</v>
      </c>
      <c r="Q2413">
        <v>330</v>
      </c>
      <c r="R2413">
        <v>445</v>
      </c>
      <c r="S2413">
        <v>7.1506999999999996</v>
      </c>
      <c r="T2413">
        <v>1.3484849999999999</v>
      </c>
      <c r="U2413">
        <v>6.8461999999999995E-2</v>
      </c>
      <c r="V2413">
        <v>40.174120000000002</v>
      </c>
      <c r="W2413" t="s">
        <v>6186</v>
      </c>
      <c r="X2413">
        <v>1</v>
      </c>
      <c r="Y2413" t="s">
        <v>6186</v>
      </c>
      <c r="Z2413" t="s">
        <v>6186</v>
      </c>
      <c r="AA2413" t="s">
        <v>6186</v>
      </c>
      <c r="AB2413">
        <v>1</v>
      </c>
      <c r="AC2413" t="s">
        <v>6186</v>
      </c>
      <c r="AD2413" t="s">
        <v>6186</v>
      </c>
      <c r="AE2413" t="s">
        <v>6186</v>
      </c>
      <c r="AF2413" t="s">
        <v>6186</v>
      </c>
      <c r="AG2413">
        <v>1</v>
      </c>
      <c r="AH2413" t="s">
        <v>6186</v>
      </c>
      <c r="AI2413" t="s">
        <v>6186</v>
      </c>
      <c r="AJ2413" t="s">
        <v>6186</v>
      </c>
      <c r="AK2413" t="s">
        <v>6186</v>
      </c>
      <c r="AL2413" t="s">
        <v>6186</v>
      </c>
      <c r="AM2413" t="s">
        <v>6186</v>
      </c>
      <c r="AN2413" t="s">
        <v>6186</v>
      </c>
      <c r="AO2413" t="s">
        <v>6186</v>
      </c>
      <c r="AP2413">
        <v>1</v>
      </c>
      <c r="AQ2413" t="s">
        <v>6186</v>
      </c>
      <c r="AR2413" t="s">
        <v>6186</v>
      </c>
      <c r="AS2413" t="s">
        <v>6186</v>
      </c>
      <c r="AT2413" t="s">
        <v>6186</v>
      </c>
      <c r="AU2413">
        <v>1</v>
      </c>
      <c r="AV2413">
        <v>4</v>
      </c>
      <c r="AW2413" t="s">
        <v>6186</v>
      </c>
      <c r="AX2413">
        <v>8</v>
      </c>
      <c r="AY2413">
        <v>1</v>
      </c>
      <c r="AZ2413" t="s">
        <v>6186</v>
      </c>
      <c r="BA2413" t="s">
        <v>6186</v>
      </c>
      <c r="BB2413" t="s">
        <v>6186</v>
      </c>
      <c r="BC2413" t="s">
        <v>6186</v>
      </c>
      <c r="BD2413" t="s">
        <v>6186</v>
      </c>
    </row>
    <row r="2414" spans="1:56">
      <c r="A2414" t="s">
        <v>6189</v>
      </c>
      <c r="B2414">
        <v>6500</v>
      </c>
      <c r="C2414">
        <v>2007</v>
      </c>
      <c r="D2414">
        <v>0</v>
      </c>
      <c r="E2414">
        <v>1.4E-5</v>
      </c>
      <c r="F2414">
        <v>15.1067</v>
      </c>
      <c r="H2414">
        <v>12.23658</v>
      </c>
      <c r="I2414">
        <f t="shared" si="41"/>
        <v>1.7131212E-4</v>
      </c>
      <c r="K2414">
        <v>10.55179</v>
      </c>
      <c r="L2414">
        <v>13.91234</v>
      </c>
      <c r="M2414">
        <v>726.26503000000002</v>
      </c>
      <c r="N2414">
        <v>842.22657000000004</v>
      </c>
      <c r="O2414">
        <v>638.78527999999994</v>
      </c>
      <c r="P2414" t="s">
        <v>6186</v>
      </c>
      <c r="Q2414">
        <v>330</v>
      </c>
      <c r="R2414">
        <v>445</v>
      </c>
      <c r="S2414">
        <v>7.2125000000000004</v>
      </c>
      <c r="T2414">
        <v>1.3484849999999999</v>
      </c>
      <c r="U2414">
        <v>6.8461999999999995E-2</v>
      </c>
      <c r="V2414">
        <v>39.768889999999999</v>
      </c>
      <c r="W2414" t="s">
        <v>6186</v>
      </c>
      <c r="X2414">
        <v>1</v>
      </c>
      <c r="Y2414" t="s">
        <v>6186</v>
      </c>
      <c r="Z2414" t="s">
        <v>6186</v>
      </c>
      <c r="AA2414" t="s">
        <v>6186</v>
      </c>
      <c r="AB2414">
        <v>1</v>
      </c>
      <c r="AC2414" t="s">
        <v>6186</v>
      </c>
      <c r="AD2414" t="s">
        <v>6186</v>
      </c>
      <c r="AE2414" t="s">
        <v>6186</v>
      </c>
      <c r="AF2414" t="s">
        <v>6186</v>
      </c>
      <c r="AG2414">
        <v>1</v>
      </c>
      <c r="AH2414" t="s">
        <v>6186</v>
      </c>
      <c r="AI2414" t="s">
        <v>6186</v>
      </c>
      <c r="AJ2414" t="s">
        <v>6186</v>
      </c>
      <c r="AK2414" t="s">
        <v>6186</v>
      </c>
      <c r="AL2414" t="s">
        <v>6186</v>
      </c>
      <c r="AM2414" t="s">
        <v>6186</v>
      </c>
      <c r="AN2414" t="s">
        <v>6186</v>
      </c>
      <c r="AO2414" t="s">
        <v>6186</v>
      </c>
      <c r="AP2414">
        <v>1</v>
      </c>
      <c r="AQ2414" t="s">
        <v>6186</v>
      </c>
      <c r="AR2414" t="s">
        <v>6186</v>
      </c>
      <c r="AS2414" t="s">
        <v>6186</v>
      </c>
      <c r="AT2414">
        <v>1</v>
      </c>
      <c r="AU2414">
        <v>1</v>
      </c>
      <c r="AV2414">
        <v>4</v>
      </c>
      <c r="AW2414" t="s">
        <v>6186</v>
      </c>
      <c r="AX2414">
        <v>8</v>
      </c>
      <c r="AY2414">
        <v>1</v>
      </c>
      <c r="AZ2414" t="s">
        <v>6186</v>
      </c>
      <c r="BA2414" t="s">
        <v>6186</v>
      </c>
      <c r="BB2414" t="s">
        <v>6186</v>
      </c>
      <c r="BC2414" t="s">
        <v>6186</v>
      </c>
      <c r="BD2414" t="s">
        <v>6186</v>
      </c>
    </row>
    <row r="2415" spans="1:56">
      <c r="A2415" t="s">
        <v>6189</v>
      </c>
      <c r="B2415">
        <v>6500</v>
      </c>
      <c r="C2415">
        <v>2008</v>
      </c>
      <c r="D2415">
        <v>0</v>
      </c>
      <c r="E2415">
        <v>7.9999999999999996E-6</v>
      </c>
      <c r="F2415">
        <v>15.978199999999999</v>
      </c>
      <c r="H2415">
        <v>12.97908</v>
      </c>
      <c r="I2415">
        <f t="shared" si="41"/>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6186</v>
      </c>
      <c r="X2415">
        <v>1</v>
      </c>
      <c r="Y2415" t="s">
        <v>6186</v>
      </c>
      <c r="Z2415" t="s">
        <v>6186</v>
      </c>
      <c r="AA2415" t="s">
        <v>6186</v>
      </c>
      <c r="AB2415">
        <v>1</v>
      </c>
      <c r="AC2415" t="s">
        <v>6186</v>
      </c>
      <c r="AD2415" t="s">
        <v>6186</v>
      </c>
      <c r="AE2415" t="s">
        <v>6186</v>
      </c>
      <c r="AF2415" t="s">
        <v>6186</v>
      </c>
      <c r="AG2415">
        <v>1</v>
      </c>
      <c r="AH2415" t="s">
        <v>6186</v>
      </c>
      <c r="AI2415" t="s">
        <v>6186</v>
      </c>
      <c r="AJ2415" t="s">
        <v>6186</v>
      </c>
      <c r="AK2415" t="s">
        <v>6186</v>
      </c>
      <c r="AL2415" t="s">
        <v>6186</v>
      </c>
      <c r="AM2415" t="s">
        <v>6186</v>
      </c>
      <c r="AN2415" t="s">
        <v>6186</v>
      </c>
      <c r="AO2415" t="s">
        <v>6186</v>
      </c>
      <c r="AP2415">
        <v>1</v>
      </c>
      <c r="AQ2415" t="s">
        <v>6186</v>
      </c>
      <c r="AR2415" t="s">
        <v>6186</v>
      </c>
      <c r="AS2415" t="s">
        <v>6186</v>
      </c>
      <c r="AT2415">
        <v>1</v>
      </c>
      <c r="AU2415">
        <v>0.93200000000000005</v>
      </c>
      <c r="AV2415">
        <v>4</v>
      </c>
      <c r="AW2415" t="s">
        <v>6186</v>
      </c>
      <c r="AX2415">
        <v>8</v>
      </c>
      <c r="AY2415">
        <v>1</v>
      </c>
      <c r="AZ2415" t="s">
        <v>6186</v>
      </c>
      <c r="BA2415" t="s">
        <v>6186</v>
      </c>
      <c r="BB2415" t="s">
        <v>6186</v>
      </c>
      <c r="BC2415" t="s">
        <v>6186</v>
      </c>
      <c r="BD2415" t="s">
        <v>6186</v>
      </c>
    </row>
    <row r="2416" spans="1:56">
      <c r="A2416" t="s">
        <v>6189</v>
      </c>
      <c r="B2416">
        <v>6500</v>
      </c>
      <c r="C2416">
        <v>2009</v>
      </c>
      <c r="D2416" t="s">
        <v>6186</v>
      </c>
      <c r="E2416" t="s">
        <v>6186</v>
      </c>
      <c r="F2416" t="s">
        <v>6186</v>
      </c>
      <c r="H2416" t="s">
        <v>6186</v>
      </c>
      <c r="I2416" t="str">
        <f t="shared" si="41"/>
        <v/>
      </c>
      <c r="K2416" t="s">
        <v>6186</v>
      </c>
      <c r="L2416" t="s">
        <v>6186</v>
      </c>
      <c r="M2416" t="s">
        <v>6186</v>
      </c>
      <c r="N2416" t="s">
        <v>6186</v>
      </c>
      <c r="O2416" t="s">
        <v>6186</v>
      </c>
      <c r="P2416" t="s">
        <v>6186</v>
      </c>
      <c r="Q2416" t="s">
        <v>6186</v>
      </c>
      <c r="R2416" t="s">
        <v>6186</v>
      </c>
      <c r="S2416" t="s">
        <v>6186</v>
      </c>
      <c r="T2416" t="s">
        <v>6186</v>
      </c>
      <c r="U2416" t="s">
        <v>6186</v>
      </c>
      <c r="V2416" t="s">
        <v>6186</v>
      </c>
      <c r="W2416" t="s">
        <v>6186</v>
      </c>
      <c r="X2416" t="s">
        <v>6186</v>
      </c>
      <c r="Y2416" t="s">
        <v>6186</v>
      </c>
      <c r="Z2416" t="s">
        <v>6186</v>
      </c>
      <c r="AA2416" t="s">
        <v>6186</v>
      </c>
      <c r="AB2416" t="s">
        <v>6186</v>
      </c>
      <c r="AC2416" t="s">
        <v>6186</v>
      </c>
      <c r="AD2416" t="s">
        <v>6186</v>
      </c>
      <c r="AE2416" t="s">
        <v>6186</v>
      </c>
      <c r="AF2416" t="s">
        <v>6186</v>
      </c>
      <c r="AG2416" t="s">
        <v>6186</v>
      </c>
      <c r="AH2416" t="s">
        <v>6186</v>
      </c>
      <c r="AI2416" t="s">
        <v>6186</v>
      </c>
      <c r="AJ2416" t="s">
        <v>6186</v>
      </c>
      <c r="AK2416" t="s">
        <v>6186</v>
      </c>
      <c r="AL2416" t="s">
        <v>6186</v>
      </c>
      <c r="AM2416" t="s">
        <v>6186</v>
      </c>
      <c r="AN2416" t="s">
        <v>6186</v>
      </c>
      <c r="AO2416" t="s">
        <v>6186</v>
      </c>
      <c r="AP2416" t="s">
        <v>6186</v>
      </c>
      <c r="AQ2416" t="s">
        <v>6186</v>
      </c>
      <c r="AR2416" t="s">
        <v>6186</v>
      </c>
      <c r="AS2416" t="s">
        <v>6186</v>
      </c>
      <c r="AT2416" t="s">
        <v>6186</v>
      </c>
      <c r="AU2416" t="s">
        <v>6186</v>
      </c>
      <c r="AV2416" t="s">
        <v>6186</v>
      </c>
      <c r="AW2416" t="s">
        <v>6186</v>
      </c>
      <c r="AX2416" t="s">
        <v>6186</v>
      </c>
      <c r="AY2416" t="s">
        <v>6186</v>
      </c>
      <c r="AZ2416" t="s">
        <v>6186</v>
      </c>
      <c r="BA2416" t="s">
        <v>6186</v>
      </c>
      <c r="BB2416" t="s">
        <v>6186</v>
      </c>
      <c r="BC2416" t="s">
        <v>6186</v>
      </c>
      <c r="BD2416" t="s">
        <v>6186</v>
      </c>
    </row>
    <row r="2417" spans="1:56">
      <c r="A2417" t="s">
        <v>6189</v>
      </c>
      <c r="B2417">
        <v>6500</v>
      </c>
      <c r="C2417">
        <v>2010</v>
      </c>
      <c r="D2417" t="s">
        <v>6186</v>
      </c>
      <c r="E2417" t="s">
        <v>6186</v>
      </c>
      <c r="F2417" t="s">
        <v>6186</v>
      </c>
      <c r="H2417" t="s">
        <v>6186</v>
      </c>
      <c r="I2417" t="str">
        <f t="shared" si="41"/>
        <v/>
      </c>
      <c r="K2417" t="s">
        <v>6186</v>
      </c>
      <c r="L2417" t="s">
        <v>6186</v>
      </c>
      <c r="M2417" t="s">
        <v>6186</v>
      </c>
      <c r="N2417" t="s">
        <v>6186</v>
      </c>
      <c r="O2417" t="s">
        <v>6186</v>
      </c>
      <c r="P2417" t="s">
        <v>6186</v>
      </c>
      <c r="Q2417" t="s">
        <v>6186</v>
      </c>
      <c r="R2417" t="s">
        <v>6186</v>
      </c>
      <c r="S2417" t="s">
        <v>6186</v>
      </c>
      <c r="T2417" t="s">
        <v>6186</v>
      </c>
      <c r="U2417" t="s">
        <v>6186</v>
      </c>
      <c r="V2417" t="s">
        <v>6186</v>
      </c>
      <c r="W2417" t="s">
        <v>6186</v>
      </c>
      <c r="X2417" t="s">
        <v>6186</v>
      </c>
      <c r="Y2417" t="s">
        <v>6186</v>
      </c>
      <c r="Z2417" t="s">
        <v>6186</v>
      </c>
      <c r="AA2417" t="s">
        <v>6186</v>
      </c>
      <c r="AB2417" t="s">
        <v>6186</v>
      </c>
      <c r="AC2417" t="s">
        <v>6186</v>
      </c>
      <c r="AD2417" t="s">
        <v>6186</v>
      </c>
      <c r="AE2417" t="s">
        <v>6186</v>
      </c>
      <c r="AF2417" t="s">
        <v>6186</v>
      </c>
      <c r="AG2417" t="s">
        <v>6186</v>
      </c>
      <c r="AH2417" t="s">
        <v>6186</v>
      </c>
      <c r="AI2417" t="s">
        <v>6186</v>
      </c>
      <c r="AJ2417" t="s">
        <v>6186</v>
      </c>
      <c r="AK2417" t="s">
        <v>6186</v>
      </c>
      <c r="AL2417" t="s">
        <v>6186</v>
      </c>
      <c r="AM2417" t="s">
        <v>6186</v>
      </c>
      <c r="AN2417" t="s">
        <v>6186</v>
      </c>
      <c r="AO2417" t="s">
        <v>6186</v>
      </c>
      <c r="AP2417" t="s">
        <v>6186</v>
      </c>
      <c r="AQ2417" t="s">
        <v>6186</v>
      </c>
      <c r="AR2417" t="s">
        <v>6186</v>
      </c>
      <c r="AS2417" t="s">
        <v>6186</v>
      </c>
      <c r="AT2417" t="s">
        <v>6186</v>
      </c>
      <c r="AU2417" t="s">
        <v>6186</v>
      </c>
      <c r="AV2417" t="s">
        <v>6186</v>
      </c>
      <c r="AW2417" t="s">
        <v>6186</v>
      </c>
      <c r="AX2417" t="s">
        <v>6186</v>
      </c>
      <c r="AY2417" t="s">
        <v>6186</v>
      </c>
      <c r="AZ2417" t="s">
        <v>6186</v>
      </c>
      <c r="BA2417" t="s">
        <v>6186</v>
      </c>
      <c r="BB2417" t="s">
        <v>6186</v>
      </c>
      <c r="BC2417" t="s">
        <v>6186</v>
      </c>
      <c r="BD2417" t="s">
        <v>6186</v>
      </c>
    </row>
    <row r="2418" spans="1:56">
      <c r="A2418" t="s">
        <v>6189</v>
      </c>
      <c r="B2418">
        <v>6500</v>
      </c>
      <c r="C2418">
        <v>2011</v>
      </c>
      <c r="D2418">
        <v>18</v>
      </c>
      <c r="E2418">
        <v>1.4809999999999999E-3</v>
      </c>
      <c r="F2418">
        <v>16.186</v>
      </c>
      <c r="H2418">
        <v>13.17628</v>
      </c>
      <c r="I2418">
        <f t="shared" si="41"/>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6186</v>
      </c>
      <c r="X2418">
        <v>1</v>
      </c>
      <c r="Y2418" t="s">
        <v>6186</v>
      </c>
      <c r="Z2418" t="s">
        <v>6186</v>
      </c>
      <c r="AA2418" t="s">
        <v>6186</v>
      </c>
      <c r="AB2418">
        <v>1</v>
      </c>
      <c r="AC2418" t="s">
        <v>6186</v>
      </c>
      <c r="AD2418" t="s">
        <v>6186</v>
      </c>
      <c r="AE2418" t="s">
        <v>6186</v>
      </c>
      <c r="AF2418" t="s">
        <v>6186</v>
      </c>
      <c r="AG2418">
        <v>1</v>
      </c>
      <c r="AH2418" t="s">
        <v>6186</v>
      </c>
      <c r="AI2418" t="s">
        <v>6186</v>
      </c>
      <c r="AJ2418" t="s">
        <v>6186</v>
      </c>
      <c r="AK2418" t="s">
        <v>6186</v>
      </c>
      <c r="AL2418" t="s">
        <v>6186</v>
      </c>
      <c r="AM2418" t="s">
        <v>6186</v>
      </c>
      <c r="AN2418" t="s">
        <v>6186</v>
      </c>
      <c r="AO2418" t="s">
        <v>6186</v>
      </c>
      <c r="AP2418">
        <v>1</v>
      </c>
      <c r="AQ2418" t="s">
        <v>6186</v>
      </c>
      <c r="AR2418" t="s">
        <v>6186</v>
      </c>
      <c r="AS2418" t="s">
        <v>6186</v>
      </c>
      <c r="AT2418" t="s">
        <v>6186</v>
      </c>
      <c r="AU2418">
        <v>1</v>
      </c>
      <c r="AV2418">
        <v>6</v>
      </c>
      <c r="AW2418" t="s">
        <v>6186</v>
      </c>
      <c r="AX2418">
        <v>8</v>
      </c>
      <c r="AY2418" t="s">
        <v>6186</v>
      </c>
      <c r="AZ2418" t="s">
        <v>6186</v>
      </c>
      <c r="BA2418">
        <v>1</v>
      </c>
      <c r="BB2418" t="s">
        <v>6186</v>
      </c>
      <c r="BC2418" t="s">
        <v>6186</v>
      </c>
      <c r="BD2418" t="s">
        <v>6186</v>
      </c>
    </row>
    <row r="2419" spans="1:56">
      <c r="A2419" t="s">
        <v>6189</v>
      </c>
      <c r="B2419">
        <v>6500</v>
      </c>
      <c r="C2419">
        <v>2012</v>
      </c>
      <c r="D2419">
        <v>15</v>
      </c>
      <c r="E2419">
        <v>1.0950000000000001E-3</v>
      </c>
      <c r="F2419">
        <v>16.727789999999999</v>
      </c>
      <c r="H2419">
        <v>13.691190000000001</v>
      </c>
      <c r="I2419">
        <f t="shared" si="41"/>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6186</v>
      </c>
      <c r="X2419">
        <v>1</v>
      </c>
      <c r="Y2419" t="s">
        <v>6186</v>
      </c>
      <c r="Z2419" t="s">
        <v>6186</v>
      </c>
      <c r="AA2419" t="s">
        <v>6186</v>
      </c>
      <c r="AB2419">
        <v>1</v>
      </c>
      <c r="AC2419" t="s">
        <v>6186</v>
      </c>
      <c r="AD2419" t="s">
        <v>6186</v>
      </c>
      <c r="AE2419" t="s">
        <v>6186</v>
      </c>
      <c r="AF2419" t="s">
        <v>6186</v>
      </c>
      <c r="AG2419">
        <v>1</v>
      </c>
      <c r="AH2419" t="s">
        <v>6186</v>
      </c>
      <c r="AI2419" t="s">
        <v>6186</v>
      </c>
      <c r="AJ2419" t="s">
        <v>6186</v>
      </c>
      <c r="AK2419" t="s">
        <v>6186</v>
      </c>
      <c r="AL2419" t="s">
        <v>6186</v>
      </c>
      <c r="AM2419" t="s">
        <v>6186</v>
      </c>
      <c r="AN2419" t="s">
        <v>6186</v>
      </c>
      <c r="AO2419" t="s">
        <v>6186</v>
      </c>
      <c r="AP2419">
        <v>1</v>
      </c>
      <c r="AQ2419" t="s">
        <v>6186</v>
      </c>
      <c r="AR2419" t="s">
        <v>6186</v>
      </c>
      <c r="AS2419" t="s">
        <v>6186</v>
      </c>
      <c r="AT2419" t="s">
        <v>6186</v>
      </c>
      <c r="AU2419">
        <v>1</v>
      </c>
      <c r="AV2419">
        <v>6</v>
      </c>
      <c r="AW2419" t="s">
        <v>6186</v>
      </c>
      <c r="AX2419">
        <v>8</v>
      </c>
      <c r="AY2419" t="s">
        <v>6186</v>
      </c>
      <c r="AZ2419" t="s">
        <v>6186</v>
      </c>
      <c r="BA2419">
        <v>1</v>
      </c>
      <c r="BB2419" t="s">
        <v>6186</v>
      </c>
      <c r="BC2419" t="s">
        <v>6186</v>
      </c>
      <c r="BD2419" t="s">
        <v>6186</v>
      </c>
    </row>
    <row r="2420" spans="1:56">
      <c r="A2420" t="s">
        <v>6189</v>
      </c>
      <c r="B2420">
        <v>6500</v>
      </c>
      <c r="C2420">
        <v>2013</v>
      </c>
      <c r="D2420">
        <v>20</v>
      </c>
      <c r="E2420">
        <v>1.2960000000000001E-3</v>
      </c>
      <c r="F2420">
        <v>16.71649</v>
      </c>
      <c r="H2420">
        <v>13.68144</v>
      </c>
      <c r="I2420">
        <f t="shared" si="41"/>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6186</v>
      </c>
      <c r="X2420">
        <v>1</v>
      </c>
      <c r="Y2420" t="s">
        <v>6186</v>
      </c>
      <c r="Z2420" t="s">
        <v>6186</v>
      </c>
      <c r="AA2420" t="s">
        <v>6186</v>
      </c>
      <c r="AB2420">
        <v>1</v>
      </c>
      <c r="AC2420" t="s">
        <v>6186</v>
      </c>
      <c r="AD2420" t="s">
        <v>6186</v>
      </c>
      <c r="AE2420" t="s">
        <v>6186</v>
      </c>
      <c r="AF2420" t="s">
        <v>6186</v>
      </c>
      <c r="AG2420">
        <v>1</v>
      </c>
      <c r="AH2420" t="s">
        <v>6186</v>
      </c>
      <c r="AI2420" t="s">
        <v>6186</v>
      </c>
      <c r="AJ2420" t="s">
        <v>6186</v>
      </c>
      <c r="AK2420" t="s">
        <v>6186</v>
      </c>
      <c r="AL2420" t="s">
        <v>6186</v>
      </c>
      <c r="AM2420" t="s">
        <v>6186</v>
      </c>
      <c r="AN2420" t="s">
        <v>6186</v>
      </c>
      <c r="AO2420" t="s">
        <v>6186</v>
      </c>
      <c r="AP2420">
        <v>1</v>
      </c>
      <c r="AQ2420" t="s">
        <v>6186</v>
      </c>
      <c r="AR2420" t="s">
        <v>6186</v>
      </c>
      <c r="AS2420" t="s">
        <v>6186</v>
      </c>
      <c r="AT2420" t="s">
        <v>6186</v>
      </c>
      <c r="AU2420">
        <v>1</v>
      </c>
      <c r="AV2420">
        <v>6</v>
      </c>
      <c r="AW2420" t="s">
        <v>6186</v>
      </c>
      <c r="AX2420">
        <v>8</v>
      </c>
      <c r="AY2420" t="s">
        <v>6186</v>
      </c>
      <c r="AZ2420" t="s">
        <v>6186</v>
      </c>
      <c r="BA2420">
        <v>1</v>
      </c>
      <c r="BB2420" t="s">
        <v>6186</v>
      </c>
      <c r="BC2420" t="s">
        <v>6186</v>
      </c>
      <c r="BD2420" t="s">
        <v>6186</v>
      </c>
    </row>
    <row r="2421" spans="1:56">
      <c r="A2421" t="s">
        <v>6189</v>
      </c>
      <c r="B2421">
        <v>6500</v>
      </c>
      <c r="C2421">
        <v>2014</v>
      </c>
      <c r="D2421">
        <v>20</v>
      </c>
      <c r="E2421">
        <v>1.2869999999999999E-3</v>
      </c>
      <c r="F2421">
        <v>16.675270000000001</v>
      </c>
      <c r="H2421">
        <v>13.64603</v>
      </c>
      <c r="I2421">
        <f t="shared" si="41"/>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6186</v>
      </c>
      <c r="X2421">
        <v>1</v>
      </c>
      <c r="Y2421" t="s">
        <v>6186</v>
      </c>
      <c r="Z2421" t="s">
        <v>6186</v>
      </c>
      <c r="AA2421" t="s">
        <v>6186</v>
      </c>
      <c r="AB2421">
        <v>1</v>
      </c>
      <c r="AC2421" t="s">
        <v>6186</v>
      </c>
      <c r="AD2421" t="s">
        <v>6186</v>
      </c>
      <c r="AE2421" t="s">
        <v>6186</v>
      </c>
      <c r="AF2421" t="s">
        <v>6186</v>
      </c>
      <c r="AG2421">
        <v>1</v>
      </c>
      <c r="AH2421" t="s">
        <v>6186</v>
      </c>
      <c r="AI2421" t="s">
        <v>6186</v>
      </c>
      <c r="AJ2421" t="s">
        <v>6186</v>
      </c>
      <c r="AK2421" t="s">
        <v>6186</v>
      </c>
      <c r="AL2421" t="s">
        <v>6186</v>
      </c>
      <c r="AM2421" t="s">
        <v>6186</v>
      </c>
      <c r="AN2421" t="s">
        <v>6186</v>
      </c>
      <c r="AO2421" t="s">
        <v>6186</v>
      </c>
      <c r="AP2421">
        <v>1</v>
      </c>
      <c r="AQ2421" t="s">
        <v>6186</v>
      </c>
      <c r="AR2421" t="s">
        <v>6186</v>
      </c>
      <c r="AS2421" t="s">
        <v>6186</v>
      </c>
      <c r="AT2421">
        <v>1.6E-2</v>
      </c>
      <c r="AU2421">
        <v>1</v>
      </c>
      <c r="AV2421">
        <v>6</v>
      </c>
      <c r="AW2421" t="s">
        <v>6186</v>
      </c>
      <c r="AX2421">
        <v>8</v>
      </c>
      <c r="AY2421" t="s">
        <v>6186</v>
      </c>
      <c r="AZ2421" t="s">
        <v>6186</v>
      </c>
      <c r="BA2421">
        <v>1</v>
      </c>
      <c r="BB2421" t="s">
        <v>6186</v>
      </c>
      <c r="BC2421" t="s">
        <v>6186</v>
      </c>
      <c r="BD2421" t="s">
        <v>6186</v>
      </c>
    </row>
    <row r="2422" spans="1:56">
      <c r="A2422" t="s">
        <v>6189</v>
      </c>
      <c r="B2422">
        <v>6500</v>
      </c>
      <c r="C2422">
        <v>2015</v>
      </c>
      <c r="D2422" t="s">
        <v>6186</v>
      </c>
      <c r="E2422" t="s">
        <v>6186</v>
      </c>
      <c r="F2422" t="s">
        <v>6186</v>
      </c>
      <c r="H2422" t="s">
        <v>6186</v>
      </c>
      <c r="I2422" t="str">
        <f t="shared" si="41"/>
        <v/>
      </c>
      <c r="K2422" t="s">
        <v>6186</v>
      </c>
      <c r="L2422" t="s">
        <v>6186</v>
      </c>
      <c r="M2422" t="s">
        <v>6186</v>
      </c>
      <c r="N2422" t="s">
        <v>6186</v>
      </c>
      <c r="O2422" t="s">
        <v>6186</v>
      </c>
      <c r="P2422" t="s">
        <v>6186</v>
      </c>
      <c r="Q2422" t="s">
        <v>6186</v>
      </c>
      <c r="R2422" t="s">
        <v>6186</v>
      </c>
      <c r="S2422" t="s">
        <v>6186</v>
      </c>
      <c r="T2422" t="s">
        <v>6186</v>
      </c>
      <c r="U2422" t="s">
        <v>6186</v>
      </c>
      <c r="V2422" t="s">
        <v>6186</v>
      </c>
      <c r="W2422" t="s">
        <v>6186</v>
      </c>
      <c r="X2422" t="s">
        <v>6186</v>
      </c>
      <c r="Y2422" t="s">
        <v>6186</v>
      </c>
      <c r="Z2422" t="s">
        <v>6186</v>
      </c>
      <c r="AA2422" t="s">
        <v>6186</v>
      </c>
      <c r="AB2422" t="s">
        <v>6186</v>
      </c>
      <c r="AC2422" t="s">
        <v>6186</v>
      </c>
      <c r="AD2422" t="s">
        <v>6186</v>
      </c>
      <c r="AE2422" t="s">
        <v>6186</v>
      </c>
      <c r="AF2422" t="s">
        <v>6186</v>
      </c>
      <c r="AG2422" t="s">
        <v>6186</v>
      </c>
      <c r="AH2422" t="s">
        <v>6186</v>
      </c>
      <c r="AI2422" t="s">
        <v>6186</v>
      </c>
      <c r="AJ2422" t="s">
        <v>6186</v>
      </c>
      <c r="AK2422" t="s">
        <v>6186</v>
      </c>
      <c r="AL2422" t="s">
        <v>6186</v>
      </c>
      <c r="AM2422" t="s">
        <v>6186</v>
      </c>
      <c r="AN2422" t="s">
        <v>6186</v>
      </c>
      <c r="AO2422" t="s">
        <v>6186</v>
      </c>
      <c r="AP2422" t="s">
        <v>6186</v>
      </c>
      <c r="AQ2422" t="s">
        <v>6186</v>
      </c>
      <c r="AR2422" t="s">
        <v>6186</v>
      </c>
      <c r="AS2422" t="s">
        <v>6186</v>
      </c>
      <c r="AT2422" t="s">
        <v>6186</v>
      </c>
      <c r="AU2422" t="s">
        <v>6186</v>
      </c>
      <c r="AV2422" t="s">
        <v>6186</v>
      </c>
      <c r="AW2422" t="s">
        <v>6186</v>
      </c>
      <c r="AX2422" t="s">
        <v>6186</v>
      </c>
      <c r="AY2422" t="s">
        <v>6186</v>
      </c>
      <c r="AZ2422" t="s">
        <v>6186</v>
      </c>
      <c r="BA2422" t="s">
        <v>6186</v>
      </c>
      <c r="BB2422" t="s">
        <v>6186</v>
      </c>
      <c r="BC2422" t="s">
        <v>6186</v>
      </c>
      <c r="BD2422" t="s">
        <v>6186</v>
      </c>
    </row>
    <row r="2423" spans="1:56">
      <c r="A2423" t="s">
        <v>6189</v>
      </c>
      <c r="B2423">
        <v>6500</v>
      </c>
      <c r="C2423">
        <v>2016</v>
      </c>
      <c r="D2423" t="s">
        <v>6186</v>
      </c>
      <c r="E2423" t="s">
        <v>6186</v>
      </c>
      <c r="F2423" t="s">
        <v>6186</v>
      </c>
      <c r="H2423" t="s">
        <v>6186</v>
      </c>
      <c r="I2423" t="str">
        <f t="shared" si="41"/>
        <v/>
      </c>
      <c r="K2423" t="s">
        <v>6186</v>
      </c>
      <c r="L2423" t="s">
        <v>6186</v>
      </c>
      <c r="M2423" t="s">
        <v>6186</v>
      </c>
      <c r="N2423" t="s">
        <v>6186</v>
      </c>
      <c r="O2423" t="s">
        <v>6186</v>
      </c>
      <c r="P2423" t="s">
        <v>6186</v>
      </c>
      <c r="Q2423" t="s">
        <v>6186</v>
      </c>
      <c r="R2423" t="s">
        <v>6186</v>
      </c>
      <c r="S2423" t="s">
        <v>6186</v>
      </c>
      <c r="T2423" t="s">
        <v>6186</v>
      </c>
      <c r="U2423" t="s">
        <v>6186</v>
      </c>
      <c r="V2423" t="s">
        <v>6186</v>
      </c>
      <c r="W2423" t="s">
        <v>6186</v>
      </c>
      <c r="X2423" t="s">
        <v>6186</v>
      </c>
      <c r="Y2423" t="s">
        <v>6186</v>
      </c>
      <c r="Z2423" t="s">
        <v>6186</v>
      </c>
      <c r="AA2423" t="s">
        <v>6186</v>
      </c>
      <c r="AB2423" t="s">
        <v>6186</v>
      </c>
      <c r="AC2423" t="s">
        <v>6186</v>
      </c>
      <c r="AD2423" t="s">
        <v>6186</v>
      </c>
      <c r="AE2423" t="s">
        <v>6186</v>
      </c>
      <c r="AF2423" t="s">
        <v>6186</v>
      </c>
      <c r="AG2423" t="s">
        <v>6186</v>
      </c>
      <c r="AH2423" t="s">
        <v>6186</v>
      </c>
      <c r="AI2423" t="s">
        <v>6186</v>
      </c>
      <c r="AJ2423" t="s">
        <v>6186</v>
      </c>
      <c r="AK2423" t="s">
        <v>6186</v>
      </c>
      <c r="AL2423" t="s">
        <v>6186</v>
      </c>
      <c r="AM2423" t="s">
        <v>6186</v>
      </c>
      <c r="AN2423" t="s">
        <v>6186</v>
      </c>
      <c r="AO2423" t="s">
        <v>6186</v>
      </c>
      <c r="AP2423" t="s">
        <v>6186</v>
      </c>
      <c r="AQ2423" t="s">
        <v>6186</v>
      </c>
      <c r="AR2423" t="s">
        <v>6186</v>
      </c>
      <c r="AS2423" t="s">
        <v>6186</v>
      </c>
      <c r="AT2423" t="s">
        <v>6186</v>
      </c>
      <c r="AU2423" t="s">
        <v>6186</v>
      </c>
      <c r="AV2423" t="s">
        <v>6186</v>
      </c>
      <c r="AW2423" t="s">
        <v>6186</v>
      </c>
      <c r="AX2423" t="s">
        <v>6186</v>
      </c>
      <c r="AY2423" t="s">
        <v>6186</v>
      </c>
      <c r="AZ2423" t="s">
        <v>6186</v>
      </c>
      <c r="BA2423" t="s">
        <v>6186</v>
      </c>
      <c r="BB2423" t="s">
        <v>6186</v>
      </c>
      <c r="BC2423" t="s">
        <v>6186</v>
      </c>
      <c r="BD2423" t="s">
        <v>6186</v>
      </c>
    </row>
    <row r="2424" spans="1:56">
      <c r="A2424" t="s">
        <v>6189</v>
      </c>
      <c r="B2424">
        <v>6500</v>
      </c>
      <c r="C2424">
        <v>2017</v>
      </c>
      <c r="D2424" t="s">
        <v>6186</v>
      </c>
      <c r="E2424" t="s">
        <v>6186</v>
      </c>
      <c r="F2424" t="s">
        <v>6186</v>
      </c>
      <c r="H2424" t="s">
        <v>6186</v>
      </c>
      <c r="I2424" t="str">
        <f t="shared" si="41"/>
        <v/>
      </c>
      <c r="K2424" t="s">
        <v>6186</v>
      </c>
      <c r="L2424" t="s">
        <v>6186</v>
      </c>
      <c r="M2424" t="s">
        <v>6186</v>
      </c>
      <c r="N2424" t="s">
        <v>6186</v>
      </c>
      <c r="O2424" t="s">
        <v>6186</v>
      </c>
      <c r="P2424" t="s">
        <v>6186</v>
      </c>
      <c r="Q2424" t="s">
        <v>6186</v>
      </c>
      <c r="R2424" t="s">
        <v>6186</v>
      </c>
      <c r="S2424" t="s">
        <v>6186</v>
      </c>
      <c r="T2424" t="s">
        <v>6186</v>
      </c>
      <c r="U2424" t="s">
        <v>6186</v>
      </c>
      <c r="V2424" t="s">
        <v>6186</v>
      </c>
      <c r="W2424" t="s">
        <v>6186</v>
      </c>
      <c r="X2424" t="s">
        <v>6186</v>
      </c>
      <c r="Y2424" t="s">
        <v>6186</v>
      </c>
      <c r="Z2424" t="s">
        <v>6186</v>
      </c>
      <c r="AA2424" t="s">
        <v>6186</v>
      </c>
      <c r="AB2424" t="s">
        <v>6186</v>
      </c>
      <c r="AC2424" t="s">
        <v>6186</v>
      </c>
      <c r="AD2424" t="s">
        <v>6186</v>
      </c>
      <c r="AE2424" t="s">
        <v>6186</v>
      </c>
      <c r="AF2424" t="s">
        <v>6186</v>
      </c>
      <c r="AG2424" t="s">
        <v>6186</v>
      </c>
      <c r="AH2424" t="s">
        <v>6186</v>
      </c>
      <c r="AI2424" t="s">
        <v>6186</v>
      </c>
      <c r="AJ2424" t="s">
        <v>6186</v>
      </c>
      <c r="AK2424" t="s">
        <v>6186</v>
      </c>
      <c r="AL2424" t="s">
        <v>6186</v>
      </c>
      <c r="AM2424" t="s">
        <v>6186</v>
      </c>
      <c r="AN2424" t="s">
        <v>6186</v>
      </c>
      <c r="AO2424" t="s">
        <v>6186</v>
      </c>
      <c r="AP2424" t="s">
        <v>6186</v>
      </c>
      <c r="AQ2424" t="s">
        <v>6186</v>
      </c>
      <c r="AR2424" t="s">
        <v>6186</v>
      </c>
      <c r="AS2424" t="s">
        <v>6186</v>
      </c>
      <c r="AT2424" t="s">
        <v>6186</v>
      </c>
      <c r="AU2424" t="s">
        <v>6186</v>
      </c>
      <c r="AV2424" t="s">
        <v>6186</v>
      </c>
      <c r="AW2424" t="s">
        <v>6186</v>
      </c>
      <c r="AX2424" t="s">
        <v>6186</v>
      </c>
      <c r="AY2424" t="s">
        <v>6186</v>
      </c>
      <c r="AZ2424" t="s">
        <v>6186</v>
      </c>
      <c r="BA2424" t="s">
        <v>6186</v>
      </c>
      <c r="BB2424" t="s">
        <v>6186</v>
      </c>
      <c r="BC2424" t="s">
        <v>6186</v>
      </c>
      <c r="BD2424" t="s">
        <v>6186</v>
      </c>
    </row>
    <row r="2425" spans="1:56">
      <c r="A2425" t="s">
        <v>6189</v>
      </c>
      <c r="B2425">
        <v>6500</v>
      </c>
      <c r="C2425">
        <v>2018</v>
      </c>
      <c r="D2425" t="s">
        <v>6186</v>
      </c>
      <c r="E2425" t="s">
        <v>6186</v>
      </c>
      <c r="F2425" t="s">
        <v>6186</v>
      </c>
      <c r="H2425" t="s">
        <v>6186</v>
      </c>
      <c r="I2425" t="str">
        <f t="shared" si="41"/>
        <v/>
      </c>
      <c r="K2425" t="s">
        <v>6186</v>
      </c>
      <c r="L2425" t="s">
        <v>6186</v>
      </c>
      <c r="M2425" t="s">
        <v>6186</v>
      </c>
      <c r="N2425" t="s">
        <v>6186</v>
      </c>
      <c r="O2425" t="s">
        <v>6186</v>
      </c>
      <c r="P2425" t="s">
        <v>6186</v>
      </c>
      <c r="Q2425" t="s">
        <v>6186</v>
      </c>
      <c r="R2425" t="s">
        <v>6186</v>
      </c>
      <c r="S2425" t="s">
        <v>6186</v>
      </c>
      <c r="T2425" t="s">
        <v>6186</v>
      </c>
      <c r="U2425" t="s">
        <v>6186</v>
      </c>
      <c r="V2425" t="s">
        <v>6186</v>
      </c>
      <c r="W2425" t="s">
        <v>6186</v>
      </c>
      <c r="X2425" t="s">
        <v>6186</v>
      </c>
      <c r="Y2425" t="s">
        <v>6186</v>
      </c>
      <c r="Z2425" t="s">
        <v>6186</v>
      </c>
      <c r="AA2425" t="s">
        <v>6186</v>
      </c>
      <c r="AB2425" t="s">
        <v>6186</v>
      </c>
      <c r="AC2425" t="s">
        <v>6186</v>
      </c>
      <c r="AD2425" t="s">
        <v>6186</v>
      </c>
      <c r="AE2425" t="s">
        <v>6186</v>
      </c>
      <c r="AF2425" t="s">
        <v>6186</v>
      </c>
      <c r="AG2425" t="s">
        <v>6186</v>
      </c>
      <c r="AH2425" t="s">
        <v>6186</v>
      </c>
      <c r="AI2425" t="s">
        <v>6186</v>
      </c>
      <c r="AJ2425" t="s">
        <v>6186</v>
      </c>
      <c r="AK2425" t="s">
        <v>6186</v>
      </c>
      <c r="AL2425" t="s">
        <v>6186</v>
      </c>
      <c r="AM2425" t="s">
        <v>6186</v>
      </c>
      <c r="AN2425" t="s">
        <v>6186</v>
      </c>
      <c r="AO2425" t="s">
        <v>6186</v>
      </c>
      <c r="AP2425" t="s">
        <v>6186</v>
      </c>
      <c r="AQ2425" t="s">
        <v>6186</v>
      </c>
      <c r="AR2425" t="s">
        <v>6186</v>
      </c>
      <c r="AS2425" t="s">
        <v>6186</v>
      </c>
      <c r="AT2425" t="s">
        <v>6186</v>
      </c>
      <c r="AU2425" t="s">
        <v>6186</v>
      </c>
      <c r="AV2425" t="s">
        <v>6186</v>
      </c>
      <c r="AW2425" t="s">
        <v>6186</v>
      </c>
      <c r="AX2425" t="s">
        <v>6186</v>
      </c>
      <c r="AY2425" t="s">
        <v>6186</v>
      </c>
      <c r="AZ2425" t="s">
        <v>6186</v>
      </c>
      <c r="BA2425" t="s">
        <v>6186</v>
      </c>
      <c r="BB2425" t="s">
        <v>6186</v>
      </c>
      <c r="BC2425" t="s">
        <v>6186</v>
      </c>
      <c r="BD2425" t="s">
        <v>6186</v>
      </c>
    </row>
    <row r="2426" spans="1:56">
      <c r="A2426" t="s">
        <v>6189</v>
      </c>
      <c r="B2426">
        <v>6500</v>
      </c>
      <c r="C2426">
        <v>2019</v>
      </c>
      <c r="D2426" t="s">
        <v>6186</v>
      </c>
      <c r="E2426" t="s">
        <v>6186</v>
      </c>
      <c r="F2426" t="s">
        <v>6186</v>
      </c>
      <c r="H2426" t="s">
        <v>6186</v>
      </c>
      <c r="I2426" t="str">
        <f t="shared" si="41"/>
        <v/>
      </c>
      <c r="K2426" t="s">
        <v>6186</v>
      </c>
      <c r="L2426" t="s">
        <v>6186</v>
      </c>
      <c r="M2426" t="s">
        <v>6186</v>
      </c>
      <c r="N2426" t="s">
        <v>6186</v>
      </c>
      <c r="O2426" t="s">
        <v>6186</v>
      </c>
      <c r="P2426" t="s">
        <v>6186</v>
      </c>
      <c r="Q2426" t="s">
        <v>6186</v>
      </c>
      <c r="R2426" t="s">
        <v>6186</v>
      </c>
      <c r="S2426" t="s">
        <v>6186</v>
      </c>
      <c r="T2426" t="s">
        <v>6186</v>
      </c>
      <c r="U2426" t="s">
        <v>6186</v>
      </c>
      <c r="V2426" t="s">
        <v>6186</v>
      </c>
      <c r="W2426" t="s">
        <v>6186</v>
      </c>
      <c r="X2426" t="s">
        <v>6186</v>
      </c>
      <c r="Y2426" t="s">
        <v>6186</v>
      </c>
      <c r="Z2426" t="s">
        <v>6186</v>
      </c>
      <c r="AA2426" t="s">
        <v>6186</v>
      </c>
      <c r="AB2426" t="s">
        <v>6186</v>
      </c>
      <c r="AC2426" t="s">
        <v>6186</v>
      </c>
      <c r="AD2426" t="s">
        <v>6186</v>
      </c>
      <c r="AE2426" t="s">
        <v>6186</v>
      </c>
      <c r="AF2426" t="s">
        <v>6186</v>
      </c>
      <c r="AG2426" t="s">
        <v>6186</v>
      </c>
      <c r="AH2426" t="s">
        <v>6186</v>
      </c>
      <c r="AI2426" t="s">
        <v>6186</v>
      </c>
      <c r="AJ2426" t="s">
        <v>6186</v>
      </c>
      <c r="AK2426" t="s">
        <v>6186</v>
      </c>
      <c r="AL2426" t="s">
        <v>6186</v>
      </c>
      <c r="AM2426" t="s">
        <v>6186</v>
      </c>
      <c r="AN2426" t="s">
        <v>6186</v>
      </c>
      <c r="AO2426" t="s">
        <v>6186</v>
      </c>
      <c r="AP2426" t="s">
        <v>6186</v>
      </c>
      <c r="AQ2426" t="s">
        <v>6186</v>
      </c>
      <c r="AR2426" t="s">
        <v>6186</v>
      </c>
      <c r="AS2426" t="s">
        <v>6186</v>
      </c>
      <c r="AT2426" t="s">
        <v>6186</v>
      </c>
      <c r="AU2426" t="s">
        <v>6186</v>
      </c>
      <c r="AV2426" t="s">
        <v>6186</v>
      </c>
      <c r="AW2426" t="s">
        <v>6186</v>
      </c>
      <c r="AX2426" t="s">
        <v>6186</v>
      </c>
      <c r="AY2426" t="s">
        <v>6186</v>
      </c>
      <c r="AZ2426" t="s">
        <v>6186</v>
      </c>
      <c r="BA2426" t="s">
        <v>6186</v>
      </c>
      <c r="BB2426" t="s">
        <v>6186</v>
      </c>
      <c r="BC2426" t="s">
        <v>6186</v>
      </c>
      <c r="BD2426" t="s">
        <v>6186</v>
      </c>
    </row>
    <row r="2427" spans="1:56">
      <c r="A2427" t="s">
        <v>6189</v>
      </c>
      <c r="B2427">
        <v>6500</v>
      </c>
      <c r="C2427">
        <v>2020</v>
      </c>
      <c r="D2427" t="s">
        <v>6186</v>
      </c>
      <c r="E2427" t="s">
        <v>6186</v>
      </c>
      <c r="F2427" t="s">
        <v>6186</v>
      </c>
      <c r="H2427" t="s">
        <v>6186</v>
      </c>
      <c r="I2427" t="str">
        <f t="shared" si="41"/>
        <v/>
      </c>
      <c r="K2427" t="s">
        <v>6186</v>
      </c>
      <c r="L2427" t="s">
        <v>6186</v>
      </c>
      <c r="M2427" t="s">
        <v>6186</v>
      </c>
      <c r="N2427" t="s">
        <v>6186</v>
      </c>
      <c r="O2427" t="s">
        <v>6186</v>
      </c>
      <c r="P2427" t="s">
        <v>6186</v>
      </c>
      <c r="Q2427" t="s">
        <v>6186</v>
      </c>
      <c r="R2427" t="s">
        <v>6186</v>
      </c>
      <c r="S2427" t="s">
        <v>6186</v>
      </c>
      <c r="T2427" t="s">
        <v>6186</v>
      </c>
      <c r="U2427" t="s">
        <v>6186</v>
      </c>
      <c r="V2427" t="s">
        <v>6186</v>
      </c>
      <c r="W2427" t="s">
        <v>6186</v>
      </c>
      <c r="X2427" t="s">
        <v>6186</v>
      </c>
      <c r="Y2427" t="s">
        <v>6186</v>
      </c>
      <c r="Z2427" t="s">
        <v>6186</v>
      </c>
      <c r="AA2427" t="s">
        <v>6186</v>
      </c>
      <c r="AB2427" t="s">
        <v>6186</v>
      </c>
      <c r="AC2427" t="s">
        <v>6186</v>
      </c>
      <c r="AD2427" t="s">
        <v>6186</v>
      </c>
      <c r="AE2427" t="s">
        <v>6186</v>
      </c>
      <c r="AF2427" t="s">
        <v>6186</v>
      </c>
      <c r="AG2427" t="s">
        <v>6186</v>
      </c>
      <c r="AH2427" t="s">
        <v>6186</v>
      </c>
      <c r="AI2427" t="s">
        <v>6186</v>
      </c>
      <c r="AJ2427" t="s">
        <v>6186</v>
      </c>
      <c r="AK2427" t="s">
        <v>6186</v>
      </c>
      <c r="AL2427" t="s">
        <v>6186</v>
      </c>
      <c r="AM2427" t="s">
        <v>6186</v>
      </c>
      <c r="AN2427" t="s">
        <v>6186</v>
      </c>
      <c r="AO2427" t="s">
        <v>6186</v>
      </c>
      <c r="AP2427" t="s">
        <v>6186</v>
      </c>
      <c r="AQ2427" t="s">
        <v>6186</v>
      </c>
      <c r="AR2427" t="s">
        <v>6186</v>
      </c>
      <c r="AS2427" t="s">
        <v>6186</v>
      </c>
      <c r="AT2427" t="s">
        <v>6186</v>
      </c>
      <c r="AU2427" t="s">
        <v>6186</v>
      </c>
      <c r="AV2427" t="s">
        <v>6186</v>
      </c>
      <c r="AW2427" t="s">
        <v>6186</v>
      </c>
      <c r="AX2427" t="s">
        <v>6186</v>
      </c>
      <c r="AY2427" t="s">
        <v>6186</v>
      </c>
      <c r="AZ2427" t="s">
        <v>6186</v>
      </c>
      <c r="BA2427" t="s">
        <v>6186</v>
      </c>
      <c r="BB2427" t="s">
        <v>6186</v>
      </c>
      <c r="BC2427" t="s">
        <v>6186</v>
      </c>
      <c r="BD2427" t="s">
        <v>6186</v>
      </c>
    </row>
    <row r="2428" spans="1:56">
      <c r="A2428" t="s">
        <v>6189</v>
      </c>
      <c r="B2428">
        <v>6500</v>
      </c>
      <c r="C2428">
        <v>2021</v>
      </c>
      <c r="D2428" t="s">
        <v>6186</v>
      </c>
      <c r="E2428" t="s">
        <v>6186</v>
      </c>
      <c r="F2428" t="s">
        <v>6186</v>
      </c>
      <c r="G2428" t="str">
        <f>IFERROR(F2428*E2428,"")</f>
        <v/>
      </c>
      <c r="H2428" t="s">
        <v>6186</v>
      </c>
      <c r="I2428" t="str">
        <f t="shared" si="41"/>
        <v/>
      </c>
      <c r="J2428" t="str">
        <f>IFERROR(M2428*E2428,"")</f>
        <v/>
      </c>
      <c r="K2428" t="s">
        <v>6186</v>
      </c>
      <c r="L2428" t="s">
        <v>6186</v>
      </c>
      <c r="M2428" t="s">
        <v>6186</v>
      </c>
      <c r="N2428" t="s">
        <v>6186</v>
      </c>
      <c r="O2428" t="s">
        <v>6186</v>
      </c>
      <c r="P2428" t="s">
        <v>6186</v>
      </c>
      <c r="Q2428" t="s">
        <v>6186</v>
      </c>
      <c r="R2428" t="s">
        <v>6186</v>
      </c>
      <c r="S2428" t="s">
        <v>6186</v>
      </c>
      <c r="T2428" t="s">
        <v>6186</v>
      </c>
      <c r="U2428" t="s">
        <v>6186</v>
      </c>
      <c r="V2428" t="s">
        <v>6186</v>
      </c>
      <c r="W2428" t="s">
        <v>6186</v>
      </c>
      <c r="X2428" t="s">
        <v>6186</v>
      </c>
      <c r="Y2428" t="s">
        <v>6186</v>
      </c>
      <c r="Z2428" t="s">
        <v>6186</v>
      </c>
      <c r="AA2428" t="s">
        <v>6186</v>
      </c>
      <c r="AB2428" t="s">
        <v>6186</v>
      </c>
      <c r="AC2428" t="s">
        <v>6186</v>
      </c>
      <c r="AD2428" t="s">
        <v>6186</v>
      </c>
      <c r="AE2428" t="s">
        <v>6186</v>
      </c>
      <c r="AF2428" t="s">
        <v>6186</v>
      </c>
      <c r="AG2428" t="s">
        <v>6186</v>
      </c>
      <c r="AH2428" t="s">
        <v>6186</v>
      </c>
      <c r="AI2428" t="s">
        <v>6186</v>
      </c>
      <c r="AJ2428" t="s">
        <v>6186</v>
      </c>
      <c r="AK2428" t="s">
        <v>6186</v>
      </c>
      <c r="AL2428" t="s">
        <v>6186</v>
      </c>
      <c r="AM2428" t="s">
        <v>6186</v>
      </c>
      <c r="AN2428" t="s">
        <v>6186</v>
      </c>
      <c r="AO2428" t="s">
        <v>6186</v>
      </c>
      <c r="AP2428" t="s">
        <v>6186</v>
      </c>
      <c r="AQ2428" t="s">
        <v>6186</v>
      </c>
      <c r="AR2428" t="s">
        <v>6186</v>
      </c>
      <c r="AS2428" t="s">
        <v>6186</v>
      </c>
      <c r="AT2428" t="s">
        <v>6186</v>
      </c>
      <c r="AU2428" t="s">
        <v>6186</v>
      </c>
      <c r="AV2428" t="s">
        <v>6186</v>
      </c>
      <c r="AW2428" t="s">
        <v>6186</v>
      </c>
      <c r="AX2428" t="s">
        <v>6186</v>
      </c>
      <c r="AY2428" t="s">
        <v>6186</v>
      </c>
      <c r="AZ2428" t="s">
        <v>6186</v>
      </c>
      <c r="BA2428" t="s">
        <v>6186</v>
      </c>
      <c r="BB2428" t="s">
        <v>6186</v>
      </c>
      <c r="BC2428" t="s">
        <v>6186</v>
      </c>
      <c r="BD2428" t="s">
        <v>6186</v>
      </c>
    </row>
    <row r="2429" spans="1:56">
      <c r="A2429" t="s">
        <v>6189</v>
      </c>
      <c r="B2429">
        <v>6500</v>
      </c>
      <c r="C2429" t="s">
        <v>6187</v>
      </c>
      <c r="D2429" t="s">
        <v>6186</v>
      </c>
      <c r="E2429">
        <v>1.5250000000000001E-3</v>
      </c>
      <c r="F2429">
        <v>31.035309999999999</v>
      </c>
      <c r="H2429">
        <v>23.87181</v>
      </c>
      <c r="I2429">
        <f t="shared" si="41"/>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6186</v>
      </c>
      <c r="X2429">
        <v>0.998</v>
      </c>
      <c r="Y2429">
        <v>2E-3</v>
      </c>
      <c r="Z2429" t="s">
        <v>6186</v>
      </c>
      <c r="AA2429">
        <v>0.23699999999999999</v>
      </c>
      <c r="AB2429">
        <v>0.76300000000000001</v>
      </c>
      <c r="AC2429" t="s">
        <v>6186</v>
      </c>
      <c r="AD2429" t="s">
        <v>6186</v>
      </c>
      <c r="AE2429" t="s">
        <v>6186</v>
      </c>
      <c r="AF2429" t="s">
        <v>6186</v>
      </c>
      <c r="AG2429">
        <v>0.76300000000000001</v>
      </c>
      <c r="AH2429" t="s">
        <v>6186</v>
      </c>
      <c r="AI2429">
        <v>0.23699999999999999</v>
      </c>
      <c r="AJ2429" t="s">
        <v>6186</v>
      </c>
      <c r="AK2429">
        <v>0.23699999999999999</v>
      </c>
      <c r="AL2429" t="s">
        <v>6186</v>
      </c>
      <c r="AM2429" t="s">
        <v>6186</v>
      </c>
      <c r="AN2429" t="s">
        <v>6186</v>
      </c>
      <c r="AO2429">
        <v>0.70599999999999996</v>
      </c>
      <c r="AP2429">
        <v>5.8000000000000003E-2</v>
      </c>
      <c r="AQ2429">
        <v>0.76300000000000001</v>
      </c>
      <c r="AR2429">
        <v>2.9000000000000001E-2</v>
      </c>
      <c r="AS2429" t="s">
        <v>6186</v>
      </c>
      <c r="AT2429">
        <v>0.76300000000000001</v>
      </c>
      <c r="AU2429">
        <v>0.76300000000000001</v>
      </c>
      <c r="AV2429">
        <v>7.9</v>
      </c>
      <c r="AW2429" t="s">
        <v>6186</v>
      </c>
      <c r="AX2429">
        <v>6</v>
      </c>
      <c r="AY2429">
        <v>0.23699999999999999</v>
      </c>
      <c r="AZ2429" t="s">
        <v>6186</v>
      </c>
      <c r="BA2429" t="s">
        <v>6186</v>
      </c>
      <c r="BB2429" t="s">
        <v>6186</v>
      </c>
      <c r="BC2429" t="s">
        <v>6186</v>
      </c>
      <c r="BD2429">
        <v>0.76300000000000001</v>
      </c>
    </row>
    <row r="2430" spans="1:56">
      <c r="A2430" t="s">
        <v>6190</v>
      </c>
      <c r="B2430">
        <v>7000</v>
      </c>
      <c r="C2430">
        <v>1975</v>
      </c>
      <c r="D2430" t="s">
        <v>6186</v>
      </c>
      <c r="E2430" t="s">
        <v>6186</v>
      </c>
      <c r="F2430" t="s">
        <v>6186</v>
      </c>
      <c r="H2430" t="s">
        <v>6186</v>
      </c>
      <c r="I2430" t="str">
        <f t="shared" si="41"/>
        <v/>
      </c>
      <c r="K2430" t="s">
        <v>6186</v>
      </c>
      <c r="L2430" t="s">
        <v>6186</v>
      </c>
      <c r="M2430" t="s">
        <v>6186</v>
      </c>
      <c r="N2430" t="s">
        <v>6186</v>
      </c>
      <c r="O2430" t="s">
        <v>6186</v>
      </c>
      <c r="P2430" t="s">
        <v>6186</v>
      </c>
      <c r="Q2430" t="s">
        <v>6186</v>
      </c>
      <c r="R2430" t="s">
        <v>6186</v>
      </c>
      <c r="S2430" t="s">
        <v>6186</v>
      </c>
      <c r="T2430" t="s">
        <v>6186</v>
      </c>
      <c r="U2430" t="s">
        <v>6186</v>
      </c>
      <c r="V2430" t="s">
        <v>6186</v>
      </c>
      <c r="W2430" t="s">
        <v>6186</v>
      </c>
      <c r="X2430" t="s">
        <v>6186</v>
      </c>
      <c r="Y2430" t="s">
        <v>6186</v>
      </c>
      <c r="Z2430" t="s">
        <v>6186</v>
      </c>
      <c r="AA2430" t="s">
        <v>6186</v>
      </c>
      <c r="AB2430" t="s">
        <v>6186</v>
      </c>
      <c r="AC2430" t="s">
        <v>6186</v>
      </c>
      <c r="AD2430" t="s">
        <v>6186</v>
      </c>
      <c r="AE2430" t="s">
        <v>6186</v>
      </c>
      <c r="AF2430" t="s">
        <v>6186</v>
      </c>
      <c r="AG2430" t="s">
        <v>6186</v>
      </c>
      <c r="AH2430" t="s">
        <v>6186</v>
      </c>
      <c r="AI2430" t="s">
        <v>6186</v>
      </c>
      <c r="AJ2430" t="s">
        <v>6186</v>
      </c>
      <c r="AK2430" t="s">
        <v>6186</v>
      </c>
      <c r="AL2430" t="s">
        <v>6186</v>
      </c>
      <c r="AM2430" t="s">
        <v>6186</v>
      </c>
      <c r="AN2430" t="s">
        <v>6186</v>
      </c>
      <c r="AO2430" t="s">
        <v>6186</v>
      </c>
      <c r="AP2430" t="s">
        <v>6186</v>
      </c>
      <c r="AQ2430" t="s">
        <v>6186</v>
      </c>
      <c r="AR2430" t="s">
        <v>6186</v>
      </c>
      <c r="AS2430" t="s">
        <v>6186</v>
      </c>
      <c r="AT2430" t="s">
        <v>6186</v>
      </c>
      <c r="AU2430" t="s">
        <v>6186</v>
      </c>
      <c r="AV2430" t="s">
        <v>6186</v>
      </c>
      <c r="AW2430" t="s">
        <v>6186</v>
      </c>
      <c r="AX2430" t="s">
        <v>6186</v>
      </c>
      <c r="AY2430" t="s">
        <v>6186</v>
      </c>
      <c r="AZ2430" t="s">
        <v>6186</v>
      </c>
      <c r="BA2430" t="s">
        <v>6186</v>
      </c>
      <c r="BB2430" t="s">
        <v>6186</v>
      </c>
      <c r="BC2430" t="s">
        <v>6186</v>
      </c>
      <c r="BD2430" t="s">
        <v>6186</v>
      </c>
    </row>
    <row r="2431" spans="1:56">
      <c r="A2431" t="s">
        <v>6190</v>
      </c>
      <c r="B2431">
        <v>7000</v>
      </c>
      <c r="C2431">
        <v>1976</v>
      </c>
      <c r="D2431" t="s">
        <v>6186</v>
      </c>
      <c r="E2431" t="s">
        <v>6186</v>
      </c>
      <c r="F2431" t="s">
        <v>6186</v>
      </c>
      <c r="H2431" t="s">
        <v>6186</v>
      </c>
      <c r="I2431" t="str">
        <f t="shared" si="41"/>
        <v/>
      </c>
      <c r="K2431" t="s">
        <v>6186</v>
      </c>
      <c r="L2431" t="s">
        <v>6186</v>
      </c>
      <c r="M2431" t="s">
        <v>6186</v>
      </c>
      <c r="N2431" t="s">
        <v>6186</v>
      </c>
      <c r="O2431" t="s">
        <v>6186</v>
      </c>
      <c r="P2431" t="s">
        <v>6186</v>
      </c>
      <c r="Q2431" t="s">
        <v>6186</v>
      </c>
      <c r="R2431" t="s">
        <v>6186</v>
      </c>
      <c r="S2431" t="s">
        <v>6186</v>
      </c>
      <c r="T2431" t="s">
        <v>6186</v>
      </c>
      <c r="U2431" t="s">
        <v>6186</v>
      </c>
      <c r="V2431" t="s">
        <v>6186</v>
      </c>
      <c r="W2431" t="s">
        <v>6186</v>
      </c>
      <c r="X2431" t="s">
        <v>6186</v>
      </c>
      <c r="Y2431" t="s">
        <v>6186</v>
      </c>
      <c r="Z2431" t="s">
        <v>6186</v>
      </c>
      <c r="AA2431" t="s">
        <v>6186</v>
      </c>
      <c r="AB2431" t="s">
        <v>6186</v>
      </c>
      <c r="AC2431" t="s">
        <v>6186</v>
      </c>
      <c r="AD2431" t="s">
        <v>6186</v>
      </c>
      <c r="AE2431" t="s">
        <v>6186</v>
      </c>
      <c r="AF2431" t="s">
        <v>6186</v>
      </c>
      <c r="AG2431" t="s">
        <v>6186</v>
      </c>
      <c r="AH2431" t="s">
        <v>6186</v>
      </c>
      <c r="AI2431" t="s">
        <v>6186</v>
      </c>
      <c r="AJ2431" t="s">
        <v>6186</v>
      </c>
      <c r="AK2431" t="s">
        <v>6186</v>
      </c>
      <c r="AL2431" t="s">
        <v>6186</v>
      </c>
      <c r="AM2431" t="s">
        <v>6186</v>
      </c>
      <c r="AN2431" t="s">
        <v>6186</v>
      </c>
      <c r="AO2431" t="s">
        <v>6186</v>
      </c>
      <c r="AP2431" t="s">
        <v>6186</v>
      </c>
      <c r="AQ2431" t="s">
        <v>6186</v>
      </c>
      <c r="AR2431" t="s">
        <v>6186</v>
      </c>
      <c r="AS2431" t="s">
        <v>6186</v>
      </c>
      <c r="AT2431" t="s">
        <v>6186</v>
      </c>
      <c r="AU2431" t="s">
        <v>6186</v>
      </c>
      <c r="AV2431" t="s">
        <v>6186</v>
      </c>
      <c r="AW2431" t="s">
        <v>6186</v>
      </c>
      <c r="AX2431" t="s">
        <v>6186</v>
      </c>
      <c r="AY2431" t="s">
        <v>6186</v>
      </c>
      <c r="AZ2431" t="s">
        <v>6186</v>
      </c>
      <c r="BA2431" t="s">
        <v>6186</v>
      </c>
      <c r="BB2431" t="s">
        <v>6186</v>
      </c>
      <c r="BC2431" t="s">
        <v>6186</v>
      </c>
      <c r="BD2431" t="s">
        <v>6186</v>
      </c>
    </row>
    <row r="2432" spans="1:56">
      <c r="A2432" t="s">
        <v>6190</v>
      </c>
      <c r="B2432">
        <v>7000</v>
      </c>
      <c r="C2432">
        <v>1977</v>
      </c>
      <c r="D2432" t="s">
        <v>6186</v>
      </c>
      <c r="E2432" t="s">
        <v>6186</v>
      </c>
      <c r="F2432" t="s">
        <v>6186</v>
      </c>
      <c r="H2432" t="s">
        <v>6186</v>
      </c>
      <c r="I2432" t="str">
        <f t="shared" si="41"/>
        <v/>
      </c>
      <c r="K2432" t="s">
        <v>6186</v>
      </c>
      <c r="L2432" t="s">
        <v>6186</v>
      </c>
      <c r="M2432" t="s">
        <v>6186</v>
      </c>
      <c r="N2432" t="s">
        <v>6186</v>
      </c>
      <c r="O2432" t="s">
        <v>6186</v>
      </c>
      <c r="P2432" t="s">
        <v>6186</v>
      </c>
      <c r="Q2432" t="s">
        <v>6186</v>
      </c>
      <c r="R2432" t="s">
        <v>6186</v>
      </c>
      <c r="S2432" t="s">
        <v>6186</v>
      </c>
      <c r="T2432" t="s">
        <v>6186</v>
      </c>
      <c r="U2432" t="s">
        <v>6186</v>
      </c>
      <c r="V2432" t="s">
        <v>6186</v>
      </c>
      <c r="W2432" t="s">
        <v>6186</v>
      </c>
      <c r="X2432" t="s">
        <v>6186</v>
      </c>
      <c r="Y2432" t="s">
        <v>6186</v>
      </c>
      <c r="Z2432" t="s">
        <v>6186</v>
      </c>
      <c r="AA2432" t="s">
        <v>6186</v>
      </c>
      <c r="AB2432" t="s">
        <v>6186</v>
      </c>
      <c r="AC2432" t="s">
        <v>6186</v>
      </c>
      <c r="AD2432" t="s">
        <v>6186</v>
      </c>
      <c r="AE2432" t="s">
        <v>6186</v>
      </c>
      <c r="AF2432" t="s">
        <v>6186</v>
      </c>
      <c r="AG2432" t="s">
        <v>6186</v>
      </c>
      <c r="AH2432" t="s">
        <v>6186</v>
      </c>
      <c r="AI2432" t="s">
        <v>6186</v>
      </c>
      <c r="AJ2432" t="s">
        <v>6186</v>
      </c>
      <c r="AK2432" t="s">
        <v>6186</v>
      </c>
      <c r="AL2432" t="s">
        <v>6186</v>
      </c>
      <c r="AM2432" t="s">
        <v>6186</v>
      </c>
      <c r="AN2432" t="s">
        <v>6186</v>
      </c>
      <c r="AO2432" t="s">
        <v>6186</v>
      </c>
      <c r="AP2432" t="s">
        <v>6186</v>
      </c>
      <c r="AQ2432" t="s">
        <v>6186</v>
      </c>
      <c r="AR2432" t="s">
        <v>6186</v>
      </c>
      <c r="AS2432" t="s">
        <v>6186</v>
      </c>
      <c r="AT2432" t="s">
        <v>6186</v>
      </c>
      <c r="AU2432" t="s">
        <v>6186</v>
      </c>
      <c r="AV2432" t="s">
        <v>6186</v>
      </c>
      <c r="AW2432" t="s">
        <v>6186</v>
      </c>
      <c r="AX2432" t="s">
        <v>6186</v>
      </c>
      <c r="AY2432" t="s">
        <v>6186</v>
      </c>
      <c r="AZ2432" t="s">
        <v>6186</v>
      </c>
      <c r="BA2432" t="s">
        <v>6186</v>
      </c>
      <c r="BB2432" t="s">
        <v>6186</v>
      </c>
      <c r="BC2432" t="s">
        <v>6186</v>
      </c>
      <c r="BD2432" t="s">
        <v>6186</v>
      </c>
    </row>
    <row r="2433" spans="1:56">
      <c r="A2433" t="s">
        <v>6190</v>
      </c>
      <c r="B2433">
        <v>7000</v>
      </c>
      <c r="C2433">
        <v>1978</v>
      </c>
      <c r="D2433" t="s">
        <v>6186</v>
      </c>
      <c r="E2433" t="s">
        <v>6186</v>
      </c>
      <c r="F2433" t="s">
        <v>6186</v>
      </c>
      <c r="H2433" t="s">
        <v>6186</v>
      </c>
      <c r="I2433" t="str">
        <f t="shared" si="41"/>
        <v/>
      </c>
      <c r="K2433" t="s">
        <v>6186</v>
      </c>
      <c r="L2433" t="s">
        <v>6186</v>
      </c>
      <c r="M2433" t="s">
        <v>6186</v>
      </c>
      <c r="N2433" t="s">
        <v>6186</v>
      </c>
      <c r="O2433" t="s">
        <v>6186</v>
      </c>
      <c r="P2433" t="s">
        <v>6186</v>
      </c>
      <c r="Q2433" t="s">
        <v>6186</v>
      </c>
      <c r="R2433" t="s">
        <v>6186</v>
      </c>
      <c r="S2433" t="s">
        <v>6186</v>
      </c>
      <c r="T2433" t="s">
        <v>6186</v>
      </c>
      <c r="U2433" t="s">
        <v>6186</v>
      </c>
      <c r="V2433" t="s">
        <v>6186</v>
      </c>
      <c r="W2433" t="s">
        <v>6186</v>
      </c>
      <c r="X2433" t="s">
        <v>6186</v>
      </c>
      <c r="Y2433" t="s">
        <v>6186</v>
      </c>
      <c r="Z2433" t="s">
        <v>6186</v>
      </c>
      <c r="AA2433" t="s">
        <v>6186</v>
      </c>
      <c r="AB2433" t="s">
        <v>6186</v>
      </c>
      <c r="AC2433" t="s">
        <v>6186</v>
      </c>
      <c r="AD2433" t="s">
        <v>6186</v>
      </c>
      <c r="AE2433" t="s">
        <v>6186</v>
      </c>
      <c r="AF2433" t="s">
        <v>6186</v>
      </c>
      <c r="AG2433" t="s">
        <v>6186</v>
      </c>
      <c r="AH2433" t="s">
        <v>6186</v>
      </c>
      <c r="AI2433" t="s">
        <v>6186</v>
      </c>
      <c r="AJ2433" t="s">
        <v>6186</v>
      </c>
      <c r="AK2433" t="s">
        <v>6186</v>
      </c>
      <c r="AL2433" t="s">
        <v>6186</v>
      </c>
      <c r="AM2433" t="s">
        <v>6186</v>
      </c>
      <c r="AN2433" t="s">
        <v>6186</v>
      </c>
      <c r="AO2433" t="s">
        <v>6186</v>
      </c>
      <c r="AP2433" t="s">
        <v>6186</v>
      </c>
      <c r="AQ2433" t="s">
        <v>6186</v>
      </c>
      <c r="AR2433" t="s">
        <v>6186</v>
      </c>
      <c r="AS2433" t="s">
        <v>6186</v>
      </c>
      <c r="AT2433" t="s">
        <v>6186</v>
      </c>
      <c r="AU2433" t="s">
        <v>6186</v>
      </c>
      <c r="AV2433" t="s">
        <v>6186</v>
      </c>
      <c r="AW2433" t="s">
        <v>6186</v>
      </c>
      <c r="AX2433" t="s">
        <v>6186</v>
      </c>
      <c r="AY2433" t="s">
        <v>6186</v>
      </c>
      <c r="AZ2433" t="s">
        <v>6186</v>
      </c>
      <c r="BA2433" t="s">
        <v>6186</v>
      </c>
      <c r="BB2433" t="s">
        <v>6186</v>
      </c>
      <c r="BC2433" t="s">
        <v>6186</v>
      </c>
      <c r="BD2433" t="s">
        <v>6186</v>
      </c>
    </row>
    <row r="2434" spans="1:56">
      <c r="A2434" t="s">
        <v>6190</v>
      </c>
      <c r="B2434">
        <v>7000</v>
      </c>
      <c r="C2434">
        <v>1979</v>
      </c>
      <c r="D2434" t="s">
        <v>6186</v>
      </c>
      <c r="E2434" t="s">
        <v>6186</v>
      </c>
      <c r="F2434" t="s">
        <v>6186</v>
      </c>
      <c r="H2434" t="s">
        <v>6186</v>
      </c>
      <c r="I2434" t="str">
        <f t="shared" si="41"/>
        <v/>
      </c>
      <c r="K2434" t="s">
        <v>6186</v>
      </c>
      <c r="L2434" t="s">
        <v>6186</v>
      </c>
      <c r="M2434" t="s">
        <v>6186</v>
      </c>
      <c r="N2434" t="s">
        <v>6186</v>
      </c>
      <c r="O2434" t="s">
        <v>6186</v>
      </c>
      <c r="P2434" t="s">
        <v>6186</v>
      </c>
      <c r="Q2434" t="s">
        <v>6186</v>
      </c>
      <c r="R2434" t="s">
        <v>6186</v>
      </c>
      <c r="S2434" t="s">
        <v>6186</v>
      </c>
      <c r="T2434" t="s">
        <v>6186</v>
      </c>
      <c r="U2434" t="s">
        <v>6186</v>
      </c>
      <c r="V2434" t="s">
        <v>6186</v>
      </c>
      <c r="W2434" t="s">
        <v>6186</v>
      </c>
      <c r="X2434" t="s">
        <v>6186</v>
      </c>
      <c r="Y2434" t="s">
        <v>6186</v>
      </c>
      <c r="Z2434" t="s">
        <v>6186</v>
      </c>
      <c r="AA2434" t="s">
        <v>6186</v>
      </c>
      <c r="AB2434" t="s">
        <v>6186</v>
      </c>
      <c r="AC2434" t="s">
        <v>6186</v>
      </c>
      <c r="AD2434" t="s">
        <v>6186</v>
      </c>
      <c r="AE2434" t="s">
        <v>6186</v>
      </c>
      <c r="AF2434" t="s">
        <v>6186</v>
      </c>
      <c r="AG2434" t="s">
        <v>6186</v>
      </c>
      <c r="AH2434" t="s">
        <v>6186</v>
      </c>
      <c r="AI2434" t="s">
        <v>6186</v>
      </c>
      <c r="AJ2434" t="s">
        <v>6186</v>
      </c>
      <c r="AK2434" t="s">
        <v>6186</v>
      </c>
      <c r="AL2434" t="s">
        <v>6186</v>
      </c>
      <c r="AM2434" t="s">
        <v>6186</v>
      </c>
      <c r="AN2434" t="s">
        <v>6186</v>
      </c>
      <c r="AO2434" t="s">
        <v>6186</v>
      </c>
      <c r="AP2434" t="s">
        <v>6186</v>
      </c>
      <c r="AQ2434" t="s">
        <v>6186</v>
      </c>
      <c r="AR2434" t="s">
        <v>6186</v>
      </c>
      <c r="AS2434" t="s">
        <v>6186</v>
      </c>
      <c r="AT2434" t="s">
        <v>6186</v>
      </c>
      <c r="AU2434" t="s">
        <v>6186</v>
      </c>
      <c r="AV2434" t="s">
        <v>6186</v>
      </c>
      <c r="AW2434" t="s">
        <v>6186</v>
      </c>
      <c r="AX2434" t="s">
        <v>6186</v>
      </c>
      <c r="AY2434" t="s">
        <v>6186</v>
      </c>
      <c r="AZ2434" t="s">
        <v>6186</v>
      </c>
      <c r="BA2434" t="s">
        <v>6186</v>
      </c>
      <c r="BB2434" t="s">
        <v>6186</v>
      </c>
      <c r="BC2434" t="s">
        <v>6186</v>
      </c>
      <c r="BD2434" t="s">
        <v>6186</v>
      </c>
    </row>
    <row r="2435" spans="1:56">
      <c r="A2435" t="s">
        <v>6190</v>
      </c>
      <c r="B2435">
        <v>7000</v>
      </c>
      <c r="C2435">
        <v>1980</v>
      </c>
      <c r="D2435" t="s">
        <v>6186</v>
      </c>
      <c r="E2435" t="s">
        <v>6186</v>
      </c>
      <c r="F2435" t="s">
        <v>6186</v>
      </c>
      <c r="H2435" t="s">
        <v>6186</v>
      </c>
      <c r="I2435" t="str">
        <f t="shared" si="41"/>
        <v/>
      </c>
      <c r="K2435" t="s">
        <v>6186</v>
      </c>
      <c r="L2435" t="s">
        <v>6186</v>
      </c>
      <c r="M2435" t="s">
        <v>6186</v>
      </c>
      <c r="N2435" t="s">
        <v>6186</v>
      </c>
      <c r="O2435" t="s">
        <v>6186</v>
      </c>
      <c r="P2435" t="s">
        <v>6186</v>
      </c>
      <c r="Q2435" t="s">
        <v>6186</v>
      </c>
      <c r="R2435" t="s">
        <v>6186</v>
      </c>
      <c r="S2435" t="s">
        <v>6186</v>
      </c>
      <c r="T2435" t="s">
        <v>6186</v>
      </c>
      <c r="U2435" t="s">
        <v>6186</v>
      </c>
      <c r="V2435" t="s">
        <v>6186</v>
      </c>
      <c r="W2435" t="s">
        <v>6186</v>
      </c>
      <c r="X2435" t="s">
        <v>6186</v>
      </c>
      <c r="Y2435" t="s">
        <v>6186</v>
      </c>
      <c r="Z2435" t="s">
        <v>6186</v>
      </c>
      <c r="AA2435" t="s">
        <v>6186</v>
      </c>
      <c r="AB2435" t="s">
        <v>6186</v>
      </c>
      <c r="AC2435" t="s">
        <v>6186</v>
      </c>
      <c r="AD2435" t="s">
        <v>6186</v>
      </c>
      <c r="AE2435" t="s">
        <v>6186</v>
      </c>
      <c r="AF2435" t="s">
        <v>6186</v>
      </c>
      <c r="AG2435" t="s">
        <v>6186</v>
      </c>
      <c r="AH2435" t="s">
        <v>6186</v>
      </c>
      <c r="AI2435" t="s">
        <v>6186</v>
      </c>
      <c r="AJ2435" t="s">
        <v>6186</v>
      </c>
      <c r="AK2435" t="s">
        <v>6186</v>
      </c>
      <c r="AL2435" t="s">
        <v>6186</v>
      </c>
      <c r="AM2435" t="s">
        <v>6186</v>
      </c>
      <c r="AN2435" t="s">
        <v>6186</v>
      </c>
      <c r="AO2435" t="s">
        <v>6186</v>
      </c>
      <c r="AP2435" t="s">
        <v>6186</v>
      </c>
      <c r="AQ2435" t="s">
        <v>6186</v>
      </c>
      <c r="AR2435" t="s">
        <v>6186</v>
      </c>
      <c r="AS2435" t="s">
        <v>6186</v>
      </c>
      <c r="AT2435" t="s">
        <v>6186</v>
      </c>
      <c r="AU2435" t="s">
        <v>6186</v>
      </c>
      <c r="AV2435" t="s">
        <v>6186</v>
      </c>
      <c r="AW2435" t="s">
        <v>6186</v>
      </c>
      <c r="AX2435" t="s">
        <v>6186</v>
      </c>
      <c r="AY2435" t="s">
        <v>6186</v>
      </c>
      <c r="AZ2435" t="s">
        <v>6186</v>
      </c>
      <c r="BA2435" t="s">
        <v>6186</v>
      </c>
      <c r="BB2435" t="s">
        <v>6186</v>
      </c>
      <c r="BC2435" t="s">
        <v>6186</v>
      </c>
      <c r="BD2435" t="s">
        <v>6186</v>
      </c>
    </row>
    <row r="2436" spans="1:56">
      <c r="A2436" t="s">
        <v>6190</v>
      </c>
      <c r="B2436">
        <v>7000</v>
      </c>
      <c r="C2436">
        <v>1981</v>
      </c>
      <c r="D2436" t="s">
        <v>6186</v>
      </c>
      <c r="E2436" t="s">
        <v>6186</v>
      </c>
      <c r="F2436" t="s">
        <v>6186</v>
      </c>
      <c r="H2436" t="s">
        <v>6186</v>
      </c>
      <c r="I2436" t="str">
        <f t="shared" si="41"/>
        <v/>
      </c>
      <c r="K2436" t="s">
        <v>6186</v>
      </c>
      <c r="L2436" t="s">
        <v>6186</v>
      </c>
      <c r="M2436" t="s">
        <v>6186</v>
      </c>
      <c r="N2436" t="s">
        <v>6186</v>
      </c>
      <c r="O2436" t="s">
        <v>6186</v>
      </c>
      <c r="P2436" t="s">
        <v>6186</v>
      </c>
      <c r="Q2436" t="s">
        <v>6186</v>
      </c>
      <c r="R2436" t="s">
        <v>6186</v>
      </c>
      <c r="S2436" t="s">
        <v>6186</v>
      </c>
      <c r="T2436" t="s">
        <v>6186</v>
      </c>
      <c r="U2436" t="s">
        <v>6186</v>
      </c>
      <c r="V2436" t="s">
        <v>6186</v>
      </c>
      <c r="W2436" t="s">
        <v>6186</v>
      </c>
      <c r="X2436" t="s">
        <v>6186</v>
      </c>
      <c r="Y2436" t="s">
        <v>6186</v>
      </c>
      <c r="Z2436" t="s">
        <v>6186</v>
      </c>
      <c r="AA2436" t="s">
        <v>6186</v>
      </c>
      <c r="AB2436" t="s">
        <v>6186</v>
      </c>
      <c r="AC2436" t="s">
        <v>6186</v>
      </c>
      <c r="AD2436" t="s">
        <v>6186</v>
      </c>
      <c r="AE2436" t="s">
        <v>6186</v>
      </c>
      <c r="AF2436" t="s">
        <v>6186</v>
      </c>
      <c r="AG2436" t="s">
        <v>6186</v>
      </c>
      <c r="AH2436" t="s">
        <v>6186</v>
      </c>
      <c r="AI2436" t="s">
        <v>6186</v>
      </c>
      <c r="AJ2436" t="s">
        <v>6186</v>
      </c>
      <c r="AK2436" t="s">
        <v>6186</v>
      </c>
      <c r="AL2436" t="s">
        <v>6186</v>
      </c>
      <c r="AM2436" t="s">
        <v>6186</v>
      </c>
      <c r="AN2436" t="s">
        <v>6186</v>
      </c>
      <c r="AO2436" t="s">
        <v>6186</v>
      </c>
      <c r="AP2436" t="s">
        <v>6186</v>
      </c>
      <c r="AQ2436" t="s">
        <v>6186</v>
      </c>
      <c r="AR2436" t="s">
        <v>6186</v>
      </c>
      <c r="AS2436" t="s">
        <v>6186</v>
      </c>
      <c r="AT2436" t="s">
        <v>6186</v>
      </c>
      <c r="AU2436" t="s">
        <v>6186</v>
      </c>
      <c r="AV2436" t="s">
        <v>6186</v>
      </c>
      <c r="AW2436" t="s">
        <v>6186</v>
      </c>
      <c r="AX2436" t="s">
        <v>6186</v>
      </c>
      <c r="AY2436" t="s">
        <v>6186</v>
      </c>
      <c r="AZ2436" t="s">
        <v>6186</v>
      </c>
      <c r="BA2436" t="s">
        <v>6186</v>
      </c>
      <c r="BB2436" t="s">
        <v>6186</v>
      </c>
      <c r="BC2436" t="s">
        <v>6186</v>
      </c>
      <c r="BD2436" t="s">
        <v>6186</v>
      </c>
    </row>
    <row r="2437" spans="1:56">
      <c r="A2437" t="s">
        <v>6190</v>
      </c>
      <c r="B2437">
        <v>7000</v>
      </c>
      <c r="C2437">
        <v>1982</v>
      </c>
      <c r="D2437" t="s">
        <v>6186</v>
      </c>
      <c r="E2437" t="s">
        <v>6186</v>
      </c>
      <c r="F2437" t="s">
        <v>6186</v>
      </c>
      <c r="H2437" t="s">
        <v>6186</v>
      </c>
      <c r="I2437" t="str">
        <f t="shared" si="41"/>
        <v/>
      </c>
      <c r="K2437" t="s">
        <v>6186</v>
      </c>
      <c r="L2437" t="s">
        <v>6186</v>
      </c>
      <c r="M2437" t="s">
        <v>6186</v>
      </c>
      <c r="N2437" t="s">
        <v>6186</v>
      </c>
      <c r="O2437" t="s">
        <v>6186</v>
      </c>
      <c r="P2437" t="s">
        <v>6186</v>
      </c>
      <c r="Q2437" t="s">
        <v>6186</v>
      </c>
      <c r="R2437" t="s">
        <v>6186</v>
      </c>
      <c r="S2437" t="s">
        <v>6186</v>
      </c>
      <c r="T2437" t="s">
        <v>6186</v>
      </c>
      <c r="U2437" t="s">
        <v>6186</v>
      </c>
      <c r="V2437" t="s">
        <v>6186</v>
      </c>
      <c r="W2437" t="s">
        <v>6186</v>
      </c>
      <c r="X2437" t="s">
        <v>6186</v>
      </c>
      <c r="Y2437" t="s">
        <v>6186</v>
      </c>
      <c r="Z2437" t="s">
        <v>6186</v>
      </c>
      <c r="AA2437" t="s">
        <v>6186</v>
      </c>
      <c r="AB2437" t="s">
        <v>6186</v>
      </c>
      <c r="AC2437" t="s">
        <v>6186</v>
      </c>
      <c r="AD2437" t="s">
        <v>6186</v>
      </c>
      <c r="AE2437" t="s">
        <v>6186</v>
      </c>
      <c r="AF2437" t="s">
        <v>6186</v>
      </c>
      <c r="AG2437" t="s">
        <v>6186</v>
      </c>
      <c r="AH2437" t="s">
        <v>6186</v>
      </c>
      <c r="AI2437" t="s">
        <v>6186</v>
      </c>
      <c r="AJ2437" t="s">
        <v>6186</v>
      </c>
      <c r="AK2437" t="s">
        <v>6186</v>
      </c>
      <c r="AL2437" t="s">
        <v>6186</v>
      </c>
      <c r="AM2437" t="s">
        <v>6186</v>
      </c>
      <c r="AN2437" t="s">
        <v>6186</v>
      </c>
      <c r="AO2437" t="s">
        <v>6186</v>
      </c>
      <c r="AP2437" t="s">
        <v>6186</v>
      </c>
      <c r="AQ2437" t="s">
        <v>6186</v>
      </c>
      <c r="AR2437" t="s">
        <v>6186</v>
      </c>
      <c r="AS2437" t="s">
        <v>6186</v>
      </c>
      <c r="AT2437" t="s">
        <v>6186</v>
      </c>
      <c r="AU2437" t="s">
        <v>6186</v>
      </c>
      <c r="AV2437" t="s">
        <v>6186</v>
      </c>
      <c r="AW2437" t="s">
        <v>6186</v>
      </c>
      <c r="AX2437" t="s">
        <v>6186</v>
      </c>
      <c r="AY2437" t="s">
        <v>6186</v>
      </c>
      <c r="AZ2437" t="s">
        <v>6186</v>
      </c>
      <c r="BA2437" t="s">
        <v>6186</v>
      </c>
      <c r="BB2437" t="s">
        <v>6186</v>
      </c>
      <c r="BC2437" t="s">
        <v>6186</v>
      </c>
      <c r="BD2437" t="s">
        <v>6186</v>
      </c>
    </row>
    <row r="2438" spans="1:56">
      <c r="A2438" t="s">
        <v>6190</v>
      </c>
      <c r="B2438">
        <v>7000</v>
      </c>
      <c r="C2438">
        <v>1983</v>
      </c>
      <c r="D2438" t="s">
        <v>6186</v>
      </c>
      <c r="E2438" t="s">
        <v>6186</v>
      </c>
      <c r="F2438" t="s">
        <v>6186</v>
      </c>
      <c r="H2438" t="s">
        <v>6186</v>
      </c>
      <c r="I2438" t="str">
        <f t="shared" si="41"/>
        <v/>
      </c>
      <c r="K2438" t="s">
        <v>6186</v>
      </c>
      <c r="L2438" t="s">
        <v>6186</v>
      </c>
      <c r="M2438" t="s">
        <v>6186</v>
      </c>
      <c r="N2438" t="s">
        <v>6186</v>
      </c>
      <c r="O2438" t="s">
        <v>6186</v>
      </c>
      <c r="P2438" t="s">
        <v>6186</v>
      </c>
      <c r="Q2438" t="s">
        <v>6186</v>
      </c>
      <c r="R2438" t="s">
        <v>6186</v>
      </c>
      <c r="S2438" t="s">
        <v>6186</v>
      </c>
      <c r="T2438" t="s">
        <v>6186</v>
      </c>
      <c r="U2438" t="s">
        <v>6186</v>
      </c>
      <c r="V2438" t="s">
        <v>6186</v>
      </c>
      <c r="W2438" t="s">
        <v>6186</v>
      </c>
      <c r="X2438" t="s">
        <v>6186</v>
      </c>
      <c r="Y2438" t="s">
        <v>6186</v>
      </c>
      <c r="Z2438" t="s">
        <v>6186</v>
      </c>
      <c r="AA2438" t="s">
        <v>6186</v>
      </c>
      <c r="AB2438" t="s">
        <v>6186</v>
      </c>
      <c r="AC2438" t="s">
        <v>6186</v>
      </c>
      <c r="AD2438" t="s">
        <v>6186</v>
      </c>
      <c r="AE2438" t="s">
        <v>6186</v>
      </c>
      <c r="AF2438" t="s">
        <v>6186</v>
      </c>
      <c r="AG2438" t="s">
        <v>6186</v>
      </c>
      <c r="AH2438" t="s">
        <v>6186</v>
      </c>
      <c r="AI2438" t="s">
        <v>6186</v>
      </c>
      <c r="AJ2438" t="s">
        <v>6186</v>
      </c>
      <c r="AK2438" t="s">
        <v>6186</v>
      </c>
      <c r="AL2438" t="s">
        <v>6186</v>
      </c>
      <c r="AM2438" t="s">
        <v>6186</v>
      </c>
      <c r="AN2438" t="s">
        <v>6186</v>
      </c>
      <c r="AO2438" t="s">
        <v>6186</v>
      </c>
      <c r="AP2438" t="s">
        <v>6186</v>
      </c>
      <c r="AQ2438" t="s">
        <v>6186</v>
      </c>
      <c r="AR2438" t="s">
        <v>6186</v>
      </c>
      <c r="AS2438" t="s">
        <v>6186</v>
      </c>
      <c r="AT2438" t="s">
        <v>6186</v>
      </c>
      <c r="AU2438" t="s">
        <v>6186</v>
      </c>
      <c r="AV2438" t="s">
        <v>6186</v>
      </c>
      <c r="AW2438" t="s">
        <v>6186</v>
      </c>
      <c r="AX2438" t="s">
        <v>6186</v>
      </c>
      <c r="AY2438" t="s">
        <v>6186</v>
      </c>
      <c r="AZ2438" t="s">
        <v>6186</v>
      </c>
      <c r="BA2438" t="s">
        <v>6186</v>
      </c>
      <c r="BB2438" t="s">
        <v>6186</v>
      </c>
      <c r="BC2438" t="s">
        <v>6186</v>
      </c>
      <c r="BD2438" t="s">
        <v>6186</v>
      </c>
    </row>
    <row r="2439" spans="1:56">
      <c r="A2439" t="s">
        <v>6190</v>
      </c>
      <c r="B2439">
        <v>7000</v>
      </c>
      <c r="C2439">
        <v>1984</v>
      </c>
      <c r="D2439" t="s">
        <v>6186</v>
      </c>
      <c r="E2439" t="s">
        <v>6186</v>
      </c>
      <c r="F2439" t="s">
        <v>6186</v>
      </c>
      <c r="H2439" t="s">
        <v>6186</v>
      </c>
      <c r="I2439" t="str">
        <f t="shared" si="41"/>
        <v/>
      </c>
      <c r="K2439" t="s">
        <v>6186</v>
      </c>
      <c r="L2439" t="s">
        <v>6186</v>
      </c>
      <c r="M2439" t="s">
        <v>6186</v>
      </c>
      <c r="N2439" t="s">
        <v>6186</v>
      </c>
      <c r="O2439" t="s">
        <v>6186</v>
      </c>
      <c r="P2439" t="s">
        <v>6186</v>
      </c>
      <c r="Q2439" t="s">
        <v>6186</v>
      </c>
      <c r="R2439" t="s">
        <v>6186</v>
      </c>
      <c r="S2439" t="s">
        <v>6186</v>
      </c>
      <c r="T2439" t="s">
        <v>6186</v>
      </c>
      <c r="U2439" t="s">
        <v>6186</v>
      </c>
      <c r="V2439" t="s">
        <v>6186</v>
      </c>
      <c r="W2439" t="s">
        <v>6186</v>
      </c>
      <c r="X2439" t="s">
        <v>6186</v>
      </c>
      <c r="Y2439" t="s">
        <v>6186</v>
      </c>
      <c r="Z2439" t="s">
        <v>6186</v>
      </c>
      <c r="AA2439" t="s">
        <v>6186</v>
      </c>
      <c r="AB2439" t="s">
        <v>6186</v>
      </c>
      <c r="AC2439" t="s">
        <v>6186</v>
      </c>
      <c r="AD2439" t="s">
        <v>6186</v>
      </c>
      <c r="AE2439" t="s">
        <v>6186</v>
      </c>
      <c r="AF2439" t="s">
        <v>6186</v>
      </c>
      <c r="AG2439" t="s">
        <v>6186</v>
      </c>
      <c r="AH2439" t="s">
        <v>6186</v>
      </c>
      <c r="AI2439" t="s">
        <v>6186</v>
      </c>
      <c r="AJ2439" t="s">
        <v>6186</v>
      </c>
      <c r="AK2439" t="s">
        <v>6186</v>
      </c>
      <c r="AL2439" t="s">
        <v>6186</v>
      </c>
      <c r="AM2439" t="s">
        <v>6186</v>
      </c>
      <c r="AN2439" t="s">
        <v>6186</v>
      </c>
      <c r="AO2439" t="s">
        <v>6186</v>
      </c>
      <c r="AP2439" t="s">
        <v>6186</v>
      </c>
      <c r="AQ2439" t="s">
        <v>6186</v>
      </c>
      <c r="AR2439" t="s">
        <v>6186</v>
      </c>
      <c r="AS2439" t="s">
        <v>6186</v>
      </c>
      <c r="AT2439" t="s">
        <v>6186</v>
      </c>
      <c r="AU2439" t="s">
        <v>6186</v>
      </c>
      <c r="AV2439" t="s">
        <v>6186</v>
      </c>
      <c r="AW2439" t="s">
        <v>6186</v>
      </c>
      <c r="AX2439" t="s">
        <v>6186</v>
      </c>
      <c r="AY2439" t="s">
        <v>6186</v>
      </c>
      <c r="AZ2439" t="s">
        <v>6186</v>
      </c>
      <c r="BA2439" t="s">
        <v>6186</v>
      </c>
      <c r="BB2439" t="s">
        <v>6186</v>
      </c>
      <c r="BC2439" t="s">
        <v>6186</v>
      </c>
      <c r="BD2439" t="s">
        <v>6186</v>
      </c>
    </row>
    <row r="2440" spans="1:56">
      <c r="A2440" t="s">
        <v>6190</v>
      </c>
      <c r="B2440">
        <v>7000</v>
      </c>
      <c r="C2440">
        <v>1985</v>
      </c>
      <c r="D2440" t="s">
        <v>6186</v>
      </c>
      <c r="E2440" t="s">
        <v>6186</v>
      </c>
      <c r="F2440" t="s">
        <v>6186</v>
      </c>
      <c r="H2440" t="s">
        <v>6186</v>
      </c>
      <c r="I2440" t="str">
        <f t="shared" si="41"/>
        <v/>
      </c>
      <c r="K2440" t="s">
        <v>6186</v>
      </c>
      <c r="L2440" t="s">
        <v>6186</v>
      </c>
      <c r="M2440" t="s">
        <v>6186</v>
      </c>
      <c r="N2440" t="s">
        <v>6186</v>
      </c>
      <c r="O2440" t="s">
        <v>6186</v>
      </c>
      <c r="P2440" t="s">
        <v>6186</v>
      </c>
      <c r="Q2440" t="s">
        <v>6186</v>
      </c>
      <c r="R2440" t="s">
        <v>6186</v>
      </c>
      <c r="S2440" t="s">
        <v>6186</v>
      </c>
      <c r="T2440" t="s">
        <v>6186</v>
      </c>
      <c r="U2440" t="s">
        <v>6186</v>
      </c>
      <c r="V2440" t="s">
        <v>6186</v>
      </c>
      <c r="W2440" t="s">
        <v>6186</v>
      </c>
      <c r="X2440" t="s">
        <v>6186</v>
      </c>
      <c r="Y2440" t="s">
        <v>6186</v>
      </c>
      <c r="Z2440" t="s">
        <v>6186</v>
      </c>
      <c r="AA2440" t="s">
        <v>6186</v>
      </c>
      <c r="AB2440" t="s">
        <v>6186</v>
      </c>
      <c r="AC2440" t="s">
        <v>6186</v>
      </c>
      <c r="AD2440" t="s">
        <v>6186</v>
      </c>
      <c r="AE2440" t="s">
        <v>6186</v>
      </c>
      <c r="AF2440" t="s">
        <v>6186</v>
      </c>
      <c r="AG2440" t="s">
        <v>6186</v>
      </c>
      <c r="AH2440" t="s">
        <v>6186</v>
      </c>
      <c r="AI2440" t="s">
        <v>6186</v>
      </c>
      <c r="AJ2440" t="s">
        <v>6186</v>
      </c>
      <c r="AK2440" t="s">
        <v>6186</v>
      </c>
      <c r="AL2440" t="s">
        <v>6186</v>
      </c>
      <c r="AM2440" t="s">
        <v>6186</v>
      </c>
      <c r="AN2440" t="s">
        <v>6186</v>
      </c>
      <c r="AO2440" t="s">
        <v>6186</v>
      </c>
      <c r="AP2440" t="s">
        <v>6186</v>
      </c>
      <c r="AQ2440" t="s">
        <v>6186</v>
      </c>
      <c r="AR2440" t="s">
        <v>6186</v>
      </c>
      <c r="AS2440" t="s">
        <v>6186</v>
      </c>
      <c r="AT2440" t="s">
        <v>6186</v>
      </c>
      <c r="AU2440" t="s">
        <v>6186</v>
      </c>
      <c r="AV2440" t="s">
        <v>6186</v>
      </c>
      <c r="AW2440" t="s">
        <v>6186</v>
      </c>
      <c r="AX2440" t="s">
        <v>6186</v>
      </c>
      <c r="AY2440" t="s">
        <v>6186</v>
      </c>
      <c r="AZ2440" t="s">
        <v>6186</v>
      </c>
      <c r="BA2440" t="s">
        <v>6186</v>
      </c>
      <c r="BB2440" t="s">
        <v>6186</v>
      </c>
      <c r="BC2440" t="s">
        <v>6186</v>
      </c>
      <c r="BD2440" t="s">
        <v>6186</v>
      </c>
    </row>
    <row r="2441" spans="1:56">
      <c r="A2441" t="s">
        <v>6190</v>
      </c>
      <c r="B2441">
        <v>7000</v>
      </c>
      <c r="C2441">
        <v>1986</v>
      </c>
      <c r="D2441" t="s">
        <v>6186</v>
      </c>
      <c r="E2441" t="s">
        <v>6186</v>
      </c>
      <c r="F2441" t="s">
        <v>6186</v>
      </c>
      <c r="H2441" t="s">
        <v>6186</v>
      </c>
      <c r="I2441" t="str">
        <f t="shared" si="41"/>
        <v/>
      </c>
      <c r="K2441" t="s">
        <v>6186</v>
      </c>
      <c r="L2441" t="s">
        <v>6186</v>
      </c>
      <c r="M2441" t="s">
        <v>6186</v>
      </c>
      <c r="N2441" t="s">
        <v>6186</v>
      </c>
      <c r="O2441" t="s">
        <v>6186</v>
      </c>
      <c r="P2441" t="s">
        <v>6186</v>
      </c>
      <c r="Q2441" t="s">
        <v>6186</v>
      </c>
      <c r="R2441" t="s">
        <v>6186</v>
      </c>
      <c r="S2441" t="s">
        <v>6186</v>
      </c>
      <c r="T2441" t="s">
        <v>6186</v>
      </c>
      <c r="U2441" t="s">
        <v>6186</v>
      </c>
      <c r="V2441" t="s">
        <v>6186</v>
      </c>
      <c r="W2441" t="s">
        <v>6186</v>
      </c>
      <c r="X2441" t="s">
        <v>6186</v>
      </c>
      <c r="Y2441" t="s">
        <v>6186</v>
      </c>
      <c r="Z2441" t="s">
        <v>6186</v>
      </c>
      <c r="AA2441" t="s">
        <v>6186</v>
      </c>
      <c r="AB2441" t="s">
        <v>6186</v>
      </c>
      <c r="AC2441" t="s">
        <v>6186</v>
      </c>
      <c r="AD2441" t="s">
        <v>6186</v>
      </c>
      <c r="AE2441" t="s">
        <v>6186</v>
      </c>
      <c r="AF2441" t="s">
        <v>6186</v>
      </c>
      <c r="AG2441" t="s">
        <v>6186</v>
      </c>
      <c r="AH2441" t="s">
        <v>6186</v>
      </c>
      <c r="AI2441" t="s">
        <v>6186</v>
      </c>
      <c r="AJ2441" t="s">
        <v>6186</v>
      </c>
      <c r="AK2441" t="s">
        <v>6186</v>
      </c>
      <c r="AL2441" t="s">
        <v>6186</v>
      </c>
      <c r="AM2441" t="s">
        <v>6186</v>
      </c>
      <c r="AN2441" t="s">
        <v>6186</v>
      </c>
      <c r="AO2441" t="s">
        <v>6186</v>
      </c>
      <c r="AP2441" t="s">
        <v>6186</v>
      </c>
      <c r="AQ2441" t="s">
        <v>6186</v>
      </c>
      <c r="AR2441" t="s">
        <v>6186</v>
      </c>
      <c r="AS2441" t="s">
        <v>6186</v>
      </c>
      <c r="AT2441" t="s">
        <v>6186</v>
      </c>
      <c r="AU2441" t="s">
        <v>6186</v>
      </c>
      <c r="AV2441" t="s">
        <v>6186</v>
      </c>
      <c r="AW2441" t="s">
        <v>6186</v>
      </c>
      <c r="AX2441" t="s">
        <v>6186</v>
      </c>
      <c r="AY2441" t="s">
        <v>6186</v>
      </c>
      <c r="AZ2441" t="s">
        <v>6186</v>
      </c>
      <c r="BA2441" t="s">
        <v>6186</v>
      </c>
      <c r="BB2441" t="s">
        <v>6186</v>
      </c>
      <c r="BC2441" t="s">
        <v>6186</v>
      </c>
      <c r="BD2441" t="s">
        <v>6186</v>
      </c>
    </row>
    <row r="2442" spans="1:56">
      <c r="A2442" t="s">
        <v>6190</v>
      </c>
      <c r="B2442">
        <v>7000</v>
      </c>
      <c r="C2442">
        <v>1987</v>
      </c>
      <c r="D2442" t="s">
        <v>6186</v>
      </c>
      <c r="E2442" t="s">
        <v>6186</v>
      </c>
      <c r="F2442" t="s">
        <v>6186</v>
      </c>
      <c r="H2442" t="s">
        <v>6186</v>
      </c>
      <c r="I2442" t="str">
        <f t="shared" si="41"/>
        <v/>
      </c>
      <c r="K2442" t="s">
        <v>6186</v>
      </c>
      <c r="L2442" t="s">
        <v>6186</v>
      </c>
      <c r="M2442" t="s">
        <v>6186</v>
      </c>
      <c r="N2442" t="s">
        <v>6186</v>
      </c>
      <c r="O2442" t="s">
        <v>6186</v>
      </c>
      <c r="P2442" t="s">
        <v>6186</v>
      </c>
      <c r="Q2442" t="s">
        <v>6186</v>
      </c>
      <c r="R2442" t="s">
        <v>6186</v>
      </c>
      <c r="S2442" t="s">
        <v>6186</v>
      </c>
      <c r="T2442" t="s">
        <v>6186</v>
      </c>
      <c r="U2442" t="s">
        <v>6186</v>
      </c>
      <c r="V2442" t="s">
        <v>6186</v>
      </c>
      <c r="W2442" t="s">
        <v>6186</v>
      </c>
      <c r="X2442" t="s">
        <v>6186</v>
      </c>
      <c r="Y2442" t="s">
        <v>6186</v>
      </c>
      <c r="Z2442" t="s">
        <v>6186</v>
      </c>
      <c r="AA2442" t="s">
        <v>6186</v>
      </c>
      <c r="AB2442" t="s">
        <v>6186</v>
      </c>
      <c r="AC2442" t="s">
        <v>6186</v>
      </c>
      <c r="AD2442" t="s">
        <v>6186</v>
      </c>
      <c r="AE2442" t="s">
        <v>6186</v>
      </c>
      <c r="AF2442" t="s">
        <v>6186</v>
      </c>
      <c r="AG2442" t="s">
        <v>6186</v>
      </c>
      <c r="AH2442" t="s">
        <v>6186</v>
      </c>
      <c r="AI2442" t="s">
        <v>6186</v>
      </c>
      <c r="AJ2442" t="s">
        <v>6186</v>
      </c>
      <c r="AK2442" t="s">
        <v>6186</v>
      </c>
      <c r="AL2442" t="s">
        <v>6186</v>
      </c>
      <c r="AM2442" t="s">
        <v>6186</v>
      </c>
      <c r="AN2442" t="s">
        <v>6186</v>
      </c>
      <c r="AO2442" t="s">
        <v>6186</v>
      </c>
      <c r="AP2442" t="s">
        <v>6186</v>
      </c>
      <c r="AQ2442" t="s">
        <v>6186</v>
      </c>
      <c r="AR2442" t="s">
        <v>6186</v>
      </c>
      <c r="AS2442" t="s">
        <v>6186</v>
      </c>
      <c r="AT2442" t="s">
        <v>6186</v>
      </c>
      <c r="AU2442" t="s">
        <v>6186</v>
      </c>
      <c r="AV2442" t="s">
        <v>6186</v>
      </c>
      <c r="AW2442" t="s">
        <v>6186</v>
      </c>
      <c r="AX2442" t="s">
        <v>6186</v>
      </c>
      <c r="AY2442" t="s">
        <v>6186</v>
      </c>
      <c r="AZ2442" t="s">
        <v>6186</v>
      </c>
      <c r="BA2442" t="s">
        <v>6186</v>
      </c>
      <c r="BB2442" t="s">
        <v>6186</v>
      </c>
      <c r="BC2442" t="s">
        <v>6186</v>
      </c>
      <c r="BD2442" t="s">
        <v>6186</v>
      </c>
    </row>
    <row r="2443" spans="1:56">
      <c r="A2443" t="s">
        <v>6190</v>
      </c>
      <c r="B2443">
        <v>7000</v>
      </c>
      <c r="C2443">
        <v>1988</v>
      </c>
      <c r="D2443" t="s">
        <v>6186</v>
      </c>
      <c r="E2443" t="s">
        <v>6186</v>
      </c>
      <c r="F2443" t="s">
        <v>6186</v>
      </c>
      <c r="H2443" t="s">
        <v>6186</v>
      </c>
      <c r="I2443" t="str">
        <f t="shared" ref="I2443:I2506" si="42">IFERROR(H2443*E2443,"")</f>
        <v/>
      </c>
      <c r="K2443" t="s">
        <v>6186</v>
      </c>
      <c r="L2443" t="s">
        <v>6186</v>
      </c>
      <c r="M2443" t="s">
        <v>6186</v>
      </c>
      <c r="N2443" t="s">
        <v>6186</v>
      </c>
      <c r="O2443" t="s">
        <v>6186</v>
      </c>
      <c r="P2443" t="s">
        <v>6186</v>
      </c>
      <c r="Q2443" t="s">
        <v>6186</v>
      </c>
      <c r="R2443" t="s">
        <v>6186</v>
      </c>
      <c r="S2443" t="s">
        <v>6186</v>
      </c>
      <c r="T2443" t="s">
        <v>6186</v>
      </c>
      <c r="U2443" t="s">
        <v>6186</v>
      </c>
      <c r="V2443" t="s">
        <v>6186</v>
      </c>
      <c r="W2443" t="s">
        <v>6186</v>
      </c>
      <c r="X2443" t="s">
        <v>6186</v>
      </c>
      <c r="Y2443" t="s">
        <v>6186</v>
      </c>
      <c r="Z2443" t="s">
        <v>6186</v>
      </c>
      <c r="AA2443" t="s">
        <v>6186</v>
      </c>
      <c r="AB2443" t="s">
        <v>6186</v>
      </c>
      <c r="AC2443" t="s">
        <v>6186</v>
      </c>
      <c r="AD2443" t="s">
        <v>6186</v>
      </c>
      <c r="AE2443" t="s">
        <v>6186</v>
      </c>
      <c r="AF2443" t="s">
        <v>6186</v>
      </c>
      <c r="AG2443" t="s">
        <v>6186</v>
      </c>
      <c r="AH2443" t="s">
        <v>6186</v>
      </c>
      <c r="AI2443" t="s">
        <v>6186</v>
      </c>
      <c r="AJ2443" t="s">
        <v>6186</v>
      </c>
      <c r="AK2443" t="s">
        <v>6186</v>
      </c>
      <c r="AL2443" t="s">
        <v>6186</v>
      </c>
      <c r="AM2443" t="s">
        <v>6186</v>
      </c>
      <c r="AN2443" t="s">
        <v>6186</v>
      </c>
      <c r="AO2443" t="s">
        <v>6186</v>
      </c>
      <c r="AP2443" t="s">
        <v>6186</v>
      </c>
      <c r="AQ2443" t="s">
        <v>6186</v>
      </c>
      <c r="AR2443" t="s">
        <v>6186</v>
      </c>
      <c r="AS2443" t="s">
        <v>6186</v>
      </c>
      <c r="AT2443" t="s">
        <v>6186</v>
      </c>
      <c r="AU2443" t="s">
        <v>6186</v>
      </c>
      <c r="AV2443" t="s">
        <v>6186</v>
      </c>
      <c r="AW2443" t="s">
        <v>6186</v>
      </c>
      <c r="AX2443" t="s">
        <v>6186</v>
      </c>
      <c r="AY2443" t="s">
        <v>6186</v>
      </c>
      <c r="AZ2443" t="s">
        <v>6186</v>
      </c>
      <c r="BA2443" t="s">
        <v>6186</v>
      </c>
      <c r="BB2443" t="s">
        <v>6186</v>
      </c>
      <c r="BC2443" t="s">
        <v>6186</v>
      </c>
      <c r="BD2443" t="s">
        <v>6186</v>
      </c>
    </row>
    <row r="2444" spans="1:56">
      <c r="A2444" t="s">
        <v>6190</v>
      </c>
      <c r="B2444">
        <v>7000</v>
      </c>
      <c r="C2444">
        <v>1989</v>
      </c>
      <c r="D2444" t="s">
        <v>6186</v>
      </c>
      <c r="E2444" t="s">
        <v>6186</v>
      </c>
      <c r="F2444" t="s">
        <v>6186</v>
      </c>
      <c r="H2444" t="s">
        <v>6186</v>
      </c>
      <c r="I2444" t="str">
        <f t="shared" si="42"/>
        <v/>
      </c>
      <c r="K2444" t="s">
        <v>6186</v>
      </c>
      <c r="L2444" t="s">
        <v>6186</v>
      </c>
      <c r="M2444" t="s">
        <v>6186</v>
      </c>
      <c r="N2444" t="s">
        <v>6186</v>
      </c>
      <c r="O2444" t="s">
        <v>6186</v>
      </c>
      <c r="P2444" t="s">
        <v>6186</v>
      </c>
      <c r="Q2444" t="s">
        <v>6186</v>
      </c>
      <c r="R2444" t="s">
        <v>6186</v>
      </c>
      <c r="S2444" t="s">
        <v>6186</v>
      </c>
      <c r="T2444" t="s">
        <v>6186</v>
      </c>
      <c r="U2444" t="s">
        <v>6186</v>
      </c>
      <c r="V2444" t="s">
        <v>6186</v>
      </c>
      <c r="W2444" t="s">
        <v>6186</v>
      </c>
      <c r="X2444" t="s">
        <v>6186</v>
      </c>
      <c r="Y2444" t="s">
        <v>6186</v>
      </c>
      <c r="Z2444" t="s">
        <v>6186</v>
      </c>
      <c r="AA2444" t="s">
        <v>6186</v>
      </c>
      <c r="AB2444" t="s">
        <v>6186</v>
      </c>
      <c r="AC2444" t="s">
        <v>6186</v>
      </c>
      <c r="AD2444" t="s">
        <v>6186</v>
      </c>
      <c r="AE2444" t="s">
        <v>6186</v>
      </c>
      <c r="AF2444" t="s">
        <v>6186</v>
      </c>
      <c r="AG2444" t="s">
        <v>6186</v>
      </c>
      <c r="AH2444" t="s">
        <v>6186</v>
      </c>
      <c r="AI2444" t="s">
        <v>6186</v>
      </c>
      <c r="AJ2444" t="s">
        <v>6186</v>
      </c>
      <c r="AK2444" t="s">
        <v>6186</v>
      </c>
      <c r="AL2444" t="s">
        <v>6186</v>
      </c>
      <c r="AM2444" t="s">
        <v>6186</v>
      </c>
      <c r="AN2444" t="s">
        <v>6186</v>
      </c>
      <c r="AO2444" t="s">
        <v>6186</v>
      </c>
      <c r="AP2444" t="s">
        <v>6186</v>
      </c>
      <c r="AQ2444" t="s">
        <v>6186</v>
      </c>
      <c r="AR2444" t="s">
        <v>6186</v>
      </c>
      <c r="AS2444" t="s">
        <v>6186</v>
      </c>
      <c r="AT2444" t="s">
        <v>6186</v>
      </c>
      <c r="AU2444" t="s">
        <v>6186</v>
      </c>
      <c r="AV2444" t="s">
        <v>6186</v>
      </c>
      <c r="AW2444" t="s">
        <v>6186</v>
      </c>
      <c r="AX2444" t="s">
        <v>6186</v>
      </c>
      <c r="AY2444" t="s">
        <v>6186</v>
      </c>
      <c r="AZ2444" t="s">
        <v>6186</v>
      </c>
      <c r="BA2444" t="s">
        <v>6186</v>
      </c>
      <c r="BB2444" t="s">
        <v>6186</v>
      </c>
      <c r="BC2444" t="s">
        <v>6186</v>
      </c>
      <c r="BD2444" t="s">
        <v>6186</v>
      </c>
    </row>
    <row r="2445" spans="1:56">
      <c r="A2445" t="s">
        <v>6190</v>
      </c>
      <c r="B2445">
        <v>7000</v>
      </c>
      <c r="C2445">
        <v>1990</v>
      </c>
      <c r="D2445" t="s">
        <v>6186</v>
      </c>
      <c r="E2445" t="s">
        <v>6186</v>
      </c>
      <c r="F2445" t="s">
        <v>6186</v>
      </c>
      <c r="H2445" t="s">
        <v>6186</v>
      </c>
      <c r="I2445" t="str">
        <f t="shared" si="42"/>
        <v/>
      </c>
      <c r="K2445" t="s">
        <v>6186</v>
      </c>
      <c r="L2445" t="s">
        <v>6186</v>
      </c>
      <c r="M2445" t="s">
        <v>6186</v>
      </c>
      <c r="N2445" t="s">
        <v>6186</v>
      </c>
      <c r="O2445" t="s">
        <v>6186</v>
      </c>
      <c r="P2445" t="s">
        <v>6186</v>
      </c>
      <c r="Q2445" t="s">
        <v>6186</v>
      </c>
      <c r="R2445" t="s">
        <v>6186</v>
      </c>
      <c r="S2445" t="s">
        <v>6186</v>
      </c>
      <c r="T2445" t="s">
        <v>6186</v>
      </c>
      <c r="U2445" t="s">
        <v>6186</v>
      </c>
      <c r="V2445" t="s">
        <v>6186</v>
      </c>
      <c r="W2445" t="s">
        <v>6186</v>
      </c>
      <c r="X2445" t="s">
        <v>6186</v>
      </c>
      <c r="Y2445" t="s">
        <v>6186</v>
      </c>
      <c r="Z2445" t="s">
        <v>6186</v>
      </c>
      <c r="AA2445" t="s">
        <v>6186</v>
      </c>
      <c r="AB2445" t="s">
        <v>6186</v>
      </c>
      <c r="AC2445" t="s">
        <v>6186</v>
      </c>
      <c r="AD2445" t="s">
        <v>6186</v>
      </c>
      <c r="AE2445" t="s">
        <v>6186</v>
      </c>
      <c r="AF2445" t="s">
        <v>6186</v>
      </c>
      <c r="AG2445" t="s">
        <v>6186</v>
      </c>
      <c r="AH2445" t="s">
        <v>6186</v>
      </c>
      <c r="AI2445" t="s">
        <v>6186</v>
      </c>
      <c r="AJ2445" t="s">
        <v>6186</v>
      </c>
      <c r="AK2445" t="s">
        <v>6186</v>
      </c>
      <c r="AL2445" t="s">
        <v>6186</v>
      </c>
      <c r="AM2445" t="s">
        <v>6186</v>
      </c>
      <c r="AN2445" t="s">
        <v>6186</v>
      </c>
      <c r="AO2445" t="s">
        <v>6186</v>
      </c>
      <c r="AP2445" t="s">
        <v>6186</v>
      </c>
      <c r="AQ2445" t="s">
        <v>6186</v>
      </c>
      <c r="AR2445" t="s">
        <v>6186</v>
      </c>
      <c r="AS2445" t="s">
        <v>6186</v>
      </c>
      <c r="AT2445" t="s">
        <v>6186</v>
      </c>
      <c r="AU2445" t="s">
        <v>6186</v>
      </c>
      <c r="AV2445" t="s">
        <v>6186</v>
      </c>
      <c r="AW2445" t="s">
        <v>6186</v>
      </c>
      <c r="AX2445" t="s">
        <v>6186</v>
      </c>
      <c r="AY2445" t="s">
        <v>6186</v>
      </c>
      <c r="AZ2445" t="s">
        <v>6186</v>
      </c>
      <c r="BA2445" t="s">
        <v>6186</v>
      </c>
      <c r="BB2445" t="s">
        <v>6186</v>
      </c>
      <c r="BC2445" t="s">
        <v>6186</v>
      </c>
      <c r="BD2445" t="s">
        <v>6186</v>
      </c>
    </row>
    <row r="2446" spans="1:56">
      <c r="A2446" t="s">
        <v>6190</v>
      </c>
      <c r="B2446">
        <v>7000</v>
      </c>
      <c r="C2446">
        <v>1991</v>
      </c>
      <c r="D2446" t="s">
        <v>6186</v>
      </c>
      <c r="E2446" t="s">
        <v>6186</v>
      </c>
      <c r="F2446" t="s">
        <v>6186</v>
      </c>
      <c r="H2446" t="s">
        <v>6186</v>
      </c>
      <c r="I2446" t="str">
        <f t="shared" si="42"/>
        <v/>
      </c>
      <c r="K2446" t="s">
        <v>6186</v>
      </c>
      <c r="L2446" t="s">
        <v>6186</v>
      </c>
      <c r="M2446" t="s">
        <v>6186</v>
      </c>
      <c r="N2446" t="s">
        <v>6186</v>
      </c>
      <c r="O2446" t="s">
        <v>6186</v>
      </c>
      <c r="P2446" t="s">
        <v>6186</v>
      </c>
      <c r="Q2446" t="s">
        <v>6186</v>
      </c>
      <c r="R2446" t="s">
        <v>6186</v>
      </c>
      <c r="S2446" t="s">
        <v>6186</v>
      </c>
      <c r="T2446" t="s">
        <v>6186</v>
      </c>
      <c r="U2446" t="s">
        <v>6186</v>
      </c>
      <c r="V2446" t="s">
        <v>6186</v>
      </c>
      <c r="W2446" t="s">
        <v>6186</v>
      </c>
      <c r="X2446" t="s">
        <v>6186</v>
      </c>
      <c r="Y2446" t="s">
        <v>6186</v>
      </c>
      <c r="Z2446" t="s">
        <v>6186</v>
      </c>
      <c r="AA2446" t="s">
        <v>6186</v>
      </c>
      <c r="AB2446" t="s">
        <v>6186</v>
      </c>
      <c r="AC2446" t="s">
        <v>6186</v>
      </c>
      <c r="AD2446" t="s">
        <v>6186</v>
      </c>
      <c r="AE2446" t="s">
        <v>6186</v>
      </c>
      <c r="AF2446" t="s">
        <v>6186</v>
      </c>
      <c r="AG2446" t="s">
        <v>6186</v>
      </c>
      <c r="AH2446" t="s">
        <v>6186</v>
      </c>
      <c r="AI2446" t="s">
        <v>6186</v>
      </c>
      <c r="AJ2446" t="s">
        <v>6186</v>
      </c>
      <c r="AK2446" t="s">
        <v>6186</v>
      </c>
      <c r="AL2446" t="s">
        <v>6186</v>
      </c>
      <c r="AM2446" t="s">
        <v>6186</v>
      </c>
      <c r="AN2446" t="s">
        <v>6186</v>
      </c>
      <c r="AO2446" t="s">
        <v>6186</v>
      </c>
      <c r="AP2446" t="s">
        <v>6186</v>
      </c>
      <c r="AQ2446" t="s">
        <v>6186</v>
      </c>
      <c r="AR2446" t="s">
        <v>6186</v>
      </c>
      <c r="AS2446" t="s">
        <v>6186</v>
      </c>
      <c r="AT2446" t="s">
        <v>6186</v>
      </c>
      <c r="AU2446" t="s">
        <v>6186</v>
      </c>
      <c r="AV2446" t="s">
        <v>6186</v>
      </c>
      <c r="AW2446" t="s">
        <v>6186</v>
      </c>
      <c r="AX2446" t="s">
        <v>6186</v>
      </c>
      <c r="AY2446" t="s">
        <v>6186</v>
      </c>
      <c r="AZ2446" t="s">
        <v>6186</v>
      </c>
      <c r="BA2446" t="s">
        <v>6186</v>
      </c>
      <c r="BB2446" t="s">
        <v>6186</v>
      </c>
      <c r="BC2446" t="s">
        <v>6186</v>
      </c>
      <c r="BD2446" t="s">
        <v>6186</v>
      </c>
    </row>
    <row r="2447" spans="1:56">
      <c r="A2447" t="s">
        <v>6190</v>
      </c>
      <c r="B2447">
        <v>7000</v>
      </c>
      <c r="C2447">
        <v>1992</v>
      </c>
      <c r="D2447" t="s">
        <v>6186</v>
      </c>
      <c r="E2447" t="s">
        <v>6186</v>
      </c>
      <c r="F2447" t="s">
        <v>6186</v>
      </c>
      <c r="H2447" t="s">
        <v>6186</v>
      </c>
      <c r="I2447" t="str">
        <f t="shared" si="42"/>
        <v/>
      </c>
      <c r="K2447" t="s">
        <v>6186</v>
      </c>
      <c r="L2447" t="s">
        <v>6186</v>
      </c>
      <c r="M2447" t="s">
        <v>6186</v>
      </c>
      <c r="N2447" t="s">
        <v>6186</v>
      </c>
      <c r="O2447" t="s">
        <v>6186</v>
      </c>
      <c r="P2447" t="s">
        <v>6186</v>
      </c>
      <c r="Q2447" t="s">
        <v>6186</v>
      </c>
      <c r="R2447" t="s">
        <v>6186</v>
      </c>
      <c r="S2447" t="s">
        <v>6186</v>
      </c>
      <c r="T2447" t="s">
        <v>6186</v>
      </c>
      <c r="U2447" t="s">
        <v>6186</v>
      </c>
      <c r="V2447" t="s">
        <v>6186</v>
      </c>
      <c r="W2447" t="s">
        <v>6186</v>
      </c>
      <c r="X2447" t="s">
        <v>6186</v>
      </c>
      <c r="Y2447" t="s">
        <v>6186</v>
      </c>
      <c r="Z2447" t="s">
        <v>6186</v>
      </c>
      <c r="AA2447" t="s">
        <v>6186</v>
      </c>
      <c r="AB2447" t="s">
        <v>6186</v>
      </c>
      <c r="AC2447" t="s">
        <v>6186</v>
      </c>
      <c r="AD2447" t="s">
        <v>6186</v>
      </c>
      <c r="AE2447" t="s">
        <v>6186</v>
      </c>
      <c r="AF2447" t="s">
        <v>6186</v>
      </c>
      <c r="AG2447" t="s">
        <v>6186</v>
      </c>
      <c r="AH2447" t="s">
        <v>6186</v>
      </c>
      <c r="AI2447" t="s">
        <v>6186</v>
      </c>
      <c r="AJ2447" t="s">
        <v>6186</v>
      </c>
      <c r="AK2447" t="s">
        <v>6186</v>
      </c>
      <c r="AL2447" t="s">
        <v>6186</v>
      </c>
      <c r="AM2447" t="s">
        <v>6186</v>
      </c>
      <c r="AN2447" t="s">
        <v>6186</v>
      </c>
      <c r="AO2447" t="s">
        <v>6186</v>
      </c>
      <c r="AP2447" t="s">
        <v>6186</v>
      </c>
      <c r="AQ2447" t="s">
        <v>6186</v>
      </c>
      <c r="AR2447" t="s">
        <v>6186</v>
      </c>
      <c r="AS2447" t="s">
        <v>6186</v>
      </c>
      <c r="AT2447" t="s">
        <v>6186</v>
      </c>
      <c r="AU2447" t="s">
        <v>6186</v>
      </c>
      <c r="AV2447" t="s">
        <v>6186</v>
      </c>
      <c r="AW2447" t="s">
        <v>6186</v>
      </c>
      <c r="AX2447" t="s">
        <v>6186</v>
      </c>
      <c r="AY2447" t="s">
        <v>6186</v>
      </c>
      <c r="AZ2447" t="s">
        <v>6186</v>
      </c>
      <c r="BA2447" t="s">
        <v>6186</v>
      </c>
      <c r="BB2447" t="s">
        <v>6186</v>
      </c>
      <c r="BC2447" t="s">
        <v>6186</v>
      </c>
      <c r="BD2447" t="s">
        <v>6186</v>
      </c>
    </row>
    <row r="2448" spans="1:56">
      <c r="A2448" t="s">
        <v>6190</v>
      </c>
      <c r="B2448">
        <v>7000</v>
      </c>
      <c r="C2448">
        <v>1993</v>
      </c>
      <c r="D2448" t="s">
        <v>6186</v>
      </c>
      <c r="E2448" t="s">
        <v>6186</v>
      </c>
      <c r="F2448" t="s">
        <v>6186</v>
      </c>
      <c r="H2448" t="s">
        <v>6186</v>
      </c>
      <c r="I2448" t="str">
        <f t="shared" si="42"/>
        <v/>
      </c>
      <c r="K2448" t="s">
        <v>6186</v>
      </c>
      <c r="L2448" t="s">
        <v>6186</v>
      </c>
      <c r="M2448" t="s">
        <v>6186</v>
      </c>
      <c r="N2448" t="s">
        <v>6186</v>
      </c>
      <c r="O2448" t="s">
        <v>6186</v>
      </c>
      <c r="P2448" t="s">
        <v>6186</v>
      </c>
      <c r="Q2448" t="s">
        <v>6186</v>
      </c>
      <c r="R2448" t="s">
        <v>6186</v>
      </c>
      <c r="S2448" t="s">
        <v>6186</v>
      </c>
      <c r="T2448" t="s">
        <v>6186</v>
      </c>
      <c r="U2448" t="s">
        <v>6186</v>
      </c>
      <c r="V2448" t="s">
        <v>6186</v>
      </c>
      <c r="W2448" t="s">
        <v>6186</v>
      </c>
      <c r="X2448" t="s">
        <v>6186</v>
      </c>
      <c r="Y2448" t="s">
        <v>6186</v>
      </c>
      <c r="Z2448" t="s">
        <v>6186</v>
      </c>
      <c r="AA2448" t="s">
        <v>6186</v>
      </c>
      <c r="AB2448" t="s">
        <v>6186</v>
      </c>
      <c r="AC2448" t="s">
        <v>6186</v>
      </c>
      <c r="AD2448" t="s">
        <v>6186</v>
      </c>
      <c r="AE2448" t="s">
        <v>6186</v>
      </c>
      <c r="AF2448" t="s">
        <v>6186</v>
      </c>
      <c r="AG2448" t="s">
        <v>6186</v>
      </c>
      <c r="AH2448" t="s">
        <v>6186</v>
      </c>
      <c r="AI2448" t="s">
        <v>6186</v>
      </c>
      <c r="AJ2448" t="s">
        <v>6186</v>
      </c>
      <c r="AK2448" t="s">
        <v>6186</v>
      </c>
      <c r="AL2448" t="s">
        <v>6186</v>
      </c>
      <c r="AM2448" t="s">
        <v>6186</v>
      </c>
      <c r="AN2448" t="s">
        <v>6186</v>
      </c>
      <c r="AO2448" t="s">
        <v>6186</v>
      </c>
      <c r="AP2448" t="s">
        <v>6186</v>
      </c>
      <c r="AQ2448" t="s">
        <v>6186</v>
      </c>
      <c r="AR2448" t="s">
        <v>6186</v>
      </c>
      <c r="AS2448" t="s">
        <v>6186</v>
      </c>
      <c r="AT2448" t="s">
        <v>6186</v>
      </c>
      <c r="AU2448" t="s">
        <v>6186</v>
      </c>
      <c r="AV2448" t="s">
        <v>6186</v>
      </c>
      <c r="AW2448" t="s">
        <v>6186</v>
      </c>
      <c r="AX2448" t="s">
        <v>6186</v>
      </c>
      <c r="AY2448" t="s">
        <v>6186</v>
      </c>
      <c r="AZ2448" t="s">
        <v>6186</v>
      </c>
      <c r="BA2448" t="s">
        <v>6186</v>
      </c>
      <c r="BB2448" t="s">
        <v>6186</v>
      </c>
      <c r="BC2448" t="s">
        <v>6186</v>
      </c>
      <c r="BD2448" t="s">
        <v>6186</v>
      </c>
    </row>
    <row r="2449" spans="1:56">
      <c r="A2449" t="s">
        <v>6190</v>
      </c>
      <c r="B2449">
        <v>7000</v>
      </c>
      <c r="C2449">
        <v>1994</v>
      </c>
      <c r="D2449" t="s">
        <v>6186</v>
      </c>
      <c r="E2449" t="s">
        <v>6186</v>
      </c>
      <c r="F2449" t="s">
        <v>6186</v>
      </c>
      <c r="H2449" t="s">
        <v>6186</v>
      </c>
      <c r="I2449" t="str">
        <f t="shared" si="42"/>
        <v/>
      </c>
      <c r="K2449" t="s">
        <v>6186</v>
      </c>
      <c r="L2449" t="s">
        <v>6186</v>
      </c>
      <c r="M2449" t="s">
        <v>6186</v>
      </c>
      <c r="N2449" t="s">
        <v>6186</v>
      </c>
      <c r="O2449" t="s">
        <v>6186</v>
      </c>
      <c r="P2449" t="s">
        <v>6186</v>
      </c>
      <c r="Q2449" t="s">
        <v>6186</v>
      </c>
      <c r="R2449" t="s">
        <v>6186</v>
      </c>
      <c r="S2449" t="s">
        <v>6186</v>
      </c>
      <c r="T2449" t="s">
        <v>6186</v>
      </c>
      <c r="U2449" t="s">
        <v>6186</v>
      </c>
      <c r="V2449" t="s">
        <v>6186</v>
      </c>
      <c r="W2449" t="s">
        <v>6186</v>
      </c>
      <c r="X2449" t="s">
        <v>6186</v>
      </c>
      <c r="Y2449" t="s">
        <v>6186</v>
      </c>
      <c r="Z2449" t="s">
        <v>6186</v>
      </c>
      <c r="AA2449" t="s">
        <v>6186</v>
      </c>
      <c r="AB2449" t="s">
        <v>6186</v>
      </c>
      <c r="AC2449" t="s">
        <v>6186</v>
      </c>
      <c r="AD2449" t="s">
        <v>6186</v>
      </c>
      <c r="AE2449" t="s">
        <v>6186</v>
      </c>
      <c r="AF2449" t="s">
        <v>6186</v>
      </c>
      <c r="AG2449" t="s">
        <v>6186</v>
      </c>
      <c r="AH2449" t="s">
        <v>6186</v>
      </c>
      <c r="AI2449" t="s">
        <v>6186</v>
      </c>
      <c r="AJ2449" t="s">
        <v>6186</v>
      </c>
      <c r="AK2449" t="s">
        <v>6186</v>
      </c>
      <c r="AL2449" t="s">
        <v>6186</v>
      </c>
      <c r="AM2449" t="s">
        <v>6186</v>
      </c>
      <c r="AN2449" t="s">
        <v>6186</v>
      </c>
      <c r="AO2449" t="s">
        <v>6186</v>
      </c>
      <c r="AP2449" t="s">
        <v>6186</v>
      </c>
      <c r="AQ2449" t="s">
        <v>6186</v>
      </c>
      <c r="AR2449" t="s">
        <v>6186</v>
      </c>
      <c r="AS2449" t="s">
        <v>6186</v>
      </c>
      <c r="AT2449" t="s">
        <v>6186</v>
      </c>
      <c r="AU2449" t="s">
        <v>6186</v>
      </c>
      <c r="AV2449" t="s">
        <v>6186</v>
      </c>
      <c r="AW2449" t="s">
        <v>6186</v>
      </c>
      <c r="AX2449" t="s">
        <v>6186</v>
      </c>
      <c r="AY2449" t="s">
        <v>6186</v>
      </c>
      <c r="AZ2449" t="s">
        <v>6186</v>
      </c>
      <c r="BA2449" t="s">
        <v>6186</v>
      </c>
      <c r="BB2449" t="s">
        <v>6186</v>
      </c>
      <c r="BC2449" t="s">
        <v>6186</v>
      </c>
      <c r="BD2449" t="s">
        <v>6186</v>
      </c>
    </row>
    <row r="2450" spans="1:56">
      <c r="A2450" t="s">
        <v>6190</v>
      </c>
      <c r="B2450">
        <v>7000</v>
      </c>
      <c r="C2450">
        <v>1995</v>
      </c>
      <c r="D2450" t="s">
        <v>6186</v>
      </c>
      <c r="E2450" t="s">
        <v>6186</v>
      </c>
      <c r="F2450" t="s">
        <v>6186</v>
      </c>
      <c r="H2450" t="s">
        <v>6186</v>
      </c>
      <c r="I2450" t="str">
        <f t="shared" si="42"/>
        <v/>
      </c>
      <c r="K2450" t="s">
        <v>6186</v>
      </c>
      <c r="L2450" t="s">
        <v>6186</v>
      </c>
      <c r="M2450" t="s">
        <v>6186</v>
      </c>
      <c r="N2450" t="s">
        <v>6186</v>
      </c>
      <c r="O2450" t="s">
        <v>6186</v>
      </c>
      <c r="P2450" t="s">
        <v>6186</v>
      </c>
      <c r="Q2450" t="s">
        <v>6186</v>
      </c>
      <c r="R2450" t="s">
        <v>6186</v>
      </c>
      <c r="S2450" t="s">
        <v>6186</v>
      </c>
      <c r="T2450" t="s">
        <v>6186</v>
      </c>
      <c r="U2450" t="s">
        <v>6186</v>
      </c>
      <c r="V2450" t="s">
        <v>6186</v>
      </c>
      <c r="W2450" t="s">
        <v>6186</v>
      </c>
      <c r="X2450" t="s">
        <v>6186</v>
      </c>
      <c r="Y2450" t="s">
        <v>6186</v>
      </c>
      <c r="Z2450" t="s">
        <v>6186</v>
      </c>
      <c r="AA2450" t="s">
        <v>6186</v>
      </c>
      <c r="AB2450" t="s">
        <v>6186</v>
      </c>
      <c r="AC2450" t="s">
        <v>6186</v>
      </c>
      <c r="AD2450" t="s">
        <v>6186</v>
      </c>
      <c r="AE2450" t="s">
        <v>6186</v>
      </c>
      <c r="AF2450" t="s">
        <v>6186</v>
      </c>
      <c r="AG2450" t="s">
        <v>6186</v>
      </c>
      <c r="AH2450" t="s">
        <v>6186</v>
      </c>
      <c r="AI2450" t="s">
        <v>6186</v>
      </c>
      <c r="AJ2450" t="s">
        <v>6186</v>
      </c>
      <c r="AK2450" t="s">
        <v>6186</v>
      </c>
      <c r="AL2450" t="s">
        <v>6186</v>
      </c>
      <c r="AM2450" t="s">
        <v>6186</v>
      </c>
      <c r="AN2450" t="s">
        <v>6186</v>
      </c>
      <c r="AO2450" t="s">
        <v>6186</v>
      </c>
      <c r="AP2450" t="s">
        <v>6186</v>
      </c>
      <c r="AQ2450" t="s">
        <v>6186</v>
      </c>
      <c r="AR2450" t="s">
        <v>6186</v>
      </c>
      <c r="AS2450" t="s">
        <v>6186</v>
      </c>
      <c r="AT2450" t="s">
        <v>6186</v>
      </c>
      <c r="AU2450" t="s">
        <v>6186</v>
      </c>
      <c r="AV2450" t="s">
        <v>6186</v>
      </c>
      <c r="AW2450" t="s">
        <v>6186</v>
      </c>
      <c r="AX2450" t="s">
        <v>6186</v>
      </c>
      <c r="AY2450" t="s">
        <v>6186</v>
      </c>
      <c r="AZ2450" t="s">
        <v>6186</v>
      </c>
      <c r="BA2450" t="s">
        <v>6186</v>
      </c>
      <c r="BB2450" t="s">
        <v>6186</v>
      </c>
      <c r="BC2450" t="s">
        <v>6186</v>
      </c>
      <c r="BD2450" t="s">
        <v>6186</v>
      </c>
    </row>
    <row r="2451" spans="1:56">
      <c r="A2451" t="s">
        <v>6190</v>
      </c>
      <c r="B2451">
        <v>7000</v>
      </c>
      <c r="C2451">
        <v>1996</v>
      </c>
      <c r="D2451" t="s">
        <v>6186</v>
      </c>
      <c r="E2451" t="s">
        <v>6186</v>
      </c>
      <c r="F2451" t="s">
        <v>6186</v>
      </c>
      <c r="H2451" t="s">
        <v>6186</v>
      </c>
      <c r="I2451" t="str">
        <f t="shared" si="42"/>
        <v/>
      </c>
      <c r="K2451" t="s">
        <v>6186</v>
      </c>
      <c r="L2451" t="s">
        <v>6186</v>
      </c>
      <c r="M2451" t="s">
        <v>6186</v>
      </c>
      <c r="N2451" t="s">
        <v>6186</v>
      </c>
      <c r="O2451" t="s">
        <v>6186</v>
      </c>
      <c r="P2451" t="s">
        <v>6186</v>
      </c>
      <c r="Q2451" t="s">
        <v>6186</v>
      </c>
      <c r="R2451" t="s">
        <v>6186</v>
      </c>
      <c r="S2451" t="s">
        <v>6186</v>
      </c>
      <c r="T2451" t="s">
        <v>6186</v>
      </c>
      <c r="U2451" t="s">
        <v>6186</v>
      </c>
      <c r="V2451" t="s">
        <v>6186</v>
      </c>
      <c r="W2451" t="s">
        <v>6186</v>
      </c>
      <c r="X2451" t="s">
        <v>6186</v>
      </c>
      <c r="Y2451" t="s">
        <v>6186</v>
      </c>
      <c r="Z2451" t="s">
        <v>6186</v>
      </c>
      <c r="AA2451" t="s">
        <v>6186</v>
      </c>
      <c r="AB2451" t="s">
        <v>6186</v>
      </c>
      <c r="AC2451" t="s">
        <v>6186</v>
      </c>
      <c r="AD2451" t="s">
        <v>6186</v>
      </c>
      <c r="AE2451" t="s">
        <v>6186</v>
      </c>
      <c r="AF2451" t="s">
        <v>6186</v>
      </c>
      <c r="AG2451" t="s">
        <v>6186</v>
      </c>
      <c r="AH2451" t="s">
        <v>6186</v>
      </c>
      <c r="AI2451" t="s">
        <v>6186</v>
      </c>
      <c r="AJ2451" t="s">
        <v>6186</v>
      </c>
      <c r="AK2451" t="s">
        <v>6186</v>
      </c>
      <c r="AL2451" t="s">
        <v>6186</v>
      </c>
      <c r="AM2451" t="s">
        <v>6186</v>
      </c>
      <c r="AN2451" t="s">
        <v>6186</v>
      </c>
      <c r="AO2451" t="s">
        <v>6186</v>
      </c>
      <c r="AP2451" t="s">
        <v>6186</v>
      </c>
      <c r="AQ2451" t="s">
        <v>6186</v>
      </c>
      <c r="AR2451" t="s">
        <v>6186</v>
      </c>
      <c r="AS2451" t="s">
        <v>6186</v>
      </c>
      <c r="AT2451" t="s">
        <v>6186</v>
      </c>
      <c r="AU2451" t="s">
        <v>6186</v>
      </c>
      <c r="AV2451" t="s">
        <v>6186</v>
      </c>
      <c r="AW2451" t="s">
        <v>6186</v>
      </c>
      <c r="AX2451" t="s">
        <v>6186</v>
      </c>
      <c r="AY2451" t="s">
        <v>6186</v>
      </c>
      <c r="AZ2451" t="s">
        <v>6186</v>
      </c>
      <c r="BA2451" t="s">
        <v>6186</v>
      </c>
      <c r="BB2451" t="s">
        <v>6186</v>
      </c>
      <c r="BC2451" t="s">
        <v>6186</v>
      </c>
      <c r="BD2451" t="s">
        <v>6186</v>
      </c>
    </row>
    <row r="2452" spans="1:56">
      <c r="A2452" t="s">
        <v>6190</v>
      </c>
      <c r="B2452">
        <v>7000</v>
      </c>
      <c r="C2452">
        <v>1997</v>
      </c>
      <c r="D2452" t="s">
        <v>6186</v>
      </c>
      <c r="E2452" t="s">
        <v>6186</v>
      </c>
      <c r="F2452" t="s">
        <v>6186</v>
      </c>
      <c r="H2452" t="s">
        <v>6186</v>
      </c>
      <c r="I2452" t="str">
        <f t="shared" si="42"/>
        <v/>
      </c>
      <c r="K2452" t="s">
        <v>6186</v>
      </c>
      <c r="L2452" t="s">
        <v>6186</v>
      </c>
      <c r="M2452" t="s">
        <v>6186</v>
      </c>
      <c r="N2452" t="s">
        <v>6186</v>
      </c>
      <c r="O2452" t="s">
        <v>6186</v>
      </c>
      <c r="P2452" t="s">
        <v>6186</v>
      </c>
      <c r="Q2452" t="s">
        <v>6186</v>
      </c>
      <c r="R2452" t="s">
        <v>6186</v>
      </c>
      <c r="S2452" t="s">
        <v>6186</v>
      </c>
      <c r="T2452" t="s">
        <v>6186</v>
      </c>
      <c r="U2452" t="s">
        <v>6186</v>
      </c>
      <c r="V2452" t="s">
        <v>6186</v>
      </c>
      <c r="W2452" t="s">
        <v>6186</v>
      </c>
      <c r="X2452" t="s">
        <v>6186</v>
      </c>
      <c r="Y2452" t="s">
        <v>6186</v>
      </c>
      <c r="Z2452" t="s">
        <v>6186</v>
      </c>
      <c r="AA2452" t="s">
        <v>6186</v>
      </c>
      <c r="AB2452" t="s">
        <v>6186</v>
      </c>
      <c r="AC2452" t="s">
        <v>6186</v>
      </c>
      <c r="AD2452" t="s">
        <v>6186</v>
      </c>
      <c r="AE2452" t="s">
        <v>6186</v>
      </c>
      <c r="AF2452" t="s">
        <v>6186</v>
      </c>
      <c r="AG2452" t="s">
        <v>6186</v>
      </c>
      <c r="AH2452" t="s">
        <v>6186</v>
      </c>
      <c r="AI2452" t="s">
        <v>6186</v>
      </c>
      <c r="AJ2452" t="s">
        <v>6186</v>
      </c>
      <c r="AK2452" t="s">
        <v>6186</v>
      </c>
      <c r="AL2452" t="s">
        <v>6186</v>
      </c>
      <c r="AM2452" t="s">
        <v>6186</v>
      </c>
      <c r="AN2452" t="s">
        <v>6186</v>
      </c>
      <c r="AO2452" t="s">
        <v>6186</v>
      </c>
      <c r="AP2452" t="s">
        <v>6186</v>
      </c>
      <c r="AQ2452" t="s">
        <v>6186</v>
      </c>
      <c r="AR2452" t="s">
        <v>6186</v>
      </c>
      <c r="AS2452" t="s">
        <v>6186</v>
      </c>
      <c r="AT2452" t="s">
        <v>6186</v>
      </c>
      <c r="AU2452" t="s">
        <v>6186</v>
      </c>
      <c r="AV2452" t="s">
        <v>6186</v>
      </c>
      <c r="AW2452" t="s">
        <v>6186</v>
      </c>
      <c r="AX2452" t="s">
        <v>6186</v>
      </c>
      <c r="AY2452" t="s">
        <v>6186</v>
      </c>
      <c r="AZ2452" t="s">
        <v>6186</v>
      </c>
      <c r="BA2452" t="s">
        <v>6186</v>
      </c>
      <c r="BB2452" t="s">
        <v>6186</v>
      </c>
      <c r="BC2452" t="s">
        <v>6186</v>
      </c>
      <c r="BD2452" t="s">
        <v>6186</v>
      </c>
    </row>
    <row r="2453" spans="1:56">
      <c r="A2453" t="s">
        <v>6190</v>
      </c>
      <c r="B2453">
        <v>7000</v>
      </c>
      <c r="C2453">
        <v>1998</v>
      </c>
      <c r="D2453" t="s">
        <v>6186</v>
      </c>
      <c r="E2453" t="s">
        <v>6186</v>
      </c>
      <c r="F2453" t="s">
        <v>6186</v>
      </c>
      <c r="H2453" t="s">
        <v>6186</v>
      </c>
      <c r="I2453" t="str">
        <f t="shared" si="42"/>
        <v/>
      </c>
      <c r="K2453" t="s">
        <v>6186</v>
      </c>
      <c r="L2453" t="s">
        <v>6186</v>
      </c>
      <c r="M2453" t="s">
        <v>6186</v>
      </c>
      <c r="N2453" t="s">
        <v>6186</v>
      </c>
      <c r="O2453" t="s">
        <v>6186</v>
      </c>
      <c r="P2453" t="s">
        <v>6186</v>
      </c>
      <c r="Q2453" t="s">
        <v>6186</v>
      </c>
      <c r="R2453" t="s">
        <v>6186</v>
      </c>
      <c r="S2453" t="s">
        <v>6186</v>
      </c>
      <c r="T2453" t="s">
        <v>6186</v>
      </c>
      <c r="U2453" t="s">
        <v>6186</v>
      </c>
      <c r="V2453" t="s">
        <v>6186</v>
      </c>
      <c r="W2453" t="s">
        <v>6186</v>
      </c>
      <c r="X2453" t="s">
        <v>6186</v>
      </c>
      <c r="Y2453" t="s">
        <v>6186</v>
      </c>
      <c r="Z2453" t="s">
        <v>6186</v>
      </c>
      <c r="AA2453" t="s">
        <v>6186</v>
      </c>
      <c r="AB2453" t="s">
        <v>6186</v>
      </c>
      <c r="AC2453" t="s">
        <v>6186</v>
      </c>
      <c r="AD2453" t="s">
        <v>6186</v>
      </c>
      <c r="AE2453" t="s">
        <v>6186</v>
      </c>
      <c r="AF2453" t="s">
        <v>6186</v>
      </c>
      <c r="AG2453" t="s">
        <v>6186</v>
      </c>
      <c r="AH2453" t="s">
        <v>6186</v>
      </c>
      <c r="AI2453" t="s">
        <v>6186</v>
      </c>
      <c r="AJ2453" t="s">
        <v>6186</v>
      </c>
      <c r="AK2453" t="s">
        <v>6186</v>
      </c>
      <c r="AL2453" t="s">
        <v>6186</v>
      </c>
      <c r="AM2453" t="s">
        <v>6186</v>
      </c>
      <c r="AN2453" t="s">
        <v>6186</v>
      </c>
      <c r="AO2453" t="s">
        <v>6186</v>
      </c>
      <c r="AP2453" t="s">
        <v>6186</v>
      </c>
      <c r="AQ2453" t="s">
        <v>6186</v>
      </c>
      <c r="AR2453" t="s">
        <v>6186</v>
      </c>
      <c r="AS2453" t="s">
        <v>6186</v>
      </c>
      <c r="AT2453" t="s">
        <v>6186</v>
      </c>
      <c r="AU2453" t="s">
        <v>6186</v>
      </c>
      <c r="AV2453" t="s">
        <v>6186</v>
      </c>
      <c r="AW2453" t="s">
        <v>6186</v>
      </c>
      <c r="AX2453" t="s">
        <v>6186</v>
      </c>
      <c r="AY2453" t="s">
        <v>6186</v>
      </c>
      <c r="AZ2453" t="s">
        <v>6186</v>
      </c>
      <c r="BA2453" t="s">
        <v>6186</v>
      </c>
      <c r="BB2453" t="s">
        <v>6186</v>
      </c>
      <c r="BC2453" t="s">
        <v>6186</v>
      </c>
      <c r="BD2453" t="s">
        <v>6186</v>
      </c>
    </row>
    <row r="2454" spans="1:56">
      <c r="A2454" t="s">
        <v>6190</v>
      </c>
      <c r="B2454">
        <v>7000</v>
      </c>
      <c r="C2454">
        <v>1999</v>
      </c>
      <c r="D2454" t="s">
        <v>6186</v>
      </c>
      <c r="E2454" t="s">
        <v>6186</v>
      </c>
      <c r="F2454" t="s">
        <v>6186</v>
      </c>
      <c r="H2454" t="s">
        <v>6186</v>
      </c>
      <c r="I2454" t="str">
        <f t="shared" si="42"/>
        <v/>
      </c>
      <c r="K2454" t="s">
        <v>6186</v>
      </c>
      <c r="L2454" t="s">
        <v>6186</v>
      </c>
      <c r="M2454" t="s">
        <v>6186</v>
      </c>
      <c r="N2454" t="s">
        <v>6186</v>
      </c>
      <c r="O2454" t="s">
        <v>6186</v>
      </c>
      <c r="P2454" t="s">
        <v>6186</v>
      </c>
      <c r="Q2454" t="s">
        <v>6186</v>
      </c>
      <c r="R2454" t="s">
        <v>6186</v>
      </c>
      <c r="S2454" t="s">
        <v>6186</v>
      </c>
      <c r="T2454" t="s">
        <v>6186</v>
      </c>
      <c r="U2454" t="s">
        <v>6186</v>
      </c>
      <c r="V2454" t="s">
        <v>6186</v>
      </c>
      <c r="W2454" t="s">
        <v>6186</v>
      </c>
      <c r="X2454" t="s">
        <v>6186</v>
      </c>
      <c r="Y2454" t="s">
        <v>6186</v>
      </c>
      <c r="Z2454" t="s">
        <v>6186</v>
      </c>
      <c r="AA2454" t="s">
        <v>6186</v>
      </c>
      <c r="AB2454" t="s">
        <v>6186</v>
      </c>
      <c r="AC2454" t="s">
        <v>6186</v>
      </c>
      <c r="AD2454" t="s">
        <v>6186</v>
      </c>
      <c r="AE2454" t="s">
        <v>6186</v>
      </c>
      <c r="AF2454" t="s">
        <v>6186</v>
      </c>
      <c r="AG2454" t="s">
        <v>6186</v>
      </c>
      <c r="AH2454" t="s">
        <v>6186</v>
      </c>
      <c r="AI2454" t="s">
        <v>6186</v>
      </c>
      <c r="AJ2454" t="s">
        <v>6186</v>
      </c>
      <c r="AK2454" t="s">
        <v>6186</v>
      </c>
      <c r="AL2454" t="s">
        <v>6186</v>
      </c>
      <c r="AM2454" t="s">
        <v>6186</v>
      </c>
      <c r="AN2454" t="s">
        <v>6186</v>
      </c>
      <c r="AO2454" t="s">
        <v>6186</v>
      </c>
      <c r="AP2454" t="s">
        <v>6186</v>
      </c>
      <c r="AQ2454" t="s">
        <v>6186</v>
      </c>
      <c r="AR2454" t="s">
        <v>6186</v>
      </c>
      <c r="AS2454" t="s">
        <v>6186</v>
      </c>
      <c r="AT2454" t="s">
        <v>6186</v>
      </c>
      <c r="AU2454" t="s">
        <v>6186</v>
      </c>
      <c r="AV2454" t="s">
        <v>6186</v>
      </c>
      <c r="AW2454" t="s">
        <v>6186</v>
      </c>
      <c r="AX2454" t="s">
        <v>6186</v>
      </c>
      <c r="AY2454" t="s">
        <v>6186</v>
      </c>
      <c r="AZ2454" t="s">
        <v>6186</v>
      </c>
      <c r="BA2454" t="s">
        <v>6186</v>
      </c>
      <c r="BB2454" t="s">
        <v>6186</v>
      </c>
      <c r="BC2454" t="s">
        <v>6186</v>
      </c>
      <c r="BD2454" t="s">
        <v>6186</v>
      </c>
    </row>
    <row r="2455" spans="1:56">
      <c r="A2455" t="s">
        <v>6190</v>
      </c>
      <c r="B2455">
        <v>7000</v>
      </c>
      <c r="C2455">
        <v>2000</v>
      </c>
      <c r="D2455" t="s">
        <v>6186</v>
      </c>
      <c r="E2455" t="s">
        <v>6186</v>
      </c>
      <c r="F2455" t="s">
        <v>6186</v>
      </c>
      <c r="H2455" t="s">
        <v>6186</v>
      </c>
      <c r="I2455" t="str">
        <f t="shared" si="42"/>
        <v/>
      </c>
      <c r="K2455" t="s">
        <v>6186</v>
      </c>
      <c r="L2455" t="s">
        <v>6186</v>
      </c>
      <c r="M2455" t="s">
        <v>6186</v>
      </c>
      <c r="N2455" t="s">
        <v>6186</v>
      </c>
      <c r="O2455" t="s">
        <v>6186</v>
      </c>
      <c r="P2455" t="s">
        <v>6186</v>
      </c>
      <c r="Q2455" t="s">
        <v>6186</v>
      </c>
      <c r="R2455" t="s">
        <v>6186</v>
      </c>
      <c r="S2455" t="s">
        <v>6186</v>
      </c>
      <c r="T2455" t="s">
        <v>6186</v>
      </c>
      <c r="U2455" t="s">
        <v>6186</v>
      </c>
      <c r="V2455" t="s">
        <v>6186</v>
      </c>
      <c r="W2455" t="s">
        <v>6186</v>
      </c>
      <c r="X2455" t="s">
        <v>6186</v>
      </c>
      <c r="Y2455" t="s">
        <v>6186</v>
      </c>
      <c r="Z2455" t="s">
        <v>6186</v>
      </c>
      <c r="AA2455" t="s">
        <v>6186</v>
      </c>
      <c r="AB2455" t="s">
        <v>6186</v>
      </c>
      <c r="AC2455" t="s">
        <v>6186</v>
      </c>
      <c r="AD2455" t="s">
        <v>6186</v>
      </c>
      <c r="AE2455" t="s">
        <v>6186</v>
      </c>
      <c r="AF2455" t="s">
        <v>6186</v>
      </c>
      <c r="AG2455" t="s">
        <v>6186</v>
      </c>
      <c r="AH2455" t="s">
        <v>6186</v>
      </c>
      <c r="AI2455" t="s">
        <v>6186</v>
      </c>
      <c r="AJ2455" t="s">
        <v>6186</v>
      </c>
      <c r="AK2455" t="s">
        <v>6186</v>
      </c>
      <c r="AL2455" t="s">
        <v>6186</v>
      </c>
      <c r="AM2455" t="s">
        <v>6186</v>
      </c>
      <c r="AN2455" t="s">
        <v>6186</v>
      </c>
      <c r="AO2455" t="s">
        <v>6186</v>
      </c>
      <c r="AP2455" t="s">
        <v>6186</v>
      </c>
      <c r="AQ2455" t="s">
        <v>6186</v>
      </c>
      <c r="AR2455" t="s">
        <v>6186</v>
      </c>
      <c r="AS2455" t="s">
        <v>6186</v>
      </c>
      <c r="AT2455" t="s">
        <v>6186</v>
      </c>
      <c r="AU2455" t="s">
        <v>6186</v>
      </c>
      <c r="AV2455" t="s">
        <v>6186</v>
      </c>
      <c r="AW2455" t="s">
        <v>6186</v>
      </c>
      <c r="AX2455" t="s">
        <v>6186</v>
      </c>
      <c r="AY2455" t="s">
        <v>6186</v>
      </c>
      <c r="AZ2455" t="s">
        <v>6186</v>
      </c>
      <c r="BA2455" t="s">
        <v>6186</v>
      </c>
      <c r="BB2455" t="s">
        <v>6186</v>
      </c>
      <c r="BC2455" t="s">
        <v>6186</v>
      </c>
      <c r="BD2455" t="s">
        <v>6186</v>
      </c>
    </row>
    <row r="2456" spans="1:56">
      <c r="A2456" t="s">
        <v>6190</v>
      </c>
      <c r="B2456">
        <v>7000</v>
      </c>
      <c r="C2456">
        <v>2001</v>
      </c>
      <c r="D2456" t="s">
        <v>6186</v>
      </c>
      <c r="E2456" t="s">
        <v>6186</v>
      </c>
      <c r="F2456" t="s">
        <v>6186</v>
      </c>
      <c r="H2456" t="s">
        <v>6186</v>
      </c>
      <c r="I2456" t="str">
        <f t="shared" si="42"/>
        <v/>
      </c>
      <c r="K2456" t="s">
        <v>6186</v>
      </c>
      <c r="L2456" t="s">
        <v>6186</v>
      </c>
      <c r="M2456" t="s">
        <v>6186</v>
      </c>
      <c r="N2456" t="s">
        <v>6186</v>
      </c>
      <c r="O2456" t="s">
        <v>6186</v>
      </c>
      <c r="P2456" t="s">
        <v>6186</v>
      </c>
      <c r="Q2456" t="s">
        <v>6186</v>
      </c>
      <c r="R2456" t="s">
        <v>6186</v>
      </c>
      <c r="S2456" t="s">
        <v>6186</v>
      </c>
      <c r="T2456" t="s">
        <v>6186</v>
      </c>
      <c r="U2456" t="s">
        <v>6186</v>
      </c>
      <c r="V2456" t="s">
        <v>6186</v>
      </c>
      <c r="W2456" t="s">
        <v>6186</v>
      </c>
      <c r="X2456" t="s">
        <v>6186</v>
      </c>
      <c r="Y2456" t="s">
        <v>6186</v>
      </c>
      <c r="Z2456" t="s">
        <v>6186</v>
      </c>
      <c r="AA2456" t="s">
        <v>6186</v>
      </c>
      <c r="AB2456" t="s">
        <v>6186</v>
      </c>
      <c r="AC2456" t="s">
        <v>6186</v>
      </c>
      <c r="AD2456" t="s">
        <v>6186</v>
      </c>
      <c r="AE2456" t="s">
        <v>6186</v>
      </c>
      <c r="AF2456" t="s">
        <v>6186</v>
      </c>
      <c r="AG2456" t="s">
        <v>6186</v>
      </c>
      <c r="AH2456" t="s">
        <v>6186</v>
      </c>
      <c r="AI2456" t="s">
        <v>6186</v>
      </c>
      <c r="AJ2456" t="s">
        <v>6186</v>
      </c>
      <c r="AK2456" t="s">
        <v>6186</v>
      </c>
      <c r="AL2456" t="s">
        <v>6186</v>
      </c>
      <c r="AM2456" t="s">
        <v>6186</v>
      </c>
      <c r="AN2456" t="s">
        <v>6186</v>
      </c>
      <c r="AO2456" t="s">
        <v>6186</v>
      </c>
      <c r="AP2456" t="s">
        <v>6186</v>
      </c>
      <c r="AQ2456" t="s">
        <v>6186</v>
      </c>
      <c r="AR2456" t="s">
        <v>6186</v>
      </c>
      <c r="AS2456" t="s">
        <v>6186</v>
      </c>
      <c r="AT2456" t="s">
        <v>6186</v>
      </c>
      <c r="AU2456" t="s">
        <v>6186</v>
      </c>
      <c r="AV2456" t="s">
        <v>6186</v>
      </c>
      <c r="AW2456" t="s">
        <v>6186</v>
      </c>
      <c r="AX2456" t="s">
        <v>6186</v>
      </c>
      <c r="AY2456" t="s">
        <v>6186</v>
      </c>
      <c r="AZ2456" t="s">
        <v>6186</v>
      </c>
      <c r="BA2456" t="s">
        <v>6186</v>
      </c>
      <c r="BB2456" t="s">
        <v>6186</v>
      </c>
      <c r="BC2456" t="s">
        <v>6186</v>
      </c>
      <c r="BD2456" t="s">
        <v>6186</v>
      </c>
    </row>
    <row r="2457" spans="1:56">
      <c r="A2457" t="s">
        <v>6190</v>
      </c>
      <c r="B2457">
        <v>7000</v>
      </c>
      <c r="C2457">
        <v>2002</v>
      </c>
      <c r="D2457" t="s">
        <v>6186</v>
      </c>
      <c r="E2457" t="s">
        <v>6186</v>
      </c>
      <c r="F2457" t="s">
        <v>6186</v>
      </c>
      <c r="H2457" t="s">
        <v>6186</v>
      </c>
      <c r="I2457" t="str">
        <f t="shared" si="42"/>
        <v/>
      </c>
      <c r="K2457" t="s">
        <v>6186</v>
      </c>
      <c r="L2457" t="s">
        <v>6186</v>
      </c>
      <c r="M2457" t="s">
        <v>6186</v>
      </c>
      <c r="N2457" t="s">
        <v>6186</v>
      </c>
      <c r="O2457" t="s">
        <v>6186</v>
      </c>
      <c r="P2457" t="s">
        <v>6186</v>
      </c>
      <c r="Q2457" t="s">
        <v>6186</v>
      </c>
      <c r="R2457" t="s">
        <v>6186</v>
      </c>
      <c r="S2457" t="s">
        <v>6186</v>
      </c>
      <c r="T2457" t="s">
        <v>6186</v>
      </c>
      <c r="U2457" t="s">
        <v>6186</v>
      </c>
      <c r="V2457" t="s">
        <v>6186</v>
      </c>
      <c r="W2457" t="s">
        <v>6186</v>
      </c>
      <c r="X2457" t="s">
        <v>6186</v>
      </c>
      <c r="Y2457" t="s">
        <v>6186</v>
      </c>
      <c r="Z2457" t="s">
        <v>6186</v>
      </c>
      <c r="AA2457" t="s">
        <v>6186</v>
      </c>
      <c r="AB2457" t="s">
        <v>6186</v>
      </c>
      <c r="AC2457" t="s">
        <v>6186</v>
      </c>
      <c r="AD2457" t="s">
        <v>6186</v>
      </c>
      <c r="AE2457" t="s">
        <v>6186</v>
      </c>
      <c r="AF2457" t="s">
        <v>6186</v>
      </c>
      <c r="AG2457" t="s">
        <v>6186</v>
      </c>
      <c r="AH2457" t="s">
        <v>6186</v>
      </c>
      <c r="AI2457" t="s">
        <v>6186</v>
      </c>
      <c r="AJ2457" t="s">
        <v>6186</v>
      </c>
      <c r="AK2457" t="s">
        <v>6186</v>
      </c>
      <c r="AL2457" t="s">
        <v>6186</v>
      </c>
      <c r="AM2457" t="s">
        <v>6186</v>
      </c>
      <c r="AN2457" t="s">
        <v>6186</v>
      </c>
      <c r="AO2457" t="s">
        <v>6186</v>
      </c>
      <c r="AP2457" t="s">
        <v>6186</v>
      </c>
      <c r="AQ2457" t="s">
        <v>6186</v>
      </c>
      <c r="AR2457" t="s">
        <v>6186</v>
      </c>
      <c r="AS2457" t="s">
        <v>6186</v>
      </c>
      <c r="AT2457" t="s">
        <v>6186</v>
      </c>
      <c r="AU2457" t="s">
        <v>6186</v>
      </c>
      <c r="AV2457" t="s">
        <v>6186</v>
      </c>
      <c r="AW2457" t="s">
        <v>6186</v>
      </c>
      <c r="AX2457" t="s">
        <v>6186</v>
      </c>
      <c r="AY2457" t="s">
        <v>6186</v>
      </c>
      <c r="AZ2457" t="s">
        <v>6186</v>
      </c>
      <c r="BA2457" t="s">
        <v>6186</v>
      </c>
      <c r="BB2457" t="s">
        <v>6186</v>
      </c>
      <c r="BC2457" t="s">
        <v>6186</v>
      </c>
      <c r="BD2457" t="s">
        <v>6186</v>
      </c>
    </row>
    <row r="2458" spans="1:56">
      <c r="A2458" t="s">
        <v>6190</v>
      </c>
      <c r="B2458">
        <v>7000</v>
      </c>
      <c r="C2458">
        <v>2003</v>
      </c>
      <c r="D2458" t="s">
        <v>6186</v>
      </c>
      <c r="E2458" t="s">
        <v>6186</v>
      </c>
      <c r="F2458" t="s">
        <v>6186</v>
      </c>
      <c r="H2458" t="s">
        <v>6186</v>
      </c>
      <c r="I2458" t="str">
        <f t="shared" si="42"/>
        <v/>
      </c>
      <c r="K2458" t="s">
        <v>6186</v>
      </c>
      <c r="L2458" t="s">
        <v>6186</v>
      </c>
      <c r="M2458" t="s">
        <v>6186</v>
      </c>
      <c r="N2458" t="s">
        <v>6186</v>
      </c>
      <c r="O2458" t="s">
        <v>6186</v>
      </c>
      <c r="P2458" t="s">
        <v>6186</v>
      </c>
      <c r="Q2458" t="s">
        <v>6186</v>
      </c>
      <c r="R2458" t="s">
        <v>6186</v>
      </c>
      <c r="S2458" t="s">
        <v>6186</v>
      </c>
      <c r="T2458" t="s">
        <v>6186</v>
      </c>
      <c r="U2458" t="s">
        <v>6186</v>
      </c>
      <c r="V2458" t="s">
        <v>6186</v>
      </c>
      <c r="W2458" t="s">
        <v>6186</v>
      </c>
      <c r="X2458" t="s">
        <v>6186</v>
      </c>
      <c r="Y2458" t="s">
        <v>6186</v>
      </c>
      <c r="Z2458" t="s">
        <v>6186</v>
      </c>
      <c r="AA2458" t="s">
        <v>6186</v>
      </c>
      <c r="AB2458" t="s">
        <v>6186</v>
      </c>
      <c r="AC2458" t="s">
        <v>6186</v>
      </c>
      <c r="AD2458" t="s">
        <v>6186</v>
      </c>
      <c r="AE2458" t="s">
        <v>6186</v>
      </c>
      <c r="AF2458" t="s">
        <v>6186</v>
      </c>
      <c r="AG2458" t="s">
        <v>6186</v>
      </c>
      <c r="AH2458" t="s">
        <v>6186</v>
      </c>
      <c r="AI2458" t="s">
        <v>6186</v>
      </c>
      <c r="AJ2458" t="s">
        <v>6186</v>
      </c>
      <c r="AK2458" t="s">
        <v>6186</v>
      </c>
      <c r="AL2458" t="s">
        <v>6186</v>
      </c>
      <c r="AM2458" t="s">
        <v>6186</v>
      </c>
      <c r="AN2458" t="s">
        <v>6186</v>
      </c>
      <c r="AO2458" t="s">
        <v>6186</v>
      </c>
      <c r="AP2458" t="s">
        <v>6186</v>
      </c>
      <c r="AQ2458" t="s">
        <v>6186</v>
      </c>
      <c r="AR2458" t="s">
        <v>6186</v>
      </c>
      <c r="AS2458" t="s">
        <v>6186</v>
      </c>
      <c r="AT2458" t="s">
        <v>6186</v>
      </c>
      <c r="AU2458" t="s">
        <v>6186</v>
      </c>
      <c r="AV2458" t="s">
        <v>6186</v>
      </c>
      <c r="AW2458" t="s">
        <v>6186</v>
      </c>
      <c r="AX2458" t="s">
        <v>6186</v>
      </c>
      <c r="AY2458" t="s">
        <v>6186</v>
      </c>
      <c r="AZ2458" t="s">
        <v>6186</v>
      </c>
      <c r="BA2458" t="s">
        <v>6186</v>
      </c>
      <c r="BB2458" t="s">
        <v>6186</v>
      </c>
      <c r="BC2458" t="s">
        <v>6186</v>
      </c>
      <c r="BD2458" t="s">
        <v>6186</v>
      </c>
    </row>
    <row r="2459" spans="1:56">
      <c r="A2459" t="s">
        <v>6190</v>
      </c>
      <c r="B2459">
        <v>7000</v>
      </c>
      <c r="C2459">
        <v>2004</v>
      </c>
      <c r="D2459" t="s">
        <v>6186</v>
      </c>
      <c r="E2459" t="s">
        <v>6186</v>
      </c>
      <c r="F2459" t="s">
        <v>6186</v>
      </c>
      <c r="H2459" t="s">
        <v>6186</v>
      </c>
      <c r="I2459" t="str">
        <f t="shared" si="42"/>
        <v/>
      </c>
      <c r="K2459" t="s">
        <v>6186</v>
      </c>
      <c r="L2459" t="s">
        <v>6186</v>
      </c>
      <c r="M2459" t="s">
        <v>6186</v>
      </c>
      <c r="N2459" t="s">
        <v>6186</v>
      </c>
      <c r="O2459" t="s">
        <v>6186</v>
      </c>
      <c r="P2459" t="s">
        <v>6186</v>
      </c>
      <c r="Q2459" t="s">
        <v>6186</v>
      </c>
      <c r="R2459" t="s">
        <v>6186</v>
      </c>
      <c r="S2459" t="s">
        <v>6186</v>
      </c>
      <c r="T2459" t="s">
        <v>6186</v>
      </c>
      <c r="U2459" t="s">
        <v>6186</v>
      </c>
      <c r="V2459" t="s">
        <v>6186</v>
      </c>
      <c r="W2459" t="s">
        <v>6186</v>
      </c>
      <c r="X2459" t="s">
        <v>6186</v>
      </c>
      <c r="Y2459" t="s">
        <v>6186</v>
      </c>
      <c r="Z2459" t="s">
        <v>6186</v>
      </c>
      <c r="AA2459" t="s">
        <v>6186</v>
      </c>
      <c r="AB2459" t="s">
        <v>6186</v>
      </c>
      <c r="AC2459" t="s">
        <v>6186</v>
      </c>
      <c r="AD2459" t="s">
        <v>6186</v>
      </c>
      <c r="AE2459" t="s">
        <v>6186</v>
      </c>
      <c r="AF2459" t="s">
        <v>6186</v>
      </c>
      <c r="AG2459" t="s">
        <v>6186</v>
      </c>
      <c r="AH2459" t="s">
        <v>6186</v>
      </c>
      <c r="AI2459" t="s">
        <v>6186</v>
      </c>
      <c r="AJ2459" t="s">
        <v>6186</v>
      </c>
      <c r="AK2459" t="s">
        <v>6186</v>
      </c>
      <c r="AL2459" t="s">
        <v>6186</v>
      </c>
      <c r="AM2459" t="s">
        <v>6186</v>
      </c>
      <c r="AN2459" t="s">
        <v>6186</v>
      </c>
      <c r="AO2459" t="s">
        <v>6186</v>
      </c>
      <c r="AP2459" t="s">
        <v>6186</v>
      </c>
      <c r="AQ2459" t="s">
        <v>6186</v>
      </c>
      <c r="AR2459" t="s">
        <v>6186</v>
      </c>
      <c r="AS2459" t="s">
        <v>6186</v>
      </c>
      <c r="AT2459" t="s">
        <v>6186</v>
      </c>
      <c r="AU2459" t="s">
        <v>6186</v>
      </c>
      <c r="AV2459" t="s">
        <v>6186</v>
      </c>
      <c r="AW2459" t="s">
        <v>6186</v>
      </c>
      <c r="AX2459" t="s">
        <v>6186</v>
      </c>
      <c r="AY2459" t="s">
        <v>6186</v>
      </c>
      <c r="AZ2459" t="s">
        <v>6186</v>
      </c>
      <c r="BA2459" t="s">
        <v>6186</v>
      </c>
      <c r="BB2459" t="s">
        <v>6186</v>
      </c>
      <c r="BC2459" t="s">
        <v>6186</v>
      </c>
      <c r="BD2459" t="s">
        <v>6186</v>
      </c>
    </row>
    <row r="2460" spans="1:56">
      <c r="A2460" t="s">
        <v>6190</v>
      </c>
      <c r="B2460">
        <v>7000</v>
      </c>
      <c r="C2460">
        <v>2005</v>
      </c>
      <c r="D2460" t="s">
        <v>6186</v>
      </c>
      <c r="E2460" t="s">
        <v>6186</v>
      </c>
      <c r="F2460" t="s">
        <v>6186</v>
      </c>
      <c r="H2460" t="s">
        <v>6186</v>
      </c>
      <c r="I2460" t="str">
        <f t="shared" si="42"/>
        <v/>
      </c>
      <c r="K2460" t="s">
        <v>6186</v>
      </c>
      <c r="L2460" t="s">
        <v>6186</v>
      </c>
      <c r="M2460" t="s">
        <v>6186</v>
      </c>
      <c r="N2460" t="s">
        <v>6186</v>
      </c>
      <c r="O2460" t="s">
        <v>6186</v>
      </c>
      <c r="P2460" t="s">
        <v>6186</v>
      </c>
      <c r="Q2460" t="s">
        <v>6186</v>
      </c>
      <c r="R2460" t="s">
        <v>6186</v>
      </c>
      <c r="S2460" t="s">
        <v>6186</v>
      </c>
      <c r="T2460" t="s">
        <v>6186</v>
      </c>
      <c r="U2460" t="s">
        <v>6186</v>
      </c>
      <c r="V2460" t="s">
        <v>6186</v>
      </c>
      <c r="W2460" t="s">
        <v>6186</v>
      </c>
      <c r="X2460" t="s">
        <v>6186</v>
      </c>
      <c r="Y2460" t="s">
        <v>6186</v>
      </c>
      <c r="Z2460" t="s">
        <v>6186</v>
      </c>
      <c r="AA2460" t="s">
        <v>6186</v>
      </c>
      <c r="AB2460" t="s">
        <v>6186</v>
      </c>
      <c r="AC2460" t="s">
        <v>6186</v>
      </c>
      <c r="AD2460" t="s">
        <v>6186</v>
      </c>
      <c r="AE2460" t="s">
        <v>6186</v>
      </c>
      <c r="AF2460" t="s">
        <v>6186</v>
      </c>
      <c r="AG2460" t="s">
        <v>6186</v>
      </c>
      <c r="AH2460" t="s">
        <v>6186</v>
      </c>
      <c r="AI2460" t="s">
        <v>6186</v>
      </c>
      <c r="AJ2460" t="s">
        <v>6186</v>
      </c>
      <c r="AK2460" t="s">
        <v>6186</v>
      </c>
      <c r="AL2460" t="s">
        <v>6186</v>
      </c>
      <c r="AM2460" t="s">
        <v>6186</v>
      </c>
      <c r="AN2460" t="s">
        <v>6186</v>
      </c>
      <c r="AO2460" t="s">
        <v>6186</v>
      </c>
      <c r="AP2460" t="s">
        <v>6186</v>
      </c>
      <c r="AQ2460" t="s">
        <v>6186</v>
      </c>
      <c r="AR2460" t="s">
        <v>6186</v>
      </c>
      <c r="AS2460" t="s">
        <v>6186</v>
      </c>
      <c r="AT2460" t="s">
        <v>6186</v>
      </c>
      <c r="AU2460" t="s">
        <v>6186</v>
      </c>
      <c r="AV2460" t="s">
        <v>6186</v>
      </c>
      <c r="AW2460" t="s">
        <v>6186</v>
      </c>
      <c r="AX2460" t="s">
        <v>6186</v>
      </c>
      <c r="AY2460" t="s">
        <v>6186</v>
      </c>
      <c r="AZ2460" t="s">
        <v>6186</v>
      </c>
      <c r="BA2460" t="s">
        <v>6186</v>
      </c>
      <c r="BB2460" t="s">
        <v>6186</v>
      </c>
      <c r="BC2460" t="s">
        <v>6186</v>
      </c>
      <c r="BD2460" t="s">
        <v>6186</v>
      </c>
    </row>
    <row r="2461" spans="1:56">
      <c r="A2461" t="s">
        <v>6190</v>
      </c>
      <c r="B2461">
        <v>7000</v>
      </c>
      <c r="C2461">
        <v>2006</v>
      </c>
      <c r="D2461" t="s">
        <v>6186</v>
      </c>
      <c r="E2461" t="s">
        <v>6186</v>
      </c>
      <c r="F2461" t="s">
        <v>6186</v>
      </c>
      <c r="H2461" t="s">
        <v>6186</v>
      </c>
      <c r="I2461" t="str">
        <f t="shared" si="42"/>
        <v/>
      </c>
      <c r="K2461" t="s">
        <v>6186</v>
      </c>
      <c r="L2461" t="s">
        <v>6186</v>
      </c>
      <c r="M2461" t="s">
        <v>6186</v>
      </c>
      <c r="N2461" t="s">
        <v>6186</v>
      </c>
      <c r="O2461" t="s">
        <v>6186</v>
      </c>
      <c r="P2461" t="s">
        <v>6186</v>
      </c>
      <c r="Q2461" t="s">
        <v>6186</v>
      </c>
      <c r="R2461" t="s">
        <v>6186</v>
      </c>
      <c r="S2461" t="s">
        <v>6186</v>
      </c>
      <c r="T2461" t="s">
        <v>6186</v>
      </c>
      <c r="U2461" t="s">
        <v>6186</v>
      </c>
      <c r="V2461" t="s">
        <v>6186</v>
      </c>
      <c r="W2461" t="s">
        <v>6186</v>
      </c>
      <c r="X2461" t="s">
        <v>6186</v>
      </c>
      <c r="Y2461" t="s">
        <v>6186</v>
      </c>
      <c r="Z2461" t="s">
        <v>6186</v>
      </c>
      <c r="AA2461" t="s">
        <v>6186</v>
      </c>
      <c r="AB2461" t="s">
        <v>6186</v>
      </c>
      <c r="AC2461" t="s">
        <v>6186</v>
      </c>
      <c r="AD2461" t="s">
        <v>6186</v>
      </c>
      <c r="AE2461" t="s">
        <v>6186</v>
      </c>
      <c r="AF2461" t="s">
        <v>6186</v>
      </c>
      <c r="AG2461" t="s">
        <v>6186</v>
      </c>
      <c r="AH2461" t="s">
        <v>6186</v>
      </c>
      <c r="AI2461" t="s">
        <v>6186</v>
      </c>
      <c r="AJ2461" t="s">
        <v>6186</v>
      </c>
      <c r="AK2461" t="s">
        <v>6186</v>
      </c>
      <c r="AL2461" t="s">
        <v>6186</v>
      </c>
      <c r="AM2461" t="s">
        <v>6186</v>
      </c>
      <c r="AN2461" t="s">
        <v>6186</v>
      </c>
      <c r="AO2461" t="s">
        <v>6186</v>
      </c>
      <c r="AP2461" t="s">
        <v>6186</v>
      </c>
      <c r="AQ2461" t="s">
        <v>6186</v>
      </c>
      <c r="AR2461" t="s">
        <v>6186</v>
      </c>
      <c r="AS2461" t="s">
        <v>6186</v>
      </c>
      <c r="AT2461" t="s">
        <v>6186</v>
      </c>
      <c r="AU2461" t="s">
        <v>6186</v>
      </c>
      <c r="AV2461" t="s">
        <v>6186</v>
      </c>
      <c r="AW2461" t="s">
        <v>6186</v>
      </c>
      <c r="AX2461" t="s">
        <v>6186</v>
      </c>
      <c r="AY2461" t="s">
        <v>6186</v>
      </c>
      <c r="AZ2461" t="s">
        <v>6186</v>
      </c>
      <c r="BA2461" t="s">
        <v>6186</v>
      </c>
      <c r="BB2461" t="s">
        <v>6186</v>
      </c>
      <c r="BC2461" t="s">
        <v>6186</v>
      </c>
      <c r="BD2461" t="s">
        <v>6186</v>
      </c>
    </row>
    <row r="2462" spans="1:56">
      <c r="A2462" t="s">
        <v>6190</v>
      </c>
      <c r="B2462">
        <v>7000</v>
      </c>
      <c r="C2462">
        <v>2007</v>
      </c>
      <c r="D2462" t="s">
        <v>6186</v>
      </c>
      <c r="E2462" t="s">
        <v>6186</v>
      </c>
      <c r="F2462" t="s">
        <v>6186</v>
      </c>
      <c r="H2462" t="s">
        <v>6186</v>
      </c>
      <c r="I2462" t="str">
        <f t="shared" si="42"/>
        <v/>
      </c>
      <c r="K2462" t="s">
        <v>6186</v>
      </c>
      <c r="L2462" t="s">
        <v>6186</v>
      </c>
      <c r="M2462" t="s">
        <v>6186</v>
      </c>
      <c r="N2462" t="s">
        <v>6186</v>
      </c>
      <c r="O2462" t="s">
        <v>6186</v>
      </c>
      <c r="P2462" t="s">
        <v>6186</v>
      </c>
      <c r="Q2462" t="s">
        <v>6186</v>
      </c>
      <c r="R2462" t="s">
        <v>6186</v>
      </c>
      <c r="S2462" t="s">
        <v>6186</v>
      </c>
      <c r="T2462" t="s">
        <v>6186</v>
      </c>
      <c r="U2462" t="s">
        <v>6186</v>
      </c>
      <c r="V2462" t="s">
        <v>6186</v>
      </c>
      <c r="W2462" t="s">
        <v>6186</v>
      </c>
      <c r="X2462" t="s">
        <v>6186</v>
      </c>
      <c r="Y2462" t="s">
        <v>6186</v>
      </c>
      <c r="Z2462" t="s">
        <v>6186</v>
      </c>
      <c r="AA2462" t="s">
        <v>6186</v>
      </c>
      <c r="AB2462" t="s">
        <v>6186</v>
      </c>
      <c r="AC2462" t="s">
        <v>6186</v>
      </c>
      <c r="AD2462" t="s">
        <v>6186</v>
      </c>
      <c r="AE2462" t="s">
        <v>6186</v>
      </c>
      <c r="AF2462" t="s">
        <v>6186</v>
      </c>
      <c r="AG2462" t="s">
        <v>6186</v>
      </c>
      <c r="AH2462" t="s">
        <v>6186</v>
      </c>
      <c r="AI2462" t="s">
        <v>6186</v>
      </c>
      <c r="AJ2462" t="s">
        <v>6186</v>
      </c>
      <c r="AK2462" t="s">
        <v>6186</v>
      </c>
      <c r="AL2462" t="s">
        <v>6186</v>
      </c>
      <c r="AM2462" t="s">
        <v>6186</v>
      </c>
      <c r="AN2462" t="s">
        <v>6186</v>
      </c>
      <c r="AO2462" t="s">
        <v>6186</v>
      </c>
      <c r="AP2462" t="s">
        <v>6186</v>
      </c>
      <c r="AQ2462" t="s">
        <v>6186</v>
      </c>
      <c r="AR2462" t="s">
        <v>6186</v>
      </c>
      <c r="AS2462" t="s">
        <v>6186</v>
      </c>
      <c r="AT2462" t="s">
        <v>6186</v>
      </c>
      <c r="AU2462" t="s">
        <v>6186</v>
      </c>
      <c r="AV2462" t="s">
        <v>6186</v>
      </c>
      <c r="AW2462" t="s">
        <v>6186</v>
      </c>
      <c r="AX2462" t="s">
        <v>6186</v>
      </c>
      <c r="AY2462" t="s">
        <v>6186</v>
      </c>
      <c r="AZ2462" t="s">
        <v>6186</v>
      </c>
      <c r="BA2462" t="s">
        <v>6186</v>
      </c>
      <c r="BB2462" t="s">
        <v>6186</v>
      </c>
      <c r="BC2462" t="s">
        <v>6186</v>
      </c>
      <c r="BD2462" t="s">
        <v>6186</v>
      </c>
    </row>
    <row r="2463" spans="1:56">
      <c r="A2463" t="s">
        <v>6190</v>
      </c>
      <c r="B2463">
        <v>7000</v>
      </c>
      <c r="C2463">
        <v>2008</v>
      </c>
      <c r="D2463" t="s">
        <v>6186</v>
      </c>
      <c r="E2463" t="s">
        <v>6186</v>
      </c>
      <c r="F2463" t="s">
        <v>6186</v>
      </c>
      <c r="H2463" t="s">
        <v>6186</v>
      </c>
      <c r="I2463" t="str">
        <f t="shared" si="42"/>
        <v/>
      </c>
      <c r="K2463" t="s">
        <v>6186</v>
      </c>
      <c r="L2463" t="s">
        <v>6186</v>
      </c>
      <c r="M2463" t="s">
        <v>6186</v>
      </c>
      <c r="N2463" t="s">
        <v>6186</v>
      </c>
      <c r="O2463" t="s">
        <v>6186</v>
      </c>
      <c r="P2463" t="s">
        <v>6186</v>
      </c>
      <c r="Q2463" t="s">
        <v>6186</v>
      </c>
      <c r="R2463" t="s">
        <v>6186</v>
      </c>
      <c r="S2463" t="s">
        <v>6186</v>
      </c>
      <c r="T2463" t="s">
        <v>6186</v>
      </c>
      <c r="U2463" t="s">
        <v>6186</v>
      </c>
      <c r="V2463" t="s">
        <v>6186</v>
      </c>
      <c r="W2463" t="s">
        <v>6186</v>
      </c>
      <c r="X2463" t="s">
        <v>6186</v>
      </c>
      <c r="Y2463" t="s">
        <v>6186</v>
      </c>
      <c r="Z2463" t="s">
        <v>6186</v>
      </c>
      <c r="AA2463" t="s">
        <v>6186</v>
      </c>
      <c r="AB2463" t="s">
        <v>6186</v>
      </c>
      <c r="AC2463" t="s">
        <v>6186</v>
      </c>
      <c r="AD2463" t="s">
        <v>6186</v>
      </c>
      <c r="AE2463" t="s">
        <v>6186</v>
      </c>
      <c r="AF2463" t="s">
        <v>6186</v>
      </c>
      <c r="AG2463" t="s">
        <v>6186</v>
      </c>
      <c r="AH2463" t="s">
        <v>6186</v>
      </c>
      <c r="AI2463" t="s">
        <v>6186</v>
      </c>
      <c r="AJ2463" t="s">
        <v>6186</v>
      </c>
      <c r="AK2463" t="s">
        <v>6186</v>
      </c>
      <c r="AL2463" t="s">
        <v>6186</v>
      </c>
      <c r="AM2463" t="s">
        <v>6186</v>
      </c>
      <c r="AN2463" t="s">
        <v>6186</v>
      </c>
      <c r="AO2463" t="s">
        <v>6186</v>
      </c>
      <c r="AP2463" t="s">
        <v>6186</v>
      </c>
      <c r="AQ2463" t="s">
        <v>6186</v>
      </c>
      <c r="AR2463" t="s">
        <v>6186</v>
      </c>
      <c r="AS2463" t="s">
        <v>6186</v>
      </c>
      <c r="AT2463" t="s">
        <v>6186</v>
      </c>
      <c r="AU2463" t="s">
        <v>6186</v>
      </c>
      <c r="AV2463" t="s">
        <v>6186</v>
      </c>
      <c r="AW2463" t="s">
        <v>6186</v>
      </c>
      <c r="AX2463" t="s">
        <v>6186</v>
      </c>
      <c r="AY2463" t="s">
        <v>6186</v>
      </c>
      <c r="AZ2463" t="s">
        <v>6186</v>
      </c>
      <c r="BA2463" t="s">
        <v>6186</v>
      </c>
      <c r="BB2463" t="s">
        <v>6186</v>
      </c>
      <c r="BC2463" t="s">
        <v>6186</v>
      </c>
      <c r="BD2463" t="s">
        <v>6186</v>
      </c>
    </row>
    <row r="2464" spans="1:56">
      <c r="A2464" t="s">
        <v>6190</v>
      </c>
      <c r="B2464">
        <v>7000</v>
      </c>
      <c r="C2464">
        <v>2009</v>
      </c>
      <c r="D2464" t="s">
        <v>6186</v>
      </c>
      <c r="E2464" t="s">
        <v>6186</v>
      </c>
      <c r="F2464" t="s">
        <v>6186</v>
      </c>
      <c r="H2464" t="s">
        <v>6186</v>
      </c>
      <c r="I2464" t="str">
        <f t="shared" si="42"/>
        <v/>
      </c>
      <c r="K2464" t="s">
        <v>6186</v>
      </c>
      <c r="L2464" t="s">
        <v>6186</v>
      </c>
      <c r="M2464" t="s">
        <v>6186</v>
      </c>
      <c r="N2464" t="s">
        <v>6186</v>
      </c>
      <c r="O2464" t="s">
        <v>6186</v>
      </c>
      <c r="P2464" t="s">
        <v>6186</v>
      </c>
      <c r="Q2464" t="s">
        <v>6186</v>
      </c>
      <c r="R2464" t="s">
        <v>6186</v>
      </c>
      <c r="S2464" t="s">
        <v>6186</v>
      </c>
      <c r="T2464" t="s">
        <v>6186</v>
      </c>
      <c r="U2464" t="s">
        <v>6186</v>
      </c>
      <c r="V2464" t="s">
        <v>6186</v>
      </c>
      <c r="W2464" t="s">
        <v>6186</v>
      </c>
      <c r="X2464" t="s">
        <v>6186</v>
      </c>
      <c r="Y2464" t="s">
        <v>6186</v>
      </c>
      <c r="Z2464" t="s">
        <v>6186</v>
      </c>
      <c r="AA2464" t="s">
        <v>6186</v>
      </c>
      <c r="AB2464" t="s">
        <v>6186</v>
      </c>
      <c r="AC2464" t="s">
        <v>6186</v>
      </c>
      <c r="AD2464" t="s">
        <v>6186</v>
      </c>
      <c r="AE2464" t="s">
        <v>6186</v>
      </c>
      <c r="AF2464" t="s">
        <v>6186</v>
      </c>
      <c r="AG2464" t="s">
        <v>6186</v>
      </c>
      <c r="AH2464" t="s">
        <v>6186</v>
      </c>
      <c r="AI2464" t="s">
        <v>6186</v>
      </c>
      <c r="AJ2464" t="s">
        <v>6186</v>
      </c>
      <c r="AK2464" t="s">
        <v>6186</v>
      </c>
      <c r="AL2464" t="s">
        <v>6186</v>
      </c>
      <c r="AM2464" t="s">
        <v>6186</v>
      </c>
      <c r="AN2464" t="s">
        <v>6186</v>
      </c>
      <c r="AO2464" t="s">
        <v>6186</v>
      </c>
      <c r="AP2464" t="s">
        <v>6186</v>
      </c>
      <c r="AQ2464" t="s">
        <v>6186</v>
      </c>
      <c r="AR2464" t="s">
        <v>6186</v>
      </c>
      <c r="AS2464" t="s">
        <v>6186</v>
      </c>
      <c r="AT2464" t="s">
        <v>6186</v>
      </c>
      <c r="AU2464" t="s">
        <v>6186</v>
      </c>
      <c r="AV2464" t="s">
        <v>6186</v>
      </c>
      <c r="AW2464" t="s">
        <v>6186</v>
      </c>
      <c r="AX2464" t="s">
        <v>6186</v>
      </c>
      <c r="AY2464" t="s">
        <v>6186</v>
      </c>
      <c r="AZ2464" t="s">
        <v>6186</v>
      </c>
      <c r="BA2464" t="s">
        <v>6186</v>
      </c>
      <c r="BB2464" t="s">
        <v>6186</v>
      </c>
      <c r="BC2464" t="s">
        <v>6186</v>
      </c>
      <c r="BD2464" t="s">
        <v>6186</v>
      </c>
    </row>
    <row r="2465" spans="1:56">
      <c r="A2465" t="s">
        <v>6190</v>
      </c>
      <c r="B2465">
        <v>7000</v>
      </c>
      <c r="C2465">
        <v>2010</v>
      </c>
      <c r="D2465" t="s">
        <v>6186</v>
      </c>
      <c r="E2465" t="s">
        <v>6186</v>
      </c>
      <c r="F2465" t="s">
        <v>6186</v>
      </c>
      <c r="H2465" t="s">
        <v>6186</v>
      </c>
      <c r="I2465" t="str">
        <f t="shared" si="42"/>
        <v/>
      </c>
      <c r="K2465" t="s">
        <v>6186</v>
      </c>
      <c r="L2465" t="s">
        <v>6186</v>
      </c>
      <c r="M2465" t="s">
        <v>6186</v>
      </c>
      <c r="N2465" t="s">
        <v>6186</v>
      </c>
      <c r="O2465" t="s">
        <v>6186</v>
      </c>
      <c r="P2465" t="s">
        <v>6186</v>
      </c>
      <c r="Q2465" t="s">
        <v>6186</v>
      </c>
      <c r="R2465" t="s">
        <v>6186</v>
      </c>
      <c r="S2465" t="s">
        <v>6186</v>
      </c>
      <c r="T2465" t="s">
        <v>6186</v>
      </c>
      <c r="U2465" t="s">
        <v>6186</v>
      </c>
      <c r="V2465" t="s">
        <v>6186</v>
      </c>
      <c r="W2465" t="s">
        <v>6186</v>
      </c>
      <c r="X2465" t="s">
        <v>6186</v>
      </c>
      <c r="Y2465" t="s">
        <v>6186</v>
      </c>
      <c r="Z2465" t="s">
        <v>6186</v>
      </c>
      <c r="AA2465" t="s">
        <v>6186</v>
      </c>
      <c r="AB2465" t="s">
        <v>6186</v>
      </c>
      <c r="AC2465" t="s">
        <v>6186</v>
      </c>
      <c r="AD2465" t="s">
        <v>6186</v>
      </c>
      <c r="AE2465" t="s">
        <v>6186</v>
      </c>
      <c r="AF2465" t="s">
        <v>6186</v>
      </c>
      <c r="AG2465" t="s">
        <v>6186</v>
      </c>
      <c r="AH2465" t="s">
        <v>6186</v>
      </c>
      <c r="AI2465" t="s">
        <v>6186</v>
      </c>
      <c r="AJ2465" t="s">
        <v>6186</v>
      </c>
      <c r="AK2465" t="s">
        <v>6186</v>
      </c>
      <c r="AL2465" t="s">
        <v>6186</v>
      </c>
      <c r="AM2465" t="s">
        <v>6186</v>
      </c>
      <c r="AN2465" t="s">
        <v>6186</v>
      </c>
      <c r="AO2465" t="s">
        <v>6186</v>
      </c>
      <c r="AP2465" t="s">
        <v>6186</v>
      </c>
      <c r="AQ2465" t="s">
        <v>6186</v>
      </c>
      <c r="AR2465" t="s">
        <v>6186</v>
      </c>
      <c r="AS2465" t="s">
        <v>6186</v>
      </c>
      <c r="AT2465" t="s">
        <v>6186</v>
      </c>
      <c r="AU2465" t="s">
        <v>6186</v>
      </c>
      <c r="AV2465" t="s">
        <v>6186</v>
      </c>
      <c r="AW2465" t="s">
        <v>6186</v>
      </c>
      <c r="AX2465" t="s">
        <v>6186</v>
      </c>
      <c r="AY2465" t="s">
        <v>6186</v>
      </c>
      <c r="AZ2465" t="s">
        <v>6186</v>
      </c>
      <c r="BA2465" t="s">
        <v>6186</v>
      </c>
      <c r="BB2465" t="s">
        <v>6186</v>
      </c>
      <c r="BC2465" t="s">
        <v>6186</v>
      </c>
      <c r="BD2465" t="s">
        <v>6186</v>
      </c>
    </row>
    <row r="2466" spans="1:56">
      <c r="A2466" t="s">
        <v>6190</v>
      </c>
      <c r="B2466">
        <v>7000</v>
      </c>
      <c r="C2466">
        <v>2011</v>
      </c>
      <c r="D2466">
        <v>1</v>
      </c>
      <c r="E2466">
        <v>5.8E-5</v>
      </c>
      <c r="F2466">
        <v>15.37069</v>
      </c>
      <c r="H2466">
        <v>12.731310000000001</v>
      </c>
      <c r="I2466">
        <f t="shared" si="42"/>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6186</v>
      </c>
      <c r="X2466" t="s">
        <v>6186</v>
      </c>
      <c r="Y2466">
        <v>1</v>
      </c>
      <c r="Z2466" t="s">
        <v>6186</v>
      </c>
      <c r="AA2466" t="s">
        <v>6186</v>
      </c>
      <c r="AB2466">
        <v>1</v>
      </c>
      <c r="AC2466" t="s">
        <v>6186</v>
      </c>
      <c r="AD2466" t="s">
        <v>6186</v>
      </c>
      <c r="AE2466" t="s">
        <v>6186</v>
      </c>
      <c r="AF2466" t="s">
        <v>6186</v>
      </c>
      <c r="AG2466">
        <v>1</v>
      </c>
      <c r="AH2466" t="s">
        <v>6186</v>
      </c>
      <c r="AI2466" t="s">
        <v>6186</v>
      </c>
      <c r="AJ2466" t="s">
        <v>6186</v>
      </c>
      <c r="AK2466" t="s">
        <v>6186</v>
      </c>
      <c r="AL2466" t="s">
        <v>6186</v>
      </c>
      <c r="AM2466" t="s">
        <v>6186</v>
      </c>
      <c r="AN2466" t="s">
        <v>6186</v>
      </c>
      <c r="AO2466" t="s">
        <v>6186</v>
      </c>
      <c r="AP2466">
        <v>1</v>
      </c>
      <c r="AQ2466" t="s">
        <v>6186</v>
      </c>
      <c r="AR2466" t="s">
        <v>6186</v>
      </c>
      <c r="AS2466" t="s">
        <v>6186</v>
      </c>
      <c r="AT2466" t="s">
        <v>6186</v>
      </c>
      <c r="AU2466">
        <v>0.95299999999999996</v>
      </c>
      <c r="AV2466">
        <v>6</v>
      </c>
      <c r="AW2466" t="s">
        <v>6186</v>
      </c>
      <c r="AX2466">
        <v>8.1</v>
      </c>
      <c r="AY2466" t="s">
        <v>6186</v>
      </c>
      <c r="AZ2466">
        <v>4.7E-2</v>
      </c>
      <c r="BA2466">
        <v>0.95299999999999996</v>
      </c>
      <c r="BB2466" t="s">
        <v>6186</v>
      </c>
      <c r="BC2466" t="s">
        <v>6186</v>
      </c>
      <c r="BD2466" t="s">
        <v>6186</v>
      </c>
    </row>
    <row r="2467" spans="1:56">
      <c r="A2467" t="s">
        <v>6190</v>
      </c>
      <c r="B2467">
        <v>7000</v>
      </c>
      <c r="C2467">
        <v>2012</v>
      </c>
      <c r="D2467">
        <v>1</v>
      </c>
      <c r="E2467">
        <v>6.3999999999999997E-5</v>
      </c>
      <c r="F2467">
        <v>15.03332</v>
      </c>
      <c r="H2467">
        <v>12.49691</v>
      </c>
      <c r="I2467">
        <f t="shared" si="42"/>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6186</v>
      </c>
      <c r="X2467" t="s">
        <v>6186</v>
      </c>
      <c r="Y2467">
        <v>1</v>
      </c>
      <c r="Z2467" t="s">
        <v>6186</v>
      </c>
      <c r="AA2467" t="s">
        <v>6186</v>
      </c>
      <c r="AB2467">
        <v>1</v>
      </c>
      <c r="AC2467" t="s">
        <v>6186</v>
      </c>
      <c r="AD2467" t="s">
        <v>6186</v>
      </c>
      <c r="AE2467" t="s">
        <v>6186</v>
      </c>
      <c r="AF2467" t="s">
        <v>6186</v>
      </c>
      <c r="AG2467">
        <v>1</v>
      </c>
      <c r="AH2467" t="s">
        <v>6186</v>
      </c>
      <c r="AI2467" t="s">
        <v>6186</v>
      </c>
      <c r="AJ2467" t="s">
        <v>6186</v>
      </c>
      <c r="AK2467" t="s">
        <v>6186</v>
      </c>
      <c r="AL2467" t="s">
        <v>6186</v>
      </c>
      <c r="AM2467" t="s">
        <v>6186</v>
      </c>
      <c r="AN2467" t="s">
        <v>6186</v>
      </c>
      <c r="AO2467" t="s">
        <v>6186</v>
      </c>
      <c r="AP2467">
        <v>1</v>
      </c>
      <c r="AQ2467" t="s">
        <v>6186</v>
      </c>
      <c r="AR2467" t="s">
        <v>6186</v>
      </c>
      <c r="AS2467" t="s">
        <v>6186</v>
      </c>
      <c r="AT2467" t="s">
        <v>6186</v>
      </c>
      <c r="AU2467">
        <v>0.94799999999999995</v>
      </c>
      <c r="AV2467">
        <v>5.9</v>
      </c>
      <c r="AW2467" t="s">
        <v>6186</v>
      </c>
      <c r="AX2467">
        <v>8.1</v>
      </c>
      <c r="AY2467" t="s">
        <v>6186</v>
      </c>
      <c r="AZ2467">
        <v>5.1999999999999998E-2</v>
      </c>
      <c r="BA2467">
        <v>0.94799999999999995</v>
      </c>
      <c r="BB2467" t="s">
        <v>6186</v>
      </c>
      <c r="BC2467" t="s">
        <v>6186</v>
      </c>
      <c r="BD2467" t="s">
        <v>6186</v>
      </c>
    </row>
    <row r="2468" spans="1:56">
      <c r="A2468" t="s">
        <v>6190</v>
      </c>
      <c r="B2468">
        <v>7000</v>
      </c>
      <c r="C2468">
        <v>2013</v>
      </c>
      <c r="D2468">
        <v>1</v>
      </c>
      <c r="E2468">
        <v>3.8000000000000002E-5</v>
      </c>
      <c r="F2468">
        <v>15.116199999999999</v>
      </c>
      <c r="H2468">
        <v>12.567679999999999</v>
      </c>
      <c r="I2468">
        <f t="shared" si="42"/>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6186</v>
      </c>
      <c r="X2468" t="s">
        <v>6186</v>
      </c>
      <c r="Y2468">
        <v>1</v>
      </c>
      <c r="Z2468" t="s">
        <v>6186</v>
      </c>
      <c r="AA2468" t="s">
        <v>6186</v>
      </c>
      <c r="AB2468">
        <v>1</v>
      </c>
      <c r="AC2468" t="s">
        <v>6186</v>
      </c>
      <c r="AD2468" t="s">
        <v>6186</v>
      </c>
      <c r="AE2468" t="s">
        <v>6186</v>
      </c>
      <c r="AF2468" t="s">
        <v>6186</v>
      </c>
      <c r="AG2468">
        <v>1</v>
      </c>
      <c r="AH2468" t="s">
        <v>6186</v>
      </c>
      <c r="AI2468" t="s">
        <v>6186</v>
      </c>
      <c r="AJ2468" t="s">
        <v>6186</v>
      </c>
      <c r="AK2468" t="s">
        <v>6186</v>
      </c>
      <c r="AL2468" t="s">
        <v>6186</v>
      </c>
      <c r="AM2468" t="s">
        <v>6186</v>
      </c>
      <c r="AN2468" t="s">
        <v>6186</v>
      </c>
      <c r="AO2468" t="s">
        <v>6186</v>
      </c>
      <c r="AP2468">
        <v>1</v>
      </c>
      <c r="AQ2468" t="s">
        <v>6186</v>
      </c>
      <c r="AR2468" t="s">
        <v>6186</v>
      </c>
      <c r="AS2468" t="s">
        <v>6186</v>
      </c>
      <c r="AT2468" t="s">
        <v>6186</v>
      </c>
      <c r="AU2468">
        <v>0.96199999999999997</v>
      </c>
      <c r="AV2468">
        <v>6</v>
      </c>
      <c r="AW2468" t="s">
        <v>6186</v>
      </c>
      <c r="AX2468">
        <v>8.1</v>
      </c>
      <c r="AY2468" t="s">
        <v>6186</v>
      </c>
      <c r="AZ2468">
        <v>3.7999999999999999E-2</v>
      </c>
      <c r="BA2468">
        <v>0.96199999999999997</v>
      </c>
      <c r="BB2468" t="s">
        <v>6186</v>
      </c>
      <c r="BC2468" t="s">
        <v>6186</v>
      </c>
      <c r="BD2468" t="s">
        <v>6186</v>
      </c>
    </row>
    <row r="2469" spans="1:56">
      <c r="A2469" t="s">
        <v>6190</v>
      </c>
      <c r="B2469">
        <v>7000</v>
      </c>
      <c r="C2469">
        <v>2014</v>
      </c>
      <c r="D2469">
        <v>1</v>
      </c>
      <c r="E2469">
        <v>5.1999999999999997E-5</v>
      </c>
      <c r="F2469">
        <v>15.22795</v>
      </c>
      <c r="H2469">
        <v>12.62454</v>
      </c>
      <c r="I2469">
        <f t="shared" si="42"/>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6186</v>
      </c>
      <c r="X2469" t="s">
        <v>6186</v>
      </c>
      <c r="Y2469">
        <v>1</v>
      </c>
      <c r="Z2469" t="s">
        <v>6186</v>
      </c>
      <c r="AA2469" t="s">
        <v>6186</v>
      </c>
      <c r="AB2469">
        <v>1</v>
      </c>
      <c r="AC2469" t="s">
        <v>6186</v>
      </c>
      <c r="AD2469" t="s">
        <v>6186</v>
      </c>
      <c r="AE2469" t="s">
        <v>6186</v>
      </c>
      <c r="AF2469" t="s">
        <v>6186</v>
      </c>
      <c r="AG2469">
        <v>1</v>
      </c>
      <c r="AH2469" t="s">
        <v>6186</v>
      </c>
      <c r="AI2469" t="s">
        <v>6186</v>
      </c>
      <c r="AJ2469" t="s">
        <v>6186</v>
      </c>
      <c r="AK2469" t="s">
        <v>6186</v>
      </c>
      <c r="AL2469" t="s">
        <v>6186</v>
      </c>
      <c r="AM2469" t="s">
        <v>6186</v>
      </c>
      <c r="AN2469" t="s">
        <v>6186</v>
      </c>
      <c r="AO2469" t="s">
        <v>6186</v>
      </c>
      <c r="AP2469">
        <v>1</v>
      </c>
      <c r="AQ2469" t="s">
        <v>6186</v>
      </c>
      <c r="AR2469" t="s">
        <v>6186</v>
      </c>
      <c r="AS2469" t="s">
        <v>6186</v>
      </c>
      <c r="AT2469" t="s">
        <v>6186</v>
      </c>
      <c r="AU2469">
        <v>0.96799999999999997</v>
      </c>
      <c r="AV2469">
        <v>6</v>
      </c>
      <c r="AW2469" t="s">
        <v>6186</v>
      </c>
      <c r="AX2469">
        <v>8.1</v>
      </c>
      <c r="AY2469" t="s">
        <v>6186</v>
      </c>
      <c r="AZ2469">
        <v>3.2000000000000001E-2</v>
      </c>
      <c r="BA2469">
        <v>0.96799999999999997</v>
      </c>
      <c r="BB2469" t="s">
        <v>6186</v>
      </c>
      <c r="BC2469" t="s">
        <v>6186</v>
      </c>
      <c r="BD2469" t="s">
        <v>6186</v>
      </c>
    </row>
    <row r="2470" spans="1:56">
      <c r="A2470" t="s">
        <v>6190</v>
      </c>
      <c r="B2470">
        <v>7000</v>
      </c>
      <c r="C2470">
        <v>2015</v>
      </c>
      <c r="D2470">
        <v>1</v>
      </c>
      <c r="E2470">
        <v>4.6E-5</v>
      </c>
      <c r="F2470">
        <v>15.43811</v>
      </c>
      <c r="H2470">
        <v>12.820830000000001</v>
      </c>
      <c r="I2470">
        <f t="shared" si="42"/>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6186</v>
      </c>
      <c r="X2470" t="s">
        <v>6186</v>
      </c>
      <c r="Y2470">
        <v>1</v>
      </c>
      <c r="Z2470" t="s">
        <v>6186</v>
      </c>
      <c r="AA2470" t="s">
        <v>6186</v>
      </c>
      <c r="AB2470">
        <v>1</v>
      </c>
      <c r="AC2470" t="s">
        <v>6186</v>
      </c>
      <c r="AD2470" t="s">
        <v>6186</v>
      </c>
      <c r="AE2470" t="s">
        <v>6186</v>
      </c>
      <c r="AF2470" t="s">
        <v>6186</v>
      </c>
      <c r="AG2470">
        <v>1</v>
      </c>
      <c r="AH2470" t="s">
        <v>6186</v>
      </c>
      <c r="AI2470" t="s">
        <v>6186</v>
      </c>
      <c r="AJ2470" t="s">
        <v>6186</v>
      </c>
      <c r="AK2470" t="s">
        <v>6186</v>
      </c>
      <c r="AL2470" t="s">
        <v>6186</v>
      </c>
      <c r="AM2470" t="s">
        <v>6186</v>
      </c>
      <c r="AN2470" t="s">
        <v>6186</v>
      </c>
      <c r="AO2470" t="s">
        <v>6186</v>
      </c>
      <c r="AP2470">
        <v>1</v>
      </c>
      <c r="AQ2470" t="s">
        <v>6186</v>
      </c>
      <c r="AR2470" t="s">
        <v>6186</v>
      </c>
      <c r="AS2470" t="s">
        <v>6186</v>
      </c>
      <c r="AT2470" t="s">
        <v>6186</v>
      </c>
      <c r="AU2470">
        <v>1</v>
      </c>
      <c r="AV2470">
        <v>6</v>
      </c>
      <c r="AW2470" t="s">
        <v>6186</v>
      </c>
      <c r="AX2470">
        <v>8</v>
      </c>
      <c r="AY2470" t="s">
        <v>6186</v>
      </c>
      <c r="AZ2470" t="s">
        <v>6186</v>
      </c>
      <c r="BA2470">
        <v>1</v>
      </c>
      <c r="BB2470" t="s">
        <v>6186</v>
      </c>
      <c r="BC2470" t="s">
        <v>6186</v>
      </c>
      <c r="BD2470" t="s">
        <v>6186</v>
      </c>
    </row>
    <row r="2471" spans="1:56">
      <c r="A2471" t="s">
        <v>6190</v>
      </c>
      <c r="B2471">
        <v>7000</v>
      </c>
      <c r="C2471">
        <v>2016</v>
      </c>
      <c r="D2471">
        <v>0</v>
      </c>
      <c r="E2471">
        <v>3.0000000000000001E-5</v>
      </c>
      <c r="F2471">
        <v>17.40634</v>
      </c>
      <c r="H2471">
        <v>14.20125</v>
      </c>
      <c r="I2471">
        <f t="shared" si="42"/>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6186</v>
      </c>
      <c r="X2471">
        <v>0.496</v>
      </c>
      <c r="Y2471">
        <v>0.504</v>
      </c>
      <c r="Z2471" t="s">
        <v>6186</v>
      </c>
      <c r="AA2471" t="s">
        <v>6186</v>
      </c>
      <c r="AB2471">
        <v>1</v>
      </c>
      <c r="AC2471" t="s">
        <v>6186</v>
      </c>
      <c r="AD2471" t="s">
        <v>6186</v>
      </c>
      <c r="AE2471" t="s">
        <v>6186</v>
      </c>
      <c r="AF2471" t="s">
        <v>6186</v>
      </c>
      <c r="AG2471">
        <v>1</v>
      </c>
      <c r="AH2471" t="s">
        <v>6186</v>
      </c>
      <c r="AI2471" t="s">
        <v>6186</v>
      </c>
      <c r="AJ2471" t="s">
        <v>6186</v>
      </c>
      <c r="AK2471" t="s">
        <v>6186</v>
      </c>
      <c r="AL2471" t="s">
        <v>6186</v>
      </c>
      <c r="AM2471" t="s">
        <v>6186</v>
      </c>
      <c r="AN2471" t="s">
        <v>6186</v>
      </c>
      <c r="AO2471" t="s">
        <v>6186</v>
      </c>
      <c r="AP2471">
        <v>1</v>
      </c>
      <c r="AQ2471" t="s">
        <v>6186</v>
      </c>
      <c r="AR2471" t="s">
        <v>6186</v>
      </c>
      <c r="AS2471" t="s">
        <v>6186</v>
      </c>
      <c r="AT2471">
        <v>0.496</v>
      </c>
      <c r="AU2471">
        <v>1</v>
      </c>
      <c r="AV2471">
        <v>6</v>
      </c>
      <c r="AW2471" t="s">
        <v>6186</v>
      </c>
      <c r="AX2471">
        <v>7</v>
      </c>
      <c r="AY2471" t="s">
        <v>6186</v>
      </c>
      <c r="AZ2471" t="s">
        <v>6186</v>
      </c>
      <c r="BA2471">
        <v>1</v>
      </c>
      <c r="BB2471" t="s">
        <v>6186</v>
      </c>
      <c r="BC2471" t="s">
        <v>6186</v>
      </c>
      <c r="BD2471" t="s">
        <v>6186</v>
      </c>
    </row>
    <row r="2472" spans="1:56">
      <c r="A2472" t="s">
        <v>6190</v>
      </c>
      <c r="B2472">
        <v>7000</v>
      </c>
      <c r="C2472">
        <v>2017</v>
      </c>
      <c r="D2472">
        <v>0</v>
      </c>
      <c r="E2472">
        <v>2.5000000000000001E-5</v>
      </c>
      <c r="F2472">
        <v>15.2682</v>
      </c>
      <c r="H2472">
        <v>12.541880000000001</v>
      </c>
      <c r="I2472">
        <f t="shared" si="42"/>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6186</v>
      </c>
      <c r="X2472" t="s">
        <v>6186</v>
      </c>
      <c r="Y2472">
        <v>1</v>
      </c>
      <c r="Z2472" t="s">
        <v>6186</v>
      </c>
      <c r="AA2472" t="s">
        <v>6186</v>
      </c>
      <c r="AB2472">
        <v>1</v>
      </c>
      <c r="AC2472" t="s">
        <v>6186</v>
      </c>
      <c r="AD2472" t="s">
        <v>6186</v>
      </c>
      <c r="AE2472" t="s">
        <v>6186</v>
      </c>
      <c r="AF2472" t="s">
        <v>6186</v>
      </c>
      <c r="AG2472">
        <v>1</v>
      </c>
      <c r="AH2472" t="s">
        <v>6186</v>
      </c>
      <c r="AI2472" t="s">
        <v>6186</v>
      </c>
      <c r="AJ2472" t="s">
        <v>6186</v>
      </c>
      <c r="AK2472" t="s">
        <v>6186</v>
      </c>
      <c r="AL2472" t="s">
        <v>6186</v>
      </c>
      <c r="AM2472" t="s">
        <v>6186</v>
      </c>
      <c r="AN2472" t="s">
        <v>6186</v>
      </c>
      <c r="AO2472" t="s">
        <v>6186</v>
      </c>
      <c r="AP2472">
        <v>1</v>
      </c>
      <c r="AQ2472" t="s">
        <v>6186</v>
      </c>
      <c r="AR2472" t="s">
        <v>6186</v>
      </c>
      <c r="AS2472" t="s">
        <v>6186</v>
      </c>
      <c r="AT2472" t="s">
        <v>6186</v>
      </c>
      <c r="AU2472">
        <v>1</v>
      </c>
      <c r="AV2472">
        <v>6</v>
      </c>
      <c r="AW2472" t="s">
        <v>6186</v>
      </c>
      <c r="AX2472">
        <v>8</v>
      </c>
      <c r="AY2472" t="s">
        <v>6186</v>
      </c>
      <c r="AZ2472" t="s">
        <v>6186</v>
      </c>
      <c r="BA2472">
        <v>1</v>
      </c>
      <c r="BB2472" t="s">
        <v>6186</v>
      </c>
      <c r="BC2472" t="s">
        <v>6186</v>
      </c>
      <c r="BD2472" t="s">
        <v>6186</v>
      </c>
    </row>
    <row r="2473" spans="1:56">
      <c r="A2473" t="s">
        <v>6190</v>
      </c>
      <c r="B2473">
        <v>7000</v>
      </c>
      <c r="C2473">
        <v>2018</v>
      </c>
      <c r="D2473" t="s">
        <v>6186</v>
      </c>
      <c r="E2473" t="s">
        <v>6186</v>
      </c>
      <c r="F2473" t="s">
        <v>6186</v>
      </c>
      <c r="H2473" t="s">
        <v>6186</v>
      </c>
      <c r="I2473" t="str">
        <f t="shared" si="42"/>
        <v/>
      </c>
      <c r="K2473" t="s">
        <v>6186</v>
      </c>
      <c r="L2473" t="s">
        <v>6186</v>
      </c>
      <c r="M2473" t="s">
        <v>6186</v>
      </c>
      <c r="N2473" t="s">
        <v>6186</v>
      </c>
      <c r="O2473" t="s">
        <v>6186</v>
      </c>
      <c r="P2473" t="s">
        <v>6186</v>
      </c>
      <c r="Q2473" t="s">
        <v>6186</v>
      </c>
      <c r="R2473" t="s">
        <v>6186</v>
      </c>
      <c r="S2473" t="s">
        <v>6186</v>
      </c>
      <c r="T2473" t="s">
        <v>6186</v>
      </c>
      <c r="U2473" t="s">
        <v>6186</v>
      </c>
      <c r="V2473" t="s">
        <v>6186</v>
      </c>
      <c r="W2473" t="s">
        <v>6186</v>
      </c>
      <c r="X2473" t="s">
        <v>6186</v>
      </c>
      <c r="Y2473" t="s">
        <v>6186</v>
      </c>
      <c r="Z2473" t="s">
        <v>6186</v>
      </c>
      <c r="AA2473" t="s">
        <v>6186</v>
      </c>
      <c r="AB2473" t="s">
        <v>6186</v>
      </c>
      <c r="AC2473" t="s">
        <v>6186</v>
      </c>
      <c r="AD2473" t="s">
        <v>6186</v>
      </c>
      <c r="AE2473" t="s">
        <v>6186</v>
      </c>
      <c r="AF2473" t="s">
        <v>6186</v>
      </c>
      <c r="AG2473" t="s">
        <v>6186</v>
      </c>
      <c r="AH2473" t="s">
        <v>6186</v>
      </c>
      <c r="AI2473" t="s">
        <v>6186</v>
      </c>
      <c r="AJ2473" t="s">
        <v>6186</v>
      </c>
      <c r="AK2473" t="s">
        <v>6186</v>
      </c>
      <c r="AL2473" t="s">
        <v>6186</v>
      </c>
      <c r="AM2473" t="s">
        <v>6186</v>
      </c>
      <c r="AN2473" t="s">
        <v>6186</v>
      </c>
      <c r="AO2473" t="s">
        <v>6186</v>
      </c>
      <c r="AP2473" t="s">
        <v>6186</v>
      </c>
      <c r="AQ2473" t="s">
        <v>6186</v>
      </c>
      <c r="AR2473" t="s">
        <v>6186</v>
      </c>
      <c r="AS2473" t="s">
        <v>6186</v>
      </c>
      <c r="AT2473" t="s">
        <v>6186</v>
      </c>
      <c r="AU2473" t="s">
        <v>6186</v>
      </c>
      <c r="AV2473" t="s">
        <v>6186</v>
      </c>
      <c r="AW2473" t="s">
        <v>6186</v>
      </c>
      <c r="AX2473" t="s">
        <v>6186</v>
      </c>
      <c r="AY2473" t="s">
        <v>6186</v>
      </c>
      <c r="AZ2473" t="s">
        <v>6186</v>
      </c>
      <c r="BA2473" t="s">
        <v>6186</v>
      </c>
      <c r="BB2473" t="s">
        <v>6186</v>
      </c>
      <c r="BC2473" t="s">
        <v>6186</v>
      </c>
      <c r="BD2473" t="s">
        <v>6186</v>
      </c>
    </row>
    <row r="2474" spans="1:56">
      <c r="A2474" t="s">
        <v>6190</v>
      </c>
      <c r="B2474">
        <v>7000</v>
      </c>
      <c r="C2474">
        <v>2019</v>
      </c>
      <c r="D2474" t="s">
        <v>6186</v>
      </c>
      <c r="E2474" t="s">
        <v>6186</v>
      </c>
      <c r="F2474" t="s">
        <v>6186</v>
      </c>
      <c r="H2474" t="s">
        <v>6186</v>
      </c>
      <c r="I2474" t="str">
        <f t="shared" si="42"/>
        <v/>
      </c>
      <c r="K2474" t="s">
        <v>6186</v>
      </c>
      <c r="L2474" t="s">
        <v>6186</v>
      </c>
      <c r="M2474" t="s">
        <v>6186</v>
      </c>
      <c r="N2474" t="s">
        <v>6186</v>
      </c>
      <c r="O2474" t="s">
        <v>6186</v>
      </c>
      <c r="P2474" t="s">
        <v>6186</v>
      </c>
      <c r="Q2474" t="s">
        <v>6186</v>
      </c>
      <c r="R2474" t="s">
        <v>6186</v>
      </c>
      <c r="S2474" t="s">
        <v>6186</v>
      </c>
      <c r="T2474" t="s">
        <v>6186</v>
      </c>
      <c r="U2474" t="s">
        <v>6186</v>
      </c>
      <c r="V2474" t="s">
        <v>6186</v>
      </c>
      <c r="W2474" t="s">
        <v>6186</v>
      </c>
      <c r="X2474" t="s">
        <v>6186</v>
      </c>
      <c r="Y2474" t="s">
        <v>6186</v>
      </c>
      <c r="Z2474" t="s">
        <v>6186</v>
      </c>
      <c r="AA2474" t="s">
        <v>6186</v>
      </c>
      <c r="AB2474" t="s">
        <v>6186</v>
      </c>
      <c r="AC2474" t="s">
        <v>6186</v>
      </c>
      <c r="AD2474" t="s">
        <v>6186</v>
      </c>
      <c r="AE2474" t="s">
        <v>6186</v>
      </c>
      <c r="AF2474" t="s">
        <v>6186</v>
      </c>
      <c r="AG2474" t="s">
        <v>6186</v>
      </c>
      <c r="AH2474" t="s">
        <v>6186</v>
      </c>
      <c r="AI2474" t="s">
        <v>6186</v>
      </c>
      <c r="AJ2474" t="s">
        <v>6186</v>
      </c>
      <c r="AK2474" t="s">
        <v>6186</v>
      </c>
      <c r="AL2474" t="s">
        <v>6186</v>
      </c>
      <c r="AM2474" t="s">
        <v>6186</v>
      </c>
      <c r="AN2474" t="s">
        <v>6186</v>
      </c>
      <c r="AO2474" t="s">
        <v>6186</v>
      </c>
      <c r="AP2474" t="s">
        <v>6186</v>
      </c>
      <c r="AQ2474" t="s">
        <v>6186</v>
      </c>
      <c r="AR2474" t="s">
        <v>6186</v>
      </c>
      <c r="AS2474" t="s">
        <v>6186</v>
      </c>
      <c r="AT2474" t="s">
        <v>6186</v>
      </c>
      <c r="AU2474" t="s">
        <v>6186</v>
      </c>
      <c r="AV2474" t="s">
        <v>6186</v>
      </c>
      <c r="AW2474" t="s">
        <v>6186</v>
      </c>
      <c r="AX2474" t="s">
        <v>6186</v>
      </c>
      <c r="AY2474" t="s">
        <v>6186</v>
      </c>
      <c r="AZ2474" t="s">
        <v>6186</v>
      </c>
      <c r="BA2474" t="s">
        <v>6186</v>
      </c>
      <c r="BB2474" t="s">
        <v>6186</v>
      </c>
      <c r="BC2474" t="s">
        <v>6186</v>
      </c>
      <c r="BD2474" t="s">
        <v>6186</v>
      </c>
    </row>
    <row r="2475" spans="1:56">
      <c r="A2475" t="s">
        <v>6190</v>
      </c>
      <c r="B2475">
        <v>7000</v>
      </c>
      <c r="C2475">
        <v>2020</v>
      </c>
      <c r="D2475" t="s">
        <v>6186</v>
      </c>
      <c r="E2475" t="s">
        <v>6186</v>
      </c>
      <c r="F2475" t="s">
        <v>6186</v>
      </c>
      <c r="H2475" t="s">
        <v>6186</v>
      </c>
      <c r="I2475" t="str">
        <f t="shared" si="42"/>
        <v/>
      </c>
      <c r="K2475" t="s">
        <v>6186</v>
      </c>
      <c r="L2475" t="s">
        <v>6186</v>
      </c>
      <c r="M2475" t="s">
        <v>6186</v>
      </c>
      <c r="N2475" t="s">
        <v>6186</v>
      </c>
      <c r="O2475" t="s">
        <v>6186</v>
      </c>
      <c r="P2475" t="s">
        <v>6186</v>
      </c>
      <c r="Q2475" t="s">
        <v>6186</v>
      </c>
      <c r="R2475" t="s">
        <v>6186</v>
      </c>
      <c r="S2475" t="s">
        <v>6186</v>
      </c>
      <c r="T2475" t="s">
        <v>6186</v>
      </c>
      <c r="U2475" t="s">
        <v>6186</v>
      </c>
      <c r="V2475" t="s">
        <v>6186</v>
      </c>
      <c r="W2475" t="s">
        <v>6186</v>
      </c>
      <c r="X2475" t="s">
        <v>6186</v>
      </c>
      <c r="Y2475" t="s">
        <v>6186</v>
      </c>
      <c r="Z2475" t="s">
        <v>6186</v>
      </c>
      <c r="AA2475" t="s">
        <v>6186</v>
      </c>
      <c r="AB2475" t="s">
        <v>6186</v>
      </c>
      <c r="AC2475" t="s">
        <v>6186</v>
      </c>
      <c r="AD2475" t="s">
        <v>6186</v>
      </c>
      <c r="AE2475" t="s">
        <v>6186</v>
      </c>
      <c r="AF2475" t="s">
        <v>6186</v>
      </c>
      <c r="AG2475" t="s">
        <v>6186</v>
      </c>
      <c r="AH2475" t="s">
        <v>6186</v>
      </c>
      <c r="AI2475" t="s">
        <v>6186</v>
      </c>
      <c r="AJ2475" t="s">
        <v>6186</v>
      </c>
      <c r="AK2475" t="s">
        <v>6186</v>
      </c>
      <c r="AL2475" t="s">
        <v>6186</v>
      </c>
      <c r="AM2475" t="s">
        <v>6186</v>
      </c>
      <c r="AN2475" t="s">
        <v>6186</v>
      </c>
      <c r="AO2475" t="s">
        <v>6186</v>
      </c>
      <c r="AP2475" t="s">
        <v>6186</v>
      </c>
      <c r="AQ2475" t="s">
        <v>6186</v>
      </c>
      <c r="AR2475" t="s">
        <v>6186</v>
      </c>
      <c r="AS2475" t="s">
        <v>6186</v>
      </c>
      <c r="AT2475" t="s">
        <v>6186</v>
      </c>
      <c r="AU2475" t="s">
        <v>6186</v>
      </c>
      <c r="AV2475" t="s">
        <v>6186</v>
      </c>
      <c r="AW2475" t="s">
        <v>6186</v>
      </c>
      <c r="AX2475" t="s">
        <v>6186</v>
      </c>
      <c r="AY2475" t="s">
        <v>6186</v>
      </c>
      <c r="AZ2475" t="s">
        <v>6186</v>
      </c>
      <c r="BA2475" t="s">
        <v>6186</v>
      </c>
      <c r="BB2475" t="s">
        <v>6186</v>
      </c>
      <c r="BC2475" t="s">
        <v>6186</v>
      </c>
      <c r="BD2475" t="s">
        <v>6186</v>
      </c>
    </row>
    <row r="2476" spans="1:56">
      <c r="A2476" t="s">
        <v>6190</v>
      </c>
      <c r="B2476">
        <v>7000</v>
      </c>
      <c r="C2476">
        <v>2021</v>
      </c>
      <c r="D2476" t="s">
        <v>6186</v>
      </c>
      <c r="E2476" t="s">
        <v>6186</v>
      </c>
      <c r="F2476" t="s">
        <v>6186</v>
      </c>
      <c r="G2476" t="str">
        <f>IFERROR(F2476*E2476,"")</f>
        <v/>
      </c>
      <c r="H2476" t="s">
        <v>6186</v>
      </c>
      <c r="I2476" t="str">
        <f t="shared" si="42"/>
        <v/>
      </c>
      <c r="J2476" t="str">
        <f>IFERROR(M2476*E2476,"")</f>
        <v/>
      </c>
      <c r="K2476" t="s">
        <v>6186</v>
      </c>
      <c r="L2476" t="s">
        <v>6186</v>
      </c>
      <c r="M2476" t="s">
        <v>6186</v>
      </c>
      <c r="N2476" t="s">
        <v>6186</v>
      </c>
      <c r="O2476" t="s">
        <v>6186</v>
      </c>
      <c r="P2476" t="s">
        <v>6186</v>
      </c>
      <c r="Q2476" t="s">
        <v>6186</v>
      </c>
      <c r="R2476" t="s">
        <v>6186</v>
      </c>
      <c r="S2476" t="s">
        <v>6186</v>
      </c>
      <c r="T2476" t="s">
        <v>6186</v>
      </c>
      <c r="U2476" t="s">
        <v>6186</v>
      </c>
      <c r="V2476" t="s">
        <v>6186</v>
      </c>
      <c r="W2476" t="s">
        <v>6186</v>
      </c>
      <c r="X2476" t="s">
        <v>6186</v>
      </c>
      <c r="Y2476" t="s">
        <v>6186</v>
      </c>
      <c r="Z2476" t="s">
        <v>6186</v>
      </c>
      <c r="AA2476" t="s">
        <v>6186</v>
      </c>
      <c r="AB2476" t="s">
        <v>6186</v>
      </c>
      <c r="AC2476" t="s">
        <v>6186</v>
      </c>
      <c r="AD2476" t="s">
        <v>6186</v>
      </c>
      <c r="AE2476" t="s">
        <v>6186</v>
      </c>
      <c r="AF2476" t="s">
        <v>6186</v>
      </c>
      <c r="AG2476" t="s">
        <v>6186</v>
      </c>
      <c r="AH2476" t="s">
        <v>6186</v>
      </c>
      <c r="AI2476" t="s">
        <v>6186</v>
      </c>
      <c r="AJ2476" t="s">
        <v>6186</v>
      </c>
      <c r="AK2476" t="s">
        <v>6186</v>
      </c>
      <c r="AL2476" t="s">
        <v>6186</v>
      </c>
      <c r="AM2476" t="s">
        <v>6186</v>
      </c>
      <c r="AN2476" t="s">
        <v>6186</v>
      </c>
      <c r="AO2476" t="s">
        <v>6186</v>
      </c>
      <c r="AP2476" t="s">
        <v>6186</v>
      </c>
      <c r="AQ2476" t="s">
        <v>6186</v>
      </c>
      <c r="AR2476" t="s">
        <v>6186</v>
      </c>
      <c r="AS2476" t="s">
        <v>6186</v>
      </c>
      <c r="AT2476" t="s">
        <v>6186</v>
      </c>
      <c r="AU2476" t="s">
        <v>6186</v>
      </c>
      <c r="AV2476" t="s">
        <v>6186</v>
      </c>
      <c r="AW2476" t="s">
        <v>6186</v>
      </c>
      <c r="AX2476" t="s">
        <v>6186</v>
      </c>
      <c r="AY2476" t="s">
        <v>6186</v>
      </c>
      <c r="AZ2476" t="s">
        <v>6186</v>
      </c>
      <c r="BA2476" t="s">
        <v>6186</v>
      </c>
      <c r="BB2476" t="s">
        <v>6186</v>
      </c>
      <c r="BC2476" t="s">
        <v>6186</v>
      </c>
      <c r="BD2476" t="s">
        <v>6186</v>
      </c>
    </row>
    <row r="2477" spans="1:56">
      <c r="A2477" t="s">
        <v>6190</v>
      </c>
      <c r="B2477">
        <v>7000</v>
      </c>
      <c r="C2477" t="s">
        <v>6187</v>
      </c>
      <c r="D2477" t="s">
        <v>6186</v>
      </c>
      <c r="E2477" t="s">
        <v>6186</v>
      </c>
      <c r="F2477" t="s">
        <v>6186</v>
      </c>
      <c r="H2477" t="s">
        <v>6186</v>
      </c>
      <c r="I2477" t="str">
        <f t="shared" si="42"/>
        <v/>
      </c>
      <c r="K2477" t="s">
        <v>6186</v>
      </c>
      <c r="L2477" t="s">
        <v>6186</v>
      </c>
      <c r="M2477" t="s">
        <v>6186</v>
      </c>
      <c r="N2477" t="s">
        <v>6186</v>
      </c>
      <c r="O2477" t="s">
        <v>6186</v>
      </c>
      <c r="P2477" t="s">
        <v>6186</v>
      </c>
      <c r="Q2477" t="s">
        <v>6186</v>
      </c>
      <c r="R2477" t="s">
        <v>6186</v>
      </c>
      <c r="S2477" t="s">
        <v>6186</v>
      </c>
      <c r="T2477" t="s">
        <v>6186</v>
      </c>
      <c r="U2477" t="s">
        <v>6186</v>
      </c>
      <c r="V2477" t="s">
        <v>6186</v>
      </c>
      <c r="W2477" t="s">
        <v>6186</v>
      </c>
      <c r="X2477" t="s">
        <v>6186</v>
      </c>
      <c r="Y2477" t="s">
        <v>6186</v>
      </c>
      <c r="Z2477" t="s">
        <v>6186</v>
      </c>
      <c r="AA2477" t="s">
        <v>6186</v>
      </c>
      <c r="AB2477" t="s">
        <v>6186</v>
      </c>
      <c r="AC2477" t="s">
        <v>6186</v>
      </c>
      <c r="AD2477" t="s">
        <v>6186</v>
      </c>
      <c r="AE2477" t="s">
        <v>6186</v>
      </c>
      <c r="AF2477" t="s">
        <v>6186</v>
      </c>
      <c r="AG2477" t="s">
        <v>6186</v>
      </c>
      <c r="AH2477" t="s">
        <v>6186</v>
      </c>
      <c r="AI2477" t="s">
        <v>6186</v>
      </c>
      <c r="AJ2477" t="s">
        <v>6186</v>
      </c>
      <c r="AK2477" t="s">
        <v>6186</v>
      </c>
      <c r="AL2477" t="s">
        <v>6186</v>
      </c>
      <c r="AM2477" t="s">
        <v>6186</v>
      </c>
      <c r="AN2477" t="s">
        <v>6186</v>
      </c>
      <c r="AO2477" t="s">
        <v>6186</v>
      </c>
      <c r="AP2477" t="s">
        <v>6186</v>
      </c>
      <c r="AQ2477" t="s">
        <v>6186</v>
      </c>
      <c r="AR2477" t="s">
        <v>6186</v>
      </c>
      <c r="AS2477" t="s">
        <v>6186</v>
      </c>
      <c r="AT2477" t="s">
        <v>6186</v>
      </c>
      <c r="AU2477" t="s">
        <v>6186</v>
      </c>
      <c r="AV2477" t="s">
        <v>6186</v>
      </c>
      <c r="AW2477" t="s">
        <v>6186</v>
      </c>
      <c r="AX2477" t="s">
        <v>6186</v>
      </c>
      <c r="AY2477" t="s">
        <v>6186</v>
      </c>
      <c r="AZ2477" t="s">
        <v>6186</v>
      </c>
      <c r="BA2477" t="s">
        <v>6186</v>
      </c>
      <c r="BB2477" t="s">
        <v>6186</v>
      </c>
      <c r="BC2477" t="s">
        <v>6186</v>
      </c>
      <c r="BD2477" t="s">
        <v>6186</v>
      </c>
    </row>
    <row r="2478" spans="1:56">
      <c r="A2478" t="s">
        <v>6188</v>
      </c>
      <c r="B2478">
        <v>7000</v>
      </c>
      <c r="C2478">
        <v>1975</v>
      </c>
      <c r="D2478" t="s">
        <v>6186</v>
      </c>
      <c r="E2478" t="s">
        <v>6186</v>
      </c>
      <c r="F2478" t="s">
        <v>6186</v>
      </c>
      <c r="H2478" t="s">
        <v>6186</v>
      </c>
      <c r="I2478" t="str">
        <f t="shared" si="42"/>
        <v/>
      </c>
      <c r="K2478" t="s">
        <v>6186</v>
      </c>
      <c r="L2478" t="s">
        <v>6186</v>
      </c>
      <c r="M2478" t="s">
        <v>6186</v>
      </c>
      <c r="N2478" t="s">
        <v>6186</v>
      </c>
      <c r="O2478" t="s">
        <v>6186</v>
      </c>
      <c r="P2478" t="s">
        <v>6186</v>
      </c>
      <c r="Q2478" t="s">
        <v>6186</v>
      </c>
      <c r="R2478" t="s">
        <v>6186</v>
      </c>
      <c r="S2478" t="s">
        <v>6186</v>
      </c>
      <c r="T2478" t="s">
        <v>6186</v>
      </c>
      <c r="U2478" t="s">
        <v>6186</v>
      </c>
      <c r="V2478" t="s">
        <v>6186</v>
      </c>
      <c r="W2478" t="s">
        <v>6186</v>
      </c>
      <c r="X2478" t="s">
        <v>6186</v>
      </c>
      <c r="Y2478" t="s">
        <v>6186</v>
      </c>
      <c r="Z2478" t="s">
        <v>6186</v>
      </c>
      <c r="AA2478" t="s">
        <v>6186</v>
      </c>
      <c r="AB2478" t="s">
        <v>6186</v>
      </c>
      <c r="AC2478" t="s">
        <v>6186</v>
      </c>
      <c r="AD2478" t="s">
        <v>6186</v>
      </c>
      <c r="AE2478" t="s">
        <v>6186</v>
      </c>
      <c r="AF2478" t="s">
        <v>6186</v>
      </c>
      <c r="AG2478" t="s">
        <v>6186</v>
      </c>
      <c r="AH2478" t="s">
        <v>6186</v>
      </c>
      <c r="AI2478" t="s">
        <v>6186</v>
      </c>
      <c r="AJ2478" t="s">
        <v>6186</v>
      </c>
      <c r="AK2478" t="s">
        <v>6186</v>
      </c>
      <c r="AL2478" t="s">
        <v>6186</v>
      </c>
      <c r="AM2478" t="s">
        <v>6186</v>
      </c>
      <c r="AN2478" t="s">
        <v>6186</v>
      </c>
      <c r="AO2478" t="s">
        <v>6186</v>
      </c>
      <c r="AP2478" t="s">
        <v>6186</v>
      </c>
      <c r="AQ2478" t="s">
        <v>6186</v>
      </c>
      <c r="AR2478" t="s">
        <v>6186</v>
      </c>
      <c r="AS2478" t="s">
        <v>6186</v>
      </c>
      <c r="AT2478" t="s">
        <v>6186</v>
      </c>
      <c r="AU2478" t="s">
        <v>6186</v>
      </c>
      <c r="AV2478" t="s">
        <v>6186</v>
      </c>
      <c r="AW2478" t="s">
        <v>6186</v>
      </c>
      <c r="AX2478" t="s">
        <v>6186</v>
      </c>
      <c r="AY2478" t="s">
        <v>6186</v>
      </c>
      <c r="AZ2478" t="s">
        <v>6186</v>
      </c>
      <c r="BA2478" t="s">
        <v>6186</v>
      </c>
      <c r="BB2478" t="s">
        <v>6186</v>
      </c>
      <c r="BC2478" t="s">
        <v>6186</v>
      </c>
      <c r="BD2478" t="s">
        <v>6186</v>
      </c>
    </row>
    <row r="2479" spans="1:56">
      <c r="A2479" t="s">
        <v>6188</v>
      </c>
      <c r="B2479">
        <v>7000</v>
      </c>
      <c r="C2479">
        <v>1976</v>
      </c>
      <c r="D2479" t="s">
        <v>6186</v>
      </c>
      <c r="E2479" t="s">
        <v>6186</v>
      </c>
      <c r="F2479" t="s">
        <v>6186</v>
      </c>
      <c r="H2479" t="s">
        <v>6186</v>
      </c>
      <c r="I2479" t="str">
        <f t="shared" si="42"/>
        <v/>
      </c>
      <c r="K2479" t="s">
        <v>6186</v>
      </c>
      <c r="L2479" t="s">
        <v>6186</v>
      </c>
      <c r="M2479" t="s">
        <v>6186</v>
      </c>
      <c r="N2479" t="s">
        <v>6186</v>
      </c>
      <c r="O2479" t="s">
        <v>6186</v>
      </c>
      <c r="P2479" t="s">
        <v>6186</v>
      </c>
      <c r="Q2479" t="s">
        <v>6186</v>
      </c>
      <c r="R2479" t="s">
        <v>6186</v>
      </c>
      <c r="S2479" t="s">
        <v>6186</v>
      </c>
      <c r="T2479" t="s">
        <v>6186</v>
      </c>
      <c r="U2479" t="s">
        <v>6186</v>
      </c>
      <c r="V2479" t="s">
        <v>6186</v>
      </c>
      <c r="W2479" t="s">
        <v>6186</v>
      </c>
      <c r="X2479" t="s">
        <v>6186</v>
      </c>
      <c r="Y2479" t="s">
        <v>6186</v>
      </c>
      <c r="Z2479" t="s">
        <v>6186</v>
      </c>
      <c r="AA2479" t="s">
        <v>6186</v>
      </c>
      <c r="AB2479" t="s">
        <v>6186</v>
      </c>
      <c r="AC2479" t="s">
        <v>6186</v>
      </c>
      <c r="AD2479" t="s">
        <v>6186</v>
      </c>
      <c r="AE2479" t="s">
        <v>6186</v>
      </c>
      <c r="AF2479" t="s">
        <v>6186</v>
      </c>
      <c r="AG2479" t="s">
        <v>6186</v>
      </c>
      <c r="AH2479" t="s">
        <v>6186</v>
      </c>
      <c r="AI2479" t="s">
        <v>6186</v>
      </c>
      <c r="AJ2479" t="s">
        <v>6186</v>
      </c>
      <c r="AK2479" t="s">
        <v>6186</v>
      </c>
      <c r="AL2479" t="s">
        <v>6186</v>
      </c>
      <c r="AM2479" t="s">
        <v>6186</v>
      </c>
      <c r="AN2479" t="s">
        <v>6186</v>
      </c>
      <c r="AO2479" t="s">
        <v>6186</v>
      </c>
      <c r="AP2479" t="s">
        <v>6186</v>
      </c>
      <c r="AQ2479" t="s">
        <v>6186</v>
      </c>
      <c r="AR2479" t="s">
        <v>6186</v>
      </c>
      <c r="AS2479" t="s">
        <v>6186</v>
      </c>
      <c r="AT2479" t="s">
        <v>6186</v>
      </c>
      <c r="AU2479" t="s">
        <v>6186</v>
      </c>
      <c r="AV2479" t="s">
        <v>6186</v>
      </c>
      <c r="AW2479" t="s">
        <v>6186</v>
      </c>
      <c r="AX2479" t="s">
        <v>6186</v>
      </c>
      <c r="AY2479" t="s">
        <v>6186</v>
      </c>
      <c r="AZ2479" t="s">
        <v>6186</v>
      </c>
      <c r="BA2479" t="s">
        <v>6186</v>
      </c>
      <c r="BB2479" t="s">
        <v>6186</v>
      </c>
      <c r="BC2479" t="s">
        <v>6186</v>
      </c>
      <c r="BD2479" t="s">
        <v>6186</v>
      </c>
    </row>
    <row r="2480" spans="1:56">
      <c r="A2480" t="s">
        <v>6188</v>
      </c>
      <c r="B2480">
        <v>7000</v>
      </c>
      <c r="C2480">
        <v>1977</v>
      </c>
      <c r="D2480" t="s">
        <v>6186</v>
      </c>
      <c r="E2480" t="s">
        <v>6186</v>
      </c>
      <c r="F2480" t="s">
        <v>6186</v>
      </c>
      <c r="H2480" t="s">
        <v>6186</v>
      </c>
      <c r="I2480" t="str">
        <f t="shared" si="42"/>
        <v/>
      </c>
      <c r="K2480" t="s">
        <v>6186</v>
      </c>
      <c r="L2480" t="s">
        <v>6186</v>
      </c>
      <c r="M2480" t="s">
        <v>6186</v>
      </c>
      <c r="N2480" t="s">
        <v>6186</v>
      </c>
      <c r="O2480" t="s">
        <v>6186</v>
      </c>
      <c r="P2480" t="s">
        <v>6186</v>
      </c>
      <c r="Q2480" t="s">
        <v>6186</v>
      </c>
      <c r="R2480" t="s">
        <v>6186</v>
      </c>
      <c r="S2480" t="s">
        <v>6186</v>
      </c>
      <c r="T2480" t="s">
        <v>6186</v>
      </c>
      <c r="U2480" t="s">
        <v>6186</v>
      </c>
      <c r="V2480" t="s">
        <v>6186</v>
      </c>
      <c r="W2480" t="s">
        <v>6186</v>
      </c>
      <c r="X2480" t="s">
        <v>6186</v>
      </c>
      <c r="Y2480" t="s">
        <v>6186</v>
      </c>
      <c r="Z2480" t="s">
        <v>6186</v>
      </c>
      <c r="AA2480" t="s">
        <v>6186</v>
      </c>
      <c r="AB2480" t="s">
        <v>6186</v>
      </c>
      <c r="AC2480" t="s">
        <v>6186</v>
      </c>
      <c r="AD2480" t="s">
        <v>6186</v>
      </c>
      <c r="AE2480" t="s">
        <v>6186</v>
      </c>
      <c r="AF2480" t="s">
        <v>6186</v>
      </c>
      <c r="AG2480" t="s">
        <v>6186</v>
      </c>
      <c r="AH2480" t="s">
        <v>6186</v>
      </c>
      <c r="AI2480" t="s">
        <v>6186</v>
      </c>
      <c r="AJ2480" t="s">
        <v>6186</v>
      </c>
      <c r="AK2480" t="s">
        <v>6186</v>
      </c>
      <c r="AL2480" t="s">
        <v>6186</v>
      </c>
      <c r="AM2480" t="s">
        <v>6186</v>
      </c>
      <c r="AN2480" t="s">
        <v>6186</v>
      </c>
      <c r="AO2480" t="s">
        <v>6186</v>
      </c>
      <c r="AP2480" t="s">
        <v>6186</v>
      </c>
      <c r="AQ2480" t="s">
        <v>6186</v>
      </c>
      <c r="AR2480" t="s">
        <v>6186</v>
      </c>
      <c r="AS2480" t="s">
        <v>6186</v>
      </c>
      <c r="AT2480" t="s">
        <v>6186</v>
      </c>
      <c r="AU2480" t="s">
        <v>6186</v>
      </c>
      <c r="AV2480" t="s">
        <v>6186</v>
      </c>
      <c r="AW2480" t="s">
        <v>6186</v>
      </c>
      <c r="AX2480" t="s">
        <v>6186</v>
      </c>
      <c r="AY2480" t="s">
        <v>6186</v>
      </c>
      <c r="AZ2480" t="s">
        <v>6186</v>
      </c>
      <c r="BA2480" t="s">
        <v>6186</v>
      </c>
      <c r="BB2480" t="s">
        <v>6186</v>
      </c>
      <c r="BC2480" t="s">
        <v>6186</v>
      </c>
      <c r="BD2480" t="s">
        <v>6186</v>
      </c>
    </row>
    <row r="2481" spans="1:56">
      <c r="A2481" t="s">
        <v>6188</v>
      </c>
      <c r="B2481">
        <v>7000</v>
      </c>
      <c r="C2481">
        <v>1978</v>
      </c>
      <c r="D2481" t="s">
        <v>6186</v>
      </c>
      <c r="E2481" t="s">
        <v>6186</v>
      </c>
      <c r="F2481" t="s">
        <v>6186</v>
      </c>
      <c r="H2481" t="s">
        <v>6186</v>
      </c>
      <c r="I2481" t="str">
        <f t="shared" si="42"/>
        <v/>
      </c>
      <c r="K2481" t="s">
        <v>6186</v>
      </c>
      <c r="L2481" t="s">
        <v>6186</v>
      </c>
      <c r="M2481" t="s">
        <v>6186</v>
      </c>
      <c r="N2481" t="s">
        <v>6186</v>
      </c>
      <c r="O2481" t="s">
        <v>6186</v>
      </c>
      <c r="P2481" t="s">
        <v>6186</v>
      </c>
      <c r="Q2481" t="s">
        <v>6186</v>
      </c>
      <c r="R2481" t="s">
        <v>6186</v>
      </c>
      <c r="S2481" t="s">
        <v>6186</v>
      </c>
      <c r="T2481" t="s">
        <v>6186</v>
      </c>
      <c r="U2481" t="s">
        <v>6186</v>
      </c>
      <c r="V2481" t="s">
        <v>6186</v>
      </c>
      <c r="W2481" t="s">
        <v>6186</v>
      </c>
      <c r="X2481" t="s">
        <v>6186</v>
      </c>
      <c r="Y2481" t="s">
        <v>6186</v>
      </c>
      <c r="Z2481" t="s">
        <v>6186</v>
      </c>
      <c r="AA2481" t="s">
        <v>6186</v>
      </c>
      <c r="AB2481" t="s">
        <v>6186</v>
      </c>
      <c r="AC2481" t="s">
        <v>6186</v>
      </c>
      <c r="AD2481" t="s">
        <v>6186</v>
      </c>
      <c r="AE2481" t="s">
        <v>6186</v>
      </c>
      <c r="AF2481" t="s">
        <v>6186</v>
      </c>
      <c r="AG2481" t="s">
        <v>6186</v>
      </c>
      <c r="AH2481" t="s">
        <v>6186</v>
      </c>
      <c r="AI2481" t="s">
        <v>6186</v>
      </c>
      <c r="AJ2481" t="s">
        <v>6186</v>
      </c>
      <c r="AK2481" t="s">
        <v>6186</v>
      </c>
      <c r="AL2481" t="s">
        <v>6186</v>
      </c>
      <c r="AM2481" t="s">
        <v>6186</v>
      </c>
      <c r="AN2481" t="s">
        <v>6186</v>
      </c>
      <c r="AO2481" t="s">
        <v>6186</v>
      </c>
      <c r="AP2481" t="s">
        <v>6186</v>
      </c>
      <c r="AQ2481" t="s">
        <v>6186</v>
      </c>
      <c r="AR2481" t="s">
        <v>6186</v>
      </c>
      <c r="AS2481" t="s">
        <v>6186</v>
      </c>
      <c r="AT2481" t="s">
        <v>6186</v>
      </c>
      <c r="AU2481" t="s">
        <v>6186</v>
      </c>
      <c r="AV2481" t="s">
        <v>6186</v>
      </c>
      <c r="AW2481" t="s">
        <v>6186</v>
      </c>
      <c r="AX2481" t="s">
        <v>6186</v>
      </c>
      <c r="AY2481" t="s">
        <v>6186</v>
      </c>
      <c r="AZ2481" t="s">
        <v>6186</v>
      </c>
      <c r="BA2481" t="s">
        <v>6186</v>
      </c>
      <c r="BB2481" t="s">
        <v>6186</v>
      </c>
      <c r="BC2481" t="s">
        <v>6186</v>
      </c>
      <c r="BD2481" t="s">
        <v>6186</v>
      </c>
    </row>
    <row r="2482" spans="1:56">
      <c r="A2482" t="s">
        <v>6188</v>
      </c>
      <c r="B2482">
        <v>7000</v>
      </c>
      <c r="C2482">
        <v>1979</v>
      </c>
      <c r="D2482" t="s">
        <v>6186</v>
      </c>
      <c r="E2482" t="s">
        <v>6186</v>
      </c>
      <c r="F2482" t="s">
        <v>6186</v>
      </c>
      <c r="H2482" t="s">
        <v>6186</v>
      </c>
      <c r="I2482" t="str">
        <f t="shared" si="42"/>
        <v/>
      </c>
      <c r="K2482" t="s">
        <v>6186</v>
      </c>
      <c r="L2482" t="s">
        <v>6186</v>
      </c>
      <c r="M2482" t="s">
        <v>6186</v>
      </c>
      <c r="N2482" t="s">
        <v>6186</v>
      </c>
      <c r="O2482" t="s">
        <v>6186</v>
      </c>
      <c r="P2482" t="s">
        <v>6186</v>
      </c>
      <c r="Q2482" t="s">
        <v>6186</v>
      </c>
      <c r="R2482" t="s">
        <v>6186</v>
      </c>
      <c r="S2482" t="s">
        <v>6186</v>
      </c>
      <c r="T2482" t="s">
        <v>6186</v>
      </c>
      <c r="U2482" t="s">
        <v>6186</v>
      </c>
      <c r="V2482" t="s">
        <v>6186</v>
      </c>
      <c r="W2482" t="s">
        <v>6186</v>
      </c>
      <c r="X2482" t="s">
        <v>6186</v>
      </c>
      <c r="Y2482" t="s">
        <v>6186</v>
      </c>
      <c r="Z2482" t="s">
        <v>6186</v>
      </c>
      <c r="AA2482" t="s">
        <v>6186</v>
      </c>
      <c r="AB2482" t="s">
        <v>6186</v>
      </c>
      <c r="AC2482" t="s">
        <v>6186</v>
      </c>
      <c r="AD2482" t="s">
        <v>6186</v>
      </c>
      <c r="AE2482" t="s">
        <v>6186</v>
      </c>
      <c r="AF2482" t="s">
        <v>6186</v>
      </c>
      <c r="AG2482" t="s">
        <v>6186</v>
      </c>
      <c r="AH2482" t="s">
        <v>6186</v>
      </c>
      <c r="AI2482" t="s">
        <v>6186</v>
      </c>
      <c r="AJ2482" t="s">
        <v>6186</v>
      </c>
      <c r="AK2482" t="s">
        <v>6186</v>
      </c>
      <c r="AL2482" t="s">
        <v>6186</v>
      </c>
      <c r="AM2482" t="s">
        <v>6186</v>
      </c>
      <c r="AN2482" t="s">
        <v>6186</v>
      </c>
      <c r="AO2482" t="s">
        <v>6186</v>
      </c>
      <c r="AP2482" t="s">
        <v>6186</v>
      </c>
      <c r="AQ2482" t="s">
        <v>6186</v>
      </c>
      <c r="AR2482" t="s">
        <v>6186</v>
      </c>
      <c r="AS2482" t="s">
        <v>6186</v>
      </c>
      <c r="AT2482" t="s">
        <v>6186</v>
      </c>
      <c r="AU2482" t="s">
        <v>6186</v>
      </c>
      <c r="AV2482" t="s">
        <v>6186</v>
      </c>
      <c r="AW2482" t="s">
        <v>6186</v>
      </c>
      <c r="AX2482" t="s">
        <v>6186</v>
      </c>
      <c r="AY2482" t="s">
        <v>6186</v>
      </c>
      <c r="AZ2482" t="s">
        <v>6186</v>
      </c>
      <c r="BA2482" t="s">
        <v>6186</v>
      </c>
      <c r="BB2482" t="s">
        <v>6186</v>
      </c>
      <c r="BC2482" t="s">
        <v>6186</v>
      </c>
      <c r="BD2482" t="s">
        <v>6186</v>
      </c>
    </row>
    <row r="2483" spans="1:56">
      <c r="A2483" t="s">
        <v>6188</v>
      </c>
      <c r="B2483">
        <v>7000</v>
      </c>
      <c r="C2483">
        <v>1980</v>
      </c>
      <c r="D2483" t="s">
        <v>6186</v>
      </c>
      <c r="E2483" t="s">
        <v>6186</v>
      </c>
      <c r="F2483" t="s">
        <v>6186</v>
      </c>
      <c r="H2483" t="s">
        <v>6186</v>
      </c>
      <c r="I2483" t="str">
        <f t="shared" si="42"/>
        <v/>
      </c>
      <c r="K2483" t="s">
        <v>6186</v>
      </c>
      <c r="L2483" t="s">
        <v>6186</v>
      </c>
      <c r="M2483" t="s">
        <v>6186</v>
      </c>
      <c r="N2483" t="s">
        <v>6186</v>
      </c>
      <c r="O2483" t="s">
        <v>6186</v>
      </c>
      <c r="P2483" t="s">
        <v>6186</v>
      </c>
      <c r="Q2483" t="s">
        <v>6186</v>
      </c>
      <c r="R2483" t="s">
        <v>6186</v>
      </c>
      <c r="S2483" t="s">
        <v>6186</v>
      </c>
      <c r="T2483" t="s">
        <v>6186</v>
      </c>
      <c r="U2483" t="s">
        <v>6186</v>
      </c>
      <c r="V2483" t="s">
        <v>6186</v>
      </c>
      <c r="W2483" t="s">
        <v>6186</v>
      </c>
      <c r="X2483" t="s">
        <v>6186</v>
      </c>
      <c r="Y2483" t="s">
        <v>6186</v>
      </c>
      <c r="Z2483" t="s">
        <v>6186</v>
      </c>
      <c r="AA2483" t="s">
        <v>6186</v>
      </c>
      <c r="AB2483" t="s">
        <v>6186</v>
      </c>
      <c r="AC2483" t="s">
        <v>6186</v>
      </c>
      <c r="AD2483" t="s">
        <v>6186</v>
      </c>
      <c r="AE2483" t="s">
        <v>6186</v>
      </c>
      <c r="AF2483" t="s">
        <v>6186</v>
      </c>
      <c r="AG2483" t="s">
        <v>6186</v>
      </c>
      <c r="AH2483" t="s">
        <v>6186</v>
      </c>
      <c r="AI2483" t="s">
        <v>6186</v>
      </c>
      <c r="AJ2483" t="s">
        <v>6186</v>
      </c>
      <c r="AK2483" t="s">
        <v>6186</v>
      </c>
      <c r="AL2483" t="s">
        <v>6186</v>
      </c>
      <c r="AM2483" t="s">
        <v>6186</v>
      </c>
      <c r="AN2483" t="s">
        <v>6186</v>
      </c>
      <c r="AO2483" t="s">
        <v>6186</v>
      </c>
      <c r="AP2483" t="s">
        <v>6186</v>
      </c>
      <c r="AQ2483" t="s">
        <v>6186</v>
      </c>
      <c r="AR2483" t="s">
        <v>6186</v>
      </c>
      <c r="AS2483" t="s">
        <v>6186</v>
      </c>
      <c r="AT2483" t="s">
        <v>6186</v>
      </c>
      <c r="AU2483" t="s">
        <v>6186</v>
      </c>
      <c r="AV2483" t="s">
        <v>6186</v>
      </c>
      <c r="AW2483" t="s">
        <v>6186</v>
      </c>
      <c r="AX2483" t="s">
        <v>6186</v>
      </c>
      <c r="AY2483" t="s">
        <v>6186</v>
      </c>
      <c r="AZ2483" t="s">
        <v>6186</v>
      </c>
      <c r="BA2483" t="s">
        <v>6186</v>
      </c>
      <c r="BB2483" t="s">
        <v>6186</v>
      </c>
      <c r="BC2483" t="s">
        <v>6186</v>
      </c>
      <c r="BD2483" t="s">
        <v>6186</v>
      </c>
    </row>
    <row r="2484" spans="1:56">
      <c r="A2484" t="s">
        <v>6188</v>
      </c>
      <c r="B2484">
        <v>7000</v>
      </c>
      <c r="C2484">
        <v>1981</v>
      </c>
      <c r="D2484" t="s">
        <v>6186</v>
      </c>
      <c r="E2484" t="s">
        <v>6186</v>
      </c>
      <c r="F2484" t="s">
        <v>6186</v>
      </c>
      <c r="H2484" t="s">
        <v>6186</v>
      </c>
      <c r="I2484" t="str">
        <f t="shared" si="42"/>
        <v/>
      </c>
      <c r="K2484" t="s">
        <v>6186</v>
      </c>
      <c r="L2484" t="s">
        <v>6186</v>
      </c>
      <c r="M2484" t="s">
        <v>6186</v>
      </c>
      <c r="N2484" t="s">
        <v>6186</v>
      </c>
      <c r="O2484" t="s">
        <v>6186</v>
      </c>
      <c r="P2484" t="s">
        <v>6186</v>
      </c>
      <c r="Q2484" t="s">
        <v>6186</v>
      </c>
      <c r="R2484" t="s">
        <v>6186</v>
      </c>
      <c r="S2484" t="s">
        <v>6186</v>
      </c>
      <c r="T2484" t="s">
        <v>6186</v>
      </c>
      <c r="U2484" t="s">
        <v>6186</v>
      </c>
      <c r="V2484" t="s">
        <v>6186</v>
      </c>
      <c r="W2484" t="s">
        <v>6186</v>
      </c>
      <c r="X2484" t="s">
        <v>6186</v>
      </c>
      <c r="Y2484" t="s">
        <v>6186</v>
      </c>
      <c r="Z2484" t="s">
        <v>6186</v>
      </c>
      <c r="AA2484" t="s">
        <v>6186</v>
      </c>
      <c r="AB2484" t="s">
        <v>6186</v>
      </c>
      <c r="AC2484" t="s">
        <v>6186</v>
      </c>
      <c r="AD2484" t="s">
        <v>6186</v>
      </c>
      <c r="AE2484" t="s">
        <v>6186</v>
      </c>
      <c r="AF2484" t="s">
        <v>6186</v>
      </c>
      <c r="AG2484" t="s">
        <v>6186</v>
      </c>
      <c r="AH2484" t="s">
        <v>6186</v>
      </c>
      <c r="AI2484" t="s">
        <v>6186</v>
      </c>
      <c r="AJ2484" t="s">
        <v>6186</v>
      </c>
      <c r="AK2484" t="s">
        <v>6186</v>
      </c>
      <c r="AL2484" t="s">
        <v>6186</v>
      </c>
      <c r="AM2484" t="s">
        <v>6186</v>
      </c>
      <c r="AN2484" t="s">
        <v>6186</v>
      </c>
      <c r="AO2484" t="s">
        <v>6186</v>
      </c>
      <c r="AP2484" t="s">
        <v>6186</v>
      </c>
      <c r="AQ2484" t="s">
        <v>6186</v>
      </c>
      <c r="AR2484" t="s">
        <v>6186</v>
      </c>
      <c r="AS2484" t="s">
        <v>6186</v>
      </c>
      <c r="AT2484" t="s">
        <v>6186</v>
      </c>
      <c r="AU2484" t="s">
        <v>6186</v>
      </c>
      <c r="AV2484" t="s">
        <v>6186</v>
      </c>
      <c r="AW2484" t="s">
        <v>6186</v>
      </c>
      <c r="AX2484" t="s">
        <v>6186</v>
      </c>
      <c r="AY2484" t="s">
        <v>6186</v>
      </c>
      <c r="AZ2484" t="s">
        <v>6186</v>
      </c>
      <c r="BA2484" t="s">
        <v>6186</v>
      </c>
      <c r="BB2484" t="s">
        <v>6186</v>
      </c>
      <c r="BC2484" t="s">
        <v>6186</v>
      </c>
      <c r="BD2484" t="s">
        <v>6186</v>
      </c>
    </row>
    <row r="2485" spans="1:56">
      <c r="A2485" t="s">
        <v>6188</v>
      </c>
      <c r="B2485">
        <v>7000</v>
      </c>
      <c r="C2485">
        <v>1982</v>
      </c>
      <c r="D2485" t="s">
        <v>6186</v>
      </c>
      <c r="E2485" t="s">
        <v>6186</v>
      </c>
      <c r="F2485" t="s">
        <v>6186</v>
      </c>
      <c r="H2485" t="s">
        <v>6186</v>
      </c>
      <c r="I2485" t="str">
        <f t="shared" si="42"/>
        <v/>
      </c>
      <c r="K2485" t="s">
        <v>6186</v>
      </c>
      <c r="L2485" t="s">
        <v>6186</v>
      </c>
      <c r="M2485" t="s">
        <v>6186</v>
      </c>
      <c r="N2485" t="s">
        <v>6186</v>
      </c>
      <c r="O2485" t="s">
        <v>6186</v>
      </c>
      <c r="P2485" t="s">
        <v>6186</v>
      </c>
      <c r="Q2485" t="s">
        <v>6186</v>
      </c>
      <c r="R2485" t="s">
        <v>6186</v>
      </c>
      <c r="S2485" t="s">
        <v>6186</v>
      </c>
      <c r="T2485" t="s">
        <v>6186</v>
      </c>
      <c r="U2485" t="s">
        <v>6186</v>
      </c>
      <c r="V2485" t="s">
        <v>6186</v>
      </c>
      <c r="W2485" t="s">
        <v>6186</v>
      </c>
      <c r="X2485" t="s">
        <v>6186</v>
      </c>
      <c r="Y2485" t="s">
        <v>6186</v>
      </c>
      <c r="Z2485" t="s">
        <v>6186</v>
      </c>
      <c r="AA2485" t="s">
        <v>6186</v>
      </c>
      <c r="AB2485" t="s">
        <v>6186</v>
      </c>
      <c r="AC2485" t="s">
        <v>6186</v>
      </c>
      <c r="AD2485" t="s">
        <v>6186</v>
      </c>
      <c r="AE2485" t="s">
        <v>6186</v>
      </c>
      <c r="AF2485" t="s">
        <v>6186</v>
      </c>
      <c r="AG2485" t="s">
        <v>6186</v>
      </c>
      <c r="AH2485" t="s">
        <v>6186</v>
      </c>
      <c r="AI2485" t="s">
        <v>6186</v>
      </c>
      <c r="AJ2485" t="s">
        <v>6186</v>
      </c>
      <c r="AK2485" t="s">
        <v>6186</v>
      </c>
      <c r="AL2485" t="s">
        <v>6186</v>
      </c>
      <c r="AM2485" t="s">
        <v>6186</v>
      </c>
      <c r="AN2485" t="s">
        <v>6186</v>
      </c>
      <c r="AO2485" t="s">
        <v>6186</v>
      </c>
      <c r="AP2485" t="s">
        <v>6186</v>
      </c>
      <c r="AQ2485" t="s">
        <v>6186</v>
      </c>
      <c r="AR2485" t="s">
        <v>6186</v>
      </c>
      <c r="AS2485" t="s">
        <v>6186</v>
      </c>
      <c r="AT2485" t="s">
        <v>6186</v>
      </c>
      <c r="AU2485" t="s">
        <v>6186</v>
      </c>
      <c r="AV2485" t="s">
        <v>6186</v>
      </c>
      <c r="AW2485" t="s">
        <v>6186</v>
      </c>
      <c r="AX2485" t="s">
        <v>6186</v>
      </c>
      <c r="AY2485" t="s">
        <v>6186</v>
      </c>
      <c r="AZ2485" t="s">
        <v>6186</v>
      </c>
      <c r="BA2485" t="s">
        <v>6186</v>
      </c>
      <c r="BB2485" t="s">
        <v>6186</v>
      </c>
      <c r="BC2485" t="s">
        <v>6186</v>
      </c>
      <c r="BD2485" t="s">
        <v>6186</v>
      </c>
    </row>
    <row r="2486" spans="1:56">
      <c r="A2486" t="s">
        <v>6188</v>
      </c>
      <c r="B2486">
        <v>7000</v>
      </c>
      <c r="C2486">
        <v>1983</v>
      </c>
      <c r="D2486" t="s">
        <v>6186</v>
      </c>
      <c r="E2486" t="s">
        <v>6186</v>
      </c>
      <c r="F2486" t="s">
        <v>6186</v>
      </c>
      <c r="H2486" t="s">
        <v>6186</v>
      </c>
      <c r="I2486" t="str">
        <f t="shared" si="42"/>
        <v/>
      </c>
      <c r="K2486" t="s">
        <v>6186</v>
      </c>
      <c r="L2486" t="s">
        <v>6186</v>
      </c>
      <c r="M2486" t="s">
        <v>6186</v>
      </c>
      <c r="N2486" t="s">
        <v>6186</v>
      </c>
      <c r="O2486" t="s">
        <v>6186</v>
      </c>
      <c r="P2486" t="s">
        <v>6186</v>
      </c>
      <c r="Q2486" t="s">
        <v>6186</v>
      </c>
      <c r="R2486" t="s">
        <v>6186</v>
      </c>
      <c r="S2486" t="s">
        <v>6186</v>
      </c>
      <c r="T2486" t="s">
        <v>6186</v>
      </c>
      <c r="U2486" t="s">
        <v>6186</v>
      </c>
      <c r="V2486" t="s">
        <v>6186</v>
      </c>
      <c r="W2486" t="s">
        <v>6186</v>
      </c>
      <c r="X2486" t="s">
        <v>6186</v>
      </c>
      <c r="Y2486" t="s">
        <v>6186</v>
      </c>
      <c r="Z2486" t="s">
        <v>6186</v>
      </c>
      <c r="AA2486" t="s">
        <v>6186</v>
      </c>
      <c r="AB2486" t="s">
        <v>6186</v>
      </c>
      <c r="AC2486" t="s">
        <v>6186</v>
      </c>
      <c r="AD2486" t="s">
        <v>6186</v>
      </c>
      <c r="AE2486" t="s">
        <v>6186</v>
      </c>
      <c r="AF2486" t="s">
        <v>6186</v>
      </c>
      <c r="AG2486" t="s">
        <v>6186</v>
      </c>
      <c r="AH2486" t="s">
        <v>6186</v>
      </c>
      <c r="AI2486" t="s">
        <v>6186</v>
      </c>
      <c r="AJ2486" t="s">
        <v>6186</v>
      </c>
      <c r="AK2486" t="s">
        <v>6186</v>
      </c>
      <c r="AL2486" t="s">
        <v>6186</v>
      </c>
      <c r="AM2486" t="s">
        <v>6186</v>
      </c>
      <c r="AN2486" t="s">
        <v>6186</v>
      </c>
      <c r="AO2486" t="s">
        <v>6186</v>
      </c>
      <c r="AP2486" t="s">
        <v>6186</v>
      </c>
      <c r="AQ2486" t="s">
        <v>6186</v>
      </c>
      <c r="AR2486" t="s">
        <v>6186</v>
      </c>
      <c r="AS2486" t="s">
        <v>6186</v>
      </c>
      <c r="AT2486" t="s">
        <v>6186</v>
      </c>
      <c r="AU2486" t="s">
        <v>6186</v>
      </c>
      <c r="AV2486" t="s">
        <v>6186</v>
      </c>
      <c r="AW2486" t="s">
        <v>6186</v>
      </c>
      <c r="AX2486" t="s">
        <v>6186</v>
      </c>
      <c r="AY2486" t="s">
        <v>6186</v>
      </c>
      <c r="AZ2486" t="s">
        <v>6186</v>
      </c>
      <c r="BA2486" t="s">
        <v>6186</v>
      </c>
      <c r="BB2486" t="s">
        <v>6186</v>
      </c>
      <c r="BC2486" t="s">
        <v>6186</v>
      </c>
      <c r="BD2486" t="s">
        <v>6186</v>
      </c>
    </row>
    <row r="2487" spans="1:56">
      <c r="A2487" t="s">
        <v>6188</v>
      </c>
      <c r="B2487">
        <v>7000</v>
      </c>
      <c r="C2487">
        <v>1984</v>
      </c>
      <c r="D2487" t="s">
        <v>6186</v>
      </c>
      <c r="E2487" t="s">
        <v>6186</v>
      </c>
      <c r="F2487" t="s">
        <v>6186</v>
      </c>
      <c r="H2487" t="s">
        <v>6186</v>
      </c>
      <c r="I2487" t="str">
        <f t="shared" si="42"/>
        <v/>
      </c>
      <c r="K2487" t="s">
        <v>6186</v>
      </c>
      <c r="L2487" t="s">
        <v>6186</v>
      </c>
      <c r="M2487" t="s">
        <v>6186</v>
      </c>
      <c r="N2487" t="s">
        <v>6186</v>
      </c>
      <c r="O2487" t="s">
        <v>6186</v>
      </c>
      <c r="P2487" t="s">
        <v>6186</v>
      </c>
      <c r="Q2487" t="s">
        <v>6186</v>
      </c>
      <c r="R2487" t="s">
        <v>6186</v>
      </c>
      <c r="S2487" t="s">
        <v>6186</v>
      </c>
      <c r="T2487" t="s">
        <v>6186</v>
      </c>
      <c r="U2487" t="s">
        <v>6186</v>
      </c>
      <c r="V2487" t="s">
        <v>6186</v>
      </c>
      <c r="W2487" t="s">
        <v>6186</v>
      </c>
      <c r="X2487" t="s">
        <v>6186</v>
      </c>
      <c r="Y2487" t="s">
        <v>6186</v>
      </c>
      <c r="Z2487" t="s">
        <v>6186</v>
      </c>
      <c r="AA2487" t="s">
        <v>6186</v>
      </c>
      <c r="AB2487" t="s">
        <v>6186</v>
      </c>
      <c r="AC2487" t="s">
        <v>6186</v>
      </c>
      <c r="AD2487" t="s">
        <v>6186</v>
      </c>
      <c r="AE2487" t="s">
        <v>6186</v>
      </c>
      <c r="AF2487" t="s">
        <v>6186</v>
      </c>
      <c r="AG2487" t="s">
        <v>6186</v>
      </c>
      <c r="AH2487" t="s">
        <v>6186</v>
      </c>
      <c r="AI2487" t="s">
        <v>6186</v>
      </c>
      <c r="AJ2487" t="s">
        <v>6186</v>
      </c>
      <c r="AK2487" t="s">
        <v>6186</v>
      </c>
      <c r="AL2487" t="s">
        <v>6186</v>
      </c>
      <c r="AM2487" t="s">
        <v>6186</v>
      </c>
      <c r="AN2487" t="s">
        <v>6186</v>
      </c>
      <c r="AO2487" t="s">
        <v>6186</v>
      </c>
      <c r="AP2487" t="s">
        <v>6186</v>
      </c>
      <c r="AQ2487" t="s">
        <v>6186</v>
      </c>
      <c r="AR2487" t="s">
        <v>6186</v>
      </c>
      <c r="AS2487" t="s">
        <v>6186</v>
      </c>
      <c r="AT2487" t="s">
        <v>6186</v>
      </c>
      <c r="AU2487" t="s">
        <v>6186</v>
      </c>
      <c r="AV2487" t="s">
        <v>6186</v>
      </c>
      <c r="AW2487" t="s">
        <v>6186</v>
      </c>
      <c r="AX2487" t="s">
        <v>6186</v>
      </c>
      <c r="AY2487" t="s">
        <v>6186</v>
      </c>
      <c r="AZ2487" t="s">
        <v>6186</v>
      </c>
      <c r="BA2487" t="s">
        <v>6186</v>
      </c>
      <c r="BB2487" t="s">
        <v>6186</v>
      </c>
      <c r="BC2487" t="s">
        <v>6186</v>
      </c>
      <c r="BD2487" t="s">
        <v>6186</v>
      </c>
    </row>
    <row r="2488" spans="1:56">
      <c r="A2488" t="s">
        <v>6188</v>
      </c>
      <c r="B2488">
        <v>7000</v>
      </c>
      <c r="C2488">
        <v>1985</v>
      </c>
      <c r="D2488" t="s">
        <v>6186</v>
      </c>
      <c r="E2488" t="s">
        <v>6186</v>
      </c>
      <c r="F2488" t="s">
        <v>6186</v>
      </c>
      <c r="H2488" t="s">
        <v>6186</v>
      </c>
      <c r="I2488" t="str">
        <f t="shared" si="42"/>
        <v/>
      </c>
      <c r="K2488" t="s">
        <v>6186</v>
      </c>
      <c r="L2488" t="s">
        <v>6186</v>
      </c>
      <c r="M2488" t="s">
        <v>6186</v>
      </c>
      <c r="N2488" t="s">
        <v>6186</v>
      </c>
      <c r="O2488" t="s">
        <v>6186</v>
      </c>
      <c r="P2488" t="s">
        <v>6186</v>
      </c>
      <c r="Q2488" t="s">
        <v>6186</v>
      </c>
      <c r="R2488" t="s">
        <v>6186</v>
      </c>
      <c r="S2488" t="s">
        <v>6186</v>
      </c>
      <c r="T2488" t="s">
        <v>6186</v>
      </c>
      <c r="U2488" t="s">
        <v>6186</v>
      </c>
      <c r="V2488" t="s">
        <v>6186</v>
      </c>
      <c r="W2488" t="s">
        <v>6186</v>
      </c>
      <c r="X2488" t="s">
        <v>6186</v>
      </c>
      <c r="Y2488" t="s">
        <v>6186</v>
      </c>
      <c r="Z2488" t="s">
        <v>6186</v>
      </c>
      <c r="AA2488" t="s">
        <v>6186</v>
      </c>
      <c r="AB2488" t="s">
        <v>6186</v>
      </c>
      <c r="AC2488" t="s">
        <v>6186</v>
      </c>
      <c r="AD2488" t="s">
        <v>6186</v>
      </c>
      <c r="AE2488" t="s">
        <v>6186</v>
      </c>
      <c r="AF2488" t="s">
        <v>6186</v>
      </c>
      <c r="AG2488" t="s">
        <v>6186</v>
      </c>
      <c r="AH2488" t="s">
        <v>6186</v>
      </c>
      <c r="AI2488" t="s">
        <v>6186</v>
      </c>
      <c r="AJ2488" t="s">
        <v>6186</v>
      </c>
      <c r="AK2488" t="s">
        <v>6186</v>
      </c>
      <c r="AL2488" t="s">
        <v>6186</v>
      </c>
      <c r="AM2488" t="s">
        <v>6186</v>
      </c>
      <c r="AN2488" t="s">
        <v>6186</v>
      </c>
      <c r="AO2488" t="s">
        <v>6186</v>
      </c>
      <c r="AP2488" t="s">
        <v>6186</v>
      </c>
      <c r="AQ2488" t="s">
        <v>6186</v>
      </c>
      <c r="AR2488" t="s">
        <v>6186</v>
      </c>
      <c r="AS2488" t="s">
        <v>6186</v>
      </c>
      <c r="AT2488" t="s">
        <v>6186</v>
      </c>
      <c r="AU2488" t="s">
        <v>6186</v>
      </c>
      <c r="AV2488" t="s">
        <v>6186</v>
      </c>
      <c r="AW2488" t="s">
        <v>6186</v>
      </c>
      <c r="AX2488" t="s">
        <v>6186</v>
      </c>
      <c r="AY2488" t="s">
        <v>6186</v>
      </c>
      <c r="AZ2488" t="s">
        <v>6186</v>
      </c>
      <c r="BA2488" t="s">
        <v>6186</v>
      </c>
      <c r="BB2488" t="s">
        <v>6186</v>
      </c>
      <c r="BC2488" t="s">
        <v>6186</v>
      </c>
      <c r="BD2488" t="s">
        <v>6186</v>
      </c>
    </row>
    <row r="2489" spans="1:56">
      <c r="A2489" t="s">
        <v>6188</v>
      </c>
      <c r="B2489">
        <v>7000</v>
      </c>
      <c r="C2489">
        <v>1986</v>
      </c>
      <c r="D2489" t="s">
        <v>6186</v>
      </c>
      <c r="E2489" t="s">
        <v>6186</v>
      </c>
      <c r="F2489" t="s">
        <v>6186</v>
      </c>
      <c r="H2489" t="s">
        <v>6186</v>
      </c>
      <c r="I2489" t="str">
        <f t="shared" si="42"/>
        <v/>
      </c>
      <c r="K2489" t="s">
        <v>6186</v>
      </c>
      <c r="L2489" t="s">
        <v>6186</v>
      </c>
      <c r="M2489" t="s">
        <v>6186</v>
      </c>
      <c r="N2489" t="s">
        <v>6186</v>
      </c>
      <c r="O2489" t="s">
        <v>6186</v>
      </c>
      <c r="P2489" t="s">
        <v>6186</v>
      </c>
      <c r="Q2489" t="s">
        <v>6186</v>
      </c>
      <c r="R2489" t="s">
        <v>6186</v>
      </c>
      <c r="S2489" t="s">
        <v>6186</v>
      </c>
      <c r="T2489" t="s">
        <v>6186</v>
      </c>
      <c r="U2489" t="s">
        <v>6186</v>
      </c>
      <c r="V2489" t="s">
        <v>6186</v>
      </c>
      <c r="W2489" t="s">
        <v>6186</v>
      </c>
      <c r="X2489" t="s">
        <v>6186</v>
      </c>
      <c r="Y2489" t="s">
        <v>6186</v>
      </c>
      <c r="Z2489" t="s">
        <v>6186</v>
      </c>
      <c r="AA2489" t="s">
        <v>6186</v>
      </c>
      <c r="AB2489" t="s">
        <v>6186</v>
      </c>
      <c r="AC2489" t="s">
        <v>6186</v>
      </c>
      <c r="AD2489" t="s">
        <v>6186</v>
      </c>
      <c r="AE2489" t="s">
        <v>6186</v>
      </c>
      <c r="AF2489" t="s">
        <v>6186</v>
      </c>
      <c r="AG2489" t="s">
        <v>6186</v>
      </c>
      <c r="AH2489" t="s">
        <v>6186</v>
      </c>
      <c r="AI2489" t="s">
        <v>6186</v>
      </c>
      <c r="AJ2489" t="s">
        <v>6186</v>
      </c>
      <c r="AK2489" t="s">
        <v>6186</v>
      </c>
      <c r="AL2489" t="s">
        <v>6186</v>
      </c>
      <c r="AM2489" t="s">
        <v>6186</v>
      </c>
      <c r="AN2489" t="s">
        <v>6186</v>
      </c>
      <c r="AO2489" t="s">
        <v>6186</v>
      </c>
      <c r="AP2489" t="s">
        <v>6186</v>
      </c>
      <c r="AQ2489" t="s">
        <v>6186</v>
      </c>
      <c r="AR2489" t="s">
        <v>6186</v>
      </c>
      <c r="AS2489" t="s">
        <v>6186</v>
      </c>
      <c r="AT2489" t="s">
        <v>6186</v>
      </c>
      <c r="AU2489" t="s">
        <v>6186</v>
      </c>
      <c r="AV2489" t="s">
        <v>6186</v>
      </c>
      <c r="AW2489" t="s">
        <v>6186</v>
      </c>
      <c r="AX2489" t="s">
        <v>6186</v>
      </c>
      <c r="AY2489" t="s">
        <v>6186</v>
      </c>
      <c r="AZ2489" t="s">
        <v>6186</v>
      </c>
      <c r="BA2489" t="s">
        <v>6186</v>
      </c>
      <c r="BB2489" t="s">
        <v>6186</v>
      </c>
      <c r="BC2489" t="s">
        <v>6186</v>
      </c>
      <c r="BD2489" t="s">
        <v>6186</v>
      </c>
    </row>
    <row r="2490" spans="1:56">
      <c r="A2490" t="s">
        <v>6188</v>
      </c>
      <c r="B2490">
        <v>7000</v>
      </c>
      <c r="C2490">
        <v>1987</v>
      </c>
      <c r="D2490" t="s">
        <v>6186</v>
      </c>
      <c r="E2490" t="s">
        <v>6186</v>
      </c>
      <c r="F2490" t="s">
        <v>6186</v>
      </c>
      <c r="H2490" t="s">
        <v>6186</v>
      </c>
      <c r="I2490" t="str">
        <f t="shared" si="42"/>
        <v/>
      </c>
      <c r="K2490" t="s">
        <v>6186</v>
      </c>
      <c r="L2490" t="s">
        <v>6186</v>
      </c>
      <c r="M2490" t="s">
        <v>6186</v>
      </c>
      <c r="N2490" t="s">
        <v>6186</v>
      </c>
      <c r="O2490" t="s">
        <v>6186</v>
      </c>
      <c r="P2490" t="s">
        <v>6186</v>
      </c>
      <c r="Q2490" t="s">
        <v>6186</v>
      </c>
      <c r="R2490" t="s">
        <v>6186</v>
      </c>
      <c r="S2490" t="s">
        <v>6186</v>
      </c>
      <c r="T2490" t="s">
        <v>6186</v>
      </c>
      <c r="U2490" t="s">
        <v>6186</v>
      </c>
      <c r="V2490" t="s">
        <v>6186</v>
      </c>
      <c r="W2490" t="s">
        <v>6186</v>
      </c>
      <c r="X2490" t="s">
        <v>6186</v>
      </c>
      <c r="Y2490" t="s">
        <v>6186</v>
      </c>
      <c r="Z2490" t="s">
        <v>6186</v>
      </c>
      <c r="AA2490" t="s">
        <v>6186</v>
      </c>
      <c r="AB2490" t="s">
        <v>6186</v>
      </c>
      <c r="AC2490" t="s">
        <v>6186</v>
      </c>
      <c r="AD2490" t="s">
        <v>6186</v>
      </c>
      <c r="AE2490" t="s">
        <v>6186</v>
      </c>
      <c r="AF2490" t="s">
        <v>6186</v>
      </c>
      <c r="AG2490" t="s">
        <v>6186</v>
      </c>
      <c r="AH2490" t="s">
        <v>6186</v>
      </c>
      <c r="AI2490" t="s">
        <v>6186</v>
      </c>
      <c r="AJ2490" t="s">
        <v>6186</v>
      </c>
      <c r="AK2490" t="s">
        <v>6186</v>
      </c>
      <c r="AL2490" t="s">
        <v>6186</v>
      </c>
      <c r="AM2490" t="s">
        <v>6186</v>
      </c>
      <c r="AN2490" t="s">
        <v>6186</v>
      </c>
      <c r="AO2490" t="s">
        <v>6186</v>
      </c>
      <c r="AP2490" t="s">
        <v>6186</v>
      </c>
      <c r="AQ2490" t="s">
        <v>6186</v>
      </c>
      <c r="AR2490" t="s">
        <v>6186</v>
      </c>
      <c r="AS2490" t="s">
        <v>6186</v>
      </c>
      <c r="AT2490" t="s">
        <v>6186</v>
      </c>
      <c r="AU2490" t="s">
        <v>6186</v>
      </c>
      <c r="AV2490" t="s">
        <v>6186</v>
      </c>
      <c r="AW2490" t="s">
        <v>6186</v>
      </c>
      <c r="AX2490" t="s">
        <v>6186</v>
      </c>
      <c r="AY2490" t="s">
        <v>6186</v>
      </c>
      <c r="AZ2490" t="s">
        <v>6186</v>
      </c>
      <c r="BA2490" t="s">
        <v>6186</v>
      </c>
      <c r="BB2490" t="s">
        <v>6186</v>
      </c>
      <c r="BC2490" t="s">
        <v>6186</v>
      </c>
      <c r="BD2490" t="s">
        <v>6186</v>
      </c>
    </row>
    <row r="2491" spans="1:56">
      <c r="A2491" t="s">
        <v>6188</v>
      </c>
      <c r="B2491">
        <v>7000</v>
      </c>
      <c r="C2491">
        <v>1988</v>
      </c>
      <c r="D2491" t="s">
        <v>6186</v>
      </c>
      <c r="E2491" t="s">
        <v>6186</v>
      </c>
      <c r="F2491" t="s">
        <v>6186</v>
      </c>
      <c r="H2491" t="s">
        <v>6186</v>
      </c>
      <c r="I2491" t="str">
        <f t="shared" si="42"/>
        <v/>
      </c>
      <c r="K2491" t="s">
        <v>6186</v>
      </c>
      <c r="L2491" t="s">
        <v>6186</v>
      </c>
      <c r="M2491" t="s">
        <v>6186</v>
      </c>
      <c r="N2491" t="s">
        <v>6186</v>
      </c>
      <c r="O2491" t="s">
        <v>6186</v>
      </c>
      <c r="P2491" t="s">
        <v>6186</v>
      </c>
      <c r="Q2491" t="s">
        <v>6186</v>
      </c>
      <c r="R2491" t="s">
        <v>6186</v>
      </c>
      <c r="S2491" t="s">
        <v>6186</v>
      </c>
      <c r="T2491" t="s">
        <v>6186</v>
      </c>
      <c r="U2491" t="s">
        <v>6186</v>
      </c>
      <c r="V2491" t="s">
        <v>6186</v>
      </c>
      <c r="W2491" t="s">
        <v>6186</v>
      </c>
      <c r="X2491" t="s">
        <v>6186</v>
      </c>
      <c r="Y2491" t="s">
        <v>6186</v>
      </c>
      <c r="Z2491" t="s">
        <v>6186</v>
      </c>
      <c r="AA2491" t="s">
        <v>6186</v>
      </c>
      <c r="AB2491" t="s">
        <v>6186</v>
      </c>
      <c r="AC2491" t="s">
        <v>6186</v>
      </c>
      <c r="AD2491" t="s">
        <v>6186</v>
      </c>
      <c r="AE2491" t="s">
        <v>6186</v>
      </c>
      <c r="AF2491" t="s">
        <v>6186</v>
      </c>
      <c r="AG2491" t="s">
        <v>6186</v>
      </c>
      <c r="AH2491" t="s">
        <v>6186</v>
      </c>
      <c r="AI2491" t="s">
        <v>6186</v>
      </c>
      <c r="AJ2491" t="s">
        <v>6186</v>
      </c>
      <c r="AK2491" t="s">
        <v>6186</v>
      </c>
      <c r="AL2491" t="s">
        <v>6186</v>
      </c>
      <c r="AM2491" t="s">
        <v>6186</v>
      </c>
      <c r="AN2491" t="s">
        <v>6186</v>
      </c>
      <c r="AO2491" t="s">
        <v>6186</v>
      </c>
      <c r="AP2491" t="s">
        <v>6186</v>
      </c>
      <c r="AQ2491" t="s">
        <v>6186</v>
      </c>
      <c r="AR2491" t="s">
        <v>6186</v>
      </c>
      <c r="AS2491" t="s">
        <v>6186</v>
      </c>
      <c r="AT2491" t="s">
        <v>6186</v>
      </c>
      <c r="AU2491" t="s">
        <v>6186</v>
      </c>
      <c r="AV2491" t="s">
        <v>6186</v>
      </c>
      <c r="AW2491" t="s">
        <v>6186</v>
      </c>
      <c r="AX2491" t="s">
        <v>6186</v>
      </c>
      <c r="AY2491" t="s">
        <v>6186</v>
      </c>
      <c r="AZ2491" t="s">
        <v>6186</v>
      </c>
      <c r="BA2491" t="s">
        <v>6186</v>
      </c>
      <c r="BB2491" t="s">
        <v>6186</v>
      </c>
      <c r="BC2491" t="s">
        <v>6186</v>
      </c>
      <c r="BD2491" t="s">
        <v>6186</v>
      </c>
    </row>
    <row r="2492" spans="1:56">
      <c r="A2492" t="s">
        <v>6188</v>
      </c>
      <c r="B2492">
        <v>7000</v>
      </c>
      <c r="C2492">
        <v>1989</v>
      </c>
      <c r="D2492" t="s">
        <v>6186</v>
      </c>
      <c r="E2492" t="s">
        <v>6186</v>
      </c>
      <c r="F2492" t="s">
        <v>6186</v>
      </c>
      <c r="H2492" t="s">
        <v>6186</v>
      </c>
      <c r="I2492" t="str">
        <f t="shared" si="42"/>
        <v/>
      </c>
      <c r="K2492" t="s">
        <v>6186</v>
      </c>
      <c r="L2492" t="s">
        <v>6186</v>
      </c>
      <c r="M2492" t="s">
        <v>6186</v>
      </c>
      <c r="N2492" t="s">
        <v>6186</v>
      </c>
      <c r="O2492" t="s">
        <v>6186</v>
      </c>
      <c r="P2492" t="s">
        <v>6186</v>
      </c>
      <c r="Q2492" t="s">
        <v>6186</v>
      </c>
      <c r="R2492" t="s">
        <v>6186</v>
      </c>
      <c r="S2492" t="s">
        <v>6186</v>
      </c>
      <c r="T2492" t="s">
        <v>6186</v>
      </c>
      <c r="U2492" t="s">
        <v>6186</v>
      </c>
      <c r="V2492" t="s">
        <v>6186</v>
      </c>
      <c r="W2492" t="s">
        <v>6186</v>
      </c>
      <c r="X2492" t="s">
        <v>6186</v>
      </c>
      <c r="Y2492" t="s">
        <v>6186</v>
      </c>
      <c r="Z2492" t="s">
        <v>6186</v>
      </c>
      <c r="AA2492" t="s">
        <v>6186</v>
      </c>
      <c r="AB2492" t="s">
        <v>6186</v>
      </c>
      <c r="AC2492" t="s">
        <v>6186</v>
      </c>
      <c r="AD2492" t="s">
        <v>6186</v>
      </c>
      <c r="AE2492" t="s">
        <v>6186</v>
      </c>
      <c r="AF2492" t="s">
        <v>6186</v>
      </c>
      <c r="AG2492" t="s">
        <v>6186</v>
      </c>
      <c r="AH2492" t="s">
        <v>6186</v>
      </c>
      <c r="AI2492" t="s">
        <v>6186</v>
      </c>
      <c r="AJ2492" t="s">
        <v>6186</v>
      </c>
      <c r="AK2492" t="s">
        <v>6186</v>
      </c>
      <c r="AL2492" t="s">
        <v>6186</v>
      </c>
      <c r="AM2492" t="s">
        <v>6186</v>
      </c>
      <c r="AN2492" t="s">
        <v>6186</v>
      </c>
      <c r="AO2492" t="s">
        <v>6186</v>
      </c>
      <c r="AP2492" t="s">
        <v>6186</v>
      </c>
      <c r="AQ2492" t="s">
        <v>6186</v>
      </c>
      <c r="AR2492" t="s">
        <v>6186</v>
      </c>
      <c r="AS2492" t="s">
        <v>6186</v>
      </c>
      <c r="AT2492" t="s">
        <v>6186</v>
      </c>
      <c r="AU2492" t="s">
        <v>6186</v>
      </c>
      <c r="AV2492" t="s">
        <v>6186</v>
      </c>
      <c r="AW2492" t="s">
        <v>6186</v>
      </c>
      <c r="AX2492" t="s">
        <v>6186</v>
      </c>
      <c r="AY2492" t="s">
        <v>6186</v>
      </c>
      <c r="AZ2492" t="s">
        <v>6186</v>
      </c>
      <c r="BA2492" t="s">
        <v>6186</v>
      </c>
      <c r="BB2492" t="s">
        <v>6186</v>
      </c>
      <c r="BC2492" t="s">
        <v>6186</v>
      </c>
      <c r="BD2492" t="s">
        <v>6186</v>
      </c>
    </row>
    <row r="2493" spans="1:56">
      <c r="A2493" t="s">
        <v>6188</v>
      </c>
      <c r="B2493">
        <v>7000</v>
      </c>
      <c r="C2493">
        <v>1990</v>
      </c>
      <c r="D2493" t="s">
        <v>6186</v>
      </c>
      <c r="E2493" t="s">
        <v>6186</v>
      </c>
      <c r="F2493" t="s">
        <v>6186</v>
      </c>
      <c r="H2493" t="s">
        <v>6186</v>
      </c>
      <c r="I2493" t="str">
        <f t="shared" si="42"/>
        <v/>
      </c>
      <c r="K2493" t="s">
        <v>6186</v>
      </c>
      <c r="L2493" t="s">
        <v>6186</v>
      </c>
      <c r="M2493" t="s">
        <v>6186</v>
      </c>
      <c r="N2493" t="s">
        <v>6186</v>
      </c>
      <c r="O2493" t="s">
        <v>6186</v>
      </c>
      <c r="P2493" t="s">
        <v>6186</v>
      </c>
      <c r="Q2493" t="s">
        <v>6186</v>
      </c>
      <c r="R2493" t="s">
        <v>6186</v>
      </c>
      <c r="S2493" t="s">
        <v>6186</v>
      </c>
      <c r="T2493" t="s">
        <v>6186</v>
      </c>
      <c r="U2493" t="s">
        <v>6186</v>
      </c>
      <c r="V2493" t="s">
        <v>6186</v>
      </c>
      <c r="W2493" t="s">
        <v>6186</v>
      </c>
      <c r="X2493" t="s">
        <v>6186</v>
      </c>
      <c r="Y2493" t="s">
        <v>6186</v>
      </c>
      <c r="Z2493" t="s">
        <v>6186</v>
      </c>
      <c r="AA2493" t="s">
        <v>6186</v>
      </c>
      <c r="AB2493" t="s">
        <v>6186</v>
      </c>
      <c r="AC2493" t="s">
        <v>6186</v>
      </c>
      <c r="AD2493" t="s">
        <v>6186</v>
      </c>
      <c r="AE2493" t="s">
        <v>6186</v>
      </c>
      <c r="AF2493" t="s">
        <v>6186</v>
      </c>
      <c r="AG2493" t="s">
        <v>6186</v>
      </c>
      <c r="AH2493" t="s">
        <v>6186</v>
      </c>
      <c r="AI2493" t="s">
        <v>6186</v>
      </c>
      <c r="AJ2493" t="s">
        <v>6186</v>
      </c>
      <c r="AK2493" t="s">
        <v>6186</v>
      </c>
      <c r="AL2493" t="s">
        <v>6186</v>
      </c>
      <c r="AM2493" t="s">
        <v>6186</v>
      </c>
      <c r="AN2493" t="s">
        <v>6186</v>
      </c>
      <c r="AO2493" t="s">
        <v>6186</v>
      </c>
      <c r="AP2493" t="s">
        <v>6186</v>
      </c>
      <c r="AQ2493" t="s">
        <v>6186</v>
      </c>
      <c r="AR2493" t="s">
        <v>6186</v>
      </c>
      <c r="AS2493" t="s">
        <v>6186</v>
      </c>
      <c r="AT2493" t="s">
        <v>6186</v>
      </c>
      <c r="AU2493" t="s">
        <v>6186</v>
      </c>
      <c r="AV2493" t="s">
        <v>6186</v>
      </c>
      <c r="AW2493" t="s">
        <v>6186</v>
      </c>
      <c r="AX2493" t="s">
        <v>6186</v>
      </c>
      <c r="AY2493" t="s">
        <v>6186</v>
      </c>
      <c r="AZ2493" t="s">
        <v>6186</v>
      </c>
      <c r="BA2493" t="s">
        <v>6186</v>
      </c>
      <c r="BB2493" t="s">
        <v>6186</v>
      </c>
      <c r="BC2493" t="s">
        <v>6186</v>
      </c>
      <c r="BD2493" t="s">
        <v>6186</v>
      </c>
    </row>
    <row r="2494" spans="1:56">
      <c r="A2494" t="s">
        <v>6188</v>
      </c>
      <c r="B2494">
        <v>7000</v>
      </c>
      <c r="C2494">
        <v>1991</v>
      </c>
      <c r="D2494" t="s">
        <v>6186</v>
      </c>
      <c r="E2494" t="s">
        <v>6186</v>
      </c>
      <c r="F2494" t="s">
        <v>6186</v>
      </c>
      <c r="H2494" t="s">
        <v>6186</v>
      </c>
      <c r="I2494" t="str">
        <f t="shared" si="42"/>
        <v/>
      </c>
      <c r="K2494" t="s">
        <v>6186</v>
      </c>
      <c r="L2494" t="s">
        <v>6186</v>
      </c>
      <c r="M2494" t="s">
        <v>6186</v>
      </c>
      <c r="N2494" t="s">
        <v>6186</v>
      </c>
      <c r="O2494" t="s">
        <v>6186</v>
      </c>
      <c r="P2494" t="s">
        <v>6186</v>
      </c>
      <c r="Q2494" t="s">
        <v>6186</v>
      </c>
      <c r="R2494" t="s">
        <v>6186</v>
      </c>
      <c r="S2494" t="s">
        <v>6186</v>
      </c>
      <c r="T2494" t="s">
        <v>6186</v>
      </c>
      <c r="U2494" t="s">
        <v>6186</v>
      </c>
      <c r="V2494" t="s">
        <v>6186</v>
      </c>
      <c r="W2494" t="s">
        <v>6186</v>
      </c>
      <c r="X2494" t="s">
        <v>6186</v>
      </c>
      <c r="Y2494" t="s">
        <v>6186</v>
      </c>
      <c r="Z2494" t="s">
        <v>6186</v>
      </c>
      <c r="AA2494" t="s">
        <v>6186</v>
      </c>
      <c r="AB2494" t="s">
        <v>6186</v>
      </c>
      <c r="AC2494" t="s">
        <v>6186</v>
      </c>
      <c r="AD2494" t="s">
        <v>6186</v>
      </c>
      <c r="AE2494" t="s">
        <v>6186</v>
      </c>
      <c r="AF2494" t="s">
        <v>6186</v>
      </c>
      <c r="AG2494" t="s">
        <v>6186</v>
      </c>
      <c r="AH2494" t="s">
        <v>6186</v>
      </c>
      <c r="AI2494" t="s">
        <v>6186</v>
      </c>
      <c r="AJ2494" t="s">
        <v>6186</v>
      </c>
      <c r="AK2494" t="s">
        <v>6186</v>
      </c>
      <c r="AL2494" t="s">
        <v>6186</v>
      </c>
      <c r="AM2494" t="s">
        <v>6186</v>
      </c>
      <c r="AN2494" t="s">
        <v>6186</v>
      </c>
      <c r="AO2494" t="s">
        <v>6186</v>
      </c>
      <c r="AP2494" t="s">
        <v>6186</v>
      </c>
      <c r="AQ2494" t="s">
        <v>6186</v>
      </c>
      <c r="AR2494" t="s">
        <v>6186</v>
      </c>
      <c r="AS2494" t="s">
        <v>6186</v>
      </c>
      <c r="AT2494" t="s">
        <v>6186</v>
      </c>
      <c r="AU2494" t="s">
        <v>6186</v>
      </c>
      <c r="AV2494" t="s">
        <v>6186</v>
      </c>
      <c r="AW2494" t="s">
        <v>6186</v>
      </c>
      <c r="AX2494" t="s">
        <v>6186</v>
      </c>
      <c r="AY2494" t="s">
        <v>6186</v>
      </c>
      <c r="AZ2494" t="s">
        <v>6186</v>
      </c>
      <c r="BA2494" t="s">
        <v>6186</v>
      </c>
      <c r="BB2494" t="s">
        <v>6186</v>
      </c>
      <c r="BC2494" t="s">
        <v>6186</v>
      </c>
      <c r="BD2494" t="s">
        <v>6186</v>
      </c>
    </row>
    <row r="2495" spans="1:56">
      <c r="A2495" t="s">
        <v>6188</v>
      </c>
      <c r="B2495">
        <v>7000</v>
      </c>
      <c r="C2495">
        <v>1992</v>
      </c>
      <c r="D2495" t="s">
        <v>6186</v>
      </c>
      <c r="E2495" t="s">
        <v>6186</v>
      </c>
      <c r="F2495" t="s">
        <v>6186</v>
      </c>
      <c r="H2495" t="s">
        <v>6186</v>
      </c>
      <c r="I2495" t="str">
        <f t="shared" si="42"/>
        <v/>
      </c>
      <c r="K2495" t="s">
        <v>6186</v>
      </c>
      <c r="L2495" t="s">
        <v>6186</v>
      </c>
      <c r="M2495" t="s">
        <v>6186</v>
      </c>
      <c r="N2495" t="s">
        <v>6186</v>
      </c>
      <c r="O2495" t="s">
        <v>6186</v>
      </c>
      <c r="P2495" t="s">
        <v>6186</v>
      </c>
      <c r="Q2495" t="s">
        <v>6186</v>
      </c>
      <c r="R2495" t="s">
        <v>6186</v>
      </c>
      <c r="S2495" t="s">
        <v>6186</v>
      </c>
      <c r="T2495" t="s">
        <v>6186</v>
      </c>
      <c r="U2495" t="s">
        <v>6186</v>
      </c>
      <c r="V2495" t="s">
        <v>6186</v>
      </c>
      <c r="W2495" t="s">
        <v>6186</v>
      </c>
      <c r="X2495" t="s">
        <v>6186</v>
      </c>
      <c r="Y2495" t="s">
        <v>6186</v>
      </c>
      <c r="Z2495" t="s">
        <v>6186</v>
      </c>
      <c r="AA2495" t="s">
        <v>6186</v>
      </c>
      <c r="AB2495" t="s">
        <v>6186</v>
      </c>
      <c r="AC2495" t="s">
        <v>6186</v>
      </c>
      <c r="AD2495" t="s">
        <v>6186</v>
      </c>
      <c r="AE2495" t="s">
        <v>6186</v>
      </c>
      <c r="AF2495" t="s">
        <v>6186</v>
      </c>
      <c r="AG2495" t="s">
        <v>6186</v>
      </c>
      <c r="AH2495" t="s">
        <v>6186</v>
      </c>
      <c r="AI2495" t="s">
        <v>6186</v>
      </c>
      <c r="AJ2495" t="s">
        <v>6186</v>
      </c>
      <c r="AK2495" t="s">
        <v>6186</v>
      </c>
      <c r="AL2495" t="s">
        <v>6186</v>
      </c>
      <c r="AM2495" t="s">
        <v>6186</v>
      </c>
      <c r="AN2495" t="s">
        <v>6186</v>
      </c>
      <c r="AO2495" t="s">
        <v>6186</v>
      </c>
      <c r="AP2495" t="s">
        <v>6186</v>
      </c>
      <c r="AQ2495" t="s">
        <v>6186</v>
      </c>
      <c r="AR2495" t="s">
        <v>6186</v>
      </c>
      <c r="AS2495" t="s">
        <v>6186</v>
      </c>
      <c r="AT2495" t="s">
        <v>6186</v>
      </c>
      <c r="AU2495" t="s">
        <v>6186</v>
      </c>
      <c r="AV2495" t="s">
        <v>6186</v>
      </c>
      <c r="AW2495" t="s">
        <v>6186</v>
      </c>
      <c r="AX2495" t="s">
        <v>6186</v>
      </c>
      <c r="AY2495" t="s">
        <v>6186</v>
      </c>
      <c r="AZ2495" t="s">
        <v>6186</v>
      </c>
      <c r="BA2495" t="s">
        <v>6186</v>
      </c>
      <c r="BB2495" t="s">
        <v>6186</v>
      </c>
      <c r="BC2495" t="s">
        <v>6186</v>
      </c>
      <c r="BD2495" t="s">
        <v>6186</v>
      </c>
    </row>
    <row r="2496" spans="1:56">
      <c r="A2496" t="s">
        <v>6188</v>
      </c>
      <c r="B2496">
        <v>7000</v>
      </c>
      <c r="C2496">
        <v>1993</v>
      </c>
      <c r="D2496" t="s">
        <v>6186</v>
      </c>
      <c r="E2496" t="s">
        <v>6186</v>
      </c>
      <c r="F2496" t="s">
        <v>6186</v>
      </c>
      <c r="H2496" t="s">
        <v>6186</v>
      </c>
      <c r="I2496" t="str">
        <f t="shared" si="42"/>
        <v/>
      </c>
      <c r="K2496" t="s">
        <v>6186</v>
      </c>
      <c r="L2496" t="s">
        <v>6186</v>
      </c>
      <c r="M2496" t="s">
        <v>6186</v>
      </c>
      <c r="N2496" t="s">
        <v>6186</v>
      </c>
      <c r="O2496" t="s">
        <v>6186</v>
      </c>
      <c r="P2496" t="s">
        <v>6186</v>
      </c>
      <c r="Q2496" t="s">
        <v>6186</v>
      </c>
      <c r="R2496" t="s">
        <v>6186</v>
      </c>
      <c r="S2496" t="s">
        <v>6186</v>
      </c>
      <c r="T2496" t="s">
        <v>6186</v>
      </c>
      <c r="U2496" t="s">
        <v>6186</v>
      </c>
      <c r="V2496" t="s">
        <v>6186</v>
      </c>
      <c r="W2496" t="s">
        <v>6186</v>
      </c>
      <c r="X2496" t="s">
        <v>6186</v>
      </c>
      <c r="Y2496" t="s">
        <v>6186</v>
      </c>
      <c r="Z2496" t="s">
        <v>6186</v>
      </c>
      <c r="AA2496" t="s">
        <v>6186</v>
      </c>
      <c r="AB2496" t="s">
        <v>6186</v>
      </c>
      <c r="AC2496" t="s">
        <v>6186</v>
      </c>
      <c r="AD2496" t="s">
        <v>6186</v>
      </c>
      <c r="AE2496" t="s">
        <v>6186</v>
      </c>
      <c r="AF2496" t="s">
        <v>6186</v>
      </c>
      <c r="AG2496" t="s">
        <v>6186</v>
      </c>
      <c r="AH2496" t="s">
        <v>6186</v>
      </c>
      <c r="AI2496" t="s">
        <v>6186</v>
      </c>
      <c r="AJ2496" t="s">
        <v>6186</v>
      </c>
      <c r="AK2496" t="s">
        <v>6186</v>
      </c>
      <c r="AL2496" t="s">
        <v>6186</v>
      </c>
      <c r="AM2496" t="s">
        <v>6186</v>
      </c>
      <c r="AN2496" t="s">
        <v>6186</v>
      </c>
      <c r="AO2496" t="s">
        <v>6186</v>
      </c>
      <c r="AP2496" t="s">
        <v>6186</v>
      </c>
      <c r="AQ2496" t="s">
        <v>6186</v>
      </c>
      <c r="AR2496" t="s">
        <v>6186</v>
      </c>
      <c r="AS2496" t="s">
        <v>6186</v>
      </c>
      <c r="AT2496" t="s">
        <v>6186</v>
      </c>
      <c r="AU2496" t="s">
        <v>6186</v>
      </c>
      <c r="AV2496" t="s">
        <v>6186</v>
      </c>
      <c r="AW2496" t="s">
        <v>6186</v>
      </c>
      <c r="AX2496" t="s">
        <v>6186</v>
      </c>
      <c r="AY2496" t="s">
        <v>6186</v>
      </c>
      <c r="AZ2496" t="s">
        <v>6186</v>
      </c>
      <c r="BA2496" t="s">
        <v>6186</v>
      </c>
      <c r="BB2496" t="s">
        <v>6186</v>
      </c>
      <c r="BC2496" t="s">
        <v>6186</v>
      </c>
      <c r="BD2496" t="s">
        <v>6186</v>
      </c>
    </row>
    <row r="2497" spans="1:56">
      <c r="A2497" t="s">
        <v>6188</v>
      </c>
      <c r="B2497">
        <v>7000</v>
      </c>
      <c r="C2497">
        <v>1994</v>
      </c>
      <c r="D2497" t="s">
        <v>6186</v>
      </c>
      <c r="E2497" t="s">
        <v>6186</v>
      </c>
      <c r="F2497" t="s">
        <v>6186</v>
      </c>
      <c r="H2497" t="s">
        <v>6186</v>
      </c>
      <c r="I2497" t="str">
        <f t="shared" si="42"/>
        <v/>
      </c>
      <c r="K2497" t="s">
        <v>6186</v>
      </c>
      <c r="L2497" t="s">
        <v>6186</v>
      </c>
      <c r="M2497" t="s">
        <v>6186</v>
      </c>
      <c r="N2497" t="s">
        <v>6186</v>
      </c>
      <c r="O2497" t="s">
        <v>6186</v>
      </c>
      <c r="P2497" t="s">
        <v>6186</v>
      </c>
      <c r="Q2497" t="s">
        <v>6186</v>
      </c>
      <c r="R2497" t="s">
        <v>6186</v>
      </c>
      <c r="S2497" t="s">
        <v>6186</v>
      </c>
      <c r="T2497" t="s">
        <v>6186</v>
      </c>
      <c r="U2497" t="s">
        <v>6186</v>
      </c>
      <c r="V2497" t="s">
        <v>6186</v>
      </c>
      <c r="W2497" t="s">
        <v>6186</v>
      </c>
      <c r="X2497" t="s">
        <v>6186</v>
      </c>
      <c r="Y2497" t="s">
        <v>6186</v>
      </c>
      <c r="Z2497" t="s">
        <v>6186</v>
      </c>
      <c r="AA2497" t="s">
        <v>6186</v>
      </c>
      <c r="AB2497" t="s">
        <v>6186</v>
      </c>
      <c r="AC2497" t="s">
        <v>6186</v>
      </c>
      <c r="AD2497" t="s">
        <v>6186</v>
      </c>
      <c r="AE2497" t="s">
        <v>6186</v>
      </c>
      <c r="AF2497" t="s">
        <v>6186</v>
      </c>
      <c r="AG2497" t="s">
        <v>6186</v>
      </c>
      <c r="AH2497" t="s">
        <v>6186</v>
      </c>
      <c r="AI2497" t="s">
        <v>6186</v>
      </c>
      <c r="AJ2497" t="s">
        <v>6186</v>
      </c>
      <c r="AK2497" t="s">
        <v>6186</v>
      </c>
      <c r="AL2497" t="s">
        <v>6186</v>
      </c>
      <c r="AM2497" t="s">
        <v>6186</v>
      </c>
      <c r="AN2497" t="s">
        <v>6186</v>
      </c>
      <c r="AO2497" t="s">
        <v>6186</v>
      </c>
      <c r="AP2497" t="s">
        <v>6186</v>
      </c>
      <c r="AQ2497" t="s">
        <v>6186</v>
      </c>
      <c r="AR2497" t="s">
        <v>6186</v>
      </c>
      <c r="AS2497" t="s">
        <v>6186</v>
      </c>
      <c r="AT2497" t="s">
        <v>6186</v>
      </c>
      <c r="AU2497" t="s">
        <v>6186</v>
      </c>
      <c r="AV2497" t="s">
        <v>6186</v>
      </c>
      <c r="AW2497" t="s">
        <v>6186</v>
      </c>
      <c r="AX2497" t="s">
        <v>6186</v>
      </c>
      <c r="AY2497" t="s">
        <v>6186</v>
      </c>
      <c r="AZ2497" t="s">
        <v>6186</v>
      </c>
      <c r="BA2497" t="s">
        <v>6186</v>
      </c>
      <c r="BB2497" t="s">
        <v>6186</v>
      </c>
      <c r="BC2497" t="s">
        <v>6186</v>
      </c>
      <c r="BD2497" t="s">
        <v>6186</v>
      </c>
    </row>
    <row r="2498" spans="1:56">
      <c r="A2498" t="s">
        <v>6188</v>
      </c>
      <c r="B2498">
        <v>7000</v>
      </c>
      <c r="C2498">
        <v>1995</v>
      </c>
      <c r="D2498" t="s">
        <v>6186</v>
      </c>
      <c r="E2498" t="s">
        <v>6186</v>
      </c>
      <c r="F2498" t="s">
        <v>6186</v>
      </c>
      <c r="H2498" t="s">
        <v>6186</v>
      </c>
      <c r="I2498" t="str">
        <f t="shared" si="42"/>
        <v/>
      </c>
      <c r="K2498" t="s">
        <v>6186</v>
      </c>
      <c r="L2498" t="s">
        <v>6186</v>
      </c>
      <c r="M2498" t="s">
        <v>6186</v>
      </c>
      <c r="N2498" t="s">
        <v>6186</v>
      </c>
      <c r="O2498" t="s">
        <v>6186</v>
      </c>
      <c r="P2498" t="s">
        <v>6186</v>
      </c>
      <c r="Q2498" t="s">
        <v>6186</v>
      </c>
      <c r="R2498" t="s">
        <v>6186</v>
      </c>
      <c r="S2498" t="s">
        <v>6186</v>
      </c>
      <c r="T2498" t="s">
        <v>6186</v>
      </c>
      <c r="U2498" t="s">
        <v>6186</v>
      </c>
      <c r="V2498" t="s">
        <v>6186</v>
      </c>
      <c r="W2498" t="s">
        <v>6186</v>
      </c>
      <c r="X2498" t="s">
        <v>6186</v>
      </c>
      <c r="Y2498" t="s">
        <v>6186</v>
      </c>
      <c r="Z2498" t="s">
        <v>6186</v>
      </c>
      <c r="AA2498" t="s">
        <v>6186</v>
      </c>
      <c r="AB2498" t="s">
        <v>6186</v>
      </c>
      <c r="AC2498" t="s">
        <v>6186</v>
      </c>
      <c r="AD2498" t="s">
        <v>6186</v>
      </c>
      <c r="AE2498" t="s">
        <v>6186</v>
      </c>
      <c r="AF2498" t="s">
        <v>6186</v>
      </c>
      <c r="AG2498" t="s">
        <v>6186</v>
      </c>
      <c r="AH2498" t="s">
        <v>6186</v>
      </c>
      <c r="AI2498" t="s">
        <v>6186</v>
      </c>
      <c r="AJ2498" t="s">
        <v>6186</v>
      </c>
      <c r="AK2498" t="s">
        <v>6186</v>
      </c>
      <c r="AL2498" t="s">
        <v>6186</v>
      </c>
      <c r="AM2498" t="s">
        <v>6186</v>
      </c>
      <c r="AN2498" t="s">
        <v>6186</v>
      </c>
      <c r="AO2498" t="s">
        <v>6186</v>
      </c>
      <c r="AP2498" t="s">
        <v>6186</v>
      </c>
      <c r="AQ2498" t="s">
        <v>6186</v>
      </c>
      <c r="AR2498" t="s">
        <v>6186</v>
      </c>
      <c r="AS2498" t="s">
        <v>6186</v>
      </c>
      <c r="AT2498" t="s">
        <v>6186</v>
      </c>
      <c r="AU2498" t="s">
        <v>6186</v>
      </c>
      <c r="AV2498" t="s">
        <v>6186</v>
      </c>
      <c r="AW2498" t="s">
        <v>6186</v>
      </c>
      <c r="AX2498" t="s">
        <v>6186</v>
      </c>
      <c r="AY2498" t="s">
        <v>6186</v>
      </c>
      <c r="AZ2498" t="s">
        <v>6186</v>
      </c>
      <c r="BA2498" t="s">
        <v>6186</v>
      </c>
      <c r="BB2498" t="s">
        <v>6186</v>
      </c>
      <c r="BC2498" t="s">
        <v>6186</v>
      </c>
      <c r="BD2498" t="s">
        <v>6186</v>
      </c>
    </row>
    <row r="2499" spans="1:56">
      <c r="A2499" t="s">
        <v>6188</v>
      </c>
      <c r="B2499">
        <v>7000</v>
      </c>
      <c r="C2499">
        <v>1996</v>
      </c>
      <c r="D2499" t="s">
        <v>6186</v>
      </c>
      <c r="E2499" t="s">
        <v>6186</v>
      </c>
      <c r="F2499" t="s">
        <v>6186</v>
      </c>
      <c r="H2499" t="s">
        <v>6186</v>
      </c>
      <c r="I2499" t="str">
        <f t="shared" si="42"/>
        <v/>
      </c>
      <c r="K2499" t="s">
        <v>6186</v>
      </c>
      <c r="L2499" t="s">
        <v>6186</v>
      </c>
      <c r="M2499" t="s">
        <v>6186</v>
      </c>
      <c r="N2499" t="s">
        <v>6186</v>
      </c>
      <c r="O2499" t="s">
        <v>6186</v>
      </c>
      <c r="P2499" t="s">
        <v>6186</v>
      </c>
      <c r="Q2499" t="s">
        <v>6186</v>
      </c>
      <c r="R2499" t="s">
        <v>6186</v>
      </c>
      <c r="S2499" t="s">
        <v>6186</v>
      </c>
      <c r="T2499" t="s">
        <v>6186</v>
      </c>
      <c r="U2499" t="s">
        <v>6186</v>
      </c>
      <c r="V2499" t="s">
        <v>6186</v>
      </c>
      <c r="W2499" t="s">
        <v>6186</v>
      </c>
      <c r="X2499" t="s">
        <v>6186</v>
      </c>
      <c r="Y2499" t="s">
        <v>6186</v>
      </c>
      <c r="Z2499" t="s">
        <v>6186</v>
      </c>
      <c r="AA2499" t="s">
        <v>6186</v>
      </c>
      <c r="AB2499" t="s">
        <v>6186</v>
      </c>
      <c r="AC2499" t="s">
        <v>6186</v>
      </c>
      <c r="AD2499" t="s">
        <v>6186</v>
      </c>
      <c r="AE2499" t="s">
        <v>6186</v>
      </c>
      <c r="AF2499" t="s">
        <v>6186</v>
      </c>
      <c r="AG2499" t="s">
        <v>6186</v>
      </c>
      <c r="AH2499" t="s">
        <v>6186</v>
      </c>
      <c r="AI2499" t="s">
        <v>6186</v>
      </c>
      <c r="AJ2499" t="s">
        <v>6186</v>
      </c>
      <c r="AK2499" t="s">
        <v>6186</v>
      </c>
      <c r="AL2499" t="s">
        <v>6186</v>
      </c>
      <c r="AM2499" t="s">
        <v>6186</v>
      </c>
      <c r="AN2499" t="s">
        <v>6186</v>
      </c>
      <c r="AO2499" t="s">
        <v>6186</v>
      </c>
      <c r="AP2499" t="s">
        <v>6186</v>
      </c>
      <c r="AQ2499" t="s">
        <v>6186</v>
      </c>
      <c r="AR2499" t="s">
        <v>6186</v>
      </c>
      <c r="AS2499" t="s">
        <v>6186</v>
      </c>
      <c r="AT2499" t="s">
        <v>6186</v>
      </c>
      <c r="AU2499" t="s">
        <v>6186</v>
      </c>
      <c r="AV2499" t="s">
        <v>6186</v>
      </c>
      <c r="AW2499" t="s">
        <v>6186</v>
      </c>
      <c r="AX2499" t="s">
        <v>6186</v>
      </c>
      <c r="AY2499" t="s">
        <v>6186</v>
      </c>
      <c r="AZ2499" t="s">
        <v>6186</v>
      </c>
      <c r="BA2499" t="s">
        <v>6186</v>
      </c>
      <c r="BB2499" t="s">
        <v>6186</v>
      </c>
      <c r="BC2499" t="s">
        <v>6186</v>
      </c>
      <c r="BD2499" t="s">
        <v>6186</v>
      </c>
    </row>
    <row r="2500" spans="1:56">
      <c r="A2500" t="s">
        <v>6188</v>
      </c>
      <c r="B2500">
        <v>7000</v>
      </c>
      <c r="C2500">
        <v>1997</v>
      </c>
      <c r="D2500" t="s">
        <v>6186</v>
      </c>
      <c r="E2500" t="s">
        <v>6186</v>
      </c>
      <c r="F2500" t="s">
        <v>6186</v>
      </c>
      <c r="H2500" t="s">
        <v>6186</v>
      </c>
      <c r="I2500" t="str">
        <f t="shared" si="42"/>
        <v/>
      </c>
      <c r="K2500" t="s">
        <v>6186</v>
      </c>
      <c r="L2500" t="s">
        <v>6186</v>
      </c>
      <c r="M2500" t="s">
        <v>6186</v>
      </c>
      <c r="N2500" t="s">
        <v>6186</v>
      </c>
      <c r="O2500" t="s">
        <v>6186</v>
      </c>
      <c r="P2500" t="s">
        <v>6186</v>
      </c>
      <c r="Q2500" t="s">
        <v>6186</v>
      </c>
      <c r="R2500" t="s">
        <v>6186</v>
      </c>
      <c r="S2500" t="s">
        <v>6186</v>
      </c>
      <c r="T2500" t="s">
        <v>6186</v>
      </c>
      <c r="U2500" t="s">
        <v>6186</v>
      </c>
      <c r="V2500" t="s">
        <v>6186</v>
      </c>
      <c r="W2500" t="s">
        <v>6186</v>
      </c>
      <c r="X2500" t="s">
        <v>6186</v>
      </c>
      <c r="Y2500" t="s">
        <v>6186</v>
      </c>
      <c r="Z2500" t="s">
        <v>6186</v>
      </c>
      <c r="AA2500" t="s">
        <v>6186</v>
      </c>
      <c r="AB2500" t="s">
        <v>6186</v>
      </c>
      <c r="AC2500" t="s">
        <v>6186</v>
      </c>
      <c r="AD2500" t="s">
        <v>6186</v>
      </c>
      <c r="AE2500" t="s">
        <v>6186</v>
      </c>
      <c r="AF2500" t="s">
        <v>6186</v>
      </c>
      <c r="AG2500" t="s">
        <v>6186</v>
      </c>
      <c r="AH2500" t="s">
        <v>6186</v>
      </c>
      <c r="AI2500" t="s">
        <v>6186</v>
      </c>
      <c r="AJ2500" t="s">
        <v>6186</v>
      </c>
      <c r="AK2500" t="s">
        <v>6186</v>
      </c>
      <c r="AL2500" t="s">
        <v>6186</v>
      </c>
      <c r="AM2500" t="s">
        <v>6186</v>
      </c>
      <c r="AN2500" t="s">
        <v>6186</v>
      </c>
      <c r="AO2500" t="s">
        <v>6186</v>
      </c>
      <c r="AP2500" t="s">
        <v>6186</v>
      </c>
      <c r="AQ2500" t="s">
        <v>6186</v>
      </c>
      <c r="AR2500" t="s">
        <v>6186</v>
      </c>
      <c r="AS2500" t="s">
        <v>6186</v>
      </c>
      <c r="AT2500" t="s">
        <v>6186</v>
      </c>
      <c r="AU2500" t="s">
        <v>6186</v>
      </c>
      <c r="AV2500" t="s">
        <v>6186</v>
      </c>
      <c r="AW2500" t="s">
        <v>6186</v>
      </c>
      <c r="AX2500" t="s">
        <v>6186</v>
      </c>
      <c r="AY2500" t="s">
        <v>6186</v>
      </c>
      <c r="AZ2500" t="s">
        <v>6186</v>
      </c>
      <c r="BA2500" t="s">
        <v>6186</v>
      </c>
      <c r="BB2500" t="s">
        <v>6186</v>
      </c>
      <c r="BC2500" t="s">
        <v>6186</v>
      </c>
      <c r="BD2500" t="s">
        <v>6186</v>
      </c>
    </row>
    <row r="2501" spans="1:56">
      <c r="A2501" t="s">
        <v>6188</v>
      </c>
      <c r="B2501">
        <v>7000</v>
      </c>
      <c r="C2501">
        <v>1998</v>
      </c>
      <c r="D2501" t="s">
        <v>6186</v>
      </c>
      <c r="E2501" t="s">
        <v>6186</v>
      </c>
      <c r="F2501" t="s">
        <v>6186</v>
      </c>
      <c r="H2501" t="s">
        <v>6186</v>
      </c>
      <c r="I2501" t="str">
        <f t="shared" si="42"/>
        <v/>
      </c>
      <c r="K2501" t="s">
        <v>6186</v>
      </c>
      <c r="L2501" t="s">
        <v>6186</v>
      </c>
      <c r="M2501" t="s">
        <v>6186</v>
      </c>
      <c r="N2501" t="s">
        <v>6186</v>
      </c>
      <c r="O2501" t="s">
        <v>6186</v>
      </c>
      <c r="P2501" t="s">
        <v>6186</v>
      </c>
      <c r="Q2501" t="s">
        <v>6186</v>
      </c>
      <c r="R2501" t="s">
        <v>6186</v>
      </c>
      <c r="S2501" t="s">
        <v>6186</v>
      </c>
      <c r="T2501" t="s">
        <v>6186</v>
      </c>
      <c r="U2501" t="s">
        <v>6186</v>
      </c>
      <c r="V2501" t="s">
        <v>6186</v>
      </c>
      <c r="W2501" t="s">
        <v>6186</v>
      </c>
      <c r="X2501" t="s">
        <v>6186</v>
      </c>
      <c r="Y2501" t="s">
        <v>6186</v>
      </c>
      <c r="Z2501" t="s">
        <v>6186</v>
      </c>
      <c r="AA2501" t="s">
        <v>6186</v>
      </c>
      <c r="AB2501" t="s">
        <v>6186</v>
      </c>
      <c r="AC2501" t="s">
        <v>6186</v>
      </c>
      <c r="AD2501" t="s">
        <v>6186</v>
      </c>
      <c r="AE2501" t="s">
        <v>6186</v>
      </c>
      <c r="AF2501" t="s">
        <v>6186</v>
      </c>
      <c r="AG2501" t="s">
        <v>6186</v>
      </c>
      <c r="AH2501" t="s">
        <v>6186</v>
      </c>
      <c r="AI2501" t="s">
        <v>6186</v>
      </c>
      <c r="AJ2501" t="s">
        <v>6186</v>
      </c>
      <c r="AK2501" t="s">
        <v>6186</v>
      </c>
      <c r="AL2501" t="s">
        <v>6186</v>
      </c>
      <c r="AM2501" t="s">
        <v>6186</v>
      </c>
      <c r="AN2501" t="s">
        <v>6186</v>
      </c>
      <c r="AO2501" t="s">
        <v>6186</v>
      </c>
      <c r="AP2501" t="s">
        <v>6186</v>
      </c>
      <c r="AQ2501" t="s">
        <v>6186</v>
      </c>
      <c r="AR2501" t="s">
        <v>6186</v>
      </c>
      <c r="AS2501" t="s">
        <v>6186</v>
      </c>
      <c r="AT2501" t="s">
        <v>6186</v>
      </c>
      <c r="AU2501" t="s">
        <v>6186</v>
      </c>
      <c r="AV2501" t="s">
        <v>6186</v>
      </c>
      <c r="AW2501" t="s">
        <v>6186</v>
      </c>
      <c r="AX2501" t="s">
        <v>6186</v>
      </c>
      <c r="AY2501" t="s">
        <v>6186</v>
      </c>
      <c r="AZ2501" t="s">
        <v>6186</v>
      </c>
      <c r="BA2501" t="s">
        <v>6186</v>
      </c>
      <c r="BB2501" t="s">
        <v>6186</v>
      </c>
      <c r="BC2501" t="s">
        <v>6186</v>
      </c>
      <c r="BD2501" t="s">
        <v>6186</v>
      </c>
    </row>
    <row r="2502" spans="1:56">
      <c r="A2502" t="s">
        <v>6188</v>
      </c>
      <c r="B2502">
        <v>7000</v>
      </c>
      <c r="C2502">
        <v>1999</v>
      </c>
      <c r="D2502" t="s">
        <v>6186</v>
      </c>
      <c r="E2502" t="s">
        <v>6186</v>
      </c>
      <c r="F2502" t="s">
        <v>6186</v>
      </c>
      <c r="H2502" t="s">
        <v>6186</v>
      </c>
      <c r="I2502" t="str">
        <f t="shared" si="42"/>
        <v/>
      </c>
      <c r="K2502" t="s">
        <v>6186</v>
      </c>
      <c r="L2502" t="s">
        <v>6186</v>
      </c>
      <c r="M2502" t="s">
        <v>6186</v>
      </c>
      <c r="N2502" t="s">
        <v>6186</v>
      </c>
      <c r="O2502" t="s">
        <v>6186</v>
      </c>
      <c r="P2502" t="s">
        <v>6186</v>
      </c>
      <c r="Q2502" t="s">
        <v>6186</v>
      </c>
      <c r="R2502" t="s">
        <v>6186</v>
      </c>
      <c r="S2502" t="s">
        <v>6186</v>
      </c>
      <c r="T2502" t="s">
        <v>6186</v>
      </c>
      <c r="U2502" t="s">
        <v>6186</v>
      </c>
      <c r="V2502" t="s">
        <v>6186</v>
      </c>
      <c r="W2502" t="s">
        <v>6186</v>
      </c>
      <c r="X2502" t="s">
        <v>6186</v>
      </c>
      <c r="Y2502" t="s">
        <v>6186</v>
      </c>
      <c r="Z2502" t="s">
        <v>6186</v>
      </c>
      <c r="AA2502" t="s">
        <v>6186</v>
      </c>
      <c r="AB2502" t="s">
        <v>6186</v>
      </c>
      <c r="AC2502" t="s">
        <v>6186</v>
      </c>
      <c r="AD2502" t="s">
        <v>6186</v>
      </c>
      <c r="AE2502" t="s">
        <v>6186</v>
      </c>
      <c r="AF2502" t="s">
        <v>6186</v>
      </c>
      <c r="AG2502" t="s">
        <v>6186</v>
      </c>
      <c r="AH2502" t="s">
        <v>6186</v>
      </c>
      <c r="AI2502" t="s">
        <v>6186</v>
      </c>
      <c r="AJ2502" t="s">
        <v>6186</v>
      </c>
      <c r="AK2502" t="s">
        <v>6186</v>
      </c>
      <c r="AL2502" t="s">
        <v>6186</v>
      </c>
      <c r="AM2502" t="s">
        <v>6186</v>
      </c>
      <c r="AN2502" t="s">
        <v>6186</v>
      </c>
      <c r="AO2502" t="s">
        <v>6186</v>
      </c>
      <c r="AP2502" t="s">
        <v>6186</v>
      </c>
      <c r="AQ2502" t="s">
        <v>6186</v>
      </c>
      <c r="AR2502" t="s">
        <v>6186</v>
      </c>
      <c r="AS2502" t="s">
        <v>6186</v>
      </c>
      <c r="AT2502" t="s">
        <v>6186</v>
      </c>
      <c r="AU2502" t="s">
        <v>6186</v>
      </c>
      <c r="AV2502" t="s">
        <v>6186</v>
      </c>
      <c r="AW2502" t="s">
        <v>6186</v>
      </c>
      <c r="AX2502" t="s">
        <v>6186</v>
      </c>
      <c r="AY2502" t="s">
        <v>6186</v>
      </c>
      <c r="AZ2502" t="s">
        <v>6186</v>
      </c>
      <c r="BA2502" t="s">
        <v>6186</v>
      </c>
      <c r="BB2502" t="s">
        <v>6186</v>
      </c>
      <c r="BC2502" t="s">
        <v>6186</v>
      </c>
      <c r="BD2502" t="s">
        <v>6186</v>
      </c>
    </row>
    <row r="2503" spans="1:56">
      <c r="A2503" t="s">
        <v>6188</v>
      </c>
      <c r="B2503">
        <v>7000</v>
      </c>
      <c r="C2503">
        <v>2000</v>
      </c>
      <c r="D2503" t="s">
        <v>6186</v>
      </c>
      <c r="E2503" t="s">
        <v>6186</v>
      </c>
      <c r="F2503" t="s">
        <v>6186</v>
      </c>
      <c r="H2503" t="s">
        <v>6186</v>
      </c>
      <c r="I2503" t="str">
        <f t="shared" si="42"/>
        <v/>
      </c>
      <c r="K2503" t="s">
        <v>6186</v>
      </c>
      <c r="L2503" t="s">
        <v>6186</v>
      </c>
      <c r="M2503" t="s">
        <v>6186</v>
      </c>
      <c r="N2503" t="s">
        <v>6186</v>
      </c>
      <c r="O2503" t="s">
        <v>6186</v>
      </c>
      <c r="P2503" t="s">
        <v>6186</v>
      </c>
      <c r="Q2503" t="s">
        <v>6186</v>
      </c>
      <c r="R2503" t="s">
        <v>6186</v>
      </c>
      <c r="S2503" t="s">
        <v>6186</v>
      </c>
      <c r="T2503" t="s">
        <v>6186</v>
      </c>
      <c r="U2503" t="s">
        <v>6186</v>
      </c>
      <c r="V2503" t="s">
        <v>6186</v>
      </c>
      <c r="W2503" t="s">
        <v>6186</v>
      </c>
      <c r="X2503" t="s">
        <v>6186</v>
      </c>
      <c r="Y2503" t="s">
        <v>6186</v>
      </c>
      <c r="Z2503" t="s">
        <v>6186</v>
      </c>
      <c r="AA2503" t="s">
        <v>6186</v>
      </c>
      <c r="AB2503" t="s">
        <v>6186</v>
      </c>
      <c r="AC2503" t="s">
        <v>6186</v>
      </c>
      <c r="AD2503" t="s">
        <v>6186</v>
      </c>
      <c r="AE2503" t="s">
        <v>6186</v>
      </c>
      <c r="AF2503" t="s">
        <v>6186</v>
      </c>
      <c r="AG2503" t="s">
        <v>6186</v>
      </c>
      <c r="AH2503" t="s">
        <v>6186</v>
      </c>
      <c r="AI2503" t="s">
        <v>6186</v>
      </c>
      <c r="AJ2503" t="s">
        <v>6186</v>
      </c>
      <c r="AK2503" t="s">
        <v>6186</v>
      </c>
      <c r="AL2503" t="s">
        <v>6186</v>
      </c>
      <c r="AM2503" t="s">
        <v>6186</v>
      </c>
      <c r="AN2503" t="s">
        <v>6186</v>
      </c>
      <c r="AO2503" t="s">
        <v>6186</v>
      </c>
      <c r="AP2503" t="s">
        <v>6186</v>
      </c>
      <c r="AQ2503" t="s">
        <v>6186</v>
      </c>
      <c r="AR2503" t="s">
        <v>6186</v>
      </c>
      <c r="AS2503" t="s">
        <v>6186</v>
      </c>
      <c r="AT2503" t="s">
        <v>6186</v>
      </c>
      <c r="AU2503" t="s">
        <v>6186</v>
      </c>
      <c r="AV2503" t="s">
        <v>6186</v>
      </c>
      <c r="AW2503" t="s">
        <v>6186</v>
      </c>
      <c r="AX2503" t="s">
        <v>6186</v>
      </c>
      <c r="AY2503" t="s">
        <v>6186</v>
      </c>
      <c r="AZ2503" t="s">
        <v>6186</v>
      </c>
      <c r="BA2503" t="s">
        <v>6186</v>
      </c>
      <c r="BB2503" t="s">
        <v>6186</v>
      </c>
      <c r="BC2503" t="s">
        <v>6186</v>
      </c>
      <c r="BD2503" t="s">
        <v>6186</v>
      </c>
    </row>
    <row r="2504" spans="1:56">
      <c r="A2504" t="s">
        <v>6188</v>
      </c>
      <c r="B2504">
        <v>7000</v>
      </c>
      <c r="C2504">
        <v>2001</v>
      </c>
      <c r="D2504" t="s">
        <v>6186</v>
      </c>
      <c r="E2504" t="s">
        <v>6186</v>
      </c>
      <c r="F2504" t="s">
        <v>6186</v>
      </c>
      <c r="H2504" t="s">
        <v>6186</v>
      </c>
      <c r="I2504" t="str">
        <f t="shared" si="42"/>
        <v/>
      </c>
      <c r="K2504" t="s">
        <v>6186</v>
      </c>
      <c r="L2504" t="s">
        <v>6186</v>
      </c>
      <c r="M2504" t="s">
        <v>6186</v>
      </c>
      <c r="N2504" t="s">
        <v>6186</v>
      </c>
      <c r="O2504" t="s">
        <v>6186</v>
      </c>
      <c r="P2504" t="s">
        <v>6186</v>
      </c>
      <c r="Q2504" t="s">
        <v>6186</v>
      </c>
      <c r="R2504" t="s">
        <v>6186</v>
      </c>
      <c r="S2504" t="s">
        <v>6186</v>
      </c>
      <c r="T2504" t="s">
        <v>6186</v>
      </c>
      <c r="U2504" t="s">
        <v>6186</v>
      </c>
      <c r="V2504" t="s">
        <v>6186</v>
      </c>
      <c r="W2504" t="s">
        <v>6186</v>
      </c>
      <c r="X2504" t="s">
        <v>6186</v>
      </c>
      <c r="Y2504" t="s">
        <v>6186</v>
      </c>
      <c r="Z2504" t="s">
        <v>6186</v>
      </c>
      <c r="AA2504" t="s">
        <v>6186</v>
      </c>
      <c r="AB2504" t="s">
        <v>6186</v>
      </c>
      <c r="AC2504" t="s">
        <v>6186</v>
      </c>
      <c r="AD2504" t="s">
        <v>6186</v>
      </c>
      <c r="AE2504" t="s">
        <v>6186</v>
      </c>
      <c r="AF2504" t="s">
        <v>6186</v>
      </c>
      <c r="AG2504" t="s">
        <v>6186</v>
      </c>
      <c r="AH2504" t="s">
        <v>6186</v>
      </c>
      <c r="AI2504" t="s">
        <v>6186</v>
      </c>
      <c r="AJ2504" t="s">
        <v>6186</v>
      </c>
      <c r="AK2504" t="s">
        <v>6186</v>
      </c>
      <c r="AL2504" t="s">
        <v>6186</v>
      </c>
      <c r="AM2504" t="s">
        <v>6186</v>
      </c>
      <c r="AN2504" t="s">
        <v>6186</v>
      </c>
      <c r="AO2504" t="s">
        <v>6186</v>
      </c>
      <c r="AP2504" t="s">
        <v>6186</v>
      </c>
      <c r="AQ2504" t="s">
        <v>6186</v>
      </c>
      <c r="AR2504" t="s">
        <v>6186</v>
      </c>
      <c r="AS2504" t="s">
        <v>6186</v>
      </c>
      <c r="AT2504" t="s">
        <v>6186</v>
      </c>
      <c r="AU2504" t="s">
        <v>6186</v>
      </c>
      <c r="AV2504" t="s">
        <v>6186</v>
      </c>
      <c r="AW2504" t="s">
        <v>6186</v>
      </c>
      <c r="AX2504" t="s">
        <v>6186</v>
      </c>
      <c r="AY2504" t="s">
        <v>6186</v>
      </c>
      <c r="AZ2504" t="s">
        <v>6186</v>
      </c>
      <c r="BA2504" t="s">
        <v>6186</v>
      </c>
      <c r="BB2504" t="s">
        <v>6186</v>
      </c>
      <c r="BC2504" t="s">
        <v>6186</v>
      </c>
      <c r="BD2504" t="s">
        <v>6186</v>
      </c>
    </row>
    <row r="2505" spans="1:56">
      <c r="A2505" t="s">
        <v>6188</v>
      </c>
      <c r="B2505">
        <v>7000</v>
      </c>
      <c r="C2505">
        <v>2002</v>
      </c>
      <c r="D2505" t="s">
        <v>6186</v>
      </c>
      <c r="E2505" t="s">
        <v>6186</v>
      </c>
      <c r="F2505" t="s">
        <v>6186</v>
      </c>
      <c r="H2505" t="s">
        <v>6186</v>
      </c>
      <c r="I2505" t="str">
        <f t="shared" si="42"/>
        <v/>
      </c>
      <c r="K2505" t="s">
        <v>6186</v>
      </c>
      <c r="L2505" t="s">
        <v>6186</v>
      </c>
      <c r="M2505" t="s">
        <v>6186</v>
      </c>
      <c r="N2505" t="s">
        <v>6186</v>
      </c>
      <c r="O2505" t="s">
        <v>6186</v>
      </c>
      <c r="P2505" t="s">
        <v>6186</v>
      </c>
      <c r="Q2505" t="s">
        <v>6186</v>
      </c>
      <c r="R2505" t="s">
        <v>6186</v>
      </c>
      <c r="S2505" t="s">
        <v>6186</v>
      </c>
      <c r="T2505" t="s">
        <v>6186</v>
      </c>
      <c r="U2505" t="s">
        <v>6186</v>
      </c>
      <c r="V2505" t="s">
        <v>6186</v>
      </c>
      <c r="W2505" t="s">
        <v>6186</v>
      </c>
      <c r="X2505" t="s">
        <v>6186</v>
      </c>
      <c r="Y2505" t="s">
        <v>6186</v>
      </c>
      <c r="Z2505" t="s">
        <v>6186</v>
      </c>
      <c r="AA2505" t="s">
        <v>6186</v>
      </c>
      <c r="AB2505" t="s">
        <v>6186</v>
      </c>
      <c r="AC2505" t="s">
        <v>6186</v>
      </c>
      <c r="AD2505" t="s">
        <v>6186</v>
      </c>
      <c r="AE2505" t="s">
        <v>6186</v>
      </c>
      <c r="AF2505" t="s">
        <v>6186</v>
      </c>
      <c r="AG2505" t="s">
        <v>6186</v>
      </c>
      <c r="AH2505" t="s">
        <v>6186</v>
      </c>
      <c r="AI2505" t="s">
        <v>6186</v>
      </c>
      <c r="AJ2505" t="s">
        <v>6186</v>
      </c>
      <c r="AK2505" t="s">
        <v>6186</v>
      </c>
      <c r="AL2505" t="s">
        <v>6186</v>
      </c>
      <c r="AM2505" t="s">
        <v>6186</v>
      </c>
      <c r="AN2505" t="s">
        <v>6186</v>
      </c>
      <c r="AO2505" t="s">
        <v>6186</v>
      </c>
      <c r="AP2505" t="s">
        <v>6186</v>
      </c>
      <c r="AQ2505" t="s">
        <v>6186</v>
      </c>
      <c r="AR2505" t="s">
        <v>6186</v>
      </c>
      <c r="AS2505" t="s">
        <v>6186</v>
      </c>
      <c r="AT2505" t="s">
        <v>6186</v>
      </c>
      <c r="AU2505" t="s">
        <v>6186</v>
      </c>
      <c r="AV2505" t="s">
        <v>6186</v>
      </c>
      <c r="AW2505" t="s">
        <v>6186</v>
      </c>
      <c r="AX2505" t="s">
        <v>6186</v>
      </c>
      <c r="AY2505" t="s">
        <v>6186</v>
      </c>
      <c r="AZ2505" t="s">
        <v>6186</v>
      </c>
      <c r="BA2505" t="s">
        <v>6186</v>
      </c>
      <c r="BB2505" t="s">
        <v>6186</v>
      </c>
      <c r="BC2505" t="s">
        <v>6186</v>
      </c>
      <c r="BD2505" t="s">
        <v>6186</v>
      </c>
    </row>
    <row r="2506" spans="1:56">
      <c r="A2506" t="s">
        <v>6188</v>
      </c>
      <c r="B2506">
        <v>7000</v>
      </c>
      <c r="C2506">
        <v>2003</v>
      </c>
      <c r="D2506" t="s">
        <v>6186</v>
      </c>
      <c r="E2506" t="s">
        <v>6186</v>
      </c>
      <c r="F2506" t="s">
        <v>6186</v>
      </c>
      <c r="H2506" t="s">
        <v>6186</v>
      </c>
      <c r="I2506" t="str">
        <f t="shared" si="42"/>
        <v/>
      </c>
      <c r="K2506" t="s">
        <v>6186</v>
      </c>
      <c r="L2506" t="s">
        <v>6186</v>
      </c>
      <c r="M2506" t="s">
        <v>6186</v>
      </c>
      <c r="N2506" t="s">
        <v>6186</v>
      </c>
      <c r="O2506" t="s">
        <v>6186</v>
      </c>
      <c r="P2506" t="s">
        <v>6186</v>
      </c>
      <c r="Q2506" t="s">
        <v>6186</v>
      </c>
      <c r="R2506" t="s">
        <v>6186</v>
      </c>
      <c r="S2506" t="s">
        <v>6186</v>
      </c>
      <c r="T2506" t="s">
        <v>6186</v>
      </c>
      <c r="U2506" t="s">
        <v>6186</v>
      </c>
      <c r="V2506" t="s">
        <v>6186</v>
      </c>
      <c r="W2506" t="s">
        <v>6186</v>
      </c>
      <c r="X2506" t="s">
        <v>6186</v>
      </c>
      <c r="Y2506" t="s">
        <v>6186</v>
      </c>
      <c r="Z2506" t="s">
        <v>6186</v>
      </c>
      <c r="AA2506" t="s">
        <v>6186</v>
      </c>
      <c r="AB2506" t="s">
        <v>6186</v>
      </c>
      <c r="AC2506" t="s">
        <v>6186</v>
      </c>
      <c r="AD2506" t="s">
        <v>6186</v>
      </c>
      <c r="AE2506" t="s">
        <v>6186</v>
      </c>
      <c r="AF2506" t="s">
        <v>6186</v>
      </c>
      <c r="AG2506" t="s">
        <v>6186</v>
      </c>
      <c r="AH2506" t="s">
        <v>6186</v>
      </c>
      <c r="AI2506" t="s">
        <v>6186</v>
      </c>
      <c r="AJ2506" t="s">
        <v>6186</v>
      </c>
      <c r="AK2506" t="s">
        <v>6186</v>
      </c>
      <c r="AL2506" t="s">
        <v>6186</v>
      </c>
      <c r="AM2506" t="s">
        <v>6186</v>
      </c>
      <c r="AN2506" t="s">
        <v>6186</v>
      </c>
      <c r="AO2506" t="s">
        <v>6186</v>
      </c>
      <c r="AP2506" t="s">
        <v>6186</v>
      </c>
      <c r="AQ2506" t="s">
        <v>6186</v>
      </c>
      <c r="AR2506" t="s">
        <v>6186</v>
      </c>
      <c r="AS2506" t="s">
        <v>6186</v>
      </c>
      <c r="AT2506" t="s">
        <v>6186</v>
      </c>
      <c r="AU2506" t="s">
        <v>6186</v>
      </c>
      <c r="AV2506" t="s">
        <v>6186</v>
      </c>
      <c r="AW2506" t="s">
        <v>6186</v>
      </c>
      <c r="AX2506" t="s">
        <v>6186</v>
      </c>
      <c r="AY2506" t="s">
        <v>6186</v>
      </c>
      <c r="AZ2506" t="s">
        <v>6186</v>
      </c>
      <c r="BA2506" t="s">
        <v>6186</v>
      </c>
      <c r="BB2506" t="s">
        <v>6186</v>
      </c>
      <c r="BC2506" t="s">
        <v>6186</v>
      </c>
      <c r="BD2506" t="s">
        <v>6186</v>
      </c>
    </row>
    <row r="2507" spans="1:56">
      <c r="A2507" t="s">
        <v>6188</v>
      </c>
      <c r="B2507">
        <v>7000</v>
      </c>
      <c r="C2507">
        <v>2004</v>
      </c>
      <c r="D2507" t="s">
        <v>6186</v>
      </c>
      <c r="E2507" t="s">
        <v>6186</v>
      </c>
      <c r="F2507" t="s">
        <v>6186</v>
      </c>
      <c r="H2507" t="s">
        <v>6186</v>
      </c>
      <c r="I2507" t="str">
        <f t="shared" ref="I2507:I2570" si="43">IFERROR(H2507*E2507,"")</f>
        <v/>
      </c>
      <c r="K2507" t="s">
        <v>6186</v>
      </c>
      <c r="L2507" t="s">
        <v>6186</v>
      </c>
      <c r="M2507" t="s">
        <v>6186</v>
      </c>
      <c r="N2507" t="s">
        <v>6186</v>
      </c>
      <c r="O2507" t="s">
        <v>6186</v>
      </c>
      <c r="P2507" t="s">
        <v>6186</v>
      </c>
      <c r="Q2507" t="s">
        <v>6186</v>
      </c>
      <c r="R2507" t="s">
        <v>6186</v>
      </c>
      <c r="S2507" t="s">
        <v>6186</v>
      </c>
      <c r="T2507" t="s">
        <v>6186</v>
      </c>
      <c r="U2507" t="s">
        <v>6186</v>
      </c>
      <c r="V2507" t="s">
        <v>6186</v>
      </c>
      <c r="W2507" t="s">
        <v>6186</v>
      </c>
      <c r="X2507" t="s">
        <v>6186</v>
      </c>
      <c r="Y2507" t="s">
        <v>6186</v>
      </c>
      <c r="Z2507" t="s">
        <v>6186</v>
      </c>
      <c r="AA2507" t="s">
        <v>6186</v>
      </c>
      <c r="AB2507" t="s">
        <v>6186</v>
      </c>
      <c r="AC2507" t="s">
        <v>6186</v>
      </c>
      <c r="AD2507" t="s">
        <v>6186</v>
      </c>
      <c r="AE2507" t="s">
        <v>6186</v>
      </c>
      <c r="AF2507" t="s">
        <v>6186</v>
      </c>
      <c r="AG2507" t="s">
        <v>6186</v>
      </c>
      <c r="AH2507" t="s">
        <v>6186</v>
      </c>
      <c r="AI2507" t="s">
        <v>6186</v>
      </c>
      <c r="AJ2507" t="s">
        <v>6186</v>
      </c>
      <c r="AK2507" t="s">
        <v>6186</v>
      </c>
      <c r="AL2507" t="s">
        <v>6186</v>
      </c>
      <c r="AM2507" t="s">
        <v>6186</v>
      </c>
      <c r="AN2507" t="s">
        <v>6186</v>
      </c>
      <c r="AO2507" t="s">
        <v>6186</v>
      </c>
      <c r="AP2507" t="s">
        <v>6186</v>
      </c>
      <c r="AQ2507" t="s">
        <v>6186</v>
      </c>
      <c r="AR2507" t="s">
        <v>6186</v>
      </c>
      <c r="AS2507" t="s">
        <v>6186</v>
      </c>
      <c r="AT2507" t="s">
        <v>6186</v>
      </c>
      <c r="AU2507" t="s">
        <v>6186</v>
      </c>
      <c r="AV2507" t="s">
        <v>6186</v>
      </c>
      <c r="AW2507" t="s">
        <v>6186</v>
      </c>
      <c r="AX2507" t="s">
        <v>6186</v>
      </c>
      <c r="AY2507" t="s">
        <v>6186</v>
      </c>
      <c r="AZ2507" t="s">
        <v>6186</v>
      </c>
      <c r="BA2507" t="s">
        <v>6186</v>
      </c>
      <c r="BB2507" t="s">
        <v>6186</v>
      </c>
      <c r="BC2507" t="s">
        <v>6186</v>
      </c>
      <c r="BD2507" t="s">
        <v>6186</v>
      </c>
    </row>
    <row r="2508" spans="1:56">
      <c r="A2508" t="s">
        <v>6188</v>
      </c>
      <c r="B2508">
        <v>7000</v>
      </c>
      <c r="C2508">
        <v>2005</v>
      </c>
      <c r="D2508" t="s">
        <v>6186</v>
      </c>
      <c r="E2508" t="s">
        <v>6186</v>
      </c>
      <c r="F2508" t="s">
        <v>6186</v>
      </c>
      <c r="H2508" t="s">
        <v>6186</v>
      </c>
      <c r="I2508" t="str">
        <f t="shared" si="43"/>
        <v/>
      </c>
      <c r="K2508" t="s">
        <v>6186</v>
      </c>
      <c r="L2508" t="s">
        <v>6186</v>
      </c>
      <c r="M2508" t="s">
        <v>6186</v>
      </c>
      <c r="N2508" t="s">
        <v>6186</v>
      </c>
      <c r="O2508" t="s">
        <v>6186</v>
      </c>
      <c r="P2508" t="s">
        <v>6186</v>
      </c>
      <c r="Q2508" t="s">
        <v>6186</v>
      </c>
      <c r="R2508" t="s">
        <v>6186</v>
      </c>
      <c r="S2508" t="s">
        <v>6186</v>
      </c>
      <c r="T2508" t="s">
        <v>6186</v>
      </c>
      <c r="U2508" t="s">
        <v>6186</v>
      </c>
      <c r="V2508" t="s">
        <v>6186</v>
      </c>
      <c r="W2508" t="s">
        <v>6186</v>
      </c>
      <c r="X2508" t="s">
        <v>6186</v>
      </c>
      <c r="Y2508" t="s">
        <v>6186</v>
      </c>
      <c r="Z2508" t="s">
        <v>6186</v>
      </c>
      <c r="AA2508" t="s">
        <v>6186</v>
      </c>
      <c r="AB2508" t="s">
        <v>6186</v>
      </c>
      <c r="AC2508" t="s">
        <v>6186</v>
      </c>
      <c r="AD2508" t="s">
        <v>6186</v>
      </c>
      <c r="AE2508" t="s">
        <v>6186</v>
      </c>
      <c r="AF2508" t="s">
        <v>6186</v>
      </c>
      <c r="AG2508" t="s">
        <v>6186</v>
      </c>
      <c r="AH2508" t="s">
        <v>6186</v>
      </c>
      <c r="AI2508" t="s">
        <v>6186</v>
      </c>
      <c r="AJ2508" t="s">
        <v>6186</v>
      </c>
      <c r="AK2508" t="s">
        <v>6186</v>
      </c>
      <c r="AL2508" t="s">
        <v>6186</v>
      </c>
      <c r="AM2508" t="s">
        <v>6186</v>
      </c>
      <c r="AN2508" t="s">
        <v>6186</v>
      </c>
      <c r="AO2508" t="s">
        <v>6186</v>
      </c>
      <c r="AP2508" t="s">
        <v>6186</v>
      </c>
      <c r="AQ2508" t="s">
        <v>6186</v>
      </c>
      <c r="AR2508" t="s">
        <v>6186</v>
      </c>
      <c r="AS2508" t="s">
        <v>6186</v>
      </c>
      <c r="AT2508" t="s">
        <v>6186</v>
      </c>
      <c r="AU2508" t="s">
        <v>6186</v>
      </c>
      <c r="AV2508" t="s">
        <v>6186</v>
      </c>
      <c r="AW2508" t="s">
        <v>6186</v>
      </c>
      <c r="AX2508" t="s">
        <v>6186</v>
      </c>
      <c r="AY2508" t="s">
        <v>6186</v>
      </c>
      <c r="AZ2508" t="s">
        <v>6186</v>
      </c>
      <c r="BA2508" t="s">
        <v>6186</v>
      </c>
      <c r="BB2508" t="s">
        <v>6186</v>
      </c>
      <c r="BC2508" t="s">
        <v>6186</v>
      </c>
      <c r="BD2508" t="s">
        <v>6186</v>
      </c>
    </row>
    <row r="2509" spans="1:56">
      <c r="A2509" t="s">
        <v>6188</v>
      </c>
      <c r="B2509">
        <v>7000</v>
      </c>
      <c r="C2509">
        <v>2006</v>
      </c>
      <c r="D2509" t="s">
        <v>6186</v>
      </c>
      <c r="E2509" t="s">
        <v>6186</v>
      </c>
      <c r="F2509" t="s">
        <v>6186</v>
      </c>
      <c r="H2509" t="s">
        <v>6186</v>
      </c>
      <c r="I2509" t="str">
        <f t="shared" si="43"/>
        <v/>
      </c>
      <c r="K2509" t="s">
        <v>6186</v>
      </c>
      <c r="L2509" t="s">
        <v>6186</v>
      </c>
      <c r="M2509" t="s">
        <v>6186</v>
      </c>
      <c r="N2509" t="s">
        <v>6186</v>
      </c>
      <c r="O2509" t="s">
        <v>6186</v>
      </c>
      <c r="P2509" t="s">
        <v>6186</v>
      </c>
      <c r="Q2509" t="s">
        <v>6186</v>
      </c>
      <c r="R2509" t="s">
        <v>6186</v>
      </c>
      <c r="S2509" t="s">
        <v>6186</v>
      </c>
      <c r="T2509" t="s">
        <v>6186</v>
      </c>
      <c r="U2509" t="s">
        <v>6186</v>
      </c>
      <c r="V2509" t="s">
        <v>6186</v>
      </c>
      <c r="W2509" t="s">
        <v>6186</v>
      </c>
      <c r="X2509" t="s">
        <v>6186</v>
      </c>
      <c r="Y2509" t="s">
        <v>6186</v>
      </c>
      <c r="Z2509" t="s">
        <v>6186</v>
      </c>
      <c r="AA2509" t="s">
        <v>6186</v>
      </c>
      <c r="AB2509" t="s">
        <v>6186</v>
      </c>
      <c r="AC2509" t="s">
        <v>6186</v>
      </c>
      <c r="AD2509" t="s">
        <v>6186</v>
      </c>
      <c r="AE2509" t="s">
        <v>6186</v>
      </c>
      <c r="AF2509" t="s">
        <v>6186</v>
      </c>
      <c r="AG2509" t="s">
        <v>6186</v>
      </c>
      <c r="AH2509" t="s">
        <v>6186</v>
      </c>
      <c r="AI2509" t="s">
        <v>6186</v>
      </c>
      <c r="AJ2509" t="s">
        <v>6186</v>
      </c>
      <c r="AK2509" t="s">
        <v>6186</v>
      </c>
      <c r="AL2509" t="s">
        <v>6186</v>
      </c>
      <c r="AM2509" t="s">
        <v>6186</v>
      </c>
      <c r="AN2509" t="s">
        <v>6186</v>
      </c>
      <c r="AO2509" t="s">
        <v>6186</v>
      </c>
      <c r="AP2509" t="s">
        <v>6186</v>
      </c>
      <c r="AQ2509" t="s">
        <v>6186</v>
      </c>
      <c r="AR2509" t="s">
        <v>6186</v>
      </c>
      <c r="AS2509" t="s">
        <v>6186</v>
      </c>
      <c r="AT2509" t="s">
        <v>6186</v>
      </c>
      <c r="AU2509" t="s">
        <v>6186</v>
      </c>
      <c r="AV2509" t="s">
        <v>6186</v>
      </c>
      <c r="AW2509" t="s">
        <v>6186</v>
      </c>
      <c r="AX2509" t="s">
        <v>6186</v>
      </c>
      <c r="AY2509" t="s">
        <v>6186</v>
      </c>
      <c r="AZ2509" t="s">
        <v>6186</v>
      </c>
      <c r="BA2509" t="s">
        <v>6186</v>
      </c>
      <c r="BB2509" t="s">
        <v>6186</v>
      </c>
      <c r="BC2509" t="s">
        <v>6186</v>
      </c>
      <c r="BD2509" t="s">
        <v>6186</v>
      </c>
    </row>
    <row r="2510" spans="1:56">
      <c r="A2510" t="s">
        <v>6188</v>
      </c>
      <c r="B2510">
        <v>7000</v>
      </c>
      <c r="C2510">
        <v>2007</v>
      </c>
      <c r="D2510" t="s">
        <v>6186</v>
      </c>
      <c r="E2510" t="s">
        <v>6186</v>
      </c>
      <c r="F2510" t="s">
        <v>6186</v>
      </c>
      <c r="H2510" t="s">
        <v>6186</v>
      </c>
      <c r="I2510" t="str">
        <f t="shared" si="43"/>
        <v/>
      </c>
      <c r="K2510" t="s">
        <v>6186</v>
      </c>
      <c r="L2510" t="s">
        <v>6186</v>
      </c>
      <c r="M2510" t="s">
        <v>6186</v>
      </c>
      <c r="N2510" t="s">
        <v>6186</v>
      </c>
      <c r="O2510" t="s">
        <v>6186</v>
      </c>
      <c r="P2510" t="s">
        <v>6186</v>
      </c>
      <c r="Q2510" t="s">
        <v>6186</v>
      </c>
      <c r="R2510" t="s">
        <v>6186</v>
      </c>
      <c r="S2510" t="s">
        <v>6186</v>
      </c>
      <c r="T2510" t="s">
        <v>6186</v>
      </c>
      <c r="U2510" t="s">
        <v>6186</v>
      </c>
      <c r="V2510" t="s">
        <v>6186</v>
      </c>
      <c r="W2510" t="s">
        <v>6186</v>
      </c>
      <c r="X2510" t="s">
        <v>6186</v>
      </c>
      <c r="Y2510" t="s">
        <v>6186</v>
      </c>
      <c r="Z2510" t="s">
        <v>6186</v>
      </c>
      <c r="AA2510" t="s">
        <v>6186</v>
      </c>
      <c r="AB2510" t="s">
        <v>6186</v>
      </c>
      <c r="AC2510" t="s">
        <v>6186</v>
      </c>
      <c r="AD2510" t="s">
        <v>6186</v>
      </c>
      <c r="AE2510" t="s">
        <v>6186</v>
      </c>
      <c r="AF2510" t="s">
        <v>6186</v>
      </c>
      <c r="AG2510" t="s">
        <v>6186</v>
      </c>
      <c r="AH2510" t="s">
        <v>6186</v>
      </c>
      <c r="AI2510" t="s">
        <v>6186</v>
      </c>
      <c r="AJ2510" t="s">
        <v>6186</v>
      </c>
      <c r="AK2510" t="s">
        <v>6186</v>
      </c>
      <c r="AL2510" t="s">
        <v>6186</v>
      </c>
      <c r="AM2510" t="s">
        <v>6186</v>
      </c>
      <c r="AN2510" t="s">
        <v>6186</v>
      </c>
      <c r="AO2510" t="s">
        <v>6186</v>
      </c>
      <c r="AP2510" t="s">
        <v>6186</v>
      </c>
      <c r="AQ2510" t="s">
        <v>6186</v>
      </c>
      <c r="AR2510" t="s">
        <v>6186</v>
      </c>
      <c r="AS2510" t="s">
        <v>6186</v>
      </c>
      <c r="AT2510" t="s">
        <v>6186</v>
      </c>
      <c r="AU2510" t="s">
        <v>6186</v>
      </c>
      <c r="AV2510" t="s">
        <v>6186</v>
      </c>
      <c r="AW2510" t="s">
        <v>6186</v>
      </c>
      <c r="AX2510" t="s">
        <v>6186</v>
      </c>
      <c r="AY2510" t="s">
        <v>6186</v>
      </c>
      <c r="AZ2510" t="s">
        <v>6186</v>
      </c>
      <c r="BA2510" t="s">
        <v>6186</v>
      </c>
      <c r="BB2510" t="s">
        <v>6186</v>
      </c>
      <c r="BC2510" t="s">
        <v>6186</v>
      </c>
      <c r="BD2510" t="s">
        <v>6186</v>
      </c>
    </row>
    <row r="2511" spans="1:56">
      <c r="A2511" t="s">
        <v>6188</v>
      </c>
      <c r="B2511">
        <v>7000</v>
      </c>
      <c r="C2511">
        <v>2008</v>
      </c>
      <c r="D2511" t="s">
        <v>6186</v>
      </c>
      <c r="E2511" t="s">
        <v>6186</v>
      </c>
      <c r="F2511" t="s">
        <v>6186</v>
      </c>
      <c r="H2511" t="s">
        <v>6186</v>
      </c>
      <c r="I2511" t="str">
        <f t="shared" si="43"/>
        <v/>
      </c>
      <c r="K2511" t="s">
        <v>6186</v>
      </c>
      <c r="L2511" t="s">
        <v>6186</v>
      </c>
      <c r="M2511" t="s">
        <v>6186</v>
      </c>
      <c r="N2511" t="s">
        <v>6186</v>
      </c>
      <c r="O2511" t="s">
        <v>6186</v>
      </c>
      <c r="P2511" t="s">
        <v>6186</v>
      </c>
      <c r="Q2511" t="s">
        <v>6186</v>
      </c>
      <c r="R2511" t="s">
        <v>6186</v>
      </c>
      <c r="S2511" t="s">
        <v>6186</v>
      </c>
      <c r="T2511" t="s">
        <v>6186</v>
      </c>
      <c r="U2511" t="s">
        <v>6186</v>
      </c>
      <c r="V2511" t="s">
        <v>6186</v>
      </c>
      <c r="W2511" t="s">
        <v>6186</v>
      </c>
      <c r="X2511" t="s">
        <v>6186</v>
      </c>
      <c r="Y2511" t="s">
        <v>6186</v>
      </c>
      <c r="Z2511" t="s">
        <v>6186</v>
      </c>
      <c r="AA2511" t="s">
        <v>6186</v>
      </c>
      <c r="AB2511" t="s">
        <v>6186</v>
      </c>
      <c r="AC2511" t="s">
        <v>6186</v>
      </c>
      <c r="AD2511" t="s">
        <v>6186</v>
      </c>
      <c r="AE2511" t="s">
        <v>6186</v>
      </c>
      <c r="AF2511" t="s">
        <v>6186</v>
      </c>
      <c r="AG2511" t="s">
        <v>6186</v>
      </c>
      <c r="AH2511" t="s">
        <v>6186</v>
      </c>
      <c r="AI2511" t="s">
        <v>6186</v>
      </c>
      <c r="AJ2511" t="s">
        <v>6186</v>
      </c>
      <c r="AK2511" t="s">
        <v>6186</v>
      </c>
      <c r="AL2511" t="s">
        <v>6186</v>
      </c>
      <c r="AM2511" t="s">
        <v>6186</v>
      </c>
      <c r="AN2511" t="s">
        <v>6186</v>
      </c>
      <c r="AO2511" t="s">
        <v>6186</v>
      </c>
      <c r="AP2511" t="s">
        <v>6186</v>
      </c>
      <c r="AQ2511" t="s">
        <v>6186</v>
      </c>
      <c r="AR2511" t="s">
        <v>6186</v>
      </c>
      <c r="AS2511" t="s">
        <v>6186</v>
      </c>
      <c r="AT2511" t="s">
        <v>6186</v>
      </c>
      <c r="AU2511" t="s">
        <v>6186</v>
      </c>
      <c r="AV2511" t="s">
        <v>6186</v>
      </c>
      <c r="AW2511" t="s">
        <v>6186</v>
      </c>
      <c r="AX2511" t="s">
        <v>6186</v>
      </c>
      <c r="AY2511" t="s">
        <v>6186</v>
      </c>
      <c r="AZ2511" t="s">
        <v>6186</v>
      </c>
      <c r="BA2511" t="s">
        <v>6186</v>
      </c>
      <c r="BB2511" t="s">
        <v>6186</v>
      </c>
      <c r="BC2511" t="s">
        <v>6186</v>
      </c>
      <c r="BD2511" t="s">
        <v>6186</v>
      </c>
    </row>
    <row r="2512" spans="1:56">
      <c r="A2512" t="s">
        <v>6188</v>
      </c>
      <c r="B2512">
        <v>7000</v>
      </c>
      <c r="C2512">
        <v>2009</v>
      </c>
      <c r="D2512" t="s">
        <v>6186</v>
      </c>
      <c r="E2512" t="s">
        <v>6186</v>
      </c>
      <c r="F2512" t="s">
        <v>6186</v>
      </c>
      <c r="H2512" t="s">
        <v>6186</v>
      </c>
      <c r="I2512" t="str">
        <f t="shared" si="43"/>
        <v/>
      </c>
      <c r="K2512" t="s">
        <v>6186</v>
      </c>
      <c r="L2512" t="s">
        <v>6186</v>
      </c>
      <c r="M2512" t="s">
        <v>6186</v>
      </c>
      <c r="N2512" t="s">
        <v>6186</v>
      </c>
      <c r="O2512" t="s">
        <v>6186</v>
      </c>
      <c r="P2512" t="s">
        <v>6186</v>
      </c>
      <c r="Q2512" t="s">
        <v>6186</v>
      </c>
      <c r="R2512" t="s">
        <v>6186</v>
      </c>
      <c r="S2512" t="s">
        <v>6186</v>
      </c>
      <c r="T2512" t="s">
        <v>6186</v>
      </c>
      <c r="U2512" t="s">
        <v>6186</v>
      </c>
      <c r="V2512" t="s">
        <v>6186</v>
      </c>
      <c r="W2512" t="s">
        <v>6186</v>
      </c>
      <c r="X2512" t="s">
        <v>6186</v>
      </c>
      <c r="Y2512" t="s">
        <v>6186</v>
      </c>
      <c r="Z2512" t="s">
        <v>6186</v>
      </c>
      <c r="AA2512" t="s">
        <v>6186</v>
      </c>
      <c r="AB2512" t="s">
        <v>6186</v>
      </c>
      <c r="AC2512" t="s">
        <v>6186</v>
      </c>
      <c r="AD2512" t="s">
        <v>6186</v>
      </c>
      <c r="AE2512" t="s">
        <v>6186</v>
      </c>
      <c r="AF2512" t="s">
        <v>6186</v>
      </c>
      <c r="AG2512" t="s">
        <v>6186</v>
      </c>
      <c r="AH2512" t="s">
        <v>6186</v>
      </c>
      <c r="AI2512" t="s">
        <v>6186</v>
      </c>
      <c r="AJ2512" t="s">
        <v>6186</v>
      </c>
      <c r="AK2512" t="s">
        <v>6186</v>
      </c>
      <c r="AL2512" t="s">
        <v>6186</v>
      </c>
      <c r="AM2512" t="s">
        <v>6186</v>
      </c>
      <c r="AN2512" t="s">
        <v>6186</v>
      </c>
      <c r="AO2512" t="s">
        <v>6186</v>
      </c>
      <c r="AP2512" t="s">
        <v>6186</v>
      </c>
      <c r="AQ2512" t="s">
        <v>6186</v>
      </c>
      <c r="AR2512" t="s">
        <v>6186</v>
      </c>
      <c r="AS2512" t="s">
        <v>6186</v>
      </c>
      <c r="AT2512" t="s">
        <v>6186</v>
      </c>
      <c r="AU2512" t="s">
        <v>6186</v>
      </c>
      <c r="AV2512" t="s">
        <v>6186</v>
      </c>
      <c r="AW2512" t="s">
        <v>6186</v>
      </c>
      <c r="AX2512" t="s">
        <v>6186</v>
      </c>
      <c r="AY2512" t="s">
        <v>6186</v>
      </c>
      <c r="AZ2512" t="s">
        <v>6186</v>
      </c>
      <c r="BA2512" t="s">
        <v>6186</v>
      </c>
      <c r="BB2512" t="s">
        <v>6186</v>
      </c>
      <c r="BC2512" t="s">
        <v>6186</v>
      </c>
      <c r="BD2512" t="s">
        <v>6186</v>
      </c>
    </row>
    <row r="2513" spans="1:56">
      <c r="A2513" t="s">
        <v>6188</v>
      </c>
      <c r="B2513">
        <v>7000</v>
      </c>
      <c r="C2513">
        <v>2010</v>
      </c>
      <c r="D2513" t="s">
        <v>6186</v>
      </c>
      <c r="E2513" t="s">
        <v>6186</v>
      </c>
      <c r="F2513" t="s">
        <v>6186</v>
      </c>
      <c r="H2513" t="s">
        <v>6186</v>
      </c>
      <c r="I2513" t="str">
        <f t="shared" si="43"/>
        <v/>
      </c>
      <c r="K2513" t="s">
        <v>6186</v>
      </c>
      <c r="L2513" t="s">
        <v>6186</v>
      </c>
      <c r="M2513" t="s">
        <v>6186</v>
      </c>
      <c r="N2513" t="s">
        <v>6186</v>
      </c>
      <c r="O2513" t="s">
        <v>6186</v>
      </c>
      <c r="P2513" t="s">
        <v>6186</v>
      </c>
      <c r="Q2513" t="s">
        <v>6186</v>
      </c>
      <c r="R2513" t="s">
        <v>6186</v>
      </c>
      <c r="S2513" t="s">
        <v>6186</v>
      </c>
      <c r="T2513" t="s">
        <v>6186</v>
      </c>
      <c r="U2513" t="s">
        <v>6186</v>
      </c>
      <c r="V2513" t="s">
        <v>6186</v>
      </c>
      <c r="W2513" t="s">
        <v>6186</v>
      </c>
      <c r="X2513" t="s">
        <v>6186</v>
      </c>
      <c r="Y2513" t="s">
        <v>6186</v>
      </c>
      <c r="Z2513" t="s">
        <v>6186</v>
      </c>
      <c r="AA2513" t="s">
        <v>6186</v>
      </c>
      <c r="AB2513" t="s">
        <v>6186</v>
      </c>
      <c r="AC2513" t="s">
        <v>6186</v>
      </c>
      <c r="AD2513" t="s">
        <v>6186</v>
      </c>
      <c r="AE2513" t="s">
        <v>6186</v>
      </c>
      <c r="AF2513" t="s">
        <v>6186</v>
      </c>
      <c r="AG2513" t="s">
        <v>6186</v>
      </c>
      <c r="AH2513" t="s">
        <v>6186</v>
      </c>
      <c r="AI2513" t="s">
        <v>6186</v>
      </c>
      <c r="AJ2513" t="s">
        <v>6186</v>
      </c>
      <c r="AK2513" t="s">
        <v>6186</v>
      </c>
      <c r="AL2513" t="s">
        <v>6186</v>
      </c>
      <c r="AM2513" t="s">
        <v>6186</v>
      </c>
      <c r="AN2513" t="s">
        <v>6186</v>
      </c>
      <c r="AO2513" t="s">
        <v>6186</v>
      </c>
      <c r="AP2513" t="s">
        <v>6186</v>
      </c>
      <c r="AQ2513" t="s">
        <v>6186</v>
      </c>
      <c r="AR2513" t="s">
        <v>6186</v>
      </c>
      <c r="AS2513" t="s">
        <v>6186</v>
      </c>
      <c r="AT2513" t="s">
        <v>6186</v>
      </c>
      <c r="AU2513" t="s">
        <v>6186</v>
      </c>
      <c r="AV2513" t="s">
        <v>6186</v>
      </c>
      <c r="AW2513" t="s">
        <v>6186</v>
      </c>
      <c r="AX2513" t="s">
        <v>6186</v>
      </c>
      <c r="AY2513" t="s">
        <v>6186</v>
      </c>
      <c r="AZ2513" t="s">
        <v>6186</v>
      </c>
      <c r="BA2513" t="s">
        <v>6186</v>
      </c>
      <c r="BB2513" t="s">
        <v>6186</v>
      </c>
      <c r="BC2513" t="s">
        <v>6186</v>
      </c>
      <c r="BD2513" t="s">
        <v>6186</v>
      </c>
    </row>
    <row r="2514" spans="1:56">
      <c r="A2514" t="s">
        <v>6188</v>
      </c>
      <c r="B2514">
        <v>7000</v>
      </c>
      <c r="C2514">
        <v>2011</v>
      </c>
      <c r="D2514">
        <v>4</v>
      </c>
      <c r="E2514">
        <v>2.9599999999999998E-4</v>
      </c>
      <c r="F2514">
        <v>15.4137</v>
      </c>
      <c r="H2514">
        <v>12.82485</v>
      </c>
      <c r="I2514">
        <f t="shared" si="43"/>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6186</v>
      </c>
      <c r="X2514">
        <v>1</v>
      </c>
      <c r="Y2514" t="s">
        <v>6186</v>
      </c>
      <c r="Z2514" t="s">
        <v>6186</v>
      </c>
      <c r="AA2514" t="s">
        <v>6186</v>
      </c>
      <c r="AB2514">
        <v>1</v>
      </c>
      <c r="AC2514" t="s">
        <v>6186</v>
      </c>
      <c r="AD2514" t="s">
        <v>6186</v>
      </c>
      <c r="AE2514" t="s">
        <v>6186</v>
      </c>
      <c r="AF2514" t="s">
        <v>6186</v>
      </c>
      <c r="AG2514">
        <v>1</v>
      </c>
      <c r="AH2514" t="s">
        <v>6186</v>
      </c>
      <c r="AI2514" t="s">
        <v>6186</v>
      </c>
      <c r="AJ2514" t="s">
        <v>6186</v>
      </c>
      <c r="AK2514" t="s">
        <v>6186</v>
      </c>
      <c r="AL2514" t="s">
        <v>6186</v>
      </c>
      <c r="AM2514" t="s">
        <v>6186</v>
      </c>
      <c r="AN2514" t="s">
        <v>6186</v>
      </c>
      <c r="AO2514" t="s">
        <v>6186</v>
      </c>
      <c r="AP2514">
        <v>1</v>
      </c>
      <c r="AQ2514" t="s">
        <v>6186</v>
      </c>
      <c r="AR2514" t="s">
        <v>6186</v>
      </c>
      <c r="AS2514" t="s">
        <v>6186</v>
      </c>
      <c r="AT2514" t="s">
        <v>6186</v>
      </c>
      <c r="AU2514">
        <v>1</v>
      </c>
      <c r="AV2514">
        <v>6</v>
      </c>
      <c r="AW2514" t="s">
        <v>6186</v>
      </c>
      <c r="AX2514">
        <v>8</v>
      </c>
      <c r="AY2514" t="s">
        <v>6186</v>
      </c>
      <c r="AZ2514" t="s">
        <v>6186</v>
      </c>
      <c r="BA2514">
        <v>1</v>
      </c>
      <c r="BB2514" t="s">
        <v>6186</v>
      </c>
      <c r="BC2514" t="s">
        <v>6186</v>
      </c>
      <c r="BD2514" t="s">
        <v>6186</v>
      </c>
    </row>
    <row r="2515" spans="1:56">
      <c r="A2515" t="s">
        <v>6188</v>
      </c>
      <c r="B2515">
        <v>7000</v>
      </c>
      <c r="C2515">
        <v>2012</v>
      </c>
      <c r="D2515">
        <v>2</v>
      </c>
      <c r="E2515">
        <v>1.3899999999999999E-4</v>
      </c>
      <c r="F2515">
        <v>15.4137</v>
      </c>
      <c r="H2515">
        <v>12.82484</v>
      </c>
      <c r="I2515">
        <f t="shared" si="43"/>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6186</v>
      </c>
      <c r="X2515">
        <v>1</v>
      </c>
      <c r="Y2515" t="s">
        <v>6186</v>
      </c>
      <c r="Z2515" t="s">
        <v>6186</v>
      </c>
      <c r="AA2515" t="s">
        <v>6186</v>
      </c>
      <c r="AB2515">
        <v>1</v>
      </c>
      <c r="AC2515" t="s">
        <v>6186</v>
      </c>
      <c r="AD2515" t="s">
        <v>6186</v>
      </c>
      <c r="AE2515" t="s">
        <v>6186</v>
      </c>
      <c r="AF2515" t="s">
        <v>6186</v>
      </c>
      <c r="AG2515">
        <v>1</v>
      </c>
      <c r="AH2515" t="s">
        <v>6186</v>
      </c>
      <c r="AI2515" t="s">
        <v>6186</v>
      </c>
      <c r="AJ2515" t="s">
        <v>6186</v>
      </c>
      <c r="AK2515" t="s">
        <v>6186</v>
      </c>
      <c r="AL2515" t="s">
        <v>6186</v>
      </c>
      <c r="AM2515" t="s">
        <v>6186</v>
      </c>
      <c r="AN2515" t="s">
        <v>6186</v>
      </c>
      <c r="AO2515" t="s">
        <v>6186</v>
      </c>
      <c r="AP2515">
        <v>1</v>
      </c>
      <c r="AQ2515" t="s">
        <v>6186</v>
      </c>
      <c r="AR2515" t="s">
        <v>6186</v>
      </c>
      <c r="AS2515" t="s">
        <v>6186</v>
      </c>
      <c r="AT2515" t="s">
        <v>6186</v>
      </c>
      <c r="AU2515">
        <v>1</v>
      </c>
      <c r="AV2515">
        <v>6</v>
      </c>
      <c r="AW2515" t="s">
        <v>6186</v>
      </c>
      <c r="AX2515">
        <v>8</v>
      </c>
      <c r="AY2515" t="s">
        <v>6186</v>
      </c>
      <c r="AZ2515" t="s">
        <v>6186</v>
      </c>
      <c r="BA2515">
        <v>1</v>
      </c>
      <c r="BB2515" t="s">
        <v>6186</v>
      </c>
      <c r="BC2515" t="s">
        <v>6186</v>
      </c>
      <c r="BD2515" t="s">
        <v>6186</v>
      </c>
    </row>
    <row r="2516" spans="1:56">
      <c r="A2516" t="s">
        <v>6188</v>
      </c>
      <c r="B2516">
        <v>7000</v>
      </c>
      <c r="C2516">
        <v>2013</v>
      </c>
      <c r="D2516">
        <v>3</v>
      </c>
      <c r="E2516">
        <v>2.2599999999999999E-4</v>
      </c>
      <c r="F2516">
        <v>16.152239999999999</v>
      </c>
      <c r="H2516">
        <v>13.334569999999999</v>
      </c>
      <c r="I2516">
        <f t="shared" si="43"/>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6186</v>
      </c>
      <c r="X2516">
        <v>1</v>
      </c>
      <c r="Y2516" t="s">
        <v>6186</v>
      </c>
      <c r="Z2516" t="s">
        <v>6186</v>
      </c>
      <c r="AA2516" t="s">
        <v>6186</v>
      </c>
      <c r="AB2516">
        <v>1</v>
      </c>
      <c r="AC2516" t="s">
        <v>6186</v>
      </c>
      <c r="AD2516" t="s">
        <v>6186</v>
      </c>
      <c r="AE2516" t="s">
        <v>6186</v>
      </c>
      <c r="AF2516" t="s">
        <v>6186</v>
      </c>
      <c r="AG2516">
        <v>1</v>
      </c>
      <c r="AH2516" t="s">
        <v>6186</v>
      </c>
      <c r="AI2516" t="s">
        <v>6186</v>
      </c>
      <c r="AJ2516" t="s">
        <v>6186</v>
      </c>
      <c r="AK2516" t="s">
        <v>6186</v>
      </c>
      <c r="AL2516" t="s">
        <v>6186</v>
      </c>
      <c r="AM2516" t="s">
        <v>6186</v>
      </c>
      <c r="AN2516" t="s">
        <v>6186</v>
      </c>
      <c r="AO2516" t="s">
        <v>6186</v>
      </c>
      <c r="AP2516">
        <v>1</v>
      </c>
      <c r="AQ2516" t="s">
        <v>6186</v>
      </c>
      <c r="AR2516" t="s">
        <v>6186</v>
      </c>
      <c r="AS2516" t="s">
        <v>6186</v>
      </c>
      <c r="AT2516">
        <v>0.20200000000000001</v>
      </c>
      <c r="AU2516">
        <v>1</v>
      </c>
      <c r="AV2516">
        <v>6</v>
      </c>
      <c r="AW2516" t="s">
        <v>6186</v>
      </c>
      <c r="AX2516">
        <v>7.6</v>
      </c>
      <c r="AY2516" t="s">
        <v>6186</v>
      </c>
      <c r="AZ2516" t="s">
        <v>6186</v>
      </c>
      <c r="BA2516">
        <v>1</v>
      </c>
      <c r="BB2516" t="s">
        <v>6186</v>
      </c>
      <c r="BC2516" t="s">
        <v>6186</v>
      </c>
      <c r="BD2516" t="s">
        <v>6186</v>
      </c>
    </row>
    <row r="2517" spans="1:56">
      <c r="A2517" t="s">
        <v>6188</v>
      </c>
      <c r="B2517">
        <v>7000</v>
      </c>
      <c r="C2517">
        <v>2014</v>
      </c>
      <c r="D2517">
        <v>1</v>
      </c>
      <c r="E2517">
        <v>4.0000000000000003E-5</v>
      </c>
      <c r="F2517">
        <v>19.918900000000001</v>
      </c>
      <c r="H2517">
        <v>15.81532</v>
      </c>
      <c r="I2517">
        <f t="shared" si="43"/>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6186</v>
      </c>
      <c r="X2517">
        <v>1</v>
      </c>
      <c r="Y2517" t="s">
        <v>6186</v>
      </c>
      <c r="Z2517" t="s">
        <v>6186</v>
      </c>
      <c r="AA2517" t="s">
        <v>6186</v>
      </c>
      <c r="AB2517">
        <v>1</v>
      </c>
      <c r="AC2517" t="s">
        <v>6186</v>
      </c>
      <c r="AD2517" t="s">
        <v>6186</v>
      </c>
      <c r="AE2517" t="s">
        <v>6186</v>
      </c>
      <c r="AF2517" t="s">
        <v>6186</v>
      </c>
      <c r="AG2517">
        <v>1</v>
      </c>
      <c r="AH2517" t="s">
        <v>6186</v>
      </c>
      <c r="AI2517" t="s">
        <v>6186</v>
      </c>
      <c r="AJ2517" t="s">
        <v>6186</v>
      </c>
      <c r="AK2517" t="s">
        <v>6186</v>
      </c>
      <c r="AL2517" t="s">
        <v>6186</v>
      </c>
      <c r="AM2517" t="s">
        <v>6186</v>
      </c>
      <c r="AN2517" t="s">
        <v>6186</v>
      </c>
      <c r="AO2517" t="s">
        <v>6186</v>
      </c>
      <c r="AP2517">
        <v>1</v>
      </c>
      <c r="AQ2517" t="s">
        <v>6186</v>
      </c>
      <c r="AR2517" t="s">
        <v>6186</v>
      </c>
      <c r="AS2517" t="s">
        <v>6186</v>
      </c>
      <c r="AT2517">
        <v>1</v>
      </c>
      <c r="AU2517">
        <v>1</v>
      </c>
      <c r="AV2517">
        <v>6</v>
      </c>
      <c r="AW2517" t="s">
        <v>6186</v>
      </c>
      <c r="AX2517">
        <v>6</v>
      </c>
      <c r="AY2517" t="s">
        <v>6186</v>
      </c>
      <c r="AZ2517" t="s">
        <v>6186</v>
      </c>
      <c r="BA2517">
        <v>1</v>
      </c>
      <c r="BB2517" t="s">
        <v>6186</v>
      </c>
      <c r="BC2517" t="s">
        <v>6186</v>
      </c>
      <c r="BD2517" t="s">
        <v>6186</v>
      </c>
    </row>
    <row r="2518" spans="1:56">
      <c r="A2518" t="s">
        <v>6188</v>
      </c>
      <c r="B2518">
        <v>7000</v>
      </c>
      <c r="C2518">
        <v>2015</v>
      </c>
      <c r="D2518">
        <v>0</v>
      </c>
      <c r="E2518">
        <v>2.0999999999999999E-5</v>
      </c>
      <c r="F2518">
        <v>19.918900000000001</v>
      </c>
      <c r="H2518">
        <v>15.81532</v>
      </c>
      <c r="I2518">
        <f t="shared" si="43"/>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6186</v>
      </c>
      <c r="X2518">
        <v>1</v>
      </c>
      <c r="Y2518" t="s">
        <v>6186</v>
      </c>
      <c r="Z2518" t="s">
        <v>6186</v>
      </c>
      <c r="AA2518" t="s">
        <v>6186</v>
      </c>
      <c r="AB2518">
        <v>1</v>
      </c>
      <c r="AC2518" t="s">
        <v>6186</v>
      </c>
      <c r="AD2518" t="s">
        <v>6186</v>
      </c>
      <c r="AE2518" t="s">
        <v>6186</v>
      </c>
      <c r="AF2518" t="s">
        <v>6186</v>
      </c>
      <c r="AG2518">
        <v>1</v>
      </c>
      <c r="AH2518" t="s">
        <v>6186</v>
      </c>
      <c r="AI2518" t="s">
        <v>6186</v>
      </c>
      <c r="AJ2518" t="s">
        <v>6186</v>
      </c>
      <c r="AK2518" t="s">
        <v>6186</v>
      </c>
      <c r="AL2518" t="s">
        <v>6186</v>
      </c>
      <c r="AM2518" t="s">
        <v>6186</v>
      </c>
      <c r="AN2518" t="s">
        <v>6186</v>
      </c>
      <c r="AO2518" t="s">
        <v>6186</v>
      </c>
      <c r="AP2518">
        <v>1</v>
      </c>
      <c r="AQ2518" t="s">
        <v>6186</v>
      </c>
      <c r="AR2518" t="s">
        <v>6186</v>
      </c>
      <c r="AS2518" t="s">
        <v>6186</v>
      </c>
      <c r="AT2518">
        <v>1</v>
      </c>
      <c r="AU2518">
        <v>1</v>
      </c>
      <c r="AV2518">
        <v>6</v>
      </c>
      <c r="AW2518" t="s">
        <v>6186</v>
      </c>
      <c r="AX2518">
        <v>6</v>
      </c>
      <c r="AY2518" t="s">
        <v>6186</v>
      </c>
      <c r="AZ2518" t="s">
        <v>6186</v>
      </c>
      <c r="BA2518">
        <v>1</v>
      </c>
      <c r="BB2518" t="s">
        <v>6186</v>
      </c>
      <c r="BC2518" t="s">
        <v>6186</v>
      </c>
      <c r="BD2518" t="s">
        <v>6186</v>
      </c>
    </row>
    <row r="2519" spans="1:56">
      <c r="A2519" t="s">
        <v>6188</v>
      </c>
      <c r="B2519">
        <v>7000</v>
      </c>
      <c r="C2519">
        <v>2016</v>
      </c>
      <c r="D2519" t="s">
        <v>6186</v>
      </c>
      <c r="E2519" t="s">
        <v>6186</v>
      </c>
      <c r="F2519" t="s">
        <v>6186</v>
      </c>
      <c r="H2519" t="s">
        <v>6186</v>
      </c>
      <c r="I2519" t="str">
        <f t="shared" si="43"/>
        <v/>
      </c>
      <c r="K2519" t="s">
        <v>6186</v>
      </c>
      <c r="L2519" t="s">
        <v>6186</v>
      </c>
      <c r="M2519" t="s">
        <v>6186</v>
      </c>
      <c r="N2519" t="s">
        <v>6186</v>
      </c>
      <c r="O2519" t="s">
        <v>6186</v>
      </c>
      <c r="P2519" t="s">
        <v>6186</v>
      </c>
      <c r="Q2519" t="s">
        <v>6186</v>
      </c>
      <c r="R2519" t="s">
        <v>6186</v>
      </c>
      <c r="S2519" t="s">
        <v>6186</v>
      </c>
      <c r="T2519" t="s">
        <v>6186</v>
      </c>
      <c r="U2519" t="s">
        <v>6186</v>
      </c>
      <c r="V2519" t="s">
        <v>6186</v>
      </c>
      <c r="W2519" t="s">
        <v>6186</v>
      </c>
      <c r="X2519" t="s">
        <v>6186</v>
      </c>
      <c r="Y2519" t="s">
        <v>6186</v>
      </c>
      <c r="Z2519" t="s">
        <v>6186</v>
      </c>
      <c r="AA2519" t="s">
        <v>6186</v>
      </c>
      <c r="AB2519" t="s">
        <v>6186</v>
      </c>
      <c r="AC2519" t="s">
        <v>6186</v>
      </c>
      <c r="AD2519" t="s">
        <v>6186</v>
      </c>
      <c r="AE2519" t="s">
        <v>6186</v>
      </c>
      <c r="AF2519" t="s">
        <v>6186</v>
      </c>
      <c r="AG2519" t="s">
        <v>6186</v>
      </c>
      <c r="AH2519" t="s">
        <v>6186</v>
      </c>
      <c r="AI2519" t="s">
        <v>6186</v>
      </c>
      <c r="AJ2519" t="s">
        <v>6186</v>
      </c>
      <c r="AK2519" t="s">
        <v>6186</v>
      </c>
      <c r="AL2519" t="s">
        <v>6186</v>
      </c>
      <c r="AM2519" t="s">
        <v>6186</v>
      </c>
      <c r="AN2519" t="s">
        <v>6186</v>
      </c>
      <c r="AO2519" t="s">
        <v>6186</v>
      </c>
      <c r="AP2519" t="s">
        <v>6186</v>
      </c>
      <c r="AQ2519" t="s">
        <v>6186</v>
      </c>
      <c r="AR2519" t="s">
        <v>6186</v>
      </c>
      <c r="AS2519" t="s">
        <v>6186</v>
      </c>
      <c r="AT2519" t="s">
        <v>6186</v>
      </c>
      <c r="AU2519" t="s">
        <v>6186</v>
      </c>
      <c r="AV2519" t="s">
        <v>6186</v>
      </c>
      <c r="AW2519" t="s">
        <v>6186</v>
      </c>
      <c r="AX2519" t="s">
        <v>6186</v>
      </c>
      <c r="AY2519" t="s">
        <v>6186</v>
      </c>
      <c r="AZ2519" t="s">
        <v>6186</v>
      </c>
      <c r="BA2519" t="s">
        <v>6186</v>
      </c>
      <c r="BB2519" t="s">
        <v>6186</v>
      </c>
      <c r="BC2519" t="s">
        <v>6186</v>
      </c>
      <c r="BD2519" t="s">
        <v>6186</v>
      </c>
    </row>
    <row r="2520" spans="1:56">
      <c r="A2520" t="s">
        <v>6188</v>
      </c>
      <c r="B2520">
        <v>7000</v>
      </c>
      <c r="C2520">
        <v>2017</v>
      </c>
      <c r="D2520">
        <v>1</v>
      </c>
      <c r="E2520">
        <v>3.3000000000000003E-5</v>
      </c>
      <c r="F2520">
        <v>15.16499</v>
      </c>
      <c r="H2520">
        <v>11.524839999999999</v>
      </c>
      <c r="I2520">
        <f t="shared" si="43"/>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6186</v>
      </c>
      <c r="X2520">
        <v>1</v>
      </c>
      <c r="Y2520" t="s">
        <v>6186</v>
      </c>
      <c r="Z2520" t="s">
        <v>6186</v>
      </c>
      <c r="AA2520" t="s">
        <v>6186</v>
      </c>
      <c r="AB2520">
        <v>1</v>
      </c>
      <c r="AC2520" t="s">
        <v>6186</v>
      </c>
      <c r="AD2520" t="s">
        <v>6186</v>
      </c>
      <c r="AE2520" t="s">
        <v>6186</v>
      </c>
      <c r="AF2520">
        <v>1</v>
      </c>
      <c r="AG2520" t="s">
        <v>6186</v>
      </c>
      <c r="AH2520" t="s">
        <v>6186</v>
      </c>
      <c r="AI2520" t="s">
        <v>6186</v>
      </c>
      <c r="AJ2520" t="s">
        <v>6186</v>
      </c>
      <c r="AK2520" t="s">
        <v>6186</v>
      </c>
      <c r="AL2520" t="s">
        <v>6186</v>
      </c>
      <c r="AM2520" t="s">
        <v>6186</v>
      </c>
      <c r="AN2520" t="s">
        <v>6186</v>
      </c>
      <c r="AO2520" t="s">
        <v>6186</v>
      </c>
      <c r="AP2520">
        <v>1</v>
      </c>
      <c r="AQ2520">
        <v>1</v>
      </c>
      <c r="AR2520" t="s">
        <v>6186</v>
      </c>
      <c r="AS2520" t="s">
        <v>6186</v>
      </c>
      <c r="AT2520">
        <v>1</v>
      </c>
      <c r="AU2520">
        <v>1</v>
      </c>
      <c r="AV2520">
        <v>6.8</v>
      </c>
      <c r="AW2520" t="s">
        <v>6186</v>
      </c>
      <c r="AX2520">
        <v>7.6</v>
      </c>
      <c r="AY2520" t="s">
        <v>6186</v>
      </c>
      <c r="AZ2520" t="s">
        <v>6186</v>
      </c>
      <c r="BA2520">
        <v>0.20200000000000001</v>
      </c>
      <c r="BB2520">
        <v>0.79800000000000004</v>
      </c>
      <c r="BC2520" t="s">
        <v>6186</v>
      </c>
      <c r="BD2520" t="s">
        <v>6186</v>
      </c>
    </row>
    <row r="2521" spans="1:56">
      <c r="A2521" t="s">
        <v>6188</v>
      </c>
      <c r="B2521">
        <v>7000</v>
      </c>
      <c r="C2521">
        <v>2018</v>
      </c>
      <c r="D2521">
        <v>0</v>
      </c>
      <c r="E2521">
        <v>2.1999999999999999E-5</v>
      </c>
      <c r="F2521">
        <v>16.732710000000001</v>
      </c>
      <c r="H2521">
        <v>13.05533</v>
      </c>
      <c r="I2521">
        <f t="shared" si="43"/>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6186</v>
      </c>
      <c r="X2521">
        <v>1</v>
      </c>
      <c r="Y2521" t="s">
        <v>6186</v>
      </c>
      <c r="Z2521" t="s">
        <v>6186</v>
      </c>
      <c r="AA2521" t="s">
        <v>6186</v>
      </c>
      <c r="AB2521">
        <v>1</v>
      </c>
      <c r="AC2521" t="s">
        <v>6186</v>
      </c>
      <c r="AD2521" t="s">
        <v>6186</v>
      </c>
      <c r="AE2521" t="s">
        <v>6186</v>
      </c>
      <c r="AF2521">
        <v>1</v>
      </c>
      <c r="AG2521" t="s">
        <v>6186</v>
      </c>
      <c r="AH2521" t="s">
        <v>6186</v>
      </c>
      <c r="AI2521" t="s">
        <v>6186</v>
      </c>
      <c r="AJ2521" t="s">
        <v>6186</v>
      </c>
      <c r="AK2521" t="s">
        <v>6186</v>
      </c>
      <c r="AL2521" t="s">
        <v>6186</v>
      </c>
      <c r="AM2521" t="s">
        <v>6186</v>
      </c>
      <c r="AN2521" t="s">
        <v>6186</v>
      </c>
      <c r="AO2521" t="s">
        <v>6186</v>
      </c>
      <c r="AP2521">
        <v>1</v>
      </c>
      <c r="AQ2521">
        <v>1</v>
      </c>
      <c r="AR2521" t="s">
        <v>6186</v>
      </c>
      <c r="AS2521" t="s">
        <v>6186</v>
      </c>
      <c r="AT2521">
        <v>1</v>
      </c>
      <c r="AU2521">
        <v>1</v>
      </c>
      <c r="AV2521">
        <v>6.5</v>
      </c>
      <c r="AW2521" t="s">
        <v>6186</v>
      </c>
      <c r="AX2521">
        <v>7</v>
      </c>
      <c r="AY2521" t="s">
        <v>6186</v>
      </c>
      <c r="AZ2521" t="s">
        <v>6186</v>
      </c>
      <c r="BA2521">
        <v>0.49199999999999999</v>
      </c>
      <c r="BB2521">
        <v>0.50800000000000001</v>
      </c>
      <c r="BC2521" t="s">
        <v>6186</v>
      </c>
      <c r="BD2521" t="s">
        <v>6186</v>
      </c>
    </row>
    <row r="2522" spans="1:56">
      <c r="A2522" t="s">
        <v>6188</v>
      </c>
      <c r="B2522">
        <v>7000</v>
      </c>
      <c r="C2522">
        <v>2019</v>
      </c>
      <c r="D2522">
        <v>0</v>
      </c>
      <c r="E2522">
        <v>1.4E-5</v>
      </c>
      <c r="F2522">
        <v>20.4407</v>
      </c>
      <c r="H2522">
        <v>16.031289999999998</v>
      </c>
      <c r="I2522">
        <f t="shared" si="43"/>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6186</v>
      </c>
      <c r="X2522">
        <v>1</v>
      </c>
      <c r="Y2522" t="s">
        <v>6186</v>
      </c>
      <c r="Z2522" t="s">
        <v>6186</v>
      </c>
      <c r="AA2522" t="s">
        <v>6186</v>
      </c>
      <c r="AB2522">
        <v>1</v>
      </c>
      <c r="AC2522" t="s">
        <v>6186</v>
      </c>
      <c r="AD2522" t="s">
        <v>6186</v>
      </c>
      <c r="AE2522" t="s">
        <v>6186</v>
      </c>
      <c r="AF2522">
        <v>1</v>
      </c>
      <c r="AG2522" t="s">
        <v>6186</v>
      </c>
      <c r="AH2522" t="s">
        <v>6186</v>
      </c>
      <c r="AI2522" t="s">
        <v>6186</v>
      </c>
      <c r="AJ2522" t="s">
        <v>6186</v>
      </c>
      <c r="AK2522" t="s">
        <v>6186</v>
      </c>
      <c r="AL2522" t="s">
        <v>6186</v>
      </c>
      <c r="AM2522" t="s">
        <v>6186</v>
      </c>
      <c r="AN2522" t="s">
        <v>6186</v>
      </c>
      <c r="AO2522" t="s">
        <v>6186</v>
      </c>
      <c r="AP2522">
        <v>1</v>
      </c>
      <c r="AQ2522">
        <v>1</v>
      </c>
      <c r="AR2522" t="s">
        <v>6186</v>
      </c>
      <c r="AS2522" t="s">
        <v>6186</v>
      </c>
      <c r="AT2522">
        <v>1</v>
      </c>
      <c r="AU2522">
        <v>1</v>
      </c>
      <c r="AV2522">
        <v>6</v>
      </c>
      <c r="AW2522" t="s">
        <v>6186</v>
      </c>
      <c r="AX2522">
        <v>6</v>
      </c>
      <c r="AY2522" t="s">
        <v>6186</v>
      </c>
      <c r="AZ2522" t="s">
        <v>6186</v>
      </c>
      <c r="BA2522">
        <v>1</v>
      </c>
      <c r="BB2522" t="s">
        <v>6186</v>
      </c>
      <c r="BC2522" t="s">
        <v>6186</v>
      </c>
      <c r="BD2522" t="s">
        <v>6186</v>
      </c>
    </row>
    <row r="2523" spans="1:56">
      <c r="A2523" t="s">
        <v>6188</v>
      </c>
      <c r="B2523">
        <v>7000</v>
      </c>
      <c r="C2523">
        <v>2020</v>
      </c>
      <c r="D2523" t="s">
        <v>6186</v>
      </c>
      <c r="E2523" t="s">
        <v>6186</v>
      </c>
      <c r="F2523" t="s">
        <v>6186</v>
      </c>
      <c r="H2523" t="s">
        <v>6186</v>
      </c>
      <c r="I2523" t="str">
        <f t="shared" si="43"/>
        <v/>
      </c>
      <c r="K2523" t="s">
        <v>6186</v>
      </c>
      <c r="L2523" t="s">
        <v>6186</v>
      </c>
      <c r="M2523" t="s">
        <v>6186</v>
      </c>
      <c r="N2523" t="s">
        <v>6186</v>
      </c>
      <c r="O2523" t="s">
        <v>6186</v>
      </c>
      <c r="P2523" t="s">
        <v>6186</v>
      </c>
      <c r="Q2523" t="s">
        <v>6186</v>
      </c>
      <c r="R2523" t="s">
        <v>6186</v>
      </c>
      <c r="S2523" t="s">
        <v>6186</v>
      </c>
      <c r="T2523" t="s">
        <v>6186</v>
      </c>
      <c r="U2523" t="s">
        <v>6186</v>
      </c>
      <c r="V2523" t="s">
        <v>6186</v>
      </c>
      <c r="W2523" t="s">
        <v>6186</v>
      </c>
      <c r="X2523" t="s">
        <v>6186</v>
      </c>
      <c r="Y2523" t="s">
        <v>6186</v>
      </c>
      <c r="Z2523" t="s">
        <v>6186</v>
      </c>
      <c r="AA2523" t="s">
        <v>6186</v>
      </c>
      <c r="AB2523" t="s">
        <v>6186</v>
      </c>
      <c r="AC2523" t="s">
        <v>6186</v>
      </c>
      <c r="AD2523" t="s">
        <v>6186</v>
      </c>
      <c r="AE2523" t="s">
        <v>6186</v>
      </c>
      <c r="AF2523" t="s">
        <v>6186</v>
      </c>
      <c r="AG2523" t="s">
        <v>6186</v>
      </c>
      <c r="AH2523" t="s">
        <v>6186</v>
      </c>
      <c r="AI2523" t="s">
        <v>6186</v>
      </c>
      <c r="AJ2523" t="s">
        <v>6186</v>
      </c>
      <c r="AK2523" t="s">
        <v>6186</v>
      </c>
      <c r="AL2523" t="s">
        <v>6186</v>
      </c>
      <c r="AM2523" t="s">
        <v>6186</v>
      </c>
      <c r="AN2523" t="s">
        <v>6186</v>
      </c>
      <c r="AO2523" t="s">
        <v>6186</v>
      </c>
      <c r="AP2523" t="s">
        <v>6186</v>
      </c>
      <c r="AQ2523" t="s">
        <v>6186</v>
      </c>
      <c r="AR2523" t="s">
        <v>6186</v>
      </c>
      <c r="AS2523" t="s">
        <v>6186</v>
      </c>
      <c r="AT2523" t="s">
        <v>6186</v>
      </c>
      <c r="AU2523" t="s">
        <v>6186</v>
      </c>
      <c r="AV2523" t="s">
        <v>6186</v>
      </c>
      <c r="AW2523" t="s">
        <v>6186</v>
      </c>
      <c r="AX2523" t="s">
        <v>6186</v>
      </c>
      <c r="AY2523" t="s">
        <v>6186</v>
      </c>
      <c r="AZ2523" t="s">
        <v>6186</v>
      </c>
      <c r="BA2523" t="s">
        <v>6186</v>
      </c>
      <c r="BB2523" t="s">
        <v>6186</v>
      </c>
      <c r="BC2523" t="s">
        <v>6186</v>
      </c>
      <c r="BD2523" t="s">
        <v>6186</v>
      </c>
    </row>
    <row r="2524" spans="1:56">
      <c r="A2524" t="s">
        <v>6188</v>
      </c>
      <c r="B2524">
        <v>7000</v>
      </c>
      <c r="C2524">
        <v>2021</v>
      </c>
      <c r="D2524">
        <v>1</v>
      </c>
      <c r="E2524">
        <v>4.8999999999999998E-5</v>
      </c>
      <c r="F2524">
        <v>20.960599999999999</v>
      </c>
      <c r="G2524">
        <f>IFERROR(F2524*E2524,"")</f>
        <v>1.0270693999999999E-3</v>
      </c>
      <c r="H2524">
        <v>16.750319999999999</v>
      </c>
      <c r="I2524">
        <f t="shared" si="43"/>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6186</v>
      </c>
      <c r="X2524">
        <v>1</v>
      </c>
      <c r="Y2524" t="s">
        <v>6186</v>
      </c>
      <c r="Z2524" t="s">
        <v>6186</v>
      </c>
      <c r="AA2524" t="s">
        <v>6186</v>
      </c>
      <c r="AB2524">
        <v>1</v>
      </c>
      <c r="AC2524" t="s">
        <v>6186</v>
      </c>
      <c r="AD2524" t="s">
        <v>6186</v>
      </c>
      <c r="AE2524" t="s">
        <v>6186</v>
      </c>
      <c r="AF2524">
        <v>1</v>
      </c>
      <c r="AG2524" t="s">
        <v>6186</v>
      </c>
      <c r="AH2524" t="s">
        <v>6186</v>
      </c>
      <c r="AI2524" t="s">
        <v>6186</v>
      </c>
      <c r="AJ2524" t="s">
        <v>6186</v>
      </c>
      <c r="AK2524" t="s">
        <v>6186</v>
      </c>
      <c r="AL2524" t="s">
        <v>6186</v>
      </c>
      <c r="AM2524" t="s">
        <v>6186</v>
      </c>
      <c r="AN2524" t="s">
        <v>6186</v>
      </c>
      <c r="AO2524">
        <v>1</v>
      </c>
      <c r="AP2524" t="s">
        <v>6186</v>
      </c>
      <c r="AQ2524">
        <v>1</v>
      </c>
      <c r="AR2524" t="s">
        <v>6186</v>
      </c>
      <c r="AS2524">
        <v>1</v>
      </c>
      <c r="AT2524">
        <v>1</v>
      </c>
      <c r="AU2524">
        <v>1</v>
      </c>
      <c r="AV2524">
        <v>9</v>
      </c>
      <c r="AW2524" t="s">
        <v>6186</v>
      </c>
      <c r="AX2524">
        <v>8</v>
      </c>
      <c r="AY2524" t="s">
        <v>6186</v>
      </c>
      <c r="AZ2524" t="s">
        <v>6186</v>
      </c>
      <c r="BA2524" t="s">
        <v>6186</v>
      </c>
      <c r="BB2524" t="s">
        <v>6186</v>
      </c>
      <c r="BC2524" t="s">
        <v>6186</v>
      </c>
      <c r="BD2524">
        <v>1</v>
      </c>
    </row>
    <row r="2525" spans="1:56">
      <c r="A2525" t="s">
        <v>6188</v>
      </c>
      <c r="B2525">
        <v>7000</v>
      </c>
      <c r="C2525" t="s">
        <v>6187</v>
      </c>
      <c r="D2525" t="s">
        <v>6186</v>
      </c>
      <c r="E2525">
        <v>2.8570000000000002E-3</v>
      </c>
      <c r="F2525">
        <v>99.045199999999994</v>
      </c>
      <c r="H2525">
        <v>68.412499999999994</v>
      </c>
      <c r="I2525">
        <f t="shared" si="43"/>
        <v>0.19545451249999998</v>
      </c>
      <c r="K2525">
        <v>73.010000000000005</v>
      </c>
      <c r="L2525">
        <v>65.31</v>
      </c>
      <c r="M2525">
        <v>0</v>
      </c>
      <c r="N2525">
        <v>0</v>
      </c>
      <c r="O2525">
        <v>0</v>
      </c>
      <c r="P2525">
        <v>56.6</v>
      </c>
      <c r="Q2525" t="s">
        <v>6186</v>
      </c>
      <c r="R2525">
        <v>436</v>
      </c>
      <c r="S2525">
        <v>3</v>
      </c>
      <c r="T2525" t="s">
        <v>6186</v>
      </c>
      <c r="U2525">
        <v>6.2286000000000001E-2</v>
      </c>
      <c r="V2525">
        <v>239.44376</v>
      </c>
      <c r="W2525" t="s">
        <v>6186</v>
      </c>
      <c r="X2525">
        <v>1</v>
      </c>
      <c r="Y2525" t="s">
        <v>6186</v>
      </c>
      <c r="Z2525" t="s">
        <v>6186</v>
      </c>
      <c r="AA2525">
        <v>1</v>
      </c>
      <c r="AB2525" t="s">
        <v>6186</v>
      </c>
      <c r="AC2525" t="s">
        <v>6186</v>
      </c>
      <c r="AD2525" t="s">
        <v>6186</v>
      </c>
      <c r="AE2525" t="s">
        <v>6186</v>
      </c>
      <c r="AF2525" t="s">
        <v>6186</v>
      </c>
      <c r="AG2525" t="s">
        <v>6186</v>
      </c>
      <c r="AH2525" t="s">
        <v>6186</v>
      </c>
      <c r="AI2525">
        <v>1</v>
      </c>
      <c r="AJ2525" t="s">
        <v>6186</v>
      </c>
      <c r="AK2525">
        <v>1</v>
      </c>
      <c r="AL2525" t="s">
        <v>6186</v>
      </c>
      <c r="AM2525" t="s">
        <v>6186</v>
      </c>
      <c r="AN2525" t="s">
        <v>6186</v>
      </c>
      <c r="AO2525" t="s">
        <v>6186</v>
      </c>
      <c r="AP2525" t="s">
        <v>6186</v>
      </c>
      <c r="AQ2525" t="s">
        <v>6186</v>
      </c>
      <c r="AR2525" t="s">
        <v>6186</v>
      </c>
      <c r="AS2525" t="s">
        <v>6186</v>
      </c>
      <c r="AT2525" t="s">
        <v>6186</v>
      </c>
      <c r="AU2525" t="s">
        <v>6186</v>
      </c>
      <c r="AV2525">
        <v>1</v>
      </c>
      <c r="AW2525" t="s">
        <v>6186</v>
      </c>
      <c r="AX2525" t="s">
        <v>6186</v>
      </c>
      <c r="AY2525">
        <v>1</v>
      </c>
      <c r="AZ2525" t="s">
        <v>6186</v>
      </c>
      <c r="BA2525" t="s">
        <v>6186</v>
      </c>
      <c r="BB2525" t="s">
        <v>6186</v>
      </c>
      <c r="BC2525" t="s">
        <v>6186</v>
      </c>
      <c r="BD2525" t="s">
        <v>6186</v>
      </c>
    </row>
    <row r="2526" spans="1:56">
      <c r="A2526" t="s">
        <v>6189</v>
      </c>
      <c r="B2526">
        <v>7000</v>
      </c>
      <c r="C2526">
        <v>1975</v>
      </c>
      <c r="D2526" t="s">
        <v>6186</v>
      </c>
      <c r="E2526" t="s">
        <v>6186</v>
      </c>
      <c r="F2526" t="s">
        <v>6186</v>
      </c>
      <c r="H2526" t="s">
        <v>6186</v>
      </c>
      <c r="I2526" t="str">
        <f t="shared" si="43"/>
        <v/>
      </c>
      <c r="K2526" t="s">
        <v>6186</v>
      </c>
      <c r="L2526" t="s">
        <v>6186</v>
      </c>
      <c r="M2526" t="s">
        <v>6186</v>
      </c>
      <c r="N2526" t="s">
        <v>6186</v>
      </c>
      <c r="O2526" t="s">
        <v>6186</v>
      </c>
      <c r="P2526" t="s">
        <v>6186</v>
      </c>
      <c r="Q2526" t="s">
        <v>6186</v>
      </c>
      <c r="R2526" t="s">
        <v>6186</v>
      </c>
      <c r="S2526" t="s">
        <v>6186</v>
      </c>
      <c r="T2526" t="s">
        <v>6186</v>
      </c>
      <c r="U2526" t="s">
        <v>6186</v>
      </c>
      <c r="V2526" t="s">
        <v>6186</v>
      </c>
      <c r="W2526" t="s">
        <v>6186</v>
      </c>
      <c r="X2526" t="s">
        <v>6186</v>
      </c>
      <c r="Y2526" t="s">
        <v>6186</v>
      </c>
      <c r="Z2526" t="s">
        <v>6186</v>
      </c>
      <c r="AA2526" t="s">
        <v>6186</v>
      </c>
      <c r="AB2526" t="s">
        <v>6186</v>
      </c>
      <c r="AC2526" t="s">
        <v>6186</v>
      </c>
      <c r="AD2526" t="s">
        <v>6186</v>
      </c>
      <c r="AE2526" t="s">
        <v>6186</v>
      </c>
      <c r="AF2526" t="s">
        <v>6186</v>
      </c>
      <c r="AG2526" t="s">
        <v>6186</v>
      </c>
      <c r="AH2526" t="s">
        <v>6186</v>
      </c>
      <c r="AI2526" t="s">
        <v>6186</v>
      </c>
      <c r="AJ2526" t="s">
        <v>6186</v>
      </c>
      <c r="AK2526" t="s">
        <v>6186</v>
      </c>
      <c r="AL2526" t="s">
        <v>6186</v>
      </c>
      <c r="AM2526" t="s">
        <v>6186</v>
      </c>
      <c r="AN2526" t="s">
        <v>6186</v>
      </c>
      <c r="AO2526" t="s">
        <v>6186</v>
      </c>
      <c r="AP2526" t="s">
        <v>6186</v>
      </c>
      <c r="AQ2526" t="s">
        <v>6186</v>
      </c>
      <c r="AR2526" t="s">
        <v>6186</v>
      </c>
      <c r="AS2526" t="s">
        <v>6186</v>
      </c>
      <c r="AT2526" t="s">
        <v>6186</v>
      </c>
      <c r="AU2526" t="s">
        <v>6186</v>
      </c>
      <c r="AV2526" t="s">
        <v>6186</v>
      </c>
      <c r="AW2526" t="s">
        <v>6186</v>
      </c>
      <c r="AX2526" t="s">
        <v>6186</v>
      </c>
      <c r="AY2526" t="s">
        <v>6186</v>
      </c>
      <c r="AZ2526" t="s">
        <v>6186</v>
      </c>
      <c r="BA2526" t="s">
        <v>6186</v>
      </c>
      <c r="BB2526" t="s">
        <v>6186</v>
      </c>
      <c r="BC2526" t="s">
        <v>6186</v>
      </c>
      <c r="BD2526" t="s">
        <v>6186</v>
      </c>
    </row>
    <row r="2527" spans="1:56">
      <c r="A2527" t="s">
        <v>6189</v>
      </c>
      <c r="B2527">
        <v>7000</v>
      </c>
      <c r="C2527">
        <v>1976</v>
      </c>
      <c r="D2527" t="s">
        <v>6186</v>
      </c>
      <c r="E2527" t="s">
        <v>6186</v>
      </c>
      <c r="F2527" t="s">
        <v>6186</v>
      </c>
      <c r="H2527" t="s">
        <v>6186</v>
      </c>
      <c r="I2527" t="str">
        <f t="shared" si="43"/>
        <v/>
      </c>
      <c r="K2527" t="s">
        <v>6186</v>
      </c>
      <c r="L2527" t="s">
        <v>6186</v>
      </c>
      <c r="M2527" t="s">
        <v>6186</v>
      </c>
      <c r="N2527" t="s">
        <v>6186</v>
      </c>
      <c r="O2527" t="s">
        <v>6186</v>
      </c>
      <c r="P2527" t="s">
        <v>6186</v>
      </c>
      <c r="Q2527" t="s">
        <v>6186</v>
      </c>
      <c r="R2527" t="s">
        <v>6186</v>
      </c>
      <c r="S2527" t="s">
        <v>6186</v>
      </c>
      <c r="T2527" t="s">
        <v>6186</v>
      </c>
      <c r="U2527" t="s">
        <v>6186</v>
      </c>
      <c r="V2527" t="s">
        <v>6186</v>
      </c>
      <c r="W2527" t="s">
        <v>6186</v>
      </c>
      <c r="X2527" t="s">
        <v>6186</v>
      </c>
      <c r="Y2527" t="s">
        <v>6186</v>
      </c>
      <c r="Z2527" t="s">
        <v>6186</v>
      </c>
      <c r="AA2527" t="s">
        <v>6186</v>
      </c>
      <c r="AB2527" t="s">
        <v>6186</v>
      </c>
      <c r="AC2527" t="s">
        <v>6186</v>
      </c>
      <c r="AD2527" t="s">
        <v>6186</v>
      </c>
      <c r="AE2527" t="s">
        <v>6186</v>
      </c>
      <c r="AF2527" t="s">
        <v>6186</v>
      </c>
      <c r="AG2527" t="s">
        <v>6186</v>
      </c>
      <c r="AH2527" t="s">
        <v>6186</v>
      </c>
      <c r="AI2527" t="s">
        <v>6186</v>
      </c>
      <c r="AJ2527" t="s">
        <v>6186</v>
      </c>
      <c r="AK2527" t="s">
        <v>6186</v>
      </c>
      <c r="AL2527" t="s">
        <v>6186</v>
      </c>
      <c r="AM2527" t="s">
        <v>6186</v>
      </c>
      <c r="AN2527" t="s">
        <v>6186</v>
      </c>
      <c r="AO2527" t="s">
        <v>6186</v>
      </c>
      <c r="AP2527" t="s">
        <v>6186</v>
      </c>
      <c r="AQ2527" t="s">
        <v>6186</v>
      </c>
      <c r="AR2527" t="s">
        <v>6186</v>
      </c>
      <c r="AS2527" t="s">
        <v>6186</v>
      </c>
      <c r="AT2527" t="s">
        <v>6186</v>
      </c>
      <c r="AU2527" t="s">
        <v>6186</v>
      </c>
      <c r="AV2527" t="s">
        <v>6186</v>
      </c>
      <c r="AW2527" t="s">
        <v>6186</v>
      </c>
      <c r="AX2527" t="s">
        <v>6186</v>
      </c>
      <c r="AY2527" t="s">
        <v>6186</v>
      </c>
      <c r="AZ2527" t="s">
        <v>6186</v>
      </c>
      <c r="BA2527" t="s">
        <v>6186</v>
      </c>
      <c r="BB2527" t="s">
        <v>6186</v>
      </c>
      <c r="BC2527" t="s">
        <v>6186</v>
      </c>
      <c r="BD2527" t="s">
        <v>6186</v>
      </c>
    </row>
    <row r="2528" spans="1:56">
      <c r="A2528" t="s">
        <v>6189</v>
      </c>
      <c r="B2528">
        <v>7000</v>
      </c>
      <c r="C2528">
        <v>1977</v>
      </c>
      <c r="D2528" t="s">
        <v>6186</v>
      </c>
      <c r="E2528" t="s">
        <v>6186</v>
      </c>
      <c r="F2528" t="s">
        <v>6186</v>
      </c>
      <c r="H2528" t="s">
        <v>6186</v>
      </c>
      <c r="I2528" t="str">
        <f t="shared" si="43"/>
        <v/>
      </c>
      <c r="K2528" t="s">
        <v>6186</v>
      </c>
      <c r="L2528" t="s">
        <v>6186</v>
      </c>
      <c r="M2528" t="s">
        <v>6186</v>
      </c>
      <c r="N2528" t="s">
        <v>6186</v>
      </c>
      <c r="O2528" t="s">
        <v>6186</v>
      </c>
      <c r="P2528" t="s">
        <v>6186</v>
      </c>
      <c r="Q2528" t="s">
        <v>6186</v>
      </c>
      <c r="R2528" t="s">
        <v>6186</v>
      </c>
      <c r="S2528" t="s">
        <v>6186</v>
      </c>
      <c r="T2528" t="s">
        <v>6186</v>
      </c>
      <c r="U2528" t="s">
        <v>6186</v>
      </c>
      <c r="V2528" t="s">
        <v>6186</v>
      </c>
      <c r="W2528" t="s">
        <v>6186</v>
      </c>
      <c r="X2528" t="s">
        <v>6186</v>
      </c>
      <c r="Y2528" t="s">
        <v>6186</v>
      </c>
      <c r="Z2528" t="s">
        <v>6186</v>
      </c>
      <c r="AA2528" t="s">
        <v>6186</v>
      </c>
      <c r="AB2528" t="s">
        <v>6186</v>
      </c>
      <c r="AC2528" t="s">
        <v>6186</v>
      </c>
      <c r="AD2528" t="s">
        <v>6186</v>
      </c>
      <c r="AE2528" t="s">
        <v>6186</v>
      </c>
      <c r="AF2528" t="s">
        <v>6186</v>
      </c>
      <c r="AG2528" t="s">
        <v>6186</v>
      </c>
      <c r="AH2528" t="s">
        <v>6186</v>
      </c>
      <c r="AI2528" t="s">
        <v>6186</v>
      </c>
      <c r="AJ2528" t="s">
        <v>6186</v>
      </c>
      <c r="AK2528" t="s">
        <v>6186</v>
      </c>
      <c r="AL2528" t="s">
        <v>6186</v>
      </c>
      <c r="AM2528" t="s">
        <v>6186</v>
      </c>
      <c r="AN2528" t="s">
        <v>6186</v>
      </c>
      <c r="AO2528" t="s">
        <v>6186</v>
      </c>
      <c r="AP2528" t="s">
        <v>6186</v>
      </c>
      <c r="AQ2528" t="s">
        <v>6186</v>
      </c>
      <c r="AR2528" t="s">
        <v>6186</v>
      </c>
      <c r="AS2528" t="s">
        <v>6186</v>
      </c>
      <c r="AT2528" t="s">
        <v>6186</v>
      </c>
      <c r="AU2528" t="s">
        <v>6186</v>
      </c>
      <c r="AV2528" t="s">
        <v>6186</v>
      </c>
      <c r="AW2528" t="s">
        <v>6186</v>
      </c>
      <c r="AX2528" t="s">
        <v>6186</v>
      </c>
      <c r="AY2528" t="s">
        <v>6186</v>
      </c>
      <c r="AZ2528" t="s">
        <v>6186</v>
      </c>
      <c r="BA2528" t="s">
        <v>6186</v>
      </c>
      <c r="BB2528" t="s">
        <v>6186</v>
      </c>
      <c r="BC2528" t="s">
        <v>6186</v>
      </c>
      <c r="BD2528" t="s">
        <v>6186</v>
      </c>
    </row>
    <row r="2529" spans="1:56">
      <c r="A2529" t="s">
        <v>6189</v>
      </c>
      <c r="B2529">
        <v>7000</v>
      </c>
      <c r="C2529">
        <v>1978</v>
      </c>
      <c r="D2529" t="s">
        <v>6186</v>
      </c>
      <c r="E2529" t="s">
        <v>6186</v>
      </c>
      <c r="F2529" t="s">
        <v>6186</v>
      </c>
      <c r="H2529" t="s">
        <v>6186</v>
      </c>
      <c r="I2529" t="str">
        <f t="shared" si="43"/>
        <v/>
      </c>
      <c r="K2529" t="s">
        <v>6186</v>
      </c>
      <c r="L2529" t="s">
        <v>6186</v>
      </c>
      <c r="M2529" t="s">
        <v>6186</v>
      </c>
      <c r="N2529" t="s">
        <v>6186</v>
      </c>
      <c r="O2529" t="s">
        <v>6186</v>
      </c>
      <c r="P2529" t="s">
        <v>6186</v>
      </c>
      <c r="Q2529" t="s">
        <v>6186</v>
      </c>
      <c r="R2529" t="s">
        <v>6186</v>
      </c>
      <c r="S2529" t="s">
        <v>6186</v>
      </c>
      <c r="T2529" t="s">
        <v>6186</v>
      </c>
      <c r="U2529" t="s">
        <v>6186</v>
      </c>
      <c r="V2529" t="s">
        <v>6186</v>
      </c>
      <c r="W2529" t="s">
        <v>6186</v>
      </c>
      <c r="X2529" t="s">
        <v>6186</v>
      </c>
      <c r="Y2529" t="s">
        <v>6186</v>
      </c>
      <c r="Z2529" t="s">
        <v>6186</v>
      </c>
      <c r="AA2529" t="s">
        <v>6186</v>
      </c>
      <c r="AB2529" t="s">
        <v>6186</v>
      </c>
      <c r="AC2529" t="s">
        <v>6186</v>
      </c>
      <c r="AD2529" t="s">
        <v>6186</v>
      </c>
      <c r="AE2529" t="s">
        <v>6186</v>
      </c>
      <c r="AF2529" t="s">
        <v>6186</v>
      </c>
      <c r="AG2529" t="s">
        <v>6186</v>
      </c>
      <c r="AH2529" t="s">
        <v>6186</v>
      </c>
      <c r="AI2529" t="s">
        <v>6186</v>
      </c>
      <c r="AJ2529" t="s">
        <v>6186</v>
      </c>
      <c r="AK2529" t="s">
        <v>6186</v>
      </c>
      <c r="AL2529" t="s">
        <v>6186</v>
      </c>
      <c r="AM2529" t="s">
        <v>6186</v>
      </c>
      <c r="AN2529" t="s">
        <v>6186</v>
      </c>
      <c r="AO2529" t="s">
        <v>6186</v>
      </c>
      <c r="AP2529" t="s">
        <v>6186</v>
      </c>
      <c r="AQ2529" t="s">
        <v>6186</v>
      </c>
      <c r="AR2529" t="s">
        <v>6186</v>
      </c>
      <c r="AS2529" t="s">
        <v>6186</v>
      </c>
      <c r="AT2529" t="s">
        <v>6186</v>
      </c>
      <c r="AU2529" t="s">
        <v>6186</v>
      </c>
      <c r="AV2529" t="s">
        <v>6186</v>
      </c>
      <c r="AW2529" t="s">
        <v>6186</v>
      </c>
      <c r="AX2529" t="s">
        <v>6186</v>
      </c>
      <c r="AY2529" t="s">
        <v>6186</v>
      </c>
      <c r="AZ2529" t="s">
        <v>6186</v>
      </c>
      <c r="BA2529" t="s">
        <v>6186</v>
      </c>
      <c r="BB2529" t="s">
        <v>6186</v>
      </c>
      <c r="BC2529" t="s">
        <v>6186</v>
      </c>
      <c r="BD2529" t="s">
        <v>6186</v>
      </c>
    </row>
    <row r="2530" spans="1:56">
      <c r="A2530" t="s">
        <v>6189</v>
      </c>
      <c r="B2530">
        <v>7000</v>
      </c>
      <c r="C2530">
        <v>1979</v>
      </c>
      <c r="D2530" t="s">
        <v>6186</v>
      </c>
      <c r="E2530" t="s">
        <v>6186</v>
      </c>
      <c r="F2530" t="s">
        <v>6186</v>
      </c>
      <c r="H2530" t="s">
        <v>6186</v>
      </c>
      <c r="I2530" t="str">
        <f t="shared" si="43"/>
        <v/>
      </c>
      <c r="K2530" t="s">
        <v>6186</v>
      </c>
      <c r="L2530" t="s">
        <v>6186</v>
      </c>
      <c r="M2530" t="s">
        <v>6186</v>
      </c>
      <c r="N2530" t="s">
        <v>6186</v>
      </c>
      <c r="O2530" t="s">
        <v>6186</v>
      </c>
      <c r="P2530" t="s">
        <v>6186</v>
      </c>
      <c r="Q2530" t="s">
        <v>6186</v>
      </c>
      <c r="R2530" t="s">
        <v>6186</v>
      </c>
      <c r="S2530" t="s">
        <v>6186</v>
      </c>
      <c r="T2530" t="s">
        <v>6186</v>
      </c>
      <c r="U2530" t="s">
        <v>6186</v>
      </c>
      <c r="V2530" t="s">
        <v>6186</v>
      </c>
      <c r="W2530" t="s">
        <v>6186</v>
      </c>
      <c r="X2530" t="s">
        <v>6186</v>
      </c>
      <c r="Y2530" t="s">
        <v>6186</v>
      </c>
      <c r="Z2530" t="s">
        <v>6186</v>
      </c>
      <c r="AA2530" t="s">
        <v>6186</v>
      </c>
      <c r="AB2530" t="s">
        <v>6186</v>
      </c>
      <c r="AC2530" t="s">
        <v>6186</v>
      </c>
      <c r="AD2530" t="s">
        <v>6186</v>
      </c>
      <c r="AE2530" t="s">
        <v>6186</v>
      </c>
      <c r="AF2530" t="s">
        <v>6186</v>
      </c>
      <c r="AG2530" t="s">
        <v>6186</v>
      </c>
      <c r="AH2530" t="s">
        <v>6186</v>
      </c>
      <c r="AI2530" t="s">
        <v>6186</v>
      </c>
      <c r="AJ2530" t="s">
        <v>6186</v>
      </c>
      <c r="AK2530" t="s">
        <v>6186</v>
      </c>
      <c r="AL2530" t="s">
        <v>6186</v>
      </c>
      <c r="AM2530" t="s">
        <v>6186</v>
      </c>
      <c r="AN2530" t="s">
        <v>6186</v>
      </c>
      <c r="AO2530" t="s">
        <v>6186</v>
      </c>
      <c r="AP2530" t="s">
        <v>6186</v>
      </c>
      <c r="AQ2530" t="s">
        <v>6186</v>
      </c>
      <c r="AR2530" t="s">
        <v>6186</v>
      </c>
      <c r="AS2530" t="s">
        <v>6186</v>
      </c>
      <c r="AT2530" t="s">
        <v>6186</v>
      </c>
      <c r="AU2530" t="s">
        <v>6186</v>
      </c>
      <c r="AV2530" t="s">
        <v>6186</v>
      </c>
      <c r="AW2530" t="s">
        <v>6186</v>
      </c>
      <c r="AX2530" t="s">
        <v>6186</v>
      </c>
      <c r="AY2530" t="s">
        <v>6186</v>
      </c>
      <c r="AZ2530" t="s">
        <v>6186</v>
      </c>
      <c r="BA2530" t="s">
        <v>6186</v>
      </c>
      <c r="BB2530" t="s">
        <v>6186</v>
      </c>
      <c r="BC2530" t="s">
        <v>6186</v>
      </c>
      <c r="BD2530" t="s">
        <v>6186</v>
      </c>
    </row>
    <row r="2531" spans="1:56">
      <c r="A2531" t="s">
        <v>6189</v>
      </c>
      <c r="B2531">
        <v>7000</v>
      </c>
      <c r="C2531">
        <v>1980</v>
      </c>
      <c r="D2531" t="s">
        <v>6186</v>
      </c>
      <c r="E2531" t="s">
        <v>6186</v>
      </c>
      <c r="F2531" t="s">
        <v>6186</v>
      </c>
      <c r="H2531" t="s">
        <v>6186</v>
      </c>
      <c r="I2531" t="str">
        <f t="shared" si="43"/>
        <v/>
      </c>
      <c r="K2531" t="s">
        <v>6186</v>
      </c>
      <c r="L2531" t="s">
        <v>6186</v>
      </c>
      <c r="M2531" t="s">
        <v>6186</v>
      </c>
      <c r="N2531" t="s">
        <v>6186</v>
      </c>
      <c r="O2531" t="s">
        <v>6186</v>
      </c>
      <c r="P2531" t="s">
        <v>6186</v>
      </c>
      <c r="Q2531" t="s">
        <v>6186</v>
      </c>
      <c r="R2531" t="s">
        <v>6186</v>
      </c>
      <c r="S2531" t="s">
        <v>6186</v>
      </c>
      <c r="T2531" t="s">
        <v>6186</v>
      </c>
      <c r="U2531" t="s">
        <v>6186</v>
      </c>
      <c r="V2531" t="s">
        <v>6186</v>
      </c>
      <c r="W2531" t="s">
        <v>6186</v>
      </c>
      <c r="X2531" t="s">
        <v>6186</v>
      </c>
      <c r="Y2531" t="s">
        <v>6186</v>
      </c>
      <c r="Z2531" t="s">
        <v>6186</v>
      </c>
      <c r="AA2531" t="s">
        <v>6186</v>
      </c>
      <c r="AB2531" t="s">
        <v>6186</v>
      </c>
      <c r="AC2531" t="s">
        <v>6186</v>
      </c>
      <c r="AD2531" t="s">
        <v>6186</v>
      </c>
      <c r="AE2531" t="s">
        <v>6186</v>
      </c>
      <c r="AF2531" t="s">
        <v>6186</v>
      </c>
      <c r="AG2531" t="s">
        <v>6186</v>
      </c>
      <c r="AH2531" t="s">
        <v>6186</v>
      </c>
      <c r="AI2531" t="s">
        <v>6186</v>
      </c>
      <c r="AJ2531" t="s">
        <v>6186</v>
      </c>
      <c r="AK2531" t="s">
        <v>6186</v>
      </c>
      <c r="AL2531" t="s">
        <v>6186</v>
      </c>
      <c r="AM2531" t="s">
        <v>6186</v>
      </c>
      <c r="AN2531" t="s">
        <v>6186</v>
      </c>
      <c r="AO2531" t="s">
        <v>6186</v>
      </c>
      <c r="AP2531" t="s">
        <v>6186</v>
      </c>
      <c r="AQ2531" t="s">
        <v>6186</v>
      </c>
      <c r="AR2531" t="s">
        <v>6186</v>
      </c>
      <c r="AS2531" t="s">
        <v>6186</v>
      </c>
      <c r="AT2531" t="s">
        <v>6186</v>
      </c>
      <c r="AU2531" t="s">
        <v>6186</v>
      </c>
      <c r="AV2531" t="s">
        <v>6186</v>
      </c>
      <c r="AW2531" t="s">
        <v>6186</v>
      </c>
      <c r="AX2531" t="s">
        <v>6186</v>
      </c>
      <c r="AY2531" t="s">
        <v>6186</v>
      </c>
      <c r="AZ2531" t="s">
        <v>6186</v>
      </c>
      <c r="BA2531" t="s">
        <v>6186</v>
      </c>
      <c r="BB2531" t="s">
        <v>6186</v>
      </c>
      <c r="BC2531" t="s">
        <v>6186</v>
      </c>
      <c r="BD2531" t="s">
        <v>6186</v>
      </c>
    </row>
    <row r="2532" spans="1:56">
      <c r="A2532" t="s">
        <v>6189</v>
      </c>
      <c r="B2532">
        <v>7000</v>
      </c>
      <c r="C2532">
        <v>1981</v>
      </c>
      <c r="D2532" t="s">
        <v>6186</v>
      </c>
      <c r="E2532" t="s">
        <v>6186</v>
      </c>
      <c r="F2532" t="s">
        <v>6186</v>
      </c>
      <c r="H2532" t="s">
        <v>6186</v>
      </c>
      <c r="I2532" t="str">
        <f t="shared" si="43"/>
        <v/>
      </c>
      <c r="K2532" t="s">
        <v>6186</v>
      </c>
      <c r="L2532" t="s">
        <v>6186</v>
      </c>
      <c r="M2532" t="s">
        <v>6186</v>
      </c>
      <c r="N2532" t="s">
        <v>6186</v>
      </c>
      <c r="O2532" t="s">
        <v>6186</v>
      </c>
      <c r="P2532" t="s">
        <v>6186</v>
      </c>
      <c r="Q2532" t="s">
        <v>6186</v>
      </c>
      <c r="R2532" t="s">
        <v>6186</v>
      </c>
      <c r="S2532" t="s">
        <v>6186</v>
      </c>
      <c r="T2532" t="s">
        <v>6186</v>
      </c>
      <c r="U2532" t="s">
        <v>6186</v>
      </c>
      <c r="V2532" t="s">
        <v>6186</v>
      </c>
      <c r="W2532" t="s">
        <v>6186</v>
      </c>
      <c r="X2532" t="s">
        <v>6186</v>
      </c>
      <c r="Y2532" t="s">
        <v>6186</v>
      </c>
      <c r="Z2532" t="s">
        <v>6186</v>
      </c>
      <c r="AA2532" t="s">
        <v>6186</v>
      </c>
      <c r="AB2532" t="s">
        <v>6186</v>
      </c>
      <c r="AC2532" t="s">
        <v>6186</v>
      </c>
      <c r="AD2532" t="s">
        <v>6186</v>
      </c>
      <c r="AE2532" t="s">
        <v>6186</v>
      </c>
      <c r="AF2532" t="s">
        <v>6186</v>
      </c>
      <c r="AG2532" t="s">
        <v>6186</v>
      </c>
      <c r="AH2532" t="s">
        <v>6186</v>
      </c>
      <c r="AI2532" t="s">
        <v>6186</v>
      </c>
      <c r="AJ2532" t="s">
        <v>6186</v>
      </c>
      <c r="AK2532" t="s">
        <v>6186</v>
      </c>
      <c r="AL2532" t="s">
        <v>6186</v>
      </c>
      <c r="AM2532" t="s">
        <v>6186</v>
      </c>
      <c r="AN2532" t="s">
        <v>6186</v>
      </c>
      <c r="AO2532" t="s">
        <v>6186</v>
      </c>
      <c r="AP2532" t="s">
        <v>6186</v>
      </c>
      <c r="AQ2532" t="s">
        <v>6186</v>
      </c>
      <c r="AR2532" t="s">
        <v>6186</v>
      </c>
      <c r="AS2532" t="s">
        <v>6186</v>
      </c>
      <c r="AT2532" t="s">
        <v>6186</v>
      </c>
      <c r="AU2532" t="s">
        <v>6186</v>
      </c>
      <c r="AV2532" t="s">
        <v>6186</v>
      </c>
      <c r="AW2532" t="s">
        <v>6186</v>
      </c>
      <c r="AX2532" t="s">
        <v>6186</v>
      </c>
      <c r="AY2532" t="s">
        <v>6186</v>
      </c>
      <c r="AZ2532" t="s">
        <v>6186</v>
      </c>
      <c r="BA2532" t="s">
        <v>6186</v>
      </c>
      <c r="BB2532" t="s">
        <v>6186</v>
      </c>
      <c r="BC2532" t="s">
        <v>6186</v>
      </c>
      <c r="BD2532" t="s">
        <v>6186</v>
      </c>
    </row>
    <row r="2533" spans="1:56">
      <c r="A2533" t="s">
        <v>6189</v>
      </c>
      <c r="B2533">
        <v>7000</v>
      </c>
      <c r="C2533">
        <v>1982</v>
      </c>
      <c r="D2533" t="s">
        <v>6186</v>
      </c>
      <c r="E2533" t="s">
        <v>6186</v>
      </c>
      <c r="F2533" t="s">
        <v>6186</v>
      </c>
      <c r="H2533" t="s">
        <v>6186</v>
      </c>
      <c r="I2533" t="str">
        <f t="shared" si="43"/>
        <v/>
      </c>
      <c r="K2533" t="s">
        <v>6186</v>
      </c>
      <c r="L2533" t="s">
        <v>6186</v>
      </c>
      <c r="M2533" t="s">
        <v>6186</v>
      </c>
      <c r="N2533" t="s">
        <v>6186</v>
      </c>
      <c r="O2533" t="s">
        <v>6186</v>
      </c>
      <c r="P2533" t="s">
        <v>6186</v>
      </c>
      <c r="Q2533" t="s">
        <v>6186</v>
      </c>
      <c r="R2533" t="s">
        <v>6186</v>
      </c>
      <c r="S2533" t="s">
        <v>6186</v>
      </c>
      <c r="T2533" t="s">
        <v>6186</v>
      </c>
      <c r="U2533" t="s">
        <v>6186</v>
      </c>
      <c r="V2533" t="s">
        <v>6186</v>
      </c>
      <c r="W2533" t="s">
        <v>6186</v>
      </c>
      <c r="X2533" t="s">
        <v>6186</v>
      </c>
      <c r="Y2533" t="s">
        <v>6186</v>
      </c>
      <c r="Z2533" t="s">
        <v>6186</v>
      </c>
      <c r="AA2533" t="s">
        <v>6186</v>
      </c>
      <c r="AB2533" t="s">
        <v>6186</v>
      </c>
      <c r="AC2533" t="s">
        <v>6186</v>
      </c>
      <c r="AD2533" t="s">
        <v>6186</v>
      </c>
      <c r="AE2533" t="s">
        <v>6186</v>
      </c>
      <c r="AF2533" t="s">
        <v>6186</v>
      </c>
      <c r="AG2533" t="s">
        <v>6186</v>
      </c>
      <c r="AH2533" t="s">
        <v>6186</v>
      </c>
      <c r="AI2533" t="s">
        <v>6186</v>
      </c>
      <c r="AJ2533" t="s">
        <v>6186</v>
      </c>
      <c r="AK2533" t="s">
        <v>6186</v>
      </c>
      <c r="AL2533" t="s">
        <v>6186</v>
      </c>
      <c r="AM2533" t="s">
        <v>6186</v>
      </c>
      <c r="AN2533" t="s">
        <v>6186</v>
      </c>
      <c r="AO2533" t="s">
        <v>6186</v>
      </c>
      <c r="AP2533" t="s">
        <v>6186</v>
      </c>
      <c r="AQ2533" t="s">
        <v>6186</v>
      </c>
      <c r="AR2533" t="s">
        <v>6186</v>
      </c>
      <c r="AS2533" t="s">
        <v>6186</v>
      </c>
      <c r="AT2533" t="s">
        <v>6186</v>
      </c>
      <c r="AU2533" t="s">
        <v>6186</v>
      </c>
      <c r="AV2533" t="s">
        <v>6186</v>
      </c>
      <c r="AW2533" t="s">
        <v>6186</v>
      </c>
      <c r="AX2533" t="s">
        <v>6186</v>
      </c>
      <c r="AY2533" t="s">
        <v>6186</v>
      </c>
      <c r="AZ2533" t="s">
        <v>6186</v>
      </c>
      <c r="BA2533" t="s">
        <v>6186</v>
      </c>
      <c r="BB2533" t="s">
        <v>6186</v>
      </c>
      <c r="BC2533" t="s">
        <v>6186</v>
      </c>
      <c r="BD2533" t="s">
        <v>6186</v>
      </c>
    </row>
    <row r="2534" spans="1:56">
      <c r="A2534" t="s">
        <v>6189</v>
      </c>
      <c r="B2534">
        <v>7000</v>
      </c>
      <c r="C2534">
        <v>1983</v>
      </c>
      <c r="D2534" t="s">
        <v>6186</v>
      </c>
      <c r="E2534" t="s">
        <v>6186</v>
      </c>
      <c r="F2534" t="s">
        <v>6186</v>
      </c>
      <c r="H2534" t="s">
        <v>6186</v>
      </c>
      <c r="I2534" t="str">
        <f t="shared" si="43"/>
        <v/>
      </c>
      <c r="K2534" t="s">
        <v>6186</v>
      </c>
      <c r="L2534" t="s">
        <v>6186</v>
      </c>
      <c r="M2534" t="s">
        <v>6186</v>
      </c>
      <c r="N2534" t="s">
        <v>6186</v>
      </c>
      <c r="O2534" t="s">
        <v>6186</v>
      </c>
      <c r="P2534" t="s">
        <v>6186</v>
      </c>
      <c r="Q2534" t="s">
        <v>6186</v>
      </c>
      <c r="R2534" t="s">
        <v>6186</v>
      </c>
      <c r="S2534" t="s">
        <v>6186</v>
      </c>
      <c r="T2534" t="s">
        <v>6186</v>
      </c>
      <c r="U2534" t="s">
        <v>6186</v>
      </c>
      <c r="V2534" t="s">
        <v>6186</v>
      </c>
      <c r="W2534" t="s">
        <v>6186</v>
      </c>
      <c r="X2534" t="s">
        <v>6186</v>
      </c>
      <c r="Y2534" t="s">
        <v>6186</v>
      </c>
      <c r="Z2534" t="s">
        <v>6186</v>
      </c>
      <c r="AA2534" t="s">
        <v>6186</v>
      </c>
      <c r="AB2534" t="s">
        <v>6186</v>
      </c>
      <c r="AC2534" t="s">
        <v>6186</v>
      </c>
      <c r="AD2534" t="s">
        <v>6186</v>
      </c>
      <c r="AE2534" t="s">
        <v>6186</v>
      </c>
      <c r="AF2534" t="s">
        <v>6186</v>
      </c>
      <c r="AG2534" t="s">
        <v>6186</v>
      </c>
      <c r="AH2534" t="s">
        <v>6186</v>
      </c>
      <c r="AI2534" t="s">
        <v>6186</v>
      </c>
      <c r="AJ2534" t="s">
        <v>6186</v>
      </c>
      <c r="AK2534" t="s">
        <v>6186</v>
      </c>
      <c r="AL2534" t="s">
        <v>6186</v>
      </c>
      <c r="AM2534" t="s">
        <v>6186</v>
      </c>
      <c r="AN2534" t="s">
        <v>6186</v>
      </c>
      <c r="AO2534" t="s">
        <v>6186</v>
      </c>
      <c r="AP2534" t="s">
        <v>6186</v>
      </c>
      <c r="AQ2534" t="s">
        <v>6186</v>
      </c>
      <c r="AR2534" t="s">
        <v>6186</v>
      </c>
      <c r="AS2534" t="s">
        <v>6186</v>
      </c>
      <c r="AT2534" t="s">
        <v>6186</v>
      </c>
      <c r="AU2534" t="s">
        <v>6186</v>
      </c>
      <c r="AV2534" t="s">
        <v>6186</v>
      </c>
      <c r="AW2534" t="s">
        <v>6186</v>
      </c>
      <c r="AX2534" t="s">
        <v>6186</v>
      </c>
      <c r="AY2534" t="s">
        <v>6186</v>
      </c>
      <c r="AZ2534" t="s">
        <v>6186</v>
      </c>
      <c r="BA2534" t="s">
        <v>6186</v>
      </c>
      <c r="BB2534" t="s">
        <v>6186</v>
      </c>
      <c r="BC2534" t="s">
        <v>6186</v>
      </c>
      <c r="BD2534" t="s">
        <v>6186</v>
      </c>
    </row>
    <row r="2535" spans="1:56">
      <c r="A2535" t="s">
        <v>6189</v>
      </c>
      <c r="B2535">
        <v>7000</v>
      </c>
      <c r="C2535">
        <v>1984</v>
      </c>
      <c r="D2535" t="s">
        <v>6186</v>
      </c>
      <c r="E2535" t="s">
        <v>6186</v>
      </c>
      <c r="F2535" t="s">
        <v>6186</v>
      </c>
      <c r="H2535" t="s">
        <v>6186</v>
      </c>
      <c r="I2535" t="str">
        <f t="shared" si="43"/>
        <v/>
      </c>
      <c r="K2535" t="s">
        <v>6186</v>
      </c>
      <c r="L2535" t="s">
        <v>6186</v>
      </c>
      <c r="M2535" t="s">
        <v>6186</v>
      </c>
      <c r="N2535" t="s">
        <v>6186</v>
      </c>
      <c r="O2535" t="s">
        <v>6186</v>
      </c>
      <c r="P2535" t="s">
        <v>6186</v>
      </c>
      <c r="Q2535" t="s">
        <v>6186</v>
      </c>
      <c r="R2535" t="s">
        <v>6186</v>
      </c>
      <c r="S2535" t="s">
        <v>6186</v>
      </c>
      <c r="T2535" t="s">
        <v>6186</v>
      </c>
      <c r="U2535" t="s">
        <v>6186</v>
      </c>
      <c r="V2535" t="s">
        <v>6186</v>
      </c>
      <c r="W2535" t="s">
        <v>6186</v>
      </c>
      <c r="X2535" t="s">
        <v>6186</v>
      </c>
      <c r="Y2535" t="s">
        <v>6186</v>
      </c>
      <c r="Z2535" t="s">
        <v>6186</v>
      </c>
      <c r="AA2535" t="s">
        <v>6186</v>
      </c>
      <c r="AB2535" t="s">
        <v>6186</v>
      </c>
      <c r="AC2535" t="s">
        <v>6186</v>
      </c>
      <c r="AD2535" t="s">
        <v>6186</v>
      </c>
      <c r="AE2535" t="s">
        <v>6186</v>
      </c>
      <c r="AF2535" t="s">
        <v>6186</v>
      </c>
      <c r="AG2535" t="s">
        <v>6186</v>
      </c>
      <c r="AH2535" t="s">
        <v>6186</v>
      </c>
      <c r="AI2535" t="s">
        <v>6186</v>
      </c>
      <c r="AJ2535" t="s">
        <v>6186</v>
      </c>
      <c r="AK2535" t="s">
        <v>6186</v>
      </c>
      <c r="AL2535" t="s">
        <v>6186</v>
      </c>
      <c r="AM2535" t="s">
        <v>6186</v>
      </c>
      <c r="AN2535" t="s">
        <v>6186</v>
      </c>
      <c r="AO2535" t="s">
        <v>6186</v>
      </c>
      <c r="AP2535" t="s">
        <v>6186</v>
      </c>
      <c r="AQ2535" t="s">
        <v>6186</v>
      </c>
      <c r="AR2535" t="s">
        <v>6186</v>
      </c>
      <c r="AS2535" t="s">
        <v>6186</v>
      </c>
      <c r="AT2535" t="s">
        <v>6186</v>
      </c>
      <c r="AU2535" t="s">
        <v>6186</v>
      </c>
      <c r="AV2535" t="s">
        <v>6186</v>
      </c>
      <c r="AW2535" t="s">
        <v>6186</v>
      </c>
      <c r="AX2535" t="s">
        <v>6186</v>
      </c>
      <c r="AY2535" t="s">
        <v>6186</v>
      </c>
      <c r="AZ2535" t="s">
        <v>6186</v>
      </c>
      <c r="BA2535" t="s">
        <v>6186</v>
      </c>
      <c r="BB2535" t="s">
        <v>6186</v>
      </c>
      <c r="BC2535" t="s">
        <v>6186</v>
      </c>
      <c r="BD2535" t="s">
        <v>6186</v>
      </c>
    </row>
    <row r="2536" spans="1:56">
      <c r="A2536" t="s">
        <v>6189</v>
      </c>
      <c r="B2536">
        <v>7000</v>
      </c>
      <c r="C2536">
        <v>1985</v>
      </c>
      <c r="D2536" t="s">
        <v>6186</v>
      </c>
      <c r="E2536" t="s">
        <v>6186</v>
      </c>
      <c r="F2536" t="s">
        <v>6186</v>
      </c>
      <c r="H2536" t="s">
        <v>6186</v>
      </c>
      <c r="I2536" t="str">
        <f t="shared" si="43"/>
        <v/>
      </c>
      <c r="K2536" t="s">
        <v>6186</v>
      </c>
      <c r="L2536" t="s">
        <v>6186</v>
      </c>
      <c r="M2536" t="s">
        <v>6186</v>
      </c>
      <c r="N2536" t="s">
        <v>6186</v>
      </c>
      <c r="O2536" t="s">
        <v>6186</v>
      </c>
      <c r="P2536" t="s">
        <v>6186</v>
      </c>
      <c r="Q2536" t="s">
        <v>6186</v>
      </c>
      <c r="R2536" t="s">
        <v>6186</v>
      </c>
      <c r="S2536" t="s">
        <v>6186</v>
      </c>
      <c r="T2536" t="s">
        <v>6186</v>
      </c>
      <c r="U2536" t="s">
        <v>6186</v>
      </c>
      <c r="V2536" t="s">
        <v>6186</v>
      </c>
      <c r="W2536" t="s">
        <v>6186</v>
      </c>
      <c r="X2536" t="s">
        <v>6186</v>
      </c>
      <c r="Y2536" t="s">
        <v>6186</v>
      </c>
      <c r="Z2536" t="s">
        <v>6186</v>
      </c>
      <c r="AA2536" t="s">
        <v>6186</v>
      </c>
      <c r="AB2536" t="s">
        <v>6186</v>
      </c>
      <c r="AC2536" t="s">
        <v>6186</v>
      </c>
      <c r="AD2536" t="s">
        <v>6186</v>
      </c>
      <c r="AE2536" t="s">
        <v>6186</v>
      </c>
      <c r="AF2536" t="s">
        <v>6186</v>
      </c>
      <c r="AG2536" t="s">
        <v>6186</v>
      </c>
      <c r="AH2536" t="s">
        <v>6186</v>
      </c>
      <c r="AI2536" t="s">
        <v>6186</v>
      </c>
      <c r="AJ2536" t="s">
        <v>6186</v>
      </c>
      <c r="AK2536" t="s">
        <v>6186</v>
      </c>
      <c r="AL2536" t="s">
        <v>6186</v>
      </c>
      <c r="AM2536" t="s">
        <v>6186</v>
      </c>
      <c r="AN2536" t="s">
        <v>6186</v>
      </c>
      <c r="AO2536" t="s">
        <v>6186</v>
      </c>
      <c r="AP2536" t="s">
        <v>6186</v>
      </c>
      <c r="AQ2536" t="s">
        <v>6186</v>
      </c>
      <c r="AR2536" t="s">
        <v>6186</v>
      </c>
      <c r="AS2536" t="s">
        <v>6186</v>
      </c>
      <c r="AT2536" t="s">
        <v>6186</v>
      </c>
      <c r="AU2536" t="s">
        <v>6186</v>
      </c>
      <c r="AV2536" t="s">
        <v>6186</v>
      </c>
      <c r="AW2536" t="s">
        <v>6186</v>
      </c>
      <c r="AX2536" t="s">
        <v>6186</v>
      </c>
      <c r="AY2536" t="s">
        <v>6186</v>
      </c>
      <c r="AZ2536" t="s">
        <v>6186</v>
      </c>
      <c r="BA2536" t="s">
        <v>6186</v>
      </c>
      <c r="BB2536" t="s">
        <v>6186</v>
      </c>
      <c r="BC2536" t="s">
        <v>6186</v>
      </c>
      <c r="BD2536" t="s">
        <v>6186</v>
      </c>
    </row>
    <row r="2537" spans="1:56">
      <c r="A2537" t="s">
        <v>6189</v>
      </c>
      <c r="B2537">
        <v>7000</v>
      </c>
      <c r="C2537">
        <v>1986</v>
      </c>
      <c r="D2537" t="s">
        <v>6186</v>
      </c>
      <c r="E2537" t="s">
        <v>6186</v>
      </c>
      <c r="F2537" t="s">
        <v>6186</v>
      </c>
      <c r="H2537" t="s">
        <v>6186</v>
      </c>
      <c r="I2537" t="str">
        <f t="shared" si="43"/>
        <v/>
      </c>
      <c r="K2537" t="s">
        <v>6186</v>
      </c>
      <c r="L2537" t="s">
        <v>6186</v>
      </c>
      <c r="M2537" t="s">
        <v>6186</v>
      </c>
      <c r="N2537" t="s">
        <v>6186</v>
      </c>
      <c r="O2537" t="s">
        <v>6186</v>
      </c>
      <c r="P2537" t="s">
        <v>6186</v>
      </c>
      <c r="Q2537" t="s">
        <v>6186</v>
      </c>
      <c r="R2537" t="s">
        <v>6186</v>
      </c>
      <c r="S2537" t="s">
        <v>6186</v>
      </c>
      <c r="T2537" t="s">
        <v>6186</v>
      </c>
      <c r="U2537" t="s">
        <v>6186</v>
      </c>
      <c r="V2537" t="s">
        <v>6186</v>
      </c>
      <c r="W2537" t="s">
        <v>6186</v>
      </c>
      <c r="X2537" t="s">
        <v>6186</v>
      </c>
      <c r="Y2537" t="s">
        <v>6186</v>
      </c>
      <c r="Z2537" t="s">
        <v>6186</v>
      </c>
      <c r="AA2537" t="s">
        <v>6186</v>
      </c>
      <c r="AB2537" t="s">
        <v>6186</v>
      </c>
      <c r="AC2537" t="s">
        <v>6186</v>
      </c>
      <c r="AD2537" t="s">
        <v>6186</v>
      </c>
      <c r="AE2537" t="s">
        <v>6186</v>
      </c>
      <c r="AF2537" t="s">
        <v>6186</v>
      </c>
      <c r="AG2537" t="s">
        <v>6186</v>
      </c>
      <c r="AH2537" t="s">
        <v>6186</v>
      </c>
      <c r="AI2537" t="s">
        <v>6186</v>
      </c>
      <c r="AJ2537" t="s">
        <v>6186</v>
      </c>
      <c r="AK2537" t="s">
        <v>6186</v>
      </c>
      <c r="AL2537" t="s">
        <v>6186</v>
      </c>
      <c r="AM2537" t="s">
        <v>6186</v>
      </c>
      <c r="AN2537" t="s">
        <v>6186</v>
      </c>
      <c r="AO2537" t="s">
        <v>6186</v>
      </c>
      <c r="AP2537" t="s">
        <v>6186</v>
      </c>
      <c r="AQ2537" t="s">
        <v>6186</v>
      </c>
      <c r="AR2537" t="s">
        <v>6186</v>
      </c>
      <c r="AS2537" t="s">
        <v>6186</v>
      </c>
      <c r="AT2537" t="s">
        <v>6186</v>
      </c>
      <c r="AU2537" t="s">
        <v>6186</v>
      </c>
      <c r="AV2537" t="s">
        <v>6186</v>
      </c>
      <c r="AW2537" t="s">
        <v>6186</v>
      </c>
      <c r="AX2537" t="s">
        <v>6186</v>
      </c>
      <c r="AY2537" t="s">
        <v>6186</v>
      </c>
      <c r="AZ2537" t="s">
        <v>6186</v>
      </c>
      <c r="BA2537" t="s">
        <v>6186</v>
      </c>
      <c r="BB2537" t="s">
        <v>6186</v>
      </c>
      <c r="BC2537" t="s">
        <v>6186</v>
      </c>
      <c r="BD2537" t="s">
        <v>6186</v>
      </c>
    </row>
    <row r="2538" spans="1:56">
      <c r="A2538" t="s">
        <v>6189</v>
      </c>
      <c r="B2538">
        <v>7000</v>
      </c>
      <c r="C2538">
        <v>1987</v>
      </c>
      <c r="D2538" t="s">
        <v>6186</v>
      </c>
      <c r="E2538" t="s">
        <v>6186</v>
      </c>
      <c r="F2538" t="s">
        <v>6186</v>
      </c>
      <c r="H2538" t="s">
        <v>6186</v>
      </c>
      <c r="I2538" t="str">
        <f t="shared" si="43"/>
        <v/>
      </c>
      <c r="K2538" t="s">
        <v>6186</v>
      </c>
      <c r="L2538" t="s">
        <v>6186</v>
      </c>
      <c r="M2538" t="s">
        <v>6186</v>
      </c>
      <c r="N2538" t="s">
        <v>6186</v>
      </c>
      <c r="O2538" t="s">
        <v>6186</v>
      </c>
      <c r="P2538" t="s">
        <v>6186</v>
      </c>
      <c r="Q2538" t="s">
        <v>6186</v>
      </c>
      <c r="R2538" t="s">
        <v>6186</v>
      </c>
      <c r="S2538" t="s">
        <v>6186</v>
      </c>
      <c r="T2538" t="s">
        <v>6186</v>
      </c>
      <c r="U2538" t="s">
        <v>6186</v>
      </c>
      <c r="V2538" t="s">
        <v>6186</v>
      </c>
      <c r="W2538" t="s">
        <v>6186</v>
      </c>
      <c r="X2538" t="s">
        <v>6186</v>
      </c>
      <c r="Y2538" t="s">
        <v>6186</v>
      </c>
      <c r="Z2538" t="s">
        <v>6186</v>
      </c>
      <c r="AA2538" t="s">
        <v>6186</v>
      </c>
      <c r="AB2538" t="s">
        <v>6186</v>
      </c>
      <c r="AC2538" t="s">
        <v>6186</v>
      </c>
      <c r="AD2538" t="s">
        <v>6186</v>
      </c>
      <c r="AE2538" t="s">
        <v>6186</v>
      </c>
      <c r="AF2538" t="s">
        <v>6186</v>
      </c>
      <c r="AG2538" t="s">
        <v>6186</v>
      </c>
      <c r="AH2538" t="s">
        <v>6186</v>
      </c>
      <c r="AI2538" t="s">
        <v>6186</v>
      </c>
      <c r="AJ2538" t="s">
        <v>6186</v>
      </c>
      <c r="AK2538" t="s">
        <v>6186</v>
      </c>
      <c r="AL2538" t="s">
        <v>6186</v>
      </c>
      <c r="AM2538" t="s">
        <v>6186</v>
      </c>
      <c r="AN2538" t="s">
        <v>6186</v>
      </c>
      <c r="AO2538" t="s">
        <v>6186</v>
      </c>
      <c r="AP2538" t="s">
        <v>6186</v>
      </c>
      <c r="AQ2538" t="s">
        <v>6186</v>
      </c>
      <c r="AR2538" t="s">
        <v>6186</v>
      </c>
      <c r="AS2538" t="s">
        <v>6186</v>
      </c>
      <c r="AT2538" t="s">
        <v>6186</v>
      </c>
      <c r="AU2538" t="s">
        <v>6186</v>
      </c>
      <c r="AV2538" t="s">
        <v>6186</v>
      </c>
      <c r="AW2538" t="s">
        <v>6186</v>
      </c>
      <c r="AX2538" t="s">
        <v>6186</v>
      </c>
      <c r="AY2538" t="s">
        <v>6186</v>
      </c>
      <c r="AZ2538" t="s">
        <v>6186</v>
      </c>
      <c r="BA2538" t="s">
        <v>6186</v>
      </c>
      <c r="BB2538" t="s">
        <v>6186</v>
      </c>
      <c r="BC2538" t="s">
        <v>6186</v>
      </c>
      <c r="BD2538" t="s">
        <v>6186</v>
      </c>
    </row>
    <row r="2539" spans="1:56">
      <c r="A2539" t="s">
        <v>6189</v>
      </c>
      <c r="B2539">
        <v>7000</v>
      </c>
      <c r="C2539">
        <v>1988</v>
      </c>
      <c r="D2539" t="s">
        <v>6186</v>
      </c>
      <c r="E2539" t="s">
        <v>6186</v>
      </c>
      <c r="F2539" t="s">
        <v>6186</v>
      </c>
      <c r="H2539" t="s">
        <v>6186</v>
      </c>
      <c r="I2539" t="str">
        <f t="shared" si="43"/>
        <v/>
      </c>
      <c r="K2539" t="s">
        <v>6186</v>
      </c>
      <c r="L2539" t="s">
        <v>6186</v>
      </c>
      <c r="M2539" t="s">
        <v>6186</v>
      </c>
      <c r="N2539" t="s">
        <v>6186</v>
      </c>
      <c r="O2539" t="s">
        <v>6186</v>
      </c>
      <c r="P2539" t="s">
        <v>6186</v>
      </c>
      <c r="Q2539" t="s">
        <v>6186</v>
      </c>
      <c r="R2539" t="s">
        <v>6186</v>
      </c>
      <c r="S2539" t="s">
        <v>6186</v>
      </c>
      <c r="T2539" t="s">
        <v>6186</v>
      </c>
      <c r="U2539" t="s">
        <v>6186</v>
      </c>
      <c r="V2539" t="s">
        <v>6186</v>
      </c>
      <c r="W2539" t="s">
        <v>6186</v>
      </c>
      <c r="X2539" t="s">
        <v>6186</v>
      </c>
      <c r="Y2539" t="s">
        <v>6186</v>
      </c>
      <c r="Z2539" t="s">
        <v>6186</v>
      </c>
      <c r="AA2539" t="s">
        <v>6186</v>
      </c>
      <c r="AB2539" t="s">
        <v>6186</v>
      </c>
      <c r="AC2539" t="s">
        <v>6186</v>
      </c>
      <c r="AD2539" t="s">
        <v>6186</v>
      </c>
      <c r="AE2539" t="s">
        <v>6186</v>
      </c>
      <c r="AF2539" t="s">
        <v>6186</v>
      </c>
      <c r="AG2539" t="s">
        <v>6186</v>
      </c>
      <c r="AH2539" t="s">
        <v>6186</v>
      </c>
      <c r="AI2539" t="s">
        <v>6186</v>
      </c>
      <c r="AJ2539" t="s">
        <v>6186</v>
      </c>
      <c r="AK2539" t="s">
        <v>6186</v>
      </c>
      <c r="AL2539" t="s">
        <v>6186</v>
      </c>
      <c r="AM2539" t="s">
        <v>6186</v>
      </c>
      <c r="AN2539" t="s">
        <v>6186</v>
      </c>
      <c r="AO2539" t="s">
        <v>6186</v>
      </c>
      <c r="AP2539" t="s">
        <v>6186</v>
      </c>
      <c r="AQ2539" t="s">
        <v>6186</v>
      </c>
      <c r="AR2539" t="s">
        <v>6186</v>
      </c>
      <c r="AS2539" t="s">
        <v>6186</v>
      </c>
      <c r="AT2539" t="s">
        <v>6186</v>
      </c>
      <c r="AU2539" t="s">
        <v>6186</v>
      </c>
      <c r="AV2539" t="s">
        <v>6186</v>
      </c>
      <c r="AW2539" t="s">
        <v>6186</v>
      </c>
      <c r="AX2539" t="s">
        <v>6186</v>
      </c>
      <c r="AY2539" t="s">
        <v>6186</v>
      </c>
      <c r="AZ2539" t="s">
        <v>6186</v>
      </c>
      <c r="BA2539" t="s">
        <v>6186</v>
      </c>
      <c r="BB2539" t="s">
        <v>6186</v>
      </c>
      <c r="BC2539" t="s">
        <v>6186</v>
      </c>
      <c r="BD2539" t="s">
        <v>6186</v>
      </c>
    </row>
    <row r="2540" spans="1:56">
      <c r="A2540" t="s">
        <v>6189</v>
      </c>
      <c r="B2540">
        <v>7000</v>
      </c>
      <c r="C2540">
        <v>1989</v>
      </c>
      <c r="D2540" t="s">
        <v>6186</v>
      </c>
      <c r="E2540" t="s">
        <v>6186</v>
      </c>
      <c r="F2540" t="s">
        <v>6186</v>
      </c>
      <c r="H2540" t="s">
        <v>6186</v>
      </c>
      <c r="I2540" t="str">
        <f t="shared" si="43"/>
        <v/>
      </c>
      <c r="K2540" t="s">
        <v>6186</v>
      </c>
      <c r="L2540" t="s">
        <v>6186</v>
      </c>
      <c r="M2540" t="s">
        <v>6186</v>
      </c>
      <c r="N2540" t="s">
        <v>6186</v>
      </c>
      <c r="O2540" t="s">
        <v>6186</v>
      </c>
      <c r="P2540" t="s">
        <v>6186</v>
      </c>
      <c r="Q2540" t="s">
        <v>6186</v>
      </c>
      <c r="R2540" t="s">
        <v>6186</v>
      </c>
      <c r="S2540" t="s">
        <v>6186</v>
      </c>
      <c r="T2540" t="s">
        <v>6186</v>
      </c>
      <c r="U2540" t="s">
        <v>6186</v>
      </c>
      <c r="V2540" t="s">
        <v>6186</v>
      </c>
      <c r="W2540" t="s">
        <v>6186</v>
      </c>
      <c r="X2540" t="s">
        <v>6186</v>
      </c>
      <c r="Y2540" t="s">
        <v>6186</v>
      </c>
      <c r="Z2540" t="s">
        <v>6186</v>
      </c>
      <c r="AA2540" t="s">
        <v>6186</v>
      </c>
      <c r="AB2540" t="s">
        <v>6186</v>
      </c>
      <c r="AC2540" t="s">
        <v>6186</v>
      </c>
      <c r="AD2540" t="s">
        <v>6186</v>
      </c>
      <c r="AE2540" t="s">
        <v>6186</v>
      </c>
      <c r="AF2540" t="s">
        <v>6186</v>
      </c>
      <c r="AG2540" t="s">
        <v>6186</v>
      </c>
      <c r="AH2540" t="s">
        <v>6186</v>
      </c>
      <c r="AI2540" t="s">
        <v>6186</v>
      </c>
      <c r="AJ2540" t="s">
        <v>6186</v>
      </c>
      <c r="AK2540" t="s">
        <v>6186</v>
      </c>
      <c r="AL2540" t="s">
        <v>6186</v>
      </c>
      <c r="AM2540" t="s">
        <v>6186</v>
      </c>
      <c r="AN2540" t="s">
        <v>6186</v>
      </c>
      <c r="AO2540" t="s">
        <v>6186</v>
      </c>
      <c r="AP2540" t="s">
        <v>6186</v>
      </c>
      <c r="AQ2540" t="s">
        <v>6186</v>
      </c>
      <c r="AR2540" t="s">
        <v>6186</v>
      </c>
      <c r="AS2540" t="s">
        <v>6186</v>
      </c>
      <c r="AT2540" t="s">
        <v>6186</v>
      </c>
      <c r="AU2540" t="s">
        <v>6186</v>
      </c>
      <c r="AV2540" t="s">
        <v>6186</v>
      </c>
      <c r="AW2540" t="s">
        <v>6186</v>
      </c>
      <c r="AX2540" t="s">
        <v>6186</v>
      </c>
      <c r="AY2540" t="s">
        <v>6186</v>
      </c>
      <c r="AZ2540" t="s">
        <v>6186</v>
      </c>
      <c r="BA2540" t="s">
        <v>6186</v>
      </c>
      <c r="BB2540" t="s">
        <v>6186</v>
      </c>
      <c r="BC2540" t="s">
        <v>6186</v>
      </c>
      <c r="BD2540" t="s">
        <v>6186</v>
      </c>
    </row>
    <row r="2541" spans="1:56">
      <c r="A2541" t="s">
        <v>6189</v>
      </c>
      <c r="B2541">
        <v>7000</v>
      </c>
      <c r="C2541">
        <v>1990</v>
      </c>
      <c r="D2541" t="s">
        <v>6186</v>
      </c>
      <c r="E2541" t="s">
        <v>6186</v>
      </c>
      <c r="F2541" t="s">
        <v>6186</v>
      </c>
      <c r="H2541" t="s">
        <v>6186</v>
      </c>
      <c r="I2541" t="str">
        <f t="shared" si="43"/>
        <v/>
      </c>
      <c r="K2541" t="s">
        <v>6186</v>
      </c>
      <c r="L2541" t="s">
        <v>6186</v>
      </c>
      <c r="M2541" t="s">
        <v>6186</v>
      </c>
      <c r="N2541" t="s">
        <v>6186</v>
      </c>
      <c r="O2541" t="s">
        <v>6186</v>
      </c>
      <c r="P2541" t="s">
        <v>6186</v>
      </c>
      <c r="Q2541" t="s">
        <v>6186</v>
      </c>
      <c r="R2541" t="s">
        <v>6186</v>
      </c>
      <c r="S2541" t="s">
        <v>6186</v>
      </c>
      <c r="T2541" t="s">
        <v>6186</v>
      </c>
      <c r="U2541" t="s">
        <v>6186</v>
      </c>
      <c r="V2541" t="s">
        <v>6186</v>
      </c>
      <c r="W2541" t="s">
        <v>6186</v>
      </c>
      <c r="X2541" t="s">
        <v>6186</v>
      </c>
      <c r="Y2541" t="s">
        <v>6186</v>
      </c>
      <c r="Z2541" t="s">
        <v>6186</v>
      </c>
      <c r="AA2541" t="s">
        <v>6186</v>
      </c>
      <c r="AB2541" t="s">
        <v>6186</v>
      </c>
      <c r="AC2541" t="s">
        <v>6186</v>
      </c>
      <c r="AD2541" t="s">
        <v>6186</v>
      </c>
      <c r="AE2541" t="s">
        <v>6186</v>
      </c>
      <c r="AF2541" t="s">
        <v>6186</v>
      </c>
      <c r="AG2541" t="s">
        <v>6186</v>
      </c>
      <c r="AH2541" t="s">
        <v>6186</v>
      </c>
      <c r="AI2541" t="s">
        <v>6186</v>
      </c>
      <c r="AJ2541" t="s">
        <v>6186</v>
      </c>
      <c r="AK2541" t="s">
        <v>6186</v>
      </c>
      <c r="AL2541" t="s">
        <v>6186</v>
      </c>
      <c r="AM2541" t="s">
        <v>6186</v>
      </c>
      <c r="AN2541" t="s">
        <v>6186</v>
      </c>
      <c r="AO2541" t="s">
        <v>6186</v>
      </c>
      <c r="AP2541" t="s">
        <v>6186</v>
      </c>
      <c r="AQ2541" t="s">
        <v>6186</v>
      </c>
      <c r="AR2541" t="s">
        <v>6186</v>
      </c>
      <c r="AS2541" t="s">
        <v>6186</v>
      </c>
      <c r="AT2541" t="s">
        <v>6186</v>
      </c>
      <c r="AU2541" t="s">
        <v>6186</v>
      </c>
      <c r="AV2541" t="s">
        <v>6186</v>
      </c>
      <c r="AW2541" t="s">
        <v>6186</v>
      </c>
      <c r="AX2541" t="s">
        <v>6186</v>
      </c>
      <c r="AY2541" t="s">
        <v>6186</v>
      </c>
      <c r="AZ2541" t="s">
        <v>6186</v>
      </c>
      <c r="BA2541" t="s">
        <v>6186</v>
      </c>
      <c r="BB2541" t="s">
        <v>6186</v>
      </c>
      <c r="BC2541" t="s">
        <v>6186</v>
      </c>
      <c r="BD2541" t="s">
        <v>6186</v>
      </c>
    </row>
    <row r="2542" spans="1:56">
      <c r="A2542" t="s">
        <v>6189</v>
      </c>
      <c r="B2542">
        <v>7000</v>
      </c>
      <c r="C2542">
        <v>1991</v>
      </c>
      <c r="D2542" t="s">
        <v>6186</v>
      </c>
      <c r="E2542" t="s">
        <v>6186</v>
      </c>
      <c r="F2542" t="s">
        <v>6186</v>
      </c>
      <c r="H2542" t="s">
        <v>6186</v>
      </c>
      <c r="I2542" t="str">
        <f t="shared" si="43"/>
        <v/>
      </c>
      <c r="K2542" t="s">
        <v>6186</v>
      </c>
      <c r="L2542" t="s">
        <v>6186</v>
      </c>
      <c r="M2542" t="s">
        <v>6186</v>
      </c>
      <c r="N2542" t="s">
        <v>6186</v>
      </c>
      <c r="O2542" t="s">
        <v>6186</v>
      </c>
      <c r="P2542" t="s">
        <v>6186</v>
      </c>
      <c r="Q2542" t="s">
        <v>6186</v>
      </c>
      <c r="R2542" t="s">
        <v>6186</v>
      </c>
      <c r="S2542" t="s">
        <v>6186</v>
      </c>
      <c r="T2542" t="s">
        <v>6186</v>
      </c>
      <c r="U2542" t="s">
        <v>6186</v>
      </c>
      <c r="V2542" t="s">
        <v>6186</v>
      </c>
      <c r="W2542" t="s">
        <v>6186</v>
      </c>
      <c r="X2542" t="s">
        <v>6186</v>
      </c>
      <c r="Y2542" t="s">
        <v>6186</v>
      </c>
      <c r="Z2542" t="s">
        <v>6186</v>
      </c>
      <c r="AA2542" t="s">
        <v>6186</v>
      </c>
      <c r="AB2542" t="s">
        <v>6186</v>
      </c>
      <c r="AC2542" t="s">
        <v>6186</v>
      </c>
      <c r="AD2542" t="s">
        <v>6186</v>
      </c>
      <c r="AE2542" t="s">
        <v>6186</v>
      </c>
      <c r="AF2542" t="s">
        <v>6186</v>
      </c>
      <c r="AG2542" t="s">
        <v>6186</v>
      </c>
      <c r="AH2542" t="s">
        <v>6186</v>
      </c>
      <c r="AI2542" t="s">
        <v>6186</v>
      </c>
      <c r="AJ2542" t="s">
        <v>6186</v>
      </c>
      <c r="AK2542" t="s">
        <v>6186</v>
      </c>
      <c r="AL2542" t="s">
        <v>6186</v>
      </c>
      <c r="AM2542" t="s">
        <v>6186</v>
      </c>
      <c r="AN2542" t="s">
        <v>6186</v>
      </c>
      <c r="AO2542" t="s">
        <v>6186</v>
      </c>
      <c r="AP2542" t="s">
        <v>6186</v>
      </c>
      <c r="AQ2542" t="s">
        <v>6186</v>
      </c>
      <c r="AR2542" t="s">
        <v>6186</v>
      </c>
      <c r="AS2542" t="s">
        <v>6186</v>
      </c>
      <c r="AT2542" t="s">
        <v>6186</v>
      </c>
      <c r="AU2542" t="s">
        <v>6186</v>
      </c>
      <c r="AV2542" t="s">
        <v>6186</v>
      </c>
      <c r="AW2542" t="s">
        <v>6186</v>
      </c>
      <c r="AX2542" t="s">
        <v>6186</v>
      </c>
      <c r="AY2542" t="s">
        <v>6186</v>
      </c>
      <c r="AZ2542" t="s">
        <v>6186</v>
      </c>
      <c r="BA2542" t="s">
        <v>6186</v>
      </c>
      <c r="BB2542" t="s">
        <v>6186</v>
      </c>
      <c r="BC2542" t="s">
        <v>6186</v>
      </c>
      <c r="BD2542" t="s">
        <v>6186</v>
      </c>
    </row>
    <row r="2543" spans="1:56">
      <c r="A2543" t="s">
        <v>6189</v>
      </c>
      <c r="B2543">
        <v>7000</v>
      </c>
      <c r="C2543">
        <v>1992</v>
      </c>
      <c r="D2543" t="s">
        <v>6186</v>
      </c>
      <c r="E2543" t="s">
        <v>6186</v>
      </c>
      <c r="F2543" t="s">
        <v>6186</v>
      </c>
      <c r="H2543" t="s">
        <v>6186</v>
      </c>
      <c r="I2543" t="str">
        <f t="shared" si="43"/>
        <v/>
      </c>
      <c r="K2543" t="s">
        <v>6186</v>
      </c>
      <c r="L2543" t="s">
        <v>6186</v>
      </c>
      <c r="M2543" t="s">
        <v>6186</v>
      </c>
      <c r="N2543" t="s">
        <v>6186</v>
      </c>
      <c r="O2543" t="s">
        <v>6186</v>
      </c>
      <c r="P2543" t="s">
        <v>6186</v>
      </c>
      <c r="Q2543" t="s">
        <v>6186</v>
      </c>
      <c r="R2543" t="s">
        <v>6186</v>
      </c>
      <c r="S2543" t="s">
        <v>6186</v>
      </c>
      <c r="T2543" t="s">
        <v>6186</v>
      </c>
      <c r="U2543" t="s">
        <v>6186</v>
      </c>
      <c r="V2543" t="s">
        <v>6186</v>
      </c>
      <c r="W2543" t="s">
        <v>6186</v>
      </c>
      <c r="X2543" t="s">
        <v>6186</v>
      </c>
      <c r="Y2543" t="s">
        <v>6186</v>
      </c>
      <c r="Z2543" t="s">
        <v>6186</v>
      </c>
      <c r="AA2543" t="s">
        <v>6186</v>
      </c>
      <c r="AB2543" t="s">
        <v>6186</v>
      </c>
      <c r="AC2543" t="s">
        <v>6186</v>
      </c>
      <c r="AD2543" t="s">
        <v>6186</v>
      </c>
      <c r="AE2543" t="s">
        <v>6186</v>
      </c>
      <c r="AF2543" t="s">
        <v>6186</v>
      </c>
      <c r="AG2543" t="s">
        <v>6186</v>
      </c>
      <c r="AH2543" t="s">
        <v>6186</v>
      </c>
      <c r="AI2543" t="s">
        <v>6186</v>
      </c>
      <c r="AJ2543" t="s">
        <v>6186</v>
      </c>
      <c r="AK2543" t="s">
        <v>6186</v>
      </c>
      <c r="AL2543" t="s">
        <v>6186</v>
      </c>
      <c r="AM2543" t="s">
        <v>6186</v>
      </c>
      <c r="AN2543" t="s">
        <v>6186</v>
      </c>
      <c r="AO2543" t="s">
        <v>6186</v>
      </c>
      <c r="AP2543" t="s">
        <v>6186</v>
      </c>
      <c r="AQ2543" t="s">
        <v>6186</v>
      </c>
      <c r="AR2543" t="s">
        <v>6186</v>
      </c>
      <c r="AS2543" t="s">
        <v>6186</v>
      </c>
      <c r="AT2543" t="s">
        <v>6186</v>
      </c>
      <c r="AU2543" t="s">
        <v>6186</v>
      </c>
      <c r="AV2543" t="s">
        <v>6186</v>
      </c>
      <c r="AW2543" t="s">
        <v>6186</v>
      </c>
      <c r="AX2543" t="s">
        <v>6186</v>
      </c>
      <c r="AY2543" t="s">
        <v>6186</v>
      </c>
      <c r="AZ2543" t="s">
        <v>6186</v>
      </c>
      <c r="BA2543" t="s">
        <v>6186</v>
      </c>
      <c r="BB2543" t="s">
        <v>6186</v>
      </c>
      <c r="BC2543" t="s">
        <v>6186</v>
      </c>
      <c r="BD2543" t="s">
        <v>6186</v>
      </c>
    </row>
    <row r="2544" spans="1:56">
      <c r="A2544" t="s">
        <v>6189</v>
      </c>
      <c r="B2544">
        <v>7000</v>
      </c>
      <c r="C2544">
        <v>1993</v>
      </c>
      <c r="D2544" t="s">
        <v>6186</v>
      </c>
      <c r="E2544" t="s">
        <v>6186</v>
      </c>
      <c r="F2544" t="s">
        <v>6186</v>
      </c>
      <c r="H2544" t="s">
        <v>6186</v>
      </c>
      <c r="I2544" t="str">
        <f t="shared" si="43"/>
        <v/>
      </c>
      <c r="K2544" t="s">
        <v>6186</v>
      </c>
      <c r="L2544" t="s">
        <v>6186</v>
      </c>
      <c r="M2544" t="s">
        <v>6186</v>
      </c>
      <c r="N2544" t="s">
        <v>6186</v>
      </c>
      <c r="O2544" t="s">
        <v>6186</v>
      </c>
      <c r="P2544" t="s">
        <v>6186</v>
      </c>
      <c r="Q2544" t="s">
        <v>6186</v>
      </c>
      <c r="R2544" t="s">
        <v>6186</v>
      </c>
      <c r="S2544" t="s">
        <v>6186</v>
      </c>
      <c r="T2544" t="s">
        <v>6186</v>
      </c>
      <c r="U2544" t="s">
        <v>6186</v>
      </c>
      <c r="V2544" t="s">
        <v>6186</v>
      </c>
      <c r="W2544" t="s">
        <v>6186</v>
      </c>
      <c r="X2544" t="s">
        <v>6186</v>
      </c>
      <c r="Y2544" t="s">
        <v>6186</v>
      </c>
      <c r="Z2544" t="s">
        <v>6186</v>
      </c>
      <c r="AA2544" t="s">
        <v>6186</v>
      </c>
      <c r="AB2544" t="s">
        <v>6186</v>
      </c>
      <c r="AC2544" t="s">
        <v>6186</v>
      </c>
      <c r="AD2544" t="s">
        <v>6186</v>
      </c>
      <c r="AE2544" t="s">
        <v>6186</v>
      </c>
      <c r="AF2544" t="s">
        <v>6186</v>
      </c>
      <c r="AG2544" t="s">
        <v>6186</v>
      </c>
      <c r="AH2544" t="s">
        <v>6186</v>
      </c>
      <c r="AI2544" t="s">
        <v>6186</v>
      </c>
      <c r="AJ2544" t="s">
        <v>6186</v>
      </c>
      <c r="AK2544" t="s">
        <v>6186</v>
      </c>
      <c r="AL2544" t="s">
        <v>6186</v>
      </c>
      <c r="AM2544" t="s">
        <v>6186</v>
      </c>
      <c r="AN2544" t="s">
        <v>6186</v>
      </c>
      <c r="AO2544" t="s">
        <v>6186</v>
      </c>
      <c r="AP2544" t="s">
        <v>6186</v>
      </c>
      <c r="AQ2544" t="s">
        <v>6186</v>
      </c>
      <c r="AR2544" t="s">
        <v>6186</v>
      </c>
      <c r="AS2544" t="s">
        <v>6186</v>
      </c>
      <c r="AT2544" t="s">
        <v>6186</v>
      </c>
      <c r="AU2544" t="s">
        <v>6186</v>
      </c>
      <c r="AV2544" t="s">
        <v>6186</v>
      </c>
      <c r="AW2544" t="s">
        <v>6186</v>
      </c>
      <c r="AX2544" t="s">
        <v>6186</v>
      </c>
      <c r="AY2544" t="s">
        <v>6186</v>
      </c>
      <c r="AZ2544" t="s">
        <v>6186</v>
      </c>
      <c r="BA2544" t="s">
        <v>6186</v>
      </c>
      <c r="BB2544" t="s">
        <v>6186</v>
      </c>
      <c r="BC2544" t="s">
        <v>6186</v>
      </c>
      <c r="BD2544" t="s">
        <v>6186</v>
      </c>
    </row>
    <row r="2545" spans="1:56">
      <c r="A2545" t="s">
        <v>6189</v>
      </c>
      <c r="B2545">
        <v>7000</v>
      </c>
      <c r="C2545">
        <v>1994</v>
      </c>
      <c r="D2545" t="s">
        <v>6186</v>
      </c>
      <c r="E2545" t="s">
        <v>6186</v>
      </c>
      <c r="F2545" t="s">
        <v>6186</v>
      </c>
      <c r="H2545" t="s">
        <v>6186</v>
      </c>
      <c r="I2545" t="str">
        <f t="shared" si="43"/>
        <v/>
      </c>
      <c r="K2545" t="s">
        <v>6186</v>
      </c>
      <c r="L2545" t="s">
        <v>6186</v>
      </c>
      <c r="M2545" t="s">
        <v>6186</v>
      </c>
      <c r="N2545" t="s">
        <v>6186</v>
      </c>
      <c r="O2545" t="s">
        <v>6186</v>
      </c>
      <c r="P2545" t="s">
        <v>6186</v>
      </c>
      <c r="Q2545" t="s">
        <v>6186</v>
      </c>
      <c r="R2545" t="s">
        <v>6186</v>
      </c>
      <c r="S2545" t="s">
        <v>6186</v>
      </c>
      <c r="T2545" t="s">
        <v>6186</v>
      </c>
      <c r="U2545" t="s">
        <v>6186</v>
      </c>
      <c r="V2545" t="s">
        <v>6186</v>
      </c>
      <c r="W2545" t="s">
        <v>6186</v>
      </c>
      <c r="X2545" t="s">
        <v>6186</v>
      </c>
      <c r="Y2545" t="s">
        <v>6186</v>
      </c>
      <c r="Z2545" t="s">
        <v>6186</v>
      </c>
      <c r="AA2545" t="s">
        <v>6186</v>
      </c>
      <c r="AB2545" t="s">
        <v>6186</v>
      </c>
      <c r="AC2545" t="s">
        <v>6186</v>
      </c>
      <c r="AD2545" t="s">
        <v>6186</v>
      </c>
      <c r="AE2545" t="s">
        <v>6186</v>
      </c>
      <c r="AF2545" t="s">
        <v>6186</v>
      </c>
      <c r="AG2545" t="s">
        <v>6186</v>
      </c>
      <c r="AH2545" t="s">
        <v>6186</v>
      </c>
      <c r="AI2545" t="s">
        <v>6186</v>
      </c>
      <c r="AJ2545" t="s">
        <v>6186</v>
      </c>
      <c r="AK2545" t="s">
        <v>6186</v>
      </c>
      <c r="AL2545" t="s">
        <v>6186</v>
      </c>
      <c r="AM2545" t="s">
        <v>6186</v>
      </c>
      <c r="AN2545" t="s">
        <v>6186</v>
      </c>
      <c r="AO2545" t="s">
        <v>6186</v>
      </c>
      <c r="AP2545" t="s">
        <v>6186</v>
      </c>
      <c r="AQ2545" t="s">
        <v>6186</v>
      </c>
      <c r="AR2545" t="s">
        <v>6186</v>
      </c>
      <c r="AS2545" t="s">
        <v>6186</v>
      </c>
      <c r="AT2545" t="s">
        <v>6186</v>
      </c>
      <c r="AU2545" t="s">
        <v>6186</v>
      </c>
      <c r="AV2545" t="s">
        <v>6186</v>
      </c>
      <c r="AW2545" t="s">
        <v>6186</v>
      </c>
      <c r="AX2545" t="s">
        <v>6186</v>
      </c>
      <c r="AY2545" t="s">
        <v>6186</v>
      </c>
      <c r="AZ2545" t="s">
        <v>6186</v>
      </c>
      <c r="BA2545" t="s">
        <v>6186</v>
      </c>
      <c r="BB2545" t="s">
        <v>6186</v>
      </c>
      <c r="BC2545" t="s">
        <v>6186</v>
      </c>
      <c r="BD2545" t="s">
        <v>6186</v>
      </c>
    </row>
    <row r="2546" spans="1:56">
      <c r="A2546" t="s">
        <v>6189</v>
      </c>
      <c r="B2546">
        <v>7000</v>
      </c>
      <c r="C2546">
        <v>1995</v>
      </c>
      <c r="D2546" t="s">
        <v>6186</v>
      </c>
      <c r="E2546" t="s">
        <v>6186</v>
      </c>
      <c r="F2546" t="s">
        <v>6186</v>
      </c>
      <c r="H2546" t="s">
        <v>6186</v>
      </c>
      <c r="I2546" t="str">
        <f t="shared" si="43"/>
        <v/>
      </c>
      <c r="K2546" t="s">
        <v>6186</v>
      </c>
      <c r="L2546" t="s">
        <v>6186</v>
      </c>
      <c r="M2546" t="s">
        <v>6186</v>
      </c>
      <c r="N2546" t="s">
        <v>6186</v>
      </c>
      <c r="O2546" t="s">
        <v>6186</v>
      </c>
      <c r="P2546" t="s">
        <v>6186</v>
      </c>
      <c r="Q2546" t="s">
        <v>6186</v>
      </c>
      <c r="R2546" t="s">
        <v>6186</v>
      </c>
      <c r="S2546" t="s">
        <v>6186</v>
      </c>
      <c r="T2546" t="s">
        <v>6186</v>
      </c>
      <c r="U2546" t="s">
        <v>6186</v>
      </c>
      <c r="V2546" t="s">
        <v>6186</v>
      </c>
      <c r="W2546" t="s">
        <v>6186</v>
      </c>
      <c r="X2546" t="s">
        <v>6186</v>
      </c>
      <c r="Y2546" t="s">
        <v>6186</v>
      </c>
      <c r="Z2546" t="s">
        <v>6186</v>
      </c>
      <c r="AA2546" t="s">
        <v>6186</v>
      </c>
      <c r="AB2546" t="s">
        <v>6186</v>
      </c>
      <c r="AC2546" t="s">
        <v>6186</v>
      </c>
      <c r="AD2546" t="s">
        <v>6186</v>
      </c>
      <c r="AE2546" t="s">
        <v>6186</v>
      </c>
      <c r="AF2546" t="s">
        <v>6186</v>
      </c>
      <c r="AG2546" t="s">
        <v>6186</v>
      </c>
      <c r="AH2546" t="s">
        <v>6186</v>
      </c>
      <c r="AI2546" t="s">
        <v>6186</v>
      </c>
      <c r="AJ2546" t="s">
        <v>6186</v>
      </c>
      <c r="AK2546" t="s">
        <v>6186</v>
      </c>
      <c r="AL2546" t="s">
        <v>6186</v>
      </c>
      <c r="AM2546" t="s">
        <v>6186</v>
      </c>
      <c r="AN2546" t="s">
        <v>6186</v>
      </c>
      <c r="AO2546" t="s">
        <v>6186</v>
      </c>
      <c r="AP2546" t="s">
        <v>6186</v>
      </c>
      <c r="AQ2546" t="s">
        <v>6186</v>
      </c>
      <c r="AR2546" t="s">
        <v>6186</v>
      </c>
      <c r="AS2546" t="s">
        <v>6186</v>
      </c>
      <c r="AT2546" t="s">
        <v>6186</v>
      </c>
      <c r="AU2546" t="s">
        <v>6186</v>
      </c>
      <c r="AV2546" t="s">
        <v>6186</v>
      </c>
      <c r="AW2546" t="s">
        <v>6186</v>
      </c>
      <c r="AX2546" t="s">
        <v>6186</v>
      </c>
      <c r="AY2546" t="s">
        <v>6186</v>
      </c>
      <c r="AZ2546" t="s">
        <v>6186</v>
      </c>
      <c r="BA2546" t="s">
        <v>6186</v>
      </c>
      <c r="BB2546" t="s">
        <v>6186</v>
      </c>
      <c r="BC2546" t="s">
        <v>6186</v>
      </c>
      <c r="BD2546" t="s">
        <v>6186</v>
      </c>
    </row>
    <row r="2547" spans="1:56">
      <c r="A2547" t="s">
        <v>6189</v>
      </c>
      <c r="B2547">
        <v>7000</v>
      </c>
      <c r="C2547">
        <v>1996</v>
      </c>
      <c r="D2547" t="s">
        <v>6186</v>
      </c>
      <c r="E2547" t="s">
        <v>6186</v>
      </c>
      <c r="F2547" t="s">
        <v>6186</v>
      </c>
      <c r="H2547" t="s">
        <v>6186</v>
      </c>
      <c r="I2547" t="str">
        <f t="shared" si="43"/>
        <v/>
      </c>
      <c r="K2547" t="s">
        <v>6186</v>
      </c>
      <c r="L2547" t="s">
        <v>6186</v>
      </c>
      <c r="M2547" t="s">
        <v>6186</v>
      </c>
      <c r="N2547" t="s">
        <v>6186</v>
      </c>
      <c r="O2547" t="s">
        <v>6186</v>
      </c>
      <c r="P2547" t="s">
        <v>6186</v>
      </c>
      <c r="Q2547" t="s">
        <v>6186</v>
      </c>
      <c r="R2547" t="s">
        <v>6186</v>
      </c>
      <c r="S2547" t="s">
        <v>6186</v>
      </c>
      <c r="T2547" t="s">
        <v>6186</v>
      </c>
      <c r="U2547" t="s">
        <v>6186</v>
      </c>
      <c r="V2547" t="s">
        <v>6186</v>
      </c>
      <c r="W2547" t="s">
        <v>6186</v>
      </c>
      <c r="X2547" t="s">
        <v>6186</v>
      </c>
      <c r="Y2547" t="s">
        <v>6186</v>
      </c>
      <c r="Z2547" t="s">
        <v>6186</v>
      </c>
      <c r="AA2547" t="s">
        <v>6186</v>
      </c>
      <c r="AB2547" t="s">
        <v>6186</v>
      </c>
      <c r="AC2547" t="s">
        <v>6186</v>
      </c>
      <c r="AD2547" t="s">
        <v>6186</v>
      </c>
      <c r="AE2547" t="s">
        <v>6186</v>
      </c>
      <c r="AF2547" t="s">
        <v>6186</v>
      </c>
      <c r="AG2547" t="s">
        <v>6186</v>
      </c>
      <c r="AH2547" t="s">
        <v>6186</v>
      </c>
      <c r="AI2547" t="s">
        <v>6186</v>
      </c>
      <c r="AJ2547" t="s">
        <v>6186</v>
      </c>
      <c r="AK2547" t="s">
        <v>6186</v>
      </c>
      <c r="AL2547" t="s">
        <v>6186</v>
      </c>
      <c r="AM2547" t="s">
        <v>6186</v>
      </c>
      <c r="AN2547" t="s">
        <v>6186</v>
      </c>
      <c r="AO2547" t="s">
        <v>6186</v>
      </c>
      <c r="AP2547" t="s">
        <v>6186</v>
      </c>
      <c r="AQ2547" t="s">
        <v>6186</v>
      </c>
      <c r="AR2547" t="s">
        <v>6186</v>
      </c>
      <c r="AS2547" t="s">
        <v>6186</v>
      </c>
      <c r="AT2547" t="s">
        <v>6186</v>
      </c>
      <c r="AU2547" t="s">
        <v>6186</v>
      </c>
      <c r="AV2547" t="s">
        <v>6186</v>
      </c>
      <c r="AW2547" t="s">
        <v>6186</v>
      </c>
      <c r="AX2547" t="s">
        <v>6186</v>
      </c>
      <c r="AY2547" t="s">
        <v>6186</v>
      </c>
      <c r="AZ2547" t="s">
        <v>6186</v>
      </c>
      <c r="BA2547" t="s">
        <v>6186</v>
      </c>
      <c r="BB2547" t="s">
        <v>6186</v>
      </c>
      <c r="BC2547" t="s">
        <v>6186</v>
      </c>
      <c r="BD2547" t="s">
        <v>6186</v>
      </c>
    </row>
    <row r="2548" spans="1:56">
      <c r="A2548" t="s">
        <v>6189</v>
      </c>
      <c r="B2548">
        <v>7000</v>
      </c>
      <c r="C2548">
        <v>1997</v>
      </c>
      <c r="D2548" t="s">
        <v>6186</v>
      </c>
      <c r="E2548" t="s">
        <v>6186</v>
      </c>
      <c r="F2548" t="s">
        <v>6186</v>
      </c>
      <c r="H2548" t="s">
        <v>6186</v>
      </c>
      <c r="I2548" t="str">
        <f t="shared" si="43"/>
        <v/>
      </c>
      <c r="K2548" t="s">
        <v>6186</v>
      </c>
      <c r="L2548" t="s">
        <v>6186</v>
      </c>
      <c r="M2548" t="s">
        <v>6186</v>
      </c>
      <c r="N2548" t="s">
        <v>6186</v>
      </c>
      <c r="O2548" t="s">
        <v>6186</v>
      </c>
      <c r="P2548" t="s">
        <v>6186</v>
      </c>
      <c r="Q2548" t="s">
        <v>6186</v>
      </c>
      <c r="R2548" t="s">
        <v>6186</v>
      </c>
      <c r="S2548" t="s">
        <v>6186</v>
      </c>
      <c r="T2548" t="s">
        <v>6186</v>
      </c>
      <c r="U2548" t="s">
        <v>6186</v>
      </c>
      <c r="V2548" t="s">
        <v>6186</v>
      </c>
      <c r="W2548" t="s">
        <v>6186</v>
      </c>
      <c r="X2548" t="s">
        <v>6186</v>
      </c>
      <c r="Y2548" t="s">
        <v>6186</v>
      </c>
      <c r="Z2548" t="s">
        <v>6186</v>
      </c>
      <c r="AA2548" t="s">
        <v>6186</v>
      </c>
      <c r="AB2548" t="s">
        <v>6186</v>
      </c>
      <c r="AC2548" t="s">
        <v>6186</v>
      </c>
      <c r="AD2548" t="s">
        <v>6186</v>
      </c>
      <c r="AE2548" t="s">
        <v>6186</v>
      </c>
      <c r="AF2548" t="s">
        <v>6186</v>
      </c>
      <c r="AG2548" t="s">
        <v>6186</v>
      </c>
      <c r="AH2548" t="s">
        <v>6186</v>
      </c>
      <c r="AI2548" t="s">
        <v>6186</v>
      </c>
      <c r="AJ2548" t="s">
        <v>6186</v>
      </c>
      <c r="AK2548" t="s">
        <v>6186</v>
      </c>
      <c r="AL2548" t="s">
        <v>6186</v>
      </c>
      <c r="AM2548" t="s">
        <v>6186</v>
      </c>
      <c r="AN2548" t="s">
        <v>6186</v>
      </c>
      <c r="AO2548" t="s">
        <v>6186</v>
      </c>
      <c r="AP2548" t="s">
        <v>6186</v>
      </c>
      <c r="AQ2548" t="s">
        <v>6186</v>
      </c>
      <c r="AR2548" t="s">
        <v>6186</v>
      </c>
      <c r="AS2548" t="s">
        <v>6186</v>
      </c>
      <c r="AT2548" t="s">
        <v>6186</v>
      </c>
      <c r="AU2548" t="s">
        <v>6186</v>
      </c>
      <c r="AV2548" t="s">
        <v>6186</v>
      </c>
      <c r="AW2548" t="s">
        <v>6186</v>
      </c>
      <c r="AX2548" t="s">
        <v>6186</v>
      </c>
      <c r="AY2548" t="s">
        <v>6186</v>
      </c>
      <c r="AZ2548" t="s">
        <v>6186</v>
      </c>
      <c r="BA2548" t="s">
        <v>6186</v>
      </c>
      <c r="BB2548" t="s">
        <v>6186</v>
      </c>
      <c r="BC2548" t="s">
        <v>6186</v>
      </c>
      <c r="BD2548" t="s">
        <v>6186</v>
      </c>
    </row>
    <row r="2549" spans="1:56">
      <c r="A2549" t="s">
        <v>6189</v>
      </c>
      <c r="B2549">
        <v>7000</v>
      </c>
      <c r="C2549">
        <v>1998</v>
      </c>
      <c r="D2549" t="s">
        <v>6186</v>
      </c>
      <c r="E2549" t="s">
        <v>6186</v>
      </c>
      <c r="F2549" t="s">
        <v>6186</v>
      </c>
      <c r="H2549" t="s">
        <v>6186</v>
      </c>
      <c r="I2549" t="str">
        <f t="shared" si="43"/>
        <v/>
      </c>
      <c r="K2549" t="s">
        <v>6186</v>
      </c>
      <c r="L2549" t="s">
        <v>6186</v>
      </c>
      <c r="M2549" t="s">
        <v>6186</v>
      </c>
      <c r="N2549" t="s">
        <v>6186</v>
      </c>
      <c r="O2549" t="s">
        <v>6186</v>
      </c>
      <c r="P2549" t="s">
        <v>6186</v>
      </c>
      <c r="Q2549" t="s">
        <v>6186</v>
      </c>
      <c r="R2549" t="s">
        <v>6186</v>
      </c>
      <c r="S2549" t="s">
        <v>6186</v>
      </c>
      <c r="T2549" t="s">
        <v>6186</v>
      </c>
      <c r="U2549" t="s">
        <v>6186</v>
      </c>
      <c r="V2549" t="s">
        <v>6186</v>
      </c>
      <c r="W2549" t="s">
        <v>6186</v>
      </c>
      <c r="X2549" t="s">
        <v>6186</v>
      </c>
      <c r="Y2549" t="s">
        <v>6186</v>
      </c>
      <c r="Z2549" t="s">
        <v>6186</v>
      </c>
      <c r="AA2549" t="s">
        <v>6186</v>
      </c>
      <c r="AB2549" t="s">
        <v>6186</v>
      </c>
      <c r="AC2549" t="s">
        <v>6186</v>
      </c>
      <c r="AD2549" t="s">
        <v>6186</v>
      </c>
      <c r="AE2549" t="s">
        <v>6186</v>
      </c>
      <c r="AF2549" t="s">
        <v>6186</v>
      </c>
      <c r="AG2549" t="s">
        <v>6186</v>
      </c>
      <c r="AH2549" t="s">
        <v>6186</v>
      </c>
      <c r="AI2549" t="s">
        <v>6186</v>
      </c>
      <c r="AJ2549" t="s">
        <v>6186</v>
      </c>
      <c r="AK2549" t="s">
        <v>6186</v>
      </c>
      <c r="AL2549" t="s">
        <v>6186</v>
      </c>
      <c r="AM2549" t="s">
        <v>6186</v>
      </c>
      <c r="AN2549" t="s">
        <v>6186</v>
      </c>
      <c r="AO2549" t="s">
        <v>6186</v>
      </c>
      <c r="AP2549" t="s">
        <v>6186</v>
      </c>
      <c r="AQ2549" t="s">
        <v>6186</v>
      </c>
      <c r="AR2549" t="s">
        <v>6186</v>
      </c>
      <c r="AS2549" t="s">
        <v>6186</v>
      </c>
      <c r="AT2549" t="s">
        <v>6186</v>
      </c>
      <c r="AU2549" t="s">
        <v>6186</v>
      </c>
      <c r="AV2549" t="s">
        <v>6186</v>
      </c>
      <c r="AW2549" t="s">
        <v>6186</v>
      </c>
      <c r="AX2549" t="s">
        <v>6186</v>
      </c>
      <c r="AY2549" t="s">
        <v>6186</v>
      </c>
      <c r="AZ2549" t="s">
        <v>6186</v>
      </c>
      <c r="BA2549" t="s">
        <v>6186</v>
      </c>
      <c r="BB2549" t="s">
        <v>6186</v>
      </c>
      <c r="BC2549" t="s">
        <v>6186</v>
      </c>
      <c r="BD2549" t="s">
        <v>6186</v>
      </c>
    </row>
    <row r="2550" spans="1:56">
      <c r="A2550" t="s">
        <v>6189</v>
      </c>
      <c r="B2550">
        <v>7000</v>
      </c>
      <c r="C2550">
        <v>1999</v>
      </c>
      <c r="D2550" t="s">
        <v>6186</v>
      </c>
      <c r="E2550" t="s">
        <v>6186</v>
      </c>
      <c r="F2550" t="s">
        <v>6186</v>
      </c>
      <c r="H2550" t="s">
        <v>6186</v>
      </c>
      <c r="I2550" t="str">
        <f t="shared" si="43"/>
        <v/>
      </c>
      <c r="K2550" t="s">
        <v>6186</v>
      </c>
      <c r="L2550" t="s">
        <v>6186</v>
      </c>
      <c r="M2550" t="s">
        <v>6186</v>
      </c>
      <c r="N2550" t="s">
        <v>6186</v>
      </c>
      <c r="O2550" t="s">
        <v>6186</v>
      </c>
      <c r="P2550" t="s">
        <v>6186</v>
      </c>
      <c r="Q2550" t="s">
        <v>6186</v>
      </c>
      <c r="R2550" t="s">
        <v>6186</v>
      </c>
      <c r="S2550" t="s">
        <v>6186</v>
      </c>
      <c r="T2550" t="s">
        <v>6186</v>
      </c>
      <c r="U2550" t="s">
        <v>6186</v>
      </c>
      <c r="V2550" t="s">
        <v>6186</v>
      </c>
      <c r="W2550" t="s">
        <v>6186</v>
      </c>
      <c r="X2550" t="s">
        <v>6186</v>
      </c>
      <c r="Y2550" t="s">
        <v>6186</v>
      </c>
      <c r="Z2550" t="s">
        <v>6186</v>
      </c>
      <c r="AA2550" t="s">
        <v>6186</v>
      </c>
      <c r="AB2550" t="s">
        <v>6186</v>
      </c>
      <c r="AC2550" t="s">
        <v>6186</v>
      </c>
      <c r="AD2550" t="s">
        <v>6186</v>
      </c>
      <c r="AE2550" t="s">
        <v>6186</v>
      </c>
      <c r="AF2550" t="s">
        <v>6186</v>
      </c>
      <c r="AG2550" t="s">
        <v>6186</v>
      </c>
      <c r="AH2550" t="s">
        <v>6186</v>
      </c>
      <c r="AI2550" t="s">
        <v>6186</v>
      </c>
      <c r="AJ2550" t="s">
        <v>6186</v>
      </c>
      <c r="AK2550" t="s">
        <v>6186</v>
      </c>
      <c r="AL2550" t="s">
        <v>6186</v>
      </c>
      <c r="AM2550" t="s">
        <v>6186</v>
      </c>
      <c r="AN2550" t="s">
        <v>6186</v>
      </c>
      <c r="AO2550" t="s">
        <v>6186</v>
      </c>
      <c r="AP2550" t="s">
        <v>6186</v>
      </c>
      <c r="AQ2550" t="s">
        <v>6186</v>
      </c>
      <c r="AR2550" t="s">
        <v>6186</v>
      </c>
      <c r="AS2550" t="s">
        <v>6186</v>
      </c>
      <c r="AT2550" t="s">
        <v>6186</v>
      </c>
      <c r="AU2550" t="s">
        <v>6186</v>
      </c>
      <c r="AV2550" t="s">
        <v>6186</v>
      </c>
      <c r="AW2550" t="s">
        <v>6186</v>
      </c>
      <c r="AX2550" t="s">
        <v>6186</v>
      </c>
      <c r="AY2550" t="s">
        <v>6186</v>
      </c>
      <c r="AZ2550" t="s">
        <v>6186</v>
      </c>
      <c r="BA2550" t="s">
        <v>6186</v>
      </c>
      <c r="BB2550" t="s">
        <v>6186</v>
      </c>
      <c r="BC2550" t="s">
        <v>6186</v>
      </c>
      <c r="BD2550" t="s">
        <v>6186</v>
      </c>
    </row>
    <row r="2551" spans="1:56">
      <c r="A2551" t="s">
        <v>6189</v>
      </c>
      <c r="B2551">
        <v>7000</v>
      </c>
      <c r="C2551">
        <v>2000</v>
      </c>
      <c r="D2551" t="s">
        <v>6186</v>
      </c>
      <c r="E2551" t="s">
        <v>6186</v>
      </c>
      <c r="F2551" t="s">
        <v>6186</v>
      </c>
      <c r="H2551" t="s">
        <v>6186</v>
      </c>
      <c r="I2551" t="str">
        <f t="shared" si="43"/>
        <v/>
      </c>
      <c r="K2551" t="s">
        <v>6186</v>
      </c>
      <c r="L2551" t="s">
        <v>6186</v>
      </c>
      <c r="M2551" t="s">
        <v>6186</v>
      </c>
      <c r="N2551" t="s">
        <v>6186</v>
      </c>
      <c r="O2551" t="s">
        <v>6186</v>
      </c>
      <c r="P2551" t="s">
        <v>6186</v>
      </c>
      <c r="Q2551" t="s">
        <v>6186</v>
      </c>
      <c r="R2551" t="s">
        <v>6186</v>
      </c>
      <c r="S2551" t="s">
        <v>6186</v>
      </c>
      <c r="T2551" t="s">
        <v>6186</v>
      </c>
      <c r="U2551" t="s">
        <v>6186</v>
      </c>
      <c r="V2551" t="s">
        <v>6186</v>
      </c>
      <c r="W2551" t="s">
        <v>6186</v>
      </c>
      <c r="X2551" t="s">
        <v>6186</v>
      </c>
      <c r="Y2551" t="s">
        <v>6186</v>
      </c>
      <c r="Z2551" t="s">
        <v>6186</v>
      </c>
      <c r="AA2551" t="s">
        <v>6186</v>
      </c>
      <c r="AB2551" t="s">
        <v>6186</v>
      </c>
      <c r="AC2551" t="s">
        <v>6186</v>
      </c>
      <c r="AD2551" t="s">
        <v>6186</v>
      </c>
      <c r="AE2551" t="s">
        <v>6186</v>
      </c>
      <c r="AF2551" t="s">
        <v>6186</v>
      </c>
      <c r="AG2551" t="s">
        <v>6186</v>
      </c>
      <c r="AH2551" t="s">
        <v>6186</v>
      </c>
      <c r="AI2551" t="s">
        <v>6186</v>
      </c>
      <c r="AJ2551" t="s">
        <v>6186</v>
      </c>
      <c r="AK2551" t="s">
        <v>6186</v>
      </c>
      <c r="AL2551" t="s">
        <v>6186</v>
      </c>
      <c r="AM2551" t="s">
        <v>6186</v>
      </c>
      <c r="AN2551" t="s">
        <v>6186</v>
      </c>
      <c r="AO2551" t="s">
        <v>6186</v>
      </c>
      <c r="AP2551" t="s">
        <v>6186</v>
      </c>
      <c r="AQ2551" t="s">
        <v>6186</v>
      </c>
      <c r="AR2551" t="s">
        <v>6186</v>
      </c>
      <c r="AS2551" t="s">
        <v>6186</v>
      </c>
      <c r="AT2551" t="s">
        <v>6186</v>
      </c>
      <c r="AU2551" t="s">
        <v>6186</v>
      </c>
      <c r="AV2551" t="s">
        <v>6186</v>
      </c>
      <c r="AW2551" t="s">
        <v>6186</v>
      </c>
      <c r="AX2551" t="s">
        <v>6186</v>
      </c>
      <c r="AY2551" t="s">
        <v>6186</v>
      </c>
      <c r="AZ2551" t="s">
        <v>6186</v>
      </c>
      <c r="BA2551" t="s">
        <v>6186</v>
      </c>
      <c r="BB2551" t="s">
        <v>6186</v>
      </c>
      <c r="BC2551" t="s">
        <v>6186</v>
      </c>
      <c r="BD2551" t="s">
        <v>6186</v>
      </c>
    </row>
    <row r="2552" spans="1:56">
      <c r="A2552" t="s">
        <v>6189</v>
      </c>
      <c r="B2552">
        <v>7000</v>
      </c>
      <c r="C2552">
        <v>2001</v>
      </c>
      <c r="D2552" t="s">
        <v>6186</v>
      </c>
      <c r="E2552" t="s">
        <v>6186</v>
      </c>
      <c r="F2552" t="s">
        <v>6186</v>
      </c>
      <c r="H2552" t="s">
        <v>6186</v>
      </c>
      <c r="I2552" t="str">
        <f t="shared" si="43"/>
        <v/>
      </c>
      <c r="K2552" t="s">
        <v>6186</v>
      </c>
      <c r="L2552" t="s">
        <v>6186</v>
      </c>
      <c r="M2552" t="s">
        <v>6186</v>
      </c>
      <c r="N2552" t="s">
        <v>6186</v>
      </c>
      <c r="O2552" t="s">
        <v>6186</v>
      </c>
      <c r="P2552" t="s">
        <v>6186</v>
      </c>
      <c r="Q2552" t="s">
        <v>6186</v>
      </c>
      <c r="R2552" t="s">
        <v>6186</v>
      </c>
      <c r="S2552" t="s">
        <v>6186</v>
      </c>
      <c r="T2552" t="s">
        <v>6186</v>
      </c>
      <c r="U2552" t="s">
        <v>6186</v>
      </c>
      <c r="V2552" t="s">
        <v>6186</v>
      </c>
      <c r="W2552" t="s">
        <v>6186</v>
      </c>
      <c r="X2552" t="s">
        <v>6186</v>
      </c>
      <c r="Y2552" t="s">
        <v>6186</v>
      </c>
      <c r="Z2552" t="s">
        <v>6186</v>
      </c>
      <c r="AA2552" t="s">
        <v>6186</v>
      </c>
      <c r="AB2552" t="s">
        <v>6186</v>
      </c>
      <c r="AC2552" t="s">
        <v>6186</v>
      </c>
      <c r="AD2552" t="s">
        <v>6186</v>
      </c>
      <c r="AE2552" t="s">
        <v>6186</v>
      </c>
      <c r="AF2552" t="s">
        <v>6186</v>
      </c>
      <c r="AG2552" t="s">
        <v>6186</v>
      </c>
      <c r="AH2552" t="s">
        <v>6186</v>
      </c>
      <c r="AI2552" t="s">
        <v>6186</v>
      </c>
      <c r="AJ2552" t="s">
        <v>6186</v>
      </c>
      <c r="AK2552" t="s">
        <v>6186</v>
      </c>
      <c r="AL2552" t="s">
        <v>6186</v>
      </c>
      <c r="AM2552" t="s">
        <v>6186</v>
      </c>
      <c r="AN2552" t="s">
        <v>6186</v>
      </c>
      <c r="AO2552" t="s">
        <v>6186</v>
      </c>
      <c r="AP2552" t="s">
        <v>6186</v>
      </c>
      <c r="AQ2552" t="s">
        <v>6186</v>
      </c>
      <c r="AR2552" t="s">
        <v>6186</v>
      </c>
      <c r="AS2552" t="s">
        <v>6186</v>
      </c>
      <c r="AT2552" t="s">
        <v>6186</v>
      </c>
      <c r="AU2552" t="s">
        <v>6186</v>
      </c>
      <c r="AV2552" t="s">
        <v>6186</v>
      </c>
      <c r="AW2552" t="s">
        <v>6186</v>
      </c>
      <c r="AX2552" t="s">
        <v>6186</v>
      </c>
      <c r="AY2552" t="s">
        <v>6186</v>
      </c>
      <c r="AZ2552" t="s">
        <v>6186</v>
      </c>
      <c r="BA2552" t="s">
        <v>6186</v>
      </c>
      <c r="BB2552" t="s">
        <v>6186</v>
      </c>
      <c r="BC2552" t="s">
        <v>6186</v>
      </c>
      <c r="BD2552" t="s">
        <v>6186</v>
      </c>
    </row>
    <row r="2553" spans="1:56">
      <c r="A2553" t="s">
        <v>6189</v>
      </c>
      <c r="B2553">
        <v>7000</v>
      </c>
      <c r="C2553">
        <v>2002</v>
      </c>
      <c r="D2553" t="s">
        <v>6186</v>
      </c>
      <c r="E2553" t="s">
        <v>6186</v>
      </c>
      <c r="F2553" t="s">
        <v>6186</v>
      </c>
      <c r="H2553" t="s">
        <v>6186</v>
      </c>
      <c r="I2553" t="str">
        <f t="shared" si="43"/>
        <v/>
      </c>
      <c r="K2553" t="s">
        <v>6186</v>
      </c>
      <c r="L2553" t="s">
        <v>6186</v>
      </c>
      <c r="M2553" t="s">
        <v>6186</v>
      </c>
      <c r="N2553" t="s">
        <v>6186</v>
      </c>
      <c r="O2553" t="s">
        <v>6186</v>
      </c>
      <c r="P2553" t="s">
        <v>6186</v>
      </c>
      <c r="Q2553" t="s">
        <v>6186</v>
      </c>
      <c r="R2553" t="s">
        <v>6186</v>
      </c>
      <c r="S2553" t="s">
        <v>6186</v>
      </c>
      <c r="T2553" t="s">
        <v>6186</v>
      </c>
      <c r="U2553" t="s">
        <v>6186</v>
      </c>
      <c r="V2553" t="s">
        <v>6186</v>
      </c>
      <c r="W2553" t="s">
        <v>6186</v>
      </c>
      <c r="X2553" t="s">
        <v>6186</v>
      </c>
      <c r="Y2553" t="s">
        <v>6186</v>
      </c>
      <c r="Z2553" t="s">
        <v>6186</v>
      </c>
      <c r="AA2553" t="s">
        <v>6186</v>
      </c>
      <c r="AB2553" t="s">
        <v>6186</v>
      </c>
      <c r="AC2553" t="s">
        <v>6186</v>
      </c>
      <c r="AD2553" t="s">
        <v>6186</v>
      </c>
      <c r="AE2553" t="s">
        <v>6186</v>
      </c>
      <c r="AF2553" t="s">
        <v>6186</v>
      </c>
      <c r="AG2553" t="s">
        <v>6186</v>
      </c>
      <c r="AH2553" t="s">
        <v>6186</v>
      </c>
      <c r="AI2553" t="s">
        <v>6186</v>
      </c>
      <c r="AJ2553" t="s">
        <v>6186</v>
      </c>
      <c r="AK2553" t="s">
        <v>6186</v>
      </c>
      <c r="AL2553" t="s">
        <v>6186</v>
      </c>
      <c r="AM2553" t="s">
        <v>6186</v>
      </c>
      <c r="AN2553" t="s">
        <v>6186</v>
      </c>
      <c r="AO2553" t="s">
        <v>6186</v>
      </c>
      <c r="AP2553" t="s">
        <v>6186</v>
      </c>
      <c r="AQ2553" t="s">
        <v>6186</v>
      </c>
      <c r="AR2553" t="s">
        <v>6186</v>
      </c>
      <c r="AS2553" t="s">
        <v>6186</v>
      </c>
      <c r="AT2553" t="s">
        <v>6186</v>
      </c>
      <c r="AU2553" t="s">
        <v>6186</v>
      </c>
      <c r="AV2553" t="s">
        <v>6186</v>
      </c>
      <c r="AW2553" t="s">
        <v>6186</v>
      </c>
      <c r="AX2553" t="s">
        <v>6186</v>
      </c>
      <c r="AY2553" t="s">
        <v>6186</v>
      </c>
      <c r="AZ2553" t="s">
        <v>6186</v>
      </c>
      <c r="BA2553" t="s">
        <v>6186</v>
      </c>
      <c r="BB2553" t="s">
        <v>6186</v>
      </c>
      <c r="BC2553" t="s">
        <v>6186</v>
      </c>
      <c r="BD2553" t="s">
        <v>6186</v>
      </c>
    </row>
    <row r="2554" spans="1:56">
      <c r="A2554" t="s">
        <v>6189</v>
      </c>
      <c r="B2554">
        <v>7000</v>
      </c>
      <c r="C2554">
        <v>2003</v>
      </c>
      <c r="D2554" t="s">
        <v>6186</v>
      </c>
      <c r="E2554" t="s">
        <v>6186</v>
      </c>
      <c r="F2554" t="s">
        <v>6186</v>
      </c>
      <c r="H2554" t="s">
        <v>6186</v>
      </c>
      <c r="I2554" t="str">
        <f t="shared" si="43"/>
        <v/>
      </c>
      <c r="K2554" t="s">
        <v>6186</v>
      </c>
      <c r="L2554" t="s">
        <v>6186</v>
      </c>
      <c r="M2554" t="s">
        <v>6186</v>
      </c>
      <c r="N2554" t="s">
        <v>6186</v>
      </c>
      <c r="O2554" t="s">
        <v>6186</v>
      </c>
      <c r="P2554" t="s">
        <v>6186</v>
      </c>
      <c r="Q2554" t="s">
        <v>6186</v>
      </c>
      <c r="R2554" t="s">
        <v>6186</v>
      </c>
      <c r="S2554" t="s">
        <v>6186</v>
      </c>
      <c r="T2554" t="s">
        <v>6186</v>
      </c>
      <c r="U2554" t="s">
        <v>6186</v>
      </c>
      <c r="V2554" t="s">
        <v>6186</v>
      </c>
      <c r="W2554" t="s">
        <v>6186</v>
      </c>
      <c r="X2554" t="s">
        <v>6186</v>
      </c>
      <c r="Y2554" t="s">
        <v>6186</v>
      </c>
      <c r="Z2554" t="s">
        <v>6186</v>
      </c>
      <c r="AA2554" t="s">
        <v>6186</v>
      </c>
      <c r="AB2554" t="s">
        <v>6186</v>
      </c>
      <c r="AC2554" t="s">
        <v>6186</v>
      </c>
      <c r="AD2554" t="s">
        <v>6186</v>
      </c>
      <c r="AE2554" t="s">
        <v>6186</v>
      </c>
      <c r="AF2554" t="s">
        <v>6186</v>
      </c>
      <c r="AG2554" t="s">
        <v>6186</v>
      </c>
      <c r="AH2554" t="s">
        <v>6186</v>
      </c>
      <c r="AI2554" t="s">
        <v>6186</v>
      </c>
      <c r="AJ2554" t="s">
        <v>6186</v>
      </c>
      <c r="AK2554" t="s">
        <v>6186</v>
      </c>
      <c r="AL2554" t="s">
        <v>6186</v>
      </c>
      <c r="AM2554" t="s">
        <v>6186</v>
      </c>
      <c r="AN2554" t="s">
        <v>6186</v>
      </c>
      <c r="AO2554" t="s">
        <v>6186</v>
      </c>
      <c r="AP2554" t="s">
        <v>6186</v>
      </c>
      <c r="AQ2554" t="s">
        <v>6186</v>
      </c>
      <c r="AR2554" t="s">
        <v>6186</v>
      </c>
      <c r="AS2554" t="s">
        <v>6186</v>
      </c>
      <c r="AT2554" t="s">
        <v>6186</v>
      </c>
      <c r="AU2554" t="s">
        <v>6186</v>
      </c>
      <c r="AV2554" t="s">
        <v>6186</v>
      </c>
      <c r="AW2554" t="s">
        <v>6186</v>
      </c>
      <c r="AX2554" t="s">
        <v>6186</v>
      </c>
      <c r="AY2554" t="s">
        <v>6186</v>
      </c>
      <c r="AZ2554" t="s">
        <v>6186</v>
      </c>
      <c r="BA2554" t="s">
        <v>6186</v>
      </c>
      <c r="BB2554" t="s">
        <v>6186</v>
      </c>
      <c r="BC2554" t="s">
        <v>6186</v>
      </c>
      <c r="BD2554" t="s">
        <v>6186</v>
      </c>
    </row>
    <row r="2555" spans="1:56">
      <c r="A2555" t="s">
        <v>6189</v>
      </c>
      <c r="B2555">
        <v>7000</v>
      </c>
      <c r="C2555">
        <v>2004</v>
      </c>
      <c r="D2555" t="s">
        <v>6186</v>
      </c>
      <c r="E2555" t="s">
        <v>6186</v>
      </c>
      <c r="F2555" t="s">
        <v>6186</v>
      </c>
      <c r="H2555" t="s">
        <v>6186</v>
      </c>
      <c r="I2555" t="str">
        <f t="shared" si="43"/>
        <v/>
      </c>
      <c r="K2555" t="s">
        <v>6186</v>
      </c>
      <c r="L2555" t="s">
        <v>6186</v>
      </c>
      <c r="M2555" t="s">
        <v>6186</v>
      </c>
      <c r="N2555" t="s">
        <v>6186</v>
      </c>
      <c r="O2555" t="s">
        <v>6186</v>
      </c>
      <c r="P2555" t="s">
        <v>6186</v>
      </c>
      <c r="Q2555" t="s">
        <v>6186</v>
      </c>
      <c r="R2555" t="s">
        <v>6186</v>
      </c>
      <c r="S2555" t="s">
        <v>6186</v>
      </c>
      <c r="T2555" t="s">
        <v>6186</v>
      </c>
      <c r="U2555" t="s">
        <v>6186</v>
      </c>
      <c r="V2555" t="s">
        <v>6186</v>
      </c>
      <c r="W2555" t="s">
        <v>6186</v>
      </c>
      <c r="X2555" t="s">
        <v>6186</v>
      </c>
      <c r="Y2555" t="s">
        <v>6186</v>
      </c>
      <c r="Z2555" t="s">
        <v>6186</v>
      </c>
      <c r="AA2555" t="s">
        <v>6186</v>
      </c>
      <c r="AB2555" t="s">
        <v>6186</v>
      </c>
      <c r="AC2555" t="s">
        <v>6186</v>
      </c>
      <c r="AD2555" t="s">
        <v>6186</v>
      </c>
      <c r="AE2555" t="s">
        <v>6186</v>
      </c>
      <c r="AF2555" t="s">
        <v>6186</v>
      </c>
      <c r="AG2555" t="s">
        <v>6186</v>
      </c>
      <c r="AH2555" t="s">
        <v>6186</v>
      </c>
      <c r="AI2555" t="s">
        <v>6186</v>
      </c>
      <c r="AJ2555" t="s">
        <v>6186</v>
      </c>
      <c r="AK2555" t="s">
        <v>6186</v>
      </c>
      <c r="AL2555" t="s">
        <v>6186</v>
      </c>
      <c r="AM2555" t="s">
        <v>6186</v>
      </c>
      <c r="AN2555" t="s">
        <v>6186</v>
      </c>
      <c r="AO2555" t="s">
        <v>6186</v>
      </c>
      <c r="AP2555" t="s">
        <v>6186</v>
      </c>
      <c r="AQ2555" t="s">
        <v>6186</v>
      </c>
      <c r="AR2555" t="s">
        <v>6186</v>
      </c>
      <c r="AS2555" t="s">
        <v>6186</v>
      </c>
      <c r="AT2555" t="s">
        <v>6186</v>
      </c>
      <c r="AU2555" t="s">
        <v>6186</v>
      </c>
      <c r="AV2555" t="s">
        <v>6186</v>
      </c>
      <c r="AW2555" t="s">
        <v>6186</v>
      </c>
      <c r="AX2555" t="s">
        <v>6186</v>
      </c>
      <c r="AY2555" t="s">
        <v>6186</v>
      </c>
      <c r="AZ2555" t="s">
        <v>6186</v>
      </c>
      <c r="BA2555" t="s">
        <v>6186</v>
      </c>
      <c r="BB2555" t="s">
        <v>6186</v>
      </c>
      <c r="BC2555" t="s">
        <v>6186</v>
      </c>
      <c r="BD2555" t="s">
        <v>6186</v>
      </c>
    </row>
    <row r="2556" spans="1:56">
      <c r="A2556" t="s">
        <v>6189</v>
      </c>
      <c r="B2556">
        <v>7000</v>
      </c>
      <c r="C2556">
        <v>2005</v>
      </c>
      <c r="D2556" t="s">
        <v>6186</v>
      </c>
      <c r="E2556" t="s">
        <v>6186</v>
      </c>
      <c r="F2556" t="s">
        <v>6186</v>
      </c>
      <c r="H2556" t="s">
        <v>6186</v>
      </c>
      <c r="I2556" t="str">
        <f t="shared" si="43"/>
        <v/>
      </c>
      <c r="K2556" t="s">
        <v>6186</v>
      </c>
      <c r="L2556" t="s">
        <v>6186</v>
      </c>
      <c r="M2556" t="s">
        <v>6186</v>
      </c>
      <c r="N2556" t="s">
        <v>6186</v>
      </c>
      <c r="O2556" t="s">
        <v>6186</v>
      </c>
      <c r="P2556" t="s">
        <v>6186</v>
      </c>
      <c r="Q2556" t="s">
        <v>6186</v>
      </c>
      <c r="R2556" t="s">
        <v>6186</v>
      </c>
      <c r="S2556" t="s">
        <v>6186</v>
      </c>
      <c r="T2556" t="s">
        <v>6186</v>
      </c>
      <c r="U2556" t="s">
        <v>6186</v>
      </c>
      <c r="V2556" t="s">
        <v>6186</v>
      </c>
      <c r="W2556" t="s">
        <v>6186</v>
      </c>
      <c r="X2556" t="s">
        <v>6186</v>
      </c>
      <c r="Y2556" t="s">
        <v>6186</v>
      </c>
      <c r="Z2556" t="s">
        <v>6186</v>
      </c>
      <c r="AA2556" t="s">
        <v>6186</v>
      </c>
      <c r="AB2556" t="s">
        <v>6186</v>
      </c>
      <c r="AC2556" t="s">
        <v>6186</v>
      </c>
      <c r="AD2556" t="s">
        <v>6186</v>
      </c>
      <c r="AE2556" t="s">
        <v>6186</v>
      </c>
      <c r="AF2556" t="s">
        <v>6186</v>
      </c>
      <c r="AG2556" t="s">
        <v>6186</v>
      </c>
      <c r="AH2556" t="s">
        <v>6186</v>
      </c>
      <c r="AI2556" t="s">
        <v>6186</v>
      </c>
      <c r="AJ2556" t="s">
        <v>6186</v>
      </c>
      <c r="AK2556" t="s">
        <v>6186</v>
      </c>
      <c r="AL2556" t="s">
        <v>6186</v>
      </c>
      <c r="AM2556" t="s">
        <v>6186</v>
      </c>
      <c r="AN2556" t="s">
        <v>6186</v>
      </c>
      <c r="AO2556" t="s">
        <v>6186</v>
      </c>
      <c r="AP2556" t="s">
        <v>6186</v>
      </c>
      <c r="AQ2556" t="s">
        <v>6186</v>
      </c>
      <c r="AR2556" t="s">
        <v>6186</v>
      </c>
      <c r="AS2556" t="s">
        <v>6186</v>
      </c>
      <c r="AT2556" t="s">
        <v>6186</v>
      </c>
      <c r="AU2556" t="s">
        <v>6186</v>
      </c>
      <c r="AV2556" t="s">
        <v>6186</v>
      </c>
      <c r="AW2556" t="s">
        <v>6186</v>
      </c>
      <c r="AX2556" t="s">
        <v>6186</v>
      </c>
      <c r="AY2556" t="s">
        <v>6186</v>
      </c>
      <c r="AZ2556" t="s">
        <v>6186</v>
      </c>
      <c r="BA2556" t="s">
        <v>6186</v>
      </c>
      <c r="BB2556" t="s">
        <v>6186</v>
      </c>
      <c r="BC2556" t="s">
        <v>6186</v>
      </c>
      <c r="BD2556" t="s">
        <v>6186</v>
      </c>
    </row>
    <row r="2557" spans="1:56">
      <c r="A2557" t="s">
        <v>6189</v>
      </c>
      <c r="B2557">
        <v>7000</v>
      </c>
      <c r="C2557">
        <v>2006</v>
      </c>
      <c r="D2557" t="s">
        <v>6186</v>
      </c>
      <c r="E2557" t="s">
        <v>6186</v>
      </c>
      <c r="F2557" t="s">
        <v>6186</v>
      </c>
      <c r="H2557" t="s">
        <v>6186</v>
      </c>
      <c r="I2557" t="str">
        <f t="shared" si="43"/>
        <v/>
      </c>
      <c r="K2557" t="s">
        <v>6186</v>
      </c>
      <c r="L2557" t="s">
        <v>6186</v>
      </c>
      <c r="M2557" t="s">
        <v>6186</v>
      </c>
      <c r="N2557" t="s">
        <v>6186</v>
      </c>
      <c r="O2557" t="s">
        <v>6186</v>
      </c>
      <c r="P2557" t="s">
        <v>6186</v>
      </c>
      <c r="Q2557" t="s">
        <v>6186</v>
      </c>
      <c r="R2557" t="s">
        <v>6186</v>
      </c>
      <c r="S2557" t="s">
        <v>6186</v>
      </c>
      <c r="T2557" t="s">
        <v>6186</v>
      </c>
      <c r="U2557" t="s">
        <v>6186</v>
      </c>
      <c r="V2557" t="s">
        <v>6186</v>
      </c>
      <c r="W2557" t="s">
        <v>6186</v>
      </c>
      <c r="X2557" t="s">
        <v>6186</v>
      </c>
      <c r="Y2557" t="s">
        <v>6186</v>
      </c>
      <c r="Z2557" t="s">
        <v>6186</v>
      </c>
      <c r="AA2557" t="s">
        <v>6186</v>
      </c>
      <c r="AB2557" t="s">
        <v>6186</v>
      </c>
      <c r="AC2557" t="s">
        <v>6186</v>
      </c>
      <c r="AD2557" t="s">
        <v>6186</v>
      </c>
      <c r="AE2557" t="s">
        <v>6186</v>
      </c>
      <c r="AF2557" t="s">
        <v>6186</v>
      </c>
      <c r="AG2557" t="s">
        <v>6186</v>
      </c>
      <c r="AH2557" t="s">
        <v>6186</v>
      </c>
      <c r="AI2557" t="s">
        <v>6186</v>
      </c>
      <c r="AJ2557" t="s">
        <v>6186</v>
      </c>
      <c r="AK2557" t="s">
        <v>6186</v>
      </c>
      <c r="AL2557" t="s">
        <v>6186</v>
      </c>
      <c r="AM2557" t="s">
        <v>6186</v>
      </c>
      <c r="AN2557" t="s">
        <v>6186</v>
      </c>
      <c r="AO2557" t="s">
        <v>6186</v>
      </c>
      <c r="AP2557" t="s">
        <v>6186</v>
      </c>
      <c r="AQ2557" t="s">
        <v>6186</v>
      </c>
      <c r="AR2557" t="s">
        <v>6186</v>
      </c>
      <c r="AS2557" t="s">
        <v>6186</v>
      </c>
      <c r="AT2557" t="s">
        <v>6186</v>
      </c>
      <c r="AU2557" t="s">
        <v>6186</v>
      </c>
      <c r="AV2557" t="s">
        <v>6186</v>
      </c>
      <c r="AW2557" t="s">
        <v>6186</v>
      </c>
      <c r="AX2557" t="s">
        <v>6186</v>
      </c>
      <c r="AY2557" t="s">
        <v>6186</v>
      </c>
      <c r="AZ2557" t="s">
        <v>6186</v>
      </c>
      <c r="BA2557" t="s">
        <v>6186</v>
      </c>
      <c r="BB2557" t="s">
        <v>6186</v>
      </c>
      <c r="BC2557" t="s">
        <v>6186</v>
      </c>
      <c r="BD2557" t="s">
        <v>6186</v>
      </c>
    </row>
    <row r="2558" spans="1:56">
      <c r="A2558" t="s">
        <v>6189</v>
      </c>
      <c r="B2558">
        <v>7000</v>
      </c>
      <c r="C2558">
        <v>2007</v>
      </c>
      <c r="D2558" t="s">
        <v>6186</v>
      </c>
      <c r="E2558" t="s">
        <v>6186</v>
      </c>
      <c r="F2558" t="s">
        <v>6186</v>
      </c>
      <c r="H2558" t="s">
        <v>6186</v>
      </c>
      <c r="I2558" t="str">
        <f t="shared" si="43"/>
        <v/>
      </c>
      <c r="K2558" t="s">
        <v>6186</v>
      </c>
      <c r="L2558" t="s">
        <v>6186</v>
      </c>
      <c r="M2558" t="s">
        <v>6186</v>
      </c>
      <c r="N2558" t="s">
        <v>6186</v>
      </c>
      <c r="O2558" t="s">
        <v>6186</v>
      </c>
      <c r="P2558" t="s">
        <v>6186</v>
      </c>
      <c r="Q2558" t="s">
        <v>6186</v>
      </c>
      <c r="R2558" t="s">
        <v>6186</v>
      </c>
      <c r="S2558" t="s">
        <v>6186</v>
      </c>
      <c r="T2558" t="s">
        <v>6186</v>
      </c>
      <c r="U2558" t="s">
        <v>6186</v>
      </c>
      <c r="V2558" t="s">
        <v>6186</v>
      </c>
      <c r="W2558" t="s">
        <v>6186</v>
      </c>
      <c r="X2558" t="s">
        <v>6186</v>
      </c>
      <c r="Y2558" t="s">
        <v>6186</v>
      </c>
      <c r="Z2558" t="s">
        <v>6186</v>
      </c>
      <c r="AA2558" t="s">
        <v>6186</v>
      </c>
      <c r="AB2558" t="s">
        <v>6186</v>
      </c>
      <c r="AC2558" t="s">
        <v>6186</v>
      </c>
      <c r="AD2558" t="s">
        <v>6186</v>
      </c>
      <c r="AE2558" t="s">
        <v>6186</v>
      </c>
      <c r="AF2558" t="s">
        <v>6186</v>
      </c>
      <c r="AG2558" t="s">
        <v>6186</v>
      </c>
      <c r="AH2558" t="s">
        <v>6186</v>
      </c>
      <c r="AI2558" t="s">
        <v>6186</v>
      </c>
      <c r="AJ2558" t="s">
        <v>6186</v>
      </c>
      <c r="AK2558" t="s">
        <v>6186</v>
      </c>
      <c r="AL2558" t="s">
        <v>6186</v>
      </c>
      <c r="AM2558" t="s">
        <v>6186</v>
      </c>
      <c r="AN2558" t="s">
        <v>6186</v>
      </c>
      <c r="AO2558" t="s">
        <v>6186</v>
      </c>
      <c r="AP2558" t="s">
        <v>6186</v>
      </c>
      <c r="AQ2558" t="s">
        <v>6186</v>
      </c>
      <c r="AR2558" t="s">
        <v>6186</v>
      </c>
      <c r="AS2558" t="s">
        <v>6186</v>
      </c>
      <c r="AT2558" t="s">
        <v>6186</v>
      </c>
      <c r="AU2558" t="s">
        <v>6186</v>
      </c>
      <c r="AV2558" t="s">
        <v>6186</v>
      </c>
      <c r="AW2558" t="s">
        <v>6186</v>
      </c>
      <c r="AX2558" t="s">
        <v>6186</v>
      </c>
      <c r="AY2558" t="s">
        <v>6186</v>
      </c>
      <c r="AZ2558" t="s">
        <v>6186</v>
      </c>
      <c r="BA2558" t="s">
        <v>6186</v>
      </c>
      <c r="BB2558" t="s">
        <v>6186</v>
      </c>
      <c r="BC2558" t="s">
        <v>6186</v>
      </c>
      <c r="BD2558" t="s">
        <v>6186</v>
      </c>
    </row>
    <row r="2559" spans="1:56">
      <c r="A2559" t="s">
        <v>6189</v>
      </c>
      <c r="B2559">
        <v>7000</v>
      </c>
      <c r="C2559">
        <v>2008</v>
      </c>
      <c r="D2559" t="s">
        <v>6186</v>
      </c>
      <c r="E2559" t="s">
        <v>6186</v>
      </c>
      <c r="F2559" t="s">
        <v>6186</v>
      </c>
      <c r="H2559" t="s">
        <v>6186</v>
      </c>
      <c r="I2559" t="str">
        <f t="shared" si="43"/>
        <v/>
      </c>
      <c r="K2559" t="s">
        <v>6186</v>
      </c>
      <c r="L2559" t="s">
        <v>6186</v>
      </c>
      <c r="M2559" t="s">
        <v>6186</v>
      </c>
      <c r="N2559" t="s">
        <v>6186</v>
      </c>
      <c r="O2559" t="s">
        <v>6186</v>
      </c>
      <c r="P2559" t="s">
        <v>6186</v>
      </c>
      <c r="Q2559" t="s">
        <v>6186</v>
      </c>
      <c r="R2559" t="s">
        <v>6186</v>
      </c>
      <c r="S2559" t="s">
        <v>6186</v>
      </c>
      <c r="T2559" t="s">
        <v>6186</v>
      </c>
      <c r="U2559" t="s">
        <v>6186</v>
      </c>
      <c r="V2559" t="s">
        <v>6186</v>
      </c>
      <c r="W2559" t="s">
        <v>6186</v>
      </c>
      <c r="X2559" t="s">
        <v>6186</v>
      </c>
      <c r="Y2559" t="s">
        <v>6186</v>
      </c>
      <c r="Z2559" t="s">
        <v>6186</v>
      </c>
      <c r="AA2559" t="s">
        <v>6186</v>
      </c>
      <c r="AB2559" t="s">
        <v>6186</v>
      </c>
      <c r="AC2559" t="s">
        <v>6186</v>
      </c>
      <c r="AD2559" t="s">
        <v>6186</v>
      </c>
      <c r="AE2559" t="s">
        <v>6186</v>
      </c>
      <c r="AF2559" t="s">
        <v>6186</v>
      </c>
      <c r="AG2559" t="s">
        <v>6186</v>
      </c>
      <c r="AH2559" t="s">
        <v>6186</v>
      </c>
      <c r="AI2559" t="s">
        <v>6186</v>
      </c>
      <c r="AJ2559" t="s">
        <v>6186</v>
      </c>
      <c r="AK2559" t="s">
        <v>6186</v>
      </c>
      <c r="AL2559" t="s">
        <v>6186</v>
      </c>
      <c r="AM2559" t="s">
        <v>6186</v>
      </c>
      <c r="AN2559" t="s">
        <v>6186</v>
      </c>
      <c r="AO2559" t="s">
        <v>6186</v>
      </c>
      <c r="AP2559" t="s">
        <v>6186</v>
      </c>
      <c r="AQ2559" t="s">
        <v>6186</v>
      </c>
      <c r="AR2559" t="s">
        <v>6186</v>
      </c>
      <c r="AS2559" t="s">
        <v>6186</v>
      </c>
      <c r="AT2559" t="s">
        <v>6186</v>
      </c>
      <c r="AU2559" t="s">
        <v>6186</v>
      </c>
      <c r="AV2559" t="s">
        <v>6186</v>
      </c>
      <c r="AW2559" t="s">
        <v>6186</v>
      </c>
      <c r="AX2559" t="s">
        <v>6186</v>
      </c>
      <c r="AY2559" t="s">
        <v>6186</v>
      </c>
      <c r="AZ2559" t="s">
        <v>6186</v>
      </c>
      <c r="BA2559" t="s">
        <v>6186</v>
      </c>
      <c r="BB2559" t="s">
        <v>6186</v>
      </c>
      <c r="BC2559" t="s">
        <v>6186</v>
      </c>
      <c r="BD2559" t="s">
        <v>6186</v>
      </c>
    </row>
    <row r="2560" spans="1:56">
      <c r="A2560" t="s">
        <v>6189</v>
      </c>
      <c r="B2560">
        <v>7000</v>
      </c>
      <c r="C2560">
        <v>2009</v>
      </c>
      <c r="D2560" t="s">
        <v>6186</v>
      </c>
      <c r="E2560" t="s">
        <v>6186</v>
      </c>
      <c r="F2560" t="s">
        <v>6186</v>
      </c>
      <c r="H2560" t="s">
        <v>6186</v>
      </c>
      <c r="I2560" t="str">
        <f t="shared" si="43"/>
        <v/>
      </c>
      <c r="K2560" t="s">
        <v>6186</v>
      </c>
      <c r="L2560" t="s">
        <v>6186</v>
      </c>
      <c r="M2560" t="s">
        <v>6186</v>
      </c>
      <c r="N2560" t="s">
        <v>6186</v>
      </c>
      <c r="O2560" t="s">
        <v>6186</v>
      </c>
      <c r="P2560" t="s">
        <v>6186</v>
      </c>
      <c r="Q2560" t="s">
        <v>6186</v>
      </c>
      <c r="R2560" t="s">
        <v>6186</v>
      </c>
      <c r="S2560" t="s">
        <v>6186</v>
      </c>
      <c r="T2560" t="s">
        <v>6186</v>
      </c>
      <c r="U2560" t="s">
        <v>6186</v>
      </c>
      <c r="V2560" t="s">
        <v>6186</v>
      </c>
      <c r="W2560" t="s">
        <v>6186</v>
      </c>
      <c r="X2560" t="s">
        <v>6186</v>
      </c>
      <c r="Y2560" t="s">
        <v>6186</v>
      </c>
      <c r="Z2560" t="s">
        <v>6186</v>
      </c>
      <c r="AA2560" t="s">
        <v>6186</v>
      </c>
      <c r="AB2560" t="s">
        <v>6186</v>
      </c>
      <c r="AC2560" t="s">
        <v>6186</v>
      </c>
      <c r="AD2560" t="s">
        <v>6186</v>
      </c>
      <c r="AE2560" t="s">
        <v>6186</v>
      </c>
      <c r="AF2560" t="s">
        <v>6186</v>
      </c>
      <c r="AG2560" t="s">
        <v>6186</v>
      </c>
      <c r="AH2560" t="s">
        <v>6186</v>
      </c>
      <c r="AI2560" t="s">
        <v>6186</v>
      </c>
      <c r="AJ2560" t="s">
        <v>6186</v>
      </c>
      <c r="AK2560" t="s">
        <v>6186</v>
      </c>
      <c r="AL2560" t="s">
        <v>6186</v>
      </c>
      <c r="AM2560" t="s">
        <v>6186</v>
      </c>
      <c r="AN2560" t="s">
        <v>6186</v>
      </c>
      <c r="AO2560" t="s">
        <v>6186</v>
      </c>
      <c r="AP2560" t="s">
        <v>6186</v>
      </c>
      <c r="AQ2560" t="s">
        <v>6186</v>
      </c>
      <c r="AR2560" t="s">
        <v>6186</v>
      </c>
      <c r="AS2560" t="s">
        <v>6186</v>
      </c>
      <c r="AT2560" t="s">
        <v>6186</v>
      </c>
      <c r="AU2560" t="s">
        <v>6186</v>
      </c>
      <c r="AV2560" t="s">
        <v>6186</v>
      </c>
      <c r="AW2560" t="s">
        <v>6186</v>
      </c>
      <c r="AX2560" t="s">
        <v>6186</v>
      </c>
      <c r="AY2560" t="s">
        <v>6186</v>
      </c>
      <c r="AZ2560" t="s">
        <v>6186</v>
      </c>
      <c r="BA2560" t="s">
        <v>6186</v>
      </c>
      <c r="BB2560" t="s">
        <v>6186</v>
      </c>
      <c r="BC2560" t="s">
        <v>6186</v>
      </c>
      <c r="BD2560" t="s">
        <v>6186</v>
      </c>
    </row>
    <row r="2561" spans="1:56">
      <c r="A2561" t="s">
        <v>6189</v>
      </c>
      <c r="B2561">
        <v>7000</v>
      </c>
      <c r="C2561">
        <v>2010</v>
      </c>
      <c r="D2561" t="s">
        <v>6186</v>
      </c>
      <c r="E2561" t="s">
        <v>6186</v>
      </c>
      <c r="F2561" t="s">
        <v>6186</v>
      </c>
      <c r="H2561" t="s">
        <v>6186</v>
      </c>
      <c r="I2561" t="str">
        <f t="shared" si="43"/>
        <v/>
      </c>
      <c r="K2561" t="s">
        <v>6186</v>
      </c>
      <c r="L2561" t="s">
        <v>6186</v>
      </c>
      <c r="M2561" t="s">
        <v>6186</v>
      </c>
      <c r="N2561" t="s">
        <v>6186</v>
      </c>
      <c r="O2561" t="s">
        <v>6186</v>
      </c>
      <c r="P2561" t="s">
        <v>6186</v>
      </c>
      <c r="Q2561" t="s">
        <v>6186</v>
      </c>
      <c r="R2561" t="s">
        <v>6186</v>
      </c>
      <c r="S2561" t="s">
        <v>6186</v>
      </c>
      <c r="T2561" t="s">
        <v>6186</v>
      </c>
      <c r="U2561" t="s">
        <v>6186</v>
      </c>
      <c r="V2561" t="s">
        <v>6186</v>
      </c>
      <c r="W2561" t="s">
        <v>6186</v>
      </c>
      <c r="X2561" t="s">
        <v>6186</v>
      </c>
      <c r="Y2561" t="s">
        <v>6186</v>
      </c>
      <c r="Z2561" t="s">
        <v>6186</v>
      </c>
      <c r="AA2561" t="s">
        <v>6186</v>
      </c>
      <c r="AB2561" t="s">
        <v>6186</v>
      </c>
      <c r="AC2561" t="s">
        <v>6186</v>
      </c>
      <c r="AD2561" t="s">
        <v>6186</v>
      </c>
      <c r="AE2561" t="s">
        <v>6186</v>
      </c>
      <c r="AF2561" t="s">
        <v>6186</v>
      </c>
      <c r="AG2561" t="s">
        <v>6186</v>
      </c>
      <c r="AH2561" t="s">
        <v>6186</v>
      </c>
      <c r="AI2561" t="s">
        <v>6186</v>
      </c>
      <c r="AJ2561" t="s">
        <v>6186</v>
      </c>
      <c r="AK2561" t="s">
        <v>6186</v>
      </c>
      <c r="AL2561" t="s">
        <v>6186</v>
      </c>
      <c r="AM2561" t="s">
        <v>6186</v>
      </c>
      <c r="AN2561" t="s">
        <v>6186</v>
      </c>
      <c r="AO2561" t="s">
        <v>6186</v>
      </c>
      <c r="AP2561" t="s">
        <v>6186</v>
      </c>
      <c r="AQ2561" t="s">
        <v>6186</v>
      </c>
      <c r="AR2561" t="s">
        <v>6186</v>
      </c>
      <c r="AS2561" t="s">
        <v>6186</v>
      </c>
      <c r="AT2561" t="s">
        <v>6186</v>
      </c>
      <c r="AU2561" t="s">
        <v>6186</v>
      </c>
      <c r="AV2561" t="s">
        <v>6186</v>
      </c>
      <c r="AW2561" t="s">
        <v>6186</v>
      </c>
      <c r="AX2561" t="s">
        <v>6186</v>
      </c>
      <c r="AY2561" t="s">
        <v>6186</v>
      </c>
      <c r="AZ2561" t="s">
        <v>6186</v>
      </c>
      <c r="BA2561" t="s">
        <v>6186</v>
      </c>
      <c r="BB2561" t="s">
        <v>6186</v>
      </c>
      <c r="BC2561" t="s">
        <v>6186</v>
      </c>
      <c r="BD2561" t="s">
        <v>6186</v>
      </c>
    </row>
    <row r="2562" spans="1:56">
      <c r="A2562" t="s">
        <v>6188</v>
      </c>
      <c r="B2562">
        <v>2750</v>
      </c>
      <c r="C2562">
        <v>2007</v>
      </c>
      <c r="D2562" t="s">
        <v>6186</v>
      </c>
      <c r="E2562" t="s">
        <v>6186</v>
      </c>
      <c r="F2562" t="s">
        <v>6186</v>
      </c>
      <c r="H2562" t="s">
        <v>6186</v>
      </c>
      <c r="I2562" t="str">
        <f t="shared" si="43"/>
        <v/>
      </c>
      <c r="K2562" t="s">
        <v>6186</v>
      </c>
      <c r="L2562" t="s">
        <v>6186</v>
      </c>
      <c r="M2562" t="s">
        <v>6186</v>
      </c>
      <c r="N2562" t="s">
        <v>6186</v>
      </c>
      <c r="O2562" t="s">
        <v>6186</v>
      </c>
      <c r="P2562" t="s">
        <v>6186</v>
      </c>
      <c r="Q2562" t="s">
        <v>6186</v>
      </c>
      <c r="R2562" t="s">
        <v>6186</v>
      </c>
      <c r="S2562" t="s">
        <v>6186</v>
      </c>
      <c r="T2562" t="s">
        <v>6186</v>
      </c>
      <c r="U2562" t="s">
        <v>6186</v>
      </c>
      <c r="V2562" t="s">
        <v>6186</v>
      </c>
      <c r="W2562" t="s">
        <v>6186</v>
      </c>
      <c r="X2562" t="s">
        <v>6186</v>
      </c>
      <c r="Y2562" t="s">
        <v>6186</v>
      </c>
      <c r="Z2562" t="s">
        <v>6186</v>
      </c>
      <c r="AA2562" t="s">
        <v>6186</v>
      </c>
      <c r="AB2562" t="s">
        <v>6186</v>
      </c>
      <c r="AC2562" t="s">
        <v>6186</v>
      </c>
      <c r="AD2562" t="s">
        <v>6186</v>
      </c>
      <c r="AE2562" t="s">
        <v>6186</v>
      </c>
      <c r="AF2562" t="s">
        <v>6186</v>
      </c>
      <c r="AG2562" t="s">
        <v>6186</v>
      </c>
      <c r="AH2562" t="s">
        <v>6186</v>
      </c>
      <c r="AI2562" t="s">
        <v>6186</v>
      </c>
      <c r="AJ2562" t="s">
        <v>6186</v>
      </c>
      <c r="AK2562" t="s">
        <v>6186</v>
      </c>
      <c r="AL2562" t="s">
        <v>6186</v>
      </c>
      <c r="AM2562" t="s">
        <v>6186</v>
      </c>
      <c r="AN2562" t="s">
        <v>6186</v>
      </c>
      <c r="AO2562" t="s">
        <v>6186</v>
      </c>
      <c r="AP2562" t="s">
        <v>6186</v>
      </c>
      <c r="AQ2562" t="s">
        <v>6186</v>
      </c>
      <c r="AR2562" t="s">
        <v>6186</v>
      </c>
      <c r="AS2562" t="s">
        <v>6186</v>
      </c>
      <c r="AT2562" t="s">
        <v>6186</v>
      </c>
      <c r="AU2562" t="s">
        <v>6186</v>
      </c>
      <c r="AV2562" t="s">
        <v>6186</v>
      </c>
      <c r="AW2562" t="s">
        <v>6186</v>
      </c>
      <c r="AX2562" t="s">
        <v>6186</v>
      </c>
      <c r="AY2562" t="s">
        <v>6186</v>
      </c>
      <c r="AZ2562" t="s">
        <v>6186</v>
      </c>
      <c r="BA2562" t="s">
        <v>6186</v>
      </c>
      <c r="BB2562" t="s">
        <v>6186</v>
      </c>
      <c r="BC2562" t="s">
        <v>6186</v>
      </c>
      <c r="BD2562" t="s">
        <v>6186</v>
      </c>
    </row>
    <row r="2563" spans="1:56">
      <c r="A2563" t="s">
        <v>6188</v>
      </c>
      <c r="B2563">
        <v>2750</v>
      </c>
      <c r="C2563">
        <v>2008</v>
      </c>
      <c r="D2563" t="s">
        <v>6186</v>
      </c>
      <c r="E2563" t="s">
        <v>6186</v>
      </c>
      <c r="F2563" t="s">
        <v>6186</v>
      </c>
      <c r="H2563" t="s">
        <v>6186</v>
      </c>
      <c r="I2563" t="str">
        <f t="shared" si="43"/>
        <v/>
      </c>
      <c r="K2563" t="s">
        <v>6186</v>
      </c>
      <c r="L2563" t="s">
        <v>6186</v>
      </c>
      <c r="M2563" t="s">
        <v>6186</v>
      </c>
      <c r="N2563" t="s">
        <v>6186</v>
      </c>
      <c r="O2563" t="s">
        <v>6186</v>
      </c>
      <c r="P2563" t="s">
        <v>6186</v>
      </c>
      <c r="Q2563" t="s">
        <v>6186</v>
      </c>
      <c r="R2563" t="s">
        <v>6186</v>
      </c>
      <c r="S2563" t="s">
        <v>6186</v>
      </c>
      <c r="T2563" t="s">
        <v>6186</v>
      </c>
      <c r="U2563" t="s">
        <v>6186</v>
      </c>
      <c r="V2563" t="s">
        <v>6186</v>
      </c>
      <c r="W2563" t="s">
        <v>6186</v>
      </c>
      <c r="X2563" t="s">
        <v>6186</v>
      </c>
      <c r="Y2563" t="s">
        <v>6186</v>
      </c>
      <c r="Z2563" t="s">
        <v>6186</v>
      </c>
      <c r="AA2563" t="s">
        <v>6186</v>
      </c>
      <c r="AB2563" t="s">
        <v>6186</v>
      </c>
      <c r="AC2563" t="s">
        <v>6186</v>
      </c>
      <c r="AD2563" t="s">
        <v>6186</v>
      </c>
      <c r="AE2563" t="s">
        <v>6186</v>
      </c>
      <c r="AF2563" t="s">
        <v>6186</v>
      </c>
      <c r="AG2563" t="s">
        <v>6186</v>
      </c>
      <c r="AH2563" t="s">
        <v>6186</v>
      </c>
      <c r="AI2563" t="s">
        <v>6186</v>
      </c>
      <c r="AJ2563" t="s">
        <v>6186</v>
      </c>
      <c r="AK2563" t="s">
        <v>6186</v>
      </c>
      <c r="AL2563" t="s">
        <v>6186</v>
      </c>
      <c r="AM2563" t="s">
        <v>6186</v>
      </c>
      <c r="AN2563" t="s">
        <v>6186</v>
      </c>
      <c r="AO2563" t="s">
        <v>6186</v>
      </c>
      <c r="AP2563" t="s">
        <v>6186</v>
      </c>
      <c r="AQ2563" t="s">
        <v>6186</v>
      </c>
      <c r="AR2563" t="s">
        <v>6186</v>
      </c>
      <c r="AS2563" t="s">
        <v>6186</v>
      </c>
      <c r="AT2563" t="s">
        <v>6186</v>
      </c>
      <c r="AU2563" t="s">
        <v>6186</v>
      </c>
      <c r="AV2563" t="s">
        <v>6186</v>
      </c>
      <c r="AW2563" t="s">
        <v>6186</v>
      </c>
      <c r="AX2563" t="s">
        <v>6186</v>
      </c>
      <c r="AY2563" t="s">
        <v>6186</v>
      </c>
      <c r="AZ2563" t="s">
        <v>6186</v>
      </c>
      <c r="BA2563" t="s">
        <v>6186</v>
      </c>
      <c r="BB2563" t="s">
        <v>6186</v>
      </c>
      <c r="BC2563" t="s">
        <v>6186</v>
      </c>
      <c r="BD2563" t="s">
        <v>6186</v>
      </c>
    </row>
    <row r="2564" spans="1:56">
      <c r="A2564" t="s">
        <v>6188</v>
      </c>
      <c r="B2564">
        <v>2750</v>
      </c>
      <c r="C2564">
        <v>2009</v>
      </c>
      <c r="D2564" t="s">
        <v>6186</v>
      </c>
      <c r="E2564" t="s">
        <v>6186</v>
      </c>
      <c r="F2564" t="s">
        <v>6186</v>
      </c>
      <c r="H2564" t="s">
        <v>6186</v>
      </c>
      <c r="I2564" t="str">
        <f t="shared" si="43"/>
        <v/>
      </c>
      <c r="K2564" t="s">
        <v>6186</v>
      </c>
      <c r="L2564" t="s">
        <v>6186</v>
      </c>
      <c r="M2564" t="s">
        <v>6186</v>
      </c>
      <c r="N2564" t="s">
        <v>6186</v>
      </c>
      <c r="O2564" t="s">
        <v>6186</v>
      </c>
      <c r="P2564" t="s">
        <v>6186</v>
      </c>
      <c r="Q2564" t="s">
        <v>6186</v>
      </c>
      <c r="R2564" t="s">
        <v>6186</v>
      </c>
      <c r="S2564" t="s">
        <v>6186</v>
      </c>
      <c r="T2564" t="s">
        <v>6186</v>
      </c>
      <c r="U2564" t="s">
        <v>6186</v>
      </c>
      <c r="V2564" t="s">
        <v>6186</v>
      </c>
      <c r="W2564" t="s">
        <v>6186</v>
      </c>
      <c r="X2564" t="s">
        <v>6186</v>
      </c>
      <c r="Y2564" t="s">
        <v>6186</v>
      </c>
      <c r="Z2564" t="s">
        <v>6186</v>
      </c>
      <c r="AA2564" t="s">
        <v>6186</v>
      </c>
      <c r="AB2564" t="s">
        <v>6186</v>
      </c>
      <c r="AC2564" t="s">
        <v>6186</v>
      </c>
      <c r="AD2564" t="s">
        <v>6186</v>
      </c>
      <c r="AE2564" t="s">
        <v>6186</v>
      </c>
      <c r="AF2564" t="s">
        <v>6186</v>
      </c>
      <c r="AG2564" t="s">
        <v>6186</v>
      </c>
      <c r="AH2564" t="s">
        <v>6186</v>
      </c>
      <c r="AI2564" t="s">
        <v>6186</v>
      </c>
      <c r="AJ2564" t="s">
        <v>6186</v>
      </c>
      <c r="AK2564" t="s">
        <v>6186</v>
      </c>
      <c r="AL2564" t="s">
        <v>6186</v>
      </c>
      <c r="AM2564" t="s">
        <v>6186</v>
      </c>
      <c r="AN2564" t="s">
        <v>6186</v>
      </c>
      <c r="AO2564" t="s">
        <v>6186</v>
      </c>
      <c r="AP2564" t="s">
        <v>6186</v>
      </c>
      <c r="AQ2564" t="s">
        <v>6186</v>
      </c>
      <c r="AR2564" t="s">
        <v>6186</v>
      </c>
      <c r="AS2564" t="s">
        <v>6186</v>
      </c>
      <c r="AT2564" t="s">
        <v>6186</v>
      </c>
      <c r="AU2564" t="s">
        <v>6186</v>
      </c>
      <c r="AV2564" t="s">
        <v>6186</v>
      </c>
      <c r="AW2564" t="s">
        <v>6186</v>
      </c>
      <c r="AX2564" t="s">
        <v>6186</v>
      </c>
      <c r="AY2564" t="s">
        <v>6186</v>
      </c>
      <c r="AZ2564" t="s">
        <v>6186</v>
      </c>
      <c r="BA2564" t="s">
        <v>6186</v>
      </c>
      <c r="BB2564" t="s">
        <v>6186</v>
      </c>
      <c r="BC2564" t="s">
        <v>6186</v>
      </c>
      <c r="BD2564" t="s">
        <v>6186</v>
      </c>
    </row>
    <row r="2565" spans="1:56">
      <c r="A2565" t="s">
        <v>6188</v>
      </c>
      <c r="B2565">
        <v>2750</v>
      </c>
      <c r="C2565">
        <v>2010</v>
      </c>
      <c r="D2565" t="s">
        <v>6186</v>
      </c>
      <c r="E2565" t="s">
        <v>6186</v>
      </c>
      <c r="F2565" t="s">
        <v>6186</v>
      </c>
      <c r="H2565" t="s">
        <v>6186</v>
      </c>
      <c r="I2565" t="str">
        <f t="shared" si="43"/>
        <v/>
      </c>
      <c r="K2565" t="s">
        <v>6186</v>
      </c>
      <c r="L2565" t="s">
        <v>6186</v>
      </c>
      <c r="M2565" t="s">
        <v>6186</v>
      </c>
      <c r="N2565" t="s">
        <v>6186</v>
      </c>
      <c r="O2565" t="s">
        <v>6186</v>
      </c>
      <c r="P2565" t="s">
        <v>6186</v>
      </c>
      <c r="Q2565" t="s">
        <v>6186</v>
      </c>
      <c r="R2565" t="s">
        <v>6186</v>
      </c>
      <c r="S2565" t="s">
        <v>6186</v>
      </c>
      <c r="T2565" t="s">
        <v>6186</v>
      </c>
      <c r="U2565" t="s">
        <v>6186</v>
      </c>
      <c r="V2565" t="s">
        <v>6186</v>
      </c>
      <c r="W2565" t="s">
        <v>6186</v>
      </c>
      <c r="X2565" t="s">
        <v>6186</v>
      </c>
      <c r="Y2565" t="s">
        <v>6186</v>
      </c>
      <c r="Z2565" t="s">
        <v>6186</v>
      </c>
      <c r="AA2565" t="s">
        <v>6186</v>
      </c>
      <c r="AB2565" t="s">
        <v>6186</v>
      </c>
      <c r="AC2565" t="s">
        <v>6186</v>
      </c>
      <c r="AD2565" t="s">
        <v>6186</v>
      </c>
      <c r="AE2565" t="s">
        <v>6186</v>
      </c>
      <c r="AF2565" t="s">
        <v>6186</v>
      </c>
      <c r="AG2565" t="s">
        <v>6186</v>
      </c>
      <c r="AH2565" t="s">
        <v>6186</v>
      </c>
      <c r="AI2565" t="s">
        <v>6186</v>
      </c>
      <c r="AJ2565" t="s">
        <v>6186</v>
      </c>
      <c r="AK2565" t="s">
        <v>6186</v>
      </c>
      <c r="AL2565" t="s">
        <v>6186</v>
      </c>
      <c r="AM2565" t="s">
        <v>6186</v>
      </c>
      <c r="AN2565" t="s">
        <v>6186</v>
      </c>
      <c r="AO2565" t="s">
        <v>6186</v>
      </c>
      <c r="AP2565" t="s">
        <v>6186</v>
      </c>
      <c r="AQ2565" t="s">
        <v>6186</v>
      </c>
      <c r="AR2565" t="s">
        <v>6186</v>
      </c>
      <c r="AS2565" t="s">
        <v>6186</v>
      </c>
      <c r="AT2565" t="s">
        <v>6186</v>
      </c>
      <c r="AU2565" t="s">
        <v>6186</v>
      </c>
      <c r="AV2565" t="s">
        <v>6186</v>
      </c>
      <c r="AW2565" t="s">
        <v>6186</v>
      </c>
      <c r="AX2565" t="s">
        <v>6186</v>
      </c>
      <c r="AY2565" t="s">
        <v>6186</v>
      </c>
      <c r="AZ2565" t="s">
        <v>6186</v>
      </c>
      <c r="BA2565" t="s">
        <v>6186</v>
      </c>
      <c r="BB2565" t="s">
        <v>6186</v>
      </c>
      <c r="BC2565" t="s">
        <v>6186</v>
      </c>
      <c r="BD2565" t="s">
        <v>6186</v>
      </c>
    </row>
    <row r="2566" spans="1:56">
      <c r="A2566" t="s">
        <v>6188</v>
      </c>
      <c r="B2566">
        <v>2750</v>
      </c>
      <c r="C2566">
        <v>2011</v>
      </c>
      <c r="D2566" t="s">
        <v>6186</v>
      </c>
      <c r="E2566" t="s">
        <v>6186</v>
      </c>
      <c r="F2566" t="s">
        <v>6186</v>
      </c>
      <c r="H2566" t="s">
        <v>6186</v>
      </c>
      <c r="I2566" t="str">
        <f t="shared" si="43"/>
        <v/>
      </c>
      <c r="K2566" t="s">
        <v>6186</v>
      </c>
      <c r="L2566" t="s">
        <v>6186</v>
      </c>
      <c r="M2566" t="s">
        <v>6186</v>
      </c>
      <c r="N2566" t="s">
        <v>6186</v>
      </c>
      <c r="O2566" t="s">
        <v>6186</v>
      </c>
      <c r="P2566" t="s">
        <v>6186</v>
      </c>
      <c r="Q2566" t="s">
        <v>6186</v>
      </c>
      <c r="R2566" t="s">
        <v>6186</v>
      </c>
      <c r="S2566" t="s">
        <v>6186</v>
      </c>
      <c r="T2566" t="s">
        <v>6186</v>
      </c>
      <c r="U2566" t="s">
        <v>6186</v>
      </c>
      <c r="V2566" t="s">
        <v>6186</v>
      </c>
      <c r="W2566" t="s">
        <v>6186</v>
      </c>
      <c r="X2566" t="s">
        <v>6186</v>
      </c>
      <c r="Y2566" t="s">
        <v>6186</v>
      </c>
      <c r="Z2566" t="s">
        <v>6186</v>
      </c>
      <c r="AA2566" t="s">
        <v>6186</v>
      </c>
      <c r="AB2566" t="s">
        <v>6186</v>
      </c>
      <c r="AC2566" t="s">
        <v>6186</v>
      </c>
      <c r="AD2566" t="s">
        <v>6186</v>
      </c>
      <c r="AE2566" t="s">
        <v>6186</v>
      </c>
      <c r="AF2566" t="s">
        <v>6186</v>
      </c>
      <c r="AG2566" t="s">
        <v>6186</v>
      </c>
      <c r="AH2566" t="s">
        <v>6186</v>
      </c>
      <c r="AI2566" t="s">
        <v>6186</v>
      </c>
      <c r="AJ2566" t="s">
        <v>6186</v>
      </c>
      <c r="AK2566" t="s">
        <v>6186</v>
      </c>
      <c r="AL2566" t="s">
        <v>6186</v>
      </c>
      <c r="AM2566" t="s">
        <v>6186</v>
      </c>
      <c r="AN2566" t="s">
        <v>6186</v>
      </c>
      <c r="AO2566" t="s">
        <v>6186</v>
      </c>
      <c r="AP2566" t="s">
        <v>6186</v>
      </c>
      <c r="AQ2566" t="s">
        <v>6186</v>
      </c>
      <c r="AR2566" t="s">
        <v>6186</v>
      </c>
      <c r="AS2566" t="s">
        <v>6186</v>
      </c>
      <c r="AT2566" t="s">
        <v>6186</v>
      </c>
      <c r="AU2566" t="s">
        <v>6186</v>
      </c>
      <c r="AV2566" t="s">
        <v>6186</v>
      </c>
      <c r="AW2566" t="s">
        <v>6186</v>
      </c>
      <c r="AX2566" t="s">
        <v>6186</v>
      </c>
      <c r="AY2566" t="s">
        <v>6186</v>
      </c>
      <c r="AZ2566" t="s">
        <v>6186</v>
      </c>
      <c r="BA2566" t="s">
        <v>6186</v>
      </c>
      <c r="BB2566" t="s">
        <v>6186</v>
      </c>
      <c r="BC2566" t="s">
        <v>6186</v>
      </c>
      <c r="BD2566" t="s">
        <v>6186</v>
      </c>
    </row>
    <row r="2567" spans="1:56">
      <c r="A2567" t="s">
        <v>6188</v>
      </c>
      <c r="B2567">
        <v>2750</v>
      </c>
      <c r="C2567">
        <v>2012</v>
      </c>
      <c r="D2567" t="s">
        <v>6186</v>
      </c>
      <c r="E2567" t="s">
        <v>6186</v>
      </c>
      <c r="F2567" t="s">
        <v>6186</v>
      </c>
      <c r="H2567" t="s">
        <v>6186</v>
      </c>
      <c r="I2567" t="str">
        <f t="shared" si="43"/>
        <v/>
      </c>
      <c r="K2567" t="s">
        <v>6186</v>
      </c>
      <c r="L2567" t="s">
        <v>6186</v>
      </c>
      <c r="M2567" t="s">
        <v>6186</v>
      </c>
      <c r="N2567" t="s">
        <v>6186</v>
      </c>
      <c r="O2567" t="s">
        <v>6186</v>
      </c>
      <c r="P2567" t="s">
        <v>6186</v>
      </c>
      <c r="Q2567" t="s">
        <v>6186</v>
      </c>
      <c r="R2567" t="s">
        <v>6186</v>
      </c>
      <c r="S2567" t="s">
        <v>6186</v>
      </c>
      <c r="T2567" t="s">
        <v>6186</v>
      </c>
      <c r="U2567" t="s">
        <v>6186</v>
      </c>
      <c r="V2567" t="s">
        <v>6186</v>
      </c>
      <c r="W2567" t="s">
        <v>6186</v>
      </c>
      <c r="X2567" t="s">
        <v>6186</v>
      </c>
      <c r="Y2567" t="s">
        <v>6186</v>
      </c>
      <c r="Z2567" t="s">
        <v>6186</v>
      </c>
      <c r="AA2567" t="s">
        <v>6186</v>
      </c>
      <c r="AB2567" t="s">
        <v>6186</v>
      </c>
      <c r="AC2567" t="s">
        <v>6186</v>
      </c>
      <c r="AD2567" t="s">
        <v>6186</v>
      </c>
      <c r="AE2567" t="s">
        <v>6186</v>
      </c>
      <c r="AF2567" t="s">
        <v>6186</v>
      </c>
      <c r="AG2567" t="s">
        <v>6186</v>
      </c>
      <c r="AH2567" t="s">
        <v>6186</v>
      </c>
      <c r="AI2567" t="s">
        <v>6186</v>
      </c>
      <c r="AJ2567" t="s">
        <v>6186</v>
      </c>
      <c r="AK2567" t="s">
        <v>6186</v>
      </c>
      <c r="AL2567" t="s">
        <v>6186</v>
      </c>
      <c r="AM2567" t="s">
        <v>6186</v>
      </c>
      <c r="AN2567" t="s">
        <v>6186</v>
      </c>
      <c r="AO2567" t="s">
        <v>6186</v>
      </c>
      <c r="AP2567" t="s">
        <v>6186</v>
      </c>
      <c r="AQ2567" t="s">
        <v>6186</v>
      </c>
      <c r="AR2567" t="s">
        <v>6186</v>
      </c>
      <c r="AS2567" t="s">
        <v>6186</v>
      </c>
      <c r="AT2567" t="s">
        <v>6186</v>
      </c>
      <c r="AU2567" t="s">
        <v>6186</v>
      </c>
      <c r="AV2567" t="s">
        <v>6186</v>
      </c>
      <c r="AW2567" t="s">
        <v>6186</v>
      </c>
      <c r="AX2567" t="s">
        <v>6186</v>
      </c>
      <c r="AY2567" t="s">
        <v>6186</v>
      </c>
      <c r="AZ2567" t="s">
        <v>6186</v>
      </c>
      <c r="BA2567" t="s">
        <v>6186</v>
      </c>
      <c r="BB2567" t="s">
        <v>6186</v>
      </c>
      <c r="BC2567" t="s">
        <v>6186</v>
      </c>
      <c r="BD2567" t="s">
        <v>6186</v>
      </c>
    </row>
    <row r="2568" spans="1:56">
      <c r="A2568" t="s">
        <v>6188</v>
      </c>
      <c r="B2568">
        <v>2750</v>
      </c>
      <c r="C2568">
        <v>2013</v>
      </c>
      <c r="D2568" t="s">
        <v>6186</v>
      </c>
      <c r="E2568" t="s">
        <v>6186</v>
      </c>
      <c r="F2568" t="s">
        <v>6186</v>
      </c>
      <c r="H2568" t="s">
        <v>6186</v>
      </c>
      <c r="I2568" t="str">
        <f t="shared" si="43"/>
        <v/>
      </c>
      <c r="K2568" t="s">
        <v>6186</v>
      </c>
      <c r="L2568" t="s">
        <v>6186</v>
      </c>
      <c r="M2568" t="s">
        <v>6186</v>
      </c>
      <c r="N2568" t="s">
        <v>6186</v>
      </c>
      <c r="O2568" t="s">
        <v>6186</v>
      </c>
      <c r="P2568" t="s">
        <v>6186</v>
      </c>
      <c r="Q2568" t="s">
        <v>6186</v>
      </c>
      <c r="R2568" t="s">
        <v>6186</v>
      </c>
      <c r="S2568" t="s">
        <v>6186</v>
      </c>
      <c r="T2568" t="s">
        <v>6186</v>
      </c>
      <c r="U2568" t="s">
        <v>6186</v>
      </c>
      <c r="V2568" t="s">
        <v>6186</v>
      </c>
      <c r="W2568" t="s">
        <v>6186</v>
      </c>
      <c r="X2568" t="s">
        <v>6186</v>
      </c>
      <c r="Y2568" t="s">
        <v>6186</v>
      </c>
      <c r="Z2568" t="s">
        <v>6186</v>
      </c>
      <c r="AA2568" t="s">
        <v>6186</v>
      </c>
      <c r="AB2568" t="s">
        <v>6186</v>
      </c>
      <c r="AC2568" t="s">
        <v>6186</v>
      </c>
      <c r="AD2568" t="s">
        <v>6186</v>
      </c>
      <c r="AE2568" t="s">
        <v>6186</v>
      </c>
      <c r="AF2568" t="s">
        <v>6186</v>
      </c>
      <c r="AG2568" t="s">
        <v>6186</v>
      </c>
      <c r="AH2568" t="s">
        <v>6186</v>
      </c>
      <c r="AI2568" t="s">
        <v>6186</v>
      </c>
      <c r="AJ2568" t="s">
        <v>6186</v>
      </c>
      <c r="AK2568" t="s">
        <v>6186</v>
      </c>
      <c r="AL2568" t="s">
        <v>6186</v>
      </c>
      <c r="AM2568" t="s">
        <v>6186</v>
      </c>
      <c r="AN2568" t="s">
        <v>6186</v>
      </c>
      <c r="AO2568" t="s">
        <v>6186</v>
      </c>
      <c r="AP2568" t="s">
        <v>6186</v>
      </c>
      <c r="AQ2568" t="s">
        <v>6186</v>
      </c>
      <c r="AR2568" t="s">
        <v>6186</v>
      </c>
      <c r="AS2568" t="s">
        <v>6186</v>
      </c>
      <c r="AT2568" t="s">
        <v>6186</v>
      </c>
      <c r="AU2568" t="s">
        <v>6186</v>
      </c>
      <c r="AV2568" t="s">
        <v>6186</v>
      </c>
      <c r="AW2568" t="s">
        <v>6186</v>
      </c>
      <c r="AX2568" t="s">
        <v>6186</v>
      </c>
      <c r="AY2568" t="s">
        <v>6186</v>
      </c>
      <c r="AZ2568" t="s">
        <v>6186</v>
      </c>
      <c r="BA2568" t="s">
        <v>6186</v>
      </c>
      <c r="BB2568" t="s">
        <v>6186</v>
      </c>
      <c r="BC2568" t="s">
        <v>6186</v>
      </c>
      <c r="BD2568" t="s">
        <v>6186</v>
      </c>
    </row>
    <row r="2569" spans="1:56">
      <c r="A2569" t="s">
        <v>6188</v>
      </c>
      <c r="B2569">
        <v>2750</v>
      </c>
      <c r="C2569">
        <v>2014</v>
      </c>
      <c r="D2569" t="s">
        <v>6186</v>
      </c>
      <c r="E2569" t="s">
        <v>6186</v>
      </c>
      <c r="F2569" t="s">
        <v>6186</v>
      </c>
      <c r="H2569" t="s">
        <v>6186</v>
      </c>
      <c r="I2569" t="str">
        <f t="shared" si="43"/>
        <v/>
      </c>
      <c r="K2569" t="s">
        <v>6186</v>
      </c>
      <c r="L2569" t="s">
        <v>6186</v>
      </c>
      <c r="M2569" t="s">
        <v>6186</v>
      </c>
      <c r="N2569" t="s">
        <v>6186</v>
      </c>
      <c r="O2569" t="s">
        <v>6186</v>
      </c>
      <c r="P2569" t="s">
        <v>6186</v>
      </c>
      <c r="Q2569" t="s">
        <v>6186</v>
      </c>
      <c r="R2569" t="s">
        <v>6186</v>
      </c>
      <c r="S2569" t="s">
        <v>6186</v>
      </c>
      <c r="T2569" t="s">
        <v>6186</v>
      </c>
      <c r="U2569" t="s">
        <v>6186</v>
      </c>
      <c r="V2569" t="s">
        <v>6186</v>
      </c>
      <c r="W2569" t="s">
        <v>6186</v>
      </c>
      <c r="X2569" t="s">
        <v>6186</v>
      </c>
      <c r="Y2569" t="s">
        <v>6186</v>
      </c>
      <c r="Z2569" t="s">
        <v>6186</v>
      </c>
      <c r="AA2569" t="s">
        <v>6186</v>
      </c>
      <c r="AB2569" t="s">
        <v>6186</v>
      </c>
      <c r="AC2569" t="s">
        <v>6186</v>
      </c>
      <c r="AD2569" t="s">
        <v>6186</v>
      </c>
      <c r="AE2569" t="s">
        <v>6186</v>
      </c>
      <c r="AF2569" t="s">
        <v>6186</v>
      </c>
      <c r="AG2569" t="s">
        <v>6186</v>
      </c>
      <c r="AH2569" t="s">
        <v>6186</v>
      </c>
      <c r="AI2569" t="s">
        <v>6186</v>
      </c>
      <c r="AJ2569" t="s">
        <v>6186</v>
      </c>
      <c r="AK2569" t="s">
        <v>6186</v>
      </c>
      <c r="AL2569" t="s">
        <v>6186</v>
      </c>
      <c r="AM2569" t="s">
        <v>6186</v>
      </c>
      <c r="AN2569" t="s">
        <v>6186</v>
      </c>
      <c r="AO2569" t="s">
        <v>6186</v>
      </c>
      <c r="AP2569" t="s">
        <v>6186</v>
      </c>
      <c r="AQ2569" t="s">
        <v>6186</v>
      </c>
      <c r="AR2569" t="s">
        <v>6186</v>
      </c>
      <c r="AS2569" t="s">
        <v>6186</v>
      </c>
      <c r="AT2569" t="s">
        <v>6186</v>
      </c>
      <c r="AU2569" t="s">
        <v>6186</v>
      </c>
      <c r="AV2569" t="s">
        <v>6186</v>
      </c>
      <c r="AW2569" t="s">
        <v>6186</v>
      </c>
      <c r="AX2569" t="s">
        <v>6186</v>
      </c>
      <c r="AY2569" t="s">
        <v>6186</v>
      </c>
      <c r="AZ2569" t="s">
        <v>6186</v>
      </c>
      <c r="BA2569" t="s">
        <v>6186</v>
      </c>
      <c r="BB2569" t="s">
        <v>6186</v>
      </c>
      <c r="BC2569" t="s">
        <v>6186</v>
      </c>
      <c r="BD2569" t="s">
        <v>6186</v>
      </c>
    </row>
    <row r="2570" spans="1:56">
      <c r="A2570" t="s">
        <v>6188</v>
      </c>
      <c r="B2570">
        <v>2750</v>
      </c>
      <c r="C2570">
        <v>2015</v>
      </c>
      <c r="D2570" t="s">
        <v>6186</v>
      </c>
      <c r="E2570" t="s">
        <v>6186</v>
      </c>
      <c r="F2570" t="s">
        <v>6186</v>
      </c>
      <c r="H2570" t="s">
        <v>6186</v>
      </c>
      <c r="I2570" t="str">
        <f t="shared" si="43"/>
        <v/>
      </c>
      <c r="K2570" t="s">
        <v>6186</v>
      </c>
      <c r="L2570" t="s">
        <v>6186</v>
      </c>
      <c r="M2570" t="s">
        <v>6186</v>
      </c>
      <c r="N2570" t="s">
        <v>6186</v>
      </c>
      <c r="O2570" t="s">
        <v>6186</v>
      </c>
      <c r="P2570" t="s">
        <v>6186</v>
      </c>
      <c r="Q2570" t="s">
        <v>6186</v>
      </c>
      <c r="R2570" t="s">
        <v>6186</v>
      </c>
      <c r="S2570" t="s">
        <v>6186</v>
      </c>
      <c r="T2570" t="s">
        <v>6186</v>
      </c>
      <c r="U2570" t="s">
        <v>6186</v>
      </c>
      <c r="V2570" t="s">
        <v>6186</v>
      </c>
      <c r="W2570" t="s">
        <v>6186</v>
      </c>
      <c r="X2570" t="s">
        <v>6186</v>
      </c>
      <c r="Y2570" t="s">
        <v>6186</v>
      </c>
      <c r="Z2570" t="s">
        <v>6186</v>
      </c>
      <c r="AA2570" t="s">
        <v>6186</v>
      </c>
      <c r="AB2570" t="s">
        <v>6186</v>
      </c>
      <c r="AC2570" t="s">
        <v>6186</v>
      </c>
      <c r="AD2570" t="s">
        <v>6186</v>
      </c>
      <c r="AE2570" t="s">
        <v>6186</v>
      </c>
      <c r="AF2570" t="s">
        <v>6186</v>
      </c>
      <c r="AG2570" t="s">
        <v>6186</v>
      </c>
      <c r="AH2570" t="s">
        <v>6186</v>
      </c>
      <c r="AI2570" t="s">
        <v>6186</v>
      </c>
      <c r="AJ2570" t="s">
        <v>6186</v>
      </c>
      <c r="AK2570" t="s">
        <v>6186</v>
      </c>
      <c r="AL2570" t="s">
        <v>6186</v>
      </c>
      <c r="AM2570" t="s">
        <v>6186</v>
      </c>
      <c r="AN2570" t="s">
        <v>6186</v>
      </c>
      <c r="AO2570" t="s">
        <v>6186</v>
      </c>
      <c r="AP2570" t="s">
        <v>6186</v>
      </c>
      <c r="AQ2570" t="s">
        <v>6186</v>
      </c>
      <c r="AR2570" t="s">
        <v>6186</v>
      </c>
      <c r="AS2570" t="s">
        <v>6186</v>
      </c>
      <c r="AT2570" t="s">
        <v>6186</v>
      </c>
      <c r="AU2570" t="s">
        <v>6186</v>
      </c>
      <c r="AV2570" t="s">
        <v>6186</v>
      </c>
      <c r="AW2570" t="s">
        <v>6186</v>
      </c>
      <c r="AX2570" t="s">
        <v>6186</v>
      </c>
      <c r="AY2570" t="s">
        <v>6186</v>
      </c>
      <c r="AZ2570" t="s">
        <v>6186</v>
      </c>
      <c r="BA2570" t="s">
        <v>6186</v>
      </c>
      <c r="BB2570" t="s">
        <v>6186</v>
      </c>
      <c r="BC2570" t="s">
        <v>6186</v>
      </c>
      <c r="BD2570" t="s">
        <v>6186</v>
      </c>
    </row>
    <row r="2571" spans="1:56">
      <c r="A2571" t="s">
        <v>6188</v>
      </c>
      <c r="B2571">
        <v>2750</v>
      </c>
      <c r="C2571">
        <v>2016</v>
      </c>
      <c r="D2571" t="s">
        <v>6186</v>
      </c>
      <c r="E2571" t="s">
        <v>6186</v>
      </c>
      <c r="F2571" t="s">
        <v>6186</v>
      </c>
      <c r="H2571" t="s">
        <v>6186</v>
      </c>
      <c r="I2571" t="str">
        <f t="shared" ref="I2571:I2634" si="44">IFERROR(H2571*E2571,"")</f>
        <v/>
      </c>
      <c r="K2571" t="s">
        <v>6186</v>
      </c>
      <c r="L2571" t="s">
        <v>6186</v>
      </c>
      <c r="M2571" t="s">
        <v>6186</v>
      </c>
      <c r="N2571" t="s">
        <v>6186</v>
      </c>
      <c r="O2571" t="s">
        <v>6186</v>
      </c>
      <c r="P2571" t="s">
        <v>6186</v>
      </c>
      <c r="Q2571" t="s">
        <v>6186</v>
      </c>
      <c r="R2571" t="s">
        <v>6186</v>
      </c>
      <c r="S2571" t="s">
        <v>6186</v>
      </c>
      <c r="T2571" t="s">
        <v>6186</v>
      </c>
      <c r="U2571" t="s">
        <v>6186</v>
      </c>
      <c r="V2571" t="s">
        <v>6186</v>
      </c>
      <c r="W2571" t="s">
        <v>6186</v>
      </c>
      <c r="X2571" t="s">
        <v>6186</v>
      </c>
      <c r="Y2571" t="s">
        <v>6186</v>
      </c>
      <c r="Z2571" t="s">
        <v>6186</v>
      </c>
      <c r="AA2571" t="s">
        <v>6186</v>
      </c>
      <c r="AB2571" t="s">
        <v>6186</v>
      </c>
      <c r="AC2571" t="s">
        <v>6186</v>
      </c>
      <c r="AD2571" t="s">
        <v>6186</v>
      </c>
      <c r="AE2571" t="s">
        <v>6186</v>
      </c>
      <c r="AF2571" t="s">
        <v>6186</v>
      </c>
      <c r="AG2571" t="s">
        <v>6186</v>
      </c>
      <c r="AH2571" t="s">
        <v>6186</v>
      </c>
      <c r="AI2571" t="s">
        <v>6186</v>
      </c>
      <c r="AJ2571" t="s">
        <v>6186</v>
      </c>
      <c r="AK2571" t="s">
        <v>6186</v>
      </c>
      <c r="AL2571" t="s">
        <v>6186</v>
      </c>
      <c r="AM2571" t="s">
        <v>6186</v>
      </c>
      <c r="AN2571" t="s">
        <v>6186</v>
      </c>
      <c r="AO2571" t="s">
        <v>6186</v>
      </c>
      <c r="AP2571" t="s">
        <v>6186</v>
      </c>
      <c r="AQ2571" t="s">
        <v>6186</v>
      </c>
      <c r="AR2571" t="s">
        <v>6186</v>
      </c>
      <c r="AS2571" t="s">
        <v>6186</v>
      </c>
      <c r="AT2571" t="s">
        <v>6186</v>
      </c>
      <c r="AU2571" t="s">
        <v>6186</v>
      </c>
      <c r="AV2571" t="s">
        <v>6186</v>
      </c>
      <c r="AW2571" t="s">
        <v>6186</v>
      </c>
      <c r="AX2571" t="s">
        <v>6186</v>
      </c>
      <c r="AY2571" t="s">
        <v>6186</v>
      </c>
      <c r="AZ2571" t="s">
        <v>6186</v>
      </c>
      <c r="BA2571" t="s">
        <v>6186</v>
      </c>
      <c r="BB2571" t="s">
        <v>6186</v>
      </c>
      <c r="BC2571" t="s">
        <v>6186</v>
      </c>
      <c r="BD2571" t="s">
        <v>6186</v>
      </c>
    </row>
    <row r="2572" spans="1:56">
      <c r="A2572" t="s">
        <v>6188</v>
      </c>
      <c r="B2572">
        <v>2750</v>
      </c>
      <c r="C2572">
        <v>2017</v>
      </c>
      <c r="D2572" t="s">
        <v>6186</v>
      </c>
      <c r="E2572" t="s">
        <v>6186</v>
      </c>
      <c r="F2572" t="s">
        <v>6186</v>
      </c>
      <c r="H2572" t="s">
        <v>6186</v>
      </c>
      <c r="I2572" t="str">
        <f t="shared" si="44"/>
        <v/>
      </c>
      <c r="K2572" t="s">
        <v>6186</v>
      </c>
      <c r="L2572" t="s">
        <v>6186</v>
      </c>
      <c r="M2572" t="s">
        <v>6186</v>
      </c>
      <c r="N2572" t="s">
        <v>6186</v>
      </c>
      <c r="O2572" t="s">
        <v>6186</v>
      </c>
      <c r="P2572" t="s">
        <v>6186</v>
      </c>
      <c r="Q2572" t="s">
        <v>6186</v>
      </c>
      <c r="R2572" t="s">
        <v>6186</v>
      </c>
      <c r="S2572" t="s">
        <v>6186</v>
      </c>
      <c r="T2572" t="s">
        <v>6186</v>
      </c>
      <c r="U2572" t="s">
        <v>6186</v>
      </c>
      <c r="V2572" t="s">
        <v>6186</v>
      </c>
      <c r="W2572" t="s">
        <v>6186</v>
      </c>
      <c r="X2572" t="s">
        <v>6186</v>
      </c>
      <c r="Y2572" t="s">
        <v>6186</v>
      </c>
      <c r="Z2572" t="s">
        <v>6186</v>
      </c>
      <c r="AA2572" t="s">
        <v>6186</v>
      </c>
      <c r="AB2572" t="s">
        <v>6186</v>
      </c>
      <c r="AC2572" t="s">
        <v>6186</v>
      </c>
      <c r="AD2572" t="s">
        <v>6186</v>
      </c>
      <c r="AE2572" t="s">
        <v>6186</v>
      </c>
      <c r="AF2572" t="s">
        <v>6186</v>
      </c>
      <c r="AG2572" t="s">
        <v>6186</v>
      </c>
      <c r="AH2572" t="s">
        <v>6186</v>
      </c>
      <c r="AI2572" t="s">
        <v>6186</v>
      </c>
      <c r="AJ2572" t="s">
        <v>6186</v>
      </c>
      <c r="AK2572" t="s">
        <v>6186</v>
      </c>
      <c r="AL2572" t="s">
        <v>6186</v>
      </c>
      <c r="AM2572" t="s">
        <v>6186</v>
      </c>
      <c r="AN2572" t="s">
        <v>6186</v>
      </c>
      <c r="AO2572" t="s">
        <v>6186</v>
      </c>
      <c r="AP2572" t="s">
        <v>6186</v>
      </c>
      <c r="AQ2572" t="s">
        <v>6186</v>
      </c>
      <c r="AR2572" t="s">
        <v>6186</v>
      </c>
      <c r="AS2572" t="s">
        <v>6186</v>
      </c>
      <c r="AT2572" t="s">
        <v>6186</v>
      </c>
      <c r="AU2572" t="s">
        <v>6186</v>
      </c>
      <c r="AV2572" t="s">
        <v>6186</v>
      </c>
      <c r="AW2572" t="s">
        <v>6186</v>
      </c>
      <c r="AX2572" t="s">
        <v>6186</v>
      </c>
      <c r="AY2572" t="s">
        <v>6186</v>
      </c>
      <c r="AZ2572" t="s">
        <v>6186</v>
      </c>
      <c r="BA2572" t="s">
        <v>6186</v>
      </c>
      <c r="BB2572" t="s">
        <v>6186</v>
      </c>
      <c r="BC2572" t="s">
        <v>6186</v>
      </c>
      <c r="BD2572" t="s">
        <v>6186</v>
      </c>
    </row>
    <row r="2573" spans="1:56">
      <c r="A2573" t="s">
        <v>6188</v>
      </c>
      <c r="B2573">
        <v>2750</v>
      </c>
      <c r="C2573">
        <v>2018</v>
      </c>
      <c r="D2573" t="s">
        <v>6186</v>
      </c>
      <c r="E2573" t="s">
        <v>6186</v>
      </c>
      <c r="F2573" t="s">
        <v>6186</v>
      </c>
      <c r="H2573" t="s">
        <v>6186</v>
      </c>
      <c r="I2573" t="str">
        <f t="shared" si="44"/>
        <v/>
      </c>
      <c r="K2573" t="s">
        <v>6186</v>
      </c>
      <c r="L2573" t="s">
        <v>6186</v>
      </c>
      <c r="M2573" t="s">
        <v>6186</v>
      </c>
      <c r="N2573" t="s">
        <v>6186</v>
      </c>
      <c r="O2573" t="s">
        <v>6186</v>
      </c>
      <c r="P2573" t="s">
        <v>6186</v>
      </c>
      <c r="Q2573" t="s">
        <v>6186</v>
      </c>
      <c r="R2573" t="s">
        <v>6186</v>
      </c>
      <c r="S2573" t="s">
        <v>6186</v>
      </c>
      <c r="T2573" t="s">
        <v>6186</v>
      </c>
      <c r="U2573" t="s">
        <v>6186</v>
      </c>
      <c r="V2573" t="s">
        <v>6186</v>
      </c>
      <c r="W2573" t="s">
        <v>6186</v>
      </c>
      <c r="X2573" t="s">
        <v>6186</v>
      </c>
      <c r="Y2573" t="s">
        <v>6186</v>
      </c>
      <c r="Z2573" t="s">
        <v>6186</v>
      </c>
      <c r="AA2573" t="s">
        <v>6186</v>
      </c>
      <c r="AB2573" t="s">
        <v>6186</v>
      </c>
      <c r="AC2573" t="s">
        <v>6186</v>
      </c>
      <c r="AD2573" t="s">
        <v>6186</v>
      </c>
      <c r="AE2573" t="s">
        <v>6186</v>
      </c>
      <c r="AF2573" t="s">
        <v>6186</v>
      </c>
      <c r="AG2573" t="s">
        <v>6186</v>
      </c>
      <c r="AH2573" t="s">
        <v>6186</v>
      </c>
      <c r="AI2573" t="s">
        <v>6186</v>
      </c>
      <c r="AJ2573" t="s">
        <v>6186</v>
      </c>
      <c r="AK2573" t="s">
        <v>6186</v>
      </c>
      <c r="AL2573" t="s">
        <v>6186</v>
      </c>
      <c r="AM2573" t="s">
        <v>6186</v>
      </c>
      <c r="AN2573" t="s">
        <v>6186</v>
      </c>
      <c r="AO2573" t="s">
        <v>6186</v>
      </c>
      <c r="AP2573" t="s">
        <v>6186</v>
      </c>
      <c r="AQ2573" t="s">
        <v>6186</v>
      </c>
      <c r="AR2573" t="s">
        <v>6186</v>
      </c>
      <c r="AS2573" t="s">
        <v>6186</v>
      </c>
      <c r="AT2573" t="s">
        <v>6186</v>
      </c>
      <c r="AU2573" t="s">
        <v>6186</v>
      </c>
      <c r="AV2573" t="s">
        <v>6186</v>
      </c>
      <c r="AW2573" t="s">
        <v>6186</v>
      </c>
      <c r="AX2573" t="s">
        <v>6186</v>
      </c>
      <c r="AY2573" t="s">
        <v>6186</v>
      </c>
      <c r="AZ2573" t="s">
        <v>6186</v>
      </c>
      <c r="BA2573" t="s">
        <v>6186</v>
      </c>
      <c r="BB2573" t="s">
        <v>6186</v>
      </c>
      <c r="BC2573" t="s">
        <v>6186</v>
      </c>
      <c r="BD2573" t="s">
        <v>6186</v>
      </c>
    </row>
    <row r="2574" spans="1:56">
      <c r="A2574" t="s">
        <v>6188</v>
      </c>
      <c r="B2574">
        <v>2750</v>
      </c>
      <c r="C2574">
        <v>2019</v>
      </c>
      <c r="D2574" t="s">
        <v>6186</v>
      </c>
      <c r="E2574" t="s">
        <v>6186</v>
      </c>
      <c r="F2574" t="s">
        <v>6186</v>
      </c>
      <c r="H2574" t="s">
        <v>6186</v>
      </c>
      <c r="I2574" t="str">
        <f t="shared" si="44"/>
        <v/>
      </c>
      <c r="K2574" t="s">
        <v>6186</v>
      </c>
      <c r="L2574" t="s">
        <v>6186</v>
      </c>
      <c r="M2574" t="s">
        <v>6186</v>
      </c>
      <c r="N2574" t="s">
        <v>6186</v>
      </c>
      <c r="O2574" t="s">
        <v>6186</v>
      </c>
      <c r="P2574" t="s">
        <v>6186</v>
      </c>
      <c r="Q2574" t="s">
        <v>6186</v>
      </c>
      <c r="R2574" t="s">
        <v>6186</v>
      </c>
      <c r="S2574" t="s">
        <v>6186</v>
      </c>
      <c r="T2574" t="s">
        <v>6186</v>
      </c>
      <c r="U2574" t="s">
        <v>6186</v>
      </c>
      <c r="V2574" t="s">
        <v>6186</v>
      </c>
      <c r="W2574" t="s">
        <v>6186</v>
      </c>
      <c r="X2574" t="s">
        <v>6186</v>
      </c>
      <c r="Y2574" t="s">
        <v>6186</v>
      </c>
      <c r="Z2574" t="s">
        <v>6186</v>
      </c>
      <c r="AA2574" t="s">
        <v>6186</v>
      </c>
      <c r="AB2574" t="s">
        <v>6186</v>
      </c>
      <c r="AC2574" t="s">
        <v>6186</v>
      </c>
      <c r="AD2574" t="s">
        <v>6186</v>
      </c>
      <c r="AE2574" t="s">
        <v>6186</v>
      </c>
      <c r="AF2574" t="s">
        <v>6186</v>
      </c>
      <c r="AG2574" t="s">
        <v>6186</v>
      </c>
      <c r="AH2574" t="s">
        <v>6186</v>
      </c>
      <c r="AI2574" t="s">
        <v>6186</v>
      </c>
      <c r="AJ2574" t="s">
        <v>6186</v>
      </c>
      <c r="AK2574" t="s">
        <v>6186</v>
      </c>
      <c r="AL2574" t="s">
        <v>6186</v>
      </c>
      <c r="AM2574" t="s">
        <v>6186</v>
      </c>
      <c r="AN2574" t="s">
        <v>6186</v>
      </c>
      <c r="AO2574" t="s">
        <v>6186</v>
      </c>
      <c r="AP2574" t="s">
        <v>6186</v>
      </c>
      <c r="AQ2574" t="s">
        <v>6186</v>
      </c>
      <c r="AR2574" t="s">
        <v>6186</v>
      </c>
      <c r="AS2574" t="s">
        <v>6186</v>
      </c>
      <c r="AT2574" t="s">
        <v>6186</v>
      </c>
      <c r="AU2574" t="s">
        <v>6186</v>
      </c>
      <c r="AV2574" t="s">
        <v>6186</v>
      </c>
      <c r="AW2574" t="s">
        <v>6186</v>
      </c>
      <c r="AX2574" t="s">
        <v>6186</v>
      </c>
      <c r="AY2574" t="s">
        <v>6186</v>
      </c>
      <c r="AZ2574" t="s">
        <v>6186</v>
      </c>
      <c r="BA2574" t="s">
        <v>6186</v>
      </c>
      <c r="BB2574" t="s">
        <v>6186</v>
      </c>
      <c r="BC2574" t="s">
        <v>6186</v>
      </c>
      <c r="BD2574" t="s">
        <v>6186</v>
      </c>
    </row>
    <row r="2575" spans="1:56">
      <c r="A2575" t="s">
        <v>6188</v>
      </c>
      <c r="B2575">
        <v>2750</v>
      </c>
      <c r="C2575">
        <v>2020</v>
      </c>
      <c r="D2575" t="s">
        <v>6186</v>
      </c>
      <c r="E2575" t="s">
        <v>6186</v>
      </c>
      <c r="F2575" t="s">
        <v>6186</v>
      </c>
      <c r="H2575" t="s">
        <v>6186</v>
      </c>
      <c r="I2575" t="str">
        <f t="shared" si="44"/>
        <v/>
      </c>
      <c r="K2575" t="s">
        <v>6186</v>
      </c>
      <c r="L2575" t="s">
        <v>6186</v>
      </c>
      <c r="M2575" t="s">
        <v>6186</v>
      </c>
      <c r="N2575" t="s">
        <v>6186</v>
      </c>
      <c r="O2575" t="s">
        <v>6186</v>
      </c>
      <c r="P2575" t="s">
        <v>6186</v>
      </c>
      <c r="Q2575" t="s">
        <v>6186</v>
      </c>
      <c r="R2575" t="s">
        <v>6186</v>
      </c>
      <c r="S2575" t="s">
        <v>6186</v>
      </c>
      <c r="T2575" t="s">
        <v>6186</v>
      </c>
      <c r="U2575" t="s">
        <v>6186</v>
      </c>
      <c r="V2575" t="s">
        <v>6186</v>
      </c>
      <c r="W2575" t="s">
        <v>6186</v>
      </c>
      <c r="X2575" t="s">
        <v>6186</v>
      </c>
      <c r="Y2575" t="s">
        <v>6186</v>
      </c>
      <c r="Z2575" t="s">
        <v>6186</v>
      </c>
      <c r="AA2575" t="s">
        <v>6186</v>
      </c>
      <c r="AB2575" t="s">
        <v>6186</v>
      </c>
      <c r="AC2575" t="s">
        <v>6186</v>
      </c>
      <c r="AD2575" t="s">
        <v>6186</v>
      </c>
      <c r="AE2575" t="s">
        <v>6186</v>
      </c>
      <c r="AF2575" t="s">
        <v>6186</v>
      </c>
      <c r="AG2575" t="s">
        <v>6186</v>
      </c>
      <c r="AH2575" t="s">
        <v>6186</v>
      </c>
      <c r="AI2575" t="s">
        <v>6186</v>
      </c>
      <c r="AJ2575" t="s">
        <v>6186</v>
      </c>
      <c r="AK2575" t="s">
        <v>6186</v>
      </c>
      <c r="AL2575" t="s">
        <v>6186</v>
      </c>
      <c r="AM2575" t="s">
        <v>6186</v>
      </c>
      <c r="AN2575" t="s">
        <v>6186</v>
      </c>
      <c r="AO2575" t="s">
        <v>6186</v>
      </c>
      <c r="AP2575" t="s">
        <v>6186</v>
      </c>
      <c r="AQ2575" t="s">
        <v>6186</v>
      </c>
      <c r="AR2575" t="s">
        <v>6186</v>
      </c>
      <c r="AS2575" t="s">
        <v>6186</v>
      </c>
      <c r="AT2575" t="s">
        <v>6186</v>
      </c>
      <c r="AU2575" t="s">
        <v>6186</v>
      </c>
      <c r="AV2575" t="s">
        <v>6186</v>
      </c>
      <c r="AW2575" t="s">
        <v>6186</v>
      </c>
      <c r="AX2575" t="s">
        <v>6186</v>
      </c>
      <c r="AY2575" t="s">
        <v>6186</v>
      </c>
      <c r="AZ2575" t="s">
        <v>6186</v>
      </c>
      <c r="BA2575" t="s">
        <v>6186</v>
      </c>
      <c r="BB2575" t="s">
        <v>6186</v>
      </c>
      <c r="BC2575" t="s">
        <v>6186</v>
      </c>
      <c r="BD2575" t="s">
        <v>6186</v>
      </c>
    </row>
    <row r="2576" spans="1:56">
      <c r="A2576" t="s">
        <v>6188</v>
      </c>
      <c r="B2576">
        <v>2750</v>
      </c>
      <c r="C2576">
        <v>2021</v>
      </c>
      <c r="D2576" t="s">
        <v>6186</v>
      </c>
      <c r="E2576" t="s">
        <v>6186</v>
      </c>
      <c r="F2576" t="s">
        <v>6186</v>
      </c>
      <c r="G2576" t="str">
        <f>IFERROR(F2576*E2576,"")</f>
        <v/>
      </c>
      <c r="H2576" t="s">
        <v>6186</v>
      </c>
      <c r="I2576" t="str">
        <f t="shared" si="44"/>
        <v/>
      </c>
      <c r="J2576" t="str">
        <f>IFERROR(M2576*E2576,"")</f>
        <v/>
      </c>
      <c r="K2576" t="s">
        <v>6186</v>
      </c>
      <c r="L2576" t="s">
        <v>6186</v>
      </c>
      <c r="M2576" t="s">
        <v>6186</v>
      </c>
      <c r="N2576" t="s">
        <v>6186</v>
      </c>
      <c r="O2576" t="s">
        <v>6186</v>
      </c>
      <c r="P2576" t="s">
        <v>6186</v>
      </c>
      <c r="Q2576" t="s">
        <v>6186</v>
      </c>
      <c r="R2576" t="s">
        <v>6186</v>
      </c>
      <c r="S2576" t="s">
        <v>6186</v>
      </c>
      <c r="T2576" t="s">
        <v>6186</v>
      </c>
      <c r="U2576" t="s">
        <v>6186</v>
      </c>
      <c r="V2576" t="s">
        <v>6186</v>
      </c>
      <c r="W2576" t="s">
        <v>6186</v>
      </c>
      <c r="X2576" t="s">
        <v>6186</v>
      </c>
      <c r="Y2576" t="s">
        <v>6186</v>
      </c>
      <c r="Z2576" t="s">
        <v>6186</v>
      </c>
      <c r="AA2576" t="s">
        <v>6186</v>
      </c>
      <c r="AB2576" t="s">
        <v>6186</v>
      </c>
      <c r="AC2576" t="s">
        <v>6186</v>
      </c>
      <c r="AD2576" t="s">
        <v>6186</v>
      </c>
      <c r="AE2576" t="s">
        <v>6186</v>
      </c>
      <c r="AF2576" t="s">
        <v>6186</v>
      </c>
      <c r="AG2576" t="s">
        <v>6186</v>
      </c>
      <c r="AH2576" t="s">
        <v>6186</v>
      </c>
      <c r="AI2576" t="s">
        <v>6186</v>
      </c>
      <c r="AJ2576" t="s">
        <v>6186</v>
      </c>
      <c r="AK2576" t="s">
        <v>6186</v>
      </c>
      <c r="AL2576" t="s">
        <v>6186</v>
      </c>
      <c r="AM2576" t="s">
        <v>6186</v>
      </c>
      <c r="AN2576" t="s">
        <v>6186</v>
      </c>
      <c r="AO2576" t="s">
        <v>6186</v>
      </c>
      <c r="AP2576" t="s">
        <v>6186</v>
      </c>
      <c r="AQ2576" t="s">
        <v>6186</v>
      </c>
      <c r="AR2576" t="s">
        <v>6186</v>
      </c>
      <c r="AS2576" t="s">
        <v>6186</v>
      </c>
      <c r="AT2576" t="s">
        <v>6186</v>
      </c>
      <c r="AU2576" t="s">
        <v>6186</v>
      </c>
      <c r="AV2576" t="s">
        <v>6186</v>
      </c>
      <c r="AW2576" t="s">
        <v>6186</v>
      </c>
      <c r="AX2576" t="s">
        <v>6186</v>
      </c>
      <c r="AY2576" t="s">
        <v>6186</v>
      </c>
      <c r="AZ2576" t="s">
        <v>6186</v>
      </c>
      <c r="BA2576" t="s">
        <v>6186</v>
      </c>
      <c r="BB2576" t="s">
        <v>6186</v>
      </c>
      <c r="BC2576" t="s">
        <v>6186</v>
      </c>
      <c r="BD2576" t="s">
        <v>6186</v>
      </c>
    </row>
    <row r="2577" spans="1:56">
      <c r="A2577" t="s">
        <v>6188</v>
      </c>
      <c r="B2577">
        <v>2750</v>
      </c>
      <c r="C2577" t="s">
        <v>6187</v>
      </c>
      <c r="D2577" t="s">
        <v>6186</v>
      </c>
      <c r="E2577" t="s">
        <v>6186</v>
      </c>
      <c r="F2577" t="s">
        <v>6186</v>
      </c>
      <c r="H2577" t="s">
        <v>6186</v>
      </c>
      <c r="I2577" t="str">
        <f t="shared" si="44"/>
        <v/>
      </c>
      <c r="K2577" t="s">
        <v>6186</v>
      </c>
      <c r="L2577" t="s">
        <v>6186</v>
      </c>
      <c r="M2577" t="s">
        <v>6186</v>
      </c>
      <c r="N2577" t="s">
        <v>6186</v>
      </c>
      <c r="O2577" t="s">
        <v>6186</v>
      </c>
      <c r="P2577" t="s">
        <v>6186</v>
      </c>
      <c r="Q2577" t="s">
        <v>6186</v>
      </c>
      <c r="R2577" t="s">
        <v>6186</v>
      </c>
      <c r="S2577" t="s">
        <v>6186</v>
      </c>
      <c r="T2577" t="s">
        <v>6186</v>
      </c>
      <c r="U2577" t="s">
        <v>6186</v>
      </c>
      <c r="V2577" t="s">
        <v>6186</v>
      </c>
      <c r="W2577" t="s">
        <v>6186</v>
      </c>
      <c r="X2577" t="s">
        <v>6186</v>
      </c>
      <c r="Y2577" t="s">
        <v>6186</v>
      </c>
      <c r="Z2577" t="s">
        <v>6186</v>
      </c>
      <c r="AA2577" t="s">
        <v>6186</v>
      </c>
      <c r="AB2577" t="s">
        <v>6186</v>
      </c>
      <c r="AC2577" t="s">
        <v>6186</v>
      </c>
      <c r="AD2577" t="s">
        <v>6186</v>
      </c>
      <c r="AE2577" t="s">
        <v>6186</v>
      </c>
      <c r="AF2577" t="s">
        <v>6186</v>
      </c>
      <c r="AG2577" t="s">
        <v>6186</v>
      </c>
      <c r="AH2577" t="s">
        <v>6186</v>
      </c>
      <c r="AI2577" t="s">
        <v>6186</v>
      </c>
      <c r="AJ2577" t="s">
        <v>6186</v>
      </c>
      <c r="AK2577" t="s">
        <v>6186</v>
      </c>
      <c r="AL2577" t="s">
        <v>6186</v>
      </c>
      <c r="AM2577" t="s">
        <v>6186</v>
      </c>
      <c r="AN2577" t="s">
        <v>6186</v>
      </c>
      <c r="AO2577" t="s">
        <v>6186</v>
      </c>
      <c r="AP2577" t="s">
        <v>6186</v>
      </c>
      <c r="AQ2577" t="s">
        <v>6186</v>
      </c>
      <c r="AR2577" t="s">
        <v>6186</v>
      </c>
      <c r="AS2577" t="s">
        <v>6186</v>
      </c>
      <c r="AT2577" t="s">
        <v>6186</v>
      </c>
      <c r="AU2577" t="s">
        <v>6186</v>
      </c>
      <c r="AV2577" t="s">
        <v>6186</v>
      </c>
      <c r="AW2577" t="s">
        <v>6186</v>
      </c>
      <c r="AX2577" t="s">
        <v>6186</v>
      </c>
      <c r="AY2577" t="s">
        <v>6186</v>
      </c>
      <c r="AZ2577" t="s">
        <v>6186</v>
      </c>
      <c r="BA2577" t="s">
        <v>6186</v>
      </c>
      <c r="BB2577" t="s">
        <v>6186</v>
      </c>
      <c r="BC2577" t="s">
        <v>6186</v>
      </c>
      <c r="BD2577" t="s">
        <v>6186</v>
      </c>
    </row>
    <row r="2578" spans="1:56">
      <c r="A2578" t="s">
        <v>6189</v>
      </c>
      <c r="B2578">
        <v>2750</v>
      </c>
      <c r="C2578">
        <v>1975</v>
      </c>
      <c r="D2578">
        <v>156</v>
      </c>
      <c r="E2578">
        <v>1.5297E-2</v>
      </c>
      <c r="F2578">
        <v>22.693549999999998</v>
      </c>
      <c r="H2578">
        <v>19.365839999999999</v>
      </c>
      <c r="I2578">
        <f t="shared" si="44"/>
        <v>0.29623925447999999</v>
      </c>
      <c r="K2578">
        <v>17.434899999999999</v>
      </c>
      <c r="L2578">
        <v>22.397629999999999</v>
      </c>
      <c r="M2578">
        <v>458.90089</v>
      </c>
      <c r="N2578">
        <v>509.72460999999998</v>
      </c>
      <c r="O2578">
        <v>396.78302000000002</v>
      </c>
      <c r="P2578" t="s">
        <v>6186</v>
      </c>
      <c r="Q2578">
        <v>119.15049999999999</v>
      </c>
      <c r="R2578">
        <v>95.319100000000006</v>
      </c>
      <c r="S2578" t="s">
        <v>6186</v>
      </c>
      <c r="T2578">
        <v>0.79918500000000003</v>
      </c>
      <c r="U2578">
        <v>3.4660999999999997E-2</v>
      </c>
      <c r="V2578">
        <v>26.696629999999999</v>
      </c>
      <c r="W2578" t="s">
        <v>6186</v>
      </c>
      <c r="X2578" t="s">
        <v>6186</v>
      </c>
      <c r="Y2578">
        <v>1</v>
      </c>
      <c r="Z2578">
        <v>0.88700000000000001</v>
      </c>
      <c r="AA2578">
        <v>0.113</v>
      </c>
      <c r="AB2578" t="s">
        <v>6186</v>
      </c>
      <c r="AC2578" t="s">
        <v>6186</v>
      </c>
      <c r="AD2578" t="s">
        <v>6186</v>
      </c>
      <c r="AE2578">
        <v>1</v>
      </c>
      <c r="AF2578" t="s">
        <v>6186</v>
      </c>
      <c r="AG2578" t="s">
        <v>6186</v>
      </c>
      <c r="AH2578" t="s">
        <v>6186</v>
      </c>
      <c r="AI2578" t="s">
        <v>6186</v>
      </c>
      <c r="AJ2578" t="s">
        <v>6186</v>
      </c>
      <c r="AK2578" t="s">
        <v>6186</v>
      </c>
      <c r="AL2578" t="s">
        <v>6186</v>
      </c>
      <c r="AM2578" t="s">
        <v>6186</v>
      </c>
      <c r="AN2578" t="s">
        <v>6186</v>
      </c>
      <c r="AO2578" t="s">
        <v>6186</v>
      </c>
      <c r="AP2578">
        <v>1</v>
      </c>
      <c r="AQ2578" t="s">
        <v>6186</v>
      </c>
      <c r="AR2578" t="s">
        <v>6186</v>
      </c>
      <c r="AS2578" t="s">
        <v>6186</v>
      </c>
      <c r="AT2578" t="s">
        <v>6186</v>
      </c>
      <c r="AU2578" t="s">
        <v>6186</v>
      </c>
      <c r="AV2578" t="s">
        <v>6186</v>
      </c>
      <c r="AW2578" t="s">
        <v>6186</v>
      </c>
      <c r="AX2578">
        <v>4</v>
      </c>
      <c r="AY2578" t="s">
        <v>6186</v>
      </c>
      <c r="AZ2578" t="s">
        <v>6186</v>
      </c>
      <c r="BA2578" t="s">
        <v>6186</v>
      </c>
      <c r="BB2578" t="s">
        <v>6186</v>
      </c>
      <c r="BC2578" t="s">
        <v>6186</v>
      </c>
      <c r="BD2578" t="s">
        <v>6186</v>
      </c>
    </row>
    <row r="2579" spans="1:56">
      <c r="A2579" t="s">
        <v>6189</v>
      </c>
      <c r="B2579">
        <v>2750</v>
      </c>
      <c r="C2579">
        <v>1976</v>
      </c>
      <c r="D2579">
        <v>162</v>
      </c>
      <c r="E2579">
        <v>1.3106E-2</v>
      </c>
      <c r="F2579">
        <v>24.139600000000002</v>
      </c>
      <c r="H2579">
        <v>20.59487</v>
      </c>
      <c r="I2579">
        <f t="shared" si="44"/>
        <v>0.26991636621999998</v>
      </c>
      <c r="K2579">
        <v>18.572510000000001</v>
      </c>
      <c r="L2579">
        <v>23.75657</v>
      </c>
      <c r="M2579">
        <v>431.51528999999999</v>
      </c>
      <c r="N2579">
        <v>478.50283000000002</v>
      </c>
      <c r="O2579">
        <v>374.08605999999997</v>
      </c>
      <c r="P2579" t="s">
        <v>6186</v>
      </c>
      <c r="Q2579">
        <v>119.8366</v>
      </c>
      <c r="R2579">
        <v>97.510199999999998</v>
      </c>
      <c r="S2579" t="s">
        <v>6186</v>
      </c>
      <c r="T2579">
        <v>0.81473700000000004</v>
      </c>
      <c r="U2579">
        <v>3.5458000000000003E-2</v>
      </c>
      <c r="V2579">
        <v>28.401260000000001</v>
      </c>
      <c r="W2579" t="s">
        <v>6186</v>
      </c>
      <c r="X2579" t="s">
        <v>6186</v>
      </c>
      <c r="Y2579">
        <v>1</v>
      </c>
      <c r="Z2579">
        <v>0.80200000000000005</v>
      </c>
      <c r="AA2579">
        <v>0.19800000000000001</v>
      </c>
      <c r="AB2579" t="s">
        <v>6186</v>
      </c>
      <c r="AC2579" t="s">
        <v>6186</v>
      </c>
      <c r="AD2579" t="s">
        <v>6186</v>
      </c>
      <c r="AE2579">
        <v>1</v>
      </c>
      <c r="AF2579" t="s">
        <v>6186</v>
      </c>
      <c r="AG2579" t="s">
        <v>6186</v>
      </c>
      <c r="AH2579" t="s">
        <v>6186</v>
      </c>
      <c r="AI2579" t="s">
        <v>6186</v>
      </c>
      <c r="AJ2579" t="s">
        <v>6186</v>
      </c>
      <c r="AK2579" t="s">
        <v>6186</v>
      </c>
      <c r="AL2579" t="s">
        <v>6186</v>
      </c>
      <c r="AM2579" t="s">
        <v>6186</v>
      </c>
      <c r="AN2579" t="s">
        <v>6186</v>
      </c>
      <c r="AO2579" t="s">
        <v>6186</v>
      </c>
      <c r="AP2579">
        <v>1</v>
      </c>
      <c r="AQ2579" t="s">
        <v>6186</v>
      </c>
      <c r="AR2579" t="s">
        <v>6186</v>
      </c>
      <c r="AS2579" t="s">
        <v>6186</v>
      </c>
      <c r="AT2579" t="s">
        <v>6186</v>
      </c>
      <c r="AU2579" t="s">
        <v>6186</v>
      </c>
      <c r="AV2579" t="s">
        <v>6186</v>
      </c>
      <c r="AW2579" t="s">
        <v>6186</v>
      </c>
      <c r="AX2579">
        <v>4</v>
      </c>
      <c r="AY2579" t="s">
        <v>6186</v>
      </c>
      <c r="AZ2579" t="s">
        <v>6186</v>
      </c>
      <c r="BA2579" t="s">
        <v>6186</v>
      </c>
      <c r="BB2579" t="s">
        <v>6186</v>
      </c>
      <c r="BC2579" t="s">
        <v>6186</v>
      </c>
      <c r="BD2579" t="s">
        <v>6186</v>
      </c>
    </row>
    <row r="2580" spans="1:56">
      <c r="A2580" t="s">
        <v>6189</v>
      </c>
      <c r="B2580">
        <v>2750</v>
      </c>
      <c r="C2580">
        <v>1977</v>
      </c>
      <c r="D2580">
        <v>226</v>
      </c>
      <c r="E2580">
        <v>1.5982E-2</v>
      </c>
      <c r="F2580">
        <v>25.66459</v>
      </c>
      <c r="H2580">
        <v>21.86891</v>
      </c>
      <c r="I2580">
        <f t="shared" si="44"/>
        <v>0.34950891961999997</v>
      </c>
      <c r="K2580">
        <v>20.00075</v>
      </c>
      <c r="L2580">
        <v>24.68722</v>
      </c>
      <c r="M2580">
        <v>406.37603000000001</v>
      </c>
      <c r="N2580">
        <v>444.33330999999998</v>
      </c>
      <c r="O2580">
        <v>359.98379999999997</v>
      </c>
      <c r="P2580" t="s">
        <v>6186</v>
      </c>
      <c r="Q2580">
        <v>121.1681</v>
      </c>
      <c r="R2580">
        <v>96.740099999999998</v>
      </c>
      <c r="S2580" t="s">
        <v>6186</v>
      </c>
      <c r="T2580">
        <v>0.80055100000000001</v>
      </c>
      <c r="U2580">
        <v>3.5178000000000001E-2</v>
      </c>
      <c r="V2580">
        <v>30.166830000000001</v>
      </c>
      <c r="W2580" t="s">
        <v>6186</v>
      </c>
      <c r="X2580" t="s">
        <v>6186</v>
      </c>
      <c r="Y2580">
        <v>1</v>
      </c>
      <c r="Z2580">
        <v>0.79900000000000004</v>
      </c>
      <c r="AA2580">
        <v>0.20100000000000001</v>
      </c>
      <c r="AB2580" t="s">
        <v>6186</v>
      </c>
      <c r="AC2580" t="s">
        <v>6186</v>
      </c>
      <c r="AD2580" t="s">
        <v>6186</v>
      </c>
      <c r="AE2580">
        <v>1</v>
      </c>
      <c r="AF2580" t="s">
        <v>6186</v>
      </c>
      <c r="AG2580" t="s">
        <v>6186</v>
      </c>
      <c r="AH2580" t="s">
        <v>6186</v>
      </c>
      <c r="AI2580" t="s">
        <v>6186</v>
      </c>
      <c r="AJ2580" t="s">
        <v>6186</v>
      </c>
      <c r="AK2580" t="s">
        <v>6186</v>
      </c>
      <c r="AL2580" t="s">
        <v>6186</v>
      </c>
      <c r="AM2580" t="s">
        <v>6186</v>
      </c>
      <c r="AN2580" t="s">
        <v>6186</v>
      </c>
      <c r="AO2580" t="s">
        <v>6186</v>
      </c>
      <c r="AP2580">
        <v>1</v>
      </c>
      <c r="AQ2580" t="s">
        <v>6186</v>
      </c>
      <c r="AR2580" t="s">
        <v>6186</v>
      </c>
      <c r="AS2580" t="s">
        <v>6186</v>
      </c>
      <c r="AT2580" t="s">
        <v>6186</v>
      </c>
      <c r="AU2580" t="s">
        <v>6186</v>
      </c>
      <c r="AV2580" t="s">
        <v>6186</v>
      </c>
      <c r="AW2580" t="s">
        <v>6186</v>
      </c>
      <c r="AX2580">
        <v>4</v>
      </c>
      <c r="AY2580" t="s">
        <v>6186</v>
      </c>
      <c r="AZ2580" t="s">
        <v>6186</v>
      </c>
      <c r="BA2580" t="s">
        <v>6186</v>
      </c>
      <c r="BB2580" t="s">
        <v>6186</v>
      </c>
      <c r="BC2580" t="s">
        <v>6186</v>
      </c>
      <c r="BD2580" t="s">
        <v>6186</v>
      </c>
    </row>
    <row r="2581" spans="1:56">
      <c r="A2581" t="s">
        <v>6189</v>
      </c>
      <c r="B2581">
        <v>2750</v>
      </c>
      <c r="C2581">
        <v>1978</v>
      </c>
      <c r="D2581">
        <v>183</v>
      </c>
      <c r="E2581">
        <v>1.268E-2</v>
      </c>
      <c r="F2581">
        <v>25.84159</v>
      </c>
      <c r="H2581">
        <v>21.96161</v>
      </c>
      <c r="I2581">
        <f t="shared" si="44"/>
        <v>0.27847321480000004</v>
      </c>
      <c r="K2581">
        <v>20.747489999999999</v>
      </c>
      <c r="L2581">
        <v>23.653379999999999</v>
      </c>
      <c r="M2581">
        <v>404.66068000000001</v>
      </c>
      <c r="N2581">
        <v>428.34102999999999</v>
      </c>
      <c r="O2581">
        <v>375.71803</v>
      </c>
      <c r="P2581" t="s">
        <v>6186</v>
      </c>
      <c r="Q2581">
        <v>121.4066</v>
      </c>
      <c r="R2581">
        <v>96.950299999999999</v>
      </c>
      <c r="S2581">
        <v>13.083500000000001</v>
      </c>
      <c r="T2581">
        <v>0.80106299999999997</v>
      </c>
      <c r="U2581">
        <v>3.5255000000000002E-2</v>
      </c>
      <c r="V2581">
        <v>30.275400000000001</v>
      </c>
      <c r="W2581" t="s">
        <v>6186</v>
      </c>
      <c r="X2581" t="s">
        <v>6186</v>
      </c>
      <c r="Y2581">
        <v>1</v>
      </c>
      <c r="Z2581">
        <v>0.86099999999999999</v>
      </c>
      <c r="AA2581">
        <v>0.13900000000000001</v>
      </c>
      <c r="AB2581" t="s">
        <v>6186</v>
      </c>
      <c r="AC2581" t="s">
        <v>6186</v>
      </c>
      <c r="AD2581" t="s">
        <v>6186</v>
      </c>
      <c r="AE2581">
        <v>1</v>
      </c>
      <c r="AF2581" t="s">
        <v>6186</v>
      </c>
      <c r="AG2581" t="s">
        <v>6186</v>
      </c>
      <c r="AH2581" t="s">
        <v>6186</v>
      </c>
      <c r="AI2581" t="s">
        <v>6186</v>
      </c>
      <c r="AJ2581" t="s">
        <v>6186</v>
      </c>
      <c r="AK2581" t="s">
        <v>6186</v>
      </c>
      <c r="AL2581" t="s">
        <v>6186</v>
      </c>
      <c r="AM2581" t="s">
        <v>6186</v>
      </c>
      <c r="AN2581" t="s">
        <v>6186</v>
      </c>
      <c r="AO2581" t="s">
        <v>6186</v>
      </c>
      <c r="AP2581">
        <v>1</v>
      </c>
      <c r="AQ2581" t="s">
        <v>6186</v>
      </c>
      <c r="AR2581" t="s">
        <v>6186</v>
      </c>
      <c r="AS2581" t="s">
        <v>6186</v>
      </c>
      <c r="AT2581" t="s">
        <v>6186</v>
      </c>
      <c r="AU2581" t="s">
        <v>6186</v>
      </c>
      <c r="AV2581" t="s">
        <v>6186</v>
      </c>
      <c r="AW2581" t="s">
        <v>6186</v>
      </c>
      <c r="AX2581">
        <v>4</v>
      </c>
      <c r="AY2581" t="s">
        <v>6186</v>
      </c>
      <c r="AZ2581" t="s">
        <v>6186</v>
      </c>
      <c r="BA2581" t="s">
        <v>6186</v>
      </c>
      <c r="BB2581" t="s">
        <v>6186</v>
      </c>
      <c r="BC2581" t="s">
        <v>6186</v>
      </c>
      <c r="BD2581" t="s">
        <v>6186</v>
      </c>
    </row>
    <row r="2582" spans="1:56">
      <c r="A2582" t="s">
        <v>6189</v>
      </c>
      <c r="B2582">
        <v>2750</v>
      </c>
      <c r="C2582">
        <v>1979</v>
      </c>
      <c r="D2582">
        <v>240</v>
      </c>
      <c r="E2582">
        <v>1.7322000000000001E-2</v>
      </c>
      <c r="F2582">
        <v>22.67728</v>
      </c>
      <c r="H2582">
        <v>19.313230000000001</v>
      </c>
      <c r="I2582">
        <f t="shared" si="44"/>
        <v>0.33454377006000002</v>
      </c>
      <c r="K2582">
        <v>17.798369999999998</v>
      </c>
      <c r="L2582">
        <v>21.555569999999999</v>
      </c>
      <c r="M2582">
        <v>460.15096999999997</v>
      </c>
      <c r="N2582">
        <v>499.31545999999997</v>
      </c>
      <c r="O2582">
        <v>412.28325999999998</v>
      </c>
      <c r="P2582" t="s">
        <v>6186</v>
      </c>
      <c r="Q2582">
        <v>126.295</v>
      </c>
      <c r="R2582">
        <v>90.8416</v>
      </c>
      <c r="S2582">
        <v>15.113200000000001</v>
      </c>
      <c r="T2582">
        <v>0.722298</v>
      </c>
      <c r="U2582">
        <v>3.3033E-2</v>
      </c>
      <c r="V2582">
        <v>26.968319999999999</v>
      </c>
      <c r="W2582" t="s">
        <v>6186</v>
      </c>
      <c r="X2582" t="s">
        <v>6186</v>
      </c>
      <c r="Y2582">
        <v>1</v>
      </c>
      <c r="Z2582">
        <v>0.85799999999999998</v>
      </c>
      <c r="AA2582">
        <v>0.14199999999999999</v>
      </c>
      <c r="AB2582" t="s">
        <v>6186</v>
      </c>
      <c r="AC2582" t="s">
        <v>6186</v>
      </c>
      <c r="AD2582" t="s">
        <v>6186</v>
      </c>
      <c r="AE2582">
        <v>1</v>
      </c>
      <c r="AF2582" t="s">
        <v>6186</v>
      </c>
      <c r="AG2582" t="s">
        <v>6186</v>
      </c>
      <c r="AH2582" t="s">
        <v>6186</v>
      </c>
      <c r="AI2582" t="s">
        <v>6186</v>
      </c>
      <c r="AJ2582" t="s">
        <v>6186</v>
      </c>
      <c r="AK2582" t="s">
        <v>6186</v>
      </c>
      <c r="AL2582" t="s">
        <v>6186</v>
      </c>
      <c r="AM2582" t="s">
        <v>6186</v>
      </c>
      <c r="AN2582" t="s">
        <v>6186</v>
      </c>
      <c r="AO2582" t="s">
        <v>6186</v>
      </c>
      <c r="AP2582">
        <v>1</v>
      </c>
      <c r="AQ2582" t="s">
        <v>6186</v>
      </c>
      <c r="AR2582" t="s">
        <v>6186</v>
      </c>
      <c r="AS2582" t="s">
        <v>6186</v>
      </c>
      <c r="AT2582" t="s">
        <v>6186</v>
      </c>
      <c r="AU2582" t="s">
        <v>6186</v>
      </c>
      <c r="AV2582">
        <v>4.2</v>
      </c>
      <c r="AW2582" t="s">
        <v>6186</v>
      </c>
      <c r="AX2582">
        <v>4</v>
      </c>
      <c r="AY2582">
        <v>0.61</v>
      </c>
      <c r="AZ2582">
        <v>0.39</v>
      </c>
      <c r="BA2582" t="s">
        <v>6186</v>
      </c>
      <c r="BB2582" t="s">
        <v>6186</v>
      </c>
      <c r="BC2582" t="s">
        <v>6186</v>
      </c>
      <c r="BD2582" t="s">
        <v>6186</v>
      </c>
    </row>
    <row r="2583" spans="1:56">
      <c r="A2583" t="s">
        <v>6189</v>
      </c>
      <c r="B2583">
        <v>2750</v>
      </c>
      <c r="C2583">
        <v>1980</v>
      </c>
      <c r="D2583">
        <v>324</v>
      </c>
      <c r="E2583">
        <v>2.8698999999999999E-2</v>
      </c>
      <c r="F2583">
        <v>25.192530000000001</v>
      </c>
      <c r="H2583">
        <v>21.429279999999999</v>
      </c>
      <c r="I2583">
        <f t="shared" si="44"/>
        <v>0.6149989067199999</v>
      </c>
      <c r="K2583">
        <v>20.032609999999998</v>
      </c>
      <c r="L2583">
        <v>23.425419999999999</v>
      </c>
      <c r="M2583">
        <v>414.71301</v>
      </c>
      <c r="N2583">
        <v>443.6266</v>
      </c>
      <c r="O2583">
        <v>379.37418000000002</v>
      </c>
      <c r="P2583" t="s">
        <v>6186</v>
      </c>
      <c r="Q2583">
        <v>126.1579</v>
      </c>
      <c r="R2583">
        <v>91.495400000000004</v>
      </c>
      <c r="S2583">
        <v>15.315</v>
      </c>
      <c r="T2583">
        <v>0.727858</v>
      </c>
      <c r="U2583">
        <v>3.3271000000000002E-2</v>
      </c>
      <c r="V2583">
        <v>29.700749999999999</v>
      </c>
      <c r="W2583" t="s">
        <v>6186</v>
      </c>
      <c r="X2583" t="s">
        <v>6186</v>
      </c>
      <c r="Y2583">
        <v>1</v>
      </c>
      <c r="Z2583">
        <v>0.86899999999999999</v>
      </c>
      <c r="AA2583">
        <v>0.13100000000000001</v>
      </c>
      <c r="AB2583" t="s">
        <v>6186</v>
      </c>
      <c r="AC2583" t="s">
        <v>6186</v>
      </c>
      <c r="AD2583" t="s">
        <v>6186</v>
      </c>
      <c r="AE2583">
        <v>1</v>
      </c>
      <c r="AF2583" t="s">
        <v>6186</v>
      </c>
      <c r="AG2583" t="s">
        <v>6186</v>
      </c>
      <c r="AH2583" t="s">
        <v>6186</v>
      </c>
      <c r="AI2583" t="s">
        <v>6186</v>
      </c>
      <c r="AJ2583" t="s">
        <v>6186</v>
      </c>
      <c r="AK2583" t="s">
        <v>6186</v>
      </c>
      <c r="AL2583" t="s">
        <v>6186</v>
      </c>
      <c r="AM2583" t="s">
        <v>6186</v>
      </c>
      <c r="AN2583" t="s">
        <v>6186</v>
      </c>
      <c r="AO2583" t="s">
        <v>6186</v>
      </c>
      <c r="AP2583">
        <v>1</v>
      </c>
      <c r="AQ2583" t="s">
        <v>6186</v>
      </c>
      <c r="AR2583" t="s">
        <v>6186</v>
      </c>
      <c r="AS2583" t="s">
        <v>6186</v>
      </c>
      <c r="AT2583" t="s">
        <v>6186</v>
      </c>
      <c r="AU2583" t="s">
        <v>6186</v>
      </c>
      <c r="AV2583">
        <v>4.4000000000000004</v>
      </c>
      <c r="AW2583" t="s">
        <v>6186</v>
      </c>
      <c r="AX2583">
        <v>4</v>
      </c>
      <c r="AY2583">
        <v>0.51500000000000001</v>
      </c>
      <c r="AZ2583">
        <v>0.48499999999999999</v>
      </c>
      <c r="BA2583" t="s">
        <v>6186</v>
      </c>
      <c r="BB2583" t="s">
        <v>6186</v>
      </c>
      <c r="BC2583" t="s">
        <v>6186</v>
      </c>
      <c r="BD2583" t="s">
        <v>6186</v>
      </c>
    </row>
    <row r="2584" spans="1:56">
      <c r="A2584" t="s">
        <v>6189</v>
      </c>
      <c r="B2584">
        <v>2750</v>
      </c>
      <c r="C2584">
        <v>1981</v>
      </c>
      <c r="D2584">
        <v>222</v>
      </c>
      <c r="E2584">
        <v>2.1010000000000001E-2</v>
      </c>
      <c r="F2584">
        <v>27.940999999999999</v>
      </c>
      <c r="H2584">
        <v>23.76662</v>
      </c>
      <c r="I2584">
        <f t="shared" si="44"/>
        <v>0.49933668619999999</v>
      </c>
      <c r="K2584">
        <v>22.229780000000002</v>
      </c>
      <c r="L2584">
        <v>25.960180000000001</v>
      </c>
      <c r="M2584">
        <v>374.51074</v>
      </c>
      <c r="N2584">
        <v>400.39046999999999</v>
      </c>
      <c r="O2584">
        <v>342.87995999999998</v>
      </c>
      <c r="P2584" t="s">
        <v>6186</v>
      </c>
      <c r="Q2584">
        <v>130.39060000000001</v>
      </c>
      <c r="R2584">
        <v>90.460800000000006</v>
      </c>
      <c r="S2584">
        <v>15.379200000000001</v>
      </c>
      <c r="T2584">
        <v>0.69472100000000003</v>
      </c>
      <c r="U2584">
        <v>3.2895000000000001E-2</v>
      </c>
      <c r="V2584">
        <v>32.883339999999997</v>
      </c>
      <c r="W2584" t="s">
        <v>6186</v>
      </c>
      <c r="X2584" t="s">
        <v>6186</v>
      </c>
      <c r="Y2584">
        <v>1</v>
      </c>
      <c r="Z2584">
        <v>0.90300000000000002</v>
      </c>
      <c r="AA2584">
        <v>9.7000000000000003E-2</v>
      </c>
      <c r="AB2584" t="s">
        <v>6186</v>
      </c>
      <c r="AC2584" t="s">
        <v>6186</v>
      </c>
      <c r="AD2584" t="s">
        <v>6186</v>
      </c>
      <c r="AE2584">
        <v>0.98599999999999999</v>
      </c>
      <c r="AF2584" t="s">
        <v>6186</v>
      </c>
      <c r="AG2584" t="s">
        <v>6186</v>
      </c>
      <c r="AH2584" t="s">
        <v>6186</v>
      </c>
      <c r="AI2584">
        <v>1.4E-2</v>
      </c>
      <c r="AJ2584">
        <v>1.4E-2</v>
      </c>
      <c r="AK2584" t="s">
        <v>6186</v>
      </c>
      <c r="AL2584" t="s">
        <v>6186</v>
      </c>
      <c r="AM2584" t="s">
        <v>6186</v>
      </c>
      <c r="AN2584" t="s">
        <v>6186</v>
      </c>
      <c r="AO2584" t="s">
        <v>6186</v>
      </c>
      <c r="AP2584">
        <v>0.98599999999999999</v>
      </c>
      <c r="AQ2584" t="s">
        <v>6186</v>
      </c>
      <c r="AR2584" t="s">
        <v>6186</v>
      </c>
      <c r="AS2584" t="s">
        <v>6186</v>
      </c>
      <c r="AT2584" t="s">
        <v>6186</v>
      </c>
      <c r="AU2584" t="s">
        <v>6186</v>
      </c>
      <c r="AV2584">
        <v>4.4000000000000004</v>
      </c>
      <c r="AW2584" t="s">
        <v>6186</v>
      </c>
      <c r="AX2584">
        <v>4</v>
      </c>
      <c r="AY2584">
        <v>0.55100000000000005</v>
      </c>
      <c r="AZ2584">
        <v>0.44900000000000001</v>
      </c>
      <c r="BA2584" t="s">
        <v>6186</v>
      </c>
      <c r="BB2584" t="s">
        <v>6186</v>
      </c>
      <c r="BC2584" t="s">
        <v>6186</v>
      </c>
      <c r="BD2584" t="s">
        <v>6186</v>
      </c>
    </row>
    <row r="2585" spans="1:56">
      <c r="A2585" t="s">
        <v>6189</v>
      </c>
      <c r="B2585">
        <v>2750</v>
      </c>
      <c r="C2585">
        <v>1982</v>
      </c>
      <c r="D2585">
        <v>227</v>
      </c>
      <c r="E2585">
        <v>2.3304999999999999E-2</v>
      </c>
      <c r="F2585">
        <v>28.253409999999999</v>
      </c>
      <c r="H2585">
        <v>24.034849999999999</v>
      </c>
      <c r="I2585">
        <f t="shared" si="44"/>
        <v>0.56013217924999992</v>
      </c>
      <c r="K2585">
        <v>22.434519999999999</v>
      </c>
      <c r="L2585">
        <v>26.330480000000001</v>
      </c>
      <c r="M2585">
        <v>370.41985</v>
      </c>
      <c r="N2585">
        <v>396.80579</v>
      </c>
      <c r="O2585">
        <v>338.17038000000002</v>
      </c>
      <c r="P2585" t="s">
        <v>6186</v>
      </c>
      <c r="Q2585">
        <v>130.36699999999999</v>
      </c>
      <c r="R2585">
        <v>91.050899999999999</v>
      </c>
      <c r="S2585">
        <v>16.367599999999999</v>
      </c>
      <c r="T2585">
        <v>0.69867199999999996</v>
      </c>
      <c r="U2585">
        <v>3.3109E-2</v>
      </c>
      <c r="V2585">
        <v>33.253610000000002</v>
      </c>
      <c r="W2585">
        <v>1.4E-2</v>
      </c>
      <c r="X2585" t="s">
        <v>6186</v>
      </c>
      <c r="Y2585">
        <v>0.98599999999999999</v>
      </c>
      <c r="Z2585">
        <v>0.871</v>
      </c>
      <c r="AA2585">
        <v>8.1000000000000003E-2</v>
      </c>
      <c r="AB2585">
        <v>4.9000000000000002E-2</v>
      </c>
      <c r="AC2585" t="s">
        <v>6186</v>
      </c>
      <c r="AD2585" t="s">
        <v>6186</v>
      </c>
      <c r="AE2585">
        <v>0.98299999999999998</v>
      </c>
      <c r="AF2585" t="s">
        <v>6186</v>
      </c>
      <c r="AG2585" t="s">
        <v>6186</v>
      </c>
      <c r="AH2585" t="s">
        <v>6186</v>
      </c>
      <c r="AI2585">
        <v>1.7000000000000001E-2</v>
      </c>
      <c r="AJ2585">
        <v>1.7000000000000001E-2</v>
      </c>
      <c r="AK2585" t="s">
        <v>6186</v>
      </c>
      <c r="AL2585" t="s">
        <v>6186</v>
      </c>
      <c r="AM2585" t="s">
        <v>6186</v>
      </c>
      <c r="AN2585" t="s">
        <v>6186</v>
      </c>
      <c r="AO2585" t="s">
        <v>6186</v>
      </c>
      <c r="AP2585">
        <v>0.98299999999999998</v>
      </c>
      <c r="AQ2585" t="s">
        <v>6186</v>
      </c>
      <c r="AR2585" t="s">
        <v>6186</v>
      </c>
      <c r="AS2585" t="s">
        <v>6186</v>
      </c>
      <c r="AT2585" t="s">
        <v>6186</v>
      </c>
      <c r="AU2585" t="s">
        <v>6186</v>
      </c>
      <c r="AV2585">
        <v>4.3</v>
      </c>
      <c r="AW2585" t="s">
        <v>6186</v>
      </c>
      <c r="AX2585">
        <v>4</v>
      </c>
      <c r="AY2585">
        <v>0.57599999999999996</v>
      </c>
      <c r="AZ2585">
        <v>0.42399999999999999</v>
      </c>
      <c r="BA2585" t="s">
        <v>6186</v>
      </c>
      <c r="BB2585" t="s">
        <v>6186</v>
      </c>
      <c r="BC2585" t="s">
        <v>6186</v>
      </c>
      <c r="BD2585" t="s">
        <v>6186</v>
      </c>
    </row>
    <row r="2586" spans="1:56">
      <c r="A2586" t="s">
        <v>6189</v>
      </c>
      <c r="B2586">
        <v>2750</v>
      </c>
      <c r="C2586">
        <v>1983</v>
      </c>
      <c r="D2586">
        <v>340</v>
      </c>
      <c r="E2586">
        <v>3.3001000000000003E-2</v>
      </c>
      <c r="F2586">
        <v>28.771439999999998</v>
      </c>
      <c r="H2586">
        <v>24.47261</v>
      </c>
      <c r="I2586">
        <f t="shared" si="44"/>
        <v>0.80762060261000002</v>
      </c>
      <c r="K2586">
        <v>22.88101</v>
      </c>
      <c r="L2586">
        <v>26.74653</v>
      </c>
      <c r="M2586">
        <v>363.44846999999999</v>
      </c>
      <c r="N2586">
        <v>388.72266000000002</v>
      </c>
      <c r="O2586">
        <v>332.55779999999999</v>
      </c>
      <c r="P2586" t="s">
        <v>6186</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6186</v>
      </c>
      <c r="AD2586" t="s">
        <v>6186</v>
      </c>
      <c r="AE2586">
        <v>0.99099999999999999</v>
      </c>
      <c r="AF2586" t="s">
        <v>6186</v>
      </c>
      <c r="AG2586" t="s">
        <v>6186</v>
      </c>
      <c r="AH2586">
        <v>1E-3</v>
      </c>
      <c r="AI2586">
        <v>8.9999999999999993E-3</v>
      </c>
      <c r="AJ2586">
        <v>8.9999999999999993E-3</v>
      </c>
      <c r="AK2586" t="s">
        <v>6186</v>
      </c>
      <c r="AL2586" t="s">
        <v>6186</v>
      </c>
      <c r="AM2586" t="s">
        <v>6186</v>
      </c>
      <c r="AN2586" t="s">
        <v>6186</v>
      </c>
      <c r="AO2586" t="s">
        <v>6186</v>
      </c>
      <c r="AP2586">
        <v>0.99099999999999999</v>
      </c>
      <c r="AQ2586" t="s">
        <v>6186</v>
      </c>
      <c r="AR2586" t="s">
        <v>6186</v>
      </c>
      <c r="AS2586" t="s">
        <v>6186</v>
      </c>
      <c r="AT2586" t="s">
        <v>6186</v>
      </c>
      <c r="AU2586" t="s">
        <v>6186</v>
      </c>
      <c r="AV2586">
        <v>4.2</v>
      </c>
      <c r="AW2586" t="s">
        <v>6186</v>
      </c>
      <c r="AX2586">
        <v>4</v>
      </c>
      <c r="AY2586">
        <v>0.755</v>
      </c>
      <c r="AZ2586">
        <v>0.245</v>
      </c>
      <c r="BA2586" t="s">
        <v>6186</v>
      </c>
      <c r="BB2586" t="s">
        <v>6186</v>
      </c>
      <c r="BC2586" t="s">
        <v>6186</v>
      </c>
      <c r="BD2586" t="s">
        <v>6186</v>
      </c>
    </row>
    <row r="2587" spans="1:56">
      <c r="A2587" t="s">
        <v>6189</v>
      </c>
      <c r="B2587">
        <v>2750</v>
      </c>
      <c r="C2587">
        <v>1984</v>
      </c>
      <c r="D2587">
        <v>314</v>
      </c>
      <c r="E2587">
        <v>2.2383E-2</v>
      </c>
      <c r="F2587">
        <v>28.219429999999999</v>
      </c>
      <c r="H2587">
        <v>23.997330000000002</v>
      </c>
      <c r="I2587">
        <f t="shared" si="44"/>
        <v>0.53713223739000004</v>
      </c>
      <c r="K2587">
        <v>22.511019999999998</v>
      </c>
      <c r="L2587">
        <v>26.103870000000001</v>
      </c>
      <c r="M2587">
        <v>370.59476999999998</v>
      </c>
      <c r="N2587">
        <v>395.05837000000002</v>
      </c>
      <c r="O2587">
        <v>340.69481999999999</v>
      </c>
      <c r="P2587" t="s">
        <v>6186</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6186</v>
      </c>
      <c r="AD2587" t="s">
        <v>6186</v>
      </c>
      <c r="AE2587">
        <v>0.98099999999999998</v>
      </c>
      <c r="AF2587" t="s">
        <v>6186</v>
      </c>
      <c r="AG2587">
        <v>1.2E-2</v>
      </c>
      <c r="AH2587" t="s">
        <v>6186</v>
      </c>
      <c r="AI2587">
        <v>7.0000000000000001E-3</v>
      </c>
      <c r="AJ2587">
        <v>7.0000000000000001E-3</v>
      </c>
      <c r="AK2587" t="s">
        <v>6186</v>
      </c>
      <c r="AL2587" t="s">
        <v>6186</v>
      </c>
      <c r="AM2587" t="s">
        <v>6186</v>
      </c>
      <c r="AN2587" t="s">
        <v>6186</v>
      </c>
      <c r="AO2587" t="s">
        <v>6186</v>
      </c>
      <c r="AP2587">
        <v>0.99299999999999999</v>
      </c>
      <c r="AQ2587" t="s">
        <v>6186</v>
      </c>
      <c r="AR2587" t="s">
        <v>6186</v>
      </c>
      <c r="AS2587" t="s">
        <v>6186</v>
      </c>
      <c r="AT2587" t="s">
        <v>6186</v>
      </c>
      <c r="AU2587" t="s">
        <v>6186</v>
      </c>
      <c r="AV2587">
        <v>4.5</v>
      </c>
      <c r="AW2587" t="s">
        <v>6186</v>
      </c>
      <c r="AX2587">
        <v>4</v>
      </c>
      <c r="AY2587">
        <v>0.48</v>
      </c>
      <c r="AZ2587">
        <v>0.52</v>
      </c>
      <c r="BA2587" t="s">
        <v>6186</v>
      </c>
      <c r="BB2587" t="s">
        <v>6186</v>
      </c>
      <c r="BC2587" t="s">
        <v>6186</v>
      </c>
      <c r="BD2587" t="s">
        <v>6186</v>
      </c>
    </row>
    <row r="2588" spans="1:56">
      <c r="A2588" t="s">
        <v>6189</v>
      </c>
      <c r="B2588">
        <v>2750</v>
      </c>
      <c r="C2588">
        <v>1985</v>
      </c>
      <c r="D2588">
        <v>238</v>
      </c>
      <c r="E2588">
        <v>1.6458E-2</v>
      </c>
      <c r="F2588">
        <v>29.861460000000001</v>
      </c>
      <c r="H2588">
        <v>25.40222</v>
      </c>
      <c r="I2588">
        <f t="shared" si="44"/>
        <v>0.41806973676000003</v>
      </c>
      <c r="K2588">
        <v>23.721029999999999</v>
      </c>
      <c r="L2588">
        <v>27.811319999999998</v>
      </c>
      <c r="M2588">
        <v>350.01078999999999</v>
      </c>
      <c r="N2588">
        <v>374.81328000000002</v>
      </c>
      <c r="O2588">
        <v>319.69664999999998</v>
      </c>
      <c r="P2588" t="s">
        <v>6186</v>
      </c>
      <c r="Q2588">
        <v>130.23519999999999</v>
      </c>
      <c r="R2588">
        <v>90.2881</v>
      </c>
      <c r="S2588">
        <v>14.7653</v>
      </c>
      <c r="T2588">
        <v>0.69157500000000005</v>
      </c>
      <c r="U2588">
        <v>3.2832E-2</v>
      </c>
      <c r="V2588">
        <v>35.116720000000001</v>
      </c>
      <c r="W2588" t="s">
        <v>6186</v>
      </c>
      <c r="X2588" t="s">
        <v>6186</v>
      </c>
      <c r="Y2588">
        <v>1</v>
      </c>
      <c r="Z2588">
        <v>0.92500000000000004</v>
      </c>
      <c r="AA2588">
        <v>7.4999999999999997E-2</v>
      </c>
      <c r="AB2588" t="s">
        <v>6186</v>
      </c>
      <c r="AC2588" t="s">
        <v>6186</v>
      </c>
      <c r="AD2588" t="s">
        <v>6186</v>
      </c>
      <c r="AE2588">
        <v>0.98099999999999998</v>
      </c>
      <c r="AF2588" t="s">
        <v>6186</v>
      </c>
      <c r="AG2588">
        <v>1.4999999999999999E-2</v>
      </c>
      <c r="AH2588" t="s">
        <v>6186</v>
      </c>
      <c r="AI2588">
        <v>4.0000000000000001E-3</v>
      </c>
      <c r="AJ2588">
        <v>4.0000000000000001E-3</v>
      </c>
      <c r="AK2588" t="s">
        <v>6186</v>
      </c>
      <c r="AL2588" t="s">
        <v>6186</v>
      </c>
      <c r="AM2588" t="s">
        <v>6186</v>
      </c>
      <c r="AN2588" t="s">
        <v>6186</v>
      </c>
      <c r="AO2588" t="s">
        <v>6186</v>
      </c>
      <c r="AP2588">
        <v>0.996</v>
      </c>
      <c r="AQ2588" t="s">
        <v>6186</v>
      </c>
      <c r="AR2588" t="s">
        <v>6186</v>
      </c>
      <c r="AS2588" t="s">
        <v>6186</v>
      </c>
      <c r="AT2588" t="s">
        <v>6186</v>
      </c>
      <c r="AU2588" t="s">
        <v>6186</v>
      </c>
      <c r="AV2588">
        <v>4.3</v>
      </c>
      <c r="AW2588" t="s">
        <v>6186</v>
      </c>
      <c r="AX2588">
        <v>4</v>
      </c>
      <c r="AY2588">
        <v>0.60599999999999998</v>
      </c>
      <c r="AZ2588">
        <v>0.39400000000000002</v>
      </c>
      <c r="BA2588" t="s">
        <v>6186</v>
      </c>
      <c r="BB2588" t="s">
        <v>6186</v>
      </c>
      <c r="BC2588" t="s">
        <v>6186</v>
      </c>
      <c r="BD2588" t="s">
        <v>6186</v>
      </c>
    </row>
    <row r="2589" spans="1:56">
      <c r="A2589" t="s">
        <v>6189</v>
      </c>
      <c r="B2589">
        <v>2750</v>
      </c>
      <c r="C2589">
        <v>1986</v>
      </c>
      <c r="D2589">
        <v>311</v>
      </c>
      <c r="E2589">
        <v>2.0235E-2</v>
      </c>
      <c r="F2589">
        <v>29.501249999999999</v>
      </c>
      <c r="H2589">
        <v>24.991800000000001</v>
      </c>
      <c r="I2589">
        <f t="shared" si="44"/>
        <v>0.50570907300000001</v>
      </c>
      <c r="K2589">
        <v>23.280439999999999</v>
      </c>
      <c r="L2589">
        <v>27.385259999999999</v>
      </c>
      <c r="M2589">
        <v>355.74360000000001</v>
      </c>
      <c r="N2589">
        <v>381.89082000000002</v>
      </c>
      <c r="O2589">
        <v>324.65625</v>
      </c>
      <c r="P2589" t="s">
        <v>6186</v>
      </c>
      <c r="Q2589">
        <v>132.20070000000001</v>
      </c>
      <c r="R2589">
        <v>91.968599999999995</v>
      </c>
      <c r="S2589">
        <v>13.9085</v>
      </c>
      <c r="T2589">
        <v>0.69422499999999998</v>
      </c>
      <c r="U2589">
        <v>3.3443000000000001E-2</v>
      </c>
      <c r="V2589">
        <v>34.585569999999997</v>
      </c>
      <c r="W2589" t="s">
        <v>6186</v>
      </c>
      <c r="X2589" t="s">
        <v>6186</v>
      </c>
      <c r="Y2589">
        <v>1</v>
      </c>
      <c r="Z2589">
        <v>0.89</v>
      </c>
      <c r="AA2589">
        <v>0.11</v>
      </c>
      <c r="AB2589" t="s">
        <v>6186</v>
      </c>
      <c r="AC2589" t="s">
        <v>6186</v>
      </c>
      <c r="AD2589" t="s">
        <v>6186</v>
      </c>
      <c r="AE2589">
        <v>0.996</v>
      </c>
      <c r="AF2589" t="s">
        <v>6186</v>
      </c>
      <c r="AG2589" t="s">
        <v>6186</v>
      </c>
      <c r="AH2589" t="s">
        <v>6186</v>
      </c>
      <c r="AI2589">
        <v>4.0000000000000001E-3</v>
      </c>
      <c r="AJ2589">
        <v>4.0000000000000001E-3</v>
      </c>
      <c r="AK2589" t="s">
        <v>6186</v>
      </c>
      <c r="AL2589" t="s">
        <v>6186</v>
      </c>
      <c r="AM2589" t="s">
        <v>6186</v>
      </c>
      <c r="AN2589" t="s">
        <v>6186</v>
      </c>
      <c r="AO2589" t="s">
        <v>6186</v>
      </c>
      <c r="AP2589">
        <v>0.996</v>
      </c>
      <c r="AQ2589" t="s">
        <v>6186</v>
      </c>
      <c r="AR2589" t="s">
        <v>6186</v>
      </c>
      <c r="AS2589" t="s">
        <v>6186</v>
      </c>
      <c r="AT2589" t="s">
        <v>6186</v>
      </c>
      <c r="AU2589" t="s">
        <v>6186</v>
      </c>
      <c r="AV2589">
        <v>4.4000000000000004</v>
      </c>
      <c r="AW2589" t="s">
        <v>6186</v>
      </c>
      <c r="AX2589">
        <v>4</v>
      </c>
      <c r="AY2589">
        <v>0.49299999999999999</v>
      </c>
      <c r="AZ2589">
        <v>0.50700000000000001</v>
      </c>
      <c r="BA2589" t="s">
        <v>6186</v>
      </c>
      <c r="BB2589" t="s">
        <v>6186</v>
      </c>
      <c r="BC2589" t="s">
        <v>6186</v>
      </c>
      <c r="BD2589" t="s">
        <v>6186</v>
      </c>
    </row>
    <row r="2590" spans="1:56">
      <c r="A2590" t="s">
        <v>6189</v>
      </c>
      <c r="B2590">
        <v>2750</v>
      </c>
      <c r="C2590">
        <v>1987</v>
      </c>
      <c r="D2590">
        <v>240</v>
      </c>
      <c r="E2590">
        <v>1.6164999999999999E-2</v>
      </c>
      <c r="F2590">
        <v>29.685980000000001</v>
      </c>
      <c r="H2590">
        <v>25.05921</v>
      </c>
      <c r="I2590">
        <f t="shared" si="44"/>
        <v>0.40508212964999996</v>
      </c>
      <c r="K2590">
        <v>23.164619999999999</v>
      </c>
      <c r="L2590">
        <v>27.681010000000001</v>
      </c>
      <c r="M2590">
        <v>354.64006999999998</v>
      </c>
      <c r="N2590">
        <v>383.64541000000003</v>
      </c>
      <c r="O2590">
        <v>321.05038999999999</v>
      </c>
      <c r="P2590" t="s">
        <v>6186</v>
      </c>
      <c r="Q2590">
        <v>133.63480000000001</v>
      </c>
      <c r="R2590">
        <v>93.012299999999996</v>
      </c>
      <c r="S2590">
        <v>13.953799999999999</v>
      </c>
      <c r="T2590">
        <v>0.69423599999999996</v>
      </c>
      <c r="U2590">
        <v>3.3822999999999999E-2</v>
      </c>
      <c r="V2590">
        <v>34.619430000000001</v>
      </c>
      <c r="W2590" t="s">
        <v>6186</v>
      </c>
      <c r="X2590" t="s">
        <v>6186</v>
      </c>
      <c r="Y2590">
        <v>1</v>
      </c>
      <c r="Z2590">
        <v>0.90600000000000003</v>
      </c>
      <c r="AA2590">
        <v>9.4E-2</v>
      </c>
      <c r="AB2590" t="s">
        <v>6186</v>
      </c>
      <c r="AC2590" t="s">
        <v>6186</v>
      </c>
      <c r="AD2590" t="s">
        <v>6186</v>
      </c>
      <c r="AE2590">
        <v>1</v>
      </c>
      <c r="AF2590" t="s">
        <v>6186</v>
      </c>
      <c r="AG2590" t="s">
        <v>6186</v>
      </c>
      <c r="AH2590" t="s">
        <v>6186</v>
      </c>
      <c r="AI2590" t="s">
        <v>6186</v>
      </c>
      <c r="AJ2590" t="s">
        <v>6186</v>
      </c>
      <c r="AK2590" t="s">
        <v>6186</v>
      </c>
      <c r="AL2590" t="s">
        <v>6186</v>
      </c>
      <c r="AM2590" t="s">
        <v>6186</v>
      </c>
      <c r="AN2590" t="s">
        <v>6186</v>
      </c>
      <c r="AO2590" t="s">
        <v>6186</v>
      </c>
      <c r="AP2590">
        <v>1</v>
      </c>
      <c r="AQ2590" t="s">
        <v>6186</v>
      </c>
      <c r="AR2590" t="s">
        <v>6186</v>
      </c>
      <c r="AS2590" t="s">
        <v>6186</v>
      </c>
      <c r="AT2590" t="s">
        <v>6186</v>
      </c>
      <c r="AU2590" t="s">
        <v>6186</v>
      </c>
      <c r="AV2590">
        <v>4.5</v>
      </c>
      <c r="AW2590" t="s">
        <v>6186</v>
      </c>
      <c r="AX2590">
        <v>4</v>
      </c>
      <c r="AY2590">
        <v>0.46899999999999997</v>
      </c>
      <c r="AZ2590">
        <v>0.53100000000000003</v>
      </c>
      <c r="BA2590" t="s">
        <v>6186</v>
      </c>
      <c r="BB2590" t="s">
        <v>6186</v>
      </c>
      <c r="BC2590" t="s">
        <v>6186</v>
      </c>
      <c r="BD2590" t="s">
        <v>6186</v>
      </c>
    </row>
    <row r="2591" spans="1:56">
      <c r="A2591" t="s">
        <v>6189</v>
      </c>
      <c r="B2591">
        <v>2750</v>
      </c>
      <c r="C2591">
        <v>1988</v>
      </c>
      <c r="D2591">
        <v>121</v>
      </c>
      <c r="E2591">
        <v>7.8790000000000006E-3</v>
      </c>
      <c r="F2591">
        <v>27.802980000000002</v>
      </c>
      <c r="H2591">
        <v>23.35755</v>
      </c>
      <c r="I2591">
        <f t="shared" si="44"/>
        <v>0.18403413645000002</v>
      </c>
      <c r="K2591">
        <v>21.740310000000001</v>
      </c>
      <c r="L2591">
        <v>25.493390000000002</v>
      </c>
      <c r="M2591">
        <v>380.47662000000003</v>
      </c>
      <c r="N2591">
        <v>408.77985000000001</v>
      </c>
      <c r="O2591">
        <v>348.60014999999999</v>
      </c>
      <c r="P2591" t="s">
        <v>6186</v>
      </c>
      <c r="Q2591">
        <v>135.89279999999999</v>
      </c>
      <c r="R2591">
        <v>97.827799999999996</v>
      </c>
      <c r="S2591">
        <v>13.473599999999999</v>
      </c>
      <c r="T2591">
        <v>0.72089300000000001</v>
      </c>
      <c r="U2591">
        <v>3.5574000000000001E-2</v>
      </c>
      <c r="V2591">
        <v>32.239510000000003</v>
      </c>
      <c r="W2591" t="s">
        <v>6186</v>
      </c>
      <c r="X2591" t="s">
        <v>6186</v>
      </c>
      <c r="Y2591">
        <v>1</v>
      </c>
      <c r="Z2591">
        <v>0.99399999999999999</v>
      </c>
      <c r="AA2591">
        <v>6.0000000000000001E-3</v>
      </c>
      <c r="AB2591" t="s">
        <v>6186</v>
      </c>
      <c r="AC2591" t="s">
        <v>6186</v>
      </c>
      <c r="AD2591" t="s">
        <v>6186</v>
      </c>
      <c r="AE2591">
        <v>0.99399999999999999</v>
      </c>
      <c r="AF2591" t="s">
        <v>6186</v>
      </c>
      <c r="AG2591">
        <v>6.0000000000000001E-3</v>
      </c>
      <c r="AH2591" t="s">
        <v>6186</v>
      </c>
      <c r="AI2591" t="s">
        <v>6186</v>
      </c>
      <c r="AJ2591" t="s">
        <v>6186</v>
      </c>
      <c r="AK2591" t="s">
        <v>6186</v>
      </c>
      <c r="AL2591" t="s">
        <v>6186</v>
      </c>
      <c r="AM2591" t="s">
        <v>6186</v>
      </c>
      <c r="AN2591" t="s">
        <v>6186</v>
      </c>
      <c r="AO2591" t="s">
        <v>6186</v>
      </c>
      <c r="AP2591">
        <v>1</v>
      </c>
      <c r="AQ2591" t="s">
        <v>6186</v>
      </c>
      <c r="AR2591" t="s">
        <v>6186</v>
      </c>
      <c r="AS2591" t="s">
        <v>6186</v>
      </c>
      <c r="AT2591" t="s">
        <v>6186</v>
      </c>
      <c r="AU2591" t="s">
        <v>6186</v>
      </c>
      <c r="AV2591">
        <v>4.5</v>
      </c>
      <c r="AW2591" t="s">
        <v>6186</v>
      </c>
      <c r="AX2591">
        <v>4</v>
      </c>
      <c r="AY2591">
        <v>0.53200000000000003</v>
      </c>
      <c r="AZ2591">
        <v>0.46800000000000003</v>
      </c>
      <c r="BA2591" t="s">
        <v>6186</v>
      </c>
      <c r="BB2591" t="s">
        <v>6186</v>
      </c>
      <c r="BC2591" t="s">
        <v>6186</v>
      </c>
      <c r="BD2591" t="s">
        <v>6186</v>
      </c>
    </row>
    <row r="2592" spans="1:56">
      <c r="A2592" t="s">
        <v>6189</v>
      </c>
      <c r="B2592">
        <v>2750</v>
      </c>
      <c r="C2592">
        <v>1989</v>
      </c>
      <c r="D2592">
        <v>76</v>
      </c>
      <c r="E2592">
        <v>5.2900000000000004E-3</v>
      </c>
      <c r="F2592">
        <v>27.630949999999999</v>
      </c>
      <c r="H2592">
        <v>23.105979999999999</v>
      </c>
      <c r="I2592">
        <f t="shared" si="44"/>
        <v>0.12223063420000001</v>
      </c>
      <c r="K2592">
        <v>21.56147</v>
      </c>
      <c r="L2592">
        <v>25.073720000000002</v>
      </c>
      <c r="M2592">
        <v>384.61903999999998</v>
      </c>
      <c r="N2592">
        <v>412.17041999999998</v>
      </c>
      <c r="O2592">
        <v>354.43486000000001</v>
      </c>
      <c r="P2592" t="s">
        <v>6186</v>
      </c>
      <c r="Q2592">
        <v>135.40530000000001</v>
      </c>
      <c r="R2592">
        <v>97.445099999999996</v>
      </c>
      <c r="S2592">
        <v>13.042999999999999</v>
      </c>
      <c r="T2592">
        <v>0.72073200000000004</v>
      </c>
      <c r="U2592">
        <v>3.5435000000000001E-2</v>
      </c>
      <c r="V2592">
        <v>31.896360000000001</v>
      </c>
      <c r="W2592" t="s">
        <v>6186</v>
      </c>
      <c r="X2592" t="s">
        <v>6186</v>
      </c>
      <c r="Y2592">
        <v>1</v>
      </c>
      <c r="Z2592">
        <v>1</v>
      </c>
      <c r="AA2592" t="s">
        <v>6186</v>
      </c>
      <c r="AB2592" t="s">
        <v>6186</v>
      </c>
      <c r="AC2592" t="s">
        <v>6186</v>
      </c>
      <c r="AD2592" t="s">
        <v>6186</v>
      </c>
      <c r="AE2592">
        <v>1</v>
      </c>
      <c r="AF2592" t="s">
        <v>6186</v>
      </c>
      <c r="AG2592" t="s">
        <v>6186</v>
      </c>
      <c r="AH2592" t="s">
        <v>6186</v>
      </c>
      <c r="AI2592" t="s">
        <v>6186</v>
      </c>
      <c r="AJ2592" t="s">
        <v>6186</v>
      </c>
      <c r="AK2592" t="s">
        <v>6186</v>
      </c>
      <c r="AL2592" t="s">
        <v>6186</v>
      </c>
      <c r="AM2592" t="s">
        <v>6186</v>
      </c>
      <c r="AN2592" t="s">
        <v>6186</v>
      </c>
      <c r="AO2592" t="s">
        <v>6186</v>
      </c>
      <c r="AP2592">
        <v>1</v>
      </c>
      <c r="AQ2592" t="s">
        <v>6186</v>
      </c>
      <c r="AR2592" t="s">
        <v>6186</v>
      </c>
      <c r="AS2592" t="s">
        <v>6186</v>
      </c>
      <c r="AT2592" t="s">
        <v>6186</v>
      </c>
      <c r="AU2592" t="s">
        <v>6186</v>
      </c>
      <c r="AV2592">
        <v>4.4000000000000004</v>
      </c>
      <c r="AW2592" t="s">
        <v>6186</v>
      </c>
      <c r="AX2592">
        <v>4</v>
      </c>
      <c r="AY2592">
        <v>0.59</v>
      </c>
      <c r="AZ2592">
        <v>0.41</v>
      </c>
      <c r="BA2592" t="s">
        <v>6186</v>
      </c>
      <c r="BB2592" t="s">
        <v>6186</v>
      </c>
      <c r="BC2592" t="s">
        <v>6186</v>
      </c>
      <c r="BD2592" t="s">
        <v>6186</v>
      </c>
    </row>
    <row r="2593" spans="1:56">
      <c r="A2593" t="s">
        <v>6189</v>
      </c>
      <c r="B2593">
        <v>2750</v>
      </c>
      <c r="C2593">
        <v>1990</v>
      </c>
      <c r="D2593">
        <v>31</v>
      </c>
      <c r="E2593">
        <v>2.48E-3</v>
      </c>
      <c r="F2593">
        <v>25.987310000000001</v>
      </c>
      <c r="H2593">
        <v>21.609850000000002</v>
      </c>
      <c r="I2593">
        <f t="shared" si="44"/>
        <v>5.3592428000000004E-2</v>
      </c>
      <c r="K2593">
        <v>20.449819999999999</v>
      </c>
      <c r="L2593">
        <v>22.99278</v>
      </c>
      <c r="M2593">
        <v>411.24770999999998</v>
      </c>
      <c r="N2593">
        <v>434.57585999999998</v>
      </c>
      <c r="O2593">
        <v>386.51256000000001</v>
      </c>
      <c r="P2593" t="s">
        <v>6186</v>
      </c>
      <c r="Q2593">
        <v>144</v>
      </c>
      <c r="R2593">
        <v>102</v>
      </c>
      <c r="S2593">
        <v>11.925000000000001</v>
      </c>
      <c r="T2593">
        <v>0.70833299999999999</v>
      </c>
      <c r="U2593">
        <v>3.7090999999999999E-2</v>
      </c>
      <c r="V2593">
        <v>29.71414</v>
      </c>
      <c r="W2593" t="s">
        <v>6186</v>
      </c>
      <c r="X2593" t="s">
        <v>6186</v>
      </c>
      <c r="Y2593">
        <v>1</v>
      </c>
      <c r="Z2593">
        <v>1</v>
      </c>
      <c r="AA2593" t="s">
        <v>6186</v>
      </c>
      <c r="AB2593" t="s">
        <v>6186</v>
      </c>
      <c r="AC2593" t="s">
        <v>6186</v>
      </c>
      <c r="AD2593" t="s">
        <v>6186</v>
      </c>
      <c r="AE2593">
        <v>1</v>
      </c>
      <c r="AF2593" t="s">
        <v>6186</v>
      </c>
      <c r="AG2593" t="s">
        <v>6186</v>
      </c>
      <c r="AH2593" t="s">
        <v>6186</v>
      </c>
      <c r="AI2593" t="s">
        <v>6186</v>
      </c>
      <c r="AJ2593" t="s">
        <v>6186</v>
      </c>
      <c r="AK2593" t="s">
        <v>6186</v>
      </c>
      <c r="AL2593" t="s">
        <v>6186</v>
      </c>
      <c r="AM2593" t="s">
        <v>6186</v>
      </c>
      <c r="AN2593" t="s">
        <v>6186</v>
      </c>
      <c r="AO2593" t="s">
        <v>6186</v>
      </c>
      <c r="AP2593">
        <v>1</v>
      </c>
      <c r="AQ2593" t="s">
        <v>6186</v>
      </c>
      <c r="AR2593" t="s">
        <v>6186</v>
      </c>
      <c r="AS2593" t="s">
        <v>6186</v>
      </c>
      <c r="AT2593" t="s">
        <v>6186</v>
      </c>
      <c r="AU2593" t="s">
        <v>6186</v>
      </c>
      <c r="AV2593">
        <v>4</v>
      </c>
      <c r="AW2593" t="s">
        <v>6186</v>
      </c>
      <c r="AX2593">
        <v>4</v>
      </c>
      <c r="AY2593">
        <v>0.97099999999999997</v>
      </c>
      <c r="AZ2593">
        <v>2.9000000000000001E-2</v>
      </c>
      <c r="BA2593" t="s">
        <v>6186</v>
      </c>
      <c r="BB2593" t="s">
        <v>6186</v>
      </c>
      <c r="BC2593" t="s">
        <v>6186</v>
      </c>
      <c r="BD2593" t="s">
        <v>6186</v>
      </c>
    </row>
    <row r="2594" spans="1:56">
      <c r="A2594" t="s">
        <v>6189</v>
      </c>
      <c r="B2594">
        <v>2750</v>
      </c>
      <c r="C2594">
        <v>1991</v>
      </c>
      <c r="D2594" t="s">
        <v>6186</v>
      </c>
      <c r="E2594" t="s">
        <v>6186</v>
      </c>
      <c r="F2594" t="s">
        <v>6186</v>
      </c>
      <c r="H2594" t="s">
        <v>6186</v>
      </c>
      <c r="I2594" t="str">
        <f t="shared" si="44"/>
        <v/>
      </c>
      <c r="K2594" t="s">
        <v>6186</v>
      </c>
      <c r="L2594" t="s">
        <v>6186</v>
      </c>
      <c r="M2594" t="s">
        <v>6186</v>
      </c>
      <c r="N2594" t="s">
        <v>6186</v>
      </c>
      <c r="O2594" t="s">
        <v>6186</v>
      </c>
      <c r="P2594" t="s">
        <v>6186</v>
      </c>
      <c r="Q2594" t="s">
        <v>6186</v>
      </c>
      <c r="R2594" t="s">
        <v>6186</v>
      </c>
      <c r="S2594" t="s">
        <v>6186</v>
      </c>
      <c r="T2594" t="s">
        <v>6186</v>
      </c>
      <c r="U2594" t="s">
        <v>6186</v>
      </c>
      <c r="V2594" t="s">
        <v>6186</v>
      </c>
      <c r="W2594" t="s">
        <v>6186</v>
      </c>
      <c r="X2594" t="s">
        <v>6186</v>
      </c>
      <c r="Y2594" t="s">
        <v>6186</v>
      </c>
      <c r="Z2594" t="s">
        <v>6186</v>
      </c>
      <c r="AA2594" t="s">
        <v>6186</v>
      </c>
      <c r="AB2594" t="s">
        <v>6186</v>
      </c>
      <c r="AC2594" t="s">
        <v>6186</v>
      </c>
      <c r="AD2594" t="s">
        <v>6186</v>
      </c>
      <c r="AE2594" t="s">
        <v>6186</v>
      </c>
      <c r="AF2594" t="s">
        <v>6186</v>
      </c>
      <c r="AG2594" t="s">
        <v>6186</v>
      </c>
      <c r="AH2594" t="s">
        <v>6186</v>
      </c>
      <c r="AI2594" t="s">
        <v>6186</v>
      </c>
      <c r="AJ2594" t="s">
        <v>6186</v>
      </c>
      <c r="AK2594" t="s">
        <v>6186</v>
      </c>
      <c r="AL2594" t="s">
        <v>6186</v>
      </c>
      <c r="AM2594" t="s">
        <v>6186</v>
      </c>
      <c r="AN2594" t="s">
        <v>6186</v>
      </c>
      <c r="AO2594" t="s">
        <v>6186</v>
      </c>
      <c r="AP2594" t="s">
        <v>6186</v>
      </c>
      <c r="AQ2594" t="s">
        <v>6186</v>
      </c>
      <c r="AR2594" t="s">
        <v>6186</v>
      </c>
      <c r="AS2594" t="s">
        <v>6186</v>
      </c>
      <c r="AT2594" t="s">
        <v>6186</v>
      </c>
      <c r="AU2594" t="s">
        <v>6186</v>
      </c>
      <c r="AV2594" t="s">
        <v>6186</v>
      </c>
      <c r="AW2594" t="s">
        <v>6186</v>
      </c>
      <c r="AX2594" t="s">
        <v>6186</v>
      </c>
      <c r="AY2594" t="s">
        <v>6186</v>
      </c>
      <c r="AZ2594" t="s">
        <v>6186</v>
      </c>
      <c r="BA2594" t="s">
        <v>6186</v>
      </c>
      <c r="BB2594" t="s">
        <v>6186</v>
      </c>
      <c r="BC2594" t="s">
        <v>6186</v>
      </c>
      <c r="BD2594" t="s">
        <v>6186</v>
      </c>
    </row>
    <row r="2595" spans="1:56">
      <c r="A2595" t="s">
        <v>6189</v>
      </c>
      <c r="B2595">
        <v>2750</v>
      </c>
      <c r="C2595">
        <v>1992</v>
      </c>
      <c r="D2595">
        <v>19</v>
      </c>
      <c r="E2595">
        <v>1.588E-3</v>
      </c>
      <c r="F2595">
        <v>28.16</v>
      </c>
      <c r="H2595">
        <v>23.29439</v>
      </c>
      <c r="I2595">
        <f t="shared" si="44"/>
        <v>3.699149132E-2</v>
      </c>
      <c r="K2595">
        <v>21.32208</v>
      </c>
      <c r="L2595">
        <v>25.71838</v>
      </c>
      <c r="M2595">
        <v>381.50815999999998</v>
      </c>
      <c r="N2595">
        <v>416.79795999999999</v>
      </c>
      <c r="O2595">
        <v>345.55056999999999</v>
      </c>
      <c r="P2595" t="s">
        <v>6186</v>
      </c>
      <c r="Q2595">
        <v>144</v>
      </c>
      <c r="R2595">
        <v>112</v>
      </c>
      <c r="S2595">
        <v>10.75</v>
      </c>
      <c r="T2595">
        <v>0.77777799999999997</v>
      </c>
      <c r="U2595">
        <v>4.0726999999999999E-2</v>
      </c>
      <c r="V2595">
        <v>32.029789999999998</v>
      </c>
      <c r="W2595" t="s">
        <v>6186</v>
      </c>
      <c r="X2595" t="s">
        <v>6186</v>
      </c>
      <c r="Y2595">
        <v>1</v>
      </c>
      <c r="Z2595">
        <v>1</v>
      </c>
      <c r="AA2595" t="s">
        <v>6186</v>
      </c>
      <c r="AB2595" t="s">
        <v>6186</v>
      </c>
      <c r="AC2595" t="s">
        <v>6186</v>
      </c>
      <c r="AD2595" t="s">
        <v>6186</v>
      </c>
      <c r="AE2595" t="s">
        <v>6186</v>
      </c>
      <c r="AF2595" t="s">
        <v>6186</v>
      </c>
      <c r="AG2595">
        <v>1</v>
      </c>
      <c r="AH2595" t="s">
        <v>6186</v>
      </c>
      <c r="AI2595" t="s">
        <v>6186</v>
      </c>
      <c r="AJ2595" t="s">
        <v>6186</v>
      </c>
      <c r="AK2595" t="s">
        <v>6186</v>
      </c>
      <c r="AL2595" t="s">
        <v>6186</v>
      </c>
      <c r="AM2595" t="s">
        <v>6186</v>
      </c>
      <c r="AN2595" t="s">
        <v>6186</v>
      </c>
      <c r="AO2595" t="s">
        <v>6186</v>
      </c>
      <c r="AP2595">
        <v>1</v>
      </c>
      <c r="AQ2595" t="s">
        <v>6186</v>
      </c>
      <c r="AR2595" t="s">
        <v>6186</v>
      </c>
      <c r="AS2595" t="s">
        <v>6186</v>
      </c>
      <c r="AT2595" t="s">
        <v>6186</v>
      </c>
      <c r="AU2595" t="s">
        <v>6186</v>
      </c>
      <c r="AV2595">
        <v>5</v>
      </c>
      <c r="AW2595" t="s">
        <v>6186</v>
      </c>
      <c r="AX2595">
        <v>4</v>
      </c>
      <c r="AY2595" t="s">
        <v>6186</v>
      </c>
      <c r="AZ2595">
        <v>1</v>
      </c>
      <c r="BA2595" t="s">
        <v>6186</v>
      </c>
      <c r="BB2595" t="s">
        <v>6186</v>
      </c>
      <c r="BC2595" t="s">
        <v>6186</v>
      </c>
      <c r="BD2595" t="s">
        <v>6186</v>
      </c>
    </row>
    <row r="2596" spans="1:56">
      <c r="A2596" t="s">
        <v>6189</v>
      </c>
      <c r="B2596">
        <v>2750</v>
      </c>
      <c r="C2596">
        <v>1993</v>
      </c>
      <c r="D2596" t="s">
        <v>6186</v>
      </c>
      <c r="E2596" t="s">
        <v>6186</v>
      </c>
      <c r="F2596" t="s">
        <v>6186</v>
      </c>
      <c r="H2596" t="s">
        <v>6186</v>
      </c>
      <c r="I2596" t="str">
        <f t="shared" si="44"/>
        <v/>
      </c>
      <c r="K2596" t="s">
        <v>6186</v>
      </c>
      <c r="L2596" t="s">
        <v>6186</v>
      </c>
      <c r="M2596" t="s">
        <v>6186</v>
      </c>
      <c r="N2596" t="s">
        <v>6186</v>
      </c>
      <c r="O2596" t="s">
        <v>6186</v>
      </c>
      <c r="P2596" t="s">
        <v>6186</v>
      </c>
      <c r="Q2596" t="s">
        <v>6186</v>
      </c>
      <c r="R2596" t="s">
        <v>6186</v>
      </c>
      <c r="S2596" t="s">
        <v>6186</v>
      </c>
      <c r="T2596" t="s">
        <v>6186</v>
      </c>
      <c r="U2596" t="s">
        <v>6186</v>
      </c>
      <c r="V2596" t="s">
        <v>6186</v>
      </c>
      <c r="W2596" t="s">
        <v>6186</v>
      </c>
      <c r="X2596" t="s">
        <v>6186</v>
      </c>
      <c r="Y2596" t="s">
        <v>6186</v>
      </c>
      <c r="Z2596" t="s">
        <v>6186</v>
      </c>
      <c r="AA2596" t="s">
        <v>6186</v>
      </c>
      <c r="AB2596" t="s">
        <v>6186</v>
      </c>
      <c r="AC2596" t="s">
        <v>6186</v>
      </c>
      <c r="AD2596" t="s">
        <v>6186</v>
      </c>
      <c r="AE2596" t="s">
        <v>6186</v>
      </c>
      <c r="AF2596" t="s">
        <v>6186</v>
      </c>
      <c r="AG2596" t="s">
        <v>6186</v>
      </c>
      <c r="AH2596" t="s">
        <v>6186</v>
      </c>
      <c r="AI2596" t="s">
        <v>6186</v>
      </c>
      <c r="AJ2596" t="s">
        <v>6186</v>
      </c>
      <c r="AK2596" t="s">
        <v>6186</v>
      </c>
      <c r="AL2596" t="s">
        <v>6186</v>
      </c>
      <c r="AM2596" t="s">
        <v>6186</v>
      </c>
      <c r="AN2596" t="s">
        <v>6186</v>
      </c>
      <c r="AO2596" t="s">
        <v>6186</v>
      </c>
      <c r="AP2596" t="s">
        <v>6186</v>
      </c>
      <c r="AQ2596" t="s">
        <v>6186</v>
      </c>
      <c r="AR2596" t="s">
        <v>6186</v>
      </c>
      <c r="AS2596" t="s">
        <v>6186</v>
      </c>
      <c r="AT2596" t="s">
        <v>6186</v>
      </c>
      <c r="AU2596" t="s">
        <v>6186</v>
      </c>
      <c r="AV2596" t="s">
        <v>6186</v>
      </c>
      <c r="AW2596" t="s">
        <v>6186</v>
      </c>
      <c r="AX2596" t="s">
        <v>6186</v>
      </c>
      <c r="AY2596" t="s">
        <v>6186</v>
      </c>
      <c r="AZ2596" t="s">
        <v>6186</v>
      </c>
      <c r="BA2596" t="s">
        <v>6186</v>
      </c>
      <c r="BB2596" t="s">
        <v>6186</v>
      </c>
      <c r="BC2596" t="s">
        <v>6186</v>
      </c>
      <c r="BD2596" t="s">
        <v>6186</v>
      </c>
    </row>
    <row r="2597" spans="1:56">
      <c r="A2597" t="s">
        <v>6189</v>
      </c>
      <c r="B2597">
        <v>2750</v>
      </c>
      <c r="C2597">
        <v>1994</v>
      </c>
      <c r="D2597" t="s">
        <v>6186</v>
      </c>
      <c r="E2597" t="s">
        <v>6186</v>
      </c>
      <c r="F2597" t="s">
        <v>6186</v>
      </c>
      <c r="H2597" t="s">
        <v>6186</v>
      </c>
      <c r="I2597" t="str">
        <f t="shared" si="44"/>
        <v/>
      </c>
      <c r="K2597" t="s">
        <v>6186</v>
      </c>
      <c r="L2597" t="s">
        <v>6186</v>
      </c>
      <c r="M2597" t="s">
        <v>6186</v>
      </c>
      <c r="N2597" t="s">
        <v>6186</v>
      </c>
      <c r="O2597" t="s">
        <v>6186</v>
      </c>
      <c r="P2597" t="s">
        <v>6186</v>
      </c>
      <c r="Q2597" t="s">
        <v>6186</v>
      </c>
      <c r="R2597" t="s">
        <v>6186</v>
      </c>
      <c r="S2597" t="s">
        <v>6186</v>
      </c>
      <c r="T2597" t="s">
        <v>6186</v>
      </c>
      <c r="U2597" t="s">
        <v>6186</v>
      </c>
      <c r="V2597" t="s">
        <v>6186</v>
      </c>
      <c r="W2597" t="s">
        <v>6186</v>
      </c>
      <c r="X2597" t="s">
        <v>6186</v>
      </c>
      <c r="Y2597" t="s">
        <v>6186</v>
      </c>
      <c r="Z2597" t="s">
        <v>6186</v>
      </c>
      <c r="AA2597" t="s">
        <v>6186</v>
      </c>
      <c r="AB2597" t="s">
        <v>6186</v>
      </c>
      <c r="AC2597" t="s">
        <v>6186</v>
      </c>
      <c r="AD2597" t="s">
        <v>6186</v>
      </c>
      <c r="AE2597" t="s">
        <v>6186</v>
      </c>
      <c r="AF2597" t="s">
        <v>6186</v>
      </c>
      <c r="AG2597" t="s">
        <v>6186</v>
      </c>
      <c r="AH2597" t="s">
        <v>6186</v>
      </c>
      <c r="AI2597" t="s">
        <v>6186</v>
      </c>
      <c r="AJ2597" t="s">
        <v>6186</v>
      </c>
      <c r="AK2597" t="s">
        <v>6186</v>
      </c>
      <c r="AL2597" t="s">
        <v>6186</v>
      </c>
      <c r="AM2597" t="s">
        <v>6186</v>
      </c>
      <c r="AN2597" t="s">
        <v>6186</v>
      </c>
      <c r="AO2597" t="s">
        <v>6186</v>
      </c>
      <c r="AP2597" t="s">
        <v>6186</v>
      </c>
      <c r="AQ2597" t="s">
        <v>6186</v>
      </c>
      <c r="AR2597" t="s">
        <v>6186</v>
      </c>
      <c r="AS2597" t="s">
        <v>6186</v>
      </c>
      <c r="AT2597" t="s">
        <v>6186</v>
      </c>
      <c r="AU2597" t="s">
        <v>6186</v>
      </c>
      <c r="AV2597" t="s">
        <v>6186</v>
      </c>
      <c r="AW2597" t="s">
        <v>6186</v>
      </c>
      <c r="AX2597" t="s">
        <v>6186</v>
      </c>
      <c r="AY2597" t="s">
        <v>6186</v>
      </c>
      <c r="AZ2597" t="s">
        <v>6186</v>
      </c>
      <c r="BA2597" t="s">
        <v>6186</v>
      </c>
      <c r="BB2597" t="s">
        <v>6186</v>
      </c>
      <c r="BC2597" t="s">
        <v>6186</v>
      </c>
      <c r="BD2597" t="s">
        <v>6186</v>
      </c>
    </row>
    <row r="2598" spans="1:56">
      <c r="A2598" t="s">
        <v>6189</v>
      </c>
      <c r="B2598">
        <v>2750</v>
      </c>
      <c r="C2598">
        <v>1995</v>
      </c>
      <c r="D2598" t="s">
        <v>6186</v>
      </c>
      <c r="E2598" t="s">
        <v>6186</v>
      </c>
      <c r="F2598" t="s">
        <v>6186</v>
      </c>
      <c r="H2598" t="s">
        <v>6186</v>
      </c>
      <c r="I2598" t="str">
        <f t="shared" si="44"/>
        <v/>
      </c>
      <c r="K2598" t="s">
        <v>6186</v>
      </c>
      <c r="L2598" t="s">
        <v>6186</v>
      </c>
      <c r="M2598" t="s">
        <v>6186</v>
      </c>
      <c r="N2598" t="s">
        <v>6186</v>
      </c>
      <c r="O2598" t="s">
        <v>6186</v>
      </c>
      <c r="P2598" t="s">
        <v>6186</v>
      </c>
      <c r="Q2598" t="s">
        <v>6186</v>
      </c>
      <c r="R2598" t="s">
        <v>6186</v>
      </c>
      <c r="S2598" t="s">
        <v>6186</v>
      </c>
      <c r="T2598" t="s">
        <v>6186</v>
      </c>
      <c r="U2598" t="s">
        <v>6186</v>
      </c>
      <c r="V2598" t="s">
        <v>6186</v>
      </c>
      <c r="W2598" t="s">
        <v>6186</v>
      </c>
      <c r="X2598" t="s">
        <v>6186</v>
      </c>
      <c r="Y2598" t="s">
        <v>6186</v>
      </c>
      <c r="Z2598" t="s">
        <v>6186</v>
      </c>
      <c r="AA2598" t="s">
        <v>6186</v>
      </c>
      <c r="AB2598" t="s">
        <v>6186</v>
      </c>
      <c r="AC2598" t="s">
        <v>6186</v>
      </c>
      <c r="AD2598" t="s">
        <v>6186</v>
      </c>
      <c r="AE2598" t="s">
        <v>6186</v>
      </c>
      <c r="AF2598" t="s">
        <v>6186</v>
      </c>
      <c r="AG2598" t="s">
        <v>6186</v>
      </c>
      <c r="AH2598" t="s">
        <v>6186</v>
      </c>
      <c r="AI2598" t="s">
        <v>6186</v>
      </c>
      <c r="AJ2598" t="s">
        <v>6186</v>
      </c>
      <c r="AK2598" t="s">
        <v>6186</v>
      </c>
      <c r="AL2598" t="s">
        <v>6186</v>
      </c>
      <c r="AM2598" t="s">
        <v>6186</v>
      </c>
      <c r="AN2598" t="s">
        <v>6186</v>
      </c>
      <c r="AO2598" t="s">
        <v>6186</v>
      </c>
      <c r="AP2598" t="s">
        <v>6186</v>
      </c>
      <c r="AQ2598" t="s">
        <v>6186</v>
      </c>
      <c r="AR2598" t="s">
        <v>6186</v>
      </c>
      <c r="AS2598" t="s">
        <v>6186</v>
      </c>
      <c r="AT2598" t="s">
        <v>6186</v>
      </c>
      <c r="AU2598" t="s">
        <v>6186</v>
      </c>
      <c r="AV2598" t="s">
        <v>6186</v>
      </c>
      <c r="AW2598" t="s">
        <v>6186</v>
      </c>
      <c r="AX2598" t="s">
        <v>6186</v>
      </c>
      <c r="AY2598" t="s">
        <v>6186</v>
      </c>
      <c r="AZ2598" t="s">
        <v>6186</v>
      </c>
      <c r="BA2598" t="s">
        <v>6186</v>
      </c>
      <c r="BB2598" t="s">
        <v>6186</v>
      </c>
      <c r="BC2598" t="s">
        <v>6186</v>
      </c>
      <c r="BD2598" t="s">
        <v>6186</v>
      </c>
    </row>
    <row r="2599" spans="1:56">
      <c r="A2599" t="s">
        <v>6189</v>
      </c>
      <c r="B2599">
        <v>2750</v>
      </c>
      <c r="C2599">
        <v>1996</v>
      </c>
      <c r="D2599" t="s">
        <v>6186</v>
      </c>
      <c r="E2599" t="s">
        <v>6186</v>
      </c>
      <c r="F2599" t="s">
        <v>6186</v>
      </c>
      <c r="H2599" t="s">
        <v>6186</v>
      </c>
      <c r="I2599" t="str">
        <f t="shared" si="44"/>
        <v/>
      </c>
      <c r="K2599" t="s">
        <v>6186</v>
      </c>
      <c r="L2599" t="s">
        <v>6186</v>
      </c>
      <c r="M2599" t="s">
        <v>6186</v>
      </c>
      <c r="N2599" t="s">
        <v>6186</v>
      </c>
      <c r="O2599" t="s">
        <v>6186</v>
      </c>
      <c r="P2599" t="s">
        <v>6186</v>
      </c>
      <c r="Q2599" t="s">
        <v>6186</v>
      </c>
      <c r="R2599" t="s">
        <v>6186</v>
      </c>
      <c r="S2599" t="s">
        <v>6186</v>
      </c>
      <c r="T2599" t="s">
        <v>6186</v>
      </c>
      <c r="U2599" t="s">
        <v>6186</v>
      </c>
      <c r="V2599" t="s">
        <v>6186</v>
      </c>
      <c r="W2599" t="s">
        <v>6186</v>
      </c>
      <c r="X2599" t="s">
        <v>6186</v>
      </c>
      <c r="Y2599" t="s">
        <v>6186</v>
      </c>
      <c r="Z2599" t="s">
        <v>6186</v>
      </c>
      <c r="AA2599" t="s">
        <v>6186</v>
      </c>
      <c r="AB2599" t="s">
        <v>6186</v>
      </c>
      <c r="AC2599" t="s">
        <v>6186</v>
      </c>
      <c r="AD2599" t="s">
        <v>6186</v>
      </c>
      <c r="AE2599" t="s">
        <v>6186</v>
      </c>
      <c r="AF2599" t="s">
        <v>6186</v>
      </c>
      <c r="AG2599" t="s">
        <v>6186</v>
      </c>
      <c r="AH2599" t="s">
        <v>6186</v>
      </c>
      <c r="AI2599" t="s">
        <v>6186</v>
      </c>
      <c r="AJ2599" t="s">
        <v>6186</v>
      </c>
      <c r="AK2599" t="s">
        <v>6186</v>
      </c>
      <c r="AL2599" t="s">
        <v>6186</v>
      </c>
      <c r="AM2599" t="s">
        <v>6186</v>
      </c>
      <c r="AN2599" t="s">
        <v>6186</v>
      </c>
      <c r="AO2599" t="s">
        <v>6186</v>
      </c>
      <c r="AP2599" t="s">
        <v>6186</v>
      </c>
      <c r="AQ2599" t="s">
        <v>6186</v>
      </c>
      <c r="AR2599" t="s">
        <v>6186</v>
      </c>
      <c r="AS2599" t="s">
        <v>6186</v>
      </c>
      <c r="AT2599" t="s">
        <v>6186</v>
      </c>
      <c r="AU2599" t="s">
        <v>6186</v>
      </c>
      <c r="AV2599" t="s">
        <v>6186</v>
      </c>
      <c r="AW2599" t="s">
        <v>6186</v>
      </c>
      <c r="AX2599" t="s">
        <v>6186</v>
      </c>
      <c r="AY2599" t="s">
        <v>6186</v>
      </c>
      <c r="AZ2599" t="s">
        <v>6186</v>
      </c>
      <c r="BA2599" t="s">
        <v>6186</v>
      </c>
      <c r="BB2599" t="s">
        <v>6186</v>
      </c>
      <c r="BC2599" t="s">
        <v>6186</v>
      </c>
      <c r="BD2599" t="s">
        <v>6186</v>
      </c>
    </row>
    <row r="2600" spans="1:56">
      <c r="A2600" t="s">
        <v>6189</v>
      </c>
      <c r="B2600">
        <v>2750</v>
      </c>
      <c r="C2600">
        <v>1997</v>
      </c>
      <c r="D2600" t="s">
        <v>6186</v>
      </c>
      <c r="E2600" t="s">
        <v>6186</v>
      </c>
      <c r="F2600" t="s">
        <v>6186</v>
      </c>
      <c r="H2600" t="s">
        <v>6186</v>
      </c>
      <c r="I2600" t="str">
        <f t="shared" si="44"/>
        <v/>
      </c>
      <c r="K2600" t="s">
        <v>6186</v>
      </c>
      <c r="L2600" t="s">
        <v>6186</v>
      </c>
      <c r="M2600" t="s">
        <v>6186</v>
      </c>
      <c r="N2600" t="s">
        <v>6186</v>
      </c>
      <c r="O2600" t="s">
        <v>6186</v>
      </c>
      <c r="P2600" t="s">
        <v>6186</v>
      </c>
      <c r="Q2600" t="s">
        <v>6186</v>
      </c>
      <c r="R2600" t="s">
        <v>6186</v>
      </c>
      <c r="S2600" t="s">
        <v>6186</v>
      </c>
      <c r="T2600" t="s">
        <v>6186</v>
      </c>
      <c r="U2600" t="s">
        <v>6186</v>
      </c>
      <c r="V2600" t="s">
        <v>6186</v>
      </c>
      <c r="W2600" t="s">
        <v>6186</v>
      </c>
      <c r="X2600" t="s">
        <v>6186</v>
      </c>
      <c r="Y2600" t="s">
        <v>6186</v>
      </c>
      <c r="Z2600" t="s">
        <v>6186</v>
      </c>
      <c r="AA2600" t="s">
        <v>6186</v>
      </c>
      <c r="AB2600" t="s">
        <v>6186</v>
      </c>
      <c r="AC2600" t="s">
        <v>6186</v>
      </c>
      <c r="AD2600" t="s">
        <v>6186</v>
      </c>
      <c r="AE2600" t="s">
        <v>6186</v>
      </c>
      <c r="AF2600" t="s">
        <v>6186</v>
      </c>
      <c r="AG2600" t="s">
        <v>6186</v>
      </c>
      <c r="AH2600" t="s">
        <v>6186</v>
      </c>
      <c r="AI2600" t="s">
        <v>6186</v>
      </c>
      <c r="AJ2600" t="s">
        <v>6186</v>
      </c>
      <c r="AK2600" t="s">
        <v>6186</v>
      </c>
      <c r="AL2600" t="s">
        <v>6186</v>
      </c>
      <c r="AM2600" t="s">
        <v>6186</v>
      </c>
      <c r="AN2600" t="s">
        <v>6186</v>
      </c>
      <c r="AO2600" t="s">
        <v>6186</v>
      </c>
      <c r="AP2600" t="s">
        <v>6186</v>
      </c>
      <c r="AQ2600" t="s">
        <v>6186</v>
      </c>
      <c r="AR2600" t="s">
        <v>6186</v>
      </c>
      <c r="AS2600" t="s">
        <v>6186</v>
      </c>
      <c r="AT2600" t="s">
        <v>6186</v>
      </c>
      <c r="AU2600" t="s">
        <v>6186</v>
      </c>
      <c r="AV2600" t="s">
        <v>6186</v>
      </c>
      <c r="AW2600" t="s">
        <v>6186</v>
      </c>
      <c r="AX2600" t="s">
        <v>6186</v>
      </c>
      <c r="AY2600" t="s">
        <v>6186</v>
      </c>
      <c r="AZ2600" t="s">
        <v>6186</v>
      </c>
      <c r="BA2600" t="s">
        <v>6186</v>
      </c>
      <c r="BB2600" t="s">
        <v>6186</v>
      </c>
      <c r="BC2600" t="s">
        <v>6186</v>
      </c>
      <c r="BD2600" t="s">
        <v>6186</v>
      </c>
    </row>
    <row r="2601" spans="1:56">
      <c r="A2601" t="s">
        <v>6189</v>
      </c>
      <c r="B2601">
        <v>2750</v>
      </c>
      <c r="C2601">
        <v>1998</v>
      </c>
      <c r="D2601" t="s">
        <v>6186</v>
      </c>
      <c r="E2601" t="s">
        <v>6186</v>
      </c>
      <c r="F2601" t="s">
        <v>6186</v>
      </c>
      <c r="H2601" t="s">
        <v>6186</v>
      </c>
      <c r="I2601" t="str">
        <f t="shared" si="44"/>
        <v/>
      </c>
      <c r="K2601" t="s">
        <v>6186</v>
      </c>
      <c r="L2601" t="s">
        <v>6186</v>
      </c>
      <c r="M2601" t="s">
        <v>6186</v>
      </c>
      <c r="N2601" t="s">
        <v>6186</v>
      </c>
      <c r="O2601" t="s">
        <v>6186</v>
      </c>
      <c r="P2601" t="s">
        <v>6186</v>
      </c>
      <c r="Q2601" t="s">
        <v>6186</v>
      </c>
      <c r="R2601" t="s">
        <v>6186</v>
      </c>
      <c r="S2601" t="s">
        <v>6186</v>
      </c>
      <c r="T2601" t="s">
        <v>6186</v>
      </c>
      <c r="U2601" t="s">
        <v>6186</v>
      </c>
      <c r="V2601" t="s">
        <v>6186</v>
      </c>
      <c r="W2601" t="s">
        <v>6186</v>
      </c>
      <c r="X2601" t="s">
        <v>6186</v>
      </c>
      <c r="Y2601" t="s">
        <v>6186</v>
      </c>
      <c r="Z2601" t="s">
        <v>6186</v>
      </c>
      <c r="AA2601" t="s">
        <v>6186</v>
      </c>
      <c r="AB2601" t="s">
        <v>6186</v>
      </c>
      <c r="AC2601" t="s">
        <v>6186</v>
      </c>
      <c r="AD2601" t="s">
        <v>6186</v>
      </c>
      <c r="AE2601" t="s">
        <v>6186</v>
      </c>
      <c r="AF2601" t="s">
        <v>6186</v>
      </c>
      <c r="AG2601" t="s">
        <v>6186</v>
      </c>
      <c r="AH2601" t="s">
        <v>6186</v>
      </c>
      <c r="AI2601" t="s">
        <v>6186</v>
      </c>
      <c r="AJ2601" t="s">
        <v>6186</v>
      </c>
      <c r="AK2601" t="s">
        <v>6186</v>
      </c>
      <c r="AL2601" t="s">
        <v>6186</v>
      </c>
      <c r="AM2601" t="s">
        <v>6186</v>
      </c>
      <c r="AN2601" t="s">
        <v>6186</v>
      </c>
      <c r="AO2601" t="s">
        <v>6186</v>
      </c>
      <c r="AP2601" t="s">
        <v>6186</v>
      </c>
      <c r="AQ2601" t="s">
        <v>6186</v>
      </c>
      <c r="AR2601" t="s">
        <v>6186</v>
      </c>
      <c r="AS2601" t="s">
        <v>6186</v>
      </c>
      <c r="AT2601" t="s">
        <v>6186</v>
      </c>
      <c r="AU2601" t="s">
        <v>6186</v>
      </c>
      <c r="AV2601" t="s">
        <v>6186</v>
      </c>
      <c r="AW2601" t="s">
        <v>6186</v>
      </c>
      <c r="AX2601" t="s">
        <v>6186</v>
      </c>
      <c r="AY2601" t="s">
        <v>6186</v>
      </c>
      <c r="AZ2601" t="s">
        <v>6186</v>
      </c>
      <c r="BA2601" t="s">
        <v>6186</v>
      </c>
      <c r="BB2601" t="s">
        <v>6186</v>
      </c>
      <c r="BC2601" t="s">
        <v>6186</v>
      </c>
      <c r="BD2601" t="s">
        <v>6186</v>
      </c>
    </row>
    <row r="2602" spans="1:56">
      <c r="A2602" t="s">
        <v>6189</v>
      </c>
      <c r="B2602">
        <v>2750</v>
      </c>
      <c r="C2602">
        <v>1999</v>
      </c>
      <c r="D2602" t="s">
        <v>6186</v>
      </c>
      <c r="E2602" t="s">
        <v>6186</v>
      </c>
      <c r="F2602" t="s">
        <v>6186</v>
      </c>
      <c r="H2602" t="s">
        <v>6186</v>
      </c>
      <c r="I2602" t="str">
        <f t="shared" si="44"/>
        <v/>
      </c>
      <c r="K2602" t="s">
        <v>6186</v>
      </c>
      <c r="L2602" t="s">
        <v>6186</v>
      </c>
      <c r="M2602" t="s">
        <v>6186</v>
      </c>
      <c r="N2602" t="s">
        <v>6186</v>
      </c>
      <c r="O2602" t="s">
        <v>6186</v>
      </c>
      <c r="P2602" t="s">
        <v>6186</v>
      </c>
      <c r="Q2602" t="s">
        <v>6186</v>
      </c>
      <c r="R2602" t="s">
        <v>6186</v>
      </c>
      <c r="S2602" t="s">
        <v>6186</v>
      </c>
      <c r="T2602" t="s">
        <v>6186</v>
      </c>
      <c r="U2602" t="s">
        <v>6186</v>
      </c>
      <c r="V2602" t="s">
        <v>6186</v>
      </c>
      <c r="W2602" t="s">
        <v>6186</v>
      </c>
      <c r="X2602" t="s">
        <v>6186</v>
      </c>
      <c r="Y2602" t="s">
        <v>6186</v>
      </c>
      <c r="Z2602" t="s">
        <v>6186</v>
      </c>
      <c r="AA2602" t="s">
        <v>6186</v>
      </c>
      <c r="AB2602" t="s">
        <v>6186</v>
      </c>
      <c r="AC2602" t="s">
        <v>6186</v>
      </c>
      <c r="AD2602" t="s">
        <v>6186</v>
      </c>
      <c r="AE2602" t="s">
        <v>6186</v>
      </c>
      <c r="AF2602" t="s">
        <v>6186</v>
      </c>
      <c r="AG2602" t="s">
        <v>6186</v>
      </c>
      <c r="AH2602" t="s">
        <v>6186</v>
      </c>
      <c r="AI2602" t="s">
        <v>6186</v>
      </c>
      <c r="AJ2602" t="s">
        <v>6186</v>
      </c>
      <c r="AK2602" t="s">
        <v>6186</v>
      </c>
      <c r="AL2602" t="s">
        <v>6186</v>
      </c>
      <c r="AM2602" t="s">
        <v>6186</v>
      </c>
      <c r="AN2602" t="s">
        <v>6186</v>
      </c>
      <c r="AO2602" t="s">
        <v>6186</v>
      </c>
      <c r="AP2602" t="s">
        <v>6186</v>
      </c>
      <c r="AQ2602" t="s">
        <v>6186</v>
      </c>
      <c r="AR2602" t="s">
        <v>6186</v>
      </c>
      <c r="AS2602" t="s">
        <v>6186</v>
      </c>
      <c r="AT2602" t="s">
        <v>6186</v>
      </c>
      <c r="AU2602" t="s">
        <v>6186</v>
      </c>
      <c r="AV2602" t="s">
        <v>6186</v>
      </c>
      <c r="AW2602" t="s">
        <v>6186</v>
      </c>
      <c r="AX2602" t="s">
        <v>6186</v>
      </c>
      <c r="AY2602" t="s">
        <v>6186</v>
      </c>
      <c r="AZ2602" t="s">
        <v>6186</v>
      </c>
      <c r="BA2602" t="s">
        <v>6186</v>
      </c>
      <c r="BB2602" t="s">
        <v>6186</v>
      </c>
      <c r="BC2602" t="s">
        <v>6186</v>
      </c>
      <c r="BD2602" t="s">
        <v>6186</v>
      </c>
    </row>
    <row r="2603" spans="1:56">
      <c r="A2603" t="s">
        <v>6189</v>
      </c>
      <c r="B2603">
        <v>2750</v>
      </c>
      <c r="C2603">
        <v>2000</v>
      </c>
      <c r="D2603" t="s">
        <v>6186</v>
      </c>
      <c r="E2603" t="s">
        <v>6186</v>
      </c>
      <c r="F2603" t="s">
        <v>6186</v>
      </c>
      <c r="H2603" t="s">
        <v>6186</v>
      </c>
      <c r="I2603" t="str">
        <f t="shared" si="44"/>
        <v/>
      </c>
      <c r="K2603" t="s">
        <v>6186</v>
      </c>
      <c r="L2603" t="s">
        <v>6186</v>
      </c>
      <c r="M2603" t="s">
        <v>6186</v>
      </c>
      <c r="N2603" t="s">
        <v>6186</v>
      </c>
      <c r="O2603" t="s">
        <v>6186</v>
      </c>
      <c r="P2603" t="s">
        <v>6186</v>
      </c>
      <c r="Q2603" t="s">
        <v>6186</v>
      </c>
      <c r="R2603" t="s">
        <v>6186</v>
      </c>
      <c r="S2603" t="s">
        <v>6186</v>
      </c>
      <c r="T2603" t="s">
        <v>6186</v>
      </c>
      <c r="U2603" t="s">
        <v>6186</v>
      </c>
      <c r="V2603" t="s">
        <v>6186</v>
      </c>
      <c r="W2603" t="s">
        <v>6186</v>
      </c>
      <c r="X2603" t="s">
        <v>6186</v>
      </c>
      <c r="Y2603" t="s">
        <v>6186</v>
      </c>
      <c r="Z2603" t="s">
        <v>6186</v>
      </c>
      <c r="AA2603" t="s">
        <v>6186</v>
      </c>
      <c r="AB2603" t="s">
        <v>6186</v>
      </c>
      <c r="AC2603" t="s">
        <v>6186</v>
      </c>
      <c r="AD2603" t="s">
        <v>6186</v>
      </c>
      <c r="AE2603" t="s">
        <v>6186</v>
      </c>
      <c r="AF2603" t="s">
        <v>6186</v>
      </c>
      <c r="AG2603" t="s">
        <v>6186</v>
      </c>
      <c r="AH2603" t="s">
        <v>6186</v>
      </c>
      <c r="AI2603" t="s">
        <v>6186</v>
      </c>
      <c r="AJ2603" t="s">
        <v>6186</v>
      </c>
      <c r="AK2603" t="s">
        <v>6186</v>
      </c>
      <c r="AL2603" t="s">
        <v>6186</v>
      </c>
      <c r="AM2603" t="s">
        <v>6186</v>
      </c>
      <c r="AN2603" t="s">
        <v>6186</v>
      </c>
      <c r="AO2603" t="s">
        <v>6186</v>
      </c>
      <c r="AP2603" t="s">
        <v>6186</v>
      </c>
      <c r="AQ2603" t="s">
        <v>6186</v>
      </c>
      <c r="AR2603" t="s">
        <v>6186</v>
      </c>
      <c r="AS2603" t="s">
        <v>6186</v>
      </c>
      <c r="AT2603" t="s">
        <v>6186</v>
      </c>
      <c r="AU2603" t="s">
        <v>6186</v>
      </c>
      <c r="AV2603" t="s">
        <v>6186</v>
      </c>
      <c r="AW2603" t="s">
        <v>6186</v>
      </c>
      <c r="AX2603" t="s">
        <v>6186</v>
      </c>
      <c r="AY2603" t="s">
        <v>6186</v>
      </c>
      <c r="AZ2603" t="s">
        <v>6186</v>
      </c>
      <c r="BA2603" t="s">
        <v>6186</v>
      </c>
      <c r="BB2603" t="s">
        <v>6186</v>
      </c>
      <c r="BC2603" t="s">
        <v>6186</v>
      </c>
      <c r="BD2603" t="s">
        <v>6186</v>
      </c>
    </row>
    <row r="2604" spans="1:56">
      <c r="A2604" t="s">
        <v>6189</v>
      </c>
      <c r="B2604">
        <v>2750</v>
      </c>
      <c r="C2604">
        <v>2001</v>
      </c>
      <c r="D2604" t="s">
        <v>6186</v>
      </c>
      <c r="E2604" t="s">
        <v>6186</v>
      </c>
      <c r="F2604" t="s">
        <v>6186</v>
      </c>
      <c r="H2604" t="s">
        <v>6186</v>
      </c>
      <c r="I2604" t="str">
        <f t="shared" si="44"/>
        <v/>
      </c>
      <c r="K2604" t="s">
        <v>6186</v>
      </c>
      <c r="L2604" t="s">
        <v>6186</v>
      </c>
      <c r="M2604" t="s">
        <v>6186</v>
      </c>
      <c r="N2604" t="s">
        <v>6186</v>
      </c>
      <c r="O2604" t="s">
        <v>6186</v>
      </c>
      <c r="P2604" t="s">
        <v>6186</v>
      </c>
      <c r="Q2604" t="s">
        <v>6186</v>
      </c>
      <c r="R2604" t="s">
        <v>6186</v>
      </c>
      <c r="S2604" t="s">
        <v>6186</v>
      </c>
      <c r="T2604" t="s">
        <v>6186</v>
      </c>
      <c r="U2604" t="s">
        <v>6186</v>
      </c>
      <c r="V2604" t="s">
        <v>6186</v>
      </c>
      <c r="W2604" t="s">
        <v>6186</v>
      </c>
      <c r="X2604" t="s">
        <v>6186</v>
      </c>
      <c r="Y2604" t="s">
        <v>6186</v>
      </c>
      <c r="Z2604" t="s">
        <v>6186</v>
      </c>
      <c r="AA2604" t="s">
        <v>6186</v>
      </c>
      <c r="AB2604" t="s">
        <v>6186</v>
      </c>
      <c r="AC2604" t="s">
        <v>6186</v>
      </c>
      <c r="AD2604" t="s">
        <v>6186</v>
      </c>
      <c r="AE2604" t="s">
        <v>6186</v>
      </c>
      <c r="AF2604" t="s">
        <v>6186</v>
      </c>
      <c r="AG2604" t="s">
        <v>6186</v>
      </c>
      <c r="AH2604" t="s">
        <v>6186</v>
      </c>
      <c r="AI2604" t="s">
        <v>6186</v>
      </c>
      <c r="AJ2604" t="s">
        <v>6186</v>
      </c>
      <c r="AK2604" t="s">
        <v>6186</v>
      </c>
      <c r="AL2604" t="s">
        <v>6186</v>
      </c>
      <c r="AM2604" t="s">
        <v>6186</v>
      </c>
      <c r="AN2604" t="s">
        <v>6186</v>
      </c>
      <c r="AO2604" t="s">
        <v>6186</v>
      </c>
      <c r="AP2604" t="s">
        <v>6186</v>
      </c>
      <c r="AQ2604" t="s">
        <v>6186</v>
      </c>
      <c r="AR2604" t="s">
        <v>6186</v>
      </c>
      <c r="AS2604" t="s">
        <v>6186</v>
      </c>
      <c r="AT2604" t="s">
        <v>6186</v>
      </c>
      <c r="AU2604" t="s">
        <v>6186</v>
      </c>
      <c r="AV2604" t="s">
        <v>6186</v>
      </c>
      <c r="AW2604" t="s">
        <v>6186</v>
      </c>
      <c r="AX2604" t="s">
        <v>6186</v>
      </c>
      <c r="AY2604" t="s">
        <v>6186</v>
      </c>
      <c r="AZ2604" t="s">
        <v>6186</v>
      </c>
      <c r="BA2604" t="s">
        <v>6186</v>
      </c>
      <c r="BB2604" t="s">
        <v>6186</v>
      </c>
      <c r="BC2604" t="s">
        <v>6186</v>
      </c>
      <c r="BD2604" t="s">
        <v>6186</v>
      </c>
    </row>
    <row r="2605" spans="1:56">
      <c r="A2605" t="s">
        <v>6189</v>
      </c>
      <c r="B2605">
        <v>2750</v>
      </c>
      <c r="C2605">
        <v>2002</v>
      </c>
      <c r="D2605" t="s">
        <v>6186</v>
      </c>
      <c r="E2605" t="s">
        <v>6186</v>
      </c>
      <c r="F2605" t="s">
        <v>6186</v>
      </c>
      <c r="H2605" t="s">
        <v>6186</v>
      </c>
      <c r="I2605" t="str">
        <f t="shared" si="44"/>
        <v/>
      </c>
      <c r="K2605" t="s">
        <v>6186</v>
      </c>
      <c r="L2605" t="s">
        <v>6186</v>
      </c>
      <c r="M2605" t="s">
        <v>6186</v>
      </c>
      <c r="N2605" t="s">
        <v>6186</v>
      </c>
      <c r="O2605" t="s">
        <v>6186</v>
      </c>
      <c r="P2605" t="s">
        <v>6186</v>
      </c>
      <c r="Q2605" t="s">
        <v>6186</v>
      </c>
      <c r="R2605" t="s">
        <v>6186</v>
      </c>
      <c r="S2605" t="s">
        <v>6186</v>
      </c>
      <c r="T2605" t="s">
        <v>6186</v>
      </c>
      <c r="U2605" t="s">
        <v>6186</v>
      </c>
      <c r="V2605" t="s">
        <v>6186</v>
      </c>
      <c r="W2605" t="s">
        <v>6186</v>
      </c>
      <c r="X2605" t="s">
        <v>6186</v>
      </c>
      <c r="Y2605" t="s">
        <v>6186</v>
      </c>
      <c r="Z2605" t="s">
        <v>6186</v>
      </c>
      <c r="AA2605" t="s">
        <v>6186</v>
      </c>
      <c r="AB2605" t="s">
        <v>6186</v>
      </c>
      <c r="AC2605" t="s">
        <v>6186</v>
      </c>
      <c r="AD2605" t="s">
        <v>6186</v>
      </c>
      <c r="AE2605" t="s">
        <v>6186</v>
      </c>
      <c r="AF2605" t="s">
        <v>6186</v>
      </c>
      <c r="AG2605" t="s">
        <v>6186</v>
      </c>
      <c r="AH2605" t="s">
        <v>6186</v>
      </c>
      <c r="AI2605" t="s">
        <v>6186</v>
      </c>
      <c r="AJ2605" t="s">
        <v>6186</v>
      </c>
      <c r="AK2605" t="s">
        <v>6186</v>
      </c>
      <c r="AL2605" t="s">
        <v>6186</v>
      </c>
      <c r="AM2605" t="s">
        <v>6186</v>
      </c>
      <c r="AN2605" t="s">
        <v>6186</v>
      </c>
      <c r="AO2605" t="s">
        <v>6186</v>
      </c>
      <c r="AP2605" t="s">
        <v>6186</v>
      </c>
      <c r="AQ2605" t="s">
        <v>6186</v>
      </c>
      <c r="AR2605" t="s">
        <v>6186</v>
      </c>
      <c r="AS2605" t="s">
        <v>6186</v>
      </c>
      <c r="AT2605" t="s">
        <v>6186</v>
      </c>
      <c r="AU2605" t="s">
        <v>6186</v>
      </c>
      <c r="AV2605" t="s">
        <v>6186</v>
      </c>
      <c r="AW2605" t="s">
        <v>6186</v>
      </c>
      <c r="AX2605" t="s">
        <v>6186</v>
      </c>
      <c r="AY2605" t="s">
        <v>6186</v>
      </c>
      <c r="AZ2605" t="s">
        <v>6186</v>
      </c>
      <c r="BA2605" t="s">
        <v>6186</v>
      </c>
      <c r="BB2605" t="s">
        <v>6186</v>
      </c>
      <c r="BC2605" t="s">
        <v>6186</v>
      </c>
      <c r="BD2605" t="s">
        <v>6186</v>
      </c>
    </row>
    <row r="2606" spans="1:56">
      <c r="A2606" t="s">
        <v>6189</v>
      </c>
      <c r="B2606">
        <v>2750</v>
      </c>
      <c r="C2606">
        <v>2003</v>
      </c>
      <c r="D2606" t="s">
        <v>6186</v>
      </c>
      <c r="E2606" t="s">
        <v>6186</v>
      </c>
      <c r="F2606" t="s">
        <v>6186</v>
      </c>
      <c r="H2606" t="s">
        <v>6186</v>
      </c>
      <c r="I2606" t="str">
        <f t="shared" si="44"/>
        <v/>
      </c>
      <c r="K2606" t="s">
        <v>6186</v>
      </c>
      <c r="L2606" t="s">
        <v>6186</v>
      </c>
      <c r="M2606" t="s">
        <v>6186</v>
      </c>
      <c r="N2606" t="s">
        <v>6186</v>
      </c>
      <c r="O2606" t="s">
        <v>6186</v>
      </c>
      <c r="P2606" t="s">
        <v>6186</v>
      </c>
      <c r="Q2606" t="s">
        <v>6186</v>
      </c>
      <c r="R2606" t="s">
        <v>6186</v>
      </c>
      <c r="S2606" t="s">
        <v>6186</v>
      </c>
      <c r="T2606" t="s">
        <v>6186</v>
      </c>
      <c r="U2606" t="s">
        <v>6186</v>
      </c>
      <c r="V2606" t="s">
        <v>6186</v>
      </c>
      <c r="W2606" t="s">
        <v>6186</v>
      </c>
      <c r="X2606" t="s">
        <v>6186</v>
      </c>
      <c r="Y2606" t="s">
        <v>6186</v>
      </c>
      <c r="Z2606" t="s">
        <v>6186</v>
      </c>
      <c r="AA2606" t="s">
        <v>6186</v>
      </c>
      <c r="AB2606" t="s">
        <v>6186</v>
      </c>
      <c r="AC2606" t="s">
        <v>6186</v>
      </c>
      <c r="AD2606" t="s">
        <v>6186</v>
      </c>
      <c r="AE2606" t="s">
        <v>6186</v>
      </c>
      <c r="AF2606" t="s">
        <v>6186</v>
      </c>
      <c r="AG2606" t="s">
        <v>6186</v>
      </c>
      <c r="AH2606" t="s">
        <v>6186</v>
      </c>
      <c r="AI2606" t="s">
        <v>6186</v>
      </c>
      <c r="AJ2606" t="s">
        <v>6186</v>
      </c>
      <c r="AK2606" t="s">
        <v>6186</v>
      </c>
      <c r="AL2606" t="s">
        <v>6186</v>
      </c>
      <c r="AM2606" t="s">
        <v>6186</v>
      </c>
      <c r="AN2606" t="s">
        <v>6186</v>
      </c>
      <c r="AO2606" t="s">
        <v>6186</v>
      </c>
      <c r="AP2606" t="s">
        <v>6186</v>
      </c>
      <c r="AQ2606" t="s">
        <v>6186</v>
      </c>
      <c r="AR2606" t="s">
        <v>6186</v>
      </c>
      <c r="AS2606" t="s">
        <v>6186</v>
      </c>
      <c r="AT2606" t="s">
        <v>6186</v>
      </c>
      <c r="AU2606" t="s">
        <v>6186</v>
      </c>
      <c r="AV2606" t="s">
        <v>6186</v>
      </c>
      <c r="AW2606" t="s">
        <v>6186</v>
      </c>
      <c r="AX2606" t="s">
        <v>6186</v>
      </c>
      <c r="AY2606" t="s">
        <v>6186</v>
      </c>
      <c r="AZ2606" t="s">
        <v>6186</v>
      </c>
      <c r="BA2606" t="s">
        <v>6186</v>
      </c>
      <c r="BB2606" t="s">
        <v>6186</v>
      </c>
      <c r="BC2606" t="s">
        <v>6186</v>
      </c>
      <c r="BD2606" t="s">
        <v>6186</v>
      </c>
    </row>
    <row r="2607" spans="1:56">
      <c r="A2607" t="s">
        <v>6189</v>
      </c>
      <c r="B2607">
        <v>2750</v>
      </c>
      <c r="C2607">
        <v>2004</v>
      </c>
      <c r="D2607" t="s">
        <v>6186</v>
      </c>
      <c r="E2607" t="s">
        <v>6186</v>
      </c>
      <c r="F2607" t="s">
        <v>6186</v>
      </c>
      <c r="H2607" t="s">
        <v>6186</v>
      </c>
      <c r="I2607" t="str">
        <f t="shared" si="44"/>
        <v/>
      </c>
      <c r="K2607" t="s">
        <v>6186</v>
      </c>
      <c r="L2607" t="s">
        <v>6186</v>
      </c>
      <c r="M2607" t="s">
        <v>6186</v>
      </c>
      <c r="N2607" t="s">
        <v>6186</v>
      </c>
      <c r="O2607" t="s">
        <v>6186</v>
      </c>
      <c r="P2607" t="s">
        <v>6186</v>
      </c>
      <c r="Q2607" t="s">
        <v>6186</v>
      </c>
      <c r="R2607" t="s">
        <v>6186</v>
      </c>
      <c r="S2607" t="s">
        <v>6186</v>
      </c>
      <c r="T2607" t="s">
        <v>6186</v>
      </c>
      <c r="U2607" t="s">
        <v>6186</v>
      </c>
      <c r="V2607" t="s">
        <v>6186</v>
      </c>
      <c r="W2607" t="s">
        <v>6186</v>
      </c>
      <c r="X2607" t="s">
        <v>6186</v>
      </c>
      <c r="Y2607" t="s">
        <v>6186</v>
      </c>
      <c r="Z2607" t="s">
        <v>6186</v>
      </c>
      <c r="AA2607" t="s">
        <v>6186</v>
      </c>
      <c r="AB2607" t="s">
        <v>6186</v>
      </c>
      <c r="AC2607" t="s">
        <v>6186</v>
      </c>
      <c r="AD2607" t="s">
        <v>6186</v>
      </c>
      <c r="AE2607" t="s">
        <v>6186</v>
      </c>
      <c r="AF2607" t="s">
        <v>6186</v>
      </c>
      <c r="AG2607" t="s">
        <v>6186</v>
      </c>
      <c r="AH2607" t="s">
        <v>6186</v>
      </c>
      <c r="AI2607" t="s">
        <v>6186</v>
      </c>
      <c r="AJ2607" t="s">
        <v>6186</v>
      </c>
      <c r="AK2607" t="s">
        <v>6186</v>
      </c>
      <c r="AL2607" t="s">
        <v>6186</v>
      </c>
      <c r="AM2607" t="s">
        <v>6186</v>
      </c>
      <c r="AN2607" t="s">
        <v>6186</v>
      </c>
      <c r="AO2607" t="s">
        <v>6186</v>
      </c>
      <c r="AP2607" t="s">
        <v>6186</v>
      </c>
      <c r="AQ2607" t="s">
        <v>6186</v>
      </c>
      <c r="AR2607" t="s">
        <v>6186</v>
      </c>
      <c r="AS2607" t="s">
        <v>6186</v>
      </c>
      <c r="AT2607" t="s">
        <v>6186</v>
      </c>
      <c r="AU2607" t="s">
        <v>6186</v>
      </c>
      <c r="AV2607" t="s">
        <v>6186</v>
      </c>
      <c r="AW2607" t="s">
        <v>6186</v>
      </c>
      <c r="AX2607" t="s">
        <v>6186</v>
      </c>
      <c r="AY2607" t="s">
        <v>6186</v>
      </c>
      <c r="AZ2607" t="s">
        <v>6186</v>
      </c>
      <c r="BA2607" t="s">
        <v>6186</v>
      </c>
      <c r="BB2607" t="s">
        <v>6186</v>
      </c>
      <c r="BC2607" t="s">
        <v>6186</v>
      </c>
      <c r="BD2607" t="s">
        <v>6186</v>
      </c>
    </row>
    <row r="2608" spans="1:56">
      <c r="A2608" t="s">
        <v>6189</v>
      </c>
      <c r="B2608">
        <v>2750</v>
      </c>
      <c r="C2608">
        <v>2005</v>
      </c>
      <c r="D2608" t="s">
        <v>6186</v>
      </c>
      <c r="E2608" t="s">
        <v>6186</v>
      </c>
      <c r="F2608" t="s">
        <v>6186</v>
      </c>
      <c r="H2608" t="s">
        <v>6186</v>
      </c>
      <c r="I2608" t="str">
        <f t="shared" si="44"/>
        <v/>
      </c>
      <c r="K2608" t="s">
        <v>6186</v>
      </c>
      <c r="L2608" t="s">
        <v>6186</v>
      </c>
      <c r="M2608" t="s">
        <v>6186</v>
      </c>
      <c r="N2608" t="s">
        <v>6186</v>
      </c>
      <c r="O2608" t="s">
        <v>6186</v>
      </c>
      <c r="P2608" t="s">
        <v>6186</v>
      </c>
      <c r="Q2608" t="s">
        <v>6186</v>
      </c>
      <c r="R2608" t="s">
        <v>6186</v>
      </c>
      <c r="S2608" t="s">
        <v>6186</v>
      </c>
      <c r="T2608" t="s">
        <v>6186</v>
      </c>
      <c r="U2608" t="s">
        <v>6186</v>
      </c>
      <c r="V2608" t="s">
        <v>6186</v>
      </c>
      <c r="W2608" t="s">
        <v>6186</v>
      </c>
      <c r="X2608" t="s">
        <v>6186</v>
      </c>
      <c r="Y2608" t="s">
        <v>6186</v>
      </c>
      <c r="Z2608" t="s">
        <v>6186</v>
      </c>
      <c r="AA2608" t="s">
        <v>6186</v>
      </c>
      <c r="AB2608" t="s">
        <v>6186</v>
      </c>
      <c r="AC2608" t="s">
        <v>6186</v>
      </c>
      <c r="AD2608" t="s">
        <v>6186</v>
      </c>
      <c r="AE2608" t="s">
        <v>6186</v>
      </c>
      <c r="AF2608" t="s">
        <v>6186</v>
      </c>
      <c r="AG2608" t="s">
        <v>6186</v>
      </c>
      <c r="AH2608" t="s">
        <v>6186</v>
      </c>
      <c r="AI2608" t="s">
        <v>6186</v>
      </c>
      <c r="AJ2608" t="s">
        <v>6186</v>
      </c>
      <c r="AK2608" t="s">
        <v>6186</v>
      </c>
      <c r="AL2608" t="s">
        <v>6186</v>
      </c>
      <c r="AM2608" t="s">
        <v>6186</v>
      </c>
      <c r="AN2608" t="s">
        <v>6186</v>
      </c>
      <c r="AO2608" t="s">
        <v>6186</v>
      </c>
      <c r="AP2608" t="s">
        <v>6186</v>
      </c>
      <c r="AQ2608" t="s">
        <v>6186</v>
      </c>
      <c r="AR2608" t="s">
        <v>6186</v>
      </c>
      <c r="AS2608" t="s">
        <v>6186</v>
      </c>
      <c r="AT2608" t="s">
        <v>6186</v>
      </c>
      <c r="AU2608" t="s">
        <v>6186</v>
      </c>
      <c r="AV2608" t="s">
        <v>6186</v>
      </c>
      <c r="AW2608" t="s">
        <v>6186</v>
      </c>
      <c r="AX2608" t="s">
        <v>6186</v>
      </c>
      <c r="AY2608" t="s">
        <v>6186</v>
      </c>
      <c r="AZ2608" t="s">
        <v>6186</v>
      </c>
      <c r="BA2608" t="s">
        <v>6186</v>
      </c>
      <c r="BB2608" t="s">
        <v>6186</v>
      </c>
      <c r="BC2608" t="s">
        <v>6186</v>
      </c>
      <c r="BD2608" t="s">
        <v>6186</v>
      </c>
    </row>
    <row r="2609" spans="1:56">
      <c r="A2609" t="s">
        <v>6189</v>
      </c>
      <c r="B2609">
        <v>2750</v>
      </c>
      <c r="C2609">
        <v>2006</v>
      </c>
      <c r="D2609" t="s">
        <v>6186</v>
      </c>
      <c r="E2609" t="s">
        <v>6186</v>
      </c>
      <c r="F2609" t="s">
        <v>6186</v>
      </c>
      <c r="H2609" t="s">
        <v>6186</v>
      </c>
      <c r="I2609" t="str">
        <f t="shared" si="44"/>
        <v/>
      </c>
      <c r="K2609" t="s">
        <v>6186</v>
      </c>
      <c r="L2609" t="s">
        <v>6186</v>
      </c>
      <c r="M2609" t="s">
        <v>6186</v>
      </c>
      <c r="N2609" t="s">
        <v>6186</v>
      </c>
      <c r="O2609" t="s">
        <v>6186</v>
      </c>
      <c r="P2609" t="s">
        <v>6186</v>
      </c>
      <c r="Q2609" t="s">
        <v>6186</v>
      </c>
      <c r="R2609" t="s">
        <v>6186</v>
      </c>
      <c r="S2609" t="s">
        <v>6186</v>
      </c>
      <c r="T2609" t="s">
        <v>6186</v>
      </c>
      <c r="U2609" t="s">
        <v>6186</v>
      </c>
      <c r="V2609" t="s">
        <v>6186</v>
      </c>
      <c r="W2609" t="s">
        <v>6186</v>
      </c>
      <c r="X2609" t="s">
        <v>6186</v>
      </c>
      <c r="Y2609" t="s">
        <v>6186</v>
      </c>
      <c r="Z2609" t="s">
        <v>6186</v>
      </c>
      <c r="AA2609" t="s">
        <v>6186</v>
      </c>
      <c r="AB2609" t="s">
        <v>6186</v>
      </c>
      <c r="AC2609" t="s">
        <v>6186</v>
      </c>
      <c r="AD2609" t="s">
        <v>6186</v>
      </c>
      <c r="AE2609" t="s">
        <v>6186</v>
      </c>
      <c r="AF2609" t="s">
        <v>6186</v>
      </c>
      <c r="AG2609" t="s">
        <v>6186</v>
      </c>
      <c r="AH2609" t="s">
        <v>6186</v>
      </c>
      <c r="AI2609" t="s">
        <v>6186</v>
      </c>
      <c r="AJ2609" t="s">
        <v>6186</v>
      </c>
      <c r="AK2609" t="s">
        <v>6186</v>
      </c>
      <c r="AL2609" t="s">
        <v>6186</v>
      </c>
      <c r="AM2609" t="s">
        <v>6186</v>
      </c>
      <c r="AN2609" t="s">
        <v>6186</v>
      </c>
      <c r="AO2609" t="s">
        <v>6186</v>
      </c>
      <c r="AP2609" t="s">
        <v>6186</v>
      </c>
      <c r="AQ2609" t="s">
        <v>6186</v>
      </c>
      <c r="AR2609" t="s">
        <v>6186</v>
      </c>
      <c r="AS2609" t="s">
        <v>6186</v>
      </c>
      <c r="AT2609" t="s">
        <v>6186</v>
      </c>
      <c r="AU2609" t="s">
        <v>6186</v>
      </c>
      <c r="AV2609" t="s">
        <v>6186</v>
      </c>
      <c r="AW2609" t="s">
        <v>6186</v>
      </c>
      <c r="AX2609" t="s">
        <v>6186</v>
      </c>
      <c r="AY2609" t="s">
        <v>6186</v>
      </c>
      <c r="AZ2609" t="s">
        <v>6186</v>
      </c>
      <c r="BA2609" t="s">
        <v>6186</v>
      </c>
      <c r="BB2609" t="s">
        <v>6186</v>
      </c>
      <c r="BC2609" t="s">
        <v>6186</v>
      </c>
      <c r="BD2609" t="s">
        <v>6186</v>
      </c>
    </row>
    <row r="2610" spans="1:56">
      <c r="A2610" t="s">
        <v>6189</v>
      </c>
      <c r="B2610">
        <v>2750</v>
      </c>
      <c r="C2610">
        <v>2007</v>
      </c>
      <c r="D2610" t="s">
        <v>6186</v>
      </c>
      <c r="E2610" t="s">
        <v>6186</v>
      </c>
      <c r="F2610" t="s">
        <v>6186</v>
      </c>
      <c r="H2610" t="s">
        <v>6186</v>
      </c>
      <c r="I2610" t="str">
        <f t="shared" si="44"/>
        <v/>
      </c>
      <c r="K2610" t="s">
        <v>6186</v>
      </c>
      <c r="L2610" t="s">
        <v>6186</v>
      </c>
      <c r="M2610" t="s">
        <v>6186</v>
      </c>
      <c r="N2610" t="s">
        <v>6186</v>
      </c>
      <c r="O2610" t="s">
        <v>6186</v>
      </c>
      <c r="P2610" t="s">
        <v>6186</v>
      </c>
      <c r="Q2610" t="s">
        <v>6186</v>
      </c>
      <c r="R2610" t="s">
        <v>6186</v>
      </c>
      <c r="S2610" t="s">
        <v>6186</v>
      </c>
      <c r="T2610" t="s">
        <v>6186</v>
      </c>
      <c r="U2610" t="s">
        <v>6186</v>
      </c>
      <c r="V2610" t="s">
        <v>6186</v>
      </c>
      <c r="W2610" t="s">
        <v>6186</v>
      </c>
      <c r="X2610" t="s">
        <v>6186</v>
      </c>
      <c r="Y2610" t="s">
        <v>6186</v>
      </c>
      <c r="Z2610" t="s">
        <v>6186</v>
      </c>
      <c r="AA2610" t="s">
        <v>6186</v>
      </c>
      <c r="AB2610" t="s">
        <v>6186</v>
      </c>
      <c r="AC2610" t="s">
        <v>6186</v>
      </c>
      <c r="AD2610" t="s">
        <v>6186</v>
      </c>
      <c r="AE2610" t="s">
        <v>6186</v>
      </c>
      <c r="AF2610" t="s">
        <v>6186</v>
      </c>
      <c r="AG2610" t="s">
        <v>6186</v>
      </c>
      <c r="AH2610" t="s">
        <v>6186</v>
      </c>
      <c r="AI2610" t="s">
        <v>6186</v>
      </c>
      <c r="AJ2610" t="s">
        <v>6186</v>
      </c>
      <c r="AK2610" t="s">
        <v>6186</v>
      </c>
      <c r="AL2610" t="s">
        <v>6186</v>
      </c>
      <c r="AM2610" t="s">
        <v>6186</v>
      </c>
      <c r="AN2610" t="s">
        <v>6186</v>
      </c>
      <c r="AO2610" t="s">
        <v>6186</v>
      </c>
      <c r="AP2610" t="s">
        <v>6186</v>
      </c>
      <c r="AQ2610" t="s">
        <v>6186</v>
      </c>
      <c r="AR2610" t="s">
        <v>6186</v>
      </c>
      <c r="AS2610" t="s">
        <v>6186</v>
      </c>
      <c r="AT2610" t="s">
        <v>6186</v>
      </c>
      <c r="AU2610" t="s">
        <v>6186</v>
      </c>
      <c r="AV2610" t="s">
        <v>6186</v>
      </c>
      <c r="AW2610" t="s">
        <v>6186</v>
      </c>
      <c r="AX2610" t="s">
        <v>6186</v>
      </c>
      <c r="AY2610" t="s">
        <v>6186</v>
      </c>
      <c r="AZ2610" t="s">
        <v>6186</v>
      </c>
      <c r="BA2610" t="s">
        <v>6186</v>
      </c>
      <c r="BB2610" t="s">
        <v>6186</v>
      </c>
      <c r="BC2610" t="s">
        <v>6186</v>
      </c>
      <c r="BD2610" t="s">
        <v>6186</v>
      </c>
    </row>
    <row r="2611" spans="1:56">
      <c r="A2611" t="s">
        <v>6189</v>
      </c>
      <c r="B2611">
        <v>2750</v>
      </c>
      <c r="C2611">
        <v>2008</v>
      </c>
      <c r="D2611" t="s">
        <v>6186</v>
      </c>
      <c r="E2611" t="s">
        <v>6186</v>
      </c>
      <c r="F2611" t="s">
        <v>6186</v>
      </c>
      <c r="H2611" t="s">
        <v>6186</v>
      </c>
      <c r="I2611" t="str">
        <f t="shared" si="44"/>
        <v/>
      </c>
      <c r="K2611" t="s">
        <v>6186</v>
      </c>
      <c r="L2611" t="s">
        <v>6186</v>
      </c>
      <c r="M2611" t="s">
        <v>6186</v>
      </c>
      <c r="N2611" t="s">
        <v>6186</v>
      </c>
      <c r="O2611" t="s">
        <v>6186</v>
      </c>
      <c r="P2611" t="s">
        <v>6186</v>
      </c>
      <c r="Q2611" t="s">
        <v>6186</v>
      </c>
      <c r="R2611" t="s">
        <v>6186</v>
      </c>
      <c r="S2611" t="s">
        <v>6186</v>
      </c>
      <c r="T2611" t="s">
        <v>6186</v>
      </c>
      <c r="U2611" t="s">
        <v>6186</v>
      </c>
      <c r="V2611" t="s">
        <v>6186</v>
      </c>
      <c r="W2611" t="s">
        <v>6186</v>
      </c>
      <c r="X2611" t="s">
        <v>6186</v>
      </c>
      <c r="Y2611" t="s">
        <v>6186</v>
      </c>
      <c r="Z2611" t="s">
        <v>6186</v>
      </c>
      <c r="AA2611" t="s">
        <v>6186</v>
      </c>
      <c r="AB2611" t="s">
        <v>6186</v>
      </c>
      <c r="AC2611" t="s">
        <v>6186</v>
      </c>
      <c r="AD2611" t="s">
        <v>6186</v>
      </c>
      <c r="AE2611" t="s">
        <v>6186</v>
      </c>
      <c r="AF2611" t="s">
        <v>6186</v>
      </c>
      <c r="AG2611" t="s">
        <v>6186</v>
      </c>
      <c r="AH2611" t="s">
        <v>6186</v>
      </c>
      <c r="AI2611" t="s">
        <v>6186</v>
      </c>
      <c r="AJ2611" t="s">
        <v>6186</v>
      </c>
      <c r="AK2611" t="s">
        <v>6186</v>
      </c>
      <c r="AL2611" t="s">
        <v>6186</v>
      </c>
      <c r="AM2611" t="s">
        <v>6186</v>
      </c>
      <c r="AN2611" t="s">
        <v>6186</v>
      </c>
      <c r="AO2611" t="s">
        <v>6186</v>
      </c>
      <c r="AP2611" t="s">
        <v>6186</v>
      </c>
      <c r="AQ2611" t="s">
        <v>6186</v>
      </c>
      <c r="AR2611" t="s">
        <v>6186</v>
      </c>
      <c r="AS2611" t="s">
        <v>6186</v>
      </c>
      <c r="AT2611" t="s">
        <v>6186</v>
      </c>
      <c r="AU2611" t="s">
        <v>6186</v>
      </c>
      <c r="AV2611" t="s">
        <v>6186</v>
      </c>
      <c r="AW2611" t="s">
        <v>6186</v>
      </c>
      <c r="AX2611" t="s">
        <v>6186</v>
      </c>
      <c r="AY2611" t="s">
        <v>6186</v>
      </c>
      <c r="AZ2611" t="s">
        <v>6186</v>
      </c>
      <c r="BA2611" t="s">
        <v>6186</v>
      </c>
      <c r="BB2611" t="s">
        <v>6186</v>
      </c>
      <c r="BC2611" t="s">
        <v>6186</v>
      </c>
      <c r="BD2611" t="s">
        <v>6186</v>
      </c>
    </row>
    <row r="2612" spans="1:56">
      <c r="A2612" t="s">
        <v>6189</v>
      </c>
      <c r="B2612">
        <v>2750</v>
      </c>
      <c r="C2612">
        <v>2009</v>
      </c>
      <c r="D2612" t="s">
        <v>6186</v>
      </c>
      <c r="E2612" t="s">
        <v>6186</v>
      </c>
      <c r="F2612" t="s">
        <v>6186</v>
      </c>
      <c r="H2612" t="s">
        <v>6186</v>
      </c>
      <c r="I2612" t="str">
        <f t="shared" si="44"/>
        <v/>
      </c>
      <c r="K2612" t="s">
        <v>6186</v>
      </c>
      <c r="L2612" t="s">
        <v>6186</v>
      </c>
      <c r="M2612" t="s">
        <v>6186</v>
      </c>
      <c r="N2612" t="s">
        <v>6186</v>
      </c>
      <c r="O2612" t="s">
        <v>6186</v>
      </c>
      <c r="P2612" t="s">
        <v>6186</v>
      </c>
      <c r="Q2612" t="s">
        <v>6186</v>
      </c>
      <c r="R2612" t="s">
        <v>6186</v>
      </c>
      <c r="S2612" t="s">
        <v>6186</v>
      </c>
      <c r="T2612" t="s">
        <v>6186</v>
      </c>
      <c r="U2612" t="s">
        <v>6186</v>
      </c>
      <c r="V2612" t="s">
        <v>6186</v>
      </c>
      <c r="W2612" t="s">
        <v>6186</v>
      </c>
      <c r="X2612" t="s">
        <v>6186</v>
      </c>
      <c r="Y2612" t="s">
        <v>6186</v>
      </c>
      <c r="Z2612" t="s">
        <v>6186</v>
      </c>
      <c r="AA2612" t="s">
        <v>6186</v>
      </c>
      <c r="AB2612" t="s">
        <v>6186</v>
      </c>
      <c r="AC2612" t="s">
        <v>6186</v>
      </c>
      <c r="AD2612" t="s">
        <v>6186</v>
      </c>
      <c r="AE2612" t="s">
        <v>6186</v>
      </c>
      <c r="AF2612" t="s">
        <v>6186</v>
      </c>
      <c r="AG2612" t="s">
        <v>6186</v>
      </c>
      <c r="AH2612" t="s">
        <v>6186</v>
      </c>
      <c r="AI2612" t="s">
        <v>6186</v>
      </c>
      <c r="AJ2612" t="s">
        <v>6186</v>
      </c>
      <c r="AK2612" t="s">
        <v>6186</v>
      </c>
      <c r="AL2612" t="s">
        <v>6186</v>
      </c>
      <c r="AM2612" t="s">
        <v>6186</v>
      </c>
      <c r="AN2612" t="s">
        <v>6186</v>
      </c>
      <c r="AO2612" t="s">
        <v>6186</v>
      </c>
      <c r="AP2612" t="s">
        <v>6186</v>
      </c>
      <c r="AQ2612" t="s">
        <v>6186</v>
      </c>
      <c r="AR2612" t="s">
        <v>6186</v>
      </c>
      <c r="AS2612" t="s">
        <v>6186</v>
      </c>
      <c r="AT2612" t="s">
        <v>6186</v>
      </c>
      <c r="AU2612" t="s">
        <v>6186</v>
      </c>
      <c r="AV2612" t="s">
        <v>6186</v>
      </c>
      <c r="AW2612" t="s">
        <v>6186</v>
      </c>
      <c r="AX2612" t="s">
        <v>6186</v>
      </c>
      <c r="AY2612" t="s">
        <v>6186</v>
      </c>
      <c r="AZ2612" t="s">
        <v>6186</v>
      </c>
      <c r="BA2612" t="s">
        <v>6186</v>
      </c>
      <c r="BB2612" t="s">
        <v>6186</v>
      </c>
      <c r="BC2612" t="s">
        <v>6186</v>
      </c>
      <c r="BD2612" t="s">
        <v>6186</v>
      </c>
    </row>
    <row r="2613" spans="1:56">
      <c r="A2613" t="s">
        <v>6189</v>
      </c>
      <c r="B2613">
        <v>2750</v>
      </c>
      <c r="C2613">
        <v>2010</v>
      </c>
      <c r="D2613" t="s">
        <v>6186</v>
      </c>
      <c r="E2613" t="s">
        <v>6186</v>
      </c>
      <c r="F2613" t="s">
        <v>6186</v>
      </c>
      <c r="H2613" t="s">
        <v>6186</v>
      </c>
      <c r="I2613" t="str">
        <f t="shared" si="44"/>
        <v/>
      </c>
      <c r="K2613" t="s">
        <v>6186</v>
      </c>
      <c r="L2613" t="s">
        <v>6186</v>
      </c>
      <c r="M2613" t="s">
        <v>6186</v>
      </c>
      <c r="N2613" t="s">
        <v>6186</v>
      </c>
      <c r="O2613" t="s">
        <v>6186</v>
      </c>
      <c r="P2613" t="s">
        <v>6186</v>
      </c>
      <c r="Q2613" t="s">
        <v>6186</v>
      </c>
      <c r="R2613" t="s">
        <v>6186</v>
      </c>
      <c r="S2613" t="s">
        <v>6186</v>
      </c>
      <c r="T2613" t="s">
        <v>6186</v>
      </c>
      <c r="U2613" t="s">
        <v>6186</v>
      </c>
      <c r="V2613" t="s">
        <v>6186</v>
      </c>
      <c r="W2613" t="s">
        <v>6186</v>
      </c>
      <c r="X2613" t="s">
        <v>6186</v>
      </c>
      <c r="Y2613" t="s">
        <v>6186</v>
      </c>
      <c r="Z2613" t="s">
        <v>6186</v>
      </c>
      <c r="AA2613" t="s">
        <v>6186</v>
      </c>
      <c r="AB2613" t="s">
        <v>6186</v>
      </c>
      <c r="AC2613" t="s">
        <v>6186</v>
      </c>
      <c r="AD2613" t="s">
        <v>6186</v>
      </c>
      <c r="AE2613" t="s">
        <v>6186</v>
      </c>
      <c r="AF2613" t="s">
        <v>6186</v>
      </c>
      <c r="AG2613" t="s">
        <v>6186</v>
      </c>
      <c r="AH2613" t="s">
        <v>6186</v>
      </c>
      <c r="AI2613" t="s">
        <v>6186</v>
      </c>
      <c r="AJ2613" t="s">
        <v>6186</v>
      </c>
      <c r="AK2613" t="s">
        <v>6186</v>
      </c>
      <c r="AL2613" t="s">
        <v>6186</v>
      </c>
      <c r="AM2613" t="s">
        <v>6186</v>
      </c>
      <c r="AN2613" t="s">
        <v>6186</v>
      </c>
      <c r="AO2613" t="s">
        <v>6186</v>
      </c>
      <c r="AP2613" t="s">
        <v>6186</v>
      </c>
      <c r="AQ2613" t="s">
        <v>6186</v>
      </c>
      <c r="AR2613" t="s">
        <v>6186</v>
      </c>
      <c r="AS2613" t="s">
        <v>6186</v>
      </c>
      <c r="AT2613" t="s">
        <v>6186</v>
      </c>
      <c r="AU2613" t="s">
        <v>6186</v>
      </c>
      <c r="AV2613" t="s">
        <v>6186</v>
      </c>
      <c r="AW2613" t="s">
        <v>6186</v>
      </c>
      <c r="AX2613" t="s">
        <v>6186</v>
      </c>
      <c r="AY2613" t="s">
        <v>6186</v>
      </c>
      <c r="AZ2613" t="s">
        <v>6186</v>
      </c>
      <c r="BA2613" t="s">
        <v>6186</v>
      </c>
      <c r="BB2613" t="s">
        <v>6186</v>
      </c>
      <c r="BC2613" t="s">
        <v>6186</v>
      </c>
      <c r="BD2613" t="s">
        <v>6186</v>
      </c>
    </row>
    <row r="2614" spans="1:56">
      <c r="A2614" t="s">
        <v>6189</v>
      </c>
      <c r="B2614">
        <v>2750</v>
      </c>
      <c r="C2614">
        <v>2011</v>
      </c>
      <c r="D2614" t="s">
        <v>6186</v>
      </c>
      <c r="E2614" t="s">
        <v>6186</v>
      </c>
      <c r="F2614" t="s">
        <v>6186</v>
      </c>
      <c r="H2614" t="s">
        <v>6186</v>
      </c>
      <c r="I2614" t="str">
        <f t="shared" si="44"/>
        <v/>
      </c>
      <c r="K2614" t="s">
        <v>6186</v>
      </c>
      <c r="L2614" t="s">
        <v>6186</v>
      </c>
      <c r="M2614" t="s">
        <v>6186</v>
      </c>
      <c r="N2614" t="s">
        <v>6186</v>
      </c>
      <c r="O2614" t="s">
        <v>6186</v>
      </c>
      <c r="P2614" t="s">
        <v>6186</v>
      </c>
      <c r="Q2614" t="s">
        <v>6186</v>
      </c>
      <c r="R2614" t="s">
        <v>6186</v>
      </c>
      <c r="S2614" t="s">
        <v>6186</v>
      </c>
      <c r="T2614" t="s">
        <v>6186</v>
      </c>
      <c r="U2614" t="s">
        <v>6186</v>
      </c>
      <c r="V2614" t="s">
        <v>6186</v>
      </c>
      <c r="W2614" t="s">
        <v>6186</v>
      </c>
      <c r="X2614" t="s">
        <v>6186</v>
      </c>
      <c r="Y2614" t="s">
        <v>6186</v>
      </c>
      <c r="Z2614" t="s">
        <v>6186</v>
      </c>
      <c r="AA2614" t="s">
        <v>6186</v>
      </c>
      <c r="AB2614" t="s">
        <v>6186</v>
      </c>
      <c r="AC2614" t="s">
        <v>6186</v>
      </c>
      <c r="AD2614" t="s">
        <v>6186</v>
      </c>
      <c r="AE2614" t="s">
        <v>6186</v>
      </c>
      <c r="AF2614" t="s">
        <v>6186</v>
      </c>
      <c r="AG2614" t="s">
        <v>6186</v>
      </c>
      <c r="AH2614" t="s">
        <v>6186</v>
      </c>
      <c r="AI2614" t="s">
        <v>6186</v>
      </c>
      <c r="AJ2614" t="s">
        <v>6186</v>
      </c>
      <c r="AK2614" t="s">
        <v>6186</v>
      </c>
      <c r="AL2614" t="s">
        <v>6186</v>
      </c>
      <c r="AM2614" t="s">
        <v>6186</v>
      </c>
      <c r="AN2614" t="s">
        <v>6186</v>
      </c>
      <c r="AO2614" t="s">
        <v>6186</v>
      </c>
      <c r="AP2614" t="s">
        <v>6186</v>
      </c>
      <c r="AQ2614" t="s">
        <v>6186</v>
      </c>
      <c r="AR2614" t="s">
        <v>6186</v>
      </c>
      <c r="AS2614" t="s">
        <v>6186</v>
      </c>
      <c r="AT2614" t="s">
        <v>6186</v>
      </c>
      <c r="AU2614" t="s">
        <v>6186</v>
      </c>
      <c r="AV2614" t="s">
        <v>6186</v>
      </c>
      <c r="AW2614" t="s">
        <v>6186</v>
      </c>
      <c r="AX2614" t="s">
        <v>6186</v>
      </c>
      <c r="AY2614" t="s">
        <v>6186</v>
      </c>
      <c r="AZ2614" t="s">
        <v>6186</v>
      </c>
      <c r="BA2614" t="s">
        <v>6186</v>
      </c>
      <c r="BB2614" t="s">
        <v>6186</v>
      </c>
      <c r="BC2614" t="s">
        <v>6186</v>
      </c>
      <c r="BD2614" t="s">
        <v>6186</v>
      </c>
    </row>
    <row r="2615" spans="1:56">
      <c r="A2615" t="s">
        <v>6189</v>
      </c>
      <c r="B2615">
        <v>2750</v>
      </c>
      <c r="C2615">
        <v>2012</v>
      </c>
      <c r="D2615" t="s">
        <v>6186</v>
      </c>
      <c r="E2615" t="s">
        <v>6186</v>
      </c>
      <c r="F2615" t="s">
        <v>6186</v>
      </c>
      <c r="H2615" t="s">
        <v>6186</v>
      </c>
      <c r="I2615" t="str">
        <f t="shared" si="44"/>
        <v/>
      </c>
      <c r="K2615" t="s">
        <v>6186</v>
      </c>
      <c r="L2615" t="s">
        <v>6186</v>
      </c>
      <c r="M2615" t="s">
        <v>6186</v>
      </c>
      <c r="N2615" t="s">
        <v>6186</v>
      </c>
      <c r="O2615" t="s">
        <v>6186</v>
      </c>
      <c r="P2615" t="s">
        <v>6186</v>
      </c>
      <c r="Q2615" t="s">
        <v>6186</v>
      </c>
      <c r="R2615" t="s">
        <v>6186</v>
      </c>
      <c r="S2615" t="s">
        <v>6186</v>
      </c>
      <c r="T2615" t="s">
        <v>6186</v>
      </c>
      <c r="U2615" t="s">
        <v>6186</v>
      </c>
      <c r="V2615" t="s">
        <v>6186</v>
      </c>
      <c r="W2615" t="s">
        <v>6186</v>
      </c>
      <c r="X2615" t="s">
        <v>6186</v>
      </c>
      <c r="Y2615" t="s">
        <v>6186</v>
      </c>
      <c r="Z2615" t="s">
        <v>6186</v>
      </c>
      <c r="AA2615" t="s">
        <v>6186</v>
      </c>
      <c r="AB2615" t="s">
        <v>6186</v>
      </c>
      <c r="AC2615" t="s">
        <v>6186</v>
      </c>
      <c r="AD2615" t="s">
        <v>6186</v>
      </c>
      <c r="AE2615" t="s">
        <v>6186</v>
      </c>
      <c r="AF2615" t="s">
        <v>6186</v>
      </c>
      <c r="AG2615" t="s">
        <v>6186</v>
      </c>
      <c r="AH2615" t="s">
        <v>6186</v>
      </c>
      <c r="AI2615" t="s">
        <v>6186</v>
      </c>
      <c r="AJ2615" t="s">
        <v>6186</v>
      </c>
      <c r="AK2615" t="s">
        <v>6186</v>
      </c>
      <c r="AL2615" t="s">
        <v>6186</v>
      </c>
      <c r="AM2615" t="s">
        <v>6186</v>
      </c>
      <c r="AN2615" t="s">
        <v>6186</v>
      </c>
      <c r="AO2615" t="s">
        <v>6186</v>
      </c>
      <c r="AP2615" t="s">
        <v>6186</v>
      </c>
      <c r="AQ2615" t="s">
        <v>6186</v>
      </c>
      <c r="AR2615" t="s">
        <v>6186</v>
      </c>
      <c r="AS2615" t="s">
        <v>6186</v>
      </c>
      <c r="AT2615" t="s">
        <v>6186</v>
      </c>
      <c r="AU2615" t="s">
        <v>6186</v>
      </c>
      <c r="AV2615" t="s">
        <v>6186</v>
      </c>
      <c r="AW2615" t="s">
        <v>6186</v>
      </c>
      <c r="AX2615" t="s">
        <v>6186</v>
      </c>
      <c r="AY2615" t="s">
        <v>6186</v>
      </c>
      <c r="AZ2615" t="s">
        <v>6186</v>
      </c>
      <c r="BA2615" t="s">
        <v>6186</v>
      </c>
      <c r="BB2615" t="s">
        <v>6186</v>
      </c>
      <c r="BC2615" t="s">
        <v>6186</v>
      </c>
      <c r="BD2615" t="s">
        <v>6186</v>
      </c>
    </row>
    <row r="2616" spans="1:56">
      <c r="A2616" t="s">
        <v>6189</v>
      </c>
      <c r="B2616">
        <v>2750</v>
      </c>
      <c r="C2616">
        <v>2013</v>
      </c>
      <c r="D2616" t="s">
        <v>6186</v>
      </c>
      <c r="E2616" t="s">
        <v>6186</v>
      </c>
      <c r="F2616" t="s">
        <v>6186</v>
      </c>
      <c r="H2616" t="s">
        <v>6186</v>
      </c>
      <c r="I2616" t="str">
        <f t="shared" si="44"/>
        <v/>
      </c>
      <c r="K2616" t="s">
        <v>6186</v>
      </c>
      <c r="L2616" t="s">
        <v>6186</v>
      </c>
      <c r="M2616" t="s">
        <v>6186</v>
      </c>
      <c r="N2616" t="s">
        <v>6186</v>
      </c>
      <c r="O2616" t="s">
        <v>6186</v>
      </c>
      <c r="P2616" t="s">
        <v>6186</v>
      </c>
      <c r="Q2616" t="s">
        <v>6186</v>
      </c>
      <c r="R2616" t="s">
        <v>6186</v>
      </c>
      <c r="S2616" t="s">
        <v>6186</v>
      </c>
      <c r="T2616" t="s">
        <v>6186</v>
      </c>
      <c r="U2616" t="s">
        <v>6186</v>
      </c>
      <c r="V2616" t="s">
        <v>6186</v>
      </c>
      <c r="W2616" t="s">
        <v>6186</v>
      </c>
      <c r="X2616" t="s">
        <v>6186</v>
      </c>
      <c r="Y2616" t="s">
        <v>6186</v>
      </c>
      <c r="Z2616" t="s">
        <v>6186</v>
      </c>
      <c r="AA2616" t="s">
        <v>6186</v>
      </c>
      <c r="AB2616" t="s">
        <v>6186</v>
      </c>
      <c r="AC2616" t="s">
        <v>6186</v>
      </c>
      <c r="AD2616" t="s">
        <v>6186</v>
      </c>
      <c r="AE2616" t="s">
        <v>6186</v>
      </c>
      <c r="AF2616" t="s">
        <v>6186</v>
      </c>
      <c r="AG2616" t="s">
        <v>6186</v>
      </c>
      <c r="AH2616" t="s">
        <v>6186</v>
      </c>
      <c r="AI2616" t="s">
        <v>6186</v>
      </c>
      <c r="AJ2616" t="s">
        <v>6186</v>
      </c>
      <c r="AK2616" t="s">
        <v>6186</v>
      </c>
      <c r="AL2616" t="s">
        <v>6186</v>
      </c>
      <c r="AM2616" t="s">
        <v>6186</v>
      </c>
      <c r="AN2616" t="s">
        <v>6186</v>
      </c>
      <c r="AO2616" t="s">
        <v>6186</v>
      </c>
      <c r="AP2616" t="s">
        <v>6186</v>
      </c>
      <c r="AQ2616" t="s">
        <v>6186</v>
      </c>
      <c r="AR2616" t="s">
        <v>6186</v>
      </c>
      <c r="AS2616" t="s">
        <v>6186</v>
      </c>
      <c r="AT2616" t="s">
        <v>6186</v>
      </c>
      <c r="AU2616" t="s">
        <v>6186</v>
      </c>
      <c r="AV2616" t="s">
        <v>6186</v>
      </c>
      <c r="AW2616" t="s">
        <v>6186</v>
      </c>
      <c r="AX2616" t="s">
        <v>6186</v>
      </c>
      <c r="AY2616" t="s">
        <v>6186</v>
      </c>
      <c r="AZ2616" t="s">
        <v>6186</v>
      </c>
      <c r="BA2616" t="s">
        <v>6186</v>
      </c>
      <c r="BB2616" t="s">
        <v>6186</v>
      </c>
      <c r="BC2616" t="s">
        <v>6186</v>
      </c>
      <c r="BD2616" t="s">
        <v>6186</v>
      </c>
    </row>
    <row r="2617" spans="1:56">
      <c r="A2617" t="s">
        <v>6189</v>
      </c>
      <c r="B2617">
        <v>2750</v>
      </c>
      <c r="C2617">
        <v>2014</v>
      </c>
      <c r="D2617" t="s">
        <v>6186</v>
      </c>
      <c r="E2617" t="s">
        <v>6186</v>
      </c>
      <c r="F2617" t="s">
        <v>6186</v>
      </c>
      <c r="H2617" t="s">
        <v>6186</v>
      </c>
      <c r="I2617" t="str">
        <f t="shared" si="44"/>
        <v/>
      </c>
      <c r="K2617" t="s">
        <v>6186</v>
      </c>
      <c r="L2617" t="s">
        <v>6186</v>
      </c>
      <c r="M2617" t="s">
        <v>6186</v>
      </c>
      <c r="N2617" t="s">
        <v>6186</v>
      </c>
      <c r="O2617" t="s">
        <v>6186</v>
      </c>
      <c r="P2617" t="s">
        <v>6186</v>
      </c>
      <c r="Q2617" t="s">
        <v>6186</v>
      </c>
      <c r="R2617" t="s">
        <v>6186</v>
      </c>
      <c r="S2617" t="s">
        <v>6186</v>
      </c>
      <c r="T2617" t="s">
        <v>6186</v>
      </c>
      <c r="U2617" t="s">
        <v>6186</v>
      </c>
      <c r="V2617" t="s">
        <v>6186</v>
      </c>
      <c r="W2617" t="s">
        <v>6186</v>
      </c>
      <c r="X2617" t="s">
        <v>6186</v>
      </c>
      <c r="Y2617" t="s">
        <v>6186</v>
      </c>
      <c r="Z2617" t="s">
        <v>6186</v>
      </c>
      <c r="AA2617" t="s">
        <v>6186</v>
      </c>
      <c r="AB2617" t="s">
        <v>6186</v>
      </c>
      <c r="AC2617" t="s">
        <v>6186</v>
      </c>
      <c r="AD2617" t="s">
        <v>6186</v>
      </c>
      <c r="AE2617" t="s">
        <v>6186</v>
      </c>
      <c r="AF2617" t="s">
        <v>6186</v>
      </c>
      <c r="AG2617" t="s">
        <v>6186</v>
      </c>
      <c r="AH2617" t="s">
        <v>6186</v>
      </c>
      <c r="AI2617" t="s">
        <v>6186</v>
      </c>
      <c r="AJ2617" t="s">
        <v>6186</v>
      </c>
      <c r="AK2617" t="s">
        <v>6186</v>
      </c>
      <c r="AL2617" t="s">
        <v>6186</v>
      </c>
      <c r="AM2617" t="s">
        <v>6186</v>
      </c>
      <c r="AN2617" t="s">
        <v>6186</v>
      </c>
      <c r="AO2617" t="s">
        <v>6186</v>
      </c>
      <c r="AP2617" t="s">
        <v>6186</v>
      </c>
      <c r="AQ2617" t="s">
        <v>6186</v>
      </c>
      <c r="AR2617" t="s">
        <v>6186</v>
      </c>
      <c r="AS2617" t="s">
        <v>6186</v>
      </c>
      <c r="AT2617" t="s">
        <v>6186</v>
      </c>
      <c r="AU2617" t="s">
        <v>6186</v>
      </c>
      <c r="AV2617" t="s">
        <v>6186</v>
      </c>
      <c r="AW2617" t="s">
        <v>6186</v>
      </c>
      <c r="AX2617" t="s">
        <v>6186</v>
      </c>
      <c r="AY2617" t="s">
        <v>6186</v>
      </c>
      <c r="AZ2617" t="s">
        <v>6186</v>
      </c>
      <c r="BA2617" t="s">
        <v>6186</v>
      </c>
      <c r="BB2617" t="s">
        <v>6186</v>
      </c>
      <c r="BC2617" t="s">
        <v>6186</v>
      </c>
      <c r="BD2617" t="s">
        <v>6186</v>
      </c>
    </row>
    <row r="2618" spans="1:56">
      <c r="A2618" t="s">
        <v>6189</v>
      </c>
      <c r="B2618">
        <v>2750</v>
      </c>
      <c r="C2618">
        <v>2015</v>
      </c>
      <c r="D2618" t="s">
        <v>6186</v>
      </c>
      <c r="E2618" t="s">
        <v>6186</v>
      </c>
      <c r="F2618" t="s">
        <v>6186</v>
      </c>
      <c r="H2618" t="s">
        <v>6186</v>
      </c>
      <c r="I2618" t="str">
        <f t="shared" si="44"/>
        <v/>
      </c>
      <c r="K2618" t="s">
        <v>6186</v>
      </c>
      <c r="L2618" t="s">
        <v>6186</v>
      </c>
      <c r="M2618" t="s">
        <v>6186</v>
      </c>
      <c r="N2618" t="s">
        <v>6186</v>
      </c>
      <c r="O2618" t="s">
        <v>6186</v>
      </c>
      <c r="P2618" t="s">
        <v>6186</v>
      </c>
      <c r="Q2618" t="s">
        <v>6186</v>
      </c>
      <c r="R2618" t="s">
        <v>6186</v>
      </c>
      <c r="S2618" t="s">
        <v>6186</v>
      </c>
      <c r="T2618" t="s">
        <v>6186</v>
      </c>
      <c r="U2618" t="s">
        <v>6186</v>
      </c>
      <c r="V2618" t="s">
        <v>6186</v>
      </c>
      <c r="W2618" t="s">
        <v>6186</v>
      </c>
      <c r="X2618" t="s">
        <v>6186</v>
      </c>
      <c r="Y2618" t="s">
        <v>6186</v>
      </c>
      <c r="Z2618" t="s">
        <v>6186</v>
      </c>
      <c r="AA2618" t="s">
        <v>6186</v>
      </c>
      <c r="AB2618" t="s">
        <v>6186</v>
      </c>
      <c r="AC2618" t="s">
        <v>6186</v>
      </c>
      <c r="AD2618" t="s">
        <v>6186</v>
      </c>
      <c r="AE2618" t="s">
        <v>6186</v>
      </c>
      <c r="AF2618" t="s">
        <v>6186</v>
      </c>
      <c r="AG2618" t="s">
        <v>6186</v>
      </c>
      <c r="AH2618" t="s">
        <v>6186</v>
      </c>
      <c r="AI2618" t="s">
        <v>6186</v>
      </c>
      <c r="AJ2618" t="s">
        <v>6186</v>
      </c>
      <c r="AK2618" t="s">
        <v>6186</v>
      </c>
      <c r="AL2618" t="s">
        <v>6186</v>
      </c>
      <c r="AM2618" t="s">
        <v>6186</v>
      </c>
      <c r="AN2618" t="s">
        <v>6186</v>
      </c>
      <c r="AO2618" t="s">
        <v>6186</v>
      </c>
      <c r="AP2618" t="s">
        <v>6186</v>
      </c>
      <c r="AQ2618" t="s">
        <v>6186</v>
      </c>
      <c r="AR2618" t="s">
        <v>6186</v>
      </c>
      <c r="AS2618" t="s">
        <v>6186</v>
      </c>
      <c r="AT2618" t="s">
        <v>6186</v>
      </c>
      <c r="AU2618" t="s">
        <v>6186</v>
      </c>
      <c r="AV2618" t="s">
        <v>6186</v>
      </c>
      <c r="AW2618" t="s">
        <v>6186</v>
      </c>
      <c r="AX2618" t="s">
        <v>6186</v>
      </c>
      <c r="AY2618" t="s">
        <v>6186</v>
      </c>
      <c r="AZ2618" t="s">
        <v>6186</v>
      </c>
      <c r="BA2618" t="s">
        <v>6186</v>
      </c>
      <c r="BB2618" t="s">
        <v>6186</v>
      </c>
      <c r="BC2618" t="s">
        <v>6186</v>
      </c>
      <c r="BD2618" t="s">
        <v>6186</v>
      </c>
    </row>
    <row r="2619" spans="1:56">
      <c r="A2619" t="s">
        <v>6189</v>
      </c>
      <c r="B2619">
        <v>2750</v>
      </c>
      <c r="C2619">
        <v>2016</v>
      </c>
      <c r="D2619" t="s">
        <v>6186</v>
      </c>
      <c r="E2619" t="s">
        <v>6186</v>
      </c>
      <c r="F2619" t="s">
        <v>6186</v>
      </c>
      <c r="H2619" t="s">
        <v>6186</v>
      </c>
      <c r="I2619" t="str">
        <f t="shared" si="44"/>
        <v/>
      </c>
      <c r="K2619" t="s">
        <v>6186</v>
      </c>
      <c r="L2619" t="s">
        <v>6186</v>
      </c>
      <c r="M2619" t="s">
        <v>6186</v>
      </c>
      <c r="N2619" t="s">
        <v>6186</v>
      </c>
      <c r="O2619" t="s">
        <v>6186</v>
      </c>
      <c r="P2619" t="s">
        <v>6186</v>
      </c>
      <c r="Q2619" t="s">
        <v>6186</v>
      </c>
      <c r="R2619" t="s">
        <v>6186</v>
      </c>
      <c r="S2619" t="s">
        <v>6186</v>
      </c>
      <c r="T2619" t="s">
        <v>6186</v>
      </c>
      <c r="U2619" t="s">
        <v>6186</v>
      </c>
      <c r="V2619" t="s">
        <v>6186</v>
      </c>
      <c r="W2619" t="s">
        <v>6186</v>
      </c>
      <c r="X2619" t="s">
        <v>6186</v>
      </c>
      <c r="Y2619" t="s">
        <v>6186</v>
      </c>
      <c r="Z2619" t="s">
        <v>6186</v>
      </c>
      <c r="AA2619" t="s">
        <v>6186</v>
      </c>
      <c r="AB2619" t="s">
        <v>6186</v>
      </c>
      <c r="AC2619" t="s">
        <v>6186</v>
      </c>
      <c r="AD2619" t="s">
        <v>6186</v>
      </c>
      <c r="AE2619" t="s">
        <v>6186</v>
      </c>
      <c r="AF2619" t="s">
        <v>6186</v>
      </c>
      <c r="AG2619" t="s">
        <v>6186</v>
      </c>
      <c r="AH2619" t="s">
        <v>6186</v>
      </c>
      <c r="AI2619" t="s">
        <v>6186</v>
      </c>
      <c r="AJ2619" t="s">
        <v>6186</v>
      </c>
      <c r="AK2619" t="s">
        <v>6186</v>
      </c>
      <c r="AL2619" t="s">
        <v>6186</v>
      </c>
      <c r="AM2619" t="s">
        <v>6186</v>
      </c>
      <c r="AN2619" t="s">
        <v>6186</v>
      </c>
      <c r="AO2619" t="s">
        <v>6186</v>
      </c>
      <c r="AP2619" t="s">
        <v>6186</v>
      </c>
      <c r="AQ2619" t="s">
        <v>6186</v>
      </c>
      <c r="AR2619" t="s">
        <v>6186</v>
      </c>
      <c r="AS2619" t="s">
        <v>6186</v>
      </c>
      <c r="AT2619" t="s">
        <v>6186</v>
      </c>
      <c r="AU2619" t="s">
        <v>6186</v>
      </c>
      <c r="AV2619" t="s">
        <v>6186</v>
      </c>
      <c r="AW2619" t="s">
        <v>6186</v>
      </c>
      <c r="AX2619" t="s">
        <v>6186</v>
      </c>
      <c r="AY2619" t="s">
        <v>6186</v>
      </c>
      <c r="AZ2619" t="s">
        <v>6186</v>
      </c>
      <c r="BA2619" t="s">
        <v>6186</v>
      </c>
      <c r="BB2619" t="s">
        <v>6186</v>
      </c>
      <c r="BC2619" t="s">
        <v>6186</v>
      </c>
      <c r="BD2619" t="s">
        <v>6186</v>
      </c>
    </row>
    <row r="2620" spans="1:56">
      <c r="A2620" t="s">
        <v>6189</v>
      </c>
      <c r="B2620">
        <v>2750</v>
      </c>
      <c r="C2620">
        <v>2017</v>
      </c>
      <c r="D2620" t="s">
        <v>6186</v>
      </c>
      <c r="E2620" t="s">
        <v>6186</v>
      </c>
      <c r="F2620" t="s">
        <v>6186</v>
      </c>
      <c r="H2620" t="s">
        <v>6186</v>
      </c>
      <c r="I2620" t="str">
        <f t="shared" si="44"/>
        <v/>
      </c>
      <c r="K2620" t="s">
        <v>6186</v>
      </c>
      <c r="L2620" t="s">
        <v>6186</v>
      </c>
      <c r="M2620" t="s">
        <v>6186</v>
      </c>
      <c r="N2620" t="s">
        <v>6186</v>
      </c>
      <c r="O2620" t="s">
        <v>6186</v>
      </c>
      <c r="P2620" t="s">
        <v>6186</v>
      </c>
      <c r="Q2620" t="s">
        <v>6186</v>
      </c>
      <c r="R2620" t="s">
        <v>6186</v>
      </c>
      <c r="S2620" t="s">
        <v>6186</v>
      </c>
      <c r="T2620" t="s">
        <v>6186</v>
      </c>
      <c r="U2620" t="s">
        <v>6186</v>
      </c>
      <c r="V2620" t="s">
        <v>6186</v>
      </c>
      <c r="W2620" t="s">
        <v>6186</v>
      </c>
      <c r="X2620" t="s">
        <v>6186</v>
      </c>
      <c r="Y2620" t="s">
        <v>6186</v>
      </c>
      <c r="Z2620" t="s">
        <v>6186</v>
      </c>
      <c r="AA2620" t="s">
        <v>6186</v>
      </c>
      <c r="AB2620" t="s">
        <v>6186</v>
      </c>
      <c r="AC2620" t="s">
        <v>6186</v>
      </c>
      <c r="AD2620" t="s">
        <v>6186</v>
      </c>
      <c r="AE2620" t="s">
        <v>6186</v>
      </c>
      <c r="AF2620" t="s">
        <v>6186</v>
      </c>
      <c r="AG2620" t="s">
        <v>6186</v>
      </c>
      <c r="AH2620" t="s">
        <v>6186</v>
      </c>
      <c r="AI2620" t="s">
        <v>6186</v>
      </c>
      <c r="AJ2620" t="s">
        <v>6186</v>
      </c>
      <c r="AK2620" t="s">
        <v>6186</v>
      </c>
      <c r="AL2620" t="s">
        <v>6186</v>
      </c>
      <c r="AM2620" t="s">
        <v>6186</v>
      </c>
      <c r="AN2620" t="s">
        <v>6186</v>
      </c>
      <c r="AO2620" t="s">
        <v>6186</v>
      </c>
      <c r="AP2620" t="s">
        <v>6186</v>
      </c>
      <c r="AQ2620" t="s">
        <v>6186</v>
      </c>
      <c r="AR2620" t="s">
        <v>6186</v>
      </c>
      <c r="AS2620" t="s">
        <v>6186</v>
      </c>
      <c r="AT2620" t="s">
        <v>6186</v>
      </c>
      <c r="AU2620" t="s">
        <v>6186</v>
      </c>
      <c r="AV2620" t="s">
        <v>6186</v>
      </c>
      <c r="AW2620" t="s">
        <v>6186</v>
      </c>
      <c r="AX2620" t="s">
        <v>6186</v>
      </c>
      <c r="AY2620" t="s">
        <v>6186</v>
      </c>
      <c r="AZ2620" t="s">
        <v>6186</v>
      </c>
      <c r="BA2620" t="s">
        <v>6186</v>
      </c>
      <c r="BB2620" t="s">
        <v>6186</v>
      </c>
      <c r="BC2620" t="s">
        <v>6186</v>
      </c>
      <c r="BD2620" t="s">
        <v>6186</v>
      </c>
    </row>
    <row r="2621" spans="1:56">
      <c r="A2621" t="s">
        <v>6189</v>
      </c>
      <c r="B2621">
        <v>2750</v>
      </c>
      <c r="C2621">
        <v>2018</v>
      </c>
      <c r="D2621" t="s">
        <v>6186</v>
      </c>
      <c r="E2621" t="s">
        <v>6186</v>
      </c>
      <c r="F2621" t="s">
        <v>6186</v>
      </c>
      <c r="H2621" t="s">
        <v>6186</v>
      </c>
      <c r="I2621" t="str">
        <f t="shared" si="44"/>
        <v/>
      </c>
      <c r="K2621" t="s">
        <v>6186</v>
      </c>
      <c r="L2621" t="s">
        <v>6186</v>
      </c>
      <c r="M2621" t="s">
        <v>6186</v>
      </c>
      <c r="N2621" t="s">
        <v>6186</v>
      </c>
      <c r="O2621" t="s">
        <v>6186</v>
      </c>
      <c r="P2621" t="s">
        <v>6186</v>
      </c>
      <c r="Q2621" t="s">
        <v>6186</v>
      </c>
      <c r="R2621" t="s">
        <v>6186</v>
      </c>
      <c r="S2621" t="s">
        <v>6186</v>
      </c>
      <c r="T2621" t="s">
        <v>6186</v>
      </c>
      <c r="U2621" t="s">
        <v>6186</v>
      </c>
      <c r="V2621" t="s">
        <v>6186</v>
      </c>
      <c r="W2621" t="s">
        <v>6186</v>
      </c>
      <c r="X2621" t="s">
        <v>6186</v>
      </c>
      <c r="Y2621" t="s">
        <v>6186</v>
      </c>
      <c r="Z2621" t="s">
        <v>6186</v>
      </c>
      <c r="AA2621" t="s">
        <v>6186</v>
      </c>
      <c r="AB2621" t="s">
        <v>6186</v>
      </c>
      <c r="AC2621" t="s">
        <v>6186</v>
      </c>
      <c r="AD2621" t="s">
        <v>6186</v>
      </c>
      <c r="AE2621" t="s">
        <v>6186</v>
      </c>
      <c r="AF2621" t="s">
        <v>6186</v>
      </c>
      <c r="AG2621" t="s">
        <v>6186</v>
      </c>
      <c r="AH2621" t="s">
        <v>6186</v>
      </c>
      <c r="AI2621" t="s">
        <v>6186</v>
      </c>
      <c r="AJ2621" t="s">
        <v>6186</v>
      </c>
      <c r="AK2621" t="s">
        <v>6186</v>
      </c>
      <c r="AL2621" t="s">
        <v>6186</v>
      </c>
      <c r="AM2621" t="s">
        <v>6186</v>
      </c>
      <c r="AN2621" t="s">
        <v>6186</v>
      </c>
      <c r="AO2621" t="s">
        <v>6186</v>
      </c>
      <c r="AP2621" t="s">
        <v>6186</v>
      </c>
      <c r="AQ2621" t="s">
        <v>6186</v>
      </c>
      <c r="AR2621" t="s">
        <v>6186</v>
      </c>
      <c r="AS2621" t="s">
        <v>6186</v>
      </c>
      <c r="AT2621" t="s">
        <v>6186</v>
      </c>
      <c r="AU2621" t="s">
        <v>6186</v>
      </c>
      <c r="AV2621" t="s">
        <v>6186</v>
      </c>
      <c r="AW2621" t="s">
        <v>6186</v>
      </c>
      <c r="AX2621" t="s">
        <v>6186</v>
      </c>
      <c r="AY2621" t="s">
        <v>6186</v>
      </c>
      <c r="AZ2621" t="s">
        <v>6186</v>
      </c>
      <c r="BA2621" t="s">
        <v>6186</v>
      </c>
      <c r="BB2621" t="s">
        <v>6186</v>
      </c>
      <c r="BC2621" t="s">
        <v>6186</v>
      </c>
      <c r="BD2621" t="s">
        <v>6186</v>
      </c>
    </row>
    <row r="2622" spans="1:56">
      <c r="A2622" t="s">
        <v>6189</v>
      </c>
      <c r="B2622">
        <v>2750</v>
      </c>
      <c r="C2622">
        <v>2019</v>
      </c>
      <c r="D2622" t="s">
        <v>6186</v>
      </c>
      <c r="E2622" t="s">
        <v>6186</v>
      </c>
      <c r="F2622" t="s">
        <v>6186</v>
      </c>
      <c r="H2622" t="s">
        <v>6186</v>
      </c>
      <c r="I2622" t="str">
        <f t="shared" si="44"/>
        <v/>
      </c>
      <c r="K2622" t="s">
        <v>6186</v>
      </c>
      <c r="L2622" t="s">
        <v>6186</v>
      </c>
      <c r="M2622" t="s">
        <v>6186</v>
      </c>
      <c r="N2622" t="s">
        <v>6186</v>
      </c>
      <c r="O2622" t="s">
        <v>6186</v>
      </c>
      <c r="P2622" t="s">
        <v>6186</v>
      </c>
      <c r="Q2622" t="s">
        <v>6186</v>
      </c>
      <c r="R2622" t="s">
        <v>6186</v>
      </c>
      <c r="S2622" t="s">
        <v>6186</v>
      </c>
      <c r="T2622" t="s">
        <v>6186</v>
      </c>
      <c r="U2622" t="s">
        <v>6186</v>
      </c>
      <c r="V2622" t="s">
        <v>6186</v>
      </c>
      <c r="W2622" t="s">
        <v>6186</v>
      </c>
      <c r="X2622" t="s">
        <v>6186</v>
      </c>
      <c r="Y2622" t="s">
        <v>6186</v>
      </c>
      <c r="Z2622" t="s">
        <v>6186</v>
      </c>
      <c r="AA2622" t="s">
        <v>6186</v>
      </c>
      <c r="AB2622" t="s">
        <v>6186</v>
      </c>
      <c r="AC2622" t="s">
        <v>6186</v>
      </c>
      <c r="AD2622" t="s">
        <v>6186</v>
      </c>
      <c r="AE2622" t="s">
        <v>6186</v>
      </c>
      <c r="AF2622" t="s">
        <v>6186</v>
      </c>
      <c r="AG2622" t="s">
        <v>6186</v>
      </c>
      <c r="AH2622" t="s">
        <v>6186</v>
      </c>
      <c r="AI2622" t="s">
        <v>6186</v>
      </c>
      <c r="AJ2622" t="s">
        <v>6186</v>
      </c>
      <c r="AK2622" t="s">
        <v>6186</v>
      </c>
      <c r="AL2622" t="s">
        <v>6186</v>
      </c>
      <c r="AM2622" t="s">
        <v>6186</v>
      </c>
      <c r="AN2622" t="s">
        <v>6186</v>
      </c>
      <c r="AO2622" t="s">
        <v>6186</v>
      </c>
      <c r="AP2622" t="s">
        <v>6186</v>
      </c>
      <c r="AQ2622" t="s">
        <v>6186</v>
      </c>
      <c r="AR2622" t="s">
        <v>6186</v>
      </c>
      <c r="AS2622" t="s">
        <v>6186</v>
      </c>
      <c r="AT2622" t="s">
        <v>6186</v>
      </c>
      <c r="AU2622" t="s">
        <v>6186</v>
      </c>
      <c r="AV2622" t="s">
        <v>6186</v>
      </c>
      <c r="AW2622" t="s">
        <v>6186</v>
      </c>
      <c r="AX2622" t="s">
        <v>6186</v>
      </c>
      <c r="AY2622" t="s">
        <v>6186</v>
      </c>
      <c r="AZ2622" t="s">
        <v>6186</v>
      </c>
      <c r="BA2622" t="s">
        <v>6186</v>
      </c>
      <c r="BB2622" t="s">
        <v>6186</v>
      </c>
      <c r="BC2622" t="s">
        <v>6186</v>
      </c>
      <c r="BD2622" t="s">
        <v>6186</v>
      </c>
    </row>
    <row r="2623" spans="1:56">
      <c r="A2623" t="s">
        <v>6189</v>
      </c>
      <c r="B2623">
        <v>2750</v>
      </c>
      <c r="C2623">
        <v>2020</v>
      </c>
      <c r="D2623" t="s">
        <v>6186</v>
      </c>
      <c r="E2623" t="s">
        <v>6186</v>
      </c>
      <c r="F2623" t="s">
        <v>6186</v>
      </c>
      <c r="H2623" t="s">
        <v>6186</v>
      </c>
      <c r="I2623" t="str">
        <f t="shared" si="44"/>
        <v/>
      </c>
      <c r="K2623" t="s">
        <v>6186</v>
      </c>
      <c r="L2623" t="s">
        <v>6186</v>
      </c>
      <c r="M2623" t="s">
        <v>6186</v>
      </c>
      <c r="N2623" t="s">
        <v>6186</v>
      </c>
      <c r="O2623" t="s">
        <v>6186</v>
      </c>
      <c r="P2623" t="s">
        <v>6186</v>
      </c>
      <c r="Q2623" t="s">
        <v>6186</v>
      </c>
      <c r="R2623" t="s">
        <v>6186</v>
      </c>
      <c r="S2623" t="s">
        <v>6186</v>
      </c>
      <c r="T2623" t="s">
        <v>6186</v>
      </c>
      <c r="U2623" t="s">
        <v>6186</v>
      </c>
      <c r="V2623" t="s">
        <v>6186</v>
      </c>
      <c r="W2623" t="s">
        <v>6186</v>
      </c>
      <c r="X2623" t="s">
        <v>6186</v>
      </c>
      <c r="Y2623" t="s">
        <v>6186</v>
      </c>
      <c r="Z2623" t="s">
        <v>6186</v>
      </c>
      <c r="AA2623" t="s">
        <v>6186</v>
      </c>
      <c r="AB2623" t="s">
        <v>6186</v>
      </c>
      <c r="AC2623" t="s">
        <v>6186</v>
      </c>
      <c r="AD2623" t="s">
        <v>6186</v>
      </c>
      <c r="AE2623" t="s">
        <v>6186</v>
      </c>
      <c r="AF2623" t="s">
        <v>6186</v>
      </c>
      <c r="AG2623" t="s">
        <v>6186</v>
      </c>
      <c r="AH2623" t="s">
        <v>6186</v>
      </c>
      <c r="AI2623" t="s">
        <v>6186</v>
      </c>
      <c r="AJ2623" t="s">
        <v>6186</v>
      </c>
      <c r="AK2623" t="s">
        <v>6186</v>
      </c>
      <c r="AL2623" t="s">
        <v>6186</v>
      </c>
      <c r="AM2623" t="s">
        <v>6186</v>
      </c>
      <c r="AN2623" t="s">
        <v>6186</v>
      </c>
      <c r="AO2623" t="s">
        <v>6186</v>
      </c>
      <c r="AP2623" t="s">
        <v>6186</v>
      </c>
      <c r="AQ2623" t="s">
        <v>6186</v>
      </c>
      <c r="AR2623" t="s">
        <v>6186</v>
      </c>
      <c r="AS2623" t="s">
        <v>6186</v>
      </c>
      <c r="AT2623" t="s">
        <v>6186</v>
      </c>
      <c r="AU2623" t="s">
        <v>6186</v>
      </c>
      <c r="AV2623" t="s">
        <v>6186</v>
      </c>
      <c r="AW2623" t="s">
        <v>6186</v>
      </c>
      <c r="AX2623" t="s">
        <v>6186</v>
      </c>
      <c r="AY2623" t="s">
        <v>6186</v>
      </c>
      <c r="AZ2623" t="s">
        <v>6186</v>
      </c>
      <c r="BA2623" t="s">
        <v>6186</v>
      </c>
      <c r="BB2623" t="s">
        <v>6186</v>
      </c>
      <c r="BC2623" t="s">
        <v>6186</v>
      </c>
      <c r="BD2623" t="s">
        <v>6186</v>
      </c>
    </row>
    <row r="2624" spans="1:56">
      <c r="A2624" t="s">
        <v>6189</v>
      </c>
      <c r="B2624">
        <v>2750</v>
      </c>
      <c r="C2624">
        <v>2021</v>
      </c>
      <c r="D2624" t="s">
        <v>6186</v>
      </c>
      <c r="E2624" t="s">
        <v>6186</v>
      </c>
      <c r="F2624" t="s">
        <v>6186</v>
      </c>
      <c r="G2624" t="str">
        <f>IFERROR(F2624*E2624,"")</f>
        <v/>
      </c>
      <c r="H2624" t="s">
        <v>6186</v>
      </c>
      <c r="I2624" t="str">
        <f t="shared" si="44"/>
        <v/>
      </c>
      <c r="J2624" t="str">
        <f>IFERROR(M2624*E2624,"")</f>
        <v/>
      </c>
      <c r="K2624" t="s">
        <v>6186</v>
      </c>
      <c r="L2624" t="s">
        <v>6186</v>
      </c>
      <c r="M2624" t="s">
        <v>6186</v>
      </c>
      <c r="N2624" t="s">
        <v>6186</v>
      </c>
      <c r="O2624" t="s">
        <v>6186</v>
      </c>
      <c r="P2624" t="s">
        <v>6186</v>
      </c>
      <c r="Q2624" t="s">
        <v>6186</v>
      </c>
      <c r="R2624" t="s">
        <v>6186</v>
      </c>
      <c r="S2624" t="s">
        <v>6186</v>
      </c>
      <c r="T2624" t="s">
        <v>6186</v>
      </c>
      <c r="U2624" t="s">
        <v>6186</v>
      </c>
      <c r="V2624" t="s">
        <v>6186</v>
      </c>
      <c r="W2624" t="s">
        <v>6186</v>
      </c>
      <c r="X2624" t="s">
        <v>6186</v>
      </c>
      <c r="Y2624" t="s">
        <v>6186</v>
      </c>
      <c r="Z2624" t="s">
        <v>6186</v>
      </c>
      <c r="AA2624" t="s">
        <v>6186</v>
      </c>
      <c r="AB2624" t="s">
        <v>6186</v>
      </c>
      <c r="AC2624" t="s">
        <v>6186</v>
      </c>
      <c r="AD2624" t="s">
        <v>6186</v>
      </c>
      <c r="AE2624" t="s">
        <v>6186</v>
      </c>
      <c r="AF2624" t="s">
        <v>6186</v>
      </c>
      <c r="AG2624" t="s">
        <v>6186</v>
      </c>
      <c r="AH2624" t="s">
        <v>6186</v>
      </c>
      <c r="AI2624" t="s">
        <v>6186</v>
      </c>
      <c r="AJ2624" t="s">
        <v>6186</v>
      </c>
      <c r="AK2624" t="s">
        <v>6186</v>
      </c>
      <c r="AL2624" t="s">
        <v>6186</v>
      </c>
      <c r="AM2624" t="s">
        <v>6186</v>
      </c>
      <c r="AN2624" t="s">
        <v>6186</v>
      </c>
      <c r="AO2624" t="s">
        <v>6186</v>
      </c>
      <c r="AP2624" t="s">
        <v>6186</v>
      </c>
      <c r="AQ2624" t="s">
        <v>6186</v>
      </c>
      <c r="AR2624" t="s">
        <v>6186</v>
      </c>
      <c r="AS2624" t="s">
        <v>6186</v>
      </c>
      <c r="AT2624" t="s">
        <v>6186</v>
      </c>
      <c r="AU2624" t="s">
        <v>6186</v>
      </c>
      <c r="AV2624" t="s">
        <v>6186</v>
      </c>
      <c r="AW2624" t="s">
        <v>6186</v>
      </c>
      <c r="AX2624" t="s">
        <v>6186</v>
      </c>
      <c r="AY2624" t="s">
        <v>6186</v>
      </c>
      <c r="AZ2624" t="s">
        <v>6186</v>
      </c>
      <c r="BA2624" t="s">
        <v>6186</v>
      </c>
      <c r="BB2624" t="s">
        <v>6186</v>
      </c>
      <c r="BC2624" t="s">
        <v>6186</v>
      </c>
      <c r="BD2624" t="s">
        <v>6186</v>
      </c>
    </row>
    <row r="2625" spans="1:56">
      <c r="A2625" t="s">
        <v>6189</v>
      </c>
      <c r="B2625">
        <v>2750</v>
      </c>
      <c r="C2625" t="s">
        <v>6187</v>
      </c>
      <c r="D2625" t="s">
        <v>6186</v>
      </c>
      <c r="E2625" t="s">
        <v>6186</v>
      </c>
      <c r="F2625" t="s">
        <v>6186</v>
      </c>
      <c r="H2625" t="s">
        <v>6186</v>
      </c>
      <c r="I2625" t="str">
        <f t="shared" si="44"/>
        <v/>
      </c>
      <c r="K2625" t="s">
        <v>6186</v>
      </c>
      <c r="L2625" t="s">
        <v>6186</v>
      </c>
      <c r="M2625" t="s">
        <v>6186</v>
      </c>
      <c r="N2625" t="s">
        <v>6186</v>
      </c>
      <c r="O2625" t="s">
        <v>6186</v>
      </c>
      <c r="P2625" t="s">
        <v>6186</v>
      </c>
      <c r="Q2625" t="s">
        <v>6186</v>
      </c>
      <c r="R2625" t="s">
        <v>6186</v>
      </c>
      <c r="S2625" t="s">
        <v>6186</v>
      </c>
      <c r="T2625" t="s">
        <v>6186</v>
      </c>
      <c r="U2625" t="s">
        <v>6186</v>
      </c>
      <c r="V2625" t="s">
        <v>6186</v>
      </c>
      <c r="W2625" t="s">
        <v>6186</v>
      </c>
      <c r="X2625" t="s">
        <v>6186</v>
      </c>
      <c r="Y2625" t="s">
        <v>6186</v>
      </c>
      <c r="Z2625" t="s">
        <v>6186</v>
      </c>
      <c r="AA2625" t="s">
        <v>6186</v>
      </c>
      <c r="AB2625" t="s">
        <v>6186</v>
      </c>
      <c r="AC2625" t="s">
        <v>6186</v>
      </c>
      <c r="AD2625" t="s">
        <v>6186</v>
      </c>
      <c r="AE2625" t="s">
        <v>6186</v>
      </c>
      <c r="AF2625" t="s">
        <v>6186</v>
      </c>
      <c r="AG2625" t="s">
        <v>6186</v>
      </c>
      <c r="AH2625" t="s">
        <v>6186</v>
      </c>
      <c r="AI2625" t="s">
        <v>6186</v>
      </c>
      <c r="AJ2625" t="s">
        <v>6186</v>
      </c>
      <c r="AK2625" t="s">
        <v>6186</v>
      </c>
      <c r="AL2625" t="s">
        <v>6186</v>
      </c>
      <c r="AM2625" t="s">
        <v>6186</v>
      </c>
      <c r="AN2625" t="s">
        <v>6186</v>
      </c>
      <c r="AO2625" t="s">
        <v>6186</v>
      </c>
      <c r="AP2625" t="s">
        <v>6186</v>
      </c>
      <c r="AQ2625" t="s">
        <v>6186</v>
      </c>
      <c r="AR2625" t="s">
        <v>6186</v>
      </c>
      <c r="AS2625" t="s">
        <v>6186</v>
      </c>
      <c r="AT2625" t="s">
        <v>6186</v>
      </c>
      <c r="AU2625" t="s">
        <v>6186</v>
      </c>
      <c r="AV2625" t="s">
        <v>6186</v>
      </c>
      <c r="AW2625" t="s">
        <v>6186</v>
      </c>
      <c r="AX2625" t="s">
        <v>6186</v>
      </c>
      <c r="AY2625" t="s">
        <v>6186</v>
      </c>
      <c r="AZ2625" t="s">
        <v>6186</v>
      </c>
      <c r="BA2625" t="s">
        <v>6186</v>
      </c>
      <c r="BB2625" t="s">
        <v>6186</v>
      </c>
      <c r="BC2625" t="s">
        <v>6186</v>
      </c>
      <c r="BD2625" t="s">
        <v>6186</v>
      </c>
    </row>
    <row r="2626" spans="1:56">
      <c r="A2626" t="s">
        <v>6185</v>
      </c>
      <c r="B2626">
        <v>3000</v>
      </c>
      <c r="C2626">
        <v>1975</v>
      </c>
      <c r="D2626">
        <v>828</v>
      </c>
      <c r="E2626">
        <v>8.0960000000000004E-2</v>
      </c>
      <c r="F2626">
        <v>21.441120000000002</v>
      </c>
      <c r="H2626">
        <v>18.284569999999999</v>
      </c>
      <c r="I2626">
        <f t="shared" si="44"/>
        <v>1.4803187871999999</v>
      </c>
      <c r="K2626">
        <v>16.57395</v>
      </c>
      <c r="L2626">
        <v>20.92408</v>
      </c>
      <c r="M2626">
        <v>486.03823999999997</v>
      </c>
      <c r="N2626">
        <v>536.20286999999996</v>
      </c>
      <c r="O2626">
        <v>424.72590000000002</v>
      </c>
      <c r="P2626" t="s">
        <v>6186</v>
      </c>
      <c r="Q2626">
        <v>147.32300000000001</v>
      </c>
      <c r="R2626">
        <v>98.585599999999999</v>
      </c>
      <c r="S2626" t="s">
        <v>6186</v>
      </c>
      <c r="T2626">
        <v>0.67435199999999995</v>
      </c>
      <c r="U2626">
        <v>3.2862000000000002E-2</v>
      </c>
      <c r="V2626">
        <v>27.78041</v>
      </c>
      <c r="W2626">
        <v>3.5000000000000003E-2</v>
      </c>
      <c r="X2626" t="s">
        <v>6186</v>
      </c>
      <c r="Y2626">
        <v>0.96499999999999997</v>
      </c>
      <c r="Z2626">
        <v>0.48499999999999999</v>
      </c>
      <c r="AA2626">
        <v>0.51400000000000001</v>
      </c>
      <c r="AB2626">
        <v>1E-3</v>
      </c>
      <c r="AC2626" t="s">
        <v>6186</v>
      </c>
      <c r="AD2626" t="s">
        <v>6186</v>
      </c>
      <c r="AE2626">
        <v>0.82899999999999996</v>
      </c>
      <c r="AF2626" t="s">
        <v>6186</v>
      </c>
      <c r="AG2626">
        <v>0.17100000000000001</v>
      </c>
      <c r="AH2626" t="s">
        <v>6186</v>
      </c>
      <c r="AI2626" t="s">
        <v>6186</v>
      </c>
      <c r="AJ2626" t="s">
        <v>6186</v>
      </c>
      <c r="AK2626" t="s">
        <v>6186</v>
      </c>
      <c r="AL2626" t="s">
        <v>6186</v>
      </c>
      <c r="AM2626" t="s">
        <v>6186</v>
      </c>
      <c r="AN2626" t="s">
        <v>6186</v>
      </c>
      <c r="AO2626" t="s">
        <v>6186</v>
      </c>
      <c r="AP2626">
        <v>1</v>
      </c>
      <c r="AQ2626" t="s">
        <v>6186</v>
      </c>
      <c r="AR2626" t="s">
        <v>6186</v>
      </c>
      <c r="AS2626" t="s">
        <v>6186</v>
      </c>
      <c r="AT2626" t="s">
        <v>6186</v>
      </c>
      <c r="AU2626" t="s">
        <v>6186</v>
      </c>
      <c r="AV2626" t="s">
        <v>6186</v>
      </c>
      <c r="AW2626" t="s">
        <v>6186</v>
      </c>
      <c r="AX2626">
        <v>4.3</v>
      </c>
      <c r="AY2626">
        <v>0.32100000000000001</v>
      </c>
      <c r="AZ2626">
        <v>2.4E-2</v>
      </c>
      <c r="BA2626" t="s">
        <v>6186</v>
      </c>
      <c r="BB2626" t="s">
        <v>6186</v>
      </c>
      <c r="BC2626" t="s">
        <v>6186</v>
      </c>
      <c r="BD2626" t="s">
        <v>6186</v>
      </c>
    </row>
    <row r="2627" spans="1:56">
      <c r="A2627" t="s">
        <v>6185</v>
      </c>
      <c r="B2627">
        <v>3000</v>
      </c>
      <c r="C2627">
        <v>1976</v>
      </c>
      <c r="D2627">
        <v>884</v>
      </c>
      <c r="E2627">
        <v>7.1641999999999997E-2</v>
      </c>
      <c r="F2627">
        <v>23.511469999999999</v>
      </c>
      <c r="H2627">
        <v>20.059360000000002</v>
      </c>
      <c r="I2627">
        <f t="shared" si="44"/>
        <v>1.4370926691200001</v>
      </c>
      <c r="K2627">
        <v>18.088519999999999</v>
      </c>
      <c r="L2627">
        <v>23.140999999999998</v>
      </c>
      <c r="M2627">
        <v>443.03507000000002</v>
      </c>
      <c r="N2627">
        <v>491.30617999999998</v>
      </c>
      <c r="O2627">
        <v>384.03703999999999</v>
      </c>
      <c r="P2627" t="s">
        <v>6186</v>
      </c>
      <c r="Q2627">
        <v>146.9384</v>
      </c>
      <c r="R2627">
        <v>95.159599999999998</v>
      </c>
      <c r="S2627" t="s">
        <v>6186</v>
      </c>
      <c r="T2627">
        <v>0.65681199999999995</v>
      </c>
      <c r="U2627">
        <v>3.1719999999999998E-2</v>
      </c>
      <c r="V2627">
        <v>30.437480000000001</v>
      </c>
      <c r="W2627">
        <v>2.5000000000000001E-2</v>
      </c>
      <c r="X2627" t="s">
        <v>6186</v>
      </c>
      <c r="Y2627">
        <v>0.97499999999999998</v>
      </c>
      <c r="Z2627">
        <v>0.504</v>
      </c>
      <c r="AA2627">
        <v>0.496</v>
      </c>
      <c r="AB2627" t="s">
        <v>6186</v>
      </c>
      <c r="AC2627" t="s">
        <v>6186</v>
      </c>
      <c r="AD2627" t="s">
        <v>6186</v>
      </c>
      <c r="AE2627">
        <v>0.90200000000000002</v>
      </c>
      <c r="AF2627" t="s">
        <v>6186</v>
      </c>
      <c r="AG2627">
        <v>9.8000000000000004E-2</v>
      </c>
      <c r="AH2627" t="s">
        <v>6186</v>
      </c>
      <c r="AI2627" t="s">
        <v>6186</v>
      </c>
      <c r="AJ2627" t="s">
        <v>6186</v>
      </c>
      <c r="AK2627" t="s">
        <v>6186</v>
      </c>
      <c r="AL2627" t="s">
        <v>6186</v>
      </c>
      <c r="AM2627" t="s">
        <v>6186</v>
      </c>
      <c r="AN2627" t="s">
        <v>6186</v>
      </c>
      <c r="AO2627" t="s">
        <v>6186</v>
      </c>
      <c r="AP2627">
        <v>1</v>
      </c>
      <c r="AQ2627" t="s">
        <v>6186</v>
      </c>
      <c r="AR2627" t="s">
        <v>6186</v>
      </c>
      <c r="AS2627" t="s">
        <v>6186</v>
      </c>
      <c r="AT2627" t="s">
        <v>6186</v>
      </c>
      <c r="AU2627" t="s">
        <v>6186</v>
      </c>
      <c r="AV2627">
        <v>3</v>
      </c>
      <c r="AW2627" t="s">
        <v>6186</v>
      </c>
      <c r="AX2627">
        <v>4.3</v>
      </c>
      <c r="AY2627">
        <v>1</v>
      </c>
      <c r="AZ2627" t="s">
        <v>6186</v>
      </c>
      <c r="BA2627" t="s">
        <v>6186</v>
      </c>
      <c r="BB2627" t="s">
        <v>6186</v>
      </c>
      <c r="BC2627" t="s">
        <v>6186</v>
      </c>
      <c r="BD2627" t="s">
        <v>6186</v>
      </c>
    </row>
    <row r="2628" spans="1:56">
      <c r="A2628" t="s">
        <v>6185</v>
      </c>
      <c r="B2628">
        <v>3000</v>
      </c>
      <c r="C2628">
        <v>1977</v>
      </c>
      <c r="D2628">
        <v>584</v>
      </c>
      <c r="E2628">
        <v>4.1377999999999998E-2</v>
      </c>
      <c r="F2628">
        <v>23.231539999999999</v>
      </c>
      <c r="H2628">
        <v>19.793220000000002</v>
      </c>
      <c r="I2628">
        <f t="shared" si="44"/>
        <v>0.81900385716000002</v>
      </c>
      <c r="K2628">
        <v>18.141729999999999</v>
      </c>
      <c r="L2628">
        <v>22.271170000000001</v>
      </c>
      <c r="M2628">
        <v>448.99205999999998</v>
      </c>
      <c r="N2628">
        <v>489.86520000000002</v>
      </c>
      <c r="O2628">
        <v>399.03600999999998</v>
      </c>
      <c r="P2628" t="s">
        <v>6186</v>
      </c>
      <c r="Q2628">
        <v>146.3904</v>
      </c>
      <c r="R2628">
        <v>103.959</v>
      </c>
      <c r="S2628" t="s">
        <v>6186</v>
      </c>
      <c r="T2628">
        <v>0.71528499999999995</v>
      </c>
      <c r="U2628">
        <v>3.4653000000000003E-2</v>
      </c>
      <c r="V2628">
        <v>30.08137</v>
      </c>
      <c r="W2628">
        <v>3.5999999999999997E-2</v>
      </c>
      <c r="X2628" t="s">
        <v>6186</v>
      </c>
      <c r="Y2628">
        <v>0.96399999999999997</v>
      </c>
      <c r="Z2628">
        <v>0.51300000000000001</v>
      </c>
      <c r="AA2628">
        <v>0.48699999999999999</v>
      </c>
      <c r="AB2628" t="s">
        <v>6186</v>
      </c>
      <c r="AC2628" t="s">
        <v>6186</v>
      </c>
      <c r="AD2628" t="s">
        <v>6186</v>
      </c>
      <c r="AE2628">
        <v>0.77600000000000002</v>
      </c>
      <c r="AF2628" t="s">
        <v>6186</v>
      </c>
      <c r="AG2628">
        <v>0.224</v>
      </c>
      <c r="AH2628" t="s">
        <v>6186</v>
      </c>
      <c r="AI2628" t="s">
        <v>6186</v>
      </c>
      <c r="AJ2628" t="s">
        <v>6186</v>
      </c>
      <c r="AK2628" t="s">
        <v>6186</v>
      </c>
      <c r="AL2628" t="s">
        <v>6186</v>
      </c>
      <c r="AM2628" t="s">
        <v>6186</v>
      </c>
      <c r="AN2628" t="s">
        <v>6186</v>
      </c>
      <c r="AO2628" t="s">
        <v>6186</v>
      </c>
      <c r="AP2628">
        <v>1</v>
      </c>
      <c r="AQ2628" t="s">
        <v>6186</v>
      </c>
      <c r="AR2628" t="s">
        <v>6186</v>
      </c>
      <c r="AS2628" t="s">
        <v>6186</v>
      </c>
      <c r="AT2628" t="s">
        <v>6186</v>
      </c>
      <c r="AU2628" t="s">
        <v>6186</v>
      </c>
      <c r="AV2628" t="s">
        <v>6186</v>
      </c>
      <c r="AW2628" t="s">
        <v>6186</v>
      </c>
      <c r="AX2628">
        <v>4.4000000000000004</v>
      </c>
      <c r="AY2628" t="s">
        <v>6186</v>
      </c>
      <c r="AZ2628" t="s">
        <v>6186</v>
      </c>
      <c r="BA2628" t="s">
        <v>6186</v>
      </c>
      <c r="BB2628" t="s">
        <v>6186</v>
      </c>
      <c r="BC2628" t="s">
        <v>6186</v>
      </c>
      <c r="BD2628" t="s">
        <v>6186</v>
      </c>
    </row>
    <row r="2629" spans="1:56">
      <c r="A2629" t="s">
        <v>6185</v>
      </c>
      <c r="B2629">
        <v>3000</v>
      </c>
      <c r="C2629">
        <v>1978</v>
      </c>
      <c r="D2629">
        <v>903</v>
      </c>
      <c r="E2629">
        <v>6.2482000000000003E-2</v>
      </c>
      <c r="F2629">
        <v>22.49963</v>
      </c>
      <c r="H2629">
        <v>19.154540000000001</v>
      </c>
      <c r="I2629">
        <f t="shared" si="44"/>
        <v>1.1968139682800001</v>
      </c>
      <c r="K2629">
        <v>17.70824</v>
      </c>
      <c r="L2629">
        <v>21.278649999999999</v>
      </c>
      <c r="M2629">
        <v>463.96305999999998</v>
      </c>
      <c r="N2629">
        <v>501.85662000000002</v>
      </c>
      <c r="O2629">
        <v>417.64870999999999</v>
      </c>
      <c r="P2629" t="s">
        <v>6186</v>
      </c>
      <c r="Q2629">
        <v>164.02459999999999</v>
      </c>
      <c r="R2629">
        <v>101.6176</v>
      </c>
      <c r="S2629">
        <v>13.8858</v>
      </c>
      <c r="T2629">
        <v>0.63704799999999995</v>
      </c>
      <c r="U2629">
        <v>3.3873E-2</v>
      </c>
      <c r="V2629">
        <v>29.115010000000002</v>
      </c>
      <c r="W2629">
        <v>4.3999999999999997E-2</v>
      </c>
      <c r="X2629" t="s">
        <v>6186</v>
      </c>
      <c r="Y2629">
        <v>0.95599999999999996</v>
      </c>
      <c r="Z2629">
        <v>0.35199999999999998</v>
      </c>
      <c r="AA2629">
        <v>0.64800000000000002</v>
      </c>
      <c r="AB2629" t="s">
        <v>6186</v>
      </c>
      <c r="AC2629" t="s">
        <v>6186</v>
      </c>
      <c r="AD2629" t="s">
        <v>6186</v>
      </c>
      <c r="AE2629">
        <v>0.82</v>
      </c>
      <c r="AF2629" t="s">
        <v>6186</v>
      </c>
      <c r="AG2629">
        <v>0.18</v>
      </c>
      <c r="AH2629" t="s">
        <v>6186</v>
      </c>
      <c r="AI2629" t="s">
        <v>6186</v>
      </c>
      <c r="AJ2629" t="s">
        <v>6186</v>
      </c>
      <c r="AK2629" t="s">
        <v>6186</v>
      </c>
      <c r="AL2629" t="s">
        <v>6186</v>
      </c>
      <c r="AM2629" t="s">
        <v>6186</v>
      </c>
      <c r="AN2629" t="s">
        <v>6186</v>
      </c>
      <c r="AO2629" t="s">
        <v>6186</v>
      </c>
      <c r="AP2629">
        <v>1</v>
      </c>
      <c r="AQ2629" t="s">
        <v>6186</v>
      </c>
      <c r="AR2629" t="s">
        <v>6186</v>
      </c>
      <c r="AS2629" t="s">
        <v>6186</v>
      </c>
      <c r="AT2629" t="s">
        <v>6186</v>
      </c>
      <c r="AU2629" t="s">
        <v>6186</v>
      </c>
      <c r="AV2629">
        <v>3.5</v>
      </c>
      <c r="AW2629" t="s">
        <v>6186</v>
      </c>
      <c r="AX2629">
        <v>5</v>
      </c>
      <c r="AY2629">
        <v>0.83899999999999997</v>
      </c>
      <c r="AZ2629">
        <v>0.161</v>
      </c>
      <c r="BA2629" t="s">
        <v>6186</v>
      </c>
      <c r="BB2629" t="s">
        <v>6186</v>
      </c>
      <c r="BC2629" t="s">
        <v>6186</v>
      </c>
      <c r="BD2629" t="s">
        <v>6186</v>
      </c>
    </row>
    <row r="2630" spans="1:56">
      <c r="A2630" t="s">
        <v>6185</v>
      </c>
      <c r="B2630">
        <v>3000</v>
      </c>
      <c r="C2630">
        <v>1979</v>
      </c>
      <c r="D2630" s="7">
        <v>1286</v>
      </c>
      <c r="E2630">
        <v>9.2644000000000004E-2</v>
      </c>
      <c r="F2630">
        <v>22.11665</v>
      </c>
      <c r="H2630">
        <v>18.851179999999999</v>
      </c>
      <c r="I2630">
        <f t="shared" si="44"/>
        <v>1.7464487199200001</v>
      </c>
      <c r="K2630">
        <v>17.206340000000001</v>
      </c>
      <c r="L2630">
        <v>21.345120000000001</v>
      </c>
      <c r="M2630">
        <v>471.47097000000002</v>
      </c>
      <c r="N2630">
        <v>516.53947000000005</v>
      </c>
      <c r="O2630">
        <v>416.38724000000002</v>
      </c>
      <c r="P2630" t="s">
        <v>6186</v>
      </c>
      <c r="Q2630">
        <v>162.1379</v>
      </c>
      <c r="R2630">
        <v>100.015</v>
      </c>
      <c r="S2630">
        <v>14.7797</v>
      </c>
      <c r="T2630">
        <v>0.63370099999999996</v>
      </c>
      <c r="U2630">
        <v>3.3338E-2</v>
      </c>
      <c r="V2630">
        <v>28.56512</v>
      </c>
      <c r="W2630">
        <v>2.5999999999999999E-2</v>
      </c>
      <c r="X2630" t="s">
        <v>6186</v>
      </c>
      <c r="Y2630">
        <v>0.97399999999999998</v>
      </c>
      <c r="Z2630">
        <v>0.39700000000000002</v>
      </c>
      <c r="AA2630">
        <v>0.60299999999999998</v>
      </c>
      <c r="AB2630" t="s">
        <v>6186</v>
      </c>
      <c r="AC2630" t="s">
        <v>6186</v>
      </c>
      <c r="AD2630" t="s">
        <v>6186</v>
      </c>
      <c r="AE2630">
        <v>0.85799999999999998</v>
      </c>
      <c r="AF2630" t="s">
        <v>6186</v>
      </c>
      <c r="AG2630">
        <v>0.14099999999999999</v>
      </c>
      <c r="AH2630" t="s">
        <v>6186</v>
      </c>
      <c r="AI2630">
        <v>1E-3</v>
      </c>
      <c r="AJ2630">
        <v>1E-3</v>
      </c>
      <c r="AK2630" t="s">
        <v>6186</v>
      </c>
      <c r="AL2630" t="s">
        <v>6186</v>
      </c>
      <c r="AM2630" t="s">
        <v>6186</v>
      </c>
      <c r="AN2630" t="s">
        <v>6186</v>
      </c>
      <c r="AO2630" t="s">
        <v>6186</v>
      </c>
      <c r="AP2630">
        <v>0.999</v>
      </c>
      <c r="AQ2630" t="s">
        <v>6186</v>
      </c>
      <c r="AR2630" t="s">
        <v>6186</v>
      </c>
      <c r="AS2630" t="s">
        <v>6186</v>
      </c>
      <c r="AT2630" t="s">
        <v>6186</v>
      </c>
      <c r="AU2630" t="s">
        <v>6186</v>
      </c>
      <c r="AV2630">
        <v>3.6</v>
      </c>
      <c r="AW2630" t="s">
        <v>6186</v>
      </c>
      <c r="AX2630">
        <v>4.9000000000000004</v>
      </c>
      <c r="AY2630">
        <v>0.82499999999999996</v>
      </c>
      <c r="AZ2630">
        <v>0.17499999999999999</v>
      </c>
      <c r="BA2630" t="s">
        <v>6186</v>
      </c>
      <c r="BB2630" t="s">
        <v>6186</v>
      </c>
      <c r="BC2630" t="s">
        <v>6186</v>
      </c>
      <c r="BD2630" t="s">
        <v>6186</v>
      </c>
    </row>
    <row r="2631" spans="1:56">
      <c r="A2631" t="s">
        <v>6185</v>
      </c>
      <c r="B2631">
        <v>3000</v>
      </c>
      <c r="C2631">
        <v>1980</v>
      </c>
      <c r="D2631" s="7">
        <v>2026</v>
      </c>
      <c r="E2631">
        <v>0.179172</v>
      </c>
      <c r="F2631">
        <v>23.61645</v>
      </c>
      <c r="H2631">
        <v>20.136500000000002</v>
      </c>
      <c r="I2631">
        <f t="shared" si="44"/>
        <v>3.6078969780000003</v>
      </c>
      <c r="K2631">
        <v>18.294740000000001</v>
      </c>
      <c r="L2631">
        <v>22.961780000000001</v>
      </c>
      <c r="M2631">
        <v>441.56259999999997</v>
      </c>
      <c r="N2631">
        <v>486.02375999999998</v>
      </c>
      <c r="O2631">
        <v>387.22118999999998</v>
      </c>
      <c r="P2631" t="s">
        <v>6186</v>
      </c>
      <c r="Q2631">
        <v>163.79839999999999</v>
      </c>
      <c r="R2631">
        <v>100.3242</v>
      </c>
      <c r="S2631">
        <v>15.124499999999999</v>
      </c>
      <c r="T2631">
        <v>0.62362799999999996</v>
      </c>
      <c r="U2631">
        <v>3.3440999999999999E-2</v>
      </c>
      <c r="V2631">
        <v>30.343769999999999</v>
      </c>
      <c r="W2631">
        <v>0.32</v>
      </c>
      <c r="X2631" t="s">
        <v>6186</v>
      </c>
      <c r="Y2631">
        <v>0.68</v>
      </c>
      <c r="Z2631">
        <v>0.309</v>
      </c>
      <c r="AA2631">
        <v>0.68100000000000005</v>
      </c>
      <c r="AB2631">
        <v>0.01</v>
      </c>
      <c r="AC2631" t="s">
        <v>6186</v>
      </c>
      <c r="AD2631" t="s">
        <v>6186</v>
      </c>
      <c r="AE2631">
        <v>0.92</v>
      </c>
      <c r="AF2631" t="s">
        <v>6186</v>
      </c>
      <c r="AG2631">
        <v>7.4999999999999997E-2</v>
      </c>
      <c r="AH2631" t="s">
        <v>6186</v>
      </c>
      <c r="AI2631">
        <v>5.0000000000000001E-3</v>
      </c>
      <c r="AJ2631">
        <v>5.0000000000000001E-3</v>
      </c>
      <c r="AK2631" t="s">
        <v>6186</v>
      </c>
      <c r="AL2631" t="s">
        <v>6186</v>
      </c>
      <c r="AM2631" t="s">
        <v>6186</v>
      </c>
      <c r="AN2631" t="s">
        <v>6186</v>
      </c>
      <c r="AO2631" t="s">
        <v>6186</v>
      </c>
      <c r="AP2631">
        <v>0.995</v>
      </c>
      <c r="AQ2631" t="s">
        <v>6186</v>
      </c>
      <c r="AR2631" t="s">
        <v>6186</v>
      </c>
      <c r="AS2631" t="s">
        <v>6186</v>
      </c>
      <c r="AT2631" t="s">
        <v>6186</v>
      </c>
      <c r="AU2631" t="s">
        <v>6186</v>
      </c>
      <c r="AV2631">
        <v>3.4</v>
      </c>
      <c r="AW2631" t="s">
        <v>6186</v>
      </c>
      <c r="AX2631">
        <v>5</v>
      </c>
      <c r="AY2631">
        <v>0.89</v>
      </c>
      <c r="AZ2631">
        <v>0.11</v>
      </c>
      <c r="BA2631" t="s">
        <v>6186</v>
      </c>
      <c r="BB2631" t="s">
        <v>6186</v>
      </c>
      <c r="BC2631" t="s">
        <v>6186</v>
      </c>
      <c r="BD2631" t="s">
        <v>6186</v>
      </c>
    </row>
    <row r="2632" spans="1:56">
      <c r="A2632" t="s">
        <v>6185</v>
      </c>
      <c r="B2632">
        <v>3000</v>
      </c>
      <c r="C2632">
        <v>1981</v>
      </c>
      <c r="D2632" s="7">
        <v>1626</v>
      </c>
      <c r="E2632">
        <v>0.154086</v>
      </c>
      <c r="F2632">
        <v>24.360890000000001</v>
      </c>
      <c r="H2632">
        <v>20.757950000000001</v>
      </c>
      <c r="I2632">
        <f t="shared" si="44"/>
        <v>3.1985094837000001</v>
      </c>
      <c r="K2632">
        <v>19.02102</v>
      </c>
      <c r="L2632">
        <v>23.365770000000001</v>
      </c>
      <c r="M2632">
        <v>428.29980999999998</v>
      </c>
      <c r="N2632">
        <v>467.41703000000001</v>
      </c>
      <c r="O2632">
        <v>380.48988000000003</v>
      </c>
      <c r="P2632" t="s">
        <v>6186</v>
      </c>
      <c r="Q2632">
        <v>165.2517</v>
      </c>
      <c r="R2632">
        <v>100.6254</v>
      </c>
      <c r="S2632">
        <v>15.162800000000001</v>
      </c>
      <c r="T2632">
        <v>0.618699</v>
      </c>
      <c r="U2632">
        <v>3.3542000000000002E-2</v>
      </c>
      <c r="V2632">
        <v>31.371549999999999</v>
      </c>
      <c r="W2632">
        <v>0.45400000000000001</v>
      </c>
      <c r="X2632" t="s">
        <v>6186</v>
      </c>
      <c r="Y2632">
        <v>0.54600000000000004</v>
      </c>
      <c r="Z2632">
        <v>0.216</v>
      </c>
      <c r="AA2632">
        <v>0.77700000000000002</v>
      </c>
      <c r="AB2632">
        <v>7.0000000000000001E-3</v>
      </c>
      <c r="AC2632" t="s">
        <v>6186</v>
      </c>
      <c r="AD2632" t="s">
        <v>6186</v>
      </c>
      <c r="AE2632">
        <v>0.878</v>
      </c>
      <c r="AF2632" t="s">
        <v>6186</v>
      </c>
      <c r="AG2632">
        <v>0.11899999999999999</v>
      </c>
      <c r="AH2632" t="s">
        <v>6186</v>
      </c>
      <c r="AI2632">
        <v>4.0000000000000001E-3</v>
      </c>
      <c r="AJ2632">
        <v>4.0000000000000001E-3</v>
      </c>
      <c r="AK2632" t="s">
        <v>6186</v>
      </c>
      <c r="AL2632" t="s">
        <v>6186</v>
      </c>
      <c r="AM2632" t="s">
        <v>6186</v>
      </c>
      <c r="AN2632" t="s">
        <v>6186</v>
      </c>
      <c r="AO2632" t="s">
        <v>6186</v>
      </c>
      <c r="AP2632">
        <v>0.996</v>
      </c>
      <c r="AQ2632" t="s">
        <v>6186</v>
      </c>
      <c r="AR2632" t="s">
        <v>6186</v>
      </c>
      <c r="AS2632" t="s">
        <v>6186</v>
      </c>
      <c r="AT2632" t="s">
        <v>6186</v>
      </c>
      <c r="AU2632" t="s">
        <v>6186</v>
      </c>
      <c r="AV2632">
        <v>3.4</v>
      </c>
      <c r="AW2632" t="s">
        <v>6186</v>
      </c>
      <c r="AX2632">
        <v>5</v>
      </c>
      <c r="AY2632">
        <v>0.88500000000000001</v>
      </c>
      <c r="AZ2632">
        <v>0.115</v>
      </c>
      <c r="BA2632" t="s">
        <v>6186</v>
      </c>
      <c r="BB2632" t="s">
        <v>6186</v>
      </c>
      <c r="BC2632" t="s">
        <v>6186</v>
      </c>
      <c r="BD2632" t="s">
        <v>6186</v>
      </c>
    </row>
    <row r="2633" spans="1:56">
      <c r="A2633" t="s">
        <v>6185</v>
      </c>
      <c r="B2633">
        <v>3000</v>
      </c>
      <c r="C2633">
        <v>1982</v>
      </c>
      <c r="D2633" s="7">
        <v>1554</v>
      </c>
      <c r="E2633">
        <v>0.159635</v>
      </c>
      <c r="F2633">
        <v>25.681940000000001</v>
      </c>
      <c r="H2633">
        <v>21.917819999999999</v>
      </c>
      <c r="I2633">
        <f t="shared" si="44"/>
        <v>3.4988511956999999</v>
      </c>
      <c r="K2633">
        <v>19.695329999999998</v>
      </c>
      <c r="L2633">
        <v>25.424330000000001</v>
      </c>
      <c r="M2633">
        <v>405.77242999999999</v>
      </c>
      <c r="N2633">
        <v>451.56918000000002</v>
      </c>
      <c r="O2633">
        <v>349.79862000000003</v>
      </c>
      <c r="P2633" t="s">
        <v>6186</v>
      </c>
      <c r="Q2633">
        <v>163.27590000000001</v>
      </c>
      <c r="R2633">
        <v>102.97069999999999</v>
      </c>
      <c r="S2633">
        <v>15.996600000000001</v>
      </c>
      <c r="T2633">
        <v>0.63999499999999998</v>
      </c>
      <c r="U2633">
        <v>3.4324E-2</v>
      </c>
      <c r="V2633">
        <v>33.278509999999997</v>
      </c>
      <c r="W2633">
        <v>0.53200000000000003</v>
      </c>
      <c r="X2633" t="s">
        <v>6186</v>
      </c>
      <c r="Y2633">
        <v>0.46800000000000003</v>
      </c>
      <c r="Z2633">
        <v>0.17</v>
      </c>
      <c r="AA2633">
        <v>0.17899999999999999</v>
      </c>
      <c r="AB2633">
        <v>0.65100000000000002</v>
      </c>
      <c r="AC2633" t="s">
        <v>6186</v>
      </c>
      <c r="AD2633" t="s">
        <v>6186</v>
      </c>
      <c r="AE2633">
        <v>0.53800000000000003</v>
      </c>
      <c r="AF2633" t="s">
        <v>6186</v>
      </c>
      <c r="AG2633">
        <v>0.186</v>
      </c>
      <c r="AH2633">
        <v>0.26900000000000002</v>
      </c>
      <c r="AI2633">
        <v>7.0000000000000001E-3</v>
      </c>
      <c r="AJ2633">
        <v>7.0000000000000001E-3</v>
      </c>
      <c r="AK2633" t="s">
        <v>6186</v>
      </c>
      <c r="AL2633" t="s">
        <v>6186</v>
      </c>
      <c r="AM2633" t="s">
        <v>6186</v>
      </c>
      <c r="AN2633" t="s">
        <v>6186</v>
      </c>
      <c r="AO2633" t="s">
        <v>6186</v>
      </c>
      <c r="AP2633">
        <v>0.99299999999999999</v>
      </c>
      <c r="AQ2633" t="s">
        <v>6186</v>
      </c>
      <c r="AR2633" t="s">
        <v>6186</v>
      </c>
      <c r="AS2633" t="s">
        <v>6186</v>
      </c>
      <c r="AT2633" t="s">
        <v>6186</v>
      </c>
      <c r="AU2633" t="s">
        <v>6186</v>
      </c>
      <c r="AV2633">
        <v>3.3</v>
      </c>
      <c r="AW2633" t="s">
        <v>6186</v>
      </c>
      <c r="AX2633">
        <v>5</v>
      </c>
      <c r="AY2633">
        <v>0.88900000000000001</v>
      </c>
      <c r="AZ2633">
        <v>0.111</v>
      </c>
      <c r="BA2633" t="s">
        <v>6186</v>
      </c>
      <c r="BB2633" t="s">
        <v>6186</v>
      </c>
      <c r="BC2633" t="s">
        <v>6186</v>
      </c>
      <c r="BD2633" t="s">
        <v>6186</v>
      </c>
    </row>
    <row r="2634" spans="1:56">
      <c r="A2634" t="s">
        <v>6185</v>
      </c>
      <c r="B2634">
        <v>3000</v>
      </c>
      <c r="C2634">
        <v>1983</v>
      </c>
      <c r="D2634" s="7">
        <v>1515</v>
      </c>
      <c r="E2634">
        <v>0.147089</v>
      </c>
      <c r="F2634">
        <v>25.819120000000002</v>
      </c>
      <c r="H2634">
        <v>22.034739999999999</v>
      </c>
      <c r="I2634">
        <f t="shared" si="44"/>
        <v>3.2410678718599999</v>
      </c>
      <c r="K2634">
        <v>19.794280000000001</v>
      </c>
      <c r="L2634">
        <v>25.572430000000001</v>
      </c>
      <c r="M2634">
        <v>403.65195999999997</v>
      </c>
      <c r="N2634">
        <v>449.33936</v>
      </c>
      <c r="O2634">
        <v>347.81182000000001</v>
      </c>
      <c r="P2634" t="s">
        <v>6186</v>
      </c>
      <c r="Q2634">
        <v>161.298</v>
      </c>
      <c r="R2634">
        <v>104.57550000000001</v>
      </c>
      <c r="S2634">
        <v>14.463100000000001</v>
      </c>
      <c r="T2634">
        <v>0.65768700000000002</v>
      </c>
      <c r="U2634">
        <v>3.4859000000000001E-2</v>
      </c>
      <c r="V2634">
        <v>33.374040000000001</v>
      </c>
      <c r="W2634">
        <v>0.63</v>
      </c>
      <c r="X2634" t="s">
        <v>6186</v>
      </c>
      <c r="Y2634">
        <v>0.37</v>
      </c>
      <c r="Z2634">
        <v>0.17199999999999999</v>
      </c>
      <c r="AA2634">
        <v>0.20100000000000001</v>
      </c>
      <c r="AB2634">
        <v>0.627</v>
      </c>
      <c r="AC2634" t="s">
        <v>6186</v>
      </c>
      <c r="AD2634" t="s">
        <v>6186</v>
      </c>
      <c r="AE2634">
        <v>0.501</v>
      </c>
      <c r="AF2634" t="s">
        <v>6186</v>
      </c>
      <c r="AG2634">
        <v>0.22700000000000001</v>
      </c>
      <c r="AH2634">
        <v>0.26500000000000001</v>
      </c>
      <c r="AI2634">
        <v>7.0000000000000001E-3</v>
      </c>
      <c r="AJ2634">
        <v>7.0000000000000001E-3</v>
      </c>
      <c r="AK2634" t="s">
        <v>6186</v>
      </c>
      <c r="AL2634" t="s">
        <v>6186</v>
      </c>
      <c r="AM2634" t="s">
        <v>6186</v>
      </c>
      <c r="AN2634" t="s">
        <v>6186</v>
      </c>
      <c r="AO2634" t="s">
        <v>6186</v>
      </c>
      <c r="AP2634">
        <v>0.99299999999999999</v>
      </c>
      <c r="AQ2634" t="s">
        <v>6186</v>
      </c>
      <c r="AR2634" t="s">
        <v>6186</v>
      </c>
      <c r="AS2634" t="s">
        <v>6186</v>
      </c>
      <c r="AT2634" t="s">
        <v>6186</v>
      </c>
      <c r="AU2634" t="s">
        <v>6186</v>
      </c>
      <c r="AV2634">
        <v>3.4</v>
      </c>
      <c r="AW2634" t="s">
        <v>6186</v>
      </c>
      <c r="AX2634">
        <v>4.8</v>
      </c>
      <c r="AY2634">
        <v>0.85599999999999998</v>
      </c>
      <c r="AZ2634">
        <v>0.14399999999999999</v>
      </c>
      <c r="BA2634" t="s">
        <v>6186</v>
      </c>
      <c r="BB2634" t="s">
        <v>6186</v>
      </c>
      <c r="BC2634" t="s">
        <v>6186</v>
      </c>
      <c r="BD2634" t="s">
        <v>6186</v>
      </c>
    </row>
    <row r="2635" spans="1:56">
      <c r="A2635" t="s">
        <v>6185</v>
      </c>
      <c r="B2635">
        <v>3000</v>
      </c>
      <c r="C2635">
        <v>1984</v>
      </c>
      <c r="D2635" s="7">
        <v>1994</v>
      </c>
      <c r="E2635">
        <v>0.142202</v>
      </c>
      <c r="F2635">
        <v>26.410209999999999</v>
      </c>
      <c r="H2635">
        <v>22.54279</v>
      </c>
      <c r="I2635">
        <f t="shared" ref="I2635:I2698" si="45">IFERROR(H2635*E2635,"")</f>
        <v>3.2056298235799998</v>
      </c>
      <c r="K2635">
        <v>20.24147</v>
      </c>
      <c r="L2635">
        <v>26.18083</v>
      </c>
      <c r="M2635">
        <v>394.52465999999998</v>
      </c>
      <c r="N2635">
        <v>439.37139000000002</v>
      </c>
      <c r="O2635">
        <v>339.71199000000001</v>
      </c>
      <c r="P2635" t="s">
        <v>6186</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6186</v>
      </c>
      <c r="AD2635" t="s">
        <v>6186</v>
      </c>
      <c r="AE2635">
        <v>0.42099999999999999</v>
      </c>
      <c r="AF2635" t="s">
        <v>6186</v>
      </c>
      <c r="AG2635">
        <v>0.27600000000000002</v>
      </c>
      <c r="AH2635">
        <v>0.29599999999999999</v>
      </c>
      <c r="AI2635">
        <v>8.0000000000000002E-3</v>
      </c>
      <c r="AJ2635">
        <v>8.0000000000000002E-3</v>
      </c>
      <c r="AK2635" t="s">
        <v>6186</v>
      </c>
      <c r="AL2635" t="s">
        <v>6186</v>
      </c>
      <c r="AM2635" t="s">
        <v>6186</v>
      </c>
      <c r="AN2635" t="s">
        <v>6186</v>
      </c>
      <c r="AO2635" t="s">
        <v>6186</v>
      </c>
      <c r="AP2635">
        <v>0.99199999999999999</v>
      </c>
      <c r="AQ2635" t="s">
        <v>6186</v>
      </c>
      <c r="AR2635" t="s">
        <v>6186</v>
      </c>
      <c r="AS2635" t="s">
        <v>6186</v>
      </c>
      <c r="AT2635" t="s">
        <v>6186</v>
      </c>
      <c r="AU2635" t="s">
        <v>6186</v>
      </c>
      <c r="AV2635">
        <v>3.4</v>
      </c>
      <c r="AW2635" t="s">
        <v>6186</v>
      </c>
      <c r="AX2635">
        <v>4.8</v>
      </c>
      <c r="AY2635">
        <v>0.86099999999999999</v>
      </c>
      <c r="AZ2635">
        <v>0.13900000000000001</v>
      </c>
      <c r="BA2635" t="s">
        <v>6186</v>
      </c>
      <c r="BB2635" t="s">
        <v>6186</v>
      </c>
      <c r="BC2635" t="s">
        <v>6186</v>
      </c>
      <c r="BD2635" t="s">
        <v>6186</v>
      </c>
    </row>
    <row r="2636" spans="1:56">
      <c r="A2636" t="s">
        <v>6185</v>
      </c>
      <c r="B2636">
        <v>3000</v>
      </c>
      <c r="C2636">
        <v>1985</v>
      </c>
      <c r="D2636" s="7">
        <v>2037</v>
      </c>
      <c r="E2636">
        <v>0.14086399999999999</v>
      </c>
      <c r="F2636">
        <v>27.073799999999999</v>
      </c>
      <c r="H2636">
        <v>23.110479999999999</v>
      </c>
      <c r="I2636">
        <f t="shared" si="45"/>
        <v>3.2554346547199997</v>
      </c>
      <c r="K2636">
        <v>20.731560000000002</v>
      </c>
      <c r="L2636">
        <v>26.880410000000001</v>
      </c>
      <c r="M2636">
        <v>384.69425000000001</v>
      </c>
      <c r="N2636">
        <v>428.82965999999999</v>
      </c>
      <c r="O2636">
        <v>330.75097</v>
      </c>
      <c r="P2636" t="s">
        <v>6186</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6186</v>
      </c>
      <c r="AD2636" t="s">
        <v>6186</v>
      </c>
      <c r="AE2636">
        <v>0.27400000000000002</v>
      </c>
      <c r="AF2636" t="s">
        <v>6186</v>
      </c>
      <c r="AG2636">
        <v>0.375</v>
      </c>
      <c r="AH2636">
        <v>0.34699999999999998</v>
      </c>
      <c r="AI2636">
        <v>4.0000000000000001E-3</v>
      </c>
      <c r="AJ2636">
        <v>4.0000000000000001E-3</v>
      </c>
      <c r="AK2636" t="s">
        <v>6186</v>
      </c>
      <c r="AL2636" t="s">
        <v>6186</v>
      </c>
      <c r="AM2636" t="s">
        <v>6186</v>
      </c>
      <c r="AN2636" t="s">
        <v>6186</v>
      </c>
      <c r="AO2636" t="s">
        <v>6186</v>
      </c>
      <c r="AP2636">
        <v>0.996</v>
      </c>
      <c r="AQ2636" t="s">
        <v>6186</v>
      </c>
      <c r="AR2636" t="s">
        <v>6186</v>
      </c>
      <c r="AS2636" t="s">
        <v>6186</v>
      </c>
      <c r="AT2636" t="s">
        <v>6186</v>
      </c>
      <c r="AU2636" t="s">
        <v>6186</v>
      </c>
      <c r="AV2636">
        <v>3.4</v>
      </c>
      <c r="AW2636" t="s">
        <v>6186</v>
      </c>
      <c r="AX2636">
        <v>4.7</v>
      </c>
      <c r="AY2636">
        <v>0.88900000000000001</v>
      </c>
      <c r="AZ2636">
        <v>0.111</v>
      </c>
      <c r="BA2636" t="s">
        <v>6186</v>
      </c>
      <c r="BB2636" t="s">
        <v>6186</v>
      </c>
      <c r="BC2636" t="s">
        <v>6186</v>
      </c>
      <c r="BD2636" t="s">
        <v>6186</v>
      </c>
    </row>
    <row r="2637" spans="1:56">
      <c r="A2637" t="s">
        <v>6185</v>
      </c>
      <c r="B2637">
        <v>3000</v>
      </c>
      <c r="C2637">
        <v>1986</v>
      </c>
      <c r="D2637" s="7">
        <v>2830</v>
      </c>
      <c r="E2637">
        <v>0.18415400000000001</v>
      </c>
      <c r="F2637">
        <v>27.500730000000001</v>
      </c>
      <c r="H2637">
        <v>23.386980000000001</v>
      </c>
      <c r="I2637">
        <f t="shared" si="45"/>
        <v>4.3068059149200009</v>
      </c>
      <c r="K2637">
        <v>20.972860000000001</v>
      </c>
      <c r="L2637">
        <v>27.103829999999999</v>
      </c>
      <c r="M2637">
        <v>380.06349</v>
      </c>
      <c r="N2637">
        <v>423.80873000000003</v>
      </c>
      <c r="O2637">
        <v>327.94691</v>
      </c>
      <c r="P2637" t="s">
        <v>6186</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6186</v>
      </c>
      <c r="AD2637" t="s">
        <v>6186</v>
      </c>
      <c r="AE2637">
        <v>0.15</v>
      </c>
      <c r="AF2637" t="s">
        <v>6186</v>
      </c>
      <c r="AG2637">
        <v>0.35699999999999998</v>
      </c>
      <c r="AH2637">
        <v>0.49</v>
      </c>
      <c r="AI2637">
        <v>2E-3</v>
      </c>
      <c r="AJ2637">
        <v>2E-3</v>
      </c>
      <c r="AK2637" t="s">
        <v>6186</v>
      </c>
      <c r="AL2637" t="s">
        <v>6186</v>
      </c>
      <c r="AM2637" t="s">
        <v>6186</v>
      </c>
      <c r="AN2637" t="s">
        <v>6186</v>
      </c>
      <c r="AO2637" t="s">
        <v>6186</v>
      </c>
      <c r="AP2637">
        <v>0.998</v>
      </c>
      <c r="AQ2637" t="s">
        <v>6186</v>
      </c>
      <c r="AR2637" t="s">
        <v>6186</v>
      </c>
      <c r="AS2637" t="s">
        <v>6186</v>
      </c>
      <c r="AT2637">
        <v>2.3E-2</v>
      </c>
      <c r="AU2637" t="s">
        <v>6186</v>
      </c>
      <c r="AV2637">
        <v>3.4</v>
      </c>
      <c r="AW2637" t="s">
        <v>6186</v>
      </c>
      <c r="AX2637">
        <v>4.5</v>
      </c>
      <c r="AY2637">
        <v>0.879</v>
      </c>
      <c r="AZ2637">
        <v>0.121</v>
      </c>
      <c r="BA2637" t="s">
        <v>6186</v>
      </c>
      <c r="BB2637" t="s">
        <v>6186</v>
      </c>
      <c r="BC2637" t="s">
        <v>6186</v>
      </c>
      <c r="BD2637" t="s">
        <v>6186</v>
      </c>
    </row>
    <row r="2638" spans="1:56">
      <c r="A2638" t="s">
        <v>6185</v>
      </c>
      <c r="B2638">
        <v>3000</v>
      </c>
      <c r="C2638">
        <v>1987</v>
      </c>
      <c r="D2638" s="7">
        <v>2743</v>
      </c>
      <c r="E2638">
        <v>0.18451300000000001</v>
      </c>
      <c r="F2638">
        <v>27.908809999999999</v>
      </c>
      <c r="H2638">
        <v>23.646540000000002</v>
      </c>
      <c r="I2638">
        <f t="shared" si="45"/>
        <v>4.3630940350200005</v>
      </c>
      <c r="K2638">
        <v>21.176369999999999</v>
      </c>
      <c r="L2638">
        <v>27.352270000000001</v>
      </c>
      <c r="M2638">
        <v>375.84350000000001</v>
      </c>
      <c r="N2638">
        <v>419.68373000000003</v>
      </c>
      <c r="O2638">
        <v>324.92471999999998</v>
      </c>
      <c r="P2638" t="s">
        <v>6186</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6186</v>
      </c>
      <c r="AD2638" t="s">
        <v>6186</v>
      </c>
      <c r="AE2638">
        <v>8.9999999999999993E-3</v>
      </c>
      <c r="AF2638" t="s">
        <v>6186</v>
      </c>
      <c r="AG2638">
        <v>0.496</v>
      </c>
      <c r="AH2638">
        <v>0.495</v>
      </c>
      <c r="AI2638">
        <v>0</v>
      </c>
      <c r="AJ2638">
        <v>0</v>
      </c>
      <c r="AK2638" t="s">
        <v>6186</v>
      </c>
      <c r="AL2638" t="s">
        <v>6186</v>
      </c>
      <c r="AM2638" t="s">
        <v>6186</v>
      </c>
      <c r="AN2638" t="s">
        <v>6186</v>
      </c>
      <c r="AO2638" t="s">
        <v>6186</v>
      </c>
      <c r="AP2638">
        <v>1</v>
      </c>
      <c r="AQ2638" t="s">
        <v>6186</v>
      </c>
      <c r="AR2638" t="s">
        <v>6186</v>
      </c>
      <c r="AS2638" t="s">
        <v>6186</v>
      </c>
      <c r="AT2638">
        <v>0.106</v>
      </c>
      <c r="AU2638" t="s">
        <v>6186</v>
      </c>
      <c r="AV2638">
        <v>3.5</v>
      </c>
      <c r="AW2638" t="s">
        <v>6186</v>
      </c>
      <c r="AX2638">
        <v>4.4000000000000004</v>
      </c>
      <c r="AY2638">
        <v>0.84499999999999997</v>
      </c>
      <c r="AZ2638">
        <v>0.155</v>
      </c>
      <c r="BA2638" t="s">
        <v>6186</v>
      </c>
      <c r="BB2638" t="s">
        <v>6186</v>
      </c>
      <c r="BC2638" t="s">
        <v>6186</v>
      </c>
      <c r="BD2638" t="s">
        <v>6186</v>
      </c>
    </row>
    <row r="2639" spans="1:56">
      <c r="A2639" t="s">
        <v>6185</v>
      </c>
      <c r="B2639">
        <v>3000</v>
      </c>
      <c r="C2639">
        <v>1988</v>
      </c>
      <c r="D2639" s="7">
        <v>3146</v>
      </c>
      <c r="E2639">
        <v>0.20567199999999999</v>
      </c>
      <c r="F2639">
        <v>28.417490000000001</v>
      </c>
      <c r="H2639">
        <v>23.992660000000001</v>
      </c>
      <c r="I2639">
        <f t="shared" si="45"/>
        <v>4.9346183675199997</v>
      </c>
      <c r="K2639">
        <v>21.396409999999999</v>
      </c>
      <c r="L2639">
        <v>27.815580000000001</v>
      </c>
      <c r="M2639">
        <v>370.41361000000001</v>
      </c>
      <c r="N2639">
        <v>415.35917999999998</v>
      </c>
      <c r="O2639">
        <v>319.50524000000001</v>
      </c>
      <c r="P2639" t="s">
        <v>6186</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6186</v>
      </c>
      <c r="AD2639" t="s">
        <v>6186</v>
      </c>
      <c r="AE2639" t="s">
        <v>6186</v>
      </c>
      <c r="AF2639" t="s">
        <v>6186</v>
      </c>
      <c r="AG2639">
        <v>0.69899999999999995</v>
      </c>
      <c r="AH2639">
        <v>0.30099999999999999</v>
      </c>
      <c r="AI2639">
        <v>0</v>
      </c>
      <c r="AJ2639">
        <v>0</v>
      </c>
      <c r="AK2639" t="s">
        <v>6186</v>
      </c>
      <c r="AL2639" t="s">
        <v>6186</v>
      </c>
      <c r="AM2639" t="s">
        <v>6186</v>
      </c>
      <c r="AN2639" t="s">
        <v>6186</v>
      </c>
      <c r="AO2639" t="s">
        <v>6186</v>
      </c>
      <c r="AP2639">
        <v>1</v>
      </c>
      <c r="AQ2639" t="s">
        <v>6186</v>
      </c>
      <c r="AR2639" t="s">
        <v>6186</v>
      </c>
      <c r="AS2639" t="s">
        <v>6186</v>
      </c>
      <c r="AT2639">
        <v>0.22600000000000001</v>
      </c>
      <c r="AU2639" t="s">
        <v>6186</v>
      </c>
      <c r="AV2639">
        <v>3.6</v>
      </c>
      <c r="AW2639" t="s">
        <v>6186</v>
      </c>
      <c r="AX2639">
        <v>4.5</v>
      </c>
      <c r="AY2639">
        <v>0.82899999999999996</v>
      </c>
      <c r="AZ2639">
        <v>0.17100000000000001</v>
      </c>
      <c r="BA2639" t="s">
        <v>6186</v>
      </c>
      <c r="BB2639" t="s">
        <v>6186</v>
      </c>
      <c r="BC2639" t="s">
        <v>6186</v>
      </c>
      <c r="BD2639" t="s">
        <v>6186</v>
      </c>
    </row>
    <row r="2640" spans="1:56">
      <c r="A2640" t="s">
        <v>6185</v>
      </c>
      <c r="B2640">
        <v>3000</v>
      </c>
      <c r="C2640">
        <v>1989</v>
      </c>
      <c r="D2640" s="7">
        <v>3402</v>
      </c>
      <c r="E2640">
        <v>0.235405</v>
      </c>
      <c r="F2640">
        <v>28.37067</v>
      </c>
      <c r="H2640">
        <v>23.87266</v>
      </c>
      <c r="I2640">
        <f t="shared" si="45"/>
        <v>5.6197435272999998</v>
      </c>
      <c r="K2640">
        <v>21.194739999999999</v>
      </c>
      <c r="L2640">
        <v>27.746269999999999</v>
      </c>
      <c r="M2640">
        <v>372.26690000000002</v>
      </c>
      <c r="N2640">
        <v>419.30209000000002</v>
      </c>
      <c r="O2640">
        <v>320.29527999999999</v>
      </c>
      <c r="P2640" t="s">
        <v>6186</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6186</v>
      </c>
      <c r="AD2640" t="s">
        <v>6186</v>
      </c>
      <c r="AE2640">
        <v>2.5999999999999999E-2</v>
      </c>
      <c r="AF2640" t="s">
        <v>6186</v>
      </c>
      <c r="AG2640">
        <v>0.73399999999999999</v>
      </c>
      <c r="AH2640">
        <v>0.24</v>
      </c>
      <c r="AI2640" t="s">
        <v>6186</v>
      </c>
      <c r="AJ2640" t="s">
        <v>6186</v>
      </c>
      <c r="AK2640" t="s">
        <v>6186</v>
      </c>
      <c r="AL2640" t="s">
        <v>6186</v>
      </c>
      <c r="AM2640" t="s">
        <v>6186</v>
      </c>
      <c r="AN2640" t="s">
        <v>6186</v>
      </c>
      <c r="AO2640" t="s">
        <v>6186</v>
      </c>
      <c r="AP2640">
        <v>1</v>
      </c>
      <c r="AQ2640" t="s">
        <v>6186</v>
      </c>
      <c r="AR2640" t="s">
        <v>6186</v>
      </c>
      <c r="AS2640" t="s">
        <v>6186</v>
      </c>
      <c r="AT2640">
        <v>0.33600000000000002</v>
      </c>
      <c r="AU2640" t="s">
        <v>6186</v>
      </c>
      <c r="AV2640">
        <v>3.7</v>
      </c>
      <c r="AW2640" t="s">
        <v>6186</v>
      </c>
      <c r="AX2640">
        <v>4.5</v>
      </c>
      <c r="AY2640">
        <v>0.83599999999999997</v>
      </c>
      <c r="AZ2640">
        <v>0.16400000000000001</v>
      </c>
      <c r="BA2640" t="s">
        <v>6186</v>
      </c>
      <c r="BB2640" t="s">
        <v>6186</v>
      </c>
      <c r="BC2640" t="s">
        <v>6186</v>
      </c>
      <c r="BD2640" t="s">
        <v>6186</v>
      </c>
    </row>
    <row r="2641" spans="1:56">
      <c r="A2641" t="s">
        <v>6185</v>
      </c>
      <c r="B2641">
        <v>3000</v>
      </c>
      <c r="C2641">
        <v>1990</v>
      </c>
      <c r="D2641" s="7">
        <v>2857</v>
      </c>
      <c r="E2641">
        <v>0.226439</v>
      </c>
      <c r="F2641">
        <v>28.557759999999998</v>
      </c>
      <c r="H2641">
        <v>23.930800000000001</v>
      </c>
      <c r="I2641">
        <f t="shared" si="45"/>
        <v>5.4188664212000006</v>
      </c>
      <c r="K2641">
        <v>21.261289999999999</v>
      </c>
      <c r="L2641">
        <v>27.674859999999999</v>
      </c>
      <c r="M2641">
        <v>371.36250999999999</v>
      </c>
      <c r="N2641">
        <v>417.98964999999998</v>
      </c>
      <c r="O2641">
        <v>321.12173000000001</v>
      </c>
      <c r="P2641" t="s">
        <v>6186</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6186</v>
      </c>
      <c r="AD2641" t="s">
        <v>6186</v>
      </c>
      <c r="AE2641">
        <v>1E-3</v>
      </c>
      <c r="AF2641" t="s">
        <v>6186</v>
      </c>
      <c r="AG2641">
        <v>0.749</v>
      </c>
      <c r="AH2641">
        <v>0.25</v>
      </c>
      <c r="AI2641" t="s">
        <v>6186</v>
      </c>
      <c r="AJ2641" t="s">
        <v>6186</v>
      </c>
      <c r="AK2641" t="s">
        <v>6186</v>
      </c>
      <c r="AL2641" t="s">
        <v>6186</v>
      </c>
      <c r="AM2641" t="s">
        <v>6186</v>
      </c>
      <c r="AN2641" t="s">
        <v>6186</v>
      </c>
      <c r="AO2641" t="s">
        <v>6186</v>
      </c>
      <c r="AP2641">
        <v>1</v>
      </c>
      <c r="AQ2641" t="s">
        <v>6186</v>
      </c>
      <c r="AR2641" t="s">
        <v>6186</v>
      </c>
      <c r="AS2641" t="s">
        <v>6186</v>
      </c>
      <c r="AT2641">
        <v>0.46700000000000003</v>
      </c>
      <c r="AU2641" t="s">
        <v>6186</v>
      </c>
      <c r="AV2641">
        <v>3.7</v>
      </c>
      <c r="AW2641" t="s">
        <v>6186</v>
      </c>
      <c r="AX2641">
        <v>4.2</v>
      </c>
      <c r="AY2641">
        <v>0.79200000000000004</v>
      </c>
      <c r="AZ2641">
        <v>0.20799999999999999</v>
      </c>
      <c r="BA2641" t="s">
        <v>6186</v>
      </c>
      <c r="BB2641" t="s">
        <v>6186</v>
      </c>
      <c r="BC2641" t="s">
        <v>6186</v>
      </c>
      <c r="BD2641" t="s">
        <v>6186</v>
      </c>
    </row>
    <row r="2642" spans="1:56">
      <c r="A2642" t="s">
        <v>6185</v>
      </c>
      <c r="B2642">
        <v>3000</v>
      </c>
      <c r="C2642">
        <v>1991</v>
      </c>
      <c r="D2642" s="7">
        <v>2714</v>
      </c>
      <c r="E2642">
        <v>0.215832</v>
      </c>
      <c r="F2642">
        <v>28.147570000000002</v>
      </c>
      <c r="H2642">
        <v>23.512810000000002</v>
      </c>
      <c r="I2642">
        <f t="shared" si="45"/>
        <v>5.0748168079200004</v>
      </c>
      <c r="K2642">
        <v>20.79636</v>
      </c>
      <c r="L2642">
        <v>27.256810000000002</v>
      </c>
      <c r="M2642">
        <v>377.96422999999999</v>
      </c>
      <c r="N2642">
        <v>427.33431999999999</v>
      </c>
      <c r="O2642">
        <v>326.04694000000001</v>
      </c>
      <c r="P2642" t="s">
        <v>6186</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6186</v>
      </c>
      <c r="AD2642" t="s">
        <v>6186</v>
      </c>
      <c r="AE2642" t="s">
        <v>6186</v>
      </c>
      <c r="AF2642" t="s">
        <v>6186</v>
      </c>
      <c r="AG2642">
        <v>0.75700000000000001</v>
      </c>
      <c r="AH2642">
        <v>0.24299999999999999</v>
      </c>
      <c r="AI2642" t="s">
        <v>6186</v>
      </c>
      <c r="AJ2642" t="s">
        <v>6186</v>
      </c>
      <c r="AK2642" t="s">
        <v>6186</v>
      </c>
      <c r="AL2642" t="s">
        <v>6186</v>
      </c>
      <c r="AM2642" t="s">
        <v>6186</v>
      </c>
      <c r="AN2642" t="s">
        <v>6186</v>
      </c>
      <c r="AO2642" t="s">
        <v>6186</v>
      </c>
      <c r="AP2642">
        <v>1</v>
      </c>
      <c r="AQ2642" t="s">
        <v>6186</v>
      </c>
      <c r="AR2642" t="s">
        <v>6186</v>
      </c>
      <c r="AS2642" t="s">
        <v>6186</v>
      </c>
      <c r="AT2642">
        <v>0.41799999999999998</v>
      </c>
      <c r="AU2642" t="s">
        <v>6186</v>
      </c>
      <c r="AV2642">
        <v>3.7</v>
      </c>
      <c r="AW2642" t="s">
        <v>6186</v>
      </c>
      <c r="AX2642">
        <v>4.4000000000000004</v>
      </c>
      <c r="AY2642">
        <v>0.81599999999999995</v>
      </c>
      <c r="AZ2642">
        <v>0.184</v>
      </c>
      <c r="BA2642" t="s">
        <v>6186</v>
      </c>
      <c r="BB2642" t="s">
        <v>6186</v>
      </c>
      <c r="BC2642" t="s">
        <v>6186</v>
      </c>
      <c r="BD2642" t="s">
        <v>6186</v>
      </c>
    </row>
    <row r="2643" spans="1:56">
      <c r="A2643" t="s">
        <v>6185</v>
      </c>
      <c r="B2643">
        <v>3000</v>
      </c>
      <c r="C2643">
        <v>1992</v>
      </c>
      <c r="D2643" s="7">
        <v>1918</v>
      </c>
      <c r="E2643">
        <v>0.15759500000000001</v>
      </c>
      <c r="F2643">
        <v>28.397030000000001</v>
      </c>
      <c r="H2643">
        <v>23.650739999999999</v>
      </c>
      <c r="I2643">
        <f t="shared" si="45"/>
        <v>3.7272383703000003</v>
      </c>
      <c r="K2643">
        <v>20.774190000000001</v>
      </c>
      <c r="L2643">
        <v>27.570080000000001</v>
      </c>
      <c r="M2643">
        <v>375.75995</v>
      </c>
      <c r="N2643">
        <v>427.79039</v>
      </c>
      <c r="O2643">
        <v>322.34217999999998</v>
      </c>
      <c r="P2643" t="s">
        <v>6186</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6186</v>
      </c>
      <c r="AD2643" t="s">
        <v>6186</v>
      </c>
      <c r="AE2643" t="s">
        <v>6186</v>
      </c>
      <c r="AF2643" t="s">
        <v>6186</v>
      </c>
      <c r="AG2643">
        <v>0.872</v>
      </c>
      <c r="AH2643">
        <v>0.128</v>
      </c>
      <c r="AI2643" t="s">
        <v>6186</v>
      </c>
      <c r="AJ2643" t="s">
        <v>6186</v>
      </c>
      <c r="AK2643" t="s">
        <v>6186</v>
      </c>
      <c r="AL2643" t="s">
        <v>6186</v>
      </c>
      <c r="AM2643" t="s">
        <v>6186</v>
      </c>
      <c r="AN2643" t="s">
        <v>6186</v>
      </c>
      <c r="AO2643" t="s">
        <v>6186</v>
      </c>
      <c r="AP2643">
        <v>1</v>
      </c>
      <c r="AQ2643" t="s">
        <v>6186</v>
      </c>
      <c r="AR2643" t="s">
        <v>6186</v>
      </c>
      <c r="AS2643" t="s">
        <v>6186</v>
      </c>
      <c r="AT2643">
        <v>0.36499999999999999</v>
      </c>
      <c r="AU2643" t="s">
        <v>6186</v>
      </c>
      <c r="AV2643">
        <v>3.7</v>
      </c>
      <c r="AW2643" t="s">
        <v>6186</v>
      </c>
      <c r="AX2643">
        <v>4.4000000000000004</v>
      </c>
      <c r="AY2643">
        <v>0.79700000000000004</v>
      </c>
      <c r="AZ2643">
        <v>0.20300000000000001</v>
      </c>
      <c r="BA2643" t="s">
        <v>6186</v>
      </c>
      <c r="BB2643" t="s">
        <v>6186</v>
      </c>
      <c r="BC2643" t="s">
        <v>6186</v>
      </c>
      <c r="BD2643" t="s">
        <v>6186</v>
      </c>
    </row>
    <row r="2644" spans="1:56">
      <c r="A2644" t="s">
        <v>6185</v>
      </c>
      <c r="B2644">
        <v>3000</v>
      </c>
      <c r="C2644">
        <v>1993</v>
      </c>
      <c r="D2644" s="7">
        <v>2021</v>
      </c>
      <c r="E2644">
        <v>0.15296499999999999</v>
      </c>
      <c r="F2644">
        <v>28.68366</v>
      </c>
      <c r="H2644">
        <v>23.805399999999999</v>
      </c>
      <c r="I2644">
        <f t="shared" si="45"/>
        <v>3.6413930109999995</v>
      </c>
      <c r="K2644">
        <v>20.816680000000002</v>
      </c>
      <c r="L2644">
        <v>27.806619999999999</v>
      </c>
      <c r="M2644">
        <v>373.31869999999998</v>
      </c>
      <c r="N2644">
        <v>426.91716000000002</v>
      </c>
      <c r="O2644">
        <v>319.60018000000002</v>
      </c>
      <c r="P2644" t="s">
        <v>6186</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6186</v>
      </c>
      <c r="AD2644" t="s">
        <v>6186</v>
      </c>
      <c r="AE2644" t="s">
        <v>6186</v>
      </c>
      <c r="AF2644" t="s">
        <v>6186</v>
      </c>
      <c r="AG2644">
        <v>0.86799999999999999</v>
      </c>
      <c r="AH2644">
        <v>0.13200000000000001</v>
      </c>
      <c r="AI2644" t="s">
        <v>6186</v>
      </c>
      <c r="AJ2644" t="s">
        <v>6186</v>
      </c>
      <c r="AK2644" t="s">
        <v>6186</v>
      </c>
      <c r="AL2644" t="s">
        <v>6186</v>
      </c>
      <c r="AM2644" t="s">
        <v>6186</v>
      </c>
      <c r="AN2644" t="s">
        <v>6186</v>
      </c>
      <c r="AO2644" t="s">
        <v>6186</v>
      </c>
      <c r="AP2644">
        <v>1</v>
      </c>
      <c r="AQ2644" t="s">
        <v>6186</v>
      </c>
      <c r="AR2644" t="s">
        <v>6186</v>
      </c>
      <c r="AS2644" t="s">
        <v>6186</v>
      </c>
      <c r="AT2644">
        <v>0.38200000000000001</v>
      </c>
      <c r="AU2644" t="s">
        <v>6186</v>
      </c>
      <c r="AV2644">
        <v>3.7</v>
      </c>
      <c r="AW2644" t="s">
        <v>6186</v>
      </c>
      <c r="AX2644">
        <v>4.5</v>
      </c>
      <c r="AY2644">
        <v>0.80300000000000005</v>
      </c>
      <c r="AZ2644">
        <v>0.19700000000000001</v>
      </c>
      <c r="BA2644" t="s">
        <v>6186</v>
      </c>
      <c r="BB2644" t="s">
        <v>6186</v>
      </c>
      <c r="BC2644" t="s">
        <v>6186</v>
      </c>
      <c r="BD2644" t="s">
        <v>6186</v>
      </c>
    </row>
    <row r="2645" spans="1:56">
      <c r="A2645" t="s">
        <v>6185</v>
      </c>
      <c r="B2645">
        <v>3000</v>
      </c>
      <c r="C2645">
        <v>1994</v>
      </c>
      <c r="D2645" s="7">
        <v>2033</v>
      </c>
      <c r="E2645">
        <v>0.14390500000000001</v>
      </c>
      <c r="F2645">
        <v>29.079719999999998</v>
      </c>
      <c r="H2645">
        <v>24.036650000000002</v>
      </c>
      <c r="I2645">
        <f t="shared" si="45"/>
        <v>3.4589941182500001</v>
      </c>
      <c r="K2645">
        <v>20.977650000000001</v>
      </c>
      <c r="L2645">
        <v>28.03595</v>
      </c>
      <c r="M2645">
        <v>369.72712000000001</v>
      </c>
      <c r="N2645">
        <v>423.64127999999999</v>
      </c>
      <c r="O2645">
        <v>316.98590000000002</v>
      </c>
      <c r="P2645" t="s">
        <v>6186</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6186</v>
      </c>
      <c r="AD2645" t="s">
        <v>6186</v>
      </c>
      <c r="AE2645" t="s">
        <v>6186</v>
      </c>
      <c r="AF2645" t="s">
        <v>6186</v>
      </c>
      <c r="AG2645">
        <v>0.89500000000000002</v>
      </c>
      <c r="AH2645">
        <v>0.105</v>
      </c>
      <c r="AI2645" t="s">
        <v>6186</v>
      </c>
      <c r="AJ2645" t="s">
        <v>6186</v>
      </c>
      <c r="AK2645" t="s">
        <v>6186</v>
      </c>
      <c r="AL2645" t="s">
        <v>6186</v>
      </c>
      <c r="AM2645" t="s">
        <v>6186</v>
      </c>
      <c r="AN2645" t="s">
        <v>6186</v>
      </c>
      <c r="AO2645" t="s">
        <v>6186</v>
      </c>
      <c r="AP2645">
        <v>1</v>
      </c>
      <c r="AQ2645" t="s">
        <v>6186</v>
      </c>
      <c r="AR2645" t="s">
        <v>6186</v>
      </c>
      <c r="AS2645" t="s">
        <v>6186</v>
      </c>
      <c r="AT2645">
        <v>0.372</v>
      </c>
      <c r="AU2645" t="s">
        <v>6186</v>
      </c>
      <c r="AV2645">
        <v>3.8</v>
      </c>
      <c r="AW2645" t="s">
        <v>6186</v>
      </c>
      <c r="AX2645">
        <v>4.4000000000000004</v>
      </c>
      <c r="AY2645">
        <v>0.83499999999999996</v>
      </c>
      <c r="AZ2645">
        <v>0.16500000000000001</v>
      </c>
      <c r="BA2645" t="s">
        <v>6186</v>
      </c>
      <c r="BB2645" t="s">
        <v>6186</v>
      </c>
      <c r="BC2645" t="s">
        <v>6186</v>
      </c>
      <c r="BD2645" t="s">
        <v>6186</v>
      </c>
    </row>
    <row r="2646" spans="1:56">
      <c r="A2646" t="s">
        <v>6185</v>
      </c>
      <c r="B2646">
        <v>3000</v>
      </c>
      <c r="C2646">
        <v>1995</v>
      </c>
      <c r="D2646" s="7">
        <v>1933</v>
      </c>
      <c r="E2646">
        <v>0.127612</v>
      </c>
      <c r="F2646">
        <v>29.721800000000002</v>
      </c>
      <c r="H2646">
        <v>24.499980000000001</v>
      </c>
      <c r="I2646">
        <f t="shared" si="45"/>
        <v>3.1264914477600003</v>
      </c>
      <c r="K2646">
        <v>21.171240000000001</v>
      </c>
      <c r="L2646">
        <v>28.832789999999999</v>
      </c>
      <c r="M2646">
        <v>362.73505999999998</v>
      </c>
      <c r="N2646">
        <v>419.76765999999998</v>
      </c>
      <c r="O2646">
        <v>308.22543000000002</v>
      </c>
      <c r="P2646" t="s">
        <v>6186</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6186</v>
      </c>
      <c r="AB2646">
        <v>0.77900000000000003</v>
      </c>
      <c r="AC2646" t="s">
        <v>6186</v>
      </c>
      <c r="AD2646" t="s">
        <v>6186</v>
      </c>
      <c r="AE2646" t="s">
        <v>6186</v>
      </c>
      <c r="AF2646" t="s">
        <v>6186</v>
      </c>
      <c r="AG2646">
        <v>0.98599999999999999</v>
      </c>
      <c r="AH2646">
        <v>1.4E-2</v>
      </c>
      <c r="AI2646" t="s">
        <v>6186</v>
      </c>
      <c r="AJ2646" t="s">
        <v>6186</v>
      </c>
      <c r="AK2646" t="s">
        <v>6186</v>
      </c>
      <c r="AL2646" t="s">
        <v>6186</v>
      </c>
      <c r="AM2646" t="s">
        <v>6186</v>
      </c>
      <c r="AN2646" t="s">
        <v>6186</v>
      </c>
      <c r="AO2646" t="s">
        <v>6186</v>
      </c>
      <c r="AP2646">
        <v>1</v>
      </c>
      <c r="AQ2646" t="s">
        <v>6186</v>
      </c>
      <c r="AR2646" t="s">
        <v>6186</v>
      </c>
      <c r="AS2646" t="s">
        <v>6186</v>
      </c>
      <c r="AT2646">
        <v>0.65500000000000003</v>
      </c>
      <c r="AU2646" t="s">
        <v>6186</v>
      </c>
      <c r="AV2646">
        <v>4</v>
      </c>
      <c r="AW2646" t="s">
        <v>6186</v>
      </c>
      <c r="AX2646">
        <v>4.3</v>
      </c>
      <c r="AY2646">
        <v>0.77900000000000003</v>
      </c>
      <c r="AZ2646">
        <v>0.221</v>
      </c>
      <c r="BA2646">
        <v>0</v>
      </c>
      <c r="BB2646" t="s">
        <v>6186</v>
      </c>
      <c r="BC2646" t="s">
        <v>6186</v>
      </c>
      <c r="BD2646" t="s">
        <v>6186</v>
      </c>
    </row>
    <row r="2647" spans="1:56">
      <c r="A2647" t="s">
        <v>6185</v>
      </c>
      <c r="B2647">
        <v>3000</v>
      </c>
      <c r="C2647">
        <v>1996</v>
      </c>
      <c r="D2647" s="7">
        <v>1796</v>
      </c>
      <c r="E2647">
        <v>0.13667499999999999</v>
      </c>
      <c r="F2647">
        <v>29.94848</v>
      </c>
      <c r="H2647">
        <v>24.62321</v>
      </c>
      <c r="I2647">
        <f t="shared" si="45"/>
        <v>3.3653772267499997</v>
      </c>
      <c r="K2647">
        <v>21.089379999999998</v>
      </c>
      <c r="L2647">
        <v>29.190249999999999</v>
      </c>
      <c r="M2647">
        <v>360.91959000000003</v>
      </c>
      <c r="N2647">
        <v>421.39693999999997</v>
      </c>
      <c r="O2647">
        <v>304.45102000000003</v>
      </c>
      <c r="P2647" t="s">
        <v>6186</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6186</v>
      </c>
      <c r="AB2647">
        <v>0.79300000000000004</v>
      </c>
      <c r="AC2647" t="s">
        <v>6186</v>
      </c>
      <c r="AD2647" t="s">
        <v>6186</v>
      </c>
      <c r="AE2647" t="s">
        <v>6186</v>
      </c>
      <c r="AF2647" t="s">
        <v>6186</v>
      </c>
      <c r="AG2647">
        <v>1</v>
      </c>
      <c r="AH2647" t="s">
        <v>6186</v>
      </c>
      <c r="AI2647" t="s">
        <v>6186</v>
      </c>
      <c r="AJ2647" t="s">
        <v>6186</v>
      </c>
      <c r="AK2647" t="s">
        <v>6186</v>
      </c>
      <c r="AL2647" t="s">
        <v>6186</v>
      </c>
      <c r="AM2647" t="s">
        <v>6186</v>
      </c>
      <c r="AN2647" t="s">
        <v>6186</v>
      </c>
      <c r="AO2647" t="s">
        <v>6186</v>
      </c>
      <c r="AP2647">
        <v>1</v>
      </c>
      <c r="AQ2647">
        <v>0</v>
      </c>
      <c r="AR2647" t="s">
        <v>6186</v>
      </c>
      <c r="AS2647" t="s">
        <v>6186</v>
      </c>
      <c r="AT2647">
        <v>0.61899999999999999</v>
      </c>
      <c r="AU2647" t="s">
        <v>6186</v>
      </c>
      <c r="AV2647">
        <v>4</v>
      </c>
      <c r="AW2647" t="s">
        <v>6186</v>
      </c>
      <c r="AX2647">
        <v>4.2</v>
      </c>
      <c r="AY2647">
        <v>0.79300000000000004</v>
      </c>
      <c r="AZ2647">
        <v>0.20699999999999999</v>
      </c>
      <c r="BA2647" t="s">
        <v>6186</v>
      </c>
      <c r="BB2647" t="s">
        <v>6186</v>
      </c>
      <c r="BC2647" t="s">
        <v>6186</v>
      </c>
      <c r="BD2647" t="s">
        <v>6186</v>
      </c>
    </row>
    <row r="2648" spans="1:56">
      <c r="A2648" t="s">
        <v>6185</v>
      </c>
      <c r="B2648">
        <v>3000</v>
      </c>
      <c r="C2648">
        <v>1997</v>
      </c>
      <c r="D2648" s="7">
        <v>1765</v>
      </c>
      <c r="E2648">
        <v>0.12209200000000001</v>
      </c>
      <c r="F2648">
        <v>29.951509999999999</v>
      </c>
      <c r="H2648">
        <v>24.527799999999999</v>
      </c>
      <c r="I2648">
        <f t="shared" si="45"/>
        <v>2.9946481575999999</v>
      </c>
      <c r="K2648">
        <v>20.98246</v>
      </c>
      <c r="L2648">
        <v>28.993089999999999</v>
      </c>
      <c r="M2648">
        <v>362.34647999999999</v>
      </c>
      <c r="N2648">
        <v>423.57019000000003</v>
      </c>
      <c r="O2648">
        <v>306.54149999999998</v>
      </c>
      <c r="P2648" t="s">
        <v>6186</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6186</v>
      </c>
      <c r="AD2648" t="s">
        <v>6186</v>
      </c>
      <c r="AE2648" t="s">
        <v>6186</v>
      </c>
      <c r="AF2648" t="s">
        <v>6186</v>
      </c>
      <c r="AG2648">
        <v>0.999</v>
      </c>
      <c r="AH2648" t="s">
        <v>6186</v>
      </c>
      <c r="AI2648">
        <v>1E-3</v>
      </c>
      <c r="AJ2648">
        <v>1E-3</v>
      </c>
      <c r="AK2648" t="s">
        <v>6186</v>
      </c>
      <c r="AL2648" t="s">
        <v>6186</v>
      </c>
      <c r="AM2648" t="s">
        <v>6186</v>
      </c>
      <c r="AN2648" t="s">
        <v>6186</v>
      </c>
      <c r="AO2648" t="s">
        <v>6186</v>
      </c>
      <c r="AP2648">
        <v>0.999</v>
      </c>
      <c r="AQ2648">
        <v>2E-3</v>
      </c>
      <c r="AR2648" t="s">
        <v>6186</v>
      </c>
      <c r="AS2648" t="s">
        <v>6186</v>
      </c>
      <c r="AT2648">
        <v>0.69099999999999995</v>
      </c>
      <c r="AU2648" t="s">
        <v>6186</v>
      </c>
      <c r="AV2648">
        <v>4.0999999999999996</v>
      </c>
      <c r="AW2648" t="s">
        <v>6186</v>
      </c>
      <c r="AX2648">
        <v>4.0999999999999996</v>
      </c>
      <c r="AY2648">
        <v>0.8</v>
      </c>
      <c r="AZ2648">
        <v>0.2</v>
      </c>
      <c r="BA2648" t="s">
        <v>6186</v>
      </c>
      <c r="BB2648" t="s">
        <v>6186</v>
      </c>
      <c r="BC2648" t="s">
        <v>6186</v>
      </c>
      <c r="BD2648" t="s">
        <v>6186</v>
      </c>
    </row>
    <row r="2649" spans="1:56">
      <c r="A2649" t="s">
        <v>6185</v>
      </c>
      <c r="B2649">
        <v>3000</v>
      </c>
      <c r="C2649">
        <v>1998</v>
      </c>
      <c r="D2649" s="7">
        <v>1153</v>
      </c>
      <c r="E2649">
        <v>7.9773999999999998E-2</v>
      </c>
      <c r="F2649">
        <v>30.082519999999999</v>
      </c>
      <c r="H2649">
        <v>24.519120000000001</v>
      </c>
      <c r="I2649">
        <f t="shared" si="45"/>
        <v>1.95598827888</v>
      </c>
      <c r="K2649">
        <v>20.997890000000002</v>
      </c>
      <c r="L2649">
        <v>28.818950000000001</v>
      </c>
      <c r="M2649">
        <v>362.77888999999999</v>
      </c>
      <c r="N2649">
        <v>423.60140999999999</v>
      </c>
      <c r="O2649">
        <v>308.66386999999997</v>
      </c>
      <c r="P2649" t="s">
        <v>6186</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6186</v>
      </c>
      <c r="AD2649" t="s">
        <v>6186</v>
      </c>
      <c r="AE2649" t="s">
        <v>6186</v>
      </c>
      <c r="AF2649" t="s">
        <v>6186</v>
      </c>
      <c r="AG2649">
        <v>0.99</v>
      </c>
      <c r="AH2649" t="s">
        <v>6186</v>
      </c>
      <c r="AI2649">
        <v>0.01</v>
      </c>
      <c r="AJ2649">
        <v>0.01</v>
      </c>
      <c r="AK2649" t="s">
        <v>6186</v>
      </c>
      <c r="AL2649" t="s">
        <v>6186</v>
      </c>
      <c r="AM2649" t="s">
        <v>6186</v>
      </c>
      <c r="AN2649" t="s">
        <v>6186</v>
      </c>
      <c r="AO2649" t="s">
        <v>6186</v>
      </c>
      <c r="AP2649">
        <v>0.99</v>
      </c>
      <c r="AQ2649">
        <v>1.2E-2</v>
      </c>
      <c r="AR2649" t="s">
        <v>6186</v>
      </c>
      <c r="AS2649" t="s">
        <v>6186</v>
      </c>
      <c r="AT2649">
        <v>0.57399999999999995</v>
      </c>
      <c r="AU2649" t="s">
        <v>6186</v>
      </c>
      <c r="AV2649">
        <v>4.0999999999999996</v>
      </c>
      <c r="AW2649" t="s">
        <v>6186</v>
      </c>
      <c r="AX2649">
        <v>4.2</v>
      </c>
      <c r="AY2649">
        <v>0.75600000000000001</v>
      </c>
      <c r="AZ2649">
        <v>0.24399999999999999</v>
      </c>
      <c r="BA2649" t="s">
        <v>6186</v>
      </c>
      <c r="BB2649" t="s">
        <v>6186</v>
      </c>
      <c r="BC2649" t="s">
        <v>6186</v>
      </c>
      <c r="BD2649" t="s">
        <v>6186</v>
      </c>
    </row>
    <row r="2650" spans="1:56">
      <c r="A2650" t="s">
        <v>6185</v>
      </c>
      <c r="B2650">
        <v>3000</v>
      </c>
      <c r="C2650">
        <v>1999</v>
      </c>
      <c r="D2650">
        <v>924</v>
      </c>
      <c r="E2650">
        <v>6.0700999999999998E-2</v>
      </c>
      <c r="F2650">
        <v>30.06345</v>
      </c>
      <c r="H2650">
        <v>24.380330000000001</v>
      </c>
      <c r="I2650">
        <f t="shared" si="45"/>
        <v>1.4799104113299999</v>
      </c>
      <c r="K2650">
        <v>20.93515</v>
      </c>
      <c r="L2650">
        <v>28.445460000000001</v>
      </c>
      <c r="M2650">
        <v>364.8295</v>
      </c>
      <c r="N2650">
        <v>424.85199999999998</v>
      </c>
      <c r="O2650">
        <v>312.70553999999998</v>
      </c>
      <c r="P2650" t="s">
        <v>6186</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6186</v>
      </c>
      <c r="AD2650" t="s">
        <v>6186</v>
      </c>
      <c r="AE2650" t="s">
        <v>6186</v>
      </c>
      <c r="AF2650" t="s">
        <v>6186</v>
      </c>
      <c r="AG2650">
        <v>0.99</v>
      </c>
      <c r="AH2650" t="s">
        <v>6186</v>
      </c>
      <c r="AI2650">
        <v>0.01</v>
      </c>
      <c r="AJ2650">
        <v>0.01</v>
      </c>
      <c r="AK2650" t="s">
        <v>6186</v>
      </c>
      <c r="AL2650" t="s">
        <v>6186</v>
      </c>
      <c r="AM2650" t="s">
        <v>6186</v>
      </c>
      <c r="AN2650" t="s">
        <v>6186</v>
      </c>
      <c r="AO2650" t="s">
        <v>6186</v>
      </c>
      <c r="AP2650">
        <v>0.99</v>
      </c>
      <c r="AQ2650">
        <v>1.4999999999999999E-2</v>
      </c>
      <c r="AR2650" t="s">
        <v>6186</v>
      </c>
      <c r="AS2650" t="s">
        <v>6186</v>
      </c>
      <c r="AT2650">
        <v>0.499</v>
      </c>
      <c r="AU2650" t="s">
        <v>6186</v>
      </c>
      <c r="AV2650">
        <v>4.0999999999999996</v>
      </c>
      <c r="AW2650" t="s">
        <v>6186</v>
      </c>
      <c r="AX2650">
        <v>4.0999999999999996</v>
      </c>
      <c r="AY2650">
        <v>0.72799999999999998</v>
      </c>
      <c r="AZ2650">
        <v>0.27200000000000002</v>
      </c>
      <c r="BA2650">
        <v>0</v>
      </c>
      <c r="BB2650" t="s">
        <v>6186</v>
      </c>
      <c r="BC2650" t="s">
        <v>6186</v>
      </c>
      <c r="BD2650" t="s">
        <v>6186</v>
      </c>
    </row>
    <row r="2651" spans="1:56">
      <c r="A2651" t="s">
        <v>6185</v>
      </c>
      <c r="B2651">
        <v>3000</v>
      </c>
      <c r="C2651">
        <v>2000</v>
      </c>
      <c r="D2651" s="7">
        <v>1470</v>
      </c>
      <c r="E2651">
        <v>8.8694999999999996E-2</v>
      </c>
      <c r="F2651">
        <v>30.639130000000002</v>
      </c>
      <c r="H2651">
        <v>24.697050000000001</v>
      </c>
      <c r="I2651">
        <f t="shared" si="45"/>
        <v>2.1905048497499999</v>
      </c>
      <c r="K2651">
        <v>21.27215</v>
      </c>
      <c r="L2651">
        <v>28.600110000000001</v>
      </c>
      <c r="M2651">
        <v>360.32159000000001</v>
      </c>
      <c r="N2651">
        <v>418.32141000000001</v>
      </c>
      <c r="O2651">
        <v>311.16018000000003</v>
      </c>
      <c r="P2651" t="s">
        <v>6186</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6186</v>
      </c>
      <c r="AD2651" t="s">
        <v>6186</v>
      </c>
      <c r="AE2651" t="s">
        <v>6186</v>
      </c>
      <c r="AF2651" t="s">
        <v>6186</v>
      </c>
      <c r="AG2651">
        <v>0.98599999999999999</v>
      </c>
      <c r="AH2651" t="s">
        <v>6186</v>
      </c>
      <c r="AI2651">
        <v>1.4E-2</v>
      </c>
      <c r="AJ2651">
        <v>1.4E-2</v>
      </c>
      <c r="AK2651" t="s">
        <v>6186</v>
      </c>
      <c r="AL2651" t="s">
        <v>6186</v>
      </c>
      <c r="AM2651" t="s">
        <v>6186</v>
      </c>
      <c r="AN2651" t="s">
        <v>6186</v>
      </c>
      <c r="AO2651" t="s">
        <v>6186</v>
      </c>
      <c r="AP2651">
        <v>0.98599999999999999</v>
      </c>
      <c r="AQ2651">
        <v>4.3999999999999997E-2</v>
      </c>
      <c r="AR2651" t="s">
        <v>6186</v>
      </c>
      <c r="AS2651" t="s">
        <v>6186</v>
      </c>
      <c r="AT2651">
        <v>0.48199999999999998</v>
      </c>
      <c r="AU2651">
        <v>0.17299999999999999</v>
      </c>
      <c r="AV2651">
        <v>4</v>
      </c>
      <c r="AW2651" t="s">
        <v>6186</v>
      </c>
      <c r="AX2651">
        <v>4.0999999999999996</v>
      </c>
      <c r="AY2651">
        <v>0.77800000000000002</v>
      </c>
      <c r="AZ2651">
        <v>0.21299999999999999</v>
      </c>
      <c r="BA2651">
        <v>8.9999999999999993E-3</v>
      </c>
      <c r="BB2651" t="s">
        <v>6186</v>
      </c>
      <c r="BC2651" t="s">
        <v>6186</v>
      </c>
      <c r="BD2651" t="s">
        <v>6186</v>
      </c>
    </row>
    <row r="2652" spans="1:56">
      <c r="A2652" t="s">
        <v>6185</v>
      </c>
      <c r="B2652">
        <v>3000</v>
      </c>
      <c r="C2652">
        <v>2001</v>
      </c>
      <c r="D2652" s="7">
        <v>1255</v>
      </c>
      <c r="E2652">
        <v>8.0418000000000003E-2</v>
      </c>
      <c r="F2652">
        <v>31.580870000000001</v>
      </c>
      <c r="H2652">
        <v>25.283329999999999</v>
      </c>
      <c r="I2652">
        <f t="shared" si="45"/>
        <v>2.0332348319400002</v>
      </c>
      <c r="K2652">
        <v>21.842230000000001</v>
      </c>
      <c r="L2652">
        <v>29.073250000000002</v>
      </c>
      <c r="M2652">
        <v>351.96796999999998</v>
      </c>
      <c r="N2652">
        <v>407.40539999999999</v>
      </c>
      <c r="O2652">
        <v>306.09724</v>
      </c>
      <c r="P2652" t="s">
        <v>6186</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6186</v>
      </c>
      <c r="AE2652" t="s">
        <v>6186</v>
      </c>
      <c r="AF2652" t="s">
        <v>6186</v>
      </c>
      <c r="AG2652">
        <v>0.98599999999999999</v>
      </c>
      <c r="AH2652" t="s">
        <v>6186</v>
      </c>
      <c r="AI2652">
        <v>1.4E-2</v>
      </c>
      <c r="AJ2652">
        <v>1.4E-2</v>
      </c>
      <c r="AK2652" t="s">
        <v>6186</v>
      </c>
      <c r="AL2652" t="s">
        <v>6186</v>
      </c>
      <c r="AM2652" t="s">
        <v>6186</v>
      </c>
      <c r="AN2652" t="s">
        <v>6186</v>
      </c>
      <c r="AO2652">
        <v>1.2999999999999999E-2</v>
      </c>
      <c r="AP2652">
        <v>0.97299999999999998</v>
      </c>
      <c r="AQ2652">
        <v>6.9000000000000006E-2</v>
      </c>
      <c r="AR2652" t="s">
        <v>6186</v>
      </c>
      <c r="AS2652" t="s">
        <v>6186</v>
      </c>
      <c r="AT2652">
        <v>0.56499999999999995</v>
      </c>
      <c r="AU2652">
        <v>0.26400000000000001</v>
      </c>
      <c r="AV2652">
        <v>4.0999999999999996</v>
      </c>
      <c r="AW2652" t="s">
        <v>6186</v>
      </c>
      <c r="AX2652">
        <v>4.0999999999999996</v>
      </c>
      <c r="AY2652">
        <v>0.73299999999999998</v>
      </c>
      <c r="AZ2652">
        <v>0.24299999999999999</v>
      </c>
      <c r="BA2652">
        <v>1.2E-2</v>
      </c>
      <c r="BB2652" t="s">
        <v>6186</v>
      </c>
      <c r="BC2652" t="s">
        <v>6186</v>
      </c>
      <c r="BD2652" t="s">
        <v>6186</v>
      </c>
    </row>
    <row r="2653" spans="1:56">
      <c r="A2653" t="s">
        <v>6185</v>
      </c>
      <c r="B2653">
        <v>3000</v>
      </c>
      <c r="C2653">
        <v>2002</v>
      </c>
      <c r="D2653" s="7">
        <v>1587</v>
      </c>
      <c r="E2653">
        <v>9.8502999999999993E-2</v>
      </c>
      <c r="F2653">
        <v>31.443180000000002</v>
      </c>
      <c r="H2653">
        <v>25.082409999999999</v>
      </c>
      <c r="I2653">
        <f t="shared" si="45"/>
        <v>2.4706926322299996</v>
      </c>
      <c r="K2653">
        <v>21.583880000000001</v>
      </c>
      <c r="L2653">
        <v>28.865169999999999</v>
      </c>
      <c r="M2653">
        <v>354.69468999999998</v>
      </c>
      <c r="N2653">
        <v>412.17554999999999</v>
      </c>
      <c r="O2653">
        <v>308.22190999999998</v>
      </c>
      <c r="P2653" t="s">
        <v>6186</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6186</v>
      </c>
      <c r="AE2653" t="s">
        <v>6186</v>
      </c>
      <c r="AF2653" t="s">
        <v>6186</v>
      </c>
      <c r="AG2653">
        <v>0.98899999999999999</v>
      </c>
      <c r="AH2653" t="s">
        <v>6186</v>
      </c>
      <c r="AI2653">
        <v>1.0999999999999999E-2</v>
      </c>
      <c r="AJ2653">
        <v>1.0999999999999999E-2</v>
      </c>
      <c r="AK2653" t="s">
        <v>6186</v>
      </c>
      <c r="AL2653" t="s">
        <v>6186</v>
      </c>
      <c r="AM2653" t="s">
        <v>6186</v>
      </c>
      <c r="AN2653" t="s">
        <v>6186</v>
      </c>
      <c r="AO2653">
        <v>1.4E-2</v>
      </c>
      <c r="AP2653">
        <v>0.97399999999999998</v>
      </c>
      <c r="AQ2653">
        <v>2.5000000000000001E-2</v>
      </c>
      <c r="AR2653" t="s">
        <v>6186</v>
      </c>
      <c r="AS2653" t="s">
        <v>6186</v>
      </c>
      <c r="AT2653">
        <v>0.64400000000000002</v>
      </c>
      <c r="AU2653">
        <v>0.27700000000000002</v>
      </c>
      <c r="AV2653">
        <v>4.2</v>
      </c>
      <c r="AW2653" t="s">
        <v>6186</v>
      </c>
      <c r="AX2653">
        <v>4</v>
      </c>
      <c r="AY2653">
        <v>0.78</v>
      </c>
      <c r="AZ2653">
        <v>0.17199999999999999</v>
      </c>
      <c r="BA2653">
        <v>3.4000000000000002E-2</v>
      </c>
      <c r="BB2653" t="s">
        <v>6186</v>
      </c>
      <c r="BC2653" t="s">
        <v>6186</v>
      </c>
      <c r="BD2653" t="s">
        <v>6186</v>
      </c>
    </row>
    <row r="2654" spans="1:56">
      <c r="A2654" t="s">
        <v>6185</v>
      </c>
      <c r="B2654">
        <v>3000</v>
      </c>
      <c r="C2654">
        <v>2003</v>
      </c>
      <c r="D2654" s="7">
        <v>1776</v>
      </c>
      <c r="E2654">
        <v>0.112569</v>
      </c>
      <c r="F2654">
        <v>32.84695</v>
      </c>
      <c r="H2654">
        <v>25.999269999999999</v>
      </c>
      <c r="I2654">
        <f t="shared" si="45"/>
        <v>2.9267118246299999</v>
      </c>
      <c r="K2654">
        <v>22.417259999999999</v>
      </c>
      <c r="L2654">
        <v>29.753740000000001</v>
      </c>
      <c r="M2654">
        <v>342.13618000000002</v>
      </c>
      <c r="N2654">
        <v>396.79525000000001</v>
      </c>
      <c r="O2654">
        <v>298.97190999999998</v>
      </c>
      <c r="P2654" t="s">
        <v>6186</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6186</v>
      </c>
      <c r="AB2654">
        <v>0.77900000000000003</v>
      </c>
      <c r="AC2654">
        <v>2.3E-2</v>
      </c>
      <c r="AD2654" t="s">
        <v>6186</v>
      </c>
      <c r="AE2654" t="s">
        <v>6186</v>
      </c>
      <c r="AF2654" t="s">
        <v>6186</v>
      </c>
      <c r="AG2654">
        <v>0.99</v>
      </c>
      <c r="AH2654" t="s">
        <v>6186</v>
      </c>
      <c r="AI2654">
        <v>0.01</v>
      </c>
      <c r="AJ2654">
        <v>0.01</v>
      </c>
      <c r="AK2654" t="s">
        <v>6186</v>
      </c>
      <c r="AL2654" t="s">
        <v>6186</v>
      </c>
      <c r="AM2654" t="s">
        <v>6186</v>
      </c>
      <c r="AN2654" t="s">
        <v>6186</v>
      </c>
      <c r="AO2654">
        <v>2.5999999999999999E-2</v>
      </c>
      <c r="AP2654">
        <v>0.96399999999999997</v>
      </c>
      <c r="AQ2654">
        <v>1.2999999999999999E-2</v>
      </c>
      <c r="AR2654" t="s">
        <v>6186</v>
      </c>
      <c r="AS2654" t="s">
        <v>6186</v>
      </c>
      <c r="AT2654">
        <v>0.85599999999999998</v>
      </c>
      <c r="AU2654">
        <v>0.40100000000000002</v>
      </c>
      <c r="AV2654">
        <v>4.3</v>
      </c>
      <c r="AW2654">
        <v>5.0000000000000001E-3</v>
      </c>
      <c r="AX2654">
        <v>4</v>
      </c>
      <c r="AY2654">
        <v>0.72699999999999998</v>
      </c>
      <c r="AZ2654">
        <v>0.20599999999999999</v>
      </c>
      <c r="BA2654">
        <v>3.9E-2</v>
      </c>
      <c r="BB2654" t="s">
        <v>6186</v>
      </c>
      <c r="BC2654" t="s">
        <v>6186</v>
      </c>
      <c r="BD2654" t="s">
        <v>6186</v>
      </c>
    </row>
    <row r="2655" spans="1:56">
      <c r="A2655" t="s">
        <v>6185</v>
      </c>
      <c r="B2655">
        <v>3000</v>
      </c>
      <c r="C2655">
        <v>2004</v>
      </c>
      <c r="D2655" s="7">
        <v>1576</v>
      </c>
      <c r="E2655">
        <v>0.10033</v>
      </c>
      <c r="F2655">
        <v>33.476509999999998</v>
      </c>
      <c r="H2655">
        <v>26.405809999999999</v>
      </c>
      <c r="I2655">
        <f t="shared" si="45"/>
        <v>2.6492949172999998</v>
      </c>
      <c r="K2655">
        <v>22.549810000000001</v>
      </c>
      <c r="L2655">
        <v>30.421189999999999</v>
      </c>
      <c r="M2655">
        <v>336.75466999999998</v>
      </c>
      <c r="N2655">
        <v>394.33614</v>
      </c>
      <c r="O2655">
        <v>292.30806000000001</v>
      </c>
      <c r="P2655" t="s">
        <v>6186</v>
      </c>
      <c r="Q2655">
        <v>123.2945</v>
      </c>
      <c r="R2655">
        <v>135.6087</v>
      </c>
      <c r="S2655">
        <v>9.9206000000000003</v>
      </c>
      <c r="T2655">
        <v>1.102568</v>
      </c>
      <c r="U2655">
        <v>4.5203E-2</v>
      </c>
      <c r="V2655">
        <v>40.323430000000002</v>
      </c>
      <c r="W2655">
        <v>0.97599999999999998</v>
      </c>
      <c r="X2655">
        <v>1.2E-2</v>
      </c>
      <c r="Y2655">
        <v>1.2E-2</v>
      </c>
      <c r="Z2655">
        <v>0.152</v>
      </c>
      <c r="AA2655" t="s">
        <v>6186</v>
      </c>
      <c r="AB2655">
        <v>0.79800000000000004</v>
      </c>
      <c r="AC2655">
        <v>4.2000000000000003E-2</v>
      </c>
      <c r="AD2655" t="s">
        <v>6186</v>
      </c>
      <c r="AE2655" t="s">
        <v>6186</v>
      </c>
      <c r="AF2655" t="s">
        <v>6186</v>
      </c>
      <c r="AG2655">
        <v>0.99399999999999999</v>
      </c>
      <c r="AH2655" t="s">
        <v>6186</v>
      </c>
      <c r="AI2655">
        <v>6.0000000000000001E-3</v>
      </c>
      <c r="AJ2655">
        <v>6.0000000000000001E-3</v>
      </c>
      <c r="AK2655" t="s">
        <v>6186</v>
      </c>
      <c r="AL2655" t="s">
        <v>6186</v>
      </c>
      <c r="AM2655" t="s">
        <v>6186</v>
      </c>
      <c r="AN2655" t="s">
        <v>6186</v>
      </c>
      <c r="AO2655">
        <v>4.4999999999999998E-2</v>
      </c>
      <c r="AP2655">
        <v>0.94899999999999995</v>
      </c>
      <c r="AQ2655">
        <v>1.7000000000000001E-2</v>
      </c>
      <c r="AR2655" t="s">
        <v>6186</v>
      </c>
      <c r="AS2655" t="s">
        <v>6186</v>
      </c>
      <c r="AT2655">
        <v>0.92700000000000005</v>
      </c>
      <c r="AU2655">
        <v>0.46500000000000002</v>
      </c>
      <c r="AV2655">
        <v>4.3</v>
      </c>
      <c r="AW2655">
        <v>8.0000000000000002E-3</v>
      </c>
      <c r="AX2655">
        <v>4</v>
      </c>
      <c r="AY2655">
        <v>0.73599999999999999</v>
      </c>
      <c r="AZ2655">
        <v>0.183</v>
      </c>
      <c r="BA2655">
        <v>3.1E-2</v>
      </c>
      <c r="BB2655" t="s">
        <v>6186</v>
      </c>
      <c r="BC2655" t="s">
        <v>6186</v>
      </c>
      <c r="BD2655" t="s">
        <v>6186</v>
      </c>
    </row>
    <row r="2656" spans="1:56">
      <c r="A2656" t="s">
        <v>6185</v>
      </c>
      <c r="B2656">
        <v>3000</v>
      </c>
      <c r="C2656">
        <v>2005</v>
      </c>
      <c r="D2656" s="7">
        <v>1738</v>
      </c>
      <c r="E2656">
        <v>0.109345</v>
      </c>
      <c r="F2656">
        <v>34.210099999999997</v>
      </c>
      <c r="H2656">
        <v>26.7743</v>
      </c>
      <c r="I2656">
        <f t="shared" si="45"/>
        <v>2.9276358335000001</v>
      </c>
      <c r="K2656">
        <v>22.959119999999999</v>
      </c>
      <c r="L2656">
        <v>30.611740000000001</v>
      </c>
      <c r="M2656">
        <v>332.02089999999998</v>
      </c>
      <c r="N2656">
        <v>387.19265000000001</v>
      </c>
      <c r="O2656">
        <v>290.40012000000002</v>
      </c>
      <c r="P2656" t="s">
        <v>6186</v>
      </c>
      <c r="Q2656">
        <v>121.0997</v>
      </c>
      <c r="R2656">
        <v>134.56729999999999</v>
      </c>
      <c r="S2656">
        <v>9.7750000000000004</v>
      </c>
      <c r="T2656">
        <v>1.1100669999999999</v>
      </c>
      <c r="U2656">
        <v>4.4856E-2</v>
      </c>
      <c r="V2656">
        <v>41.333759999999998</v>
      </c>
      <c r="W2656">
        <v>0.98</v>
      </c>
      <c r="X2656">
        <v>8.0000000000000002E-3</v>
      </c>
      <c r="Y2656">
        <v>1.2E-2</v>
      </c>
      <c r="Z2656">
        <v>0.159</v>
      </c>
      <c r="AA2656" t="s">
        <v>6186</v>
      </c>
      <c r="AB2656">
        <v>0.75700000000000001</v>
      </c>
      <c r="AC2656">
        <v>8.2000000000000003E-2</v>
      </c>
      <c r="AD2656" t="s">
        <v>6186</v>
      </c>
      <c r="AE2656" t="s">
        <v>6186</v>
      </c>
      <c r="AF2656" t="s">
        <v>6186</v>
      </c>
      <c r="AG2656">
        <v>0.997</v>
      </c>
      <c r="AH2656" t="s">
        <v>6186</v>
      </c>
      <c r="AI2656">
        <v>3.0000000000000001E-3</v>
      </c>
      <c r="AJ2656">
        <v>3.0000000000000001E-3</v>
      </c>
      <c r="AK2656" t="s">
        <v>6186</v>
      </c>
      <c r="AL2656" t="s">
        <v>6186</v>
      </c>
      <c r="AM2656" t="s">
        <v>6186</v>
      </c>
      <c r="AN2656" t="s">
        <v>6186</v>
      </c>
      <c r="AO2656">
        <v>8.5000000000000006E-2</v>
      </c>
      <c r="AP2656">
        <v>0.91200000000000003</v>
      </c>
      <c r="AQ2656">
        <v>1.0999999999999999E-2</v>
      </c>
      <c r="AR2656" t="s">
        <v>6186</v>
      </c>
      <c r="AS2656" t="s">
        <v>6186</v>
      </c>
      <c r="AT2656">
        <v>0.91900000000000004</v>
      </c>
      <c r="AU2656">
        <v>0.626</v>
      </c>
      <c r="AV2656">
        <v>4.2</v>
      </c>
      <c r="AW2656">
        <v>2E-3</v>
      </c>
      <c r="AX2656">
        <v>4</v>
      </c>
      <c r="AY2656">
        <v>0.74</v>
      </c>
      <c r="AZ2656">
        <v>0.13800000000000001</v>
      </c>
      <c r="BA2656">
        <v>3.7999999999999999E-2</v>
      </c>
      <c r="BB2656" t="s">
        <v>6186</v>
      </c>
      <c r="BC2656" t="s">
        <v>6186</v>
      </c>
      <c r="BD2656" t="s">
        <v>6186</v>
      </c>
    </row>
    <row r="2657" spans="1:56">
      <c r="A2657" t="s">
        <v>6185</v>
      </c>
      <c r="B2657">
        <v>3000</v>
      </c>
      <c r="C2657">
        <v>2006</v>
      </c>
      <c r="D2657" s="7">
        <v>1673</v>
      </c>
      <c r="E2657">
        <v>0.110766</v>
      </c>
      <c r="F2657">
        <v>34.917020000000001</v>
      </c>
      <c r="H2657">
        <v>27.339110000000002</v>
      </c>
      <c r="I2657">
        <f t="shared" si="45"/>
        <v>3.0282438582600002</v>
      </c>
      <c r="K2657">
        <v>23.308039999999998</v>
      </c>
      <c r="L2657">
        <v>31.441230000000001</v>
      </c>
      <c r="M2657">
        <v>325.11635000000001</v>
      </c>
      <c r="N2657">
        <v>381.34273999999999</v>
      </c>
      <c r="O2657">
        <v>282.69995</v>
      </c>
      <c r="P2657" t="s">
        <v>6186</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6186</v>
      </c>
      <c r="AB2657">
        <v>0.75800000000000001</v>
      </c>
      <c r="AC2657">
        <v>7.0999999999999994E-2</v>
      </c>
      <c r="AD2657" t="s">
        <v>6186</v>
      </c>
      <c r="AE2657" t="s">
        <v>6186</v>
      </c>
      <c r="AF2657" t="s">
        <v>6186</v>
      </c>
      <c r="AG2657">
        <v>0.999</v>
      </c>
      <c r="AH2657" t="s">
        <v>6186</v>
      </c>
      <c r="AI2657">
        <v>1E-3</v>
      </c>
      <c r="AJ2657">
        <v>1E-3</v>
      </c>
      <c r="AK2657" t="s">
        <v>6186</v>
      </c>
      <c r="AL2657" t="s">
        <v>6186</v>
      </c>
      <c r="AM2657" t="s">
        <v>6186</v>
      </c>
      <c r="AN2657" t="s">
        <v>6186</v>
      </c>
      <c r="AO2657">
        <v>7.0999999999999994E-2</v>
      </c>
      <c r="AP2657">
        <v>0.92800000000000005</v>
      </c>
      <c r="AQ2657">
        <v>2E-3</v>
      </c>
      <c r="AR2657" t="s">
        <v>6186</v>
      </c>
      <c r="AS2657" t="s">
        <v>6186</v>
      </c>
      <c r="AT2657">
        <v>0.94699999999999995</v>
      </c>
      <c r="AU2657">
        <v>0.71699999999999997</v>
      </c>
      <c r="AV2657">
        <v>4.4000000000000004</v>
      </c>
      <c r="AW2657">
        <v>1E-3</v>
      </c>
      <c r="AX2657">
        <v>4</v>
      </c>
      <c r="AY2657">
        <v>0.56699999999999995</v>
      </c>
      <c r="AZ2657">
        <v>0.314</v>
      </c>
      <c r="BA2657">
        <v>4.7E-2</v>
      </c>
      <c r="BB2657" t="s">
        <v>6186</v>
      </c>
      <c r="BC2657" t="s">
        <v>6186</v>
      </c>
      <c r="BD2657" t="s">
        <v>6186</v>
      </c>
    </row>
    <row r="2658" spans="1:56">
      <c r="A2658" t="s">
        <v>6185</v>
      </c>
      <c r="B2658">
        <v>3000</v>
      </c>
      <c r="C2658">
        <v>2007</v>
      </c>
      <c r="D2658" s="7">
        <v>1780</v>
      </c>
      <c r="E2658">
        <v>0.116493</v>
      </c>
      <c r="F2658">
        <v>36.412959999999998</v>
      </c>
      <c r="H2658">
        <v>28.380500000000001</v>
      </c>
      <c r="I2658">
        <f t="shared" si="45"/>
        <v>3.3061295865</v>
      </c>
      <c r="K2658">
        <v>24.342220000000001</v>
      </c>
      <c r="L2658">
        <v>32.440399999999997</v>
      </c>
      <c r="M2658">
        <v>313.13760000000002</v>
      </c>
      <c r="N2658">
        <v>365.08586000000003</v>
      </c>
      <c r="O2658">
        <v>273.94855000000001</v>
      </c>
      <c r="P2658" t="s">
        <v>6186</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6186</v>
      </c>
      <c r="AB2658">
        <v>0.68200000000000005</v>
      </c>
      <c r="AC2658">
        <v>0.107</v>
      </c>
      <c r="AD2658" t="s">
        <v>6186</v>
      </c>
      <c r="AE2658" t="s">
        <v>6186</v>
      </c>
      <c r="AF2658" t="s">
        <v>6186</v>
      </c>
      <c r="AG2658">
        <v>0.98799999999999999</v>
      </c>
      <c r="AH2658" t="s">
        <v>6186</v>
      </c>
      <c r="AI2658" t="s">
        <v>6186</v>
      </c>
      <c r="AJ2658" t="s">
        <v>6186</v>
      </c>
      <c r="AK2658" t="s">
        <v>6186</v>
      </c>
      <c r="AL2658" t="s">
        <v>6186</v>
      </c>
      <c r="AM2658" t="s">
        <v>6186</v>
      </c>
      <c r="AN2658" t="s">
        <v>6186</v>
      </c>
      <c r="AO2658">
        <v>0.107</v>
      </c>
      <c r="AP2658">
        <v>0.89300000000000002</v>
      </c>
      <c r="AQ2658">
        <v>0.01</v>
      </c>
      <c r="AR2658" t="s">
        <v>6186</v>
      </c>
      <c r="AS2658" t="s">
        <v>6186</v>
      </c>
      <c r="AT2658">
        <v>0.96299999999999997</v>
      </c>
      <c r="AU2658">
        <v>0.55900000000000005</v>
      </c>
      <c r="AV2658">
        <v>4.4000000000000004</v>
      </c>
      <c r="AW2658">
        <v>6.7000000000000004E-2</v>
      </c>
      <c r="AX2658">
        <v>4</v>
      </c>
      <c r="AY2658">
        <v>0.50700000000000001</v>
      </c>
      <c r="AZ2658">
        <v>0.27200000000000002</v>
      </c>
      <c r="BA2658">
        <v>4.4999999999999998E-2</v>
      </c>
      <c r="BB2658" t="s">
        <v>6186</v>
      </c>
      <c r="BC2658" t="s">
        <v>6186</v>
      </c>
      <c r="BD2658" t="s">
        <v>6186</v>
      </c>
    </row>
    <row r="2659" spans="1:56">
      <c r="A2659" t="s">
        <v>6185</v>
      </c>
      <c r="B2659">
        <v>3000</v>
      </c>
      <c r="C2659">
        <v>2008</v>
      </c>
      <c r="D2659" s="7">
        <v>1660</v>
      </c>
      <c r="E2659">
        <v>0.11947199999999999</v>
      </c>
      <c r="F2659">
        <v>37.542729999999999</v>
      </c>
      <c r="H2659">
        <v>29.160340000000001</v>
      </c>
      <c r="I2659">
        <f t="shared" si="45"/>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6186</v>
      </c>
      <c r="AB2659">
        <v>0.66900000000000004</v>
      </c>
      <c r="AC2659">
        <v>0.123</v>
      </c>
      <c r="AD2659" t="s">
        <v>6186</v>
      </c>
      <c r="AE2659" t="s">
        <v>6186</v>
      </c>
      <c r="AF2659">
        <v>1.2999999999999999E-2</v>
      </c>
      <c r="AG2659">
        <v>0.98699999999999999</v>
      </c>
      <c r="AH2659" t="s">
        <v>6186</v>
      </c>
      <c r="AI2659" t="s">
        <v>6186</v>
      </c>
      <c r="AJ2659" t="s">
        <v>6186</v>
      </c>
      <c r="AK2659" t="s">
        <v>6186</v>
      </c>
      <c r="AL2659" t="s">
        <v>6186</v>
      </c>
      <c r="AM2659" t="s">
        <v>6186</v>
      </c>
      <c r="AN2659" t="s">
        <v>6186</v>
      </c>
      <c r="AO2659">
        <v>0.123</v>
      </c>
      <c r="AP2659">
        <v>0.877</v>
      </c>
      <c r="AQ2659">
        <v>1.2999999999999999E-2</v>
      </c>
      <c r="AR2659" t="s">
        <v>6186</v>
      </c>
      <c r="AS2659" t="s">
        <v>6186</v>
      </c>
      <c r="AT2659">
        <v>0.98099999999999998</v>
      </c>
      <c r="AU2659">
        <v>0.63800000000000001</v>
      </c>
      <c r="AV2659">
        <v>4.5</v>
      </c>
      <c r="AW2659">
        <v>8.7999999999999995E-2</v>
      </c>
      <c r="AX2659">
        <v>4</v>
      </c>
      <c r="AY2659">
        <v>0.46500000000000002</v>
      </c>
      <c r="AZ2659">
        <v>0.27400000000000002</v>
      </c>
      <c r="BA2659">
        <v>0.05</v>
      </c>
      <c r="BB2659" t="s">
        <v>6186</v>
      </c>
      <c r="BC2659" t="s">
        <v>6186</v>
      </c>
      <c r="BD2659" t="s">
        <v>6186</v>
      </c>
    </row>
    <row r="2660" spans="1:56">
      <c r="A2660" t="s">
        <v>6185</v>
      </c>
      <c r="B2660">
        <v>3000</v>
      </c>
      <c r="C2660">
        <v>2009</v>
      </c>
      <c r="D2660" s="7">
        <v>1565</v>
      </c>
      <c r="E2660">
        <v>0.168041</v>
      </c>
      <c r="F2660">
        <v>38.389530000000001</v>
      </c>
      <c r="H2660">
        <v>29.76886</v>
      </c>
      <c r="I2660">
        <f t="shared" si="45"/>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6186</v>
      </c>
      <c r="AB2660">
        <v>0.77400000000000002</v>
      </c>
      <c r="AC2660">
        <v>6.5000000000000002E-2</v>
      </c>
      <c r="AD2660" t="s">
        <v>6186</v>
      </c>
      <c r="AE2660" t="s">
        <v>6186</v>
      </c>
      <c r="AF2660">
        <v>8.9999999999999993E-3</v>
      </c>
      <c r="AG2660">
        <v>0.99099999999999999</v>
      </c>
      <c r="AH2660" t="s">
        <v>6186</v>
      </c>
      <c r="AI2660" t="s">
        <v>6186</v>
      </c>
      <c r="AJ2660" t="s">
        <v>6186</v>
      </c>
      <c r="AK2660" t="s">
        <v>6186</v>
      </c>
      <c r="AL2660" t="s">
        <v>6186</v>
      </c>
      <c r="AM2660" t="s">
        <v>6186</v>
      </c>
      <c r="AN2660" t="s">
        <v>6186</v>
      </c>
      <c r="AO2660">
        <v>6.5000000000000002E-2</v>
      </c>
      <c r="AP2660">
        <v>0.93500000000000005</v>
      </c>
      <c r="AQ2660">
        <v>0.01</v>
      </c>
      <c r="AR2660" t="s">
        <v>6186</v>
      </c>
      <c r="AS2660" t="s">
        <v>6186</v>
      </c>
      <c r="AT2660">
        <v>0.98799999999999999</v>
      </c>
      <c r="AU2660">
        <v>0.79400000000000004</v>
      </c>
      <c r="AV2660">
        <v>4.4000000000000004</v>
      </c>
      <c r="AW2660">
        <v>6.3E-2</v>
      </c>
      <c r="AX2660">
        <v>4</v>
      </c>
      <c r="AY2660">
        <v>0.59899999999999998</v>
      </c>
      <c r="AZ2660">
        <v>0.22900000000000001</v>
      </c>
      <c r="BA2660">
        <v>4.3999999999999997E-2</v>
      </c>
      <c r="BB2660" t="s">
        <v>6186</v>
      </c>
      <c r="BC2660" t="s">
        <v>6186</v>
      </c>
      <c r="BD2660" t="s">
        <v>6186</v>
      </c>
    </row>
    <row r="2661" spans="1:56">
      <c r="A2661" t="s">
        <v>6185</v>
      </c>
      <c r="B2661">
        <v>3000</v>
      </c>
      <c r="C2661">
        <v>2010</v>
      </c>
      <c r="D2661" s="7">
        <v>1809</v>
      </c>
      <c r="E2661">
        <v>0.162771</v>
      </c>
      <c r="F2661">
        <v>38.161650000000002</v>
      </c>
      <c r="H2661">
        <v>29.620989999999999</v>
      </c>
      <c r="I2661">
        <f t="shared" si="45"/>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6186</v>
      </c>
      <c r="Z2661">
        <v>6.3E-2</v>
      </c>
      <c r="AA2661" t="s">
        <v>6186</v>
      </c>
      <c r="AB2661">
        <v>0.83199999999999996</v>
      </c>
      <c r="AC2661">
        <v>2.8000000000000001E-2</v>
      </c>
      <c r="AD2661" t="s">
        <v>6186</v>
      </c>
      <c r="AE2661" t="s">
        <v>6186</v>
      </c>
      <c r="AF2661">
        <v>1.0999999999999999E-2</v>
      </c>
      <c r="AG2661">
        <v>0.98899999999999999</v>
      </c>
      <c r="AH2661" t="s">
        <v>6186</v>
      </c>
      <c r="AI2661" t="s">
        <v>6186</v>
      </c>
      <c r="AJ2661" t="s">
        <v>6186</v>
      </c>
      <c r="AK2661" t="s">
        <v>6186</v>
      </c>
      <c r="AL2661" t="s">
        <v>6186</v>
      </c>
      <c r="AM2661" t="s">
        <v>6186</v>
      </c>
      <c r="AN2661" t="s">
        <v>6186</v>
      </c>
      <c r="AO2661">
        <v>2.8000000000000001E-2</v>
      </c>
      <c r="AP2661">
        <v>0.97199999999999998</v>
      </c>
      <c r="AQ2661">
        <v>1.0999999999999999E-2</v>
      </c>
      <c r="AR2661" t="s">
        <v>6186</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6186</v>
      </c>
      <c r="BC2661" t="s">
        <v>6186</v>
      </c>
      <c r="BD2661" t="s">
        <v>6186</v>
      </c>
    </row>
    <row r="2662" spans="1:56">
      <c r="A2662" t="s">
        <v>6185</v>
      </c>
      <c r="B2662">
        <v>3000</v>
      </c>
      <c r="C2662">
        <v>2011</v>
      </c>
      <c r="D2662" s="7">
        <v>1085</v>
      </c>
      <c r="E2662">
        <v>9.0258000000000005E-2</v>
      </c>
      <c r="F2662">
        <v>38.593400000000003</v>
      </c>
      <c r="H2662">
        <v>29.4712</v>
      </c>
      <c r="I2662">
        <f t="shared" si="45"/>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6186</v>
      </c>
      <c r="AB2662">
        <v>0.76300000000000001</v>
      </c>
      <c r="AC2662">
        <v>2.3E-2</v>
      </c>
      <c r="AD2662" t="s">
        <v>6186</v>
      </c>
      <c r="AE2662" t="s">
        <v>6186</v>
      </c>
      <c r="AF2662">
        <v>3.1E-2</v>
      </c>
      <c r="AG2662">
        <v>0.96899999999999997</v>
      </c>
      <c r="AH2662" t="s">
        <v>6186</v>
      </c>
      <c r="AI2662" t="s">
        <v>6186</v>
      </c>
      <c r="AJ2662" t="s">
        <v>6186</v>
      </c>
      <c r="AK2662" t="s">
        <v>6186</v>
      </c>
      <c r="AL2662" t="s">
        <v>6186</v>
      </c>
      <c r="AM2662" t="s">
        <v>6186</v>
      </c>
      <c r="AN2662">
        <v>1E-3</v>
      </c>
      <c r="AO2662">
        <v>2.8000000000000001E-2</v>
      </c>
      <c r="AP2662">
        <v>0.97099999999999997</v>
      </c>
      <c r="AQ2662">
        <v>3.7999999999999999E-2</v>
      </c>
      <c r="AR2662" t="s">
        <v>6186</v>
      </c>
      <c r="AS2662">
        <v>1.2999999999999999E-2</v>
      </c>
      <c r="AT2662">
        <v>0.97</v>
      </c>
      <c r="AU2662">
        <v>0.89</v>
      </c>
      <c r="AV2662">
        <v>4.7</v>
      </c>
      <c r="AW2662">
        <v>0.13800000000000001</v>
      </c>
      <c r="AX2662">
        <v>4</v>
      </c>
      <c r="AY2662">
        <v>0.442</v>
      </c>
      <c r="AZ2662">
        <v>0.21199999999999999</v>
      </c>
      <c r="BA2662">
        <v>0.185</v>
      </c>
      <c r="BB2662" t="s">
        <v>6186</v>
      </c>
      <c r="BC2662" t="s">
        <v>6186</v>
      </c>
      <c r="BD2662" t="s">
        <v>6186</v>
      </c>
    </row>
    <row r="2663" spans="1:56">
      <c r="A2663" t="s">
        <v>6185</v>
      </c>
      <c r="B2663">
        <v>3000</v>
      </c>
      <c r="C2663">
        <v>2012</v>
      </c>
      <c r="D2663" s="7">
        <v>1875</v>
      </c>
      <c r="E2663">
        <v>0.13941000000000001</v>
      </c>
      <c r="F2663">
        <v>40.22439</v>
      </c>
      <c r="H2663">
        <v>30.783660000000001</v>
      </c>
      <c r="I2663">
        <f t="shared" si="45"/>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6186</v>
      </c>
      <c r="AE2663" t="s">
        <v>6186</v>
      </c>
      <c r="AF2663">
        <v>0.27400000000000002</v>
      </c>
      <c r="AG2663">
        <v>0.72599999999999998</v>
      </c>
      <c r="AH2663" t="s">
        <v>6186</v>
      </c>
      <c r="AI2663" t="s">
        <v>6186</v>
      </c>
      <c r="AJ2663" t="s">
        <v>6186</v>
      </c>
      <c r="AK2663" t="s">
        <v>6186</v>
      </c>
      <c r="AL2663" t="s">
        <v>6186</v>
      </c>
      <c r="AM2663" t="s">
        <v>6186</v>
      </c>
      <c r="AN2663">
        <v>2E-3</v>
      </c>
      <c r="AO2663">
        <v>1.2999999999999999E-2</v>
      </c>
      <c r="AP2663">
        <v>0.98599999999999999</v>
      </c>
      <c r="AQ2663">
        <v>2.8000000000000001E-2</v>
      </c>
      <c r="AR2663" t="s">
        <v>6186</v>
      </c>
      <c r="AS2663">
        <v>0.01</v>
      </c>
      <c r="AT2663">
        <v>0.97599999999999998</v>
      </c>
      <c r="AU2663">
        <v>0.98</v>
      </c>
      <c r="AV2663">
        <v>5.3</v>
      </c>
      <c r="AW2663">
        <v>9.6000000000000002E-2</v>
      </c>
      <c r="AX2663">
        <v>4</v>
      </c>
      <c r="AY2663">
        <v>0.14299999999999999</v>
      </c>
      <c r="AZ2663">
        <v>0.27</v>
      </c>
      <c r="BA2663">
        <v>0.47899999999999998</v>
      </c>
      <c r="BB2663" t="s">
        <v>6186</v>
      </c>
      <c r="BC2663" t="s">
        <v>6186</v>
      </c>
      <c r="BD2663" t="s">
        <v>6186</v>
      </c>
    </row>
    <row r="2664" spans="1:56">
      <c r="A2664" t="s">
        <v>6185</v>
      </c>
      <c r="B2664">
        <v>3000</v>
      </c>
      <c r="C2664">
        <v>2013</v>
      </c>
      <c r="D2664" s="7">
        <v>2113</v>
      </c>
      <c r="E2664">
        <v>0.13902100000000001</v>
      </c>
      <c r="F2664">
        <v>40.293889999999998</v>
      </c>
      <c r="H2664">
        <v>30.964449999999999</v>
      </c>
      <c r="I2664">
        <f t="shared" si="45"/>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6186</v>
      </c>
      <c r="AE2664" t="s">
        <v>6186</v>
      </c>
      <c r="AF2664">
        <v>0.21299999999999999</v>
      </c>
      <c r="AG2664">
        <v>0.78600000000000003</v>
      </c>
      <c r="AH2664" t="s">
        <v>6186</v>
      </c>
      <c r="AI2664">
        <v>1E-3</v>
      </c>
      <c r="AJ2664" t="s">
        <v>6186</v>
      </c>
      <c r="AK2664">
        <v>1E-3</v>
      </c>
      <c r="AL2664" t="s">
        <v>6186</v>
      </c>
      <c r="AM2664" t="s">
        <v>6186</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6186</v>
      </c>
      <c r="BC2664" t="s">
        <v>6186</v>
      </c>
      <c r="BD2664" t="s">
        <v>6186</v>
      </c>
    </row>
    <row r="2665" spans="1:56">
      <c r="A2665" t="s">
        <v>6185</v>
      </c>
      <c r="B2665">
        <v>3000</v>
      </c>
      <c r="C2665">
        <v>2014</v>
      </c>
      <c r="D2665" s="7">
        <v>1833</v>
      </c>
      <c r="E2665">
        <v>0.118142</v>
      </c>
      <c r="F2665">
        <v>41.251010000000001</v>
      </c>
      <c r="H2665">
        <v>31.37717</v>
      </c>
      <c r="I2665">
        <f t="shared" si="45"/>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6186</v>
      </c>
      <c r="AE2665" t="s">
        <v>6186</v>
      </c>
      <c r="AF2665">
        <v>0.35</v>
      </c>
      <c r="AG2665">
        <v>0.64500000000000002</v>
      </c>
      <c r="AH2665" t="s">
        <v>6186</v>
      </c>
      <c r="AI2665">
        <v>5.0000000000000001E-3</v>
      </c>
      <c r="AJ2665" t="s">
        <v>6186</v>
      </c>
      <c r="AK2665">
        <v>5.0000000000000001E-3</v>
      </c>
      <c r="AL2665" t="s">
        <v>6186</v>
      </c>
      <c r="AM2665" t="s">
        <v>6186</v>
      </c>
      <c r="AN2665">
        <v>0</v>
      </c>
      <c r="AO2665">
        <v>6.0000000000000001E-3</v>
      </c>
      <c r="AP2665">
        <v>0.98899999999999999</v>
      </c>
      <c r="AQ2665">
        <v>3.3000000000000002E-2</v>
      </c>
      <c r="AR2665" t="s">
        <v>6186</v>
      </c>
      <c r="AS2665">
        <v>4.0000000000000001E-3</v>
      </c>
      <c r="AT2665">
        <v>0.96799999999999997</v>
      </c>
      <c r="AU2665">
        <v>0.97199999999999998</v>
      </c>
      <c r="AV2665">
        <v>5.2</v>
      </c>
      <c r="AW2665">
        <v>0.41799999999999998</v>
      </c>
      <c r="AX2665">
        <v>4</v>
      </c>
      <c r="AY2665">
        <v>2.8000000000000001E-2</v>
      </c>
      <c r="AZ2665">
        <v>2.7E-2</v>
      </c>
      <c r="BA2665">
        <v>0.52100000000000002</v>
      </c>
      <c r="BB2665" t="s">
        <v>6186</v>
      </c>
      <c r="BC2665" t="s">
        <v>6186</v>
      </c>
      <c r="BD2665" t="s">
        <v>6186</v>
      </c>
    </row>
    <row r="2666" spans="1:56">
      <c r="A2666" t="s">
        <v>6185</v>
      </c>
      <c r="B2666">
        <v>3000</v>
      </c>
      <c r="C2666">
        <v>2015</v>
      </c>
      <c r="D2666" s="7">
        <v>1764</v>
      </c>
      <c r="E2666">
        <v>0.105374</v>
      </c>
      <c r="F2666">
        <v>41.810429999999997</v>
      </c>
      <c r="H2666">
        <v>31.746749999999999</v>
      </c>
      <c r="I2666">
        <f t="shared" si="45"/>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6186</v>
      </c>
      <c r="AE2666" t="s">
        <v>6186</v>
      </c>
      <c r="AF2666">
        <v>0.25900000000000001</v>
      </c>
      <c r="AG2666">
        <v>0.73299999999999998</v>
      </c>
      <c r="AH2666" t="s">
        <v>6186</v>
      </c>
      <c r="AI2666">
        <v>7.0000000000000001E-3</v>
      </c>
      <c r="AJ2666" t="s">
        <v>6186</v>
      </c>
      <c r="AK2666">
        <v>7.0000000000000001E-3</v>
      </c>
      <c r="AL2666" t="s">
        <v>6186</v>
      </c>
      <c r="AM2666" t="s">
        <v>6186</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6186</v>
      </c>
      <c r="BC2666" t="s">
        <v>6186</v>
      </c>
      <c r="BD2666" t="s">
        <v>6186</v>
      </c>
    </row>
    <row r="2667" spans="1:56">
      <c r="A2667" t="s">
        <v>6185</v>
      </c>
      <c r="B2667">
        <v>3000</v>
      </c>
      <c r="C2667">
        <v>2016</v>
      </c>
      <c r="D2667" s="7">
        <v>1920</v>
      </c>
      <c r="E2667">
        <v>0.11792800000000001</v>
      </c>
      <c r="F2667">
        <v>42.558959999999999</v>
      </c>
      <c r="H2667">
        <v>32.249580000000002</v>
      </c>
      <c r="I2667">
        <f t="shared" si="45"/>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6186</v>
      </c>
      <c r="AE2667" t="s">
        <v>6186</v>
      </c>
      <c r="AF2667">
        <v>0.40400000000000003</v>
      </c>
      <c r="AG2667">
        <v>0.59199999999999997</v>
      </c>
      <c r="AH2667" t="s">
        <v>6186</v>
      </c>
      <c r="AI2667">
        <v>4.0000000000000001E-3</v>
      </c>
      <c r="AJ2667" t="s">
        <v>6186</v>
      </c>
      <c r="AK2667">
        <v>4.0000000000000001E-3</v>
      </c>
      <c r="AL2667" t="s">
        <v>6186</v>
      </c>
      <c r="AM2667" t="s">
        <v>6186</v>
      </c>
      <c r="AN2667" t="s">
        <v>6186</v>
      </c>
      <c r="AO2667">
        <v>5.0000000000000001E-3</v>
      </c>
      <c r="AP2667">
        <v>0.99099999999999999</v>
      </c>
      <c r="AQ2667">
        <v>0.14699999999999999</v>
      </c>
      <c r="AR2667">
        <v>4.0000000000000001E-3</v>
      </c>
      <c r="AS2667" t="s">
        <v>6186</v>
      </c>
      <c r="AT2667">
        <v>0.996</v>
      </c>
      <c r="AU2667">
        <v>0.996</v>
      </c>
      <c r="AV2667">
        <v>5.2</v>
      </c>
      <c r="AW2667">
        <v>0.46300000000000002</v>
      </c>
      <c r="AX2667">
        <v>4</v>
      </c>
      <c r="AY2667">
        <v>2.3E-2</v>
      </c>
      <c r="AZ2667">
        <v>7.0000000000000001E-3</v>
      </c>
      <c r="BA2667">
        <v>0.503</v>
      </c>
      <c r="BB2667" t="s">
        <v>6186</v>
      </c>
      <c r="BC2667" t="s">
        <v>6186</v>
      </c>
      <c r="BD2667" t="s">
        <v>6186</v>
      </c>
    </row>
    <row r="2668" spans="1:56">
      <c r="A2668" t="s">
        <v>6185</v>
      </c>
      <c r="B2668">
        <v>3000</v>
      </c>
      <c r="C2668">
        <v>2017</v>
      </c>
      <c r="D2668" s="7">
        <v>1897</v>
      </c>
      <c r="E2668">
        <v>0.11147700000000001</v>
      </c>
      <c r="F2668">
        <v>43.746160000000003</v>
      </c>
      <c r="H2668">
        <v>33.453220000000002</v>
      </c>
      <c r="I2668">
        <f t="shared" si="45"/>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6186</v>
      </c>
      <c r="AE2668" t="s">
        <v>6186</v>
      </c>
      <c r="AF2668">
        <v>0.33300000000000002</v>
      </c>
      <c r="AG2668">
        <v>0.66300000000000003</v>
      </c>
      <c r="AH2668" t="s">
        <v>6186</v>
      </c>
      <c r="AI2668">
        <v>5.0000000000000001E-3</v>
      </c>
      <c r="AJ2668" t="s">
        <v>6186</v>
      </c>
      <c r="AK2668">
        <v>5.0000000000000001E-3</v>
      </c>
      <c r="AL2668" t="s">
        <v>6186</v>
      </c>
      <c r="AM2668" t="s">
        <v>6186</v>
      </c>
      <c r="AN2668" t="s">
        <v>6186</v>
      </c>
      <c r="AO2668">
        <v>4.0000000000000001E-3</v>
      </c>
      <c r="AP2668">
        <v>0.99099999999999999</v>
      </c>
      <c r="AQ2668">
        <v>0.24</v>
      </c>
      <c r="AR2668">
        <v>0.11600000000000001</v>
      </c>
      <c r="AS2668" t="s">
        <v>6186</v>
      </c>
      <c r="AT2668">
        <v>0.995</v>
      </c>
      <c r="AU2668">
        <v>0.995</v>
      </c>
      <c r="AV2668">
        <v>5.2</v>
      </c>
      <c r="AW2668">
        <v>0.498</v>
      </c>
      <c r="AX2668">
        <v>4</v>
      </c>
      <c r="AY2668">
        <v>5.0000000000000001E-3</v>
      </c>
      <c r="AZ2668">
        <v>1.0999999999999999E-2</v>
      </c>
      <c r="BA2668">
        <v>0.48199999999999998</v>
      </c>
      <c r="BB2668">
        <v>2E-3</v>
      </c>
      <c r="BC2668" t="s">
        <v>6186</v>
      </c>
      <c r="BD2668" t="s">
        <v>6186</v>
      </c>
    </row>
    <row r="2669" spans="1:56">
      <c r="A2669" t="s">
        <v>6185</v>
      </c>
      <c r="B2669">
        <v>3000</v>
      </c>
      <c r="C2669">
        <v>2018</v>
      </c>
      <c r="D2669" s="7">
        <v>1463</v>
      </c>
      <c r="E2669">
        <v>8.9994000000000005E-2</v>
      </c>
      <c r="F2669">
        <v>43.739019999999996</v>
      </c>
      <c r="H2669">
        <v>33.380380000000002</v>
      </c>
      <c r="I2669">
        <f t="shared" si="45"/>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6186</v>
      </c>
      <c r="AE2669" t="s">
        <v>6186</v>
      </c>
      <c r="AF2669">
        <v>0.34</v>
      </c>
      <c r="AG2669">
        <v>0.65800000000000003</v>
      </c>
      <c r="AH2669" t="s">
        <v>6186</v>
      </c>
      <c r="AI2669">
        <v>2E-3</v>
      </c>
      <c r="AJ2669" t="s">
        <v>6186</v>
      </c>
      <c r="AK2669">
        <v>2E-3</v>
      </c>
      <c r="AL2669" t="s">
        <v>6186</v>
      </c>
      <c r="AM2669" t="s">
        <v>6186</v>
      </c>
      <c r="AN2669" t="s">
        <v>6186</v>
      </c>
      <c r="AO2669">
        <v>4.0000000000000001E-3</v>
      </c>
      <c r="AP2669">
        <v>0.99399999999999999</v>
      </c>
      <c r="AQ2669">
        <v>0.23400000000000001</v>
      </c>
      <c r="AR2669">
        <v>0.11600000000000001</v>
      </c>
      <c r="AS2669" t="s">
        <v>6186</v>
      </c>
      <c r="AT2669">
        <v>0.998</v>
      </c>
      <c r="AU2669">
        <v>0.998</v>
      </c>
      <c r="AV2669">
        <v>5.2</v>
      </c>
      <c r="AW2669">
        <v>0.53200000000000003</v>
      </c>
      <c r="AX2669">
        <v>4</v>
      </c>
      <c r="AY2669">
        <v>2E-3</v>
      </c>
      <c r="AZ2669">
        <v>3.0000000000000001E-3</v>
      </c>
      <c r="BA2669">
        <v>0.46200000000000002</v>
      </c>
      <c r="BB2669">
        <v>1E-3</v>
      </c>
      <c r="BC2669" t="s">
        <v>6186</v>
      </c>
      <c r="BD2669" t="s">
        <v>6186</v>
      </c>
    </row>
    <row r="2670" spans="1:56">
      <c r="A2670" t="s">
        <v>6185</v>
      </c>
      <c r="B2670">
        <v>3000</v>
      </c>
      <c r="C2670">
        <v>2019</v>
      </c>
      <c r="D2670" s="7">
        <v>1359</v>
      </c>
      <c r="E2670">
        <v>8.4201999999999999E-2</v>
      </c>
      <c r="F2670">
        <v>43.893039999999999</v>
      </c>
      <c r="H2670">
        <v>33.436140000000002</v>
      </c>
      <c r="I2670">
        <f t="shared" si="45"/>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6186</v>
      </c>
      <c r="AE2670" t="s">
        <v>6186</v>
      </c>
      <c r="AF2670">
        <v>0.27</v>
      </c>
      <c r="AG2670">
        <v>0.72899999999999998</v>
      </c>
      <c r="AH2670" t="s">
        <v>6186</v>
      </c>
      <c r="AI2670">
        <v>1E-3</v>
      </c>
      <c r="AJ2670" t="s">
        <v>6186</v>
      </c>
      <c r="AK2670">
        <v>1E-3</v>
      </c>
      <c r="AL2670" t="s">
        <v>6186</v>
      </c>
      <c r="AM2670" t="s">
        <v>6186</v>
      </c>
      <c r="AN2670" t="s">
        <v>6186</v>
      </c>
      <c r="AO2670">
        <v>2.5999999999999999E-2</v>
      </c>
      <c r="AP2670">
        <v>0.97299999999999998</v>
      </c>
      <c r="AQ2670">
        <v>0.184</v>
      </c>
      <c r="AR2670">
        <v>4.4999999999999998E-2</v>
      </c>
      <c r="AS2670" t="s">
        <v>6186</v>
      </c>
      <c r="AT2670">
        <v>0.999</v>
      </c>
      <c r="AU2670">
        <v>0.999</v>
      </c>
      <c r="AV2670">
        <v>4.3</v>
      </c>
      <c r="AW2670">
        <v>0.68700000000000006</v>
      </c>
      <c r="AX2670">
        <v>4</v>
      </c>
      <c r="AY2670">
        <v>1E-3</v>
      </c>
      <c r="AZ2670">
        <v>1E-3</v>
      </c>
      <c r="BA2670">
        <v>0.28499999999999998</v>
      </c>
      <c r="BB2670">
        <v>3.0000000000000001E-3</v>
      </c>
      <c r="BC2670">
        <v>4.0000000000000001E-3</v>
      </c>
      <c r="BD2670" t="s">
        <v>6186</v>
      </c>
    </row>
    <row r="2671" spans="1:56">
      <c r="A2671" t="s">
        <v>6185</v>
      </c>
      <c r="B2671">
        <v>3000</v>
      </c>
      <c r="C2671">
        <v>2020</v>
      </c>
      <c r="D2671" s="7">
        <v>1100</v>
      </c>
      <c r="E2671">
        <v>8.0141000000000004E-2</v>
      </c>
      <c r="F2671">
        <v>44.962479999999999</v>
      </c>
      <c r="H2671">
        <v>34.203020000000002</v>
      </c>
      <c r="I2671">
        <f t="shared" si="45"/>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6186</v>
      </c>
      <c r="AE2671" t="s">
        <v>6186</v>
      </c>
      <c r="AF2671">
        <v>0.151</v>
      </c>
      <c r="AG2671">
        <v>0.84899999999999998</v>
      </c>
      <c r="AH2671" t="s">
        <v>6186</v>
      </c>
      <c r="AI2671">
        <v>0</v>
      </c>
      <c r="AJ2671" t="s">
        <v>6186</v>
      </c>
      <c r="AK2671">
        <v>0</v>
      </c>
      <c r="AL2671" t="s">
        <v>6186</v>
      </c>
      <c r="AM2671" t="s">
        <v>6186</v>
      </c>
      <c r="AN2671" t="s">
        <v>6186</v>
      </c>
      <c r="AO2671">
        <v>1.7000000000000001E-2</v>
      </c>
      <c r="AP2671">
        <v>0.98299999999999998</v>
      </c>
      <c r="AQ2671">
        <v>0.14000000000000001</v>
      </c>
      <c r="AR2671">
        <v>0.108</v>
      </c>
      <c r="AS2671" t="s">
        <v>6186</v>
      </c>
      <c r="AT2671">
        <v>1</v>
      </c>
      <c r="AU2671">
        <v>1</v>
      </c>
      <c r="AV2671">
        <v>3.3</v>
      </c>
      <c r="AW2671">
        <v>0.90500000000000003</v>
      </c>
      <c r="AX2671">
        <v>4</v>
      </c>
      <c r="AY2671">
        <v>0</v>
      </c>
      <c r="AZ2671" t="s">
        <v>6186</v>
      </c>
      <c r="BA2671">
        <v>6.7000000000000004E-2</v>
      </c>
      <c r="BB2671">
        <v>1.2999999999999999E-2</v>
      </c>
      <c r="BC2671">
        <v>3.0000000000000001E-3</v>
      </c>
      <c r="BD2671" t="s">
        <v>6186</v>
      </c>
    </row>
    <row r="2672" spans="1:56">
      <c r="A2672" t="s">
        <v>6185</v>
      </c>
      <c r="B2672">
        <v>3000</v>
      </c>
      <c r="C2672">
        <v>2021</v>
      </c>
      <c r="D2672">
        <v>847</v>
      </c>
      <c r="E2672">
        <v>6.1346999999999999E-2</v>
      </c>
      <c r="F2672">
        <v>45.479579999999999</v>
      </c>
      <c r="G2672">
        <f>IFERROR(F2672*E2672,"")</f>
        <v>2.79003579426</v>
      </c>
      <c r="H2672">
        <v>34.597140000000003</v>
      </c>
      <c r="I2672">
        <f t="shared" si="45"/>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6186</v>
      </c>
      <c r="AE2672" t="s">
        <v>6186</v>
      </c>
      <c r="AF2672">
        <v>0.14099999999999999</v>
      </c>
      <c r="AG2672">
        <v>0.85799999999999998</v>
      </c>
      <c r="AH2672" t="s">
        <v>6186</v>
      </c>
      <c r="AI2672">
        <v>1E-3</v>
      </c>
      <c r="AJ2672" t="s">
        <v>6186</v>
      </c>
      <c r="AK2672">
        <v>1E-3</v>
      </c>
      <c r="AL2672" t="s">
        <v>6186</v>
      </c>
      <c r="AM2672" t="s">
        <v>6186</v>
      </c>
      <c r="AN2672" t="s">
        <v>6186</v>
      </c>
      <c r="AO2672">
        <v>0.02</v>
      </c>
      <c r="AP2672">
        <v>0.97899999999999998</v>
      </c>
      <c r="AQ2672">
        <v>0.128</v>
      </c>
      <c r="AR2672">
        <v>0.107</v>
      </c>
      <c r="AS2672" t="s">
        <v>6186</v>
      </c>
      <c r="AT2672">
        <v>0.999</v>
      </c>
      <c r="AU2672">
        <v>0.999</v>
      </c>
      <c r="AV2672">
        <v>1.8</v>
      </c>
      <c r="AW2672">
        <v>0.93899999999999995</v>
      </c>
      <c r="AX2672">
        <v>4</v>
      </c>
      <c r="AY2672">
        <v>1E-3</v>
      </c>
      <c r="AZ2672" t="s">
        <v>6186</v>
      </c>
      <c r="BA2672">
        <v>3.3000000000000002E-2</v>
      </c>
      <c r="BB2672">
        <v>8.0000000000000002E-3</v>
      </c>
      <c r="BC2672">
        <v>4.0000000000000001E-3</v>
      </c>
      <c r="BD2672" t="s">
        <v>6186</v>
      </c>
    </row>
    <row r="2673" spans="1:56">
      <c r="A2673" t="s">
        <v>6185</v>
      </c>
      <c r="B2673">
        <v>3000</v>
      </c>
      <c r="C2673" t="s">
        <v>6187</v>
      </c>
      <c r="D2673" t="s">
        <v>6186</v>
      </c>
      <c r="E2673">
        <v>4.8251000000000002E-2</v>
      </c>
      <c r="F2673">
        <v>45.374139999999997</v>
      </c>
      <c r="H2673">
        <v>33.890610000000002</v>
      </c>
      <c r="I2673">
        <f t="shared" si="45"/>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6186</v>
      </c>
      <c r="Y2673">
        <v>2.5000000000000001E-2</v>
      </c>
      <c r="Z2673">
        <v>4.2000000000000003E-2</v>
      </c>
      <c r="AA2673">
        <v>2.4E-2</v>
      </c>
      <c r="AB2673">
        <v>3.5999999999999997E-2</v>
      </c>
      <c r="AC2673">
        <v>2.1000000000000001E-2</v>
      </c>
      <c r="AD2673" t="s">
        <v>6186</v>
      </c>
      <c r="AE2673" t="s">
        <v>6186</v>
      </c>
      <c r="AF2673">
        <v>0.113</v>
      </c>
      <c r="AG2673">
        <v>0.88700000000000001</v>
      </c>
      <c r="AH2673" t="s">
        <v>6186</v>
      </c>
      <c r="AI2673" t="s">
        <v>6186</v>
      </c>
      <c r="AJ2673" t="s">
        <v>6186</v>
      </c>
      <c r="AK2673" t="s">
        <v>6186</v>
      </c>
      <c r="AL2673" t="s">
        <v>6186</v>
      </c>
      <c r="AM2673" t="s">
        <v>6186</v>
      </c>
      <c r="AN2673" t="s">
        <v>6186</v>
      </c>
      <c r="AO2673">
        <v>3.2000000000000001E-2</v>
      </c>
      <c r="AP2673">
        <v>0.96799999999999997</v>
      </c>
      <c r="AQ2673">
        <v>0.10199999999999999</v>
      </c>
      <c r="AR2673">
        <v>0.35199999999999998</v>
      </c>
      <c r="AS2673" t="s">
        <v>6186</v>
      </c>
      <c r="AT2673">
        <v>1</v>
      </c>
      <c r="AU2673">
        <v>1</v>
      </c>
      <c r="AV2673">
        <v>2.7</v>
      </c>
      <c r="AW2673">
        <v>0.876</v>
      </c>
      <c r="AX2673">
        <v>4</v>
      </c>
      <c r="AY2673" t="s">
        <v>6186</v>
      </c>
      <c r="AZ2673" t="s">
        <v>6186</v>
      </c>
      <c r="BA2673">
        <v>6.8000000000000005E-2</v>
      </c>
      <c r="BB2673">
        <v>1.4E-2</v>
      </c>
      <c r="BC2673">
        <v>0.02</v>
      </c>
      <c r="BD2673" t="s">
        <v>6186</v>
      </c>
    </row>
    <row r="2674" spans="1:56">
      <c r="A2674" t="s">
        <v>6191</v>
      </c>
      <c r="B2674">
        <v>3000</v>
      </c>
      <c r="C2674">
        <v>1975</v>
      </c>
      <c r="D2674" t="s">
        <v>6186</v>
      </c>
      <c r="E2674" t="s">
        <v>6186</v>
      </c>
      <c r="F2674" t="s">
        <v>6186</v>
      </c>
      <c r="H2674" t="s">
        <v>6186</v>
      </c>
      <c r="I2674" t="str">
        <f t="shared" si="45"/>
        <v/>
      </c>
      <c r="K2674" t="s">
        <v>6186</v>
      </c>
      <c r="L2674" t="s">
        <v>6186</v>
      </c>
      <c r="M2674" t="s">
        <v>6186</v>
      </c>
      <c r="N2674" t="s">
        <v>6186</v>
      </c>
      <c r="O2674" t="s">
        <v>6186</v>
      </c>
      <c r="P2674" t="s">
        <v>6186</v>
      </c>
      <c r="Q2674" t="s">
        <v>6186</v>
      </c>
      <c r="R2674" t="s">
        <v>6186</v>
      </c>
      <c r="S2674" t="s">
        <v>6186</v>
      </c>
      <c r="T2674" t="s">
        <v>6186</v>
      </c>
      <c r="U2674" t="s">
        <v>6186</v>
      </c>
      <c r="V2674" t="s">
        <v>6186</v>
      </c>
      <c r="W2674" t="s">
        <v>6186</v>
      </c>
      <c r="X2674" t="s">
        <v>6186</v>
      </c>
      <c r="Y2674" t="s">
        <v>6186</v>
      </c>
      <c r="Z2674" t="s">
        <v>6186</v>
      </c>
      <c r="AA2674" t="s">
        <v>6186</v>
      </c>
      <c r="AB2674" t="s">
        <v>6186</v>
      </c>
      <c r="AC2674" t="s">
        <v>6186</v>
      </c>
      <c r="AD2674" t="s">
        <v>6186</v>
      </c>
      <c r="AE2674" t="s">
        <v>6186</v>
      </c>
      <c r="AF2674" t="s">
        <v>6186</v>
      </c>
      <c r="AG2674" t="s">
        <v>6186</v>
      </c>
      <c r="AH2674" t="s">
        <v>6186</v>
      </c>
      <c r="AI2674" t="s">
        <v>6186</v>
      </c>
      <c r="AJ2674" t="s">
        <v>6186</v>
      </c>
      <c r="AK2674" t="s">
        <v>6186</v>
      </c>
      <c r="AL2674" t="s">
        <v>6186</v>
      </c>
      <c r="AM2674" t="s">
        <v>6186</v>
      </c>
      <c r="AN2674" t="s">
        <v>6186</v>
      </c>
      <c r="AO2674" t="s">
        <v>6186</v>
      </c>
      <c r="AP2674" t="s">
        <v>6186</v>
      </c>
      <c r="AQ2674" t="s">
        <v>6186</v>
      </c>
      <c r="AR2674" t="s">
        <v>6186</v>
      </c>
      <c r="AS2674" t="s">
        <v>6186</v>
      </c>
      <c r="AT2674" t="s">
        <v>6186</v>
      </c>
      <c r="AU2674" t="s">
        <v>6186</v>
      </c>
      <c r="AV2674" t="s">
        <v>6186</v>
      </c>
      <c r="AW2674" t="s">
        <v>6186</v>
      </c>
      <c r="AX2674" t="s">
        <v>6186</v>
      </c>
      <c r="AY2674" t="s">
        <v>6186</v>
      </c>
      <c r="AZ2674" t="s">
        <v>6186</v>
      </c>
      <c r="BA2674" t="s">
        <v>6186</v>
      </c>
      <c r="BB2674" t="s">
        <v>6186</v>
      </c>
      <c r="BC2674" t="s">
        <v>6186</v>
      </c>
      <c r="BD2674" t="s">
        <v>6186</v>
      </c>
    </row>
    <row r="2675" spans="1:56">
      <c r="A2675" t="s">
        <v>6191</v>
      </c>
      <c r="B2675">
        <v>3000</v>
      </c>
      <c r="C2675">
        <v>1976</v>
      </c>
      <c r="D2675" t="s">
        <v>6186</v>
      </c>
      <c r="E2675" t="s">
        <v>6186</v>
      </c>
      <c r="F2675" t="s">
        <v>6186</v>
      </c>
      <c r="H2675" t="s">
        <v>6186</v>
      </c>
      <c r="I2675" t="str">
        <f t="shared" si="45"/>
        <v/>
      </c>
      <c r="K2675" t="s">
        <v>6186</v>
      </c>
      <c r="L2675" t="s">
        <v>6186</v>
      </c>
      <c r="M2675" t="s">
        <v>6186</v>
      </c>
      <c r="N2675" t="s">
        <v>6186</v>
      </c>
      <c r="O2675" t="s">
        <v>6186</v>
      </c>
      <c r="P2675" t="s">
        <v>6186</v>
      </c>
      <c r="Q2675" t="s">
        <v>6186</v>
      </c>
      <c r="R2675" t="s">
        <v>6186</v>
      </c>
      <c r="S2675" t="s">
        <v>6186</v>
      </c>
      <c r="T2675" t="s">
        <v>6186</v>
      </c>
      <c r="U2675" t="s">
        <v>6186</v>
      </c>
      <c r="V2675" t="s">
        <v>6186</v>
      </c>
      <c r="W2675" t="s">
        <v>6186</v>
      </c>
      <c r="X2675" t="s">
        <v>6186</v>
      </c>
      <c r="Y2675" t="s">
        <v>6186</v>
      </c>
      <c r="Z2675" t="s">
        <v>6186</v>
      </c>
      <c r="AA2675" t="s">
        <v>6186</v>
      </c>
      <c r="AB2675" t="s">
        <v>6186</v>
      </c>
      <c r="AC2675" t="s">
        <v>6186</v>
      </c>
      <c r="AD2675" t="s">
        <v>6186</v>
      </c>
      <c r="AE2675" t="s">
        <v>6186</v>
      </c>
      <c r="AF2675" t="s">
        <v>6186</v>
      </c>
      <c r="AG2675" t="s">
        <v>6186</v>
      </c>
      <c r="AH2675" t="s">
        <v>6186</v>
      </c>
      <c r="AI2675" t="s">
        <v>6186</v>
      </c>
      <c r="AJ2675" t="s">
        <v>6186</v>
      </c>
      <c r="AK2675" t="s">
        <v>6186</v>
      </c>
      <c r="AL2675" t="s">
        <v>6186</v>
      </c>
      <c r="AM2675" t="s">
        <v>6186</v>
      </c>
      <c r="AN2675" t="s">
        <v>6186</v>
      </c>
      <c r="AO2675" t="s">
        <v>6186</v>
      </c>
      <c r="AP2675" t="s">
        <v>6186</v>
      </c>
      <c r="AQ2675" t="s">
        <v>6186</v>
      </c>
      <c r="AR2675" t="s">
        <v>6186</v>
      </c>
      <c r="AS2675" t="s">
        <v>6186</v>
      </c>
      <c r="AT2675" t="s">
        <v>6186</v>
      </c>
      <c r="AU2675" t="s">
        <v>6186</v>
      </c>
      <c r="AV2675" t="s">
        <v>6186</v>
      </c>
      <c r="AW2675" t="s">
        <v>6186</v>
      </c>
      <c r="AX2675" t="s">
        <v>6186</v>
      </c>
      <c r="AY2675" t="s">
        <v>6186</v>
      </c>
      <c r="AZ2675" t="s">
        <v>6186</v>
      </c>
      <c r="BA2675" t="s">
        <v>6186</v>
      </c>
      <c r="BB2675" t="s">
        <v>6186</v>
      </c>
      <c r="BC2675" t="s">
        <v>6186</v>
      </c>
      <c r="BD2675" t="s">
        <v>6186</v>
      </c>
    </row>
    <row r="2676" spans="1:56">
      <c r="A2676" t="s">
        <v>6191</v>
      </c>
      <c r="B2676">
        <v>3000</v>
      </c>
      <c r="C2676">
        <v>1977</v>
      </c>
      <c r="D2676" t="s">
        <v>6186</v>
      </c>
      <c r="E2676" t="s">
        <v>6186</v>
      </c>
      <c r="F2676" t="s">
        <v>6186</v>
      </c>
      <c r="H2676" t="s">
        <v>6186</v>
      </c>
      <c r="I2676" t="str">
        <f t="shared" si="45"/>
        <v/>
      </c>
      <c r="K2676" t="s">
        <v>6186</v>
      </c>
      <c r="L2676" t="s">
        <v>6186</v>
      </c>
      <c r="M2676" t="s">
        <v>6186</v>
      </c>
      <c r="N2676" t="s">
        <v>6186</v>
      </c>
      <c r="O2676" t="s">
        <v>6186</v>
      </c>
      <c r="P2676" t="s">
        <v>6186</v>
      </c>
      <c r="Q2676" t="s">
        <v>6186</v>
      </c>
      <c r="R2676" t="s">
        <v>6186</v>
      </c>
      <c r="S2676" t="s">
        <v>6186</v>
      </c>
      <c r="T2676" t="s">
        <v>6186</v>
      </c>
      <c r="U2676" t="s">
        <v>6186</v>
      </c>
      <c r="V2676" t="s">
        <v>6186</v>
      </c>
      <c r="W2676" t="s">
        <v>6186</v>
      </c>
      <c r="X2676" t="s">
        <v>6186</v>
      </c>
      <c r="Y2676" t="s">
        <v>6186</v>
      </c>
      <c r="Z2676" t="s">
        <v>6186</v>
      </c>
      <c r="AA2676" t="s">
        <v>6186</v>
      </c>
      <c r="AB2676" t="s">
        <v>6186</v>
      </c>
      <c r="AC2676" t="s">
        <v>6186</v>
      </c>
      <c r="AD2676" t="s">
        <v>6186</v>
      </c>
      <c r="AE2676" t="s">
        <v>6186</v>
      </c>
      <c r="AF2676" t="s">
        <v>6186</v>
      </c>
      <c r="AG2676" t="s">
        <v>6186</v>
      </c>
      <c r="AH2676" t="s">
        <v>6186</v>
      </c>
      <c r="AI2676" t="s">
        <v>6186</v>
      </c>
      <c r="AJ2676" t="s">
        <v>6186</v>
      </c>
      <c r="AK2676" t="s">
        <v>6186</v>
      </c>
      <c r="AL2676" t="s">
        <v>6186</v>
      </c>
      <c r="AM2676" t="s">
        <v>6186</v>
      </c>
      <c r="AN2676" t="s">
        <v>6186</v>
      </c>
      <c r="AO2676" t="s">
        <v>6186</v>
      </c>
      <c r="AP2676" t="s">
        <v>6186</v>
      </c>
      <c r="AQ2676" t="s">
        <v>6186</v>
      </c>
      <c r="AR2676" t="s">
        <v>6186</v>
      </c>
      <c r="AS2676" t="s">
        <v>6186</v>
      </c>
      <c r="AT2676" t="s">
        <v>6186</v>
      </c>
      <c r="AU2676" t="s">
        <v>6186</v>
      </c>
      <c r="AV2676" t="s">
        <v>6186</v>
      </c>
      <c r="AW2676" t="s">
        <v>6186</v>
      </c>
      <c r="AX2676" t="s">
        <v>6186</v>
      </c>
      <c r="AY2676" t="s">
        <v>6186</v>
      </c>
      <c r="AZ2676" t="s">
        <v>6186</v>
      </c>
      <c r="BA2676" t="s">
        <v>6186</v>
      </c>
      <c r="BB2676" t="s">
        <v>6186</v>
      </c>
      <c r="BC2676" t="s">
        <v>6186</v>
      </c>
      <c r="BD2676" t="s">
        <v>6186</v>
      </c>
    </row>
    <row r="2677" spans="1:56">
      <c r="A2677" t="s">
        <v>6191</v>
      </c>
      <c r="B2677">
        <v>3000</v>
      </c>
      <c r="C2677">
        <v>1978</v>
      </c>
      <c r="D2677" t="s">
        <v>6186</v>
      </c>
      <c r="E2677" t="s">
        <v>6186</v>
      </c>
      <c r="F2677" t="s">
        <v>6186</v>
      </c>
      <c r="H2677" t="s">
        <v>6186</v>
      </c>
      <c r="I2677" t="str">
        <f t="shared" si="45"/>
        <v/>
      </c>
      <c r="K2677" t="s">
        <v>6186</v>
      </c>
      <c r="L2677" t="s">
        <v>6186</v>
      </c>
      <c r="M2677" t="s">
        <v>6186</v>
      </c>
      <c r="N2677" t="s">
        <v>6186</v>
      </c>
      <c r="O2677" t="s">
        <v>6186</v>
      </c>
      <c r="P2677" t="s">
        <v>6186</v>
      </c>
      <c r="Q2677" t="s">
        <v>6186</v>
      </c>
      <c r="R2677" t="s">
        <v>6186</v>
      </c>
      <c r="S2677" t="s">
        <v>6186</v>
      </c>
      <c r="T2677" t="s">
        <v>6186</v>
      </c>
      <c r="U2677" t="s">
        <v>6186</v>
      </c>
      <c r="V2677" t="s">
        <v>6186</v>
      </c>
      <c r="W2677" t="s">
        <v>6186</v>
      </c>
      <c r="X2677" t="s">
        <v>6186</v>
      </c>
      <c r="Y2677" t="s">
        <v>6186</v>
      </c>
      <c r="Z2677" t="s">
        <v>6186</v>
      </c>
      <c r="AA2677" t="s">
        <v>6186</v>
      </c>
      <c r="AB2677" t="s">
        <v>6186</v>
      </c>
      <c r="AC2677" t="s">
        <v>6186</v>
      </c>
      <c r="AD2677" t="s">
        <v>6186</v>
      </c>
      <c r="AE2677" t="s">
        <v>6186</v>
      </c>
      <c r="AF2677" t="s">
        <v>6186</v>
      </c>
      <c r="AG2677" t="s">
        <v>6186</v>
      </c>
      <c r="AH2677" t="s">
        <v>6186</v>
      </c>
      <c r="AI2677" t="s">
        <v>6186</v>
      </c>
      <c r="AJ2677" t="s">
        <v>6186</v>
      </c>
      <c r="AK2677" t="s">
        <v>6186</v>
      </c>
      <c r="AL2677" t="s">
        <v>6186</v>
      </c>
      <c r="AM2677" t="s">
        <v>6186</v>
      </c>
      <c r="AN2677" t="s">
        <v>6186</v>
      </c>
      <c r="AO2677" t="s">
        <v>6186</v>
      </c>
      <c r="AP2677" t="s">
        <v>6186</v>
      </c>
      <c r="AQ2677" t="s">
        <v>6186</v>
      </c>
      <c r="AR2677" t="s">
        <v>6186</v>
      </c>
      <c r="AS2677" t="s">
        <v>6186</v>
      </c>
      <c r="AT2677" t="s">
        <v>6186</v>
      </c>
      <c r="AU2677" t="s">
        <v>6186</v>
      </c>
      <c r="AV2677" t="s">
        <v>6186</v>
      </c>
      <c r="AW2677" t="s">
        <v>6186</v>
      </c>
      <c r="AX2677" t="s">
        <v>6186</v>
      </c>
      <c r="AY2677" t="s">
        <v>6186</v>
      </c>
      <c r="AZ2677" t="s">
        <v>6186</v>
      </c>
      <c r="BA2677" t="s">
        <v>6186</v>
      </c>
      <c r="BB2677" t="s">
        <v>6186</v>
      </c>
      <c r="BC2677" t="s">
        <v>6186</v>
      </c>
      <c r="BD2677" t="s">
        <v>6186</v>
      </c>
    </row>
    <row r="2678" spans="1:56">
      <c r="A2678" t="s">
        <v>6191</v>
      </c>
      <c r="B2678">
        <v>3000</v>
      </c>
      <c r="C2678">
        <v>1979</v>
      </c>
      <c r="D2678" t="s">
        <v>6186</v>
      </c>
      <c r="E2678" t="s">
        <v>6186</v>
      </c>
      <c r="F2678" t="s">
        <v>6186</v>
      </c>
      <c r="H2678" t="s">
        <v>6186</v>
      </c>
      <c r="I2678" t="str">
        <f t="shared" si="45"/>
        <v/>
      </c>
      <c r="K2678" t="s">
        <v>6186</v>
      </c>
      <c r="L2678" t="s">
        <v>6186</v>
      </c>
      <c r="M2678" t="s">
        <v>6186</v>
      </c>
      <c r="N2678" t="s">
        <v>6186</v>
      </c>
      <c r="O2678" t="s">
        <v>6186</v>
      </c>
      <c r="P2678" t="s">
        <v>6186</v>
      </c>
      <c r="Q2678" t="s">
        <v>6186</v>
      </c>
      <c r="R2678" t="s">
        <v>6186</v>
      </c>
      <c r="S2678" t="s">
        <v>6186</v>
      </c>
      <c r="T2678" t="s">
        <v>6186</v>
      </c>
      <c r="U2678" t="s">
        <v>6186</v>
      </c>
      <c r="V2678" t="s">
        <v>6186</v>
      </c>
      <c r="W2678" t="s">
        <v>6186</v>
      </c>
      <c r="X2678" t="s">
        <v>6186</v>
      </c>
      <c r="Y2678" t="s">
        <v>6186</v>
      </c>
      <c r="Z2678" t="s">
        <v>6186</v>
      </c>
      <c r="AA2678" t="s">
        <v>6186</v>
      </c>
      <c r="AB2678" t="s">
        <v>6186</v>
      </c>
      <c r="AC2678" t="s">
        <v>6186</v>
      </c>
      <c r="AD2678" t="s">
        <v>6186</v>
      </c>
      <c r="AE2678" t="s">
        <v>6186</v>
      </c>
      <c r="AF2678" t="s">
        <v>6186</v>
      </c>
      <c r="AG2678" t="s">
        <v>6186</v>
      </c>
      <c r="AH2678" t="s">
        <v>6186</v>
      </c>
      <c r="AI2678" t="s">
        <v>6186</v>
      </c>
      <c r="AJ2678" t="s">
        <v>6186</v>
      </c>
      <c r="AK2678" t="s">
        <v>6186</v>
      </c>
      <c r="AL2678" t="s">
        <v>6186</v>
      </c>
      <c r="AM2678" t="s">
        <v>6186</v>
      </c>
      <c r="AN2678" t="s">
        <v>6186</v>
      </c>
      <c r="AO2678" t="s">
        <v>6186</v>
      </c>
      <c r="AP2678" t="s">
        <v>6186</v>
      </c>
      <c r="AQ2678" t="s">
        <v>6186</v>
      </c>
      <c r="AR2678" t="s">
        <v>6186</v>
      </c>
      <c r="AS2678" t="s">
        <v>6186</v>
      </c>
      <c r="AT2678" t="s">
        <v>6186</v>
      </c>
      <c r="AU2678" t="s">
        <v>6186</v>
      </c>
      <c r="AV2678" t="s">
        <v>6186</v>
      </c>
      <c r="AW2678" t="s">
        <v>6186</v>
      </c>
      <c r="AX2678" t="s">
        <v>6186</v>
      </c>
      <c r="AY2678" t="s">
        <v>6186</v>
      </c>
      <c r="AZ2678" t="s">
        <v>6186</v>
      </c>
      <c r="BA2678" t="s">
        <v>6186</v>
      </c>
      <c r="BB2678" t="s">
        <v>6186</v>
      </c>
      <c r="BC2678" t="s">
        <v>6186</v>
      </c>
      <c r="BD2678" t="s">
        <v>6186</v>
      </c>
    </row>
    <row r="2679" spans="1:56">
      <c r="A2679" t="s">
        <v>6191</v>
      </c>
      <c r="B2679">
        <v>3000</v>
      </c>
      <c r="C2679">
        <v>1980</v>
      </c>
      <c r="D2679" t="s">
        <v>6186</v>
      </c>
      <c r="E2679" t="s">
        <v>6186</v>
      </c>
      <c r="F2679" t="s">
        <v>6186</v>
      </c>
      <c r="H2679" t="s">
        <v>6186</v>
      </c>
      <c r="I2679" t="str">
        <f t="shared" si="45"/>
        <v/>
      </c>
      <c r="K2679" t="s">
        <v>6186</v>
      </c>
      <c r="L2679" t="s">
        <v>6186</v>
      </c>
      <c r="M2679" t="s">
        <v>6186</v>
      </c>
      <c r="N2679" t="s">
        <v>6186</v>
      </c>
      <c r="O2679" t="s">
        <v>6186</v>
      </c>
      <c r="P2679" t="s">
        <v>6186</v>
      </c>
      <c r="Q2679" t="s">
        <v>6186</v>
      </c>
      <c r="R2679" t="s">
        <v>6186</v>
      </c>
      <c r="S2679" t="s">
        <v>6186</v>
      </c>
      <c r="T2679" t="s">
        <v>6186</v>
      </c>
      <c r="U2679" t="s">
        <v>6186</v>
      </c>
      <c r="V2679" t="s">
        <v>6186</v>
      </c>
      <c r="W2679" t="s">
        <v>6186</v>
      </c>
      <c r="X2679" t="s">
        <v>6186</v>
      </c>
      <c r="Y2679" t="s">
        <v>6186</v>
      </c>
      <c r="Z2679" t="s">
        <v>6186</v>
      </c>
      <c r="AA2679" t="s">
        <v>6186</v>
      </c>
      <c r="AB2679" t="s">
        <v>6186</v>
      </c>
      <c r="AC2679" t="s">
        <v>6186</v>
      </c>
      <c r="AD2679" t="s">
        <v>6186</v>
      </c>
      <c r="AE2679" t="s">
        <v>6186</v>
      </c>
      <c r="AF2679" t="s">
        <v>6186</v>
      </c>
      <c r="AG2679" t="s">
        <v>6186</v>
      </c>
      <c r="AH2679" t="s">
        <v>6186</v>
      </c>
      <c r="AI2679" t="s">
        <v>6186</v>
      </c>
      <c r="AJ2679" t="s">
        <v>6186</v>
      </c>
      <c r="AK2679" t="s">
        <v>6186</v>
      </c>
      <c r="AL2679" t="s">
        <v>6186</v>
      </c>
      <c r="AM2679" t="s">
        <v>6186</v>
      </c>
      <c r="AN2679" t="s">
        <v>6186</v>
      </c>
      <c r="AO2679" t="s">
        <v>6186</v>
      </c>
      <c r="AP2679" t="s">
        <v>6186</v>
      </c>
      <c r="AQ2679" t="s">
        <v>6186</v>
      </c>
      <c r="AR2679" t="s">
        <v>6186</v>
      </c>
      <c r="AS2679" t="s">
        <v>6186</v>
      </c>
      <c r="AT2679" t="s">
        <v>6186</v>
      </c>
      <c r="AU2679" t="s">
        <v>6186</v>
      </c>
      <c r="AV2679" t="s">
        <v>6186</v>
      </c>
      <c r="AW2679" t="s">
        <v>6186</v>
      </c>
      <c r="AX2679" t="s">
        <v>6186</v>
      </c>
      <c r="AY2679" t="s">
        <v>6186</v>
      </c>
      <c r="AZ2679" t="s">
        <v>6186</v>
      </c>
      <c r="BA2679" t="s">
        <v>6186</v>
      </c>
      <c r="BB2679" t="s">
        <v>6186</v>
      </c>
      <c r="BC2679" t="s">
        <v>6186</v>
      </c>
      <c r="BD2679" t="s">
        <v>6186</v>
      </c>
    </row>
    <row r="2680" spans="1:56">
      <c r="A2680" t="s">
        <v>6191</v>
      </c>
      <c r="B2680">
        <v>3000</v>
      </c>
      <c r="C2680">
        <v>1981</v>
      </c>
      <c r="D2680" t="s">
        <v>6186</v>
      </c>
      <c r="E2680" t="s">
        <v>6186</v>
      </c>
      <c r="F2680" t="s">
        <v>6186</v>
      </c>
      <c r="H2680" t="s">
        <v>6186</v>
      </c>
      <c r="I2680" t="str">
        <f t="shared" si="45"/>
        <v/>
      </c>
      <c r="K2680" t="s">
        <v>6186</v>
      </c>
      <c r="L2680" t="s">
        <v>6186</v>
      </c>
      <c r="M2680" t="s">
        <v>6186</v>
      </c>
      <c r="N2680" t="s">
        <v>6186</v>
      </c>
      <c r="O2680" t="s">
        <v>6186</v>
      </c>
      <c r="P2680" t="s">
        <v>6186</v>
      </c>
      <c r="Q2680" t="s">
        <v>6186</v>
      </c>
      <c r="R2680" t="s">
        <v>6186</v>
      </c>
      <c r="S2680" t="s">
        <v>6186</v>
      </c>
      <c r="T2680" t="s">
        <v>6186</v>
      </c>
      <c r="U2680" t="s">
        <v>6186</v>
      </c>
      <c r="V2680" t="s">
        <v>6186</v>
      </c>
      <c r="W2680" t="s">
        <v>6186</v>
      </c>
      <c r="X2680" t="s">
        <v>6186</v>
      </c>
      <c r="Y2680" t="s">
        <v>6186</v>
      </c>
      <c r="Z2680" t="s">
        <v>6186</v>
      </c>
      <c r="AA2680" t="s">
        <v>6186</v>
      </c>
      <c r="AB2680" t="s">
        <v>6186</v>
      </c>
      <c r="AC2680" t="s">
        <v>6186</v>
      </c>
      <c r="AD2680" t="s">
        <v>6186</v>
      </c>
      <c r="AE2680" t="s">
        <v>6186</v>
      </c>
      <c r="AF2680" t="s">
        <v>6186</v>
      </c>
      <c r="AG2680" t="s">
        <v>6186</v>
      </c>
      <c r="AH2680" t="s">
        <v>6186</v>
      </c>
      <c r="AI2680" t="s">
        <v>6186</v>
      </c>
      <c r="AJ2680" t="s">
        <v>6186</v>
      </c>
      <c r="AK2680" t="s">
        <v>6186</v>
      </c>
      <c r="AL2680" t="s">
        <v>6186</v>
      </c>
      <c r="AM2680" t="s">
        <v>6186</v>
      </c>
      <c r="AN2680" t="s">
        <v>6186</v>
      </c>
      <c r="AO2680" t="s">
        <v>6186</v>
      </c>
      <c r="AP2680" t="s">
        <v>6186</v>
      </c>
      <c r="AQ2680" t="s">
        <v>6186</v>
      </c>
      <c r="AR2680" t="s">
        <v>6186</v>
      </c>
      <c r="AS2680" t="s">
        <v>6186</v>
      </c>
      <c r="AT2680" t="s">
        <v>6186</v>
      </c>
      <c r="AU2680" t="s">
        <v>6186</v>
      </c>
      <c r="AV2680" t="s">
        <v>6186</v>
      </c>
      <c r="AW2680" t="s">
        <v>6186</v>
      </c>
      <c r="AX2680" t="s">
        <v>6186</v>
      </c>
      <c r="AY2680" t="s">
        <v>6186</v>
      </c>
      <c r="AZ2680" t="s">
        <v>6186</v>
      </c>
      <c r="BA2680" t="s">
        <v>6186</v>
      </c>
      <c r="BB2680" t="s">
        <v>6186</v>
      </c>
      <c r="BC2680" t="s">
        <v>6186</v>
      </c>
      <c r="BD2680" t="s">
        <v>6186</v>
      </c>
    </row>
    <row r="2681" spans="1:56">
      <c r="A2681" t="s">
        <v>6191</v>
      </c>
      <c r="B2681">
        <v>3000</v>
      </c>
      <c r="C2681">
        <v>1982</v>
      </c>
      <c r="D2681">
        <v>1</v>
      </c>
      <c r="E2681">
        <v>9.1000000000000003E-5</v>
      </c>
      <c r="F2681">
        <v>25.809629999999999</v>
      </c>
      <c r="H2681">
        <v>22.00262</v>
      </c>
      <c r="I2681">
        <f t="shared" si="45"/>
        <v>2.00223842E-3</v>
      </c>
      <c r="K2681">
        <v>20.014299999999999</v>
      </c>
      <c r="L2681">
        <v>25.04345</v>
      </c>
      <c r="M2681">
        <v>403.90638000000001</v>
      </c>
      <c r="N2681">
        <v>444.03253999999998</v>
      </c>
      <c r="O2681">
        <v>354.86327999999997</v>
      </c>
      <c r="P2681" t="s">
        <v>6186</v>
      </c>
      <c r="Q2681">
        <v>173</v>
      </c>
      <c r="R2681">
        <v>110</v>
      </c>
      <c r="S2681">
        <v>15.0891</v>
      </c>
      <c r="T2681">
        <v>0.63583800000000001</v>
      </c>
      <c r="U2681">
        <v>3.6666999999999998E-2</v>
      </c>
      <c r="V2681">
        <v>33.075099999999999</v>
      </c>
      <c r="W2681" t="s">
        <v>6186</v>
      </c>
      <c r="X2681" t="s">
        <v>6186</v>
      </c>
      <c r="Y2681">
        <v>1</v>
      </c>
      <c r="Z2681">
        <v>0.65400000000000003</v>
      </c>
      <c r="AA2681" t="s">
        <v>6186</v>
      </c>
      <c r="AB2681">
        <v>0.34599999999999997</v>
      </c>
      <c r="AC2681" t="s">
        <v>6186</v>
      </c>
      <c r="AD2681" t="s">
        <v>6186</v>
      </c>
      <c r="AE2681">
        <v>1</v>
      </c>
      <c r="AF2681" t="s">
        <v>6186</v>
      </c>
      <c r="AG2681" t="s">
        <v>6186</v>
      </c>
      <c r="AH2681" t="s">
        <v>6186</v>
      </c>
      <c r="AI2681" t="s">
        <v>6186</v>
      </c>
      <c r="AJ2681" t="s">
        <v>6186</v>
      </c>
      <c r="AK2681" t="s">
        <v>6186</v>
      </c>
      <c r="AL2681" t="s">
        <v>6186</v>
      </c>
      <c r="AM2681" t="s">
        <v>6186</v>
      </c>
      <c r="AN2681" t="s">
        <v>6186</v>
      </c>
      <c r="AO2681" t="s">
        <v>6186</v>
      </c>
      <c r="AP2681">
        <v>1</v>
      </c>
      <c r="AQ2681" t="s">
        <v>6186</v>
      </c>
      <c r="AR2681" t="s">
        <v>6186</v>
      </c>
      <c r="AS2681" t="s">
        <v>6186</v>
      </c>
      <c r="AT2681" t="s">
        <v>6186</v>
      </c>
      <c r="AU2681" t="s">
        <v>6186</v>
      </c>
      <c r="AV2681">
        <v>3.7</v>
      </c>
      <c r="AW2681" t="s">
        <v>6186</v>
      </c>
      <c r="AX2681">
        <v>6</v>
      </c>
      <c r="AY2681">
        <v>1</v>
      </c>
      <c r="AZ2681" t="s">
        <v>6186</v>
      </c>
      <c r="BA2681" t="s">
        <v>6186</v>
      </c>
      <c r="BB2681" t="s">
        <v>6186</v>
      </c>
      <c r="BC2681" t="s">
        <v>6186</v>
      </c>
      <c r="BD2681" t="s">
        <v>6186</v>
      </c>
    </row>
    <row r="2682" spans="1:56">
      <c r="A2682" t="s">
        <v>6191</v>
      </c>
      <c r="B2682">
        <v>3000</v>
      </c>
      <c r="C2682">
        <v>1983</v>
      </c>
      <c r="D2682" t="s">
        <v>6186</v>
      </c>
      <c r="E2682" t="s">
        <v>6186</v>
      </c>
      <c r="F2682" t="s">
        <v>6186</v>
      </c>
      <c r="H2682" t="s">
        <v>6186</v>
      </c>
      <c r="I2682" t="str">
        <f t="shared" si="45"/>
        <v/>
      </c>
      <c r="K2682" t="s">
        <v>6186</v>
      </c>
      <c r="L2682" t="s">
        <v>6186</v>
      </c>
      <c r="M2682" t="s">
        <v>6186</v>
      </c>
      <c r="N2682" t="s">
        <v>6186</v>
      </c>
      <c r="O2682" t="s">
        <v>6186</v>
      </c>
      <c r="P2682" t="s">
        <v>6186</v>
      </c>
      <c r="Q2682" t="s">
        <v>6186</v>
      </c>
      <c r="R2682" t="s">
        <v>6186</v>
      </c>
      <c r="S2682" t="s">
        <v>6186</v>
      </c>
      <c r="T2682" t="s">
        <v>6186</v>
      </c>
      <c r="U2682" t="s">
        <v>6186</v>
      </c>
      <c r="V2682" t="s">
        <v>6186</v>
      </c>
      <c r="W2682" t="s">
        <v>6186</v>
      </c>
      <c r="X2682" t="s">
        <v>6186</v>
      </c>
      <c r="Y2682" t="s">
        <v>6186</v>
      </c>
      <c r="Z2682" t="s">
        <v>6186</v>
      </c>
      <c r="AA2682" t="s">
        <v>6186</v>
      </c>
      <c r="AB2682" t="s">
        <v>6186</v>
      </c>
      <c r="AC2682" t="s">
        <v>6186</v>
      </c>
      <c r="AD2682" t="s">
        <v>6186</v>
      </c>
      <c r="AE2682" t="s">
        <v>6186</v>
      </c>
      <c r="AF2682" t="s">
        <v>6186</v>
      </c>
      <c r="AG2682" t="s">
        <v>6186</v>
      </c>
      <c r="AH2682" t="s">
        <v>6186</v>
      </c>
      <c r="AI2682" t="s">
        <v>6186</v>
      </c>
      <c r="AJ2682" t="s">
        <v>6186</v>
      </c>
      <c r="AK2682" t="s">
        <v>6186</v>
      </c>
      <c r="AL2682" t="s">
        <v>6186</v>
      </c>
      <c r="AM2682" t="s">
        <v>6186</v>
      </c>
      <c r="AN2682" t="s">
        <v>6186</v>
      </c>
      <c r="AO2682" t="s">
        <v>6186</v>
      </c>
      <c r="AP2682" t="s">
        <v>6186</v>
      </c>
      <c r="AQ2682" t="s">
        <v>6186</v>
      </c>
      <c r="AR2682" t="s">
        <v>6186</v>
      </c>
      <c r="AS2682" t="s">
        <v>6186</v>
      </c>
      <c r="AT2682" t="s">
        <v>6186</v>
      </c>
      <c r="AU2682" t="s">
        <v>6186</v>
      </c>
      <c r="AV2682" t="s">
        <v>6186</v>
      </c>
      <c r="AW2682" t="s">
        <v>6186</v>
      </c>
      <c r="AX2682" t="s">
        <v>6186</v>
      </c>
      <c r="AY2682" t="s">
        <v>6186</v>
      </c>
      <c r="AZ2682" t="s">
        <v>6186</v>
      </c>
      <c r="BA2682" t="s">
        <v>6186</v>
      </c>
      <c r="BB2682" t="s">
        <v>6186</v>
      </c>
      <c r="BC2682" t="s">
        <v>6186</v>
      </c>
      <c r="BD2682" t="s">
        <v>6186</v>
      </c>
    </row>
    <row r="2683" spans="1:56">
      <c r="A2683" t="s">
        <v>6191</v>
      </c>
      <c r="B2683">
        <v>3000</v>
      </c>
      <c r="C2683">
        <v>1984</v>
      </c>
      <c r="D2683">
        <v>1</v>
      </c>
      <c r="E2683">
        <v>7.1000000000000005E-5</v>
      </c>
      <c r="F2683">
        <v>28.30406</v>
      </c>
      <c r="H2683">
        <v>24.137250000000002</v>
      </c>
      <c r="I2683">
        <f t="shared" si="45"/>
        <v>1.7137447500000002E-3</v>
      </c>
      <c r="K2683">
        <v>21.884180000000001</v>
      </c>
      <c r="L2683">
        <v>27.611719999999998</v>
      </c>
      <c r="M2683">
        <v>368.18610000000001</v>
      </c>
      <c r="N2683">
        <v>406.09249</v>
      </c>
      <c r="O2683">
        <v>321.85606999999999</v>
      </c>
      <c r="P2683" t="s">
        <v>6186</v>
      </c>
      <c r="Q2683">
        <v>120.8715</v>
      </c>
      <c r="R2683">
        <v>82.935699999999997</v>
      </c>
      <c r="S2683">
        <v>16.469100000000001</v>
      </c>
      <c r="T2683">
        <v>0.68615099999999996</v>
      </c>
      <c r="U2683">
        <v>2.7644999999999999E-2</v>
      </c>
      <c r="V2683">
        <v>36.208710000000004</v>
      </c>
      <c r="W2683" t="s">
        <v>6186</v>
      </c>
      <c r="X2683" t="s">
        <v>6186</v>
      </c>
      <c r="Y2683">
        <v>1</v>
      </c>
      <c r="Z2683">
        <v>1</v>
      </c>
      <c r="AA2683" t="s">
        <v>6186</v>
      </c>
      <c r="AB2683" t="s">
        <v>6186</v>
      </c>
      <c r="AC2683" t="s">
        <v>6186</v>
      </c>
      <c r="AD2683" t="s">
        <v>6186</v>
      </c>
      <c r="AE2683">
        <v>1</v>
      </c>
      <c r="AF2683" t="s">
        <v>6186</v>
      </c>
      <c r="AG2683" t="s">
        <v>6186</v>
      </c>
      <c r="AH2683" t="s">
        <v>6186</v>
      </c>
      <c r="AI2683" t="s">
        <v>6186</v>
      </c>
      <c r="AJ2683" t="s">
        <v>6186</v>
      </c>
      <c r="AK2683" t="s">
        <v>6186</v>
      </c>
      <c r="AL2683" t="s">
        <v>6186</v>
      </c>
      <c r="AM2683" t="s">
        <v>6186</v>
      </c>
      <c r="AN2683" t="s">
        <v>6186</v>
      </c>
      <c r="AO2683" t="s">
        <v>6186</v>
      </c>
      <c r="AP2683">
        <v>1</v>
      </c>
      <c r="AQ2683" t="s">
        <v>6186</v>
      </c>
      <c r="AR2683" t="s">
        <v>6186</v>
      </c>
      <c r="AS2683" t="s">
        <v>6186</v>
      </c>
      <c r="AT2683" t="s">
        <v>6186</v>
      </c>
      <c r="AU2683" t="s">
        <v>6186</v>
      </c>
      <c r="AV2683">
        <v>4.2</v>
      </c>
      <c r="AW2683" t="s">
        <v>6186</v>
      </c>
      <c r="AX2683">
        <v>4</v>
      </c>
      <c r="AY2683">
        <v>0.83399999999999996</v>
      </c>
      <c r="AZ2683">
        <v>0.16600000000000001</v>
      </c>
      <c r="BA2683" t="s">
        <v>6186</v>
      </c>
      <c r="BB2683" t="s">
        <v>6186</v>
      </c>
      <c r="BC2683" t="s">
        <v>6186</v>
      </c>
      <c r="BD2683" t="s">
        <v>6186</v>
      </c>
    </row>
    <row r="2684" spans="1:56">
      <c r="A2684" t="s">
        <v>6191</v>
      </c>
      <c r="B2684">
        <v>3000</v>
      </c>
      <c r="C2684">
        <v>1985</v>
      </c>
      <c r="D2684">
        <v>5</v>
      </c>
      <c r="E2684">
        <v>3.7399999999999998E-4</v>
      </c>
      <c r="F2684">
        <v>23.414010000000001</v>
      </c>
      <c r="H2684">
        <v>19.919049999999999</v>
      </c>
      <c r="I2684">
        <f t="shared" si="45"/>
        <v>7.4497246999999994E-3</v>
      </c>
      <c r="K2684">
        <v>18.570209999999999</v>
      </c>
      <c r="L2684">
        <v>21.859649999999998</v>
      </c>
      <c r="M2684">
        <v>446.15579000000002</v>
      </c>
      <c r="N2684">
        <v>478.56205</v>
      </c>
      <c r="O2684">
        <v>406.54815000000002</v>
      </c>
      <c r="P2684" t="s">
        <v>6186</v>
      </c>
      <c r="Q2684">
        <v>157.7944</v>
      </c>
      <c r="R2684">
        <v>106.6944</v>
      </c>
      <c r="S2684">
        <v>14.1394</v>
      </c>
      <c r="T2684">
        <v>0.67825599999999997</v>
      </c>
      <c r="U2684">
        <v>3.5564999999999999E-2</v>
      </c>
      <c r="V2684">
        <v>30.173629999999999</v>
      </c>
      <c r="W2684" t="s">
        <v>6186</v>
      </c>
      <c r="X2684" t="s">
        <v>6186</v>
      </c>
      <c r="Y2684">
        <v>1</v>
      </c>
      <c r="Z2684">
        <v>0.39200000000000002</v>
      </c>
      <c r="AA2684" t="s">
        <v>6186</v>
      </c>
      <c r="AB2684">
        <v>0.60799999999999998</v>
      </c>
      <c r="AC2684" t="s">
        <v>6186</v>
      </c>
      <c r="AD2684" t="s">
        <v>6186</v>
      </c>
      <c r="AE2684">
        <v>1</v>
      </c>
      <c r="AF2684" t="s">
        <v>6186</v>
      </c>
      <c r="AG2684" t="s">
        <v>6186</v>
      </c>
      <c r="AH2684" t="s">
        <v>6186</v>
      </c>
      <c r="AI2684" t="s">
        <v>6186</v>
      </c>
      <c r="AJ2684" t="s">
        <v>6186</v>
      </c>
      <c r="AK2684" t="s">
        <v>6186</v>
      </c>
      <c r="AL2684" t="s">
        <v>6186</v>
      </c>
      <c r="AM2684" t="s">
        <v>6186</v>
      </c>
      <c r="AN2684" t="s">
        <v>6186</v>
      </c>
      <c r="AO2684" t="s">
        <v>6186</v>
      </c>
      <c r="AP2684">
        <v>1</v>
      </c>
      <c r="AQ2684" t="s">
        <v>6186</v>
      </c>
      <c r="AR2684" t="s">
        <v>6186</v>
      </c>
      <c r="AS2684" t="s">
        <v>6186</v>
      </c>
      <c r="AT2684" t="s">
        <v>6186</v>
      </c>
      <c r="AU2684" t="s">
        <v>6186</v>
      </c>
      <c r="AV2684">
        <v>3.6</v>
      </c>
      <c r="AW2684" t="s">
        <v>6186</v>
      </c>
      <c r="AX2684">
        <v>4.7</v>
      </c>
      <c r="AY2684">
        <v>0.749</v>
      </c>
      <c r="AZ2684">
        <v>0.251</v>
      </c>
      <c r="BA2684" t="s">
        <v>6186</v>
      </c>
      <c r="BB2684" t="s">
        <v>6186</v>
      </c>
      <c r="BC2684" t="s">
        <v>6186</v>
      </c>
      <c r="BD2684" t="s">
        <v>6186</v>
      </c>
    </row>
    <row r="2685" spans="1:56">
      <c r="A2685" t="s">
        <v>6191</v>
      </c>
      <c r="B2685">
        <v>3000</v>
      </c>
      <c r="C2685">
        <v>1986</v>
      </c>
      <c r="D2685">
        <v>2</v>
      </c>
      <c r="E2685">
        <v>1.5799999999999999E-4</v>
      </c>
      <c r="F2685">
        <v>25.67437</v>
      </c>
      <c r="H2685">
        <v>21.767949999999999</v>
      </c>
      <c r="I2685">
        <f t="shared" si="45"/>
        <v>3.4393360999999995E-3</v>
      </c>
      <c r="K2685">
        <v>20.167280000000002</v>
      </c>
      <c r="L2685">
        <v>24.037790000000001</v>
      </c>
      <c r="M2685">
        <v>408.26071000000002</v>
      </c>
      <c r="N2685">
        <v>440.66421000000003</v>
      </c>
      <c r="O2685">
        <v>369.70958999999999</v>
      </c>
      <c r="P2685" t="s">
        <v>6186</v>
      </c>
      <c r="Q2685">
        <v>151.24780000000001</v>
      </c>
      <c r="R2685">
        <v>116.89149999999999</v>
      </c>
      <c r="S2685">
        <v>12.477600000000001</v>
      </c>
      <c r="T2685">
        <v>0.77374699999999996</v>
      </c>
      <c r="U2685">
        <v>3.8963999999999999E-2</v>
      </c>
      <c r="V2685">
        <v>32.788960000000003</v>
      </c>
      <c r="W2685" t="s">
        <v>6186</v>
      </c>
      <c r="X2685" t="s">
        <v>6186</v>
      </c>
      <c r="Y2685">
        <v>1</v>
      </c>
      <c r="Z2685">
        <v>0.63100000000000001</v>
      </c>
      <c r="AA2685" t="s">
        <v>6186</v>
      </c>
      <c r="AB2685">
        <v>0.36899999999999999</v>
      </c>
      <c r="AC2685" t="s">
        <v>6186</v>
      </c>
      <c r="AD2685" t="s">
        <v>6186</v>
      </c>
      <c r="AE2685">
        <v>5.3999999999999999E-2</v>
      </c>
      <c r="AF2685" t="s">
        <v>6186</v>
      </c>
      <c r="AG2685" t="s">
        <v>6186</v>
      </c>
      <c r="AH2685">
        <v>0.94599999999999995</v>
      </c>
      <c r="AI2685" t="s">
        <v>6186</v>
      </c>
      <c r="AJ2685" t="s">
        <v>6186</v>
      </c>
      <c r="AK2685" t="s">
        <v>6186</v>
      </c>
      <c r="AL2685" t="s">
        <v>6186</v>
      </c>
      <c r="AM2685" t="s">
        <v>6186</v>
      </c>
      <c r="AN2685" t="s">
        <v>6186</v>
      </c>
      <c r="AO2685" t="s">
        <v>6186</v>
      </c>
      <c r="AP2685">
        <v>1</v>
      </c>
      <c r="AQ2685" t="s">
        <v>6186</v>
      </c>
      <c r="AR2685" t="s">
        <v>6186</v>
      </c>
      <c r="AS2685" t="s">
        <v>6186</v>
      </c>
      <c r="AT2685" t="s">
        <v>6186</v>
      </c>
      <c r="AU2685" t="s">
        <v>6186</v>
      </c>
      <c r="AV2685">
        <v>3.9</v>
      </c>
      <c r="AW2685" t="s">
        <v>6186</v>
      </c>
      <c r="AX2685">
        <v>4.0999999999999996</v>
      </c>
      <c r="AY2685">
        <v>0.71099999999999997</v>
      </c>
      <c r="AZ2685">
        <v>0.28899999999999998</v>
      </c>
      <c r="BA2685" t="s">
        <v>6186</v>
      </c>
      <c r="BB2685" t="s">
        <v>6186</v>
      </c>
      <c r="BC2685" t="s">
        <v>6186</v>
      </c>
      <c r="BD2685" t="s">
        <v>6186</v>
      </c>
    </row>
    <row r="2686" spans="1:56">
      <c r="A2686" t="s">
        <v>6191</v>
      </c>
      <c r="B2686">
        <v>3000</v>
      </c>
      <c r="C2686">
        <v>1987</v>
      </c>
      <c r="D2686">
        <v>2</v>
      </c>
      <c r="E2686">
        <v>1.05E-4</v>
      </c>
      <c r="F2686">
        <v>26.445180000000001</v>
      </c>
      <c r="H2686">
        <v>22.335599999999999</v>
      </c>
      <c r="I2686">
        <f t="shared" si="45"/>
        <v>2.3452379999999999E-3</v>
      </c>
      <c r="K2686">
        <v>20.618849999999998</v>
      </c>
      <c r="L2686">
        <v>24.72035</v>
      </c>
      <c r="M2686">
        <v>397.88499999999999</v>
      </c>
      <c r="N2686">
        <v>431.01346000000001</v>
      </c>
      <c r="O2686">
        <v>359.50137000000001</v>
      </c>
      <c r="P2686" t="s">
        <v>6186</v>
      </c>
      <c r="Q2686">
        <v>150</v>
      </c>
      <c r="R2686">
        <v>117</v>
      </c>
      <c r="S2686">
        <v>12.230399999999999</v>
      </c>
      <c r="T2686">
        <v>0.78</v>
      </c>
      <c r="U2686">
        <v>3.9E-2</v>
      </c>
      <c r="V2686">
        <v>33.547280000000001</v>
      </c>
      <c r="W2686" t="s">
        <v>6186</v>
      </c>
      <c r="X2686" t="s">
        <v>6186</v>
      </c>
      <c r="Y2686">
        <v>1</v>
      </c>
      <c r="Z2686">
        <v>0.87</v>
      </c>
      <c r="AA2686" t="s">
        <v>6186</v>
      </c>
      <c r="AB2686">
        <v>0.13</v>
      </c>
      <c r="AC2686" t="s">
        <v>6186</v>
      </c>
      <c r="AD2686" t="s">
        <v>6186</v>
      </c>
      <c r="AE2686" t="s">
        <v>6186</v>
      </c>
      <c r="AF2686" t="s">
        <v>6186</v>
      </c>
      <c r="AG2686" t="s">
        <v>6186</v>
      </c>
      <c r="AH2686">
        <v>1</v>
      </c>
      <c r="AI2686" t="s">
        <v>6186</v>
      </c>
      <c r="AJ2686" t="s">
        <v>6186</v>
      </c>
      <c r="AK2686" t="s">
        <v>6186</v>
      </c>
      <c r="AL2686" t="s">
        <v>6186</v>
      </c>
      <c r="AM2686" t="s">
        <v>6186</v>
      </c>
      <c r="AN2686" t="s">
        <v>6186</v>
      </c>
      <c r="AO2686" t="s">
        <v>6186</v>
      </c>
      <c r="AP2686">
        <v>1</v>
      </c>
      <c r="AQ2686" t="s">
        <v>6186</v>
      </c>
      <c r="AR2686" t="s">
        <v>6186</v>
      </c>
      <c r="AS2686" t="s">
        <v>6186</v>
      </c>
      <c r="AT2686" t="s">
        <v>6186</v>
      </c>
      <c r="AU2686" t="s">
        <v>6186</v>
      </c>
      <c r="AV2686">
        <v>4.5999999999999996</v>
      </c>
      <c r="AW2686" t="s">
        <v>6186</v>
      </c>
      <c r="AX2686">
        <v>4</v>
      </c>
      <c r="AY2686">
        <v>0.39200000000000002</v>
      </c>
      <c r="AZ2686">
        <v>0.60799999999999998</v>
      </c>
      <c r="BA2686" t="s">
        <v>6186</v>
      </c>
      <c r="BB2686" t="s">
        <v>6186</v>
      </c>
      <c r="BC2686" t="s">
        <v>6186</v>
      </c>
      <c r="BD2686" t="s">
        <v>6186</v>
      </c>
    </row>
    <row r="2687" spans="1:56">
      <c r="A2687" t="s">
        <v>6191</v>
      </c>
      <c r="B2687">
        <v>3000</v>
      </c>
      <c r="C2687">
        <v>1988</v>
      </c>
      <c r="D2687">
        <v>1</v>
      </c>
      <c r="E2687">
        <v>7.4999999999999993E-5</v>
      </c>
      <c r="F2687">
        <v>26.29917</v>
      </c>
      <c r="H2687">
        <v>22.107980000000001</v>
      </c>
      <c r="I2687">
        <f t="shared" si="45"/>
        <v>1.6580984999999999E-3</v>
      </c>
      <c r="K2687">
        <v>20.527920000000002</v>
      </c>
      <c r="L2687">
        <v>24.20804</v>
      </c>
      <c r="M2687">
        <v>401.98147</v>
      </c>
      <c r="N2687">
        <v>432.92255999999998</v>
      </c>
      <c r="O2687">
        <v>367.10937999999999</v>
      </c>
      <c r="P2687" t="s">
        <v>6186</v>
      </c>
      <c r="Q2687">
        <v>150</v>
      </c>
      <c r="R2687">
        <v>117</v>
      </c>
      <c r="S2687">
        <v>12.411</v>
      </c>
      <c r="T2687">
        <v>0.78</v>
      </c>
      <c r="U2687">
        <v>3.9E-2</v>
      </c>
      <c r="V2687">
        <v>33.257129999999997</v>
      </c>
      <c r="W2687" t="s">
        <v>6186</v>
      </c>
      <c r="X2687" t="s">
        <v>6186</v>
      </c>
      <c r="Y2687">
        <v>1</v>
      </c>
      <c r="Z2687">
        <v>0.88500000000000001</v>
      </c>
      <c r="AA2687" t="s">
        <v>6186</v>
      </c>
      <c r="AB2687">
        <v>0.115</v>
      </c>
      <c r="AC2687" t="s">
        <v>6186</v>
      </c>
      <c r="AD2687" t="s">
        <v>6186</v>
      </c>
      <c r="AE2687" t="s">
        <v>6186</v>
      </c>
      <c r="AF2687" t="s">
        <v>6186</v>
      </c>
      <c r="AG2687" t="s">
        <v>6186</v>
      </c>
      <c r="AH2687">
        <v>1</v>
      </c>
      <c r="AI2687" t="s">
        <v>6186</v>
      </c>
      <c r="AJ2687" t="s">
        <v>6186</v>
      </c>
      <c r="AK2687" t="s">
        <v>6186</v>
      </c>
      <c r="AL2687" t="s">
        <v>6186</v>
      </c>
      <c r="AM2687" t="s">
        <v>6186</v>
      </c>
      <c r="AN2687" t="s">
        <v>6186</v>
      </c>
      <c r="AO2687" t="s">
        <v>6186</v>
      </c>
      <c r="AP2687">
        <v>1</v>
      </c>
      <c r="AQ2687" t="s">
        <v>6186</v>
      </c>
      <c r="AR2687" t="s">
        <v>6186</v>
      </c>
      <c r="AS2687" t="s">
        <v>6186</v>
      </c>
      <c r="AT2687" t="s">
        <v>6186</v>
      </c>
      <c r="AU2687" t="s">
        <v>6186</v>
      </c>
      <c r="AV2687">
        <v>4.5</v>
      </c>
      <c r="AW2687" t="s">
        <v>6186</v>
      </c>
      <c r="AX2687">
        <v>4</v>
      </c>
      <c r="AY2687">
        <v>0.48799999999999999</v>
      </c>
      <c r="AZ2687">
        <v>0.51200000000000001</v>
      </c>
      <c r="BA2687" t="s">
        <v>6186</v>
      </c>
      <c r="BB2687" t="s">
        <v>6186</v>
      </c>
      <c r="BC2687" t="s">
        <v>6186</v>
      </c>
      <c r="BD2687" t="s">
        <v>6186</v>
      </c>
    </row>
    <row r="2688" spans="1:56">
      <c r="A2688" t="s">
        <v>6191</v>
      </c>
      <c r="B2688">
        <v>3000</v>
      </c>
      <c r="C2688">
        <v>1989</v>
      </c>
      <c r="D2688">
        <v>1</v>
      </c>
      <c r="E2688">
        <v>4.1E-5</v>
      </c>
      <c r="F2688">
        <v>24.941330000000001</v>
      </c>
      <c r="H2688">
        <v>20.946570000000001</v>
      </c>
      <c r="I2688">
        <f t="shared" si="45"/>
        <v>8.5880937000000002E-4</v>
      </c>
      <c r="K2688">
        <v>19.04973</v>
      </c>
      <c r="L2688">
        <v>23.528780000000001</v>
      </c>
      <c r="M2688">
        <v>424.26983999999999</v>
      </c>
      <c r="N2688">
        <v>466.51578000000001</v>
      </c>
      <c r="O2688">
        <v>377.70758000000001</v>
      </c>
      <c r="P2688" t="s">
        <v>6186</v>
      </c>
      <c r="Q2688">
        <v>150</v>
      </c>
      <c r="R2688">
        <v>117</v>
      </c>
      <c r="S2688">
        <v>11.856</v>
      </c>
      <c r="T2688">
        <v>0.78</v>
      </c>
      <c r="U2688">
        <v>3.9E-2</v>
      </c>
      <c r="V2688">
        <v>31.44624</v>
      </c>
      <c r="W2688" t="s">
        <v>6186</v>
      </c>
      <c r="X2688" t="s">
        <v>6186</v>
      </c>
      <c r="Y2688">
        <v>1</v>
      </c>
      <c r="Z2688">
        <v>0.86299999999999999</v>
      </c>
      <c r="AA2688" t="s">
        <v>6186</v>
      </c>
      <c r="AB2688">
        <v>0.13700000000000001</v>
      </c>
      <c r="AC2688" t="s">
        <v>6186</v>
      </c>
      <c r="AD2688" t="s">
        <v>6186</v>
      </c>
      <c r="AE2688" t="s">
        <v>6186</v>
      </c>
      <c r="AF2688" t="s">
        <v>6186</v>
      </c>
      <c r="AG2688" t="s">
        <v>6186</v>
      </c>
      <c r="AH2688">
        <v>1</v>
      </c>
      <c r="AI2688" t="s">
        <v>6186</v>
      </c>
      <c r="AJ2688" t="s">
        <v>6186</v>
      </c>
      <c r="AK2688" t="s">
        <v>6186</v>
      </c>
      <c r="AL2688" t="s">
        <v>6186</v>
      </c>
      <c r="AM2688" t="s">
        <v>6186</v>
      </c>
      <c r="AN2688" t="s">
        <v>6186</v>
      </c>
      <c r="AO2688" t="s">
        <v>6186</v>
      </c>
      <c r="AP2688">
        <v>1</v>
      </c>
      <c r="AQ2688" t="s">
        <v>6186</v>
      </c>
      <c r="AR2688" t="s">
        <v>6186</v>
      </c>
      <c r="AS2688" t="s">
        <v>6186</v>
      </c>
      <c r="AT2688" t="s">
        <v>6186</v>
      </c>
      <c r="AU2688" t="s">
        <v>6186</v>
      </c>
      <c r="AV2688">
        <v>4.9000000000000004</v>
      </c>
      <c r="AW2688" t="s">
        <v>6186</v>
      </c>
      <c r="AX2688">
        <v>4</v>
      </c>
      <c r="AY2688">
        <v>0.13700000000000001</v>
      </c>
      <c r="AZ2688">
        <v>0.86299999999999999</v>
      </c>
      <c r="BA2688" t="s">
        <v>6186</v>
      </c>
      <c r="BB2688" t="s">
        <v>6186</v>
      </c>
      <c r="BC2688" t="s">
        <v>6186</v>
      </c>
      <c r="BD2688" t="s">
        <v>6186</v>
      </c>
    </row>
    <row r="2689" spans="1:56">
      <c r="A2689" t="s">
        <v>6191</v>
      </c>
      <c r="B2689">
        <v>3000</v>
      </c>
      <c r="C2689">
        <v>1990</v>
      </c>
      <c r="D2689">
        <v>1</v>
      </c>
      <c r="E2689">
        <v>5.7000000000000003E-5</v>
      </c>
      <c r="F2689">
        <v>25.0122</v>
      </c>
      <c r="H2689">
        <v>20.922560000000001</v>
      </c>
      <c r="I2689">
        <f t="shared" si="45"/>
        <v>1.1925859200000001E-3</v>
      </c>
      <c r="K2689">
        <v>19.030460000000001</v>
      </c>
      <c r="L2689">
        <v>23.42464</v>
      </c>
      <c r="M2689">
        <v>424.75689999999997</v>
      </c>
      <c r="N2689">
        <v>466.98811999999998</v>
      </c>
      <c r="O2689">
        <v>379.38690000000003</v>
      </c>
      <c r="P2689" t="s">
        <v>6186</v>
      </c>
      <c r="Q2689">
        <v>150</v>
      </c>
      <c r="R2689">
        <v>117</v>
      </c>
      <c r="S2689">
        <v>11.1104</v>
      </c>
      <c r="T2689">
        <v>0.78</v>
      </c>
      <c r="U2689">
        <v>3.9E-2</v>
      </c>
      <c r="V2689">
        <v>31.408740000000002</v>
      </c>
      <c r="W2689" t="s">
        <v>6186</v>
      </c>
      <c r="X2689" t="s">
        <v>6186</v>
      </c>
      <c r="Y2689">
        <v>1</v>
      </c>
      <c r="Z2689">
        <v>0.88100000000000001</v>
      </c>
      <c r="AA2689" t="s">
        <v>6186</v>
      </c>
      <c r="AB2689">
        <v>0.11899999999999999</v>
      </c>
      <c r="AC2689" t="s">
        <v>6186</v>
      </c>
      <c r="AD2689" t="s">
        <v>6186</v>
      </c>
      <c r="AE2689" t="s">
        <v>6186</v>
      </c>
      <c r="AF2689" t="s">
        <v>6186</v>
      </c>
      <c r="AG2689" t="s">
        <v>6186</v>
      </c>
      <c r="AH2689">
        <v>1</v>
      </c>
      <c r="AI2689" t="s">
        <v>6186</v>
      </c>
      <c r="AJ2689" t="s">
        <v>6186</v>
      </c>
      <c r="AK2689" t="s">
        <v>6186</v>
      </c>
      <c r="AL2689" t="s">
        <v>6186</v>
      </c>
      <c r="AM2689" t="s">
        <v>6186</v>
      </c>
      <c r="AN2689" t="s">
        <v>6186</v>
      </c>
      <c r="AO2689" t="s">
        <v>6186</v>
      </c>
      <c r="AP2689">
        <v>1</v>
      </c>
      <c r="AQ2689" t="s">
        <v>6186</v>
      </c>
      <c r="AR2689" t="s">
        <v>6186</v>
      </c>
      <c r="AS2689" t="s">
        <v>6186</v>
      </c>
      <c r="AT2689" t="s">
        <v>6186</v>
      </c>
      <c r="AU2689" t="s">
        <v>6186</v>
      </c>
      <c r="AV2689">
        <v>4.9000000000000004</v>
      </c>
      <c r="AW2689" t="s">
        <v>6186</v>
      </c>
      <c r="AX2689">
        <v>4</v>
      </c>
      <c r="AY2689">
        <v>0.11899999999999999</v>
      </c>
      <c r="AZ2689">
        <v>0.88100000000000001</v>
      </c>
      <c r="BA2689" t="s">
        <v>6186</v>
      </c>
      <c r="BB2689" t="s">
        <v>6186</v>
      </c>
      <c r="BC2689" t="s">
        <v>6186</v>
      </c>
      <c r="BD2689" t="s">
        <v>6186</v>
      </c>
    </row>
    <row r="2690" spans="1:56">
      <c r="A2690" t="s">
        <v>6191</v>
      </c>
      <c r="B2690">
        <v>3000</v>
      </c>
      <c r="C2690">
        <v>1991</v>
      </c>
      <c r="D2690">
        <v>0</v>
      </c>
      <c r="E2690">
        <v>3.1999999999999999E-5</v>
      </c>
      <c r="F2690">
        <v>23.25</v>
      </c>
      <c r="H2690">
        <v>19.342919999999999</v>
      </c>
      <c r="I2690">
        <f t="shared" si="45"/>
        <v>6.1897343999999996E-4</v>
      </c>
      <c r="K2690">
        <v>17.845610000000001</v>
      </c>
      <c r="L2690">
        <v>21.2011</v>
      </c>
      <c r="M2690">
        <v>459.44466999999997</v>
      </c>
      <c r="N2690">
        <v>497.99355000000003</v>
      </c>
      <c r="O2690">
        <v>419.17635000000001</v>
      </c>
      <c r="P2690" t="s">
        <v>6186</v>
      </c>
      <c r="Q2690">
        <v>150</v>
      </c>
      <c r="R2690">
        <v>130</v>
      </c>
      <c r="S2690">
        <v>10.351900000000001</v>
      </c>
      <c r="T2690">
        <v>0.86666699999999997</v>
      </c>
      <c r="U2690">
        <v>4.3333000000000003E-2</v>
      </c>
      <c r="V2690">
        <v>29.014379999999999</v>
      </c>
      <c r="W2690" t="s">
        <v>6186</v>
      </c>
      <c r="X2690" t="s">
        <v>6186</v>
      </c>
      <c r="Y2690">
        <v>1</v>
      </c>
      <c r="Z2690">
        <v>1</v>
      </c>
      <c r="AA2690" t="s">
        <v>6186</v>
      </c>
      <c r="AB2690" t="s">
        <v>6186</v>
      </c>
      <c r="AC2690" t="s">
        <v>6186</v>
      </c>
      <c r="AD2690" t="s">
        <v>6186</v>
      </c>
      <c r="AE2690" t="s">
        <v>6186</v>
      </c>
      <c r="AF2690" t="s">
        <v>6186</v>
      </c>
      <c r="AG2690">
        <v>1</v>
      </c>
      <c r="AH2690" t="s">
        <v>6186</v>
      </c>
      <c r="AI2690" t="s">
        <v>6186</v>
      </c>
      <c r="AJ2690" t="s">
        <v>6186</v>
      </c>
      <c r="AK2690" t="s">
        <v>6186</v>
      </c>
      <c r="AL2690" t="s">
        <v>6186</v>
      </c>
      <c r="AM2690" t="s">
        <v>6186</v>
      </c>
      <c r="AN2690" t="s">
        <v>6186</v>
      </c>
      <c r="AO2690" t="s">
        <v>6186</v>
      </c>
      <c r="AP2690">
        <v>1</v>
      </c>
      <c r="AQ2690" t="s">
        <v>6186</v>
      </c>
      <c r="AR2690" t="s">
        <v>6186</v>
      </c>
      <c r="AS2690" t="s">
        <v>6186</v>
      </c>
      <c r="AT2690" t="s">
        <v>6186</v>
      </c>
      <c r="AU2690" t="s">
        <v>6186</v>
      </c>
      <c r="AV2690">
        <v>5</v>
      </c>
      <c r="AW2690" t="s">
        <v>6186</v>
      </c>
      <c r="AX2690">
        <v>4</v>
      </c>
      <c r="AY2690" t="s">
        <v>6186</v>
      </c>
      <c r="AZ2690">
        <v>1</v>
      </c>
      <c r="BA2690" t="s">
        <v>6186</v>
      </c>
      <c r="BB2690" t="s">
        <v>6186</v>
      </c>
      <c r="BC2690" t="s">
        <v>6186</v>
      </c>
      <c r="BD2690" t="s">
        <v>6186</v>
      </c>
    </row>
    <row r="2691" spans="1:56">
      <c r="A2691" t="s">
        <v>6191</v>
      </c>
      <c r="B2691">
        <v>3000</v>
      </c>
      <c r="C2691">
        <v>1992</v>
      </c>
      <c r="D2691">
        <v>1</v>
      </c>
      <c r="E2691">
        <v>4.1999999999999998E-5</v>
      </c>
      <c r="F2691">
        <v>24.79</v>
      </c>
      <c r="H2691">
        <v>20.598579999999998</v>
      </c>
      <c r="I2691">
        <f t="shared" si="45"/>
        <v>8.6514035999999989E-4</v>
      </c>
      <c r="K2691">
        <v>18.594760000000001</v>
      </c>
      <c r="L2691">
        <v>23.15128</v>
      </c>
      <c r="M2691">
        <v>431.43756999999999</v>
      </c>
      <c r="N2691">
        <v>477.93025999999998</v>
      </c>
      <c r="O2691">
        <v>383.86653000000001</v>
      </c>
      <c r="P2691" t="s">
        <v>6186</v>
      </c>
      <c r="Q2691">
        <v>150</v>
      </c>
      <c r="R2691">
        <v>130</v>
      </c>
      <c r="S2691">
        <v>10.433400000000001</v>
      </c>
      <c r="T2691">
        <v>0.86666699999999997</v>
      </c>
      <c r="U2691">
        <v>4.3333000000000003E-2</v>
      </c>
      <c r="V2691">
        <v>30.897870000000001</v>
      </c>
      <c r="W2691" t="s">
        <v>6186</v>
      </c>
      <c r="X2691" t="s">
        <v>6186</v>
      </c>
      <c r="Y2691">
        <v>1</v>
      </c>
      <c r="Z2691">
        <v>1</v>
      </c>
      <c r="AA2691" t="s">
        <v>6186</v>
      </c>
      <c r="AB2691" t="s">
        <v>6186</v>
      </c>
      <c r="AC2691" t="s">
        <v>6186</v>
      </c>
      <c r="AD2691" t="s">
        <v>6186</v>
      </c>
      <c r="AE2691" t="s">
        <v>6186</v>
      </c>
      <c r="AF2691" t="s">
        <v>6186</v>
      </c>
      <c r="AG2691">
        <v>1</v>
      </c>
      <c r="AH2691" t="s">
        <v>6186</v>
      </c>
      <c r="AI2691" t="s">
        <v>6186</v>
      </c>
      <c r="AJ2691" t="s">
        <v>6186</v>
      </c>
      <c r="AK2691" t="s">
        <v>6186</v>
      </c>
      <c r="AL2691" t="s">
        <v>6186</v>
      </c>
      <c r="AM2691" t="s">
        <v>6186</v>
      </c>
      <c r="AN2691" t="s">
        <v>6186</v>
      </c>
      <c r="AO2691" t="s">
        <v>6186</v>
      </c>
      <c r="AP2691">
        <v>1</v>
      </c>
      <c r="AQ2691" t="s">
        <v>6186</v>
      </c>
      <c r="AR2691" t="s">
        <v>6186</v>
      </c>
      <c r="AS2691" t="s">
        <v>6186</v>
      </c>
      <c r="AT2691" t="s">
        <v>6186</v>
      </c>
      <c r="AU2691" t="s">
        <v>6186</v>
      </c>
      <c r="AV2691">
        <v>4</v>
      </c>
      <c r="AW2691" t="s">
        <v>6186</v>
      </c>
      <c r="AX2691">
        <v>4</v>
      </c>
      <c r="AY2691">
        <v>1</v>
      </c>
      <c r="AZ2691" t="s">
        <v>6186</v>
      </c>
      <c r="BA2691" t="s">
        <v>6186</v>
      </c>
      <c r="BB2691" t="s">
        <v>6186</v>
      </c>
      <c r="BC2691" t="s">
        <v>6186</v>
      </c>
      <c r="BD2691" t="s">
        <v>6186</v>
      </c>
    </row>
    <row r="2692" spans="1:56">
      <c r="A2692" t="s">
        <v>6191</v>
      </c>
      <c r="B2692">
        <v>3000</v>
      </c>
      <c r="C2692">
        <v>1993</v>
      </c>
      <c r="D2692">
        <v>3</v>
      </c>
      <c r="E2692">
        <v>2.4699999999999999E-4</v>
      </c>
      <c r="F2692">
        <v>25.15</v>
      </c>
      <c r="H2692">
        <v>20.719049999999999</v>
      </c>
      <c r="I2692">
        <f t="shared" si="45"/>
        <v>5.1176053499999994E-3</v>
      </c>
      <c r="K2692">
        <v>19.15992</v>
      </c>
      <c r="L2692">
        <v>22.536740000000002</v>
      </c>
      <c r="M2692">
        <v>428.92899999999997</v>
      </c>
      <c r="N2692">
        <v>463.83292</v>
      </c>
      <c r="O2692">
        <v>394.33384000000001</v>
      </c>
      <c r="P2692" t="s">
        <v>6186</v>
      </c>
      <c r="Q2692">
        <v>150</v>
      </c>
      <c r="R2692">
        <v>130</v>
      </c>
      <c r="S2692">
        <v>9.4898000000000007</v>
      </c>
      <c r="T2692">
        <v>0.86666699999999997</v>
      </c>
      <c r="U2692">
        <v>4.3333000000000003E-2</v>
      </c>
      <c r="V2692">
        <v>31.078569999999999</v>
      </c>
      <c r="W2692" t="s">
        <v>6186</v>
      </c>
      <c r="X2692" t="s">
        <v>6186</v>
      </c>
      <c r="Y2692">
        <v>1</v>
      </c>
      <c r="Z2692">
        <v>1</v>
      </c>
      <c r="AA2692" t="s">
        <v>6186</v>
      </c>
      <c r="AB2692" t="s">
        <v>6186</v>
      </c>
      <c r="AC2692" t="s">
        <v>6186</v>
      </c>
      <c r="AD2692" t="s">
        <v>6186</v>
      </c>
      <c r="AE2692" t="s">
        <v>6186</v>
      </c>
      <c r="AF2692" t="s">
        <v>6186</v>
      </c>
      <c r="AG2692">
        <v>1</v>
      </c>
      <c r="AH2692" t="s">
        <v>6186</v>
      </c>
      <c r="AI2692" t="s">
        <v>6186</v>
      </c>
      <c r="AJ2692" t="s">
        <v>6186</v>
      </c>
      <c r="AK2692" t="s">
        <v>6186</v>
      </c>
      <c r="AL2692" t="s">
        <v>6186</v>
      </c>
      <c r="AM2692" t="s">
        <v>6186</v>
      </c>
      <c r="AN2692" t="s">
        <v>6186</v>
      </c>
      <c r="AO2692" t="s">
        <v>6186</v>
      </c>
      <c r="AP2692">
        <v>1</v>
      </c>
      <c r="AQ2692" t="s">
        <v>6186</v>
      </c>
      <c r="AR2692" t="s">
        <v>6186</v>
      </c>
      <c r="AS2692" t="s">
        <v>6186</v>
      </c>
      <c r="AT2692" t="s">
        <v>6186</v>
      </c>
      <c r="AU2692" t="s">
        <v>6186</v>
      </c>
      <c r="AV2692">
        <v>5</v>
      </c>
      <c r="AW2692" t="s">
        <v>6186</v>
      </c>
      <c r="AX2692">
        <v>4</v>
      </c>
      <c r="AY2692" t="s">
        <v>6186</v>
      </c>
      <c r="AZ2692">
        <v>1</v>
      </c>
      <c r="BA2692" t="s">
        <v>6186</v>
      </c>
      <c r="BB2692" t="s">
        <v>6186</v>
      </c>
      <c r="BC2692" t="s">
        <v>6186</v>
      </c>
      <c r="BD2692" t="s">
        <v>6186</v>
      </c>
    </row>
    <row r="2693" spans="1:56">
      <c r="A2693" t="s">
        <v>6191</v>
      </c>
      <c r="B2693">
        <v>3000</v>
      </c>
      <c r="C2693">
        <v>1994</v>
      </c>
      <c r="D2693">
        <v>7</v>
      </c>
      <c r="E2693">
        <v>4.7800000000000002E-4</v>
      </c>
      <c r="F2693">
        <v>25.55105</v>
      </c>
      <c r="H2693">
        <v>20.985050000000001</v>
      </c>
      <c r="I2693">
        <f t="shared" si="45"/>
        <v>1.0030853900000001E-2</v>
      </c>
      <c r="K2693">
        <v>19.225850000000001</v>
      </c>
      <c r="L2693">
        <v>23.028099999999998</v>
      </c>
      <c r="M2693">
        <v>423.49200999999999</v>
      </c>
      <c r="N2693">
        <v>462.2423</v>
      </c>
      <c r="O2693">
        <v>385.91987</v>
      </c>
      <c r="P2693" t="s">
        <v>6186</v>
      </c>
      <c r="Q2693">
        <v>134.7518</v>
      </c>
      <c r="R2693">
        <v>119.93040000000001</v>
      </c>
      <c r="S2693">
        <v>10.166</v>
      </c>
      <c r="T2693">
        <v>0.89909499999999998</v>
      </c>
      <c r="U2693">
        <v>3.9976999999999999E-2</v>
      </c>
      <c r="V2693">
        <v>31.542660000000001</v>
      </c>
      <c r="W2693" t="s">
        <v>6186</v>
      </c>
      <c r="X2693" t="s">
        <v>6186</v>
      </c>
      <c r="Y2693">
        <v>1</v>
      </c>
      <c r="Z2693">
        <v>1</v>
      </c>
      <c r="AA2693" t="s">
        <v>6186</v>
      </c>
      <c r="AB2693" t="s">
        <v>6186</v>
      </c>
      <c r="AC2693" t="s">
        <v>6186</v>
      </c>
      <c r="AD2693" t="s">
        <v>6186</v>
      </c>
      <c r="AE2693" t="s">
        <v>6186</v>
      </c>
      <c r="AF2693" t="s">
        <v>6186</v>
      </c>
      <c r="AG2693">
        <v>1</v>
      </c>
      <c r="AH2693" t="s">
        <v>6186</v>
      </c>
      <c r="AI2693" t="s">
        <v>6186</v>
      </c>
      <c r="AJ2693" t="s">
        <v>6186</v>
      </c>
      <c r="AK2693" t="s">
        <v>6186</v>
      </c>
      <c r="AL2693" t="s">
        <v>6186</v>
      </c>
      <c r="AM2693" t="s">
        <v>6186</v>
      </c>
      <c r="AN2693" t="s">
        <v>6186</v>
      </c>
      <c r="AO2693" t="s">
        <v>6186</v>
      </c>
      <c r="AP2693">
        <v>1</v>
      </c>
      <c r="AQ2693" t="s">
        <v>6186</v>
      </c>
      <c r="AR2693" t="s">
        <v>6186</v>
      </c>
      <c r="AS2693" t="s">
        <v>6186</v>
      </c>
      <c r="AT2693">
        <v>0.28799999999999998</v>
      </c>
      <c r="AU2693" t="s">
        <v>6186</v>
      </c>
      <c r="AV2693">
        <v>5</v>
      </c>
      <c r="AW2693" t="s">
        <v>6186</v>
      </c>
      <c r="AX2693">
        <v>4</v>
      </c>
      <c r="AY2693" t="s">
        <v>6186</v>
      </c>
      <c r="AZ2693">
        <v>1</v>
      </c>
      <c r="BA2693" t="s">
        <v>6186</v>
      </c>
      <c r="BB2693" t="s">
        <v>6186</v>
      </c>
      <c r="BC2693" t="s">
        <v>6186</v>
      </c>
      <c r="BD2693" t="s">
        <v>6186</v>
      </c>
    </row>
    <row r="2694" spans="1:56">
      <c r="A2694" t="s">
        <v>6191</v>
      </c>
      <c r="B2694">
        <v>3000</v>
      </c>
      <c r="C2694">
        <v>1995</v>
      </c>
      <c r="D2694">
        <v>5</v>
      </c>
      <c r="E2694">
        <v>3.57E-4</v>
      </c>
      <c r="F2694">
        <v>27.894939999999998</v>
      </c>
      <c r="H2694">
        <v>22.745570000000001</v>
      </c>
      <c r="I2694">
        <f t="shared" si="45"/>
        <v>8.1201684900000012E-3</v>
      </c>
      <c r="K2694">
        <v>20.941379999999999</v>
      </c>
      <c r="L2694">
        <v>24.757370000000002</v>
      </c>
      <c r="M2694">
        <v>390.71339</v>
      </c>
      <c r="N2694">
        <v>424.37515999999999</v>
      </c>
      <c r="O2694">
        <v>358.96379000000002</v>
      </c>
      <c r="P2694" t="s">
        <v>6186</v>
      </c>
      <c r="Q2694">
        <v>88.689700000000002</v>
      </c>
      <c r="R2694">
        <v>81.6113</v>
      </c>
      <c r="S2694">
        <v>14.035600000000001</v>
      </c>
      <c r="T2694">
        <v>0.91292799999999996</v>
      </c>
      <c r="U2694">
        <v>2.7203999999999999E-2</v>
      </c>
      <c r="V2694">
        <v>34.124310000000001</v>
      </c>
      <c r="W2694" t="s">
        <v>6186</v>
      </c>
      <c r="X2694" t="s">
        <v>6186</v>
      </c>
      <c r="Y2694">
        <v>1</v>
      </c>
      <c r="Z2694">
        <v>1</v>
      </c>
      <c r="AA2694" t="s">
        <v>6186</v>
      </c>
      <c r="AB2694" t="s">
        <v>6186</v>
      </c>
      <c r="AC2694" t="s">
        <v>6186</v>
      </c>
      <c r="AD2694" t="s">
        <v>6186</v>
      </c>
      <c r="AE2694" t="s">
        <v>6186</v>
      </c>
      <c r="AF2694" t="s">
        <v>6186</v>
      </c>
      <c r="AG2694">
        <v>0.53800000000000003</v>
      </c>
      <c r="AH2694">
        <v>0.46200000000000002</v>
      </c>
      <c r="AI2694" t="s">
        <v>6186</v>
      </c>
      <c r="AJ2694" t="s">
        <v>6186</v>
      </c>
      <c r="AK2694" t="s">
        <v>6186</v>
      </c>
      <c r="AL2694" t="s">
        <v>6186</v>
      </c>
      <c r="AM2694" t="s">
        <v>6186</v>
      </c>
      <c r="AN2694" t="s">
        <v>6186</v>
      </c>
      <c r="AO2694" t="s">
        <v>6186</v>
      </c>
      <c r="AP2694">
        <v>1</v>
      </c>
      <c r="AQ2694" t="s">
        <v>6186</v>
      </c>
      <c r="AR2694" t="s">
        <v>6186</v>
      </c>
      <c r="AS2694" t="s">
        <v>6186</v>
      </c>
      <c r="AT2694" t="s">
        <v>6186</v>
      </c>
      <c r="AU2694" t="s">
        <v>6186</v>
      </c>
      <c r="AV2694">
        <v>5</v>
      </c>
      <c r="AW2694" t="s">
        <v>6186</v>
      </c>
      <c r="AX2694">
        <v>4</v>
      </c>
      <c r="AY2694" t="s">
        <v>6186</v>
      </c>
      <c r="AZ2694">
        <v>1</v>
      </c>
      <c r="BA2694" t="s">
        <v>6186</v>
      </c>
      <c r="BB2694" t="s">
        <v>6186</v>
      </c>
      <c r="BC2694" t="s">
        <v>6186</v>
      </c>
      <c r="BD2694" t="s">
        <v>6186</v>
      </c>
    </row>
    <row r="2695" spans="1:56">
      <c r="A2695" t="s">
        <v>6191</v>
      </c>
      <c r="B2695">
        <v>3000</v>
      </c>
      <c r="C2695">
        <v>1996</v>
      </c>
      <c r="D2695">
        <v>25</v>
      </c>
      <c r="E2695">
        <v>1.9120000000000001E-3</v>
      </c>
      <c r="F2695">
        <v>28.6753</v>
      </c>
      <c r="H2695">
        <v>23.33577</v>
      </c>
      <c r="I2695">
        <f t="shared" si="45"/>
        <v>4.4617992240000001E-2</v>
      </c>
      <c r="K2695">
        <v>21.11835</v>
      </c>
      <c r="L2695">
        <v>25.847449999999998</v>
      </c>
      <c r="M2695">
        <v>380.83170999999999</v>
      </c>
      <c r="N2695">
        <v>420.81889999999999</v>
      </c>
      <c r="O2695">
        <v>343.82495999999998</v>
      </c>
      <c r="P2695" t="s">
        <v>6186</v>
      </c>
      <c r="Q2695">
        <v>120.64749999999999</v>
      </c>
      <c r="R2695">
        <v>115.4081</v>
      </c>
      <c r="S2695">
        <v>11.785299999999999</v>
      </c>
      <c r="T2695">
        <v>0.96148100000000003</v>
      </c>
      <c r="U2695">
        <v>3.8469000000000003E-2</v>
      </c>
      <c r="V2695">
        <v>35.247390000000003</v>
      </c>
      <c r="W2695">
        <v>0.56399999999999995</v>
      </c>
      <c r="X2695" t="s">
        <v>6186</v>
      </c>
      <c r="Y2695">
        <v>0.436</v>
      </c>
      <c r="Z2695">
        <v>0.373</v>
      </c>
      <c r="AA2695" t="s">
        <v>6186</v>
      </c>
      <c r="AB2695">
        <v>0.627</v>
      </c>
      <c r="AC2695" t="s">
        <v>6186</v>
      </c>
      <c r="AD2695" t="s">
        <v>6186</v>
      </c>
      <c r="AE2695" t="s">
        <v>6186</v>
      </c>
      <c r="AF2695" t="s">
        <v>6186</v>
      </c>
      <c r="AG2695">
        <v>1</v>
      </c>
      <c r="AH2695" t="s">
        <v>6186</v>
      </c>
      <c r="AI2695" t="s">
        <v>6186</v>
      </c>
      <c r="AJ2695" t="s">
        <v>6186</v>
      </c>
      <c r="AK2695" t="s">
        <v>6186</v>
      </c>
      <c r="AL2695" t="s">
        <v>6186</v>
      </c>
      <c r="AM2695" t="s">
        <v>6186</v>
      </c>
      <c r="AN2695" t="s">
        <v>6186</v>
      </c>
      <c r="AO2695" t="s">
        <v>6186</v>
      </c>
      <c r="AP2695">
        <v>1</v>
      </c>
      <c r="AQ2695" t="s">
        <v>6186</v>
      </c>
      <c r="AR2695" t="s">
        <v>6186</v>
      </c>
      <c r="AS2695" t="s">
        <v>6186</v>
      </c>
      <c r="AT2695">
        <v>0.82</v>
      </c>
      <c r="AU2695" t="s">
        <v>6186</v>
      </c>
      <c r="AV2695">
        <v>4.4000000000000004</v>
      </c>
      <c r="AW2695" t="s">
        <v>6186</v>
      </c>
      <c r="AX2695">
        <v>4</v>
      </c>
      <c r="AY2695">
        <v>0.627</v>
      </c>
      <c r="AZ2695">
        <v>0.373</v>
      </c>
      <c r="BA2695" t="s">
        <v>6186</v>
      </c>
      <c r="BB2695" t="s">
        <v>6186</v>
      </c>
      <c r="BC2695" t="s">
        <v>6186</v>
      </c>
      <c r="BD2695" t="s">
        <v>6186</v>
      </c>
    </row>
    <row r="2696" spans="1:56">
      <c r="A2696" t="s">
        <v>6191</v>
      </c>
      <c r="B2696">
        <v>3000</v>
      </c>
      <c r="C2696">
        <v>1997</v>
      </c>
      <c r="D2696">
        <v>137</v>
      </c>
      <c r="E2696">
        <v>9.4900000000000002E-3</v>
      </c>
      <c r="F2696">
        <v>27.954820000000002</v>
      </c>
      <c r="H2696">
        <v>22.652799999999999</v>
      </c>
      <c r="I2696">
        <f t="shared" si="45"/>
        <v>0.21497507199999999</v>
      </c>
      <c r="K2696">
        <v>20.53349</v>
      </c>
      <c r="L2696">
        <v>24.98141</v>
      </c>
      <c r="M2696">
        <v>392.31351999999998</v>
      </c>
      <c r="N2696">
        <v>432.80516</v>
      </c>
      <c r="O2696">
        <v>355.74455</v>
      </c>
      <c r="P2696" t="s">
        <v>6186</v>
      </c>
      <c r="Q2696">
        <v>130.29259999999999</v>
      </c>
      <c r="R2696">
        <v>127.1949</v>
      </c>
      <c r="S2696">
        <v>10.9095</v>
      </c>
      <c r="T2696">
        <v>0.97908499999999998</v>
      </c>
      <c r="U2696">
        <v>4.2397999999999998E-2</v>
      </c>
      <c r="V2696">
        <v>34.052880000000002</v>
      </c>
      <c r="W2696">
        <v>0.501</v>
      </c>
      <c r="X2696" t="s">
        <v>6186</v>
      </c>
      <c r="Y2696">
        <v>0.499</v>
      </c>
      <c r="Z2696">
        <v>0.41399999999999998</v>
      </c>
      <c r="AA2696">
        <v>0.16</v>
      </c>
      <c r="AB2696">
        <v>0.42599999999999999</v>
      </c>
      <c r="AC2696" t="s">
        <v>6186</v>
      </c>
      <c r="AD2696" t="s">
        <v>6186</v>
      </c>
      <c r="AE2696" t="s">
        <v>6186</v>
      </c>
      <c r="AF2696" t="s">
        <v>6186</v>
      </c>
      <c r="AG2696">
        <v>1</v>
      </c>
      <c r="AH2696" t="s">
        <v>6186</v>
      </c>
      <c r="AI2696" t="s">
        <v>6186</v>
      </c>
      <c r="AJ2696" t="s">
        <v>6186</v>
      </c>
      <c r="AK2696" t="s">
        <v>6186</v>
      </c>
      <c r="AL2696" t="s">
        <v>6186</v>
      </c>
      <c r="AM2696" t="s">
        <v>6186</v>
      </c>
      <c r="AN2696" t="s">
        <v>6186</v>
      </c>
      <c r="AO2696" t="s">
        <v>6186</v>
      </c>
      <c r="AP2696">
        <v>1</v>
      </c>
      <c r="AQ2696" t="s">
        <v>6186</v>
      </c>
      <c r="AR2696" t="s">
        <v>6186</v>
      </c>
      <c r="AS2696" t="s">
        <v>6186</v>
      </c>
      <c r="AT2696">
        <v>1</v>
      </c>
      <c r="AU2696" t="s">
        <v>6186</v>
      </c>
      <c r="AV2696">
        <v>4.4000000000000004</v>
      </c>
      <c r="AW2696" t="s">
        <v>6186</v>
      </c>
      <c r="AX2696">
        <v>4</v>
      </c>
      <c r="AY2696">
        <v>0.58599999999999997</v>
      </c>
      <c r="AZ2696">
        <v>0.41399999999999998</v>
      </c>
      <c r="BA2696" t="s">
        <v>6186</v>
      </c>
      <c r="BB2696" t="s">
        <v>6186</v>
      </c>
      <c r="BC2696" t="s">
        <v>6186</v>
      </c>
      <c r="BD2696" t="s">
        <v>6186</v>
      </c>
    </row>
    <row r="2697" spans="1:56">
      <c r="A2697" t="s">
        <v>6191</v>
      </c>
      <c r="B2697">
        <v>3000</v>
      </c>
      <c r="C2697">
        <v>1998</v>
      </c>
      <c r="D2697">
        <v>35</v>
      </c>
      <c r="E2697">
        <v>2.3900000000000002E-3</v>
      </c>
      <c r="F2697">
        <v>29.699829999999999</v>
      </c>
      <c r="H2697">
        <v>23.939150000000001</v>
      </c>
      <c r="I2697">
        <f t="shared" si="45"/>
        <v>5.7214568500000007E-2</v>
      </c>
      <c r="K2697">
        <v>21.56579</v>
      </c>
      <c r="L2697">
        <v>26.515139999999999</v>
      </c>
      <c r="M2697">
        <v>371.23282</v>
      </c>
      <c r="N2697">
        <v>412.08784000000003</v>
      </c>
      <c r="O2697">
        <v>335.16696999999999</v>
      </c>
      <c r="P2697" t="s">
        <v>6186</v>
      </c>
      <c r="Q2697">
        <v>118.3673</v>
      </c>
      <c r="R2697">
        <v>121.23390000000001</v>
      </c>
      <c r="S2697">
        <v>11.7758</v>
      </c>
      <c r="T2697">
        <v>1.023522</v>
      </c>
      <c r="U2697">
        <v>4.0411000000000002E-2</v>
      </c>
      <c r="V2697">
        <v>35.971919999999997</v>
      </c>
      <c r="W2697">
        <v>0.80400000000000005</v>
      </c>
      <c r="X2697" t="s">
        <v>6186</v>
      </c>
      <c r="Y2697">
        <v>0.19600000000000001</v>
      </c>
      <c r="Z2697">
        <v>0.23699999999999999</v>
      </c>
      <c r="AA2697" t="s">
        <v>6186</v>
      </c>
      <c r="AB2697">
        <v>0.76300000000000001</v>
      </c>
      <c r="AC2697" t="s">
        <v>6186</v>
      </c>
      <c r="AD2697" t="s">
        <v>6186</v>
      </c>
      <c r="AE2697" t="s">
        <v>6186</v>
      </c>
      <c r="AF2697" t="s">
        <v>6186</v>
      </c>
      <c r="AG2697">
        <v>1</v>
      </c>
      <c r="AH2697" t="s">
        <v>6186</v>
      </c>
      <c r="AI2697" t="s">
        <v>6186</v>
      </c>
      <c r="AJ2697" t="s">
        <v>6186</v>
      </c>
      <c r="AK2697" t="s">
        <v>6186</v>
      </c>
      <c r="AL2697" t="s">
        <v>6186</v>
      </c>
      <c r="AM2697" t="s">
        <v>6186</v>
      </c>
      <c r="AN2697" t="s">
        <v>6186</v>
      </c>
      <c r="AO2697" t="s">
        <v>6186</v>
      </c>
      <c r="AP2697">
        <v>1</v>
      </c>
      <c r="AQ2697" t="s">
        <v>6186</v>
      </c>
      <c r="AR2697" t="s">
        <v>6186</v>
      </c>
      <c r="AS2697" t="s">
        <v>6186</v>
      </c>
      <c r="AT2697">
        <v>1</v>
      </c>
      <c r="AU2697" t="s">
        <v>6186</v>
      </c>
      <c r="AV2697">
        <v>4.2</v>
      </c>
      <c r="AW2697" t="s">
        <v>6186</v>
      </c>
      <c r="AX2697">
        <v>4</v>
      </c>
      <c r="AY2697">
        <v>0.76300000000000001</v>
      </c>
      <c r="AZ2697">
        <v>0.23699999999999999</v>
      </c>
      <c r="BA2697" t="s">
        <v>6186</v>
      </c>
      <c r="BB2697" t="s">
        <v>6186</v>
      </c>
      <c r="BC2697" t="s">
        <v>6186</v>
      </c>
      <c r="BD2697" t="s">
        <v>6186</v>
      </c>
    </row>
    <row r="2698" spans="1:56">
      <c r="A2698" t="s">
        <v>6191</v>
      </c>
      <c r="B2698">
        <v>3000</v>
      </c>
      <c r="C2698">
        <v>1999</v>
      </c>
      <c r="D2698">
        <v>38</v>
      </c>
      <c r="E2698">
        <v>2.4710000000000001E-3</v>
      </c>
      <c r="F2698">
        <v>29.90401</v>
      </c>
      <c r="H2698">
        <v>23.946860000000001</v>
      </c>
      <c r="I2698">
        <f t="shared" si="45"/>
        <v>5.9172691060000004E-2</v>
      </c>
      <c r="K2698">
        <v>21.704360000000001</v>
      </c>
      <c r="L2698">
        <v>26.284520000000001</v>
      </c>
      <c r="M2698">
        <v>371.11331000000001</v>
      </c>
      <c r="N2698">
        <v>409.45697999999999</v>
      </c>
      <c r="O2698">
        <v>338.10775000000001</v>
      </c>
      <c r="P2698" t="s">
        <v>6186</v>
      </c>
      <c r="Q2698">
        <v>122.98180000000001</v>
      </c>
      <c r="R2698">
        <v>126.9481</v>
      </c>
      <c r="S2698">
        <v>11.3581</v>
      </c>
      <c r="T2698">
        <v>1.032511</v>
      </c>
      <c r="U2698">
        <v>4.2315999999999999E-2</v>
      </c>
      <c r="V2698">
        <v>35.970149999999997</v>
      </c>
      <c r="W2698">
        <v>0.72799999999999998</v>
      </c>
      <c r="X2698" t="s">
        <v>6186</v>
      </c>
      <c r="Y2698">
        <v>0.27200000000000002</v>
      </c>
      <c r="Z2698">
        <v>0.17899999999999999</v>
      </c>
      <c r="AA2698" t="s">
        <v>6186</v>
      </c>
      <c r="AB2698">
        <v>0.82099999999999995</v>
      </c>
      <c r="AC2698" t="s">
        <v>6186</v>
      </c>
      <c r="AD2698" t="s">
        <v>6186</v>
      </c>
      <c r="AE2698" t="s">
        <v>6186</v>
      </c>
      <c r="AF2698" t="s">
        <v>6186</v>
      </c>
      <c r="AG2698">
        <v>1</v>
      </c>
      <c r="AH2698" t="s">
        <v>6186</v>
      </c>
      <c r="AI2698" t="s">
        <v>6186</v>
      </c>
      <c r="AJ2698" t="s">
        <v>6186</v>
      </c>
      <c r="AK2698" t="s">
        <v>6186</v>
      </c>
      <c r="AL2698" t="s">
        <v>6186</v>
      </c>
      <c r="AM2698" t="s">
        <v>6186</v>
      </c>
      <c r="AN2698" t="s">
        <v>6186</v>
      </c>
      <c r="AO2698" t="s">
        <v>6186</v>
      </c>
      <c r="AP2698">
        <v>1</v>
      </c>
      <c r="AQ2698" t="s">
        <v>6186</v>
      </c>
      <c r="AR2698" t="s">
        <v>6186</v>
      </c>
      <c r="AS2698" t="s">
        <v>6186</v>
      </c>
      <c r="AT2698">
        <v>0.79500000000000004</v>
      </c>
      <c r="AU2698" t="s">
        <v>6186</v>
      </c>
      <c r="AV2698">
        <v>4.2</v>
      </c>
      <c r="AW2698" t="s">
        <v>6186</v>
      </c>
      <c r="AX2698">
        <v>4</v>
      </c>
      <c r="AY2698">
        <v>0.82099999999999995</v>
      </c>
      <c r="AZ2698">
        <v>0.17899999999999999</v>
      </c>
      <c r="BA2698" t="s">
        <v>6186</v>
      </c>
      <c r="BB2698" t="s">
        <v>6186</v>
      </c>
      <c r="BC2698" t="s">
        <v>6186</v>
      </c>
      <c r="BD2698" t="s">
        <v>6186</v>
      </c>
    </row>
    <row r="2699" spans="1:56">
      <c r="A2699" t="s">
        <v>6191</v>
      </c>
      <c r="B2699">
        <v>3000</v>
      </c>
      <c r="C2699">
        <v>2000</v>
      </c>
      <c r="D2699">
        <v>35</v>
      </c>
      <c r="E2699">
        <v>2.127E-3</v>
      </c>
      <c r="F2699">
        <v>29.717079999999999</v>
      </c>
      <c r="H2699">
        <v>23.692250000000001</v>
      </c>
      <c r="I2699">
        <f t="shared" ref="I2699:I2762" si="46">IFERROR(H2699*E2699,"")</f>
        <v>5.0393415750000004E-2</v>
      </c>
      <c r="K2699">
        <v>21.443100000000001</v>
      </c>
      <c r="L2699">
        <v>25.985690000000002</v>
      </c>
      <c r="M2699">
        <v>375.10149000000001</v>
      </c>
      <c r="N2699">
        <v>414.44567000000001</v>
      </c>
      <c r="O2699">
        <v>341.99585999999999</v>
      </c>
      <c r="P2699" t="s">
        <v>6186</v>
      </c>
      <c r="Q2699">
        <v>121.6074</v>
      </c>
      <c r="R2699">
        <v>127</v>
      </c>
      <c r="S2699">
        <v>10.912699999999999</v>
      </c>
      <c r="T2699">
        <v>1.0443610000000001</v>
      </c>
      <c r="U2699">
        <v>4.2333000000000003E-2</v>
      </c>
      <c r="V2699">
        <v>35.58079</v>
      </c>
      <c r="W2699">
        <v>0.60699999999999998</v>
      </c>
      <c r="X2699" t="s">
        <v>6186</v>
      </c>
      <c r="Y2699">
        <v>0.39300000000000002</v>
      </c>
      <c r="Z2699">
        <v>0.13400000000000001</v>
      </c>
      <c r="AA2699" t="s">
        <v>6186</v>
      </c>
      <c r="AB2699">
        <v>0.86599999999999999</v>
      </c>
      <c r="AC2699" t="s">
        <v>6186</v>
      </c>
      <c r="AD2699" t="s">
        <v>6186</v>
      </c>
      <c r="AE2699" t="s">
        <v>6186</v>
      </c>
      <c r="AF2699" t="s">
        <v>6186</v>
      </c>
      <c r="AG2699">
        <v>1</v>
      </c>
      <c r="AH2699" t="s">
        <v>6186</v>
      </c>
      <c r="AI2699" t="s">
        <v>6186</v>
      </c>
      <c r="AJ2699" t="s">
        <v>6186</v>
      </c>
      <c r="AK2699" t="s">
        <v>6186</v>
      </c>
      <c r="AL2699" t="s">
        <v>6186</v>
      </c>
      <c r="AM2699" t="s">
        <v>6186</v>
      </c>
      <c r="AN2699" t="s">
        <v>6186</v>
      </c>
      <c r="AO2699" t="s">
        <v>6186</v>
      </c>
      <c r="AP2699">
        <v>1</v>
      </c>
      <c r="AQ2699" t="s">
        <v>6186</v>
      </c>
      <c r="AR2699" t="s">
        <v>6186</v>
      </c>
      <c r="AS2699" t="s">
        <v>6186</v>
      </c>
      <c r="AT2699">
        <v>0.60699999999999998</v>
      </c>
      <c r="AU2699" t="s">
        <v>6186</v>
      </c>
      <c r="AV2699">
        <v>4.0999999999999996</v>
      </c>
      <c r="AW2699" t="s">
        <v>6186</v>
      </c>
      <c r="AX2699">
        <v>4</v>
      </c>
      <c r="AY2699">
        <v>0.86599999999999999</v>
      </c>
      <c r="AZ2699">
        <v>0.13400000000000001</v>
      </c>
      <c r="BA2699" t="s">
        <v>6186</v>
      </c>
      <c r="BB2699" t="s">
        <v>6186</v>
      </c>
      <c r="BC2699" t="s">
        <v>6186</v>
      </c>
      <c r="BD2699" t="s">
        <v>6186</v>
      </c>
    </row>
    <row r="2700" spans="1:56">
      <c r="A2700" t="s">
        <v>6191</v>
      </c>
      <c r="B2700">
        <v>3000</v>
      </c>
      <c r="C2700">
        <v>2001</v>
      </c>
      <c r="D2700">
        <v>67</v>
      </c>
      <c r="E2700">
        <v>4.267E-3</v>
      </c>
      <c r="F2700">
        <v>29.680430000000001</v>
      </c>
      <c r="H2700">
        <v>23.541589999999999</v>
      </c>
      <c r="I2700">
        <f t="shared" si="46"/>
        <v>0.10045196452999999</v>
      </c>
      <c r="K2700">
        <v>21.319600000000001</v>
      </c>
      <c r="L2700">
        <v>25.748370000000001</v>
      </c>
      <c r="M2700">
        <v>377.50204000000002</v>
      </c>
      <c r="N2700">
        <v>416.84652</v>
      </c>
      <c r="O2700">
        <v>345.14805999999999</v>
      </c>
      <c r="P2700" t="s">
        <v>6186</v>
      </c>
      <c r="Q2700">
        <v>122</v>
      </c>
      <c r="R2700">
        <v>139.8142</v>
      </c>
      <c r="S2700">
        <v>10.059200000000001</v>
      </c>
      <c r="T2700">
        <v>1.146018</v>
      </c>
      <c r="U2700">
        <v>4.6605000000000001E-2</v>
      </c>
      <c r="V2700">
        <v>35.365850000000002</v>
      </c>
      <c r="W2700">
        <v>0.61</v>
      </c>
      <c r="X2700" t="s">
        <v>6186</v>
      </c>
      <c r="Y2700">
        <v>0.39</v>
      </c>
      <c r="Z2700">
        <v>0.20100000000000001</v>
      </c>
      <c r="AA2700" t="s">
        <v>6186</v>
      </c>
      <c r="AB2700">
        <v>0.79900000000000004</v>
      </c>
      <c r="AC2700" t="s">
        <v>6186</v>
      </c>
      <c r="AD2700" t="s">
        <v>6186</v>
      </c>
      <c r="AE2700" t="s">
        <v>6186</v>
      </c>
      <c r="AF2700" t="s">
        <v>6186</v>
      </c>
      <c r="AG2700">
        <v>1</v>
      </c>
      <c r="AH2700" t="s">
        <v>6186</v>
      </c>
      <c r="AI2700" t="s">
        <v>6186</v>
      </c>
      <c r="AJ2700" t="s">
        <v>6186</v>
      </c>
      <c r="AK2700" t="s">
        <v>6186</v>
      </c>
      <c r="AL2700" t="s">
        <v>6186</v>
      </c>
      <c r="AM2700" t="s">
        <v>6186</v>
      </c>
      <c r="AN2700" t="s">
        <v>6186</v>
      </c>
      <c r="AO2700" t="s">
        <v>6186</v>
      </c>
      <c r="AP2700">
        <v>1</v>
      </c>
      <c r="AQ2700" t="s">
        <v>6186</v>
      </c>
      <c r="AR2700" t="s">
        <v>6186</v>
      </c>
      <c r="AS2700" t="s">
        <v>6186</v>
      </c>
      <c r="AT2700">
        <v>0.61</v>
      </c>
      <c r="AU2700">
        <v>0.61</v>
      </c>
      <c r="AV2700">
        <v>4.2</v>
      </c>
      <c r="AW2700" t="s">
        <v>6186</v>
      </c>
      <c r="AX2700">
        <v>4</v>
      </c>
      <c r="AY2700">
        <v>0.79900000000000004</v>
      </c>
      <c r="AZ2700">
        <v>0.20100000000000001</v>
      </c>
      <c r="BA2700" t="s">
        <v>6186</v>
      </c>
      <c r="BB2700" t="s">
        <v>6186</v>
      </c>
      <c r="BC2700" t="s">
        <v>6186</v>
      </c>
      <c r="BD2700" t="s">
        <v>6186</v>
      </c>
    </row>
    <row r="2701" spans="1:56">
      <c r="A2701" t="s">
        <v>6191</v>
      </c>
      <c r="B2701">
        <v>3000</v>
      </c>
      <c r="C2701">
        <v>2002</v>
      </c>
      <c r="D2701">
        <v>63</v>
      </c>
      <c r="E2701">
        <v>3.8809999999999999E-3</v>
      </c>
      <c r="F2701">
        <v>30.560459999999999</v>
      </c>
      <c r="H2701">
        <v>24.222259999999999</v>
      </c>
      <c r="I2701">
        <f t="shared" si="46"/>
        <v>9.4006591059999992E-2</v>
      </c>
      <c r="K2701">
        <v>21.45853</v>
      </c>
      <c r="L2701">
        <v>27.030200000000001</v>
      </c>
      <c r="M2701">
        <v>366.89393000000001</v>
      </c>
      <c r="N2701">
        <v>414.14758999999998</v>
      </c>
      <c r="O2701">
        <v>328.78035</v>
      </c>
      <c r="P2701" t="s">
        <v>6186</v>
      </c>
      <c r="Q2701">
        <v>121.319</v>
      </c>
      <c r="R2701">
        <v>146.2784</v>
      </c>
      <c r="S2701">
        <v>9.9556000000000004</v>
      </c>
      <c r="T2701">
        <v>1.2055260000000001</v>
      </c>
      <c r="U2701">
        <v>4.8758999999999997E-2</v>
      </c>
      <c r="V2701">
        <v>36.372909999999997</v>
      </c>
      <c r="W2701">
        <v>1</v>
      </c>
      <c r="X2701" t="s">
        <v>6186</v>
      </c>
      <c r="Y2701" t="s">
        <v>6186</v>
      </c>
      <c r="Z2701">
        <v>9.6000000000000002E-2</v>
      </c>
      <c r="AA2701" t="s">
        <v>6186</v>
      </c>
      <c r="AB2701">
        <v>0.90400000000000003</v>
      </c>
      <c r="AC2701" t="s">
        <v>6186</v>
      </c>
      <c r="AD2701" t="s">
        <v>6186</v>
      </c>
      <c r="AE2701" t="s">
        <v>6186</v>
      </c>
      <c r="AF2701" t="s">
        <v>6186</v>
      </c>
      <c r="AG2701">
        <v>1</v>
      </c>
      <c r="AH2701" t="s">
        <v>6186</v>
      </c>
      <c r="AI2701" t="s">
        <v>6186</v>
      </c>
      <c r="AJ2701" t="s">
        <v>6186</v>
      </c>
      <c r="AK2701" t="s">
        <v>6186</v>
      </c>
      <c r="AL2701" t="s">
        <v>6186</v>
      </c>
      <c r="AM2701" t="s">
        <v>6186</v>
      </c>
      <c r="AN2701" t="s">
        <v>6186</v>
      </c>
      <c r="AO2701" t="s">
        <v>6186</v>
      </c>
      <c r="AP2701">
        <v>1</v>
      </c>
      <c r="AQ2701" t="s">
        <v>6186</v>
      </c>
      <c r="AR2701" t="s">
        <v>6186</v>
      </c>
      <c r="AS2701" t="s">
        <v>6186</v>
      </c>
      <c r="AT2701">
        <v>0.83</v>
      </c>
      <c r="AU2701">
        <v>0.83</v>
      </c>
      <c r="AV2701">
        <v>4.0999999999999996</v>
      </c>
      <c r="AW2701" t="s">
        <v>6186</v>
      </c>
      <c r="AX2701">
        <v>4</v>
      </c>
      <c r="AY2701">
        <v>0.90400000000000003</v>
      </c>
      <c r="AZ2701">
        <v>9.6000000000000002E-2</v>
      </c>
      <c r="BA2701" t="s">
        <v>6186</v>
      </c>
      <c r="BB2701" t="s">
        <v>6186</v>
      </c>
      <c r="BC2701" t="s">
        <v>6186</v>
      </c>
      <c r="BD2701" t="s">
        <v>6186</v>
      </c>
    </row>
    <row r="2702" spans="1:56">
      <c r="A2702" t="s">
        <v>6191</v>
      </c>
      <c r="B2702">
        <v>3000</v>
      </c>
      <c r="C2702">
        <v>2003</v>
      </c>
      <c r="D2702">
        <v>54</v>
      </c>
      <c r="E2702">
        <v>3.4129999999999998E-3</v>
      </c>
      <c r="F2702">
        <v>29.852920000000001</v>
      </c>
      <c r="H2702">
        <v>23.54561</v>
      </c>
      <c r="I2702">
        <f t="shared" si="46"/>
        <v>8.0361166929999991E-2</v>
      </c>
      <c r="K2702">
        <v>20.93526</v>
      </c>
      <c r="L2702">
        <v>26.112279999999998</v>
      </c>
      <c r="M2702">
        <v>377.43763000000001</v>
      </c>
      <c r="N2702">
        <v>424.49914000000001</v>
      </c>
      <c r="O2702">
        <v>340.33794</v>
      </c>
      <c r="P2702" t="s">
        <v>6186</v>
      </c>
      <c r="Q2702">
        <v>122</v>
      </c>
      <c r="R2702">
        <v>142.91399999999999</v>
      </c>
      <c r="S2702">
        <v>10.0419</v>
      </c>
      <c r="T2702">
        <v>1.1714260000000001</v>
      </c>
      <c r="U2702">
        <v>4.7638E-2</v>
      </c>
      <c r="V2702">
        <v>35.358049999999999</v>
      </c>
      <c r="W2702">
        <v>1</v>
      </c>
      <c r="X2702" t="s">
        <v>6186</v>
      </c>
      <c r="Y2702" t="s">
        <v>6186</v>
      </c>
      <c r="Z2702">
        <v>0.09</v>
      </c>
      <c r="AA2702" t="s">
        <v>6186</v>
      </c>
      <c r="AB2702">
        <v>0.91</v>
      </c>
      <c r="AC2702" t="s">
        <v>6186</v>
      </c>
      <c r="AD2702" t="s">
        <v>6186</v>
      </c>
      <c r="AE2702" t="s">
        <v>6186</v>
      </c>
      <c r="AF2702" t="s">
        <v>6186</v>
      </c>
      <c r="AG2702">
        <v>1</v>
      </c>
      <c r="AH2702" t="s">
        <v>6186</v>
      </c>
      <c r="AI2702" t="s">
        <v>6186</v>
      </c>
      <c r="AJ2702" t="s">
        <v>6186</v>
      </c>
      <c r="AK2702" t="s">
        <v>6186</v>
      </c>
      <c r="AL2702" t="s">
        <v>6186</v>
      </c>
      <c r="AM2702" t="s">
        <v>6186</v>
      </c>
      <c r="AN2702" t="s">
        <v>6186</v>
      </c>
      <c r="AO2702" t="s">
        <v>6186</v>
      </c>
      <c r="AP2702">
        <v>1</v>
      </c>
      <c r="AQ2702" t="s">
        <v>6186</v>
      </c>
      <c r="AR2702" t="s">
        <v>6186</v>
      </c>
      <c r="AS2702" t="s">
        <v>6186</v>
      </c>
      <c r="AT2702">
        <v>0.75800000000000001</v>
      </c>
      <c r="AU2702">
        <v>0.75800000000000001</v>
      </c>
      <c r="AV2702">
        <v>4.0999999999999996</v>
      </c>
      <c r="AW2702" t="s">
        <v>6186</v>
      </c>
      <c r="AX2702">
        <v>4</v>
      </c>
      <c r="AY2702">
        <v>0.91</v>
      </c>
      <c r="AZ2702">
        <v>0.09</v>
      </c>
      <c r="BA2702" t="s">
        <v>6186</v>
      </c>
      <c r="BB2702" t="s">
        <v>6186</v>
      </c>
      <c r="BC2702" t="s">
        <v>6186</v>
      </c>
      <c r="BD2702" t="s">
        <v>6186</v>
      </c>
    </row>
    <row r="2703" spans="1:56">
      <c r="A2703" t="s">
        <v>6191</v>
      </c>
      <c r="B2703">
        <v>3000</v>
      </c>
      <c r="C2703">
        <v>2004</v>
      </c>
      <c r="D2703">
        <v>40</v>
      </c>
      <c r="E2703">
        <v>2.5300000000000001E-3</v>
      </c>
      <c r="F2703">
        <v>30.867979999999999</v>
      </c>
      <c r="H2703">
        <v>24.183769999999999</v>
      </c>
      <c r="I2703">
        <f t="shared" si="46"/>
        <v>6.1184938100000003E-2</v>
      </c>
      <c r="K2703">
        <v>21.487200000000001</v>
      </c>
      <c r="L2703">
        <v>26.774360000000001</v>
      </c>
      <c r="M2703">
        <v>367.47789</v>
      </c>
      <c r="N2703">
        <v>413.59512999999998</v>
      </c>
      <c r="O2703">
        <v>331.92209000000003</v>
      </c>
      <c r="P2703" t="s">
        <v>6186</v>
      </c>
      <c r="Q2703">
        <v>144</v>
      </c>
      <c r="R2703">
        <v>161</v>
      </c>
      <c r="S2703">
        <v>9.2058999999999997</v>
      </c>
      <c r="T2703">
        <v>1.1180559999999999</v>
      </c>
      <c r="U2703">
        <v>5.3666999999999999E-2</v>
      </c>
      <c r="V2703">
        <v>36.275689999999997</v>
      </c>
      <c r="W2703">
        <v>1</v>
      </c>
      <c r="X2703" t="s">
        <v>6186</v>
      </c>
      <c r="Y2703" t="s">
        <v>6186</v>
      </c>
      <c r="Z2703">
        <v>5.5E-2</v>
      </c>
      <c r="AA2703" t="s">
        <v>6186</v>
      </c>
      <c r="AB2703">
        <v>0.94499999999999995</v>
      </c>
      <c r="AC2703" t="s">
        <v>6186</v>
      </c>
      <c r="AD2703" t="s">
        <v>6186</v>
      </c>
      <c r="AE2703" t="s">
        <v>6186</v>
      </c>
      <c r="AF2703" t="s">
        <v>6186</v>
      </c>
      <c r="AG2703">
        <v>1</v>
      </c>
      <c r="AH2703" t="s">
        <v>6186</v>
      </c>
      <c r="AI2703" t="s">
        <v>6186</v>
      </c>
      <c r="AJ2703" t="s">
        <v>6186</v>
      </c>
      <c r="AK2703" t="s">
        <v>6186</v>
      </c>
      <c r="AL2703" t="s">
        <v>6186</v>
      </c>
      <c r="AM2703" t="s">
        <v>6186</v>
      </c>
      <c r="AN2703" t="s">
        <v>6186</v>
      </c>
      <c r="AO2703" t="s">
        <v>6186</v>
      </c>
      <c r="AP2703">
        <v>1</v>
      </c>
      <c r="AQ2703" t="s">
        <v>6186</v>
      </c>
      <c r="AR2703" t="s">
        <v>6186</v>
      </c>
      <c r="AS2703" t="s">
        <v>6186</v>
      </c>
      <c r="AT2703">
        <v>1</v>
      </c>
      <c r="AU2703">
        <v>1</v>
      </c>
      <c r="AV2703">
        <v>4.0999999999999996</v>
      </c>
      <c r="AW2703" t="s">
        <v>6186</v>
      </c>
      <c r="AX2703">
        <v>4</v>
      </c>
      <c r="AY2703">
        <v>0.94499999999999995</v>
      </c>
      <c r="AZ2703">
        <v>5.5E-2</v>
      </c>
      <c r="BA2703" t="s">
        <v>6186</v>
      </c>
      <c r="BB2703" t="s">
        <v>6186</v>
      </c>
      <c r="BC2703" t="s">
        <v>6186</v>
      </c>
      <c r="BD2703" t="s">
        <v>6186</v>
      </c>
    </row>
    <row r="2704" spans="1:56">
      <c r="A2704" t="s">
        <v>6191</v>
      </c>
      <c r="B2704">
        <v>3000</v>
      </c>
      <c r="C2704">
        <v>2005</v>
      </c>
      <c r="D2704">
        <v>41</v>
      </c>
      <c r="E2704">
        <v>2.5500000000000002E-3</v>
      </c>
      <c r="F2704">
        <v>30.868079999999999</v>
      </c>
      <c r="H2704">
        <v>24.07357</v>
      </c>
      <c r="I2704">
        <f t="shared" si="46"/>
        <v>6.1387603500000006E-2</v>
      </c>
      <c r="K2704">
        <v>21.336459999999999</v>
      </c>
      <c r="L2704">
        <v>26.652920000000002</v>
      </c>
      <c r="M2704">
        <v>369.15998000000002</v>
      </c>
      <c r="N2704">
        <v>416.51715000000002</v>
      </c>
      <c r="O2704">
        <v>333.43439000000001</v>
      </c>
      <c r="P2704" t="s">
        <v>6186</v>
      </c>
      <c r="Q2704">
        <v>144</v>
      </c>
      <c r="R2704">
        <v>161</v>
      </c>
      <c r="S2704">
        <v>9.1501999999999999</v>
      </c>
      <c r="T2704">
        <v>1.1180559999999999</v>
      </c>
      <c r="U2704">
        <v>5.3666999999999999E-2</v>
      </c>
      <c r="V2704">
        <v>36.110399999999998</v>
      </c>
      <c r="W2704">
        <v>1</v>
      </c>
      <c r="X2704" t="s">
        <v>6186</v>
      </c>
      <c r="Y2704" t="s">
        <v>6186</v>
      </c>
      <c r="Z2704">
        <v>5.2999999999999999E-2</v>
      </c>
      <c r="AA2704" t="s">
        <v>6186</v>
      </c>
      <c r="AB2704">
        <v>0.94699999999999995</v>
      </c>
      <c r="AC2704" t="s">
        <v>6186</v>
      </c>
      <c r="AD2704" t="s">
        <v>6186</v>
      </c>
      <c r="AE2704" t="s">
        <v>6186</v>
      </c>
      <c r="AF2704" t="s">
        <v>6186</v>
      </c>
      <c r="AG2704">
        <v>1</v>
      </c>
      <c r="AH2704" t="s">
        <v>6186</v>
      </c>
      <c r="AI2704" t="s">
        <v>6186</v>
      </c>
      <c r="AJ2704" t="s">
        <v>6186</v>
      </c>
      <c r="AK2704" t="s">
        <v>6186</v>
      </c>
      <c r="AL2704" t="s">
        <v>6186</v>
      </c>
      <c r="AM2704" t="s">
        <v>6186</v>
      </c>
      <c r="AN2704" t="s">
        <v>6186</v>
      </c>
      <c r="AO2704" t="s">
        <v>6186</v>
      </c>
      <c r="AP2704">
        <v>1</v>
      </c>
      <c r="AQ2704" t="s">
        <v>6186</v>
      </c>
      <c r="AR2704" t="s">
        <v>6186</v>
      </c>
      <c r="AS2704" t="s">
        <v>6186</v>
      </c>
      <c r="AT2704">
        <v>1</v>
      </c>
      <c r="AU2704">
        <v>1</v>
      </c>
      <c r="AV2704">
        <v>4.0999999999999996</v>
      </c>
      <c r="AW2704" t="s">
        <v>6186</v>
      </c>
      <c r="AX2704">
        <v>4</v>
      </c>
      <c r="AY2704">
        <v>0.94699999999999995</v>
      </c>
      <c r="AZ2704">
        <v>5.2999999999999999E-2</v>
      </c>
      <c r="BA2704" t="s">
        <v>6186</v>
      </c>
      <c r="BB2704" t="s">
        <v>6186</v>
      </c>
      <c r="BC2704" t="s">
        <v>6186</v>
      </c>
      <c r="BD2704" t="s">
        <v>6186</v>
      </c>
    </row>
    <row r="2705" spans="1:56">
      <c r="A2705" t="s">
        <v>6191</v>
      </c>
      <c r="B2705">
        <v>3000</v>
      </c>
      <c r="C2705">
        <v>2006</v>
      </c>
      <c r="D2705" t="s">
        <v>6186</v>
      </c>
      <c r="E2705" t="s">
        <v>6186</v>
      </c>
      <c r="F2705" t="s">
        <v>6186</v>
      </c>
      <c r="H2705" t="s">
        <v>6186</v>
      </c>
      <c r="I2705" t="str">
        <f t="shared" si="46"/>
        <v/>
      </c>
      <c r="K2705" t="s">
        <v>6186</v>
      </c>
      <c r="L2705" t="s">
        <v>6186</v>
      </c>
      <c r="M2705" t="s">
        <v>6186</v>
      </c>
      <c r="N2705" t="s">
        <v>6186</v>
      </c>
      <c r="O2705" t="s">
        <v>6186</v>
      </c>
      <c r="P2705" t="s">
        <v>6186</v>
      </c>
      <c r="Q2705" t="s">
        <v>6186</v>
      </c>
      <c r="R2705" t="s">
        <v>6186</v>
      </c>
      <c r="S2705" t="s">
        <v>6186</v>
      </c>
      <c r="T2705" t="s">
        <v>6186</v>
      </c>
      <c r="U2705" t="s">
        <v>6186</v>
      </c>
      <c r="V2705" t="s">
        <v>6186</v>
      </c>
      <c r="W2705" t="s">
        <v>6186</v>
      </c>
      <c r="X2705" t="s">
        <v>6186</v>
      </c>
      <c r="Y2705" t="s">
        <v>6186</v>
      </c>
      <c r="Z2705" t="s">
        <v>6186</v>
      </c>
      <c r="AA2705" t="s">
        <v>6186</v>
      </c>
      <c r="AB2705" t="s">
        <v>6186</v>
      </c>
      <c r="AC2705" t="s">
        <v>6186</v>
      </c>
      <c r="AD2705" t="s">
        <v>6186</v>
      </c>
      <c r="AE2705" t="s">
        <v>6186</v>
      </c>
      <c r="AF2705" t="s">
        <v>6186</v>
      </c>
      <c r="AG2705" t="s">
        <v>6186</v>
      </c>
      <c r="AH2705" t="s">
        <v>6186</v>
      </c>
      <c r="AI2705" t="s">
        <v>6186</v>
      </c>
      <c r="AJ2705" t="s">
        <v>6186</v>
      </c>
      <c r="AK2705" t="s">
        <v>6186</v>
      </c>
      <c r="AL2705" t="s">
        <v>6186</v>
      </c>
      <c r="AM2705" t="s">
        <v>6186</v>
      </c>
      <c r="AN2705" t="s">
        <v>6186</v>
      </c>
      <c r="AO2705" t="s">
        <v>6186</v>
      </c>
      <c r="AP2705" t="s">
        <v>6186</v>
      </c>
      <c r="AQ2705" t="s">
        <v>6186</v>
      </c>
      <c r="AR2705" t="s">
        <v>6186</v>
      </c>
      <c r="AS2705" t="s">
        <v>6186</v>
      </c>
      <c r="AT2705" t="s">
        <v>6186</v>
      </c>
      <c r="AU2705" t="s">
        <v>6186</v>
      </c>
      <c r="AV2705" t="s">
        <v>6186</v>
      </c>
      <c r="AW2705" t="s">
        <v>6186</v>
      </c>
      <c r="AX2705" t="s">
        <v>6186</v>
      </c>
      <c r="AY2705" t="s">
        <v>6186</v>
      </c>
      <c r="AZ2705" t="s">
        <v>6186</v>
      </c>
      <c r="BA2705" t="s">
        <v>6186</v>
      </c>
      <c r="BB2705" t="s">
        <v>6186</v>
      </c>
      <c r="BC2705" t="s">
        <v>6186</v>
      </c>
      <c r="BD2705" t="s">
        <v>6186</v>
      </c>
    </row>
    <row r="2706" spans="1:56">
      <c r="A2706" t="s">
        <v>6191</v>
      </c>
      <c r="B2706">
        <v>3000</v>
      </c>
      <c r="C2706">
        <v>2007</v>
      </c>
      <c r="D2706" t="s">
        <v>6186</v>
      </c>
      <c r="E2706" t="s">
        <v>6186</v>
      </c>
      <c r="F2706" t="s">
        <v>6186</v>
      </c>
      <c r="H2706" t="s">
        <v>6186</v>
      </c>
      <c r="I2706" t="str">
        <f t="shared" si="46"/>
        <v/>
      </c>
      <c r="K2706" t="s">
        <v>6186</v>
      </c>
      <c r="L2706" t="s">
        <v>6186</v>
      </c>
      <c r="M2706" t="s">
        <v>6186</v>
      </c>
      <c r="N2706" t="s">
        <v>6186</v>
      </c>
      <c r="O2706" t="s">
        <v>6186</v>
      </c>
      <c r="P2706" t="s">
        <v>6186</v>
      </c>
      <c r="Q2706" t="s">
        <v>6186</v>
      </c>
      <c r="R2706" t="s">
        <v>6186</v>
      </c>
      <c r="S2706" t="s">
        <v>6186</v>
      </c>
      <c r="T2706" t="s">
        <v>6186</v>
      </c>
      <c r="U2706" t="s">
        <v>6186</v>
      </c>
      <c r="V2706" t="s">
        <v>6186</v>
      </c>
      <c r="W2706" t="s">
        <v>6186</v>
      </c>
      <c r="X2706" t="s">
        <v>6186</v>
      </c>
      <c r="Y2706" t="s">
        <v>6186</v>
      </c>
      <c r="Z2706" t="s">
        <v>6186</v>
      </c>
      <c r="AA2706" t="s">
        <v>6186</v>
      </c>
      <c r="AB2706" t="s">
        <v>6186</v>
      </c>
      <c r="AC2706" t="s">
        <v>6186</v>
      </c>
      <c r="AD2706" t="s">
        <v>6186</v>
      </c>
      <c r="AE2706" t="s">
        <v>6186</v>
      </c>
      <c r="AF2706" t="s">
        <v>6186</v>
      </c>
      <c r="AG2706" t="s">
        <v>6186</v>
      </c>
      <c r="AH2706" t="s">
        <v>6186</v>
      </c>
      <c r="AI2706" t="s">
        <v>6186</v>
      </c>
      <c r="AJ2706" t="s">
        <v>6186</v>
      </c>
      <c r="AK2706" t="s">
        <v>6186</v>
      </c>
      <c r="AL2706" t="s">
        <v>6186</v>
      </c>
      <c r="AM2706" t="s">
        <v>6186</v>
      </c>
      <c r="AN2706" t="s">
        <v>6186</v>
      </c>
      <c r="AO2706" t="s">
        <v>6186</v>
      </c>
      <c r="AP2706" t="s">
        <v>6186</v>
      </c>
      <c r="AQ2706" t="s">
        <v>6186</v>
      </c>
      <c r="AR2706" t="s">
        <v>6186</v>
      </c>
      <c r="AS2706" t="s">
        <v>6186</v>
      </c>
      <c r="AT2706" t="s">
        <v>6186</v>
      </c>
      <c r="AU2706" t="s">
        <v>6186</v>
      </c>
      <c r="AV2706" t="s">
        <v>6186</v>
      </c>
      <c r="AW2706" t="s">
        <v>6186</v>
      </c>
      <c r="AX2706" t="s">
        <v>6186</v>
      </c>
      <c r="AY2706" t="s">
        <v>6186</v>
      </c>
      <c r="AZ2706" t="s">
        <v>6186</v>
      </c>
      <c r="BA2706" t="s">
        <v>6186</v>
      </c>
      <c r="BB2706" t="s">
        <v>6186</v>
      </c>
      <c r="BC2706" t="s">
        <v>6186</v>
      </c>
      <c r="BD2706" t="s">
        <v>6186</v>
      </c>
    </row>
    <row r="2707" spans="1:56">
      <c r="A2707" t="s">
        <v>6191</v>
      </c>
      <c r="B2707">
        <v>3000</v>
      </c>
      <c r="C2707">
        <v>2008</v>
      </c>
      <c r="D2707" t="s">
        <v>6186</v>
      </c>
      <c r="E2707" t="s">
        <v>6186</v>
      </c>
      <c r="F2707" t="s">
        <v>6186</v>
      </c>
      <c r="H2707" t="s">
        <v>6186</v>
      </c>
      <c r="I2707" t="str">
        <f t="shared" si="46"/>
        <v/>
      </c>
      <c r="K2707" t="s">
        <v>6186</v>
      </c>
      <c r="L2707" t="s">
        <v>6186</v>
      </c>
      <c r="M2707" t="s">
        <v>6186</v>
      </c>
      <c r="N2707" t="s">
        <v>6186</v>
      </c>
      <c r="O2707" t="s">
        <v>6186</v>
      </c>
      <c r="P2707" t="s">
        <v>6186</v>
      </c>
      <c r="Q2707" t="s">
        <v>6186</v>
      </c>
      <c r="R2707" t="s">
        <v>6186</v>
      </c>
      <c r="S2707" t="s">
        <v>6186</v>
      </c>
      <c r="T2707" t="s">
        <v>6186</v>
      </c>
      <c r="U2707" t="s">
        <v>6186</v>
      </c>
      <c r="V2707" t="s">
        <v>6186</v>
      </c>
      <c r="W2707" t="s">
        <v>6186</v>
      </c>
      <c r="X2707" t="s">
        <v>6186</v>
      </c>
      <c r="Y2707" t="s">
        <v>6186</v>
      </c>
      <c r="Z2707" t="s">
        <v>6186</v>
      </c>
      <c r="AA2707" t="s">
        <v>6186</v>
      </c>
      <c r="AB2707" t="s">
        <v>6186</v>
      </c>
      <c r="AC2707" t="s">
        <v>6186</v>
      </c>
      <c r="AD2707" t="s">
        <v>6186</v>
      </c>
      <c r="AE2707" t="s">
        <v>6186</v>
      </c>
      <c r="AF2707" t="s">
        <v>6186</v>
      </c>
      <c r="AG2707" t="s">
        <v>6186</v>
      </c>
      <c r="AH2707" t="s">
        <v>6186</v>
      </c>
      <c r="AI2707" t="s">
        <v>6186</v>
      </c>
      <c r="AJ2707" t="s">
        <v>6186</v>
      </c>
      <c r="AK2707" t="s">
        <v>6186</v>
      </c>
      <c r="AL2707" t="s">
        <v>6186</v>
      </c>
      <c r="AM2707" t="s">
        <v>6186</v>
      </c>
      <c r="AN2707" t="s">
        <v>6186</v>
      </c>
      <c r="AO2707" t="s">
        <v>6186</v>
      </c>
      <c r="AP2707" t="s">
        <v>6186</v>
      </c>
      <c r="AQ2707" t="s">
        <v>6186</v>
      </c>
      <c r="AR2707" t="s">
        <v>6186</v>
      </c>
      <c r="AS2707" t="s">
        <v>6186</v>
      </c>
      <c r="AT2707" t="s">
        <v>6186</v>
      </c>
      <c r="AU2707" t="s">
        <v>6186</v>
      </c>
      <c r="AV2707" t="s">
        <v>6186</v>
      </c>
      <c r="AW2707" t="s">
        <v>6186</v>
      </c>
      <c r="AX2707" t="s">
        <v>6186</v>
      </c>
      <c r="AY2707" t="s">
        <v>6186</v>
      </c>
      <c r="AZ2707" t="s">
        <v>6186</v>
      </c>
      <c r="BA2707" t="s">
        <v>6186</v>
      </c>
      <c r="BB2707" t="s">
        <v>6186</v>
      </c>
      <c r="BC2707" t="s">
        <v>6186</v>
      </c>
      <c r="BD2707" t="s">
        <v>6186</v>
      </c>
    </row>
    <row r="2708" spans="1:56">
      <c r="A2708" t="s">
        <v>6191</v>
      </c>
      <c r="B2708">
        <v>3000</v>
      </c>
      <c r="C2708">
        <v>2009</v>
      </c>
      <c r="D2708" t="s">
        <v>6186</v>
      </c>
      <c r="E2708" t="s">
        <v>6186</v>
      </c>
      <c r="F2708" t="s">
        <v>6186</v>
      </c>
      <c r="H2708" t="s">
        <v>6186</v>
      </c>
      <c r="I2708" t="str">
        <f t="shared" si="46"/>
        <v/>
      </c>
      <c r="K2708" t="s">
        <v>6186</v>
      </c>
      <c r="L2708" t="s">
        <v>6186</v>
      </c>
      <c r="M2708" t="s">
        <v>6186</v>
      </c>
      <c r="N2708" t="s">
        <v>6186</v>
      </c>
      <c r="O2708" t="s">
        <v>6186</v>
      </c>
      <c r="P2708" t="s">
        <v>6186</v>
      </c>
      <c r="Q2708" t="s">
        <v>6186</v>
      </c>
      <c r="R2708" t="s">
        <v>6186</v>
      </c>
      <c r="S2708" t="s">
        <v>6186</v>
      </c>
      <c r="T2708" t="s">
        <v>6186</v>
      </c>
      <c r="U2708" t="s">
        <v>6186</v>
      </c>
      <c r="V2708" t="s">
        <v>6186</v>
      </c>
      <c r="W2708" t="s">
        <v>6186</v>
      </c>
      <c r="X2708" t="s">
        <v>6186</v>
      </c>
      <c r="Y2708" t="s">
        <v>6186</v>
      </c>
      <c r="Z2708" t="s">
        <v>6186</v>
      </c>
      <c r="AA2708" t="s">
        <v>6186</v>
      </c>
      <c r="AB2708" t="s">
        <v>6186</v>
      </c>
      <c r="AC2708" t="s">
        <v>6186</v>
      </c>
      <c r="AD2708" t="s">
        <v>6186</v>
      </c>
      <c r="AE2708" t="s">
        <v>6186</v>
      </c>
      <c r="AF2708" t="s">
        <v>6186</v>
      </c>
      <c r="AG2708" t="s">
        <v>6186</v>
      </c>
      <c r="AH2708" t="s">
        <v>6186</v>
      </c>
      <c r="AI2708" t="s">
        <v>6186</v>
      </c>
      <c r="AJ2708" t="s">
        <v>6186</v>
      </c>
      <c r="AK2708" t="s">
        <v>6186</v>
      </c>
      <c r="AL2708" t="s">
        <v>6186</v>
      </c>
      <c r="AM2708" t="s">
        <v>6186</v>
      </c>
      <c r="AN2708" t="s">
        <v>6186</v>
      </c>
      <c r="AO2708" t="s">
        <v>6186</v>
      </c>
      <c r="AP2708" t="s">
        <v>6186</v>
      </c>
      <c r="AQ2708" t="s">
        <v>6186</v>
      </c>
      <c r="AR2708" t="s">
        <v>6186</v>
      </c>
      <c r="AS2708" t="s">
        <v>6186</v>
      </c>
      <c r="AT2708" t="s">
        <v>6186</v>
      </c>
      <c r="AU2708" t="s">
        <v>6186</v>
      </c>
      <c r="AV2708" t="s">
        <v>6186</v>
      </c>
      <c r="AW2708" t="s">
        <v>6186</v>
      </c>
      <c r="AX2708" t="s">
        <v>6186</v>
      </c>
      <c r="AY2708" t="s">
        <v>6186</v>
      </c>
      <c r="AZ2708" t="s">
        <v>6186</v>
      </c>
      <c r="BA2708" t="s">
        <v>6186</v>
      </c>
      <c r="BB2708" t="s">
        <v>6186</v>
      </c>
      <c r="BC2708" t="s">
        <v>6186</v>
      </c>
      <c r="BD2708" t="s">
        <v>6186</v>
      </c>
    </row>
    <row r="2709" spans="1:56">
      <c r="A2709" t="s">
        <v>6191</v>
      </c>
      <c r="B2709">
        <v>3000</v>
      </c>
      <c r="C2709">
        <v>2010</v>
      </c>
      <c r="D2709" t="s">
        <v>6186</v>
      </c>
      <c r="E2709" t="s">
        <v>6186</v>
      </c>
      <c r="F2709" t="s">
        <v>6186</v>
      </c>
      <c r="H2709" t="s">
        <v>6186</v>
      </c>
      <c r="I2709" t="str">
        <f t="shared" si="46"/>
        <v/>
      </c>
      <c r="K2709" t="s">
        <v>6186</v>
      </c>
      <c r="L2709" t="s">
        <v>6186</v>
      </c>
      <c r="M2709" t="s">
        <v>6186</v>
      </c>
      <c r="N2709" t="s">
        <v>6186</v>
      </c>
      <c r="O2709" t="s">
        <v>6186</v>
      </c>
      <c r="P2709" t="s">
        <v>6186</v>
      </c>
      <c r="Q2709" t="s">
        <v>6186</v>
      </c>
      <c r="R2709" t="s">
        <v>6186</v>
      </c>
      <c r="S2709" t="s">
        <v>6186</v>
      </c>
      <c r="T2709" t="s">
        <v>6186</v>
      </c>
      <c r="U2709" t="s">
        <v>6186</v>
      </c>
      <c r="V2709" t="s">
        <v>6186</v>
      </c>
      <c r="W2709" t="s">
        <v>6186</v>
      </c>
      <c r="X2709" t="s">
        <v>6186</v>
      </c>
      <c r="Y2709" t="s">
        <v>6186</v>
      </c>
      <c r="Z2709" t="s">
        <v>6186</v>
      </c>
      <c r="AA2709" t="s">
        <v>6186</v>
      </c>
      <c r="AB2709" t="s">
        <v>6186</v>
      </c>
      <c r="AC2709" t="s">
        <v>6186</v>
      </c>
      <c r="AD2709" t="s">
        <v>6186</v>
      </c>
      <c r="AE2709" t="s">
        <v>6186</v>
      </c>
      <c r="AF2709" t="s">
        <v>6186</v>
      </c>
      <c r="AG2709" t="s">
        <v>6186</v>
      </c>
      <c r="AH2709" t="s">
        <v>6186</v>
      </c>
      <c r="AI2709" t="s">
        <v>6186</v>
      </c>
      <c r="AJ2709" t="s">
        <v>6186</v>
      </c>
      <c r="AK2709" t="s">
        <v>6186</v>
      </c>
      <c r="AL2709" t="s">
        <v>6186</v>
      </c>
      <c r="AM2709" t="s">
        <v>6186</v>
      </c>
      <c r="AN2709" t="s">
        <v>6186</v>
      </c>
      <c r="AO2709" t="s">
        <v>6186</v>
      </c>
      <c r="AP2709" t="s">
        <v>6186</v>
      </c>
      <c r="AQ2709" t="s">
        <v>6186</v>
      </c>
      <c r="AR2709" t="s">
        <v>6186</v>
      </c>
      <c r="AS2709" t="s">
        <v>6186</v>
      </c>
      <c r="AT2709" t="s">
        <v>6186</v>
      </c>
      <c r="AU2709" t="s">
        <v>6186</v>
      </c>
      <c r="AV2709" t="s">
        <v>6186</v>
      </c>
      <c r="AW2709" t="s">
        <v>6186</v>
      </c>
      <c r="AX2709" t="s">
        <v>6186</v>
      </c>
      <c r="AY2709" t="s">
        <v>6186</v>
      </c>
      <c r="AZ2709" t="s">
        <v>6186</v>
      </c>
      <c r="BA2709" t="s">
        <v>6186</v>
      </c>
      <c r="BB2709" t="s">
        <v>6186</v>
      </c>
      <c r="BC2709" t="s">
        <v>6186</v>
      </c>
      <c r="BD2709" t="s">
        <v>6186</v>
      </c>
    </row>
    <row r="2710" spans="1:56">
      <c r="A2710" t="s">
        <v>6191</v>
      </c>
      <c r="B2710">
        <v>3000</v>
      </c>
      <c r="C2710">
        <v>2011</v>
      </c>
      <c r="D2710" t="s">
        <v>6186</v>
      </c>
      <c r="E2710" t="s">
        <v>6186</v>
      </c>
      <c r="F2710" t="s">
        <v>6186</v>
      </c>
      <c r="H2710" t="s">
        <v>6186</v>
      </c>
      <c r="I2710" t="str">
        <f t="shared" si="46"/>
        <v/>
      </c>
      <c r="K2710" t="s">
        <v>6186</v>
      </c>
      <c r="L2710" t="s">
        <v>6186</v>
      </c>
      <c r="M2710" t="s">
        <v>6186</v>
      </c>
      <c r="N2710" t="s">
        <v>6186</v>
      </c>
      <c r="O2710" t="s">
        <v>6186</v>
      </c>
      <c r="P2710" t="s">
        <v>6186</v>
      </c>
      <c r="Q2710" t="s">
        <v>6186</v>
      </c>
      <c r="R2710" t="s">
        <v>6186</v>
      </c>
      <c r="S2710" t="s">
        <v>6186</v>
      </c>
      <c r="T2710" t="s">
        <v>6186</v>
      </c>
      <c r="U2710" t="s">
        <v>6186</v>
      </c>
      <c r="V2710" t="s">
        <v>6186</v>
      </c>
      <c r="W2710" t="s">
        <v>6186</v>
      </c>
      <c r="X2710" t="s">
        <v>6186</v>
      </c>
      <c r="Y2710" t="s">
        <v>6186</v>
      </c>
      <c r="Z2710" t="s">
        <v>6186</v>
      </c>
      <c r="AA2710" t="s">
        <v>6186</v>
      </c>
      <c r="AB2710" t="s">
        <v>6186</v>
      </c>
      <c r="AC2710" t="s">
        <v>6186</v>
      </c>
      <c r="AD2710" t="s">
        <v>6186</v>
      </c>
      <c r="AE2710" t="s">
        <v>6186</v>
      </c>
      <c r="AF2710" t="s">
        <v>6186</v>
      </c>
      <c r="AG2710" t="s">
        <v>6186</v>
      </c>
      <c r="AH2710" t="s">
        <v>6186</v>
      </c>
      <c r="AI2710" t="s">
        <v>6186</v>
      </c>
      <c r="AJ2710" t="s">
        <v>6186</v>
      </c>
      <c r="AK2710" t="s">
        <v>6186</v>
      </c>
      <c r="AL2710" t="s">
        <v>6186</v>
      </c>
      <c r="AM2710" t="s">
        <v>6186</v>
      </c>
      <c r="AN2710" t="s">
        <v>6186</v>
      </c>
      <c r="AO2710" t="s">
        <v>6186</v>
      </c>
      <c r="AP2710" t="s">
        <v>6186</v>
      </c>
      <c r="AQ2710" t="s">
        <v>6186</v>
      </c>
      <c r="AR2710" t="s">
        <v>6186</v>
      </c>
      <c r="AS2710" t="s">
        <v>6186</v>
      </c>
      <c r="AT2710" t="s">
        <v>6186</v>
      </c>
      <c r="AU2710" t="s">
        <v>6186</v>
      </c>
      <c r="AV2710" t="s">
        <v>6186</v>
      </c>
      <c r="AW2710" t="s">
        <v>6186</v>
      </c>
      <c r="AX2710" t="s">
        <v>6186</v>
      </c>
      <c r="AY2710" t="s">
        <v>6186</v>
      </c>
      <c r="AZ2710" t="s">
        <v>6186</v>
      </c>
      <c r="BA2710" t="s">
        <v>6186</v>
      </c>
      <c r="BB2710" t="s">
        <v>6186</v>
      </c>
      <c r="BC2710" t="s">
        <v>6186</v>
      </c>
      <c r="BD2710" t="s">
        <v>6186</v>
      </c>
    </row>
    <row r="2711" spans="1:56">
      <c r="A2711" t="s">
        <v>6191</v>
      </c>
      <c r="B2711">
        <v>3000</v>
      </c>
      <c r="C2711">
        <v>2012</v>
      </c>
      <c r="D2711" t="s">
        <v>6186</v>
      </c>
      <c r="E2711" t="s">
        <v>6186</v>
      </c>
      <c r="F2711" t="s">
        <v>6186</v>
      </c>
      <c r="H2711" t="s">
        <v>6186</v>
      </c>
      <c r="I2711" t="str">
        <f t="shared" si="46"/>
        <v/>
      </c>
      <c r="K2711" t="s">
        <v>6186</v>
      </c>
      <c r="L2711" t="s">
        <v>6186</v>
      </c>
      <c r="M2711" t="s">
        <v>6186</v>
      </c>
      <c r="N2711" t="s">
        <v>6186</v>
      </c>
      <c r="O2711" t="s">
        <v>6186</v>
      </c>
      <c r="P2711" t="s">
        <v>6186</v>
      </c>
      <c r="Q2711" t="s">
        <v>6186</v>
      </c>
      <c r="R2711" t="s">
        <v>6186</v>
      </c>
      <c r="S2711" t="s">
        <v>6186</v>
      </c>
      <c r="T2711" t="s">
        <v>6186</v>
      </c>
      <c r="U2711" t="s">
        <v>6186</v>
      </c>
      <c r="V2711" t="s">
        <v>6186</v>
      </c>
      <c r="W2711" t="s">
        <v>6186</v>
      </c>
      <c r="X2711" t="s">
        <v>6186</v>
      </c>
      <c r="Y2711" t="s">
        <v>6186</v>
      </c>
      <c r="Z2711" t="s">
        <v>6186</v>
      </c>
      <c r="AA2711" t="s">
        <v>6186</v>
      </c>
      <c r="AB2711" t="s">
        <v>6186</v>
      </c>
      <c r="AC2711" t="s">
        <v>6186</v>
      </c>
      <c r="AD2711" t="s">
        <v>6186</v>
      </c>
      <c r="AE2711" t="s">
        <v>6186</v>
      </c>
      <c r="AF2711" t="s">
        <v>6186</v>
      </c>
      <c r="AG2711" t="s">
        <v>6186</v>
      </c>
      <c r="AH2711" t="s">
        <v>6186</v>
      </c>
      <c r="AI2711" t="s">
        <v>6186</v>
      </c>
      <c r="AJ2711" t="s">
        <v>6186</v>
      </c>
      <c r="AK2711" t="s">
        <v>6186</v>
      </c>
      <c r="AL2711" t="s">
        <v>6186</v>
      </c>
      <c r="AM2711" t="s">
        <v>6186</v>
      </c>
      <c r="AN2711" t="s">
        <v>6186</v>
      </c>
      <c r="AO2711" t="s">
        <v>6186</v>
      </c>
      <c r="AP2711" t="s">
        <v>6186</v>
      </c>
      <c r="AQ2711" t="s">
        <v>6186</v>
      </c>
      <c r="AR2711" t="s">
        <v>6186</v>
      </c>
      <c r="AS2711" t="s">
        <v>6186</v>
      </c>
      <c r="AT2711" t="s">
        <v>6186</v>
      </c>
      <c r="AU2711" t="s">
        <v>6186</v>
      </c>
      <c r="AV2711" t="s">
        <v>6186</v>
      </c>
      <c r="AW2711" t="s">
        <v>6186</v>
      </c>
      <c r="AX2711" t="s">
        <v>6186</v>
      </c>
      <c r="AY2711" t="s">
        <v>6186</v>
      </c>
      <c r="AZ2711" t="s">
        <v>6186</v>
      </c>
      <c r="BA2711" t="s">
        <v>6186</v>
      </c>
      <c r="BB2711" t="s">
        <v>6186</v>
      </c>
      <c r="BC2711" t="s">
        <v>6186</v>
      </c>
      <c r="BD2711" t="s">
        <v>6186</v>
      </c>
    </row>
    <row r="2712" spans="1:56">
      <c r="A2712" t="s">
        <v>6191</v>
      </c>
      <c r="B2712">
        <v>3000</v>
      </c>
      <c r="C2712">
        <v>2013</v>
      </c>
      <c r="D2712" t="s">
        <v>6186</v>
      </c>
      <c r="E2712" t="s">
        <v>6186</v>
      </c>
      <c r="F2712" t="s">
        <v>6186</v>
      </c>
      <c r="H2712" t="s">
        <v>6186</v>
      </c>
      <c r="I2712" t="str">
        <f t="shared" si="46"/>
        <v/>
      </c>
      <c r="K2712" t="s">
        <v>6186</v>
      </c>
      <c r="L2712" t="s">
        <v>6186</v>
      </c>
      <c r="M2712" t="s">
        <v>6186</v>
      </c>
      <c r="N2712" t="s">
        <v>6186</v>
      </c>
      <c r="O2712" t="s">
        <v>6186</v>
      </c>
      <c r="P2712" t="s">
        <v>6186</v>
      </c>
      <c r="Q2712" t="s">
        <v>6186</v>
      </c>
      <c r="R2712" t="s">
        <v>6186</v>
      </c>
      <c r="S2712" t="s">
        <v>6186</v>
      </c>
      <c r="T2712" t="s">
        <v>6186</v>
      </c>
      <c r="U2712" t="s">
        <v>6186</v>
      </c>
      <c r="V2712" t="s">
        <v>6186</v>
      </c>
      <c r="W2712" t="s">
        <v>6186</v>
      </c>
      <c r="X2712" t="s">
        <v>6186</v>
      </c>
      <c r="Y2712" t="s">
        <v>6186</v>
      </c>
      <c r="Z2712" t="s">
        <v>6186</v>
      </c>
      <c r="AA2712" t="s">
        <v>6186</v>
      </c>
      <c r="AB2712" t="s">
        <v>6186</v>
      </c>
      <c r="AC2712" t="s">
        <v>6186</v>
      </c>
      <c r="AD2712" t="s">
        <v>6186</v>
      </c>
      <c r="AE2712" t="s">
        <v>6186</v>
      </c>
      <c r="AF2712" t="s">
        <v>6186</v>
      </c>
      <c r="AG2712" t="s">
        <v>6186</v>
      </c>
      <c r="AH2712" t="s">
        <v>6186</v>
      </c>
      <c r="AI2712" t="s">
        <v>6186</v>
      </c>
      <c r="AJ2712" t="s">
        <v>6186</v>
      </c>
      <c r="AK2712" t="s">
        <v>6186</v>
      </c>
      <c r="AL2712" t="s">
        <v>6186</v>
      </c>
      <c r="AM2712" t="s">
        <v>6186</v>
      </c>
      <c r="AN2712" t="s">
        <v>6186</v>
      </c>
      <c r="AO2712" t="s">
        <v>6186</v>
      </c>
      <c r="AP2712" t="s">
        <v>6186</v>
      </c>
      <c r="AQ2712" t="s">
        <v>6186</v>
      </c>
      <c r="AR2712" t="s">
        <v>6186</v>
      </c>
      <c r="AS2712" t="s">
        <v>6186</v>
      </c>
      <c r="AT2712" t="s">
        <v>6186</v>
      </c>
      <c r="AU2712" t="s">
        <v>6186</v>
      </c>
      <c r="AV2712" t="s">
        <v>6186</v>
      </c>
      <c r="AW2712" t="s">
        <v>6186</v>
      </c>
      <c r="AX2712" t="s">
        <v>6186</v>
      </c>
      <c r="AY2712" t="s">
        <v>6186</v>
      </c>
      <c r="AZ2712" t="s">
        <v>6186</v>
      </c>
      <c r="BA2712" t="s">
        <v>6186</v>
      </c>
      <c r="BB2712" t="s">
        <v>6186</v>
      </c>
      <c r="BC2712" t="s">
        <v>6186</v>
      </c>
      <c r="BD2712" t="s">
        <v>6186</v>
      </c>
    </row>
    <row r="2713" spans="1:56">
      <c r="A2713" t="s">
        <v>6191</v>
      </c>
      <c r="B2713">
        <v>3000</v>
      </c>
      <c r="C2713">
        <v>2014</v>
      </c>
      <c r="D2713" t="s">
        <v>6186</v>
      </c>
      <c r="E2713" t="s">
        <v>6186</v>
      </c>
      <c r="F2713" t="s">
        <v>6186</v>
      </c>
      <c r="H2713" t="s">
        <v>6186</v>
      </c>
      <c r="I2713" t="str">
        <f t="shared" si="46"/>
        <v/>
      </c>
      <c r="K2713" t="s">
        <v>6186</v>
      </c>
      <c r="L2713" t="s">
        <v>6186</v>
      </c>
      <c r="M2713" t="s">
        <v>6186</v>
      </c>
      <c r="N2713" t="s">
        <v>6186</v>
      </c>
      <c r="O2713" t="s">
        <v>6186</v>
      </c>
      <c r="P2713" t="s">
        <v>6186</v>
      </c>
      <c r="Q2713" t="s">
        <v>6186</v>
      </c>
      <c r="R2713" t="s">
        <v>6186</v>
      </c>
      <c r="S2713" t="s">
        <v>6186</v>
      </c>
      <c r="T2713" t="s">
        <v>6186</v>
      </c>
      <c r="U2713" t="s">
        <v>6186</v>
      </c>
      <c r="V2713" t="s">
        <v>6186</v>
      </c>
      <c r="W2713" t="s">
        <v>6186</v>
      </c>
      <c r="X2713" t="s">
        <v>6186</v>
      </c>
      <c r="Y2713" t="s">
        <v>6186</v>
      </c>
      <c r="Z2713" t="s">
        <v>6186</v>
      </c>
      <c r="AA2713" t="s">
        <v>6186</v>
      </c>
      <c r="AB2713" t="s">
        <v>6186</v>
      </c>
      <c r="AC2713" t="s">
        <v>6186</v>
      </c>
      <c r="AD2713" t="s">
        <v>6186</v>
      </c>
      <c r="AE2713" t="s">
        <v>6186</v>
      </c>
      <c r="AF2713" t="s">
        <v>6186</v>
      </c>
      <c r="AG2713" t="s">
        <v>6186</v>
      </c>
      <c r="AH2713" t="s">
        <v>6186</v>
      </c>
      <c r="AI2713" t="s">
        <v>6186</v>
      </c>
      <c r="AJ2713" t="s">
        <v>6186</v>
      </c>
      <c r="AK2713" t="s">
        <v>6186</v>
      </c>
      <c r="AL2713" t="s">
        <v>6186</v>
      </c>
      <c r="AM2713" t="s">
        <v>6186</v>
      </c>
      <c r="AN2713" t="s">
        <v>6186</v>
      </c>
      <c r="AO2713" t="s">
        <v>6186</v>
      </c>
      <c r="AP2713" t="s">
        <v>6186</v>
      </c>
      <c r="AQ2713" t="s">
        <v>6186</v>
      </c>
      <c r="AR2713" t="s">
        <v>6186</v>
      </c>
      <c r="AS2713" t="s">
        <v>6186</v>
      </c>
      <c r="AT2713" t="s">
        <v>6186</v>
      </c>
      <c r="AU2713" t="s">
        <v>6186</v>
      </c>
      <c r="AV2713" t="s">
        <v>6186</v>
      </c>
      <c r="AW2713" t="s">
        <v>6186</v>
      </c>
      <c r="AX2713" t="s">
        <v>6186</v>
      </c>
      <c r="AY2713" t="s">
        <v>6186</v>
      </c>
      <c r="AZ2713" t="s">
        <v>6186</v>
      </c>
      <c r="BA2713" t="s">
        <v>6186</v>
      </c>
      <c r="BB2713" t="s">
        <v>6186</v>
      </c>
      <c r="BC2713" t="s">
        <v>6186</v>
      </c>
      <c r="BD2713" t="s">
        <v>6186</v>
      </c>
    </row>
    <row r="2714" spans="1:56">
      <c r="A2714" t="s">
        <v>6191</v>
      </c>
      <c r="B2714">
        <v>3000</v>
      </c>
      <c r="C2714">
        <v>2015</v>
      </c>
      <c r="D2714" t="s">
        <v>6186</v>
      </c>
      <c r="E2714" t="s">
        <v>6186</v>
      </c>
      <c r="F2714" t="s">
        <v>6186</v>
      </c>
      <c r="H2714" t="s">
        <v>6186</v>
      </c>
      <c r="I2714" t="str">
        <f t="shared" si="46"/>
        <v/>
      </c>
      <c r="K2714" t="s">
        <v>6186</v>
      </c>
      <c r="L2714" t="s">
        <v>6186</v>
      </c>
      <c r="M2714" t="s">
        <v>6186</v>
      </c>
      <c r="N2714" t="s">
        <v>6186</v>
      </c>
      <c r="O2714" t="s">
        <v>6186</v>
      </c>
      <c r="P2714" t="s">
        <v>6186</v>
      </c>
      <c r="Q2714" t="s">
        <v>6186</v>
      </c>
      <c r="R2714" t="s">
        <v>6186</v>
      </c>
      <c r="S2714" t="s">
        <v>6186</v>
      </c>
      <c r="T2714" t="s">
        <v>6186</v>
      </c>
      <c r="U2714" t="s">
        <v>6186</v>
      </c>
      <c r="V2714" t="s">
        <v>6186</v>
      </c>
      <c r="W2714" t="s">
        <v>6186</v>
      </c>
      <c r="X2714" t="s">
        <v>6186</v>
      </c>
      <c r="Y2714" t="s">
        <v>6186</v>
      </c>
      <c r="Z2714" t="s">
        <v>6186</v>
      </c>
      <c r="AA2714" t="s">
        <v>6186</v>
      </c>
      <c r="AB2714" t="s">
        <v>6186</v>
      </c>
      <c r="AC2714" t="s">
        <v>6186</v>
      </c>
      <c r="AD2714" t="s">
        <v>6186</v>
      </c>
      <c r="AE2714" t="s">
        <v>6186</v>
      </c>
      <c r="AF2714" t="s">
        <v>6186</v>
      </c>
      <c r="AG2714" t="s">
        <v>6186</v>
      </c>
      <c r="AH2714" t="s">
        <v>6186</v>
      </c>
      <c r="AI2714" t="s">
        <v>6186</v>
      </c>
      <c r="AJ2714" t="s">
        <v>6186</v>
      </c>
      <c r="AK2714" t="s">
        <v>6186</v>
      </c>
      <c r="AL2714" t="s">
        <v>6186</v>
      </c>
      <c r="AM2714" t="s">
        <v>6186</v>
      </c>
      <c r="AN2714" t="s">
        <v>6186</v>
      </c>
      <c r="AO2714" t="s">
        <v>6186</v>
      </c>
      <c r="AP2714" t="s">
        <v>6186</v>
      </c>
      <c r="AQ2714" t="s">
        <v>6186</v>
      </c>
      <c r="AR2714" t="s">
        <v>6186</v>
      </c>
      <c r="AS2714" t="s">
        <v>6186</v>
      </c>
      <c r="AT2714" t="s">
        <v>6186</v>
      </c>
      <c r="AU2714" t="s">
        <v>6186</v>
      </c>
      <c r="AV2714" t="s">
        <v>6186</v>
      </c>
      <c r="AW2714" t="s">
        <v>6186</v>
      </c>
      <c r="AX2714" t="s">
        <v>6186</v>
      </c>
      <c r="AY2714" t="s">
        <v>6186</v>
      </c>
      <c r="AZ2714" t="s">
        <v>6186</v>
      </c>
      <c r="BA2714" t="s">
        <v>6186</v>
      </c>
      <c r="BB2714" t="s">
        <v>6186</v>
      </c>
      <c r="BC2714" t="s">
        <v>6186</v>
      </c>
      <c r="BD2714" t="s">
        <v>6186</v>
      </c>
    </row>
    <row r="2715" spans="1:56">
      <c r="A2715" t="s">
        <v>6191</v>
      </c>
      <c r="B2715">
        <v>3000</v>
      </c>
      <c r="C2715">
        <v>2016</v>
      </c>
      <c r="D2715">
        <v>54</v>
      </c>
      <c r="E2715">
        <v>3.3E-3</v>
      </c>
      <c r="F2715">
        <v>41.438420000000001</v>
      </c>
      <c r="H2715">
        <v>31.09937</v>
      </c>
      <c r="I2715">
        <f t="shared" si="46"/>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6186</v>
      </c>
      <c r="Y2715" t="s">
        <v>6186</v>
      </c>
      <c r="Z2715">
        <v>6.4000000000000001E-2</v>
      </c>
      <c r="AA2715" t="s">
        <v>6186</v>
      </c>
      <c r="AB2715" t="s">
        <v>6186</v>
      </c>
      <c r="AC2715" t="s">
        <v>6186</v>
      </c>
      <c r="AD2715" t="s">
        <v>6186</v>
      </c>
      <c r="AE2715" t="s">
        <v>6186</v>
      </c>
      <c r="AF2715" t="s">
        <v>6186</v>
      </c>
      <c r="AG2715">
        <v>1</v>
      </c>
      <c r="AH2715" t="s">
        <v>6186</v>
      </c>
      <c r="AI2715" t="s">
        <v>6186</v>
      </c>
      <c r="AJ2715" t="s">
        <v>6186</v>
      </c>
      <c r="AK2715" t="s">
        <v>6186</v>
      </c>
      <c r="AL2715" t="s">
        <v>6186</v>
      </c>
      <c r="AM2715" t="s">
        <v>6186</v>
      </c>
      <c r="AN2715" t="s">
        <v>6186</v>
      </c>
      <c r="AO2715" t="s">
        <v>6186</v>
      </c>
      <c r="AP2715">
        <v>1</v>
      </c>
      <c r="AQ2715">
        <v>1.0999999999999999E-2</v>
      </c>
      <c r="AR2715" t="s">
        <v>6186</v>
      </c>
      <c r="AS2715" t="s">
        <v>6186</v>
      </c>
      <c r="AT2715">
        <v>1</v>
      </c>
      <c r="AU2715">
        <v>1</v>
      </c>
      <c r="AV2715">
        <v>1.5</v>
      </c>
      <c r="AW2715">
        <v>0.93600000000000005</v>
      </c>
      <c r="AX2715">
        <v>4</v>
      </c>
      <c r="AY2715" t="s">
        <v>6186</v>
      </c>
      <c r="AZ2715" t="s">
        <v>6186</v>
      </c>
      <c r="BA2715">
        <v>6.4000000000000001E-2</v>
      </c>
      <c r="BB2715" t="s">
        <v>6186</v>
      </c>
      <c r="BC2715" t="s">
        <v>6186</v>
      </c>
      <c r="BD2715" t="s">
        <v>6186</v>
      </c>
    </row>
    <row r="2716" spans="1:56">
      <c r="A2716" t="s">
        <v>6191</v>
      </c>
      <c r="B2716">
        <v>3000</v>
      </c>
      <c r="C2716">
        <v>2017</v>
      </c>
      <c r="D2716">
        <v>0</v>
      </c>
      <c r="E2716">
        <v>2.0999999999999999E-5</v>
      </c>
      <c r="F2716">
        <v>37.529000000000003</v>
      </c>
      <c r="H2716">
        <v>29.291409999999999</v>
      </c>
      <c r="I2716">
        <f t="shared" si="46"/>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6186</v>
      </c>
      <c r="Y2716" t="s">
        <v>6186</v>
      </c>
      <c r="Z2716">
        <v>1</v>
      </c>
      <c r="AA2716" t="s">
        <v>6186</v>
      </c>
      <c r="AB2716" t="s">
        <v>6186</v>
      </c>
      <c r="AC2716" t="s">
        <v>6186</v>
      </c>
      <c r="AD2716" t="s">
        <v>6186</v>
      </c>
      <c r="AE2716" t="s">
        <v>6186</v>
      </c>
      <c r="AF2716" t="s">
        <v>6186</v>
      </c>
      <c r="AG2716">
        <v>1</v>
      </c>
      <c r="AH2716" t="s">
        <v>6186</v>
      </c>
      <c r="AI2716" t="s">
        <v>6186</v>
      </c>
      <c r="AJ2716" t="s">
        <v>6186</v>
      </c>
      <c r="AK2716" t="s">
        <v>6186</v>
      </c>
      <c r="AL2716" t="s">
        <v>6186</v>
      </c>
      <c r="AM2716" t="s">
        <v>6186</v>
      </c>
      <c r="AN2716" t="s">
        <v>6186</v>
      </c>
      <c r="AO2716" t="s">
        <v>6186</v>
      </c>
      <c r="AP2716">
        <v>1</v>
      </c>
      <c r="AQ2716">
        <v>1</v>
      </c>
      <c r="AR2716" t="s">
        <v>6186</v>
      </c>
      <c r="AS2716" t="s">
        <v>6186</v>
      </c>
      <c r="AT2716">
        <v>1</v>
      </c>
      <c r="AU2716">
        <v>1</v>
      </c>
      <c r="AV2716">
        <v>6</v>
      </c>
      <c r="AW2716" t="s">
        <v>6186</v>
      </c>
      <c r="AX2716">
        <v>4</v>
      </c>
      <c r="AY2716" t="s">
        <v>6186</v>
      </c>
      <c r="AZ2716" t="s">
        <v>6186</v>
      </c>
      <c r="BA2716">
        <v>1</v>
      </c>
      <c r="BB2716" t="s">
        <v>6186</v>
      </c>
      <c r="BC2716" t="s">
        <v>6186</v>
      </c>
      <c r="BD2716" t="s">
        <v>6186</v>
      </c>
    </row>
    <row r="2717" spans="1:56">
      <c r="A2717" t="s">
        <v>6191</v>
      </c>
      <c r="B2717">
        <v>3000</v>
      </c>
      <c r="C2717">
        <v>2018</v>
      </c>
      <c r="D2717">
        <v>15</v>
      </c>
      <c r="E2717">
        <v>8.92E-4</v>
      </c>
      <c r="F2717">
        <v>40.540930000000003</v>
      </c>
      <c r="H2717">
        <v>31.038239999999998</v>
      </c>
      <c r="I2717">
        <f t="shared" si="46"/>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6186</v>
      </c>
      <c r="Y2717" t="s">
        <v>6186</v>
      </c>
      <c r="Z2717">
        <v>6.0000000000000001E-3</v>
      </c>
      <c r="AA2717" t="s">
        <v>6186</v>
      </c>
      <c r="AB2717">
        <v>0.99399999999999999</v>
      </c>
      <c r="AC2717" t="s">
        <v>6186</v>
      </c>
      <c r="AD2717" t="s">
        <v>6186</v>
      </c>
      <c r="AE2717" t="s">
        <v>6186</v>
      </c>
      <c r="AF2717">
        <v>0.99399999999999999</v>
      </c>
      <c r="AG2717">
        <v>6.0000000000000001E-3</v>
      </c>
      <c r="AH2717" t="s">
        <v>6186</v>
      </c>
      <c r="AI2717" t="s">
        <v>6186</v>
      </c>
      <c r="AJ2717" t="s">
        <v>6186</v>
      </c>
      <c r="AK2717" t="s">
        <v>6186</v>
      </c>
      <c r="AL2717" t="s">
        <v>6186</v>
      </c>
      <c r="AM2717" t="s">
        <v>6186</v>
      </c>
      <c r="AN2717" t="s">
        <v>6186</v>
      </c>
      <c r="AO2717" t="s">
        <v>6186</v>
      </c>
      <c r="AP2717">
        <v>1</v>
      </c>
      <c r="AQ2717">
        <v>6.0000000000000001E-3</v>
      </c>
      <c r="AR2717" t="s">
        <v>6186</v>
      </c>
      <c r="AS2717" t="s">
        <v>6186</v>
      </c>
      <c r="AT2717">
        <v>1</v>
      </c>
      <c r="AU2717">
        <v>1</v>
      </c>
      <c r="AV2717">
        <v>6</v>
      </c>
      <c r="AW2717" t="s">
        <v>6186</v>
      </c>
      <c r="AX2717">
        <v>4</v>
      </c>
      <c r="AY2717" t="s">
        <v>6186</v>
      </c>
      <c r="AZ2717" t="s">
        <v>6186</v>
      </c>
      <c r="BA2717">
        <v>1</v>
      </c>
      <c r="BB2717" t="s">
        <v>6186</v>
      </c>
      <c r="BC2717" t="s">
        <v>6186</v>
      </c>
      <c r="BD2717" t="s">
        <v>6186</v>
      </c>
    </row>
    <row r="2718" spans="1:56">
      <c r="A2718" t="s">
        <v>6191</v>
      </c>
      <c r="B2718">
        <v>3000</v>
      </c>
      <c r="C2718">
        <v>2019</v>
      </c>
      <c r="D2718">
        <v>27</v>
      </c>
      <c r="E2718">
        <v>1.66E-3</v>
      </c>
      <c r="F2718">
        <v>40.409100000000002</v>
      </c>
      <c r="H2718">
        <v>30.96294</v>
      </c>
      <c r="I2718">
        <f t="shared" si="46"/>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6186</v>
      </c>
      <c r="Y2718" t="s">
        <v>6186</v>
      </c>
      <c r="Z2718" t="s">
        <v>6186</v>
      </c>
      <c r="AA2718" t="s">
        <v>6186</v>
      </c>
      <c r="AB2718">
        <v>1</v>
      </c>
      <c r="AC2718" t="s">
        <v>6186</v>
      </c>
      <c r="AD2718" t="s">
        <v>6186</v>
      </c>
      <c r="AE2718" t="s">
        <v>6186</v>
      </c>
      <c r="AF2718">
        <v>1</v>
      </c>
      <c r="AG2718" t="s">
        <v>6186</v>
      </c>
      <c r="AH2718" t="s">
        <v>6186</v>
      </c>
      <c r="AI2718" t="s">
        <v>6186</v>
      </c>
      <c r="AJ2718" t="s">
        <v>6186</v>
      </c>
      <c r="AK2718" t="s">
        <v>6186</v>
      </c>
      <c r="AL2718" t="s">
        <v>6186</v>
      </c>
      <c r="AM2718" t="s">
        <v>6186</v>
      </c>
      <c r="AN2718" t="s">
        <v>6186</v>
      </c>
      <c r="AO2718" t="s">
        <v>6186</v>
      </c>
      <c r="AP2718">
        <v>1</v>
      </c>
      <c r="AQ2718" t="s">
        <v>6186</v>
      </c>
      <c r="AR2718" t="s">
        <v>6186</v>
      </c>
      <c r="AS2718" t="s">
        <v>6186</v>
      </c>
      <c r="AT2718">
        <v>1</v>
      </c>
      <c r="AU2718">
        <v>1</v>
      </c>
      <c r="AV2718">
        <v>6</v>
      </c>
      <c r="AW2718" t="s">
        <v>6186</v>
      </c>
      <c r="AX2718">
        <v>4</v>
      </c>
      <c r="AY2718" t="s">
        <v>6186</v>
      </c>
      <c r="AZ2718" t="s">
        <v>6186</v>
      </c>
      <c r="BA2718">
        <v>1</v>
      </c>
      <c r="BB2718" t="s">
        <v>6186</v>
      </c>
      <c r="BC2718" t="s">
        <v>6186</v>
      </c>
      <c r="BD2718" t="s">
        <v>6186</v>
      </c>
    </row>
    <row r="2719" spans="1:56">
      <c r="A2719" t="s">
        <v>6191</v>
      </c>
      <c r="B2719">
        <v>3000</v>
      </c>
      <c r="C2719">
        <v>2020</v>
      </c>
      <c r="D2719">
        <v>27</v>
      </c>
      <c r="E2719">
        <v>1.9970000000000001E-3</v>
      </c>
      <c r="F2719">
        <v>40.470999999999997</v>
      </c>
      <c r="H2719">
        <v>30.9983</v>
      </c>
      <c r="I2719">
        <f t="shared" si="46"/>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6186</v>
      </c>
      <c r="Y2719" t="s">
        <v>6186</v>
      </c>
      <c r="Z2719" t="s">
        <v>6186</v>
      </c>
      <c r="AA2719" t="s">
        <v>6186</v>
      </c>
      <c r="AB2719">
        <v>1</v>
      </c>
      <c r="AC2719" t="s">
        <v>6186</v>
      </c>
      <c r="AD2719" t="s">
        <v>6186</v>
      </c>
      <c r="AE2719" t="s">
        <v>6186</v>
      </c>
      <c r="AF2719">
        <v>1</v>
      </c>
      <c r="AG2719" t="s">
        <v>6186</v>
      </c>
      <c r="AH2719" t="s">
        <v>6186</v>
      </c>
      <c r="AI2719" t="s">
        <v>6186</v>
      </c>
      <c r="AJ2719" t="s">
        <v>6186</v>
      </c>
      <c r="AK2719" t="s">
        <v>6186</v>
      </c>
      <c r="AL2719" t="s">
        <v>6186</v>
      </c>
      <c r="AM2719" t="s">
        <v>6186</v>
      </c>
      <c r="AN2719" t="s">
        <v>6186</v>
      </c>
      <c r="AO2719" t="s">
        <v>6186</v>
      </c>
      <c r="AP2719">
        <v>1</v>
      </c>
      <c r="AQ2719" t="s">
        <v>6186</v>
      </c>
      <c r="AR2719" t="s">
        <v>6186</v>
      </c>
      <c r="AS2719" t="s">
        <v>6186</v>
      </c>
      <c r="AT2719">
        <v>1</v>
      </c>
      <c r="AU2719">
        <v>1</v>
      </c>
      <c r="AV2719">
        <v>6</v>
      </c>
      <c r="AW2719" t="s">
        <v>6186</v>
      </c>
      <c r="AX2719">
        <v>4</v>
      </c>
      <c r="AY2719" t="s">
        <v>6186</v>
      </c>
      <c r="AZ2719" t="s">
        <v>6186</v>
      </c>
      <c r="BA2719">
        <v>1</v>
      </c>
      <c r="BB2719" t="s">
        <v>6186</v>
      </c>
      <c r="BC2719" t="s">
        <v>6186</v>
      </c>
      <c r="BD2719" t="s">
        <v>6186</v>
      </c>
    </row>
    <row r="2720" spans="1:56">
      <c r="A2720" t="s">
        <v>6191</v>
      </c>
      <c r="B2720">
        <v>3000</v>
      </c>
      <c r="C2720">
        <v>2021</v>
      </c>
      <c r="D2720">
        <v>43</v>
      </c>
      <c r="E2720">
        <v>3.0990000000000002E-3</v>
      </c>
      <c r="F2720">
        <v>41.414749999999998</v>
      </c>
      <c r="G2720">
        <f>IFERROR(F2720*E2720,"")</f>
        <v>0.12834431025000001</v>
      </c>
      <c r="H2720">
        <v>31.591439999999999</v>
      </c>
      <c r="I2720">
        <f t="shared" si="46"/>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6186</v>
      </c>
      <c r="Y2720" t="s">
        <v>6186</v>
      </c>
      <c r="Z2720" t="s">
        <v>6186</v>
      </c>
      <c r="AA2720" t="s">
        <v>6186</v>
      </c>
      <c r="AB2720">
        <v>0.60399999999999998</v>
      </c>
      <c r="AC2720" t="s">
        <v>6186</v>
      </c>
      <c r="AD2720" t="s">
        <v>6186</v>
      </c>
      <c r="AE2720" t="s">
        <v>6186</v>
      </c>
      <c r="AF2720" t="s">
        <v>6186</v>
      </c>
      <c r="AG2720">
        <v>1</v>
      </c>
      <c r="AH2720" t="s">
        <v>6186</v>
      </c>
      <c r="AI2720" t="s">
        <v>6186</v>
      </c>
      <c r="AJ2720" t="s">
        <v>6186</v>
      </c>
      <c r="AK2720" t="s">
        <v>6186</v>
      </c>
      <c r="AL2720" t="s">
        <v>6186</v>
      </c>
      <c r="AM2720" t="s">
        <v>6186</v>
      </c>
      <c r="AN2720" t="s">
        <v>6186</v>
      </c>
      <c r="AO2720" t="s">
        <v>6186</v>
      </c>
      <c r="AP2720">
        <v>1</v>
      </c>
      <c r="AQ2720" t="s">
        <v>6186</v>
      </c>
      <c r="AR2720">
        <v>0.39600000000000002</v>
      </c>
      <c r="AS2720" t="s">
        <v>6186</v>
      </c>
      <c r="AT2720">
        <v>1</v>
      </c>
      <c r="AU2720">
        <v>1</v>
      </c>
      <c r="AV2720">
        <v>4</v>
      </c>
      <c r="AW2720">
        <v>0.39600000000000002</v>
      </c>
      <c r="AX2720">
        <v>4</v>
      </c>
      <c r="AY2720" t="s">
        <v>6186</v>
      </c>
      <c r="AZ2720" t="s">
        <v>6186</v>
      </c>
      <c r="BA2720">
        <v>0.60399999999999998</v>
      </c>
      <c r="BB2720" t="s">
        <v>6186</v>
      </c>
      <c r="BC2720" t="s">
        <v>6186</v>
      </c>
      <c r="BD2720" t="s">
        <v>6186</v>
      </c>
    </row>
    <row r="2721" spans="1:56">
      <c r="A2721" t="s">
        <v>6191</v>
      </c>
      <c r="B2721">
        <v>3000</v>
      </c>
      <c r="C2721" t="s">
        <v>6187</v>
      </c>
      <c r="D2721" t="s">
        <v>6186</v>
      </c>
      <c r="E2721">
        <v>2.5209999999999998E-3</v>
      </c>
      <c r="F2721">
        <v>43.635849999999998</v>
      </c>
      <c r="H2721">
        <v>32.47824</v>
      </c>
      <c r="I2721">
        <f t="shared" si="46"/>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6186</v>
      </c>
      <c r="Y2721" t="s">
        <v>6186</v>
      </c>
      <c r="Z2721" t="s">
        <v>6186</v>
      </c>
      <c r="AA2721" t="s">
        <v>6186</v>
      </c>
      <c r="AB2721" t="s">
        <v>6186</v>
      </c>
      <c r="AC2721" t="s">
        <v>6186</v>
      </c>
      <c r="AD2721" t="s">
        <v>6186</v>
      </c>
      <c r="AE2721" t="s">
        <v>6186</v>
      </c>
      <c r="AF2721" t="s">
        <v>6186</v>
      </c>
      <c r="AG2721">
        <v>1</v>
      </c>
      <c r="AH2721" t="s">
        <v>6186</v>
      </c>
      <c r="AI2721" t="s">
        <v>6186</v>
      </c>
      <c r="AJ2721" t="s">
        <v>6186</v>
      </c>
      <c r="AK2721" t="s">
        <v>6186</v>
      </c>
      <c r="AL2721" t="s">
        <v>6186</v>
      </c>
      <c r="AM2721" t="s">
        <v>6186</v>
      </c>
      <c r="AN2721" t="s">
        <v>6186</v>
      </c>
      <c r="AO2721" t="s">
        <v>6186</v>
      </c>
      <c r="AP2721">
        <v>1</v>
      </c>
      <c r="AQ2721" t="s">
        <v>6186</v>
      </c>
      <c r="AR2721">
        <v>1</v>
      </c>
      <c r="AS2721" t="s">
        <v>6186</v>
      </c>
      <c r="AT2721">
        <v>1</v>
      </c>
      <c r="AU2721">
        <v>1</v>
      </c>
      <c r="AV2721">
        <v>1</v>
      </c>
      <c r="AW2721">
        <v>1</v>
      </c>
      <c r="AX2721">
        <v>4</v>
      </c>
      <c r="AY2721" t="s">
        <v>6186</v>
      </c>
      <c r="AZ2721" t="s">
        <v>6186</v>
      </c>
      <c r="BA2721" t="s">
        <v>6186</v>
      </c>
      <c r="BB2721" t="s">
        <v>6186</v>
      </c>
      <c r="BC2721" t="s">
        <v>6186</v>
      </c>
      <c r="BD2721" t="s">
        <v>6186</v>
      </c>
    </row>
    <row r="2722" spans="1:56">
      <c r="A2722" t="s">
        <v>6190</v>
      </c>
      <c r="B2722">
        <v>3000</v>
      </c>
      <c r="C2722">
        <v>1975</v>
      </c>
      <c r="D2722">
        <v>0</v>
      </c>
      <c r="E2722">
        <v>9.9999999999999995E-7</v>
      </c>
      <c r="F2722">
        <v>21.245100000000001</v>
      </c>
      <c r="H2722">
        <v>18.154820000000001</v>
      </c>
      <c r="I2722">
        <f t="shared" si="46"/>
        <v>1.8154819999999999E-5</v>
      </c>
      <c r="K2722">
        <v>16.065940000000001</v>
      </c>
      <c r="L2722">
        <v>21.58493</v>
      </c>
      <c r="M2722">
        <v>489.51179999999999</v>
      </c>
      <c r="N2722">
        <v>553.15769</v>
      </c>
      <c r="O2722">
        <v>411.72237999999999</v>
      </c>
      <c r="P2722" t="s">
        <v>6186</v>
      </c>
      <c r="Q2722">
        <v>109</v>
      </c>
      <c r="R2722">
        <v>67</v>
      </c>
      <c r="S2722" t="s">
        <v>6186</v>
      </c>
      <c r="T2722">
        <v>0.61467899999999998</v>
      </c>
      <c r="U2722">
        <v>2.2332999999999999E-2</v>
      </c>
      <c r="V2722">
        <v>27.246079999999999</v>
      </c>
      <c r="W2722" t="s">
        <v>6186</v>
      </c>
      <c r="X2722" t="s">
        <v>6186</v>
      </c>
      <c r="Y2722">
        <v>1</v>
      </c>
      <c r="Z2722">
        <v>0.71399999999999997</v>
      </c>
      <c r="AA2722">
        <v>0.28599999999999998</v>
      </c>
      <c r="AB2722" t="s">
        <v>6186</v>
      </c>
      <c r="AC2722" t="s">
        <v>6186</v>
      </c>
      <c r="AD2722" t="s">
        <v>6186</v>
      </c>
      <c r="AE2722" t="s">
        <v>6186</v>
      </c>
      <c r="AF2722" t="s">
        <v>6186</v>
      </c>
      <c r="AG2722" t="s">
        <v>6186</v>
      </c>
      <c r="AH2722">
        <v>1</v>
      </c>
      <c r="AI2722" t="s">
        <v>6186</v>
      </c>
      <c r="AJ2722" t="s">
        <v>6186</v>
      </c>
      <c r="AK2722" t="s">
        <v>6186</v>
      </c>
      <c r="AL2722" t="s">
        <v>6186</v>
      </c>
      <c r="AM2722" t="s">
        <v>6186</v>
      </c>
      <c r="AN2722" t="s">
        <v>6186</v>
      </c>
      <c r="AO2722" t="s">
        <v>6186</v>
      </c>
      <c r="AP2722">
        <v>1</v>
      </c>
      <c r="AQ2722" t="s">
        <v>6186</v>
      </c>
      <c r="AR2722" t="s">
        <v>6186</v>
      </c>
      <c r="AS2722" t="s">
        <v>6186</v>
      </c>
      <c r="AT2722" t="s">
        <v>6186</v>
      </c>
      <c r="AU2722" t="s">
        <v>6186</v>
      </c>
      <c r="AV2722" t="s">
        <v>6186</v>
      </c>
      <c r="AW2722" t="s">
        <v>6186</v>
      </c>
      <c r="AX2722">
        <v>4</v>
      </c>
      <c r="AY2722" t="s">
        <v>6186</v>
      </c>
      <c r="AZ2722" t="s">
        <v>6186</v>
      </c>
      <c r="BA2722" t="s">
        <v>6186</v>
      </c>
      <c r="BB2722" t="s">
        <v>6186</v>
      </c>
      <c r="BC2722" t="s">
        <v>6186</v>
      </c>
      <c r="BD2722" t="s">
        <v>6186</v>
      </c>
    </row>
    <row r="2723" spans="1:56">
      <c r="A2723" t="s">
        <v>6190</v>
      </c>
      <c r="B2723">
        <v>3000</v>
      </c>
      <c r="C2723">
        <v>1976</v>
      </c>
      <c r="D2723" t="s">
        <v>6186</v>
      </c>
      <c r="E2723" t="s">
        <v>6186</v>
      </c>
      <c r="F2723" t="s">
        <v>6186</v>
      </c>
      <c r="H2723" t="s">
        <v>6186</v>
      </c>
      <c r="I2723" t="str">
        <f t="shared" si="46"/>
        <v/>
      </c>
      <c r="K2723" t="s">
        <v>6186</v>
      </c>
      <c r="L2723" t="s">
        <v>6186</v>
      </c>
      <c r="M2723" t="s">
        <v>6186</v>
      </c>
      <c r="N2723" t="s">
        <v>6186</v>
      </c>
      <c r="O2723" t="s">
        <v>6186</v>
      </c>
      <c r="P2723" t="s">
        <v>6186</v>
      </c>
      <c r="Q2723" t="s">
        <v>6186</v>
      </c>
      <c r="R2723" t="s">
        <v>6186</v>
      </c>
      <c r="S2723" t="s">
        <v>6186</v>
      </c>
      <c r="T2723" t="s">
        <v>6186</v>
      </c>
      <c r="U2723" t="s">
        <v>6186</v>
      </c>
      <c r="V2723" t="s">
        <v>6186</v>
      </c>
      <c r="W2723" t="s">
        <v>6186</v>
      </c>
      <c r="X2723" t="s">
        <v>6186</v>
      </c>
      <c r="Y2723" t="s">
        <v>6186</v>
      </c>
      <c r="Z2723" t="s">
        <v>6186</v>
      </c>
      <c r="AA2723" t="s">
        <v>6186</v>
      </c>
      <c r="AB2723" t="s">
        <v>6186</v>
      </c>
      <c r="AC2723" t="s">
        <v>6186</v>
      </c>
      <c r="AD2723" t="s">
        <v>6186</v>
      </c>
      <c r="AE2723" t="s">
        <v>6186</v>
      </c>
      <c r="AF2723" t="s">
        <v>6186</v>
      </c>
      <c r="AG2723" t="s">
        <v>6186</v>
      </c>
      <c r="AH2723" t="s">
        <v>6186</v>
      </c>
      <c r="AI2723" t="s">
        <v>6186</v>
      </c>
      <c r="AJ2723" t="s">
        <v>6186</v>
      </c>
      <c r="AK2723" t="s">
        <v>6186</v>
      </c>
      <c r="AL2723" t="s">
        <v>6186</v>
      </c>
      <c r="AM2723" t="s">
        <v>6186</v>
      </c>
      <c r="AN2723" t="s">
        <v>6186</v>
      </c>
      <c r="AO2723" t="s">
        <v>6186</v>
      </c>
      <c r="AP2723" t="s">
        <v>6186</v>
      </c>
      <c r="AQ2723" t="s">
        <v>6186</v>
      </c>
      <c r="AR2723" t="s">
        <v>6186</v>
      </c>
      <c r="AS2723" t="s">
        <v>6186</v>
      </c>
      <c r="AT2723" t="s">
        <v>6186</v>
      </c>
      <c r="AU2723" t="s">
        <v>6186</v>
      </c>
      <c r="AV2723" t="s">
        <v>6186</v>
      </c>
      <c r="AW2723" t="s">
        <v>6186</v>
      </c>
      <c r="AX2723" t="s">
        <v>6186</v>
      </c>
      <c r="AY2723" t="s">
        <v>6186</v>
      </c>
      <c r="AZ2723" t="s">
        <v>6186</v>
      </c>
      <c r="BA2723" t="s">
        <v>6186</v>
      </c>
      <c r="BB2723" t="s">
        <v>6186</v>
      </c>
      <c r="BC2723" t="s">
        <v>6186</v>
      </c>
      <c r="BD2723" t="s">
        <v>6186</v>
      </c>
    </row>
    <row r="2724" spans="1:56">
      <c r="A2724" t="s">
        <v>6190</v>
      </c>
      <c r="B2724">
        <v>3000</v>
      </c>
      <c r="C2724">
        <v>1977</v>
      </c>
      <c r="D2724" t="s">
        <v>6186</v>
      </c>
      <c r="E2724" t="s">
        <v>6186</v>
      </c>
      <c r="F2724" t="s">
        <v>6186</v>
      </c>
      <c r="H2724" t="s">
        <v>6186</v>
      </c>
      <c r="I2724" t="str">
        <f t="shared" si="46"/>
        <v/>
      </c>
      <c r="K2724" t="s">
        <v>6186</v>
      </c>
      <c r="L2724" t="s">
        <v>6186</v>
      </c>
      <c r="M2724" t="s">
        <v>6186</v>
      </c>
      <c r="N2724" t="s">
        <v>6186</v>
      </c>
      <c r="O2724" t="s">
        <v>6186</v>
      </c>
      <c r="P2724" t="s">
        <v>6186</v>
      </c>
      <c r="Q2724" t="s">
        <v>6186</v>
      </c>
      <c r="R2724" t="s">
        <v>6186</v>
      </c>
      <c r="S2724" t="s">
        <v>6186</v>
      </c>
      <c r="T2724" t="s">
        <v>6186</v>
      </c>
      <c r="U2724" t="s">
        <v>6186</v>
      </c>
      <c r="V2724" t="s">
        <v>6186</v>
      </c>
      <c r="W2724" t="s">
        <v>6186</v>
      </c>
      <c r="X2724" t="s">
        <v>6186</v>
      </c>
      <c r="Y2724" t="s">
        <v>6186</v>
      </c>
      <c r="Z2724" t="s">
        <v>6186</v>
      </c>
      <c r="AA2724" t="s">
        <v>6186</v>
      </c>
      <c r="AB2724" t="s">
        <v>6186</v>
      </c>
      <c r="AC2724" t="s">
        <v>6186</v>
      </c>
      <c r="AD2724" t="s">
        <v>6186</v>
      </c>
      <c r="AE2724" t="s">
        <v>6186</v>
      </c>
      <c r="AF2724" t="s">
        <v>6186</v>
      </c>
      <c r="AG2724" t="s">
        <v>6186</v>
      </c>
      <c r="AH2724" t="s">
        <v>6186</v>
      </c>
      <c r="AI2724" t="s">
        <v>6186</v>
      </c>
      <c r="AJ2724" t="s">
        <v>6186</v>
      </c>
      <c r="AK2724" t="s">
        <v>6186</v>
      </c>
      <c r="AL2724" t="s">
        <v>6186</v>
      </c>
      <c r="AM2724" t="s">
        <v>6186</v>
      </c>
      <c r="AN2724" t="s">
        <v>6186</v>
      </c>
      <c r="AO2724" t="s">
        <v>6186</v>
      </c>
      <c r="AP2724" t="s">
        <v>6186</v>
      </c>
      <c r="AQ2724" t="s">
        <v>6186</v>
      </c>
      <c r="AR2724" t="s">
        <v>6186</v>
      </c>
      <c r="AS2724" t="s">
        <v>6186</v>
      </c>
      <c r="AT2724" t="s">
        <v>6186</v>
      </c>
      <c r="AU2724" t="s">
        <v>6186</v>
      </c>
      <c r="AV2724" t="s">
        <v>6186</v>
      </c>
      <c r="AW2724" t="s">
        <v>6186</v>
      </c>
      <c r="AX2724" t="s">
        <v>6186</v>
      </c>
      <c r="AY2724" t="s">
        <v>6186</v>
      </c>
      <c r="AZ2724" t="s">
        <v>6186</v>
      </c>
      <c r="BA2724" t="s">
        <v>6186</v>
      </c>
      <c r="BB2724" t="s">
        <v>6186</v>
      </c>
      <c r="BC2724" t="s">
        <v>6186</v>
      </c>
      <c r="BD2724" t="s">
        <v>6186</v>
      </c>
    </row>
    <row r="2725" spans="1:56">
      <c r="A2725" t="s">
        <v>6190</v>
      </c>
      <c r="B2725">
        <v>3000</v>
      </c>
      <c r="C2725">
        <v>1978</v>
      </c>
      <c r="D2725" t="s">
        <v>6186</v>
      </c>
      <c r="E2725" t="s">
        <v>6186</v>
      </c>
      <c r="F2725" t="s">
        <v>6186</v>
      </c>
      <c r="H2725" t="s">
        <v>6186</v>
      </c>
      <c r="I2725" t="str">
        <f t="shared" si="46"/>
        <v/>
      </c>
      <c r="K2725" t="s">
        <v>6186</v>
      </c>
      <c r="L2725" t="s">
        <v>6186</v>
      </c>
      <c r="M2725" t="s">
        <v>6186</v>
      </c>
      <c r="N2725" t="s">
        <v>6186</v>
      </c>
      <c r="O2725" t="s">
        <v>6186</v>
      </c>
      <c r="P2725" t="s">
        <v>6186</v>
      </c>
      <c r="Q2725" t="s">
        <v>6186</v>
      </c>
      <c r="R2725" t="s">
        <v>6186</v>
      </c>
      <c r="S2725" t="s">
        <v>6186</v>
      </c>
      <c r="T2725" t="s">
        <v>6186</v>
      </c>
      <c r="U2725" t="s">
        <v>6186</v>
      </c>
      <c r="V2725" t="s">
        <v>6186</v>
      </c>
      <c r="W2725" t="s">
        <v>6186</v>
      </c>
      <c r="X2725" t="s">
        <v>6186</v>
      </c>
      <c r="Y2725" t="s">
        <v>6186</v>
      </c>
      <c r="Z2725" t="s">
        <v>6186</v>
      </c>
      <c r="AA2725" t="s">
        <v>6186</v>
      </c>
      <c r="AB2725" t="s">
        <v>6186</v>
      </c>
      <c r="AC2725" t="s">
        <v>6186</v>
      </c>
      <c r="AD2725" t="s">
        <v>6186</v>
      </c>
      <c r="AE2725" t="s">
        <v>6186</v>
      </c>
      <c r="AF2725" t="s">
        <v>6186</v>
      </c>
      <c r="AG2725" t="s">
        <v>6186</v>
      </c>
      <c r="AH2725" t="s">
        <v>6186</v>
      </c>
      <c r="AI2725" t="s">
        <v>6186</v>
      </c>
      <c r="AJ2725" t="s">
        <v>6186</v>
      </c>
      <c r="AK2725" t="s">
        <v>6186</v>
      </c>
      <c r="AL2725" t="s">
        <v>6186</v>
      </c>
      <c r="AM2725" t="s">
        <v>6186</v>
      </c>
      <c r="AN2725" t="s">
        <v>6186</v>
      </c>
      <c r="AO2725" t="s">
        <v>6186</v>
      </c>
      <c r="AP2725" t="s">
        <v>6186</v>
      </c>
      <c r="AQ2725" t="s">
        <v>6186</v>
      </c>
      <c r="AR2725" t="s">
        <v>6186</v>
      </c>
      <c r="AS2725" t="s">
        <v>6186</v>
      </c>
      <c r="AT2725" t="s">
        <v>6186</v>
      </c>
      <c r="AU2725" t="s">
        <v>6186</v>
      </c>
      <c r="AV2725" t="s">
        <v>6186</v>
      </c>
      <c r="AW2725" t="s">
        <v>6186</v>
      </c>
      <c r="AX2725" t="s">
        <v>6186</v>
      </c>
      <c r="AY2725" t="s">
        <v>6186</v>
      </c>
      <c r="AZ2725" t="s">
        <v>6186</v>
      </c>
      <c r="BA2725" t="s">
        <v>6186</v>
      </c>
      <c r="BB2725" t="s">
        <v>6186</v>
      </c>
      <c r="BC2725" t="s">
        <v>6186</v>
      </c>
      <c r="BD2725" t="s">
        <v>6186</v>
      </c>
    </row>
    <row r="2726" spans="1:56">
      <c r="A2726" t="s">
        <v>6190</v>
      </c>
      <c r="B2726">
        <v>3000</v>
      </c>
      <c r="C2726">
        <v>1979</v>
      </c>
      <c r="D2726" t="s">
        <v>6186</v>
      </c>
      <c r="E2726" t="s">
        <v>6186</v>
      </c>
      <c r="F2726" t="s">
        <v>6186</v>
      </c>
      <c r="H2726" t="s">
        <v>6186</v>
      </c>
      <c r="I2726" t="str">
        <f t="shared" si="46"/>
        <v/>
      </c>
      <c r="K2726" t="s">
        <v>6186</v>
      </c>
      <c r="L2726" t="s">
        <v>6186</v>
      </c>
      <c r="M2726" t="s">
        <v>6186</v>
      </c>
      <c r="N2726" t="s">
        <v>6186</v>
      </c>
      <c r="O2726" t="s">
        <v>6186</v>
      </c>
      <c r="P2726" t="s">
        <v>6186</v>
      </c>
      <c r="Q2726" t="s">
        <v>6186</v>
      </c>
      <c r="R2726" t="s">
        <v>6186</v>
      </c>
      <c r="S2726" t="s">
        <v>6186</v>
      </c>
      <c r="T2726" t="s">
        <v>6186</v>
      </c>
      <c r="U2726" t="s">
        <v>6186</v>
      </c>
      <c r="V2726" t="s">
        <v>6186</v>
      </c>
      <c r="W2726" t="s">
        <v>6186</v>
      </c>
      <c r="X2726" t="s">
        <v>6186</v>
      </c>
      <c r="Y2726" t="s">
        <v>6186</v>
      </c>
      <c r="Z2726" t="s">
        <v>6186</v>
      </c>
      <c r="AA2726" t="s">
        <v>6186</v>
      </c>
      <c r="AB2726" t="s">
        <v>6186</v>
      </c>
      <c r="AC2726" t="s">
        <v>6186</v>
      </c>
      <c r="AD2726" t="s">
        <v>6186</v>
      </c>
      <c r="AE2726" t="s">
        <v>6186</v>
      </c>
      <c r="AF2726" t="s">
        <v>6186</v>
      </c>
      <c r="AG2726" t="s">
        <v>6186</v>
      </c>
      <c r="AH2726" t="s">
        <v>6186</v>
      </c>
      <c r="AI2726" t="s">
        <v>6186</v>
      </c>
      <c r="AJ2726" t="s">
        <v>6186</v>
      </c>
      <c r="AK2726" t="s">
        <v>6186</v>
      </c>
      <c r="AL2726" t="s">
        <v>6186</v>
      </c>
      <c r="AM2726" t="s">
        <v>6186</v>
      </c>
      <c r="AN2726" t="s">
        <v>6186</v>
      </c>
      <c r="AO2726" t="s">
        <v>6186</v>
      </c>
      <c r="AP2726" t="s">
        <v>6186</v>
      </c>
      <c r="AQ2726" t="s">
        <v>6186</v>
      </c>
      <c r="AR2726" t="s">
        <v>6186</v>
      </c>
      <c r="AS2726" t="s">
        <v>6186</v>
      </c>
      <c r="AT2726" t="s">
        <v>6186</v>
      </c>
      <c r="AU2726" t="s">
        <v>6186</v>
      </c>
      <c r="AV2726" t="s">
        <v>6186</v>
      </c>
      <c r="AW2726" t="s">
        <v>6186</v>
      </c>
      <c r="AX2726" t="s">
        <v>6186</v>
      </c>
      <c r="AY2726" t="s">
        <v>6186</v>
      </c>
      <c r="AZ2726" t="s">
        <v>6186</v>
      </c>
      <c r="BA2726" t="s">
        <v>6186</v>
      </c>
      <c r="BB2726" t="s">
        <v>6186</v>
      </c>
      <c r="BC2726" t="s">
        <v>6186</v>
      </c>
      <c r="BD2726" t="s">
        <v>6186</v>
      </c>
    </row>
    <row r="2727" spans="1:56">
      <c r="A2727" t="s">
        <v>6190</v>
      </c>
      <c r="B2727">
        <v>3000</v>
      </c>
      <c r="C2727">
        <v>1980</v>
      </c>
      <c r="D2727" t="s">
        <v>6186</v>
      </c>
      <c r="E2727" t="s">
        <v>6186</v>
      </c>
      <c r="F2727" t="s">
        <v>6186</v>
      </c>
      <c r="H2727" t="s">
        <v>6186</v>
      </c>
      <c r="I2727" t="str">
        <f t="shared" si="46"/>
        <v/>
      </c>
      <c r="K2727" t="s">
        <v>6186</v>
      </c>
      <c r="L2727" t="s">
        <v>6186</v>
      </c>
      <c r="M2727" t="s">
        <v>6186</v>
      </c>
      <c r="N2727" t="s">
        <v>6186</v>
      </c>
      <c r="O2727" t="s">
        <v>6186</v>
      </c>
      <c r="P2727" t="s">
        <v>6186</v>
      </c>
      <c r="Q2727" t="s">
        <v>6186</v>
      </c>
      <c r="R2727" t="s">
        <v>6186</v>
      </c>
      <c r="S2727" t="s">
        <v>6186</v>
      </c>
      <c r="T2727" t="s">
        <v>6186</v>
      </c>
      <c r="U2727" t="s">
        <v>6186</v>
      </c>
      <c r="V2727" t="s">
        <v>6186</v>
      </c>
      <c r="W2727" t="s">
        <v>6186</v>
      </c>
      <c r="X2727" t="s">
        <v>6186</v>
      </c>
      <c r="Y2727" t="s">
        <v>6186</v>
      </c>
      <c r="Z2727" t="s">
        <v>6186</v>
      </c>
      <c r="AA2727" t="s">
        <v>6186</v>
      </c>
      <c r="AB2727" t="s">
        <v>6186</v>
      </c>
      <c r="AC2727" t="s">
        <v>6186</v>
      </c>
      <c r="AD2727" t="s">
        <v>6186</v>
      </c>
      <c r="AE2727" t="s">
        <v>6186</v>
      </c>
      <c r="AF2727" t="s">
        <v>6186</v>
      </c>
      <c r="AG2727" t="s">
        <v>6186</v>
      </c>
      <c r="AH2727" t="s">
        <v>6186</v>
      </c>
      <c r="AI2727" t="s">
        <v>6186</v>
      </c>
      <c r="AJ2727" t="s">
        <v>6186</v>
      </c>
      <c r="AK2727" t="s">
        <v>6186</v>
      </c>
      <c r="AL2727" t="s">
        <v>6186</v>
      </c>
      <c r="AM2727" t="s">
        <v>6186</v>
      </c>
      <c r="AN2727" t="s">
        <v>6186</v>
      </c>
      <c r="AO2727" t="s">
        <v>6186</v>
      </c>
      <c r="AP2727" t="s">
        <v>6186</v>
      </c>
      <c r="AQ2727" t="s">
        <v>6186</v>
      </c>
      <c r="AR2727" t="s">
        <v>6186</v>
      </c>
      <c r="AS2727" t="s">
        <v>6186</v>
      </c>
      <c r="AT2727" t="s">
        <v>6186</v>
      </c>
      <c r="AU2727" t="s">
        <v>6186</v>
      </c>
      <c r="AV2727" t="s">
        <v>6186</v>
      </c>
      <c r="AW2727" t="s">
        <v>6186</v>
      </c>
      <c r="AX2727" t="s">
        <v>6186</v>
      </c>
      <c r="AY2727" t="s">
        <v>6186</v>
      </c>
      <c r="AZ2727" t="s">
        <v>6186</v>
      </c>
      <c r="BA2727" t="s">
        <v>6186</v>
      </c>
      <c r="BB2727" t="s">
        <v>6186</v>
      </c>
      <c r="BC2727" t="s">
        <v>6186</v>
      </c>
      <c r="BD2727" t="s">
        <v>6186</v>
      </c>
    </row>
    <row r="2728" spans="1:56">
      <c r="A2728" t="s">
        <v>6190</v>
      </c>
      <c r="B2728">
        <v>3000</v>
      </c>
      <c r="C2728">
        <v>1981</v>
      </c>
      <c r="D2728" t="s">
        <v>6186</v>
      </c>
      <c r="E2728" t="s">
        <v>6186</v>
      </c>
      <c r="F2728" t="s">
        <v>6186</v>
      </c>
      <c r="H2728" t="s">
        <v>6186</v>
      </c>
      <c r="I2728" t="str">
        <f t="shared" si="46"/>
        <v/>
      </c>
      <c r="K2728" t="s">
        <v>6186</v>
      </c>
      <c r="L2728" t="s">
        <v>6186</v>
      </c>
      <c r="M2728" t="s">
        <v>6186</v>
      </c>
      <c r="N2728" t="s">
        <v>6186</v>
      </c>
      <c r="O2728" t="s">
        <v>6186</v>
      </c>
      <c r="P2728" t="s">
        <v>6186</v>
      </c>
      <c r="Q2728" t="s">
        <v>6186</v>
      </c>
      <c r="R2728" t="s">
        <v>6186</v>
      </c>
      <c r="S2728" t="s">
        <v>6186</v>
      </c>
      <c r="T2728" t="s">
        <v>6186</v>
      </c>
      <c r="U2728" t="s">
        <v>6186</v>
      </c>
      <c r="V2728" t="s">
        <v>6186</v>
      </c>
      <c r="W2728" t="s">
        <v>6186</v>
      </c>
      <c r="X2728" t="s">
        <v>6186</v>
      </c>
      <c r="Y2728" t="s">
        <v>6186</v>
      </c>
      <c r="Z2728" t="s">
        <v>6186</v>
      </c>
      <c r="AA2728" t="s">
        <v>6186</v>
      </c>
      <c r="AB2728" t="s">
        <v>6186</v>
      </c>
      <c r="AC2728" t="s">
        <v>6186</v>
      </c>
      <c r="AD2728" t="s">
        <v>6186</v>
      </c>
      <c r="AE2728" t="s">
        <v>6186</v>
      </c>
      <c r="AF2728" t="s">
        <v>6186</v>
      </c>
      <c r="AG2728" t="s">
        <v>6186</v>
      </c>
      <c r="AH2728" t="s">
        <v>6186</v>
      </c>
      <c r="AI2728" t="s">
        <v>6186</v>
      </c>
      <c r="AJ2728" t="s">
        <v>6186</v>
      </c>
      <c r="AK2728" t="s">
        <v>6186</v>
      </c>
      <c r="AL2728" t="s">
        <v>6186</v>
      </c>
      <c r="AM2728" t="s">
        <v>6186</v>
      </c>
      <c r="AN2728" t="s">
        <v>6186</v>
      </c>
      <c r="AO2728" t="s">
        <v>6186</v>
      </c>
      <c r="AP2728" t="s">
        <v>6186</v>
      </c>
      <c r="AQ2728" t="s">
        <v>6186</v>
      </c>
      <c r="AR2728" t="s">
        <v>6186</v>
      </c>
      <c r="AS2728" t="s">
        <v>6186</v>
      </c>
      <c r="AT2728" t="s">
        <v>6186</v>
      </c>
      <c r="AU2728" t="s">
        <v>6186</v>
      </c>
      <c r="AV2728" t="s">
        <v>6186</v>
      </c>
      <c r="AW2728" t="s">
        <v>6186</v>
      </c>
      <c r="AX2728" t="s">
        <v>6186</v>
      </c>
      <c r="AY2728" t="s">
        <v>6186</v>
      </c>
      <c r="AZ2728" t="s">
        <v>6186</v>
      </c>
      <c r="BA2728" t="s">
        <v>6186</v>
      </c>
      <c r="BB2728" t="s">
        <v>6186</v>
      </c>
      <c r="BC2728" t="s">
        <v>6186</v>
      </c>
      <c r="BD2728" t="s">
        <v>6186</v>
      </c>
    </row>
    <row r="2729" spans="1:56">
      <c r="A2729" t="s">
        <v>6190</v>
      </c>
      <c r="B2729">
        <v>3000</v>
      </c>
      <c r="C2729">
        <v>1982</v>
      </c>
      <c r="D2729" t="s">
        <v>6186</v>
      </c>
      <c r="E2729" t="s">
        <v>6186</v>
      </c>
      <c r="F2729" t="s">
        <v>6186</v>
      </c>
      <c r="H2729" t="s">
        <v>6186</v>
      </c>
      <c r="I2729" t="str">
        <f t="shared" si="46"/>
        <v/>
      </c>
      <c r="K2729" t="s">
        <v>6186</v>
      </c>
      <c r="L2729" t="s">
        <v>6186</v>
      </c>
      <c r="M2729" t="s">
        <v>6186</v>
      </c>
      <c r="N2729" t="s">
        <v>6186</v>
      </c>
      <c r="O2729" t="s">
        <v>6186</v>
      </c>
      <c r="P2729" t="s">
        <v>6186</v>
      </c>
      <c r="Q2729" t="s">
        <v>6186</v>
      </c>
      <c r="R2729" t="s">
        <v>6186</v>
      </c>
      <c r="S2729" t="s">
        <v>6186</v>
      </c>
      <c r="T2729" t="s">
        <v>6186</v>
      </c>
      <c r="U2729" t="s">
        <v>6186</v>
      </c>
      <c r="V2729" t="s">
        <v>6186</v>
      </c>
      <c r="W2729" t="s">
        <v>6186</v>
      </c>
      <c r="X2729" t="s">
        <v>6186</v>
      </c>
      <c r="Y2729" t="s">
        <v>6186</v>
      </c>
      <c r="Z2729" t="s">
        <v>6186</v>
      </c>
      <c r="AA2729" t="s">
        <v>6186</v>
      </c>
      <c r="AB2729" t="s">
        <v>6186</v>
      </c>
      <c r="AC2729" t="s">
        <v>6186</v>
      </c>
      <c r="AD2729" t="s">
        <v>6186</v>
      </c>
      <c r="AE2729" t="s">
        <v>6186</v>
      </c>
      <c r="AF2729" t="s">
        <v>6186</v>
      </c>
      <c r="AG2729" t="s">
        <v>6186</v>
      </c>
      <c r="AH2729" t="s">
        <v>6186</v>
      </c>
      <c r="AI2729" t="s">
        <v>6186</v>
      </c>
      <c r="AJ2729" t="s">
        <v>6186</v>
      </c>
      <c r="AK2729" t="s">
        <v>6186</v>
      </c>
      <c r="AL2729" t="s">
        <v>6186</v>
      </c>
      <c r="AM2729" t="s">
        <v>6186</v>
      </c>
      <c r="AN2729" t="s">
        <v>6186</v>
      </c>
      <c r="AO2729" t="s">
        <v>6186</v>
      </c>
      <c r="AP2729" t="s">
        <v>6186</v>
      </c>
      <c r="AQ2729" t="s">
        <v>6186</v>
      </c>
      <c r="AR2729" t="s">
        <v>6186</v>
      </c>
      <c r="AS2729" t="s">
        <v>6186</v>
      </c>
      <c r="AT2729" t="s">
        <v>6186</v>
      </c>
      <c r="AU2729" t="s">
        <v>6186</v>
      </c>
      <c r="AV2729" t="s">
        <v>6186</v>
      </c>
      <c r="AW2729" t="s">
        <v>6186</v>
      </c>
      <c r="AX2729" t="s">
        <v>6186</v>
      </c>
      <c r="AY2729" t="s">
        <v>6186</v>
      </c>
      <c r="AZ2729" t="s">
        <v>6186</v>
      </c>
      <c r="BA2729" t="s">
        <v>6186</v>
      </c>
      <c r="BB2729" t="s">
        <v>6186</v>
      </c>
      <c r="BC2729" t="s">
        <v>6186</v>
      </c>
      <c r="BD2729" t="s">
        <v>6186</v>
      </c>
    </row>
    <row r="2730" spans="1:56">
      <c r="A2730" t="s">
        <v>6190</v>
      </c>
      <c r="B2730">
        <v>3000</v>
      </c>
      <c r="C2730">
        <v>1983</v>
      </c>
      <c r="D2730" t="s">
        <v>6186</v>
      </c>
      <c r="E2730" t="s">
        <v>6186</v>
      </c>
      <c r="F2730" t="s">
        <v>6186</v>
      </c>
      <c r="H2730" t="s">
        <v>6186</v>
      </c>
      <c r="I2730" t="str">
        <f t="shared" si="46"/>
        <v/>
      </c>
      <c r="K2730" t="s">
        <v>6186</v>
      </c>
      <c r="L2730" t="s">
        <v>6186</v>
      </c>
      <c r="M2730" t="s">
        <v>6186</v>
      </c>
      <c r="N2730" t="s">
        <v>6186</v>
      </c>
      <c r="O2730" t="s">
        <v>6186</v>
      </c>
      <c r="P2730" t="s">
        <v>6186</v>
      </c>
      <c r="Q2730" t="s">
        <v>6186</v>
      </c>
      <c r="R2730" t="s">
        <v>6186</v>
      </c>
      <c r="S2730" t="s">
        <v>6186</v>
      </c>
      <c r="T2730" t="s">
        <v>6186</v>
      </c>
      <c r="U2730" t="s">
        <v>6186</v>
      </c>
      <c r="V2730" t="s">
        <v>6186</v>
      </c>
      <c r="W2730" t="s">
        <v>6186</v>
      </c>
      <c r="X2730" t="s">
        <v>6186</v>
      </c>
      <c r="Y2730" t="s">
        <v>6186</v>
      </c>
      <c r="Z2730" t="s">
        <v>6186</v>
      </c>
      <c r="AA2730" t="s">
        <v>6186</v>
      </c>
      <c r="AB2730" t="s">
        <v>6186</v>
      </c>
      <c r="AC2730" t="s">
        <v>6186</v>
      </c>
      <c r="AD2730" t="s">
        <v>6186</v>
      </c>
      <c r="AE2730" t="s">
        <v>6186</v>
      </c>
      <c r="AF2730" t="s">
        <v>6186</v>
      </c>
      <c r="AG2730" t="s">
        <v>6186</v>
      </c>
      <c r="AH2730" t="s">
        <v>6186</v>
      </c>
      <c r="AI2730" t="s">
        <v>6186</v>
      </c>
      <c r="AJ2730" t="s">
        <v>6186</v>
      </c>
      <c r="AK2730" t="s">
        <v>6186</v>
      </c>
      <c r="AL2730" t="s">
        <v>6186</v>
      </c>
      <c r="AM2730" t="s">
        <v>6186</v>
      </c>
      <c r="AN2730" t="s">
        <v>6186</v>
      </c>
      <c r="AO2730" t="s">
        <v>6186</v>
      </c>
      <c r="AP2730" t="s">
        <v>6186</v>
      </c>
      <c r="AQ2730" t="s">
        <v>6186</v>
      </c>
      <c r="AR2730" t="s">
        <v>6186</v>
      </c>
      <c r="AS2730" t="s">
        <v>6186</v>
      </c>
      <c r="AT2730" t="s">
        <v>6186</v>
      </c>
      <c r="AU2730" t="s">
        <v>6186</v>
      </c>
      <c r="AV2730" t="s">
        <v>6186</v>
      </c>
      <c r="AW2730" t="s">
        <v>6186</v>
      </c>
      <c r="AX2730" t="s">
        <v>6186</v>
      </c>
      <c r="AY2730" t="s">
        <v>6186</v>
      </c>
      <c r="AZ2730" t="s">
        <v>6186</v>
      </c>
      <c r="BA2730" t="s">
        <v>6186</v>
      </c>
      <c r="BB2730" t="s">
        <v>6186</v>
      </c>
      <c r="BC2730" t="s">
        <v>6186</v>
      </c>
      <c r="BD2730" t="s">
        <v>6186</v>
      </c>
    </row>
    <row r="2731" spans="1:56">
      <c r="A2731" t="s">
        <v>6190</v>
      </c>
      <c r="B2731">
        <v>3000</v>
      </c>
      <c r="C2731">
        <v>1984</v>
      </c>
      <c r="D2731">
        <v>31</v>
      </c>
      <c r="E2731">
        <v>2.1870000000000001E-3</v>
      </c>
      <c r="F2731">
        <v>25.685590000000001</v>
      </c>
      <c r="H2731">
        <v>21.844670000000001</v>
      </c>
      <c r="I2731">
        <f t="shared" si="46"/>
        <v>4.7774293290000006E-2</v>
      </c>
      <c r="K2731">
        <v>20.44434</v>
      </c>
      <c r="L2731">
        <v>23.840479999999999</v>
      </c>
      <c r="M2731">
        <v>406.82702</v>
      </c>
      <c r="N2731">
        <v>434.69234999999998</v>
      </c>
      <c r="O2731">
        <v>372.76940000000002</v>
      </c>
      <c r="P2731" t="s">
        <v>6186</v>
      </c>
      <c r="Q2731">
        <v>133.79349999999999</v>
      </c>
      <c r="R2731">
        <v>92.213700000000003</v>
      </c>
      <c r="S2731">
        <v>16.516100000000002</v>
      </c>
      <c r="T2731">
        <v>0.69074899999999995</v>
      </c>
      <c r="U2731">
        <v>3.0738000000000001E-2</v>
      </c>
      <c r="V2731">
        <v>32.954300000000003</v>
      </c>
      <c r="W2731">
        <v>0.69399999999999995</v>
      </c>
      <c r="X2731" t="s">
        <v>6186</v>
      </c>
      <c r="Y2731">
        <v>0.30599999999999999</v>
      </c>
      <c r="Z2731">
        <v>0.32400000000000001</v>
      </c>
      <c r="AA2731">
        <v>0.44</v>
      </c>
      <c r="AB2731">
        <v>0.23599999999999999</v>
      </c>
      <c r="AC2731" t="s">
        <v>6186</v>
      </c>
      <c r="AD2731" t="s">
        <v>6186</v>
      </c>
      <c r="AE2731">
        <v>0.69399999999999995</v>
      </c>
      <c r="AF2731" t="s">
        <v>6186</v>
      </c>
      <c r="AG2731">
        <v>0.30599999999999999</v>
      </c>
      <c r="AH2731" t="s">
        <v>6186</v>
      </c>
      <c r="AI2731" t="s">
        <v>6186</v>
      </c>
      <c r="AJ2731" t="s">
        <v>6186</v>
      </c>
      <c r="AK2731" t="s">
        <v>6186</v>
      </c>
      <c r="AL2731" t="s">
        <v>6186</v>
      </c>
      <c r="AM2731" t="s">
        <v>6186</v>
      </c>
      <c r="AN2731" t="s">
        <v>6186</v>
      </c>
      <c r="AO2731" t="s">
        <v>6186</v>
      </c>
      <c r="AP2731">
        <v>1</v>
      </c>
      <c r="AQ2731" t="s">
        <v>6186</v>
      </c>
      <c r="AR2731" t="s">
        <v>6186</v>
      </c>
      <c r="AS2731" t="s">
        <v>6186</v>
      </c>
      <c r="AT2731" t="s">
        <v>6186</v>
      </c>
      <c r="AU2731" t="s">
        <v>6186</v>
      </c>
      <c r="AV2731">
        <v>3.7</v>
      </c>
      <c r="AW2731" t="s">
        <v>6186</v>
      </c>
      <c r="AX2731">
        <v>4</v>
      </c>
      <c r="AY2731">
        <v>0.85499999999999998</v>
      </c>
      <c r="AZ2731">
        <v>0.14499999999999999</v>
      </c>
      <c r="BA2731" t="s">
        <v>6186</v>
      </c>
      <c r="BB2731" t="s">
        <v>6186</v>
      </c>
      <c r="BC2731" t="s">
        <v>6186</v>
      </c>
      <c r="BD2731" t="s">
        <v>6186</v>
      </c>
    </row>
    <row r="2732" spans="1:56">
      <c r="A2732" t="s">
        <v>6190</v>
      </c>
      <c r="B2732">
        <v>3000</v>
      </c>
      <c r="C2732">
        <v>1985</v>
      </c>
      <c r="D2732">
        <v>56</v>
      </c>
      <c r="E2732">
        <v>3.8609999999999998E-3</v>
      </c>
      <c r="F2732">
        <v>26.11318</v>
      </c>
      <c r="H2732">
        <v>22.18177</v>
      </c>
      <c r="I2732">
        <f t="shared" si="46"/>
        <v>8.5643813969999996E-2</v>
      </c>
      <c r="K2732">
        <v>21.075410000000002</v>
      </c>
      <c r="L2732">
        <v>23.702539999999999</v>
      </c>
      <c r="M2732">
        <v>400.64440000000002</v>
      </c>
      <c r="N2732">
        <v>421.67626999999999</v>
      </c>
      <c r="O2732">
        <v>374.93878000000001</v>
      </c>
      <c r="P2732" t="s">
        <v>6186</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6186</v>
      </c>
      <c r="AD2732" t="s">
        <v>6186</v>
      </c>
      <c r="AE2732">
        <v>0.56499999999999995</v>
      </c>
      <c r="AF2732" t="s">
        <v>6186</v>
      </c>
      <c r="AG2732">
        <v>0.435</v>
      </c>
      <c r="AH2732" t="s">
        <v>6186</v>
      </c>
      <c r="AI2732" t="s">
        <v>6186</v>
      </c>
      <c r="AJ2732" t="s">
        <v>6186</v>
      </c>
      <c r="AK2732" t="s">
        <v>6186</v>
      </c>
      <c r="AL2732" t="s">
        <v>6186</v>
      </c>
      <c r="AM2732" t="s">
        <v>6186</v>
      </c>
      <c r="AN2732" t="s">
        <v>6186</v>
      </c>
      <c r="AO2732" t="s">
        <v>6186</v>
      </c>
      <c r="AP2732">
        <v>1</v>
      </c>
      <c r="AQ2732" t="s">
        <v>6186</v>
      </c>
      <c r="AR2732" t="s">
        <v>6186</v>
      </c>
      <c r="AS2732" t="s">
        <v>6186</v>
      </c>
      <c r="AT2732" t="s">
        <v>6186</v>
      </c>
      <c r="AU2732" t="s">
        <v>6186</v>
      </c>
      <c r="AV2732">
        <v>3.7</v>
      </c>
      <c r="AW2732" t="s">
        <v>6186</v>
      </c>
      <c r="AX2732">
        <v>4</v>
      </c>
      <c r="AY2732">
        <v>0.83599999999999997</v>
      </c>
      <c r="AZ2732">
        <v>0.16400000000000001</v>
      </c>
      <c r="BA2732" t="s">
        <v>6186</v>
      </c>
      <c r="BB2732" t="s">
        <v>6186</v>
      </c>
      <c r="BC2732" t="s">
        <v>6186</v>
      </c>
      <c r="BD2732" t="s">
        <v>6186</v>
      </c>
    </row>
    <row r="2733" spans="1:56">
      <c r="A2733" t="s">
        <v>6190</v>
      </c>
      <c r="B2733">
        <v>3000</v>
      </c>
      <c r="C2733">
        <v>1986</v>
      </c>
      <c r="D2733">
        <v>50</v>
      </c>
      <c r="E2733">
        <v>3.2420000000000001E-3</v>
      </c>
      <c r="F2733">
        <v>26.890709999999999</v>
      </c>
      <c r="H2733">
        <v>22.783190000000001</v>
      </c>
      <c r="I2733">
        <f t="shared" si="46"/>
        <v>7.3863101980000012E-2</v>
      </c>
      <c r="K2733">
        <v>21.251860000000001</v>
      </c>
      <c r="L2733">
        <v>24.91788</v>
      </c>
      <c r="M2733">
        <v>390.06833</v>
      </c>
      <c r="N2733">
        <v>418.17518999999999</v>
      </c>
      <c r="O2733">
        <v>356.65145999999999</v>
      </c>
      <c r="P2733" t="s">
        <v>6186</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6186</v>
      </c>
      <c r="AD2733" t="s">
        <v>6186</v>
      </c>
      <c r="AE2733">
        <v>0.70399999999999996</v>
      </c>
      <c r="AF2733" t="s">
        <v>6186</v>
      </c>
      <c r="AG2733">
        <v>0.29599999999999999</v>
      </c>
      <c r="AH2733" t="s">
        <v>6186</v>
      </c>
      <c r="AI2733" t="s">
        <v>6186</v>
      </c>
      <c r="AJ2733" t="s">
        <v>6186</v>
      </c>
      <c r="AK2733" t="s">
        <v>6186</v>
      </c>
      <c r="AL2733" t="s">
        <v>6186</v>
      </c>
      <c r="AM2733" t="s">
        <v>6186</v>
      </c>
      <c r="AN2733" t="s">
        <v>6186</v>
      </c>
      <c r="AO2733" t="s">
        <v>6186</v>
      </c>
      <c r="AP2733">
        <v>1</v>
      </c>
      <c r="AQ2733" t="s">
        <v>6186</v>
      </c>
      <c r="AR2733" t="s">
        <v>6186</v>
      </c>
      <c r="AS2733" t="s">
        <v>6186</v>
      </c>
      <c r="AT2733" t="s">
        <v>6186</v>
      </c>
      <c r="AU2733" t="s">
        <v>6186</v>
      </c>
      <c r="AV2733">
        <v>4.3</v>
      </c>
      <c r="AW2733" t="s">
        <v>6186</v>
      </c>
      <c r="AX2733">
        <v>4</v>
      </c>
      <c r="AY2733">
        <v>0.39900000000000002</v>
      </c>
      <c r="AZ2733">
        <v>0.60099999999999998</v>
      </c>
      <c r="BA2733" t="s">
        <v>6186</v>
      </c>
      <c r="BB2733" t="s">
        <v>6186</v>
      </c>
      <c r="BC2733" t="s">
        <v>6186</v>
      </c>
      <c r="BD2733" t="s">
        <v>6186</v>
      </c>
    </row>
    <row r="2734" spans="1:56">
      <c r="A2734" t="s">
        <v>6190</v>
      </c>
      <c r="B2734">
        <v>3000</v>
      </c>
      <c r="C2734">
        <v>1987</v>
      </c>
      <c r="D2734">
        <v>59</v>
      </c>
      <c r="E2734">
        <v>3.9979999999999998E-3</v>
      </c>
      <c r="F2734">
        <v>26.552600000000002</v>
      </c>
      <c r="H2734">
        <v>22.371269999999999</v>
      </c>
      <c r="I2734">
        <f t="shared" si="46"/>
        <v>8.9440337459999991E-2</v>
      </c>
      <c r="K2734">
        <v>21.166219999999999</v>
      </c>
      <c r="L2734">
        <v>23.943570000000001</v>
      </c>
      <c r="M2734">
        <v>397.25060999999999</v>
      </c>
      <c r="N2734">
        <v>419.86709000000002</v>
      </c>
      <c r="O2734">
        <v>371.16430000000003</v>
      </c>
      <c r="P2734" t="s">
        <v>6186</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6186</v>
      </c>
      <c r="AB2734">
        <v>0.68300000000000005</v>
      </c>
      <c r="AC2734" t="s">
        <v>6186</v>
      </c>
      <c r="AD2734" t="s">
        <v>6186</v>
      </c>
      <c r="AE2734">
        <v>0.307</v>
      </c>
      <c r="AF2734" t="s">
        <v>6186</v>
      </c>
      <c r="AG2734">
        <v>0.69299999999999995</v>
      </c>
      <c r="AH2734" t="s">
        <v>6186</v>
      </c>
      <c r="AI2734" t="s">
        <v>6186</v>
      </c>
      <c r="AJ2734" t="s">
        <v>6186</v>
      </c>
      <c r="AK2734" t="s">
        <v>6186</v>
      </c>
      <c r="AL2734" t="s">
        <v>6186</v>
      </c>
      <c r="AM2734" t="s">
        <v>6186</v>
      </c>
      <c r="AN2734" t="s">
        <v>6186</v>
      </c>
      <c r="AO2734" t="s">
        <v>6186</v>
      </c>
      <c r="AP2734">
        <v>1</v>
      </c>
      <c r="AQ2734" t="s">
        <v>6186</v>
      </c>
      <c r="AR2734" t="s">
        <v>6186</v>
      </c>
      <c r="AS2734" t="s">
        <v>6186</v>
      </c>
      <c r="AT2734" t="s">
        <v>6186</v>
      </c>
      <c r="AU2734" t="s">
        <v>6186</v>
      </c>
      <c r="AV2734">
        <v>4</v>
      </c>
      <c r="AW2734" t="s">
        <v>6186</v>
      </c>
      <c r="AX2734">
        <v>4</v>
      </c>
      <c r="AY2734">
        <v>0.68300000000000005</v>
      </c>
      <c r="AZ2734">
        <v>0.317</v>
      </c>
      <c r="BA2734" t="s">
        <v>6186</v>
      </c>
      <c r="BB2734" t="s">
        <v>6186</v>
      </c>
      <c r="BC2734" t="s">
        <v>6186</v>
      </c>
      <c r="BD2734" t="s">
        <v>6186</v>
      </c>
    </row>
    <row r="2735" spans="1:56">
      <c r="A2735" t="s">
        <v>6190</v>
      </c>
      <c r="B2735">
        <v>3000</v>
      </c>
      <c r="C2735">
        <v>1988</v>
      </c>
      <c r="D2735">
        <v>17</v>
      </c>
      <c r="E2735">
        <v>1.111E-3</v>
      </c>
      <c r="F2735">
        <v>27.363769999999999</v>
      </c>
      <c r="H2735">
        <v>22.97709</v>
      </c>
      <c r="I2735">
        <f t="shared" si="46"/>
        <v>2.552754699E-2</v>
      </c>
      <c r="K2735">
        <v>21.50882</v>
      </c>
      <c r="L2735">
        <v>24.88748</v>
      </c>
      <c r="M2735">
        <v>386.77658000000002</v>
      </c>
      <c r="N2735">
        <v>413.17939000000001</v>
      </c>
      <c r="O2735">
        <v>357.0872</v>
      </c>
      <c r="P2735" t="s">
        <v>6186</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6186</v>
      </c>
      <c r="AB2735">
        <v>0.58499999999999996</v>
      </c>
      <c r="AC2735" t="s">
        <v>6186</v>
      </c>
      <c r="AD2735" t="s">
        <v>6186</v>
      </c>
      <c r="AE2735" t="s">
        <v>6186</v>
      </c>
      <c r="AF2735" t="s">
        <v>6186</v>
      </c>
      <c r="AG2735">
        <v>1</v>
      </c>
      <c r="AH2735" t="s">
        <v>6186</v>
      </c>
      <c r="AI2735" t="s">
        <v>6186</v>
      </c>
      <c r="AJ2735" t="s">
        <v>6186</v>
      </c>
      <c r="AK2735" t="s">
        <v>6186</v>
      </c>
      <c r="AL2735" t="s">
        <v>6186</v>
      </c>
      <c r="AM2735" t="s">
        <v>6186</v>
      </c>
      <c r="AN2735" t="s">
        <v>6186</v>
      </c>
      <c r="AO2735" t="s">
        <v>6186</v>
      </c>
      <c r="AP2735">
        <v>1</v>
      </c>
      <c r="AQ2735" t="s">
        <v>6186</v>
      </c>
      <c r="AR2735" t="s">
        <v>6186</v>
      </c>
      <c r="AS2735" t="s">
        <v>6186</v>
      </c>
      <c r="AT2735" t="s">
        <v>6186</v>
      </c>
      <c r="AU2735" t="s">
        <v>6186</v>
      </c>
      <c r="AV2735">
        <v>3.9</v>
      </c>
      <c r="AW2735" t="s">
        <v>6186</v>
      </c>
      <c r="AX2735">
        <v>4</v>
      </c>
      <c r="AY2735">
        <v>0.58499999999999996</v>
      </c>
      <c r="AZ2735">
        <v>0.41499999999999998</v>
      </c>
      <c r="BA2735" t="s">
        <v>6186</v>
      </c>
      <c r="BB2735" t="s">
        <v>6186</v>
      </c>
      <c r="BC2735" t="s">
        <v>6186</v>
      </c>
      <c r="BD2735" t="s">
        <v>6186</v>
      </c>
    </row>
    <row r="2736" spans="1:56">
      <c r="A2736" t="s">
        <v>6190</v>
      </c>
      <c r="B2736">
        <v>3000</v>
      </c>
      <c r="C2736">
        <v>1989</v>
      </c>
      <c r="D2736">
        <v>13</v>
      </c>
      <c r="E2736">
        <v>9.3199999999999999E-4</v>
      </c>
      <c r="F2736">
        <v>26.30977</v>
      </c>
      <c r="H2736">
        <v>22.005379999999999</v>
      </c>
      <c r="I2736">
        <f t="shared" si="46"/>
        <v>2.0509014159999998E-2</v>
      </c>
      <c r="K2736">
        <v>20.578109999999999</v>
      </c>
      <c r="L2736">
        <v>23.813770000000002</v>
      </c>
      <c r="M2736">
        <v>403.85584999999998</v>
      </c>
      <c r="N2736">
        <v>431.86664999999999</v>
      </c>
      <c r="O2736">
        <v>373.18741</v>
      </c>
      <c r="P2736" t="s">
        <v>6186</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6186</v>
      </c>
      <c r="AB2736">
        <v>0.65</v>
      </c>
      <c r="AC2736" t="s">
        <v>6186</v>
      </c>
      <c r="AD2736" t="s">
        <v>6186</v>
      </c>
      <c r="AE2736" t="s">
        <v>6186</v>
      </c>
      <c r="AF2736" t="s">
        <v>6186</v>
      </c>
      <c r="AG2736">
        <v>0.99299999999999999</v>
      </c>
      <c r="AH2736">
        <v>7.0000000000000001E-3</v>
      </c>
      <c r="AI2736" t="s">
        <v>6186</v>
      </c>
      <c r="AJ2736" t="s">
        <v>6186</v>
      </c>
      <c r="AK2736" t="s">
        <v>6186</v>
      </c>
      <c r="AL2736" t="s">
        <v>6186</v>
      </c>
      <c r="AM2736" t="s">
        <v>6186</v>
      </c>
      <c r="AN2736" t="s">
        <v>6186</v>
      </c>
      <c r="AO2736" t="s">
        <v>6186</v>
      </c>
      <c r="AP2736">
        <v>1</v>
      </c>
      <c r="AQ2736" t="s">
        <v>6186</v>
      </c>
      <c r="AR2736" t="s">
        <v>6186</v>
      </c>
      <c r="AS2736" t="s">
        <v>6186</v>
      </c>
      <c r="AT2736" t="s">
        <v>6186</v>
      </c>
      <c r="AU2736" t="s">
        <v>6186</v>
      </c>
      <c r="AV2736">
        <v>3.8</v>
      </c>
      <c r="AW2736" t="s">
        <v>6186</v>
      </c>
      <c r="AX2736">
        <v>4</v>
      </c>
      <c r="AY2736">
        <v>0.65</v>
      </c>
      <c r="AZ2736">
        <v>0.35</v>
      </c>
      <c r="BA2736" t="s">
        <v>6186</v>
      </c>
      <c r="BB2736" t="s">
        <v>6186</v>
      </c>
      <c r="BC2736" t="s">
        <v>6186</v>
      </c>
      <c r="BD2736" t="s">
        <v>6186</v>
      </c>
    </row>
    <row r="2737" spans="1:56">
      <c r="A2737" t="s">
        <v>6190</v>
      </c>
      <c r="B2737">
        <v>3000</v>
      </c>
      <c r="C2737">
        <v>1990</v>
      </c>
      <c r="D2737">
        <v>5</v>
      </c>
      <c r="E2737">
        <v>3.6999999999999999E-4</v>
      </c>
      <c r="F2737">
        <v>26.370719999999999</v>
      </c>
      <c r="H2737">
        <v>22.010950000000001</v>
      </c>
      <c r="I2737">
        <f t="shared" si="46"/>
        <v>8.1440515000000008E-3</v>
      </c>
      <c r="K2737">
        <v>20.25085</v>
      </c>
      <c r="L2737">
        <v>24.271190000000001</v>
      </c>
      <c r="M2737">
        <v>403.75358999999997</v>
      </c>
      <c r="N2737">
        <v>438.84573</v>
      </c>
      <c r="O2737">
        <v>366.15420999999998</v>
      </c>
      <c r="P2737" t="s">
        <v>6186</v>
      </c>
      <c r="Q2737">
        <v>137.1953</v>
      </c>
      <c r="R2737">
        <v>115.9803</v>
      </c>
      <c r="S2737">
        <v>12.2486</v>
      </c>
      <c r="T2737">
        <v>0.84185900000000002</v>
      </c>
      <c r="U2737">
        <v>3.866E-2</v>
      </c>
      <c r="V2737">
        <v>33.099510000000002</v>
      </c>
      <c r="W2737">
        <v>0.71499999999999997</v>
      </c>
      <c r="X2737">
        <v>8.5000000000000006E-2</v>
      </c>
      <c r="Y2737">
        <v>0.2</v>
      </c>
      <c r="Z2737">
        <v>0.57199999999999995</v>
      </c>
      <c r="AA2737" t="s">
        <v>6186</v>
      </c>
      <c r="AB2737">
        <v>0.42799999999999999</v>
      </c>
      <c r="AC2737" t="s">
        <v>6186</v>
      </c>
      <c r="AD2737" t="s">
        <v>6186</v>
      </c>
      <c r="AE2737" t="s">
        <v>6186</v>
      </c>
      <c r="AF2737" t="s">
        <v>6186</v>
      </c>
      <c r="AG2737">
        <v>0.97199999999999998</v>
      </c>
      <c r="AH2737">
        <v>2.8000000000000001E-2</v>
      </c>
      <c r="AI2737" t="s">
        <v>6186</v>
      </c>
      <c r="AJ2737" t="s">
        <v>6186</v>
      </c>
      <c r="AK2737" t="s">
        <v>6186</v>
      </c>
      <c r="AL2737" t="s">
        <v>6186</v>
      </c>
      <c r="AM2737" t="s">
        <v>6186</v>
      </c>
      <c r="AN2737" t="s">
        <v>6186</v>
      </c>
      <c r="AO2737" t="s">
        <v>6186</v>
      </c>
      <c r="AP2737">
        <v>1</v>
      </c>
      <c r="AQ2737" t="s">
        <v>6186</v>
      </c>
      <c r="AR2737" t="s">
        <v>6186</v>
      </c>
      <c r="AS2737" t="s">
        <v>6186</v>
      </c>
      <c r="AT2737" t="s">
        <v>6186</v>
      </c>
      <c r="AU2737" t="s">
        <v>6186</v>
      </c>
      <c r="AV2737">
        <v>4.3</v>
      </c>
      <c r="AW2737" t="s">
        <v>6186</v>
      </c>
      <c r="AX2737">
        <v>4</v>
      </c>
      <c r="AY2737">
        <v>0.42799999999999999</v>
      </c>
      <c r="AZ2737">
        <v>0.57199999999999995</v>
      </c>
      <c r="BA2737" t="s">
        <v>6186</v>
      </c>
      <c r="BB2737" t="s">
        <v>6186</v>
      </c>
      <c r="BC2737" t="s">
        <v>6186</v>
      </c>
      <c r="BD2737" t="s">
        <v>6186</v>
      </c>
    </row>
    <row r="2738" spans="1:56">
      <c r="A2738" t="s">
        <v>6190</v>
      </c>
      <c r="B2738">
        <v>3000</v>
      </c>
      <c r="C2738">
        <v>1991</v>
      </c>
      <c r="D2738">
        <v>8</v>
      </c>
      <c r="E2738">
        <v>6.2699999999999995E-4</v>
      </c>
      <c r="F2738">
        <v>26.219550000000002</v>
      </c>
      <c r="H2738">
        <v>21.745660000000001</v>
      </c>
      <c r="I2738">
        <f t="shared" si="46"/>
        <v>1.363452882E-2</v>
      </c>
      <c r="K2738">
        <v>20.32095</v>
      </c>
      <c r="L2738">
        <v>23.45242</v>
      </c>
      <c r="M2738">
        <v>408.67928999999998</v>
      </c>
      <c r="N2738">
        <v>437.33201000000003</v>
      </c>
      <c r="O2738">
        <v>378.93736999999999</v>
      </c>
      <c r="P2738" t="s">
        <v>6186</v>
      </c>
      <c r="Q2738">
        <v>122.131</v>
      </c>
      <c r="R2738">
        <v>96.394400000000005</v>
      </c>
      <c r="S2738">
        <v>14.3574</v>
      </c>
      <c r="T2738">
        <v>0.78910400000000003</v>
      </c>
      <c r="U2738">
        <v>3.2131E-2</v>
      </c>
      <c r="V2738">
        <v>32.629890000000003</v>
      </c>
      <c r="W2738">
        <v>0.78800000000000003</v>
      </c>
      <c r="X2738">
        <v>0.21199999999999999</v>
      </c>
      <c r="Y2738" t="s">
        <v>6186</v>
      </c>
      <c r="Z2738">
        <v>0.32200000000000001</v>
      </c>
      <c r="AA2738" t="s">
        <v>6186</v>
      </c>
      <c r="AB2738">
        <v>0.67800000000000005</v>
      </c>
      <c r="AC2738" t="s">
        <v>6186</v>
      </c>
      <c r="AD2738" t="s">
        <v>6186</v>
      </c>
      <c r="AE2738" t="s">
        <v>6186</v>
      </c>
      <c r="AF2738" t="s">
        <v>6186</v>
      </c>
      <c r="AG2738">
        <v>1</v>
      </c>
      <c r="AH2738" t="s">
        <v>6186</v>
      </c>
      <c r="AI2738" t="s">
        <v>6186</v>
      </c>
      <c r="AJ2738" t="s">
        <v>6186</v>
      </c>
      <c r="AK2738" t="s">
        <v>6186</v>
      </c>
      <c r="AL2738" t="s">
        <v>6186</v>
      </c>
      <c r="AM2738" t="s">
        <v>6186</v>
      </c>
      <c r="AN2738" t="s">
        <v>6186</v>
      </c>
      <c r="AO2738" t="s">
        <v>6186</v>
      </c>
      <c r="AP2738">
        <v>1</v>
      </c>
      <c r="AQ2738" t="s">
        <v>6186</v>
      </c>
      <c r="AR2738" t="s">
        <v>6186</v>
      </c>
      <c r="AS2738" t="s">
        <v>6186</v>
      </c>
      <c r="AT2738" t="s">
        <v>6186</v>
      </c>
      <c r="AU2738" t="s">
        <v>6186</v>
      </c>
      <c r="AV2738">
        <v>3.6</v>
      </c>
      <c r="AW2738" t="s">
        <v>6186</v>
      </c>
      <c r="AX2738">
        <v>4</v>
      </c>
      <c r="AY2738">
        <v>0.67800000000000005</v>
      </c>
      <c r="AZ2738">
        <v>0.32200000000000001</v>
      </c>
      <c r="BA2738" t="s">
        <v>6186</v>
      </c>
      <c r="BB2738" t="s">
        <v>6186</v>
      </c>
      <c r="BC2738" t="s">
        <v>6186</v>
      </c>
      <c r="BD2738" t="s">
        <v>6186</v>
      </c>
    </row>
    <row r="2739" spans="1:56">
      <c r="A2739" t="s">
        <v>6190</v>
      </c>
      <c r="B2739">
        <v>3000</v>
      </c>
      <c r="C2739">
        <v>1992</v>
      </c>
      <c r="D2739">
        <v>23</v>
      </c>
      <c r="E2739">
        <v>1.8630000000000001E-3</v>
      </c>
      <c r="F2739">
        <v>28.29335</v>
      </c>
      <c r="H2739">
        <v>23.458469999999998</v>
      </c>
      <c r="I2739">
        <f t="shared" si="46"/>
        <v>4.3703129609999995E-2</v>
      </c>
      <c r="K2739">
        <v>21.176580000000001</v>
      </c>
      <c r="L2739">
        <v>26.362639999999999</v>
      </c>
      <c r="M2739">
        <v>378.83971000000003</v>
      </c>
      <c r="N2739">
        <v>419.66172</v>
      </c>
      <c r="O2739">
        <v>337.10579999999999</v>
      </c>
      <c r="P2739" t="s">
        <v>6186</v>
      </c>
      <c r="Q2739">
        <v>119.2016</v>
      </c>
      <c r="R2739">
        <v>113.6969</v>
      </c>
      <c r="S2739">
        <v>12.2348</v>
      </c>
      <c r="T2739">
        <v>0.96299199999999996</v>
      </c>
      <c r="U2739">
        <v>3.7899000000000002E-2</v>
      </c>
      <c r="V2739">
        <v>35.272460000000002</v>
      </c>
      <c r="W2739">
        <v>0.995</v>
      </c>
      <c r="X2739">
        <v>5.0000000000000001E-3</v>
      </c>
      <c r="Y2739" t="s">
        <v>6186</v>
      </c>
      <c r="Z2739">
        <v>0.35299999999999998</v>
      </c>
      <c r="AA2739" t="s">
        <v>6186</v>
      </c>
      <c r="AB2739">
        <v>0.64700000000000002</v>
      </c>
      <c r="AC2739" t="s">
        <v>6186</v>
      </c>
      <c r="AD2739" t="s">
        <v>6186</v>
      </c>
      <c r="AE2739" t="s">
        <v>6186</v>
      </c>
      <c r="AF2739" t="s">
        <v>6186</v>
      </c>
      <c r="AG2739">
        <v>1</v>
      </c>
      <c r="AH2739" t="s">
        <v>6186</v>
      </c>
      <c r="AI2739" t="s">
        <v>6186</v>
      </c>
      <c r="AJ2739" t="s">
        <v>6186</v>
      </c>
      <c r="AK2739" t="s">
        <v>6186</v>
      </c>
      <c r="AL2739" t="s">
        <v>6186</v>
      </c>
      <c r="AM2739" t="s">
        <v>6186</v>
      </c>
      <c r="AN2739" t="s">
        <v>6186</v>
      </c>
      <c r="AO2739" t="s">
        <v>6186</v>
      </c>
      <c r="AP2739">
        <v>1</v>
      </c>
      <c r="AQ2739" t="s">
        <v>6186</v>
      </c>
      <c r="AR2739" t="s">
        <v>6186</v>
      </c>
      <c r="AS2739" t="s">
        <v>6186</v>
      </c>
      <c r="AT2739" t="s">
        <v>6186</v>
      </c>
      <c r="AU2739" t="s">
        <v>6186</v>
      </c>
      <c r="AV2739">
        <v>4.4000000000000004</v>
      </c>
      <c r="AW2739" t="s">
        <v>6186</v>
      </c>
      <c r="AX2739">
        <v>4</v>
      </c>
      <c r="AY2739">
        <v>0.64700000000000002</v>
      </c>
      <c r="AZ2739">
        <v>0.35299999999999998</v>
      </c>
      <c r="BA2739" t="s">
        <v>6186</v>
      </c>
      <c r="BB2739" t="s">
        <v>6186</v>
      </c>
      <c r="BC2739" t="s">
        <v>6186</v>
      </c>
      <c r="BD2739" t="s">
        <v>6186</v>
      </c>
    </row>
    <row r="2740" spans="1:56">
      <c r="A2740" t="s">
        <v>6190</v>
      </c>
      <c r="B2740">
        <v>3000</v>
      </c>
      <c r="C2740">
        <v>1993</v>
      </c>
      <c r="D2740">
        <v>11</v>
      </c>
      <c r="E2740">
        <v>8.6300000000000005E-4</v>
      </c>
      <c r="F2740">
        <v>28.473289999999999</v>
      </c>
      <c r="H2740">
        <v>23.534610000000001</v>
      </c>
      <c r="I2740">
        <f t="shared" si="46"/>
        <v>2.0310368430000003E-2</v>
      </c>
      <c r="K2740">
        <v>21.070969999999999</v>
      </c>
      <c r="L2740">
        <v>26.646159999999998</v>
      </c>
      <c r="M2740">
        <v>377.61405999999999</v>
      </c>
      <c r="N2740">
        <v>421.76510999999999</v>
      </c>
      <c r="O2740">
        <v>333.51895000000002</v>
      </c>
      <c r="P2740" t="s">
        <v>6186</v>
      </c>
      <c r="Q2740">
        <v>120.1075</v>
      </c>
      <c r="R2740">
        <v>119.0153</v>
      </c>
      <c r="S2740">
        <v>11.364599999999999</v>
      </c>
      <c r="T2740">
        <v>0.99379099999999998</v>
      </c>
      <c r="U2740">
        <v>3.9671999999999999E-2</v>
      </c>
      <c r="V2740">
        <v>35.369979999999998</v>
      </c>
      <c r="W2740">
        <v>1</v>
      </c>
      <c r="X2740" t="s">
        <v>6186</v>
      </c>
      <c r="Y2740" t="s">
        <v>6186</v>
      </c>
      <c r="Z2740">
        <v>0.13300000000000001</v>
      </c>
      <c r="AA2740" t="s">
        <v>6186</v>
      </c>
      <c r="AB2740">
        <v>0.86699999999999999</v>
      </c>
      <c r="AC2740" t="s">
        <v>6186</v>
      </c>
      <c r="AD2740" t="s">
        <v>6186</v>
      </c>
      <c r="AE2740" t="s">
        <v>6186</v>
      </c>
      <c r="AF2740" t="s">
        <v>6186</v>
      </c>
      <c r="AG2740">
        <v>1</v>
      </c>
      <c r="AH2740" t="s">
        <v>6186</v>
      </c>
      <c r="AI2740" t="s">
        <v>6186</v>
      </c>
      <c r="AJ2740" t="s">
        <v>6186</v>
      </c>
      <c r="AK2740" t="s">
        <v>6186</v>
      </c>
      <c r="AL2740" t="s">
        <v>6186</v>
      </c>
      <c r="AM2740" t="s">
        <v>6186</v>
      </c>
      <c r="AN2740" t="s">
        <v>6186</v>
      </c>
      <c r="AO2740" t="s">
        <v>6186</v>
      </c>
      <c r="AP2740">
        <v>1</v>
      </c>
      <c r="AQ2740" t="s">
        <v>6186</v>
      </c>
      <c r="AR2740" t="s">
        <v>6186</v>
      </c>
      <c r="AS2740" t="s">
        <v>6186</v>
      </c>
      <c r="AT2740" t="s">
        <v>6186</v>
      </c>
      <c r="AU2740" t="s">
        <v>6186</v>
      </c>
      <c r="AV2740">
        <v>4.0999999999999996</v>
      </c>
      <c r="AW2740" t="s">
        <v>6186</v>
      </c>
      <c r="AX2740">
        <v>4</v>
      </c>
      <c r="AY2740">
        <v>0.86699999999999999</v>
      </c>
      <c r="AZ2740">
        <v>0.13300000000000001</v>
      </c>
      <c r="BA2740" t="s">
        <v>6186</v>
      </c>
      <c r="BB2740" t="s">
        <v>6186</v>
      </c>
      <c r="BC2740" t="s">
        <v>6186</v>
      </c>
      <c r="BD2740" t="s">
        <v>6186</v>
      </c>
    </row>
    <row r="2741" spans="1:56">
      <c r="A2741" t="s">
        <v>6190</v>
      </c>
      <c r="B2741">
        <v>3000</v>
      </c>
      <c r="C2741">
        <v>1994</v>
      </c>
      <c r="D2741">
        <v>5</v>
      </c>
      <c r="E2741">
        <v>3.8499999999999998E-4</v>
      </c>
      <c r="F2741">
        <v>28.392340000000001</v>
      </c>
      <c r="H2741">
        <v>23.405609999999999</v>
      </c>
      <c r="I2741">
        <f t="shared" si="46"/>
        <v>9.0111598499999987E-3</v>
      </c>
      <c r="K2741">
        <v>20.772369999999999</v>
      </c>
      <c r="L2741">
        <v>26.70983</v>
      </c>
      <c r="M2741">
        <v>379.69533999999999</v>
      </c>
      <c r="N2741">
        <v>427.82798000000003</v>
      </c>
      <c r="O2741">
        <v>332.72390999999999</v>
      </c>
      <c r="P2741" t="s">
        <v>6186</v>
      </c>
      <c r="Q2741">
        <v>127.1866</v>
      </c>
      <c r="R2741">
        <v>124.2675</v>
      </c>
      <c r="S2741">
        <v>10.985799999999999</v>
      </c>
      <c r="T2741">
        <v>0.98057399999999995</v>
      </c>
      <c r="U2741">
        <v>4.1422E-2</v>
      </c>
      <c r="V2741">
        <v>35.312130000000003</v>
      </c>
      <c r="W2741">
        <v>0.51</v>
      </c>
      <c r="X2741">
        <v>0.49</v>
      </c>
      <c r="Y2741" t="s">
        <v>6186</v>
      </c>
      <c r="Z2741">
        <v>0.214</v>
      </c>
      <c r="AA2741" t="s">
        <v>6186</v>
      </c>
      <c r="AB2741">
        <v>0.78600000000000003</v>
      </c>
      <c r="AC2741" t="s">
        <v>6186</v>
      </c>
      <c r="AD2741" t="s">
        <v>6186</v>
      </c>
      <c r="AE2741" t="s">
        <v>6186</v>
      </c>
      <c r="AF2741" t="s">
        <v>6186</v>
      </c>
      <c r="AG2741">
        <v>1</v>
      </c>
      <c r="AH2741" t="s">
        <v>6186</v>
      </c>
      <c r="AI2741" t="s">
        <v>6186</v>
      </c>
      <c r="AJ2741" t="s">
        <v>6186</v>
      </c>
      <c r="AK2741" t="s">
        <v>6186</v>
      </c>
      <c r="AL2741" t="s">
        <v>6186</v>
      </c>
      <c r="AM2741" t="s">
        <v>6186</v>
      </c>
      <c r="AN2741" t="s">
        <v>6186</v>
      </c>
      <c r="AO2741" t="s">
        <v>6186</v>
      </c>
      <c r="AP2741">
        <v>1</v>
      </c>
      <c r="AQ2741" t="s">
        <v>6186</v>
      </c>
      <c r="AR2741" t="s">
        <v>6186</v>
      </c>
      <c r="AS2741" t="s">
        <v>6186</v>
      </c>
      <c r="AT2741">
        <v>0.95199999999999996</v>
      </c>
      <c r="AU2741" t="s">
        <v>6186</v>
      </c>
      <c r="AV2741">
        <v>4.2</v>
      </c>
      <c r="AW2741" t="s">
        <v>6186</v>
      </c>
      <c r="AX2741">
        <v>4</v>
      </c>
      <c r="AY2741">
        <v>0.78600000000000003</v>
      </c>
      <c r="AZ2741">
        <v>0.214</v>
      </c>
      <c r="BA2741" t="s">
        <v>6186</v>
      </c>
      <c r="BB2741" t="s">
        <v>6186</v>
      </c>
      <c r="BC2741" t="s">
        <v>6186</v>
      </c>
      <c r="BD2741" t="s">
        <v>6186</v>
      </c>
    </row>
    <row r="2742" spans="1:56">
      <c r="A2742" t="s">
        <v>6190</v>
      </c>
      <c r="B2742">
        <v>3000</v>
      </c>
      <c r="C2742">
        <v>1995</v>
      </c>
      <c r="D2742">
        <v>4</v>
      </c>
      <c r="E2742">
        <v>2.7E-4</v>
      </c>
      <c r="F2742">
        <v>27.730920000000001</v>
      </c>
      <c r="H2742">
        <v>22.800190000000001</v>
      </c>
      <c r="I2742">
        <f t="shared" si="46"/>
        <v>6.1560513000000006E-3</v>
      </c>
      <c r="K2742">
        <v>20.11571</v>
      </c>
      <c r="L2742">
        <v>26.123750000000001</v>
      </c>
      <c r="M2742">
        <v>389.77749</v>
      </c>
      <c r="N2742">
        <v>441.79390999999998</v>
      </c>
      <c r="O2742">
        <v>340.18855000000002</v>
      </c>
      <c r="P2742" t="s">
        <v>6186</v>
      </c>
      <c r="Q2742">
        <v>130.4529</v>
      </c>
      <c r="R2742">
        <v>126.6909</v>
      </c>
      <c r="S2742">
        <v>11.168799999999999</v>
      </c>
      <c r="T2742">
        <v>0.97447499999999998</v>
      </c>
      <c r="U2742">
        <v>4.2229999999999997E-2</v>
      </c>
      <c r="V2742">
        <v>34.357970000000002</v>
      </c>
      <c r="W2742">
        <v>0.40500000000000003</v>
      </c>
      <c r="X2742">
        <v>0.59499999999999997</v>
      </c>
      <c r="Y2742" t="s">
        <v>6186</v>
      </c>
      <c r="Z2742">
        <v>0.16400000000000001</v>
      </c>
      <c r="AA2742" t="s">
        <v>6186</v>
      </c>
      <c r="AB2742">
        <v>0.83599999999999997</v>
      </c>
      <c r="AC2742" t="s">
        <v>6186</v>
      </c>
      <c r="AD2742" t="s">
        <v>6186</v>
      </c>
      <c r="AE2742" t="s">
        <v>6186</v>
      </c>
      <c r="AF2742" t="s">
        <v>6186</v>
      </c>
      <c r="AG2742">
        <v>1</v>
      </c>
      <c r="AH2742" t="s">
        <v>6186</v>
      </c>
      <c r="AI2742" t="s">
        <v>6186</v>
      </c>
      <c r="AJ2742" t="s">
        <v>6186</v>
      </c>
      <c r="AK2742" t="s">
        <v>6186</v>
      </c>
      <c r="AL2742" t="s">
        <v>6186</v>
      </c>
      <c r="AM2742" t="s">
        <v>6186</v>
      </c>
      <c r="AN2742" t="s">
        <v>6186</v>
      </c>
      <c r="AO2742" t="s">
        <v>6186</v>
      </c>
      <c r="AP2742">
        <v>1</v>
      </c>
      <c r="AQ2742" t="s">
        <v>6186</v>
      </c>
      <c r="AR2742" t="s">
        <v>6186</v>
      </c>
      <c r="AS2742" t="s">
        <v>6186</v>
      </c>
      <c r="AT2742">
        <v>1</v>
      </c>
      <c r="AU2742" t="s">
        <v>6186</v>
      </c>
      <c r="AV2742">
        <v>4.2</v>
      </c>
      <c r="AW2742" t="s">
        <v>6186</v>
      </c>
      <c r="AX2742">
        <v>4</v>
      </c>
      <c r="AY2742">
        <v>0.83599999999999997</v>
      </c>
      <c r="AZ2742">
        <v>0.16400000000000001</v>
      </c>
      <c r="BA2742" t="s">
        <v>6186</v>
      </c>
      <c r="BB2742" t="s">
        <v>6186</v>
      </c>
      <c r="BC2742" t="s">
        <v>6186</v>
      </c>
      <c r="BD2742" t="s">
        <v>6186</v>
      </c>
    </row>
    <row r="2743" spans="1:56">
      <c r="A2743" t="s">
        <v>6190</v>
      </c>
      <c r="B2743">
        <v>3000</v>
      </c>
      <c r="C2743">
        <v>1996</v>
      </c>
      <c r="D2743">
        <v>0</v>
      </c>
      <c r="E2743">
        <v>2.0999999999999999E-5</v>
      </c>
      <c r="F2743">
        <v>27.650169999999999</v>
      </c>
      <c r="H2743">
        <v>22.6584</v>
      </c>
      <c r="I2743">
        <f t="shared" si="46"/>
        <v>4.7582639999999997E-4</v>
      </c>
      <c r="K2743">
        <v>19.922049999999999</v>
      </c>
      <c r="L2743">
        <v>25.98048</v>
      </c>
      <c r="M2743">
        <v>392.21649000000002</v>
      </c>
      <c r="N2743">
        <v>446.08872000000002</v>
      </c>
      <c r="O2743">
        <v>342.06443999999999</v>
      </c>
      <c r="P2743" t="s">
        <v>6186</v>
      </c>
      <c r="Q2743">
        <v>134.02199999999999</v>
      </c>
      <c r="R2743">
        <v>127.06959999999999</v>
      </c>
      <c r="S2743">
        <v>11.488300000000001</v>
      </c>
      <c r="T2743">
        <v>0.95386800000000005</v>
      </c>
      <c r="U2743">
        <v>4.2356999999999999E-2</v>
      </c>
      <c r="V2743">
        <v>34.13326</v>
      </c>
      <c r="W2743">
        <v>1</v>
      </c>
      <c r="X2743" t="s">
        <v>6186</v>
      </c>
      <c r="Y2743" t="s">
        <v>6186</v>
      </c>
      <c r="Z2743">
        <v>0.13200000000000001</v>
      </c>
      <c r="AA2743" t="s">
        <v>6186</v>
      </c>
      <c r="AB2743">
        <v>0.86799999999999999</v>
      </c>
      <c r="AC2743" t="s">
        <v>6186</v>
      </c>
      <c r="AD2743" t="s">
        <v>6186</v>
      </c>
      <c r="AE2743" t="s">
        <v>6186</v>
      </c>
      <c r="AF2743" t="s">
        <v>6186</v>
      </c>
      <c r="AG2743">
        <v>1</v>
      </c>
      <c r="AH2743" t="s">
        <v>6186</v>
      </c>
      <c r="AI2743" t="s">
        <v>6186</v>
      </c>
      <c r="AJ2743" t="s">
        <v>6186</v>
      </c>
      <c r="AK2743" t="s">
        <v>6186</v>
      </c>
      <c r="AL2743" t="s">
        <v>6186</v>
      </c>
      <c r="AM2743" t="s">
        <v>6186</v>
      </c>
      <c r="AN2743" t="s">
        <v>6186</v>
      </c>
      <c r="AO2743" t="s">
        <v>6186</v>
      </c>
      <c r="AP2743">
        <v>1</v>
      </c>
      <c r="AQ2743" t="s">
        <v>6186</v>
      </c>
      <c r="AR2743" t="s">
        <v>6186</v>
      </c>
      <c r="AS2743" t="s">
        <v>6186</v>
      </c>
      <c r="AT2743">
        <v>1</v>
      </c>
      <c r="AU2743" t="s">
        <v>6186</v>
      </c>
      <c r="AV2743">
        <v>4.0999999999999996</v>
      </c>
      <c r="AW2743" t="s">
        <v>6186</v>
      </c>
      <c r="AX2743">
        <v>4</v>
      </c>
      <c r="AY2743">
        <v>0.86799999999999999</v>
      </c>
      <c r="AZ2743">
        <v>0.13200000000000001</v>
      </c>
      <c r="BA2743" t="s">
        <v>6186</v>
      </c>
      <c r="BB2743" t="s">
        <v>6186</v>
      </c>
      <c r="BC2743" t="s">
        <v>6186</v>
      </c>
      <c r="BD2743" t="s">
        <v>6186</v>
      </c>
    </row>
    <row r="2744" spans="1:56">
      <c r="A2744" t="s">
        <v>6190</v>
      </c>
      <c r="B2744">
        <v>3000</v>
      </c>
      <c r="C2744">
        <v>1997</v>
      </c>
      <c r="D2744" t="s">
        <v>6186</v>
      </c>
      <c r="E2744" t="s">
        <v>6186</v>
      </c>
      <c r="F2744" t="s">
        <v>6186</v>
      </c>
      <c r="H2744" t="s">
        <v>6186</v>
      </c>
      <c r="I2744" t="str">
        <f t="shared" si="46"/>
        <v/>
      </c>
      <c r="K2744" t="s">
        <v>6186</v>
      </c>
      <c r="L2744" t="s">
        <v>6186</v>
      </c>
      <c r="M2744" t="s">
        <v>6186</v>
      </c>
      <c r="N2744" t="s">
        <v>6186</v>
      </c>
      <c r="O2744" t="s">
        <v>6186</v>
      </c>
      <c r="P2744" t="s">
        <v>6186</v>
      </c>
      <c r="Q2744" t="s">
        <v>6186</v>
      </c>
      <c r="R2744" t="s">
        <v>6186</v>
      </c>
      <c r="S2744" t="s">
        <v>6186</v>
      </c>
      <c r="T2744" t="s">
        <v>6186</v>
      </c>
      <c r="U2744" t="s">
        <v>6186</v>
      </c>
      <c r="V2744" t="s">
        <v>6186</v>
      </c>
      <c r="W2744" t="s">
        <v>6186</v>
      </c>
      <c r="X2744" t="s">
        <v>6186</v>
      </c>
      <c r="Y2744" t="s">
        <v>6186</v>
      </c>
      <c r="Z2744" t="s">
        <v>6186</v>
      </c>
      <c r="AA2744" t="s">
        <v>6186</v>
      </c>
      <c r="AB2744" t="s">
        <v>6186</v>
      </c>
      <c r="AC2744" t="s">
        <v>6186</v>
      </c>
      <c r="AD2744" t="s">
        <v>6186</v>
      </c>
      <c r="AE2744" t="s">
        <v>6186</v>
      </c>
      <c r="AF2744" t="s">
        <v>6186</v>
      </c>
      <c r="AG2744" t="s">
        <v>6186</v>
      </c>
      <c r="AH2744" t="s">
        <v>6186</v>
      </c>
      <c r="AI2744" t="s">
        <v>6186</v>
      </c>
      <c r="AJ2744" t="s">
        <v>6186</v>
      </c>
      <c r="AK2744" t="s">
        <v>6186</v>
      </c>
      <c r="AL2744" t="s">
        <v>6186</v>
      </c>
      <c r="AM2744" t="s">
        <v>6186</v>
      </c>
      <c r="AN2744" t="s">
        <v>6186</v>
      </c>
      <c r="AO2744" t="s">
        <v>6186</v>
      </c>
      <c r="AP2744" t="s">
        <v>6186</v>
      </c>
      <c r="AQ2744" t="s">
        <v>6186</v>
      </c>
      <c r="AR2744" t="s">
        <v>6186</v>
      </c>
      <c r="AS2744" t="s">
        <v>6186</v>
      </c>
      <c r="AT2744" t="s">
        <v>6186</v>
      </c>
      <c r="AU2744" t="s">
        <v>6186</v>
      </c>
      <c r="AV2744" t="s">
        <v>6186</v>
      </c>
      <c r="AW2744" t="s">
        <v>6186</v>
      </c>
      <c r="AX2744" t="s">
        <v>6186</v>
      </c>
      <c r="AY2744" t="s">
        <v>6186</v>
      </c>
      <c r="AZ2744" t="s">
        <v>6186</v>
      </c>
      <c r="BA2744" t="s">
        <v>6186</v>
      </c>
      <c r="BB2744" t="s">
        <v>6186</v>
      </c>
      <c r="BC2744" t="s">
        <v>6186</v>
      </c>
      <c r="BD2744" t="s">
        <v>6186</v>
      </c>
    </row>
    <row r="2745" spans="1:56">
      <c r="A2745" t="s">
        <v>6190</v>
      </c>
      <c r="B2745">
        <v>3000</v>
      </c>
      <c r="C2745">
        <v>1998</v>
      </c>
      <c r="D2745" t="s">
        <v>6186</v>
      </c>
      <c r="E2745" t="s">
        <v>6186</v>
      </c>
      <c r="F2745" t="s">
        <v>6186</v>
      </c>
      <c r="H2745" t="s">
        <v>6186</v>
      </c>
      <c r="I2745" t="str">
        <f t="shared" si="46"/>
        <v/>
      </c>
      <c r="K2745" t="s">
        <v>6186</v>
      </c>
      <c r="L2745" t="s">
        <v>6186</v>
      </c>
      <c r="M2745" t="s">
        <v>6186</v>
      </c>
      <c r="N2745" t="s">
        <v>6186</v>
      </c>
      <c r="O2745" t="s">
        <v>6186</v>
      </c>
      <c r="P2745" t="s">
        <v>6186</v>
      </c>
      <c r="Q2745" t="s">
        <v>6186</v>
      </c>
      <c r="R2745" t="s">
        <v>6186</v>
      </c>
      <c r="S2745" t="s">
        <v>6186</v>
      </c>
      <c r="T2745" t="s">
        <v>6186</v>
      </c>
      <c r="U2745" t="s">
        <v>6186</v>
      </c>
      <c r="V2745" t="s">
        <v>6186</v>
      </c>
      <c r="W2745" t="s">
        <v>6186</v>
      </c>
      <c r="X2745" t="s">
        <v>6186</v>
      </c>
      <c r="Y2745" t="s">
        <v>6186</v>
      </c>
      <c r="Z2745" t="s">
        <v>6186</v>
      </c>
      <c r="AA2745" t="s">
        <v>6186</v>
      </c>
      <c r="AB2745" t="s">
        <v>6186</v>
      </c>
      <c r="AC2745" t="s">
        <v>6186</v>
      </c>
      <c r="AD2745" t="s">
        <v>6186</v>
      </c>
      <c r="AE2745" t="s">
        <v>6186</v>
      </c>
      <c r="AF2745" t="s">
        <v>6186</v>
      </c>
      <c r="AG2745" t="s">
        <v>6186</v>
      </c>
      <c r="AH2745" t="s">
        <v>6186</v>
      </c>
      <c r="AI2745" t="s">
        <v>6186</v>
      </c>
      <c r="AJ2745" t="s">
        <v>6186</v>
      </c>
      <c r="AK2745" t="s">
        <v>6186</v>
      </c>
      <c r="AL2745" t="s">
        <v>6186</v>
      </c>
      <c r="AM2745" t="s">
        <v>6186</v>
      </c>
      <c r="AN2745" t="s">
        <v>6186</v>
      </c>
      <c r="AO2745" t="s">
        <v>6186</v>
      </c>
      <c r="AP2745" t="s">
        <v>6186</v>
      </c>
      <c r="AQ2745" t="s">
        <v>6186</v>
      </c>
      <c r="AR2745" t="s">
        <v>6186</v>
      </c>
      <c r="AS2745" t="s">
        <v>6186</v>
      </c>
      <c r="AT2745" t="s">
        <v>6186</v>
      </c>
      <c r="AU2745" t="s">
        <v>6186</v>
      </c>
      <c r="AV2745" t="s">
        <v>6186</v>
      </c>
      <c r="AW2745" t="s">
        <v>6186</v>
      </c>
      <c r="AX2745" t="s">
        <v>6186</v>
      </c>
      <c r="AY2745" t="s">
        <v>6186</v>
      </c>
      <c r="AZ2745" t="s">
        <v>6186</v>
      </c>
      <c r="BA2745" t="s">
        <v>6186</v>
      </c>
      <c r="BB2745" t="s">
        <v>6186</v>
      </c>
      <c r="BC2745" t="s">
        <v>6186</v>
      </c>
      <c r="BD2745" t="s">
        <v>6186</v>
      </c>
    </row>
    <row r="2746" spans="1:56">
      <c r="A2746" t="s">
        <v>6190</v>
      </c>
      <c r="B2746">
        <v>3000</v>
      </c>
      <c r="C2746">
        <v>1999</v>
      </c>
      <c r="D2746" t="s">
        <v>6186</v>
      </c>
      <c r="E2746" t="s">
        <v>6186</v>
      </c>
      <c r="F2746" t="s">
        <v>6186</v>
      </c>
      <c r="H2746" t="s">
        <v>6186</v>
      </c>
      <c r="I2746" t="str">
        <f t="shared" si="46"/>
        <v/>
      </c>
      <c r="K2746" t="s">
        <v>6186</v>
      </c>
      <c r="L2746" t="s">
        <v>6186</v>
      </c>
      <c r="M2746" t="s">
        <v>6186</v>
      </c>
      <c r="N2746" t="s">
        <v>6186</v>
      </c>
      <c r="O2746" t="s">
        <v>6186</v>
      </c>
      <c r="P2746" t="s">
        <v>6186</v>
      </c>
      <c r="Q2746" t="s">
        <v>6186</v>
      </c>
      <c r="R2746" t="s">
        <v>6186</v>
      </c>
      <c r="S2746" t="s">
        <v>6186</v>
      </c>
      <c r="T2746" t="s">
        <v>6186</v>
      </c>
      <c r="U2746" t="s">
        <v>6186</v>
      </c>
      <c r="V2746" t="s">
        <v>6186</v>
      </c>
      <c r="W2746" t="s">
        <v>6186</v>
      </c>
      <c r="X2746" t="s">
        <v>6186</v>
      </c>
      <c r="Y2746" t="s">
        <v>6186</v>
      </c>
      <c r="Z2746" t="s">
        <v>6186</v>
      </c>
      <c r="AA2746" t="s">
        <v>6186</v>
      </c>
      <c r="AB2746" t="s">
        <v>6186</v>
      </c>
      <c r="AC2746" t="s">
        <v>6186</v>
      </c>
      <c r="AD2746" t="s">
        <v>6186</v>
      </c>
      <c r="AE2746" t="s">
        <v>6186</v>
      </c>
      <c r="AF2746" t="s">
        <v>6186</v>
      </c>
      <c r="AG2746" t="s">
        <v>6186</v>
      </c>
      <c r="AH2746" t="s">
        <v>6186</v>
      </c>
      <c r="AI2746" t="s">
        <v>6186</v>
      </c>
      <c r="AJ2746" t="s">
        <v>6186</v>
      </c>
      <c r="AK2746" t="s">
        <v>6186</v>
      </c>
      <c r="AL2746" t="s">
        <v>6186</v>
      </c>
      <c r="AM2746" t="s">
        <v>6186</v>
      </c>
      <c r="AN2746" t="s">
        <v>6186</v>
      </c>
      <c r="AO2746" t="s">
        <v>6186</v>
      </c>
      <c r="AP2746" t="s">
        <v>6186</v>
      </c>
      <c r="AQ2746" t="s">
        <v>6186</v>
      </c>
      <c r="AR2746" t="s">
        <v>6186</v>
      </c>
      <c r="AS2746" t="s">
        <v>6186</v>
      </c>
      <c r="AT2746" t="s">
        <v>6186</v>
      </c>
      <c r="AU2746" t="s">
        <v>6186</v>
      </c>
      <c r="AV2746" t="s">
        <v>6186</v>
      </c>
      <c r="AW2746" t="s">
        <v>6186</v>
      </c>
      <c r="AX2746" t="s">
        <v>6186</v>
      </c>
      <c r="AY2746" t="s">
        <v>6186</v>
      </c>
      <c r="AZ2746" t="s">
        <v>6186</v>
      </c>
      <c r="BA2746" t="s">
        <v>6186</v>
      </c>
      <c r="BB2746" t="s">
        <v>6186</v>
      </c>
      <c r="BC2746" t="s">
        <v>6186</v>
      </c>
      <c r="BD2746" t="s">
        <v>6186</v>
      </c>
    </row>
    <row r="2747" spans="1:56">
      <c r="A2747" t="s">
        <v>6190</v>
      </c>
      <c r="B2747">
        <v>3000</v>
      </c>
      <c r="C2747">
        <v>2000</v>
      </c>
      <c r="D2747" t="s">
        <v>6186</v>
      </c>
      <c r="E2747" t="s">
        <v>6186</v>
      </c>
      <c r="F2747" t="s">
        <v>6186</v>
      </c>
      <c r="H2747" t="s">
        <v>6186</v>
      </c>
      <c r="I2747" t="str">
        <f t="shared" si="46"/>
        <v/>
      </c>
      <c r="K2747" t="s">
        <v>6186</v>
      </c>
      <c r="L2747" t="s">
        <v>6186</v>
      </c>
      <c r="M2747" t="s">
        <v>6186</v>
      </c>
      <c r="N2747" t="s">
        <v>6186</v>
      </c>
      <c r="O2747" t="s">
        <v>6186</v>
      </c>
      <c r="P2747" t="s">
        <v>6186</v>
      </c>
      <c r="Q2747" t="s">
        <v>6186</v>
      </c>
      <c r="R2747" t="s">
        <v>6186</v>
      </c>
      <c r="S2747" t="s">
        <v>6186</v>
      </c>
      <c r="T2747" t="s">
        <v>6186</v>
      </c>
      <c r="U2747" t="s">
        <v>6186</v>
      </c>
      <c r="V2747" t="s">
        <v>6186</v>
      </c>
      <c r="W2747" t="s">
        <v>6186</v>
      </c>
      <c r="X2747" t="s">
        <v>6186</v>
      </c>
      <c r="Y2747" t="s">
        <v>6186</v>
      </c>
      <c r="Z2747" t="s">
        <v>6186</v>
      </c>
      <c r="AA2747" t="s">
        <v>6186</v>
      </c>
      <c r="AB2747" t="s">
        <v>6186</v>
      </c>
      <c r="AC2747" t="s">
        <v>6186</v>
      </c>
      <c r="AD2747" t="s">
        <v>6186</v>
      </c>
      <c r="AE2747" t="s">
        <v>6186</v>
      </c>
      <c r="AF2747" t="s">
        <v>6186</v>
      </c>
      <c r="AG2747" t="s">
        <v>6186</v>
      </c>
      <c r="AH2747" t="s">
        <v>6186</v>
      </c>
      <c r="AI2747" t="s">
        <v>6186</v>
      </c>
      <c r="AJ2747" t="s">
        <v>6186</v>
      </c>
      <c r="AK2747" t="s">
        <v>6186</v>
      </c>
      <c r="AL2747" t="s">
        <v>6186</v>
      </c>
      <c r="AM2747" t="s">
        <v>6186</v>
      </c>
      <c r="AN2747" t="s">
        <v>6186</v>
      </c>
      <c r="AO2747" t="s">
        <v>6186</v>
      </c>
      <c r="AP2747" t="s">
        <v>6186</v>
      </c>
      <c r="AQ2747" t="s">
        <v>6186</v>
      </c>
      <c r="AR2747" t="s">
        <v>6186</v>
      </c>
      <c r="AS2747" t="s">
        <v>6186</v>
      </c>
      <c r="AT2747" t="s">
        <v>6186</v>
      </c>
      <c r="AU2747" t="s">
        <v>6186</v>
      </c>
      <c r="AV2747" t="s">
        <v>6186</v>
      </c>
      <c r="AW2747" t="s">
        <v>6186</v>
      </c>
      <c r="AX2747" t="s">
        <v>6186</v>
      </c>
      <c r="AY2747" t="s">
        <v>6186</v>
      </c>
      <c r="AZ2747" t="s">
        <v>6186</v>
      </c>
      <c r="BA2747" t="s">
        <v>6186</v>
      </c>
      <c r="BB2747" t="s">
        <v>6186</v>
      </c>
      <c r="BC2747" t="s">
        <v>6186</v>
      </c>
      <c r="BD2747" t="s">
        <v>6186</v>
      </c>
    </row>
    <row r="2748" spans="1:56">
      <c r="A2748" t="s">
        <v>6190</v>
      </c>
      <c r="B2748">
        <v>3000</v>
      </c>
      <c r="C2748">
        <v>2001</v>
      </c>
      <c r="D2748" t="s">
        <v>6186</v>
      </c>
      <c r="E2748" t="s">
        <v>6186</v>
      </c>
      <c r="F2748" t="s">
        <v>6186</v>
      </c>
      <c r="H2748" t="s">
        <v>6186</v>
      </c>
      <c r="I2748" t="str">
        <f t="shared" si="46"/>
        <v/>
      </c>
      <c r="K2748" t="s">
        <v>6186</v>
      </c>
      <c r="L2748" t="s">
        <v>6186</v>
      </c>
      <c r="M2748" t="s">
        <v>6186</v>
      </c>
      <c r="N2748" t="s">
        <v>6186</v>
      </c>
      <c r="O2748" t="s">
        <v>6186</v>
      </c>
      <c r="P2748" t="s">
        <v>6186</v>
      </c>
      <c r="Q2748" t="s">
        <v>6186</v>
      </c>
      <c r="R2748" t="s">
        <v>6186</v>
      </c>
      <c r="S2748" t="s">
        <v>6186</v>
      </c>
      <c r="T2748" t="s">
        <v>6186</v>
      </c>
      <c r="U2748" t="s">
        <v>6186</v>
      </c>
      <c r="V2748" t="s">
        <v>6186</v>
      </c>
      <c r="W2748" t="s">
        <v>6186</v>
      </c>
      <c r="X2748" t="s">
        <v>6186</v>
      </c>
      <c r="Y2748" t="s">
        <v>6186</v>
      </c>
      <c r="Z2748" t="s">
        <v>6186</v>
      </c>
      <c r="AA2748" t="s">
        <v>6186</v>
      </c>
      <c r="AB2748" t="s">
        <v>6186</v>
      </c>
      <c r="AC2748" t="s">
        <v>6186</v>
      </c>
      <c r="AD2748" t="s">
        <v>6186</v>
      </c>
      <c r="AE2748" t="s">
        <v>6186</v>
      </c>
      <c r="AF2748" t="s">
        <v>6186</v>
      </c>
      <c r="AG2748" t="s">
        <v>6186</v>
      </c>
      <c r="AH2748" t="s">
        <v>6186</v>
      </c>
      <c r="AI2748" t="s">
        <v>6186</v>
      </c>
      <c r="AJ2748" t="s">
        <v>6186</v>
      </c>
      <c r="AK2748" t="s">
        <v>6186</v>
      </c>
      <c r="AL2748" t="s">
        <v>6186</v>
      </c>
      <c r="AM2748" t="s">
        <v>6186</v>
      </c>
      <c r="AN2748" t="s">
        <v>6186</v>
      </c>
      <c r="AO2748" t="s">
        <v>6186</v>
      </c>
      <c r="AP2748" t="s">
        <v>6186</v>
      </c>
      <c r="AQ2748" t="s">
        <v>6186</v>
      </c>
      <c r="AR2748" t="s">
        <v>6186</v>
      </c>
      <c r="AS2748" t="s">
        <v>6186</v>
      </c>
      <c r="AT2748" t="s">
        <v>6186</v>
      </c>
      <c r="AU2748" t="s">
        <v>6186</v>
      </c>
      <c r="AV2748" t="s">
        <v>6186</v>
      </c>
      <c r="AW2748" t="s">
        <v>6186</v>
      </c>
      <c r="AX2748" t="s">
        <v>6186</v>
      </c>
      <c r="AY2748" t="s">
        <v>6186</v>
      </c>
      <c r="AZ2748" t="s">
        <v>6186</v>
      </c>
      <c r="BA2748" t="s">
        <v>6186</v>
      </c>
      <c r="BB2748" t="s">
        <v>6186</v>
      </c>
      <c r="BC2748" t="s">
        <v>6186</v>
      </c>
      <c r="BD2748" t="s">
        <v>6186</v>
      </c>
    </row>
    <row r="2749" spans="1:56">
      <c r="A2749" t="s">
        <v>6190</v>
      </c>
      <c r="B2749">
        <v>3000</v>
      </c>
      <c r="C2749">
        <v>2002</v>
      </c>
      <c r="D2749" t="s">
        <v>6186</v>
      </c>
      <c r="E2749" t="s">
        <v>6186</v>
      </c>
      <c r="F2749" t="s">
        <v>6186</v>
      </c>
      <c r="H2749" t="s">
        <v>6186</v>
      </c>
      <c r="I2749" t="str">
        <f t="shared" si="46"/>
        <v/>
      </c>
      <c r="K2749" t="s">
        <v>6186</v>
      </c>
      <c r="L2749" t="s">
        <v>6186</v>
      </c>
      <c r="M2749" t="s">
        <v>6186</v>
      </c>
      <c r="N2749" t="s">
        <v>6186</v>
      </c>
      <c r="O2749" t="s">
        <v>6186</v>
      </c>
      <c r="P2749" t="s">
        <v>6186</v>
      </c>
      <c r="Q2749" t="s">
        <v>6186</v>
      </c>
      <c r="R2749" t="s">
        <v>6186</v>
      </c>
      <c r="S2749" t="s">
        <v>6186</v>
      </c>
      <c r="T2749" t="s">
        <v>6186</v>
      </c>
      <c r="U2749" t="s">
        <v>6186</v>
      </c>
      <c r="V2749" t="s">
        <v>6186</v>
      </c>
      <c r="W2749" t="s">
        <v>6186</v>
      </c>
      <c r="X2749" t="s">
        <v>6186</v>
      </c>
      <c r="Y2749" t="s">
        <v>6186</v>
      </c>
      <c r="Z2749" t="s">
        <v>6186</v>
      </c>
      <c r="AA2749" t="s">
        <v>6186</v>
      </c>
      <c r="AB2749" t="s">
        <v>6186</v>
      </c>
      <c r="AC2749" t="s">
        <v>6186</v>
      </c>
      <c r="AD2749" t="s">
        <v>6186</v>
      </c>
      <c r="AE2749" t="s">
        <v>6186</v>
      </c>
      <c r="AF2749" t="s">
        <v>6186</v>
      </c>
      <c r="AG2749" t="s">
        <v>6186</v>
      </c>
      <c r="AH2749" t="s">
        <v>6186</v>
      </c>
      <c r="AI2749" t="s">
        <v>6186</v>
      </c>
      <c r="AJ2749" t="s">
        <v>6186</v>
      </c>
      <c r="AK2749" t="s">
        <v>6186</v>
      </c>
      <c r="AL2749" t="s">
        <v>6186</v>
      </c>
      <c r="AM2749" t="s">
        <v>6186</v>
      </c>
      <c r="AN2749" t="s">
        <v>6186</v>
      </c>
      <c r="AO2749" t="s">
        <v>6186</v>
      </c>
      <c r="AP2749" t="s">
        <v>6186</v>
      </c>
      <c r="AQ2749" t="s">
        <v>6186</v>
      </c>
      <c r="AR2749" t="s">
        <v>6186</v>
      </c>
      <c r="AS2749" t="s">
        <v>6186</v>
      </c>
      <c r="AT2749" t="s">
        <v>6186</v>
      </c>
      <c r="AU2749" t="s">
        <v>6186</v>
      </c>
      <c r="AV2749" t="s">
        <v>6186</v>
      </c>
      <c r="AW2749" t="s">
        <v>6186</v>
      </c>
      <c r="AX2749" t="s">
        <v>6186</v>
      </c>
      <c r="AY2749" t="s">
        <v>6186</v>
      </c>
      <c r="AZ2749" t="s">
        <v>6186</v>
      </c>
      <c r="BA2749" t="s">
        <v>6186</v>
      </c>
      <c r="BB2749" t="s">
        <v>6186</v>
      </c>
      <c r="BC2749" t="s">
        <v>6186</v>
      </c>
      <c r="BD2749" t="s">
        <v>6186</v>
      </c>
    </row>
    <row r="2750" spans="1:56">
      <c r="A2750" t="s">
        <v>6190</v>
      </c>
      <c r="B2750">
        <v>5000</v>
      </c>
      <c r="C2750">
        <v>1983</v>
      </c>
      <c r="D2750">
        <v>49</v>
      </c>
      <c r="E2750">
        <v>4.7920000000000003E-3</v>
      </c>
      <c r="F2750">
        <v>17.056570000000001</v>
      </c>
      <c r="H2750">
        <v>14.515510000000001</v>
      </c>
      <c r="I2750">
        <f t="shared" si="46"/>
        <v>6.9558323920000012E-2</v>
      </c>
      <c r="K2750">
        <v>13.482889999999999</v>
      </c>
      <c r="L2750">
        <v>16.014589999999998</v>
      </c>
      <c r="M2750">
        <v>629.18982000000005</v>
      </c>
      <c r="N2750">
        <v>677.58255999999994</v>
      </c>
      <c r="O2750">
        <v>570.04313000000002</v>
      </c>
      <c r="P2750" t="s">
        <v>6186</v>
      </c>
      <c r="Q2750">
        <v>335.83879999999999</v>
      </c>
      <c r="R2750">
        <v>143.13149999999999</v>
      </c>
      <c r="S2750">
        <v>15.8537</v>
      </c>
      <c r="T2750">
        <v>0.43145699999999998</v>
      </c>
      <c r="U2750">
        <v>2.8625999999999999E-2</v>
      </c>
      <c r="V2750">
        <v>38.008719999999997</v>
      </c>
      <c r="W2750" t="s">
        <v>6186</v>
      </c>
      <c r="X2750" t="s">
        <v>6186</v>
      </c>
      <c r="Y2750">
        <v>1</v>
      </c>
      <c r="Z2750">
        <v>2.5999999999999999E-2</v>
      </c>
      <c r="AA2750">
        <v>0.28000000000000003</v>
      </c>
      <c r="AB2750">
        <v>0.69399999999999995</v>
      </c>
      <c r="AC2750" t="s">
        <v>6186</v>
      </c>
      <c r="AD2750" t="s">
        <v>6186</v>
      </c>
      <c r="AE2750">
        <v>0.73099999999999998</v>
      </c>
      <c r="AF2750" t="s">
        <v>6186</v>
      </c>
      <c r="AG2750" t="s">
        <v>6186</v>
      </c>
      <c r="AH2750" t="s">
        <v>6186</v>
      </c>
      <c r="AI2750">
        <v>0.26900000000000002</v>
      </c>
      <c r="AJ2750">
        <v>0.26900000000000002</v>
      </c>
      <c r="AK2750" t="s">
        <v>6186</v>
      </c>
      <c r="AL2750" t="s">
        <v>6186</v>
      </c>
      <c r="AM2750" t="s">
        <v>6186</v>
      </c>
      <c r="AN2750" t="s">
        <v>6186</v>
      </c>
      <c r="AO2750" t="s">
        <v>6186</v>
      </c>
      <c r="AP2750">
        <v>0.73099999999999998</v>
      </c>
      <c r="AQ2750" t="s">
        <v>6186</v>
      </c>
      <c r="AR2750" t="s">
        <v>6186</v>
      </c>
      <c r="AS2750" t="s">
        <v>6186</v>
      </c>
      <c r="AT2750" t="s">
        <v>6186</v>
      </c>
      <c r="AU2750" t="s">
        <v>6186</v>
      </c>
      <c r="AV2750">
        <v>3.7</v>
      </c>
      <c r="AW2750" t="s">
        <v>6186</v>
      </c>
      <c r="AX2750">
        <v>7.8</v>
      </c>
      <c r="AY2750">
        <v>1</v>
      </c>
      <c r="AZ2750" t="s">
        <v>6186</v>
      </c>
      <c r="BA2750" t="s">
        <v>6186</v>
      </c>
      <c r="BB2750" t="s">
        <v>6186</v>
      </c>
      <c r="BC2750" t="s">
        <v>6186</v>
      </c>
      <c r="BD2750" t="s">
        <v>6186</v>
      </c>
    </row>
    <row r="2751" spans="1:56">
      <c r="A2751" t="s">
        <v>6190</v>
      </c>
      <c r="B2751">
        <v>5000</v>
      </c>
      <c r="C2751">
        <v>1984</v>
      </c>
      <c r="D2751">
        <v>54</v>
      </c>
      <c r="E2751">
        <v>3.8240000000000001E-3</v>
      </c>
      <c r="F2751">
        <v>15.598509999999999</v>
      </c>
      <c r="H2751">
        <v>13.27633</v>
      </c>
      <c r="I2751">
        <f t="shared" si="46"/>
        <v>5.0768685920000001E-2</v>
      </c>
      <c r="K2751">
        <v>12.31353</v>
      </c>
      <c r="L2751">
        <v>14.67915</v>
      </c>
      <c r="M2751">
        <v>674.76733999999999</v>
      </c>
      <c r="N2751">
        <v>727.58500000000004</v>
      </c>
      <c r="O2751">
        <v>610.21241999999995</v>
      </c>
      <c r="P2751" t="s">
        <v>6186</v>
      </c>
      <c r="Q2751">
        <v>328.63920000000002</v>
      </c>
      <c r="R2751">
        <v>154.9263</v>
      </c>
      <c r="S2751">
        <v>15.144500000000001</v>
      </c>
      <c r="T2751">
        <v>0.47173500000000002</v>
      </c>
      <c r="U2751">
        <v>3.0984999999999999E-2</v>
      </c>
      <c r="V2751">
        <v>34.106360000000002</v>
      </c>
      <c r="W2751" t="s">
        <v>6186</v>
      </c>
      <c r="X2751" t="s">
        <v>6186</v>
      </c>
      <c r="Y2751">
        <v>1</v>
      </c>
      <c r="Z2751">
        <v>3.5000000000000003E-2</v>
      </c>
      <c r="AA2751">
        <v>0.44600000000000001</v>
      </c>
      <c r="AB2751">
        <v>0.51900000000000002</v>
      </c>
      <c r="AC2751" t="s">
        <v>6186</v>
      </c>
      <c r="AD2751" t="s">
        <v>6186</v>
      </c>
      <c r="AE2751">
        <v>0.91600000000000004</v>
      </c>
      <c r="AF2751" t="s">
        <v>6186</v>
      </c>
      <c r="AG2751" t="s">
        <v>6186</v>
      </c>
      <c r="AH2751" t="s">
        <v>6186</v>
      </c>
      <c r="AI2751">
        <v>8.4000000000000005E-2</v>
      </c>
      <c r="AJ2751">
        <v>8.4000000000000005E-2</v>
      </c>
      <c r="AK2751" t="s">
        <v>6186</v>
      </c>
      <c r="AL2751" t="s">
        <v>6186</v>
      </c>
      <c r="AM2751" t="s">
        <v>6186</v>
      </c>
      <c r="AN2751" t="s">
        <v>6186</v>
      </c>
      <c r="AO2751" t="s">
        <v>6186</v>
      </c>
      <c r="AP2751">
        <v>0.91600000000000004</v>
      </c>
      <c r="AQ2751" t="s">
        <v>6186</v>
      </c>
      <c r="AR2751" t="s">
        <v>6186</v>
      </c>
      <c r="AS2751" t="s">
        <v>6186</v>
      </c>
      <c r="AT2751" t="s">
        <v>6186</v>
      </c>
      <c r="AU2751" t="s">
        <v>6186</v>
      </c>
      <c r="AV2751">
        <v>3.6</v>
      </c>
      <c r="AW2751" t="s">
        <v>6186</v>
      </c>
      <c r="AX2751">
        <v>7.8</v>
      </c>
      <c r="AY2751">
        <v>1</v>
      </c>
      <c r="AZ2751" t="s">
        <v>6186</v>
      </c>
      <c r="BA2751" t="s">
        <v>6186</v>
      </c>
      <c r="BB2751" t="s">
        <v>6186</v>
      </c>
      <c r="BC2751" t="s">
        <v>6186</v>
      </c>
      <c r="BD2751" t="s">
        <v>6186</v>
      </c>
    </row>
    <row r="2752" spans="1:56">
      <c r="A2752" t="s">
        <v>6190</v>
      </c>
      <c r="B2752">
        <v>5000</v>
      </c>
      <c r="C2752">
        <v>1985</v>
      </c>
      <c r="D2752">
        <v>52</v>
      </c>
      <c r="E2752">
        <v>3.6180000000000001E-3</v>
      </c>
      <c r="F2752">
        <v>15.40771</v>
      </c>
      <c r="H2752">
        <v>13.111359999999999</v>
      </c>
      <c r="I2752">
        <f t="shared" si="46"/>
        <v>4.7436900480000002E-2</v>
      </c>
      <c r="K2752">
        <v>12.19703</v>
      </c>
      <c r="L2752">
        <v>14.4338</v>
      </c>
      <c r="M2752">
        <v>679.58991000000003</v>
      </c>
      <c r="N2752">
        <v>730.56077000000005</v>
      </c>
      <c r="O2752">
        <v>617.29219000000001</v>
      </c>
      <c r="P2752" t="s">
        <v>6186</v>
      </c>
      <c r="Q2752">
        <v>323.44869999999997</v>
      </c>
      <c r="R2752">
        <v>157.53479999999999</v>
      </c>
      <c r="S2752">
        <v>14.792999999999999</v>
      </c>
      <c r="T2752">
        <v>0.48633199999999999</v>
      </c>
      <c r="U2752">
        <v>3.1507E-2</v>
      </c>
      <c r="V2752">
        <v>33.319139999999997</v>
      </c>
      <c r="W2752" t="s">
        <v>6186</v>
      </c>
      <c r="X2752" t="s">
        <v>6186</v>
      </c>
      <c r="Y2752">
        <v>1</v>
      </c>
      <c r="Z2752">
        <v>1.4999999999999999E-2</v>
      </c>
      <c r="AA2752">
        <v>0.33300000000000002</v>
      </c>
      <c r="AB2752">
        <v>0.65200000000000002</v>
      </c>
      <c r="AC2752" t="s">
        <v>6186</v>
      </c>
      <c r="AD2752" t="s">
        <v>6186</v>
      </c>
      <c r="AE2752">
        <v>0.97199999999999998</v>
      </c>
      <c r="AF2752" t="s">
        <v>6186</v>
      </c>
      <c r="AG2752" t="s">
        <v>6186</v>
      </c>
      <c r="AH2752" t="s">
        <v>6186</v>
      </c>
      <c r="AI2752">
        <v>2.8000000000000001E-2</v>
      </c>
      <c r="AJ2752">
        <v>2.8000000000000001E-2</v>
      </c>
      <c r="AK2752" t="s">
        <v>6186</v>
      </c>
      <c r="AL2752" t="s">
        <v>6186</v>
      </c>
      <c r="AM2752" t="s">
        <v>6186</v>
      </c>
      <c r="AN2752" t="s">
        <v>6186</v>
      </c>
      <c r="AO2752" t="s">
        <v>6186</v>
      </c>
      <c r="AP2752">
        <v>0.97199999999999998</v>
      </c>
      <c r="AQ2752" t="s">
        <v>6186</v>
      </c>
      <c r="AR2752" t="s">
        <v>6186</v>
      </c>
      <c r="AS2752" t="s">
        <v>6186</v>
      </c>
      <c r="AT2752" t="s">
        <v>6186</v>
      </c>
      <c r="AU2752" t="s">
        <v>6186</v>
      </c>
      <c r="AV2752">
        <v>3.6</v>
      </c>
      <c r="AW2752" t="s">
        <v>6186</v>
      </c>
      <c r="AX2752">
        <v>7.8</v>
      </c>
      <c r="AY2752">
        <v>1</v>
      </c>
      <c r="AZ2752" t="s">
        <v>6186</v>
      </c>
      <c r="BA2752" t="s">
        <v>6186</v>
      </c>
      <c r="BB2752" t="s">
        <v>6186</v>
      </c>
      <c r="BC2752" t="s">
        <v>6186</v>
      </c>
      <c r="BD2752" t="s">
        <v>6186</v>
      </c>
    </row>
    <row r="2753" spans="1:56">
      <c r="A2753" t="s">
        <v>6190</v>
      </c>
      <c r="B2753">
        <v>5000</v>
      </c>
      <c r="C2753">
        <v>1986</v>
      </c>
      <c r="D2753">
        <v>62</v>
      </c>
      <c r="E2753">
        <v>4.0070000000000001E-3</v>
      </c>
      <c r="F2753">
        <v>15.95331</v>
      </c>
      <c r="H2753">
        <v>13.537330000000001</v>
      </c>
      <c r="I2753">
        <f t="shared" si="46"/>
        <v>5.4244081310000004E-2</v>
      </c>
      <c r="K2753">
        <v>12.53997</v>
      </c>
      <c r="L2753">
        <v>14.953239999999999</v>
      </c>
      <c r="M2753">
        <v>657.38824999999997</v>
      </c>
      <c r="N2753">
        <v>709.68341999999996</v>
      </c>
      <c r="O2753">
        <v>595.12876000000006</v>
      </c>
      <c r="P2753" t="s">
        <v>6186</v>
      </c>
      <c r="Q2753">
        <v>326.05119999999999</v>
      </c>
      <c r="R2753">
        <v>161.83029999999999</v>
      </c>
      <c r="S2753">
        <v>13.9666</v>
      </c>
      <c r="T2753">
        <v>0.49480099999999999</v>
      </c>
      <c r="U2753">
        <v>3.2365999999999999E-2</v>
      </c>
      <c r="V2753">
        <v>34.179209999999998</v>
      </c>
      <c r="W2753" t="s">
        <v>6186</v>
      </c>
      <c r="X2753" t="s">
        <v>6186</v>
      </c>
      <c r="Y2753">
        <v>1</v>
      </c>
      <c r="Z2753">
        <v>7.0000000000000001E-3</v>
      </c>
      <c r="AA2753">
        <v>0.40600000000000003</v>
      </c>
      <c r="AB2753">
        <v>0.58699999999999997</v>
      </c>
      <c r="AC2753" t="s">
        <v>6186</v>
      </c>
      <c r="AD2753" t="s">
        <v>6186</v>
      </c>
      <c r="AE2753">
        <v>0.751</v>
      </c>
      <c r="AF2753" t="s">
        <v>6186</v>
      </c>
      <c r="AG2753">
        <v>0.23499999999999999</v>
      </c>
      <c r="AH2753" t="s">
        <v>6186</v>
      </c>
      <c r="AI2753">
        <v>1.4E-2</v>
      </c>
      <c r="AJ2753">
        <v>1.4E-2</v>
      </c>
      <c r="AK2753" t="s">
        <v>6186</v>
      </c>
      <c r="AL2753" t="s">
        <v>6186</v>
      </c>
      <c r="AM2753" t="s">
        <v>6186</v>
      </c>
      <c r="AN2753" t="s">
        <v>6186</v>
      </c>
      <c r="AO2753" t="s">
        <v>6186</v>
      </c>
      <c r="AP2753">
        <v>0.98599999999999999</v>
      </c>
      <c r="AQ2753" t="s">
        <v>6186</v>
      </c>
      <c r="AR2753" t="s">
        <v>6186</v>
      </c>
      <c r="AS2753" t="s">
        <v>6186</v>
      </c>
      <c r="AT2753" t="s">
        <v>6186</v>
      </c>
      <c r="AU2753" t="s">
        <v>6186</v>
      </c>
      <c r="AV2753">
        <v>3.4</v>
      </c>
      <c r="AW2753" t="s">
        <v>6186</v>
      </c>
      <c r="AX2753">
        <v>7.9</v>
      </c>
      <c r="AY2753">
        <v>1</v>
      </c>
      <c r="AZ2753" t="s">
        <v>6186</v>
      </c>
      <c r="BA2753" t="s">
        <v>6186</v>
      </c>
      <c r="BB2753" t="s">
        <v>6186</v>
      </c>
      <c r="BC2753" t="s">
        <v>6186</v>
      </c>
      <c r="BD2753" t="s">
        <v>6186</v>
      </c>
    </row>
    <row r="2754" spans="1:56">
      <c r="A2754" t="s">
        <v>6190</v>
      </c>
      <c r="B2754">
        <v>5000</v>
      </c>
      <c r="C2754">
        <v>1987</v>
      </c>
      <c r="D2754">
        <v>64</v>
      </c>
      <c r="E2754">
        <v>4.3E-3</v>
      </c>
      <c r="F2754">
        <v>15.86492</v>
      </c>
      <c r="H2754">
        <v>13.436</v>
      </c>
      <c r="I2754">
        <f t="shared" si="46"/>
        <v>5.7774800000000001E-2</v>
      </c>
      <c r="K2754">
        <v>12.322050000000001</v>
      </c>
      <c r="L2754">
        <v>15.01121</v>
      </c>
      <c r="M2754">
        <v>661.85590000000002</v>
      </c>
      <c r="N2754">
        <v>721.69401000000005</v>
      </c>
      <c r="O2754">
        <v>592.39873999999998</v>
      </c>
      <c r="P2754" t="s">
        <v>6186</v>
      </c>
      <c r="Q2754">
        <v>322.57769999999999</v>
      </c>
      <c r="R2754">
        <v>167.15880000000001</v>
      </c>
      <c r="S2754">
        <v>13.914099999999999</v>
      </c>
      <c r="T2754">
        <v>0.51608600000000004</v>
      </c>
      <c r="U2754">
        <v>3.3432000000000003E-2</v>
      </c>
      <c r="V2754">
        <v>33.853830000000002</v>
      </c>
      <c r="W2754" t="s">
        <v>6186</v>
      </c>
      <c r="X2754" t="s">
        <v>6186</v>
      </c>
      <c r="Y2754">
        <v>1</v>
      </c>
      <c r="Z2754">
        <v>4.0000000000000001E-3</v>
      </c>
      <c r="AA2754">
        <v>0.51500000000000001</v>
      </c>
      <c r="AB2754">
        <v>0.48099999999999998</v>
      </c>
      <c r="AC2754" t="s">
        <v>6186</v>
      </c>
      <c r="AD2754" t="s">
        <v>6186</v>
      </c>
      <c r="AE2754">
        <v>0.45800000000000002</v>
      </c>
      <c r="AF2754" t="s">
        <v>6186</v>
      </c>
      <c r="AG2754">
        <v>0.4</v>
      </c>
      <c r="AH2754">
        <v>0.13600000000000001</v>
      </c>
      <c r="AI2754">
        <v>6.0000000000000001E-3</v>
      </c>
      <c r="AJ2754">
        <v>6.0000000000000001E-3</v>
      </c>
      <c r="AK2754" t="s">
        <v>6186</v>
      </c>
      <c r="AL2754" t="s">
        <v>6186</v>
      </c>
      <c r="AM2754" t="s">
        <v>6186</v>
      </c>
      <c r="AN2754" t="s">
        <v>6186</v>
      </c>
      <c r="AO2754" t="s">
        <v>6186</v>
      </c>
      <c r="AP2754">
        <v>0.99399999999999999</v>
      </c>
      <c r="AQ2754" t="s">
        <v>6186</v>
      </c>
      <c r="AR2754" t="s">
        <v>6186</v>
      </c>
      <c r="AS2754" t="s">
        <v>6186</v>
      </c>
      <c r="AT2754" t="s">
        <v>6186</v>
      </c>
      <c r="AU2754" t="s">
        <v>6186</v>
      </c>
      <c r="AV2754">
        <v>3.4</v>
      </c>
      <c r="AW2754" t="s">
        <v>6186</v>
      </c>
      <c r="AX2754">
        <v>7.7</v>
      </c>
      <c r="AY2754">
        <v>1</v>
      </c>
      <c r="AZ2754" t="s">
        <v>6186</v>
      </c>
      <c r="BA2754" t="s">
        <v>6186</v>
      </c>
      <c r="BB2754" t="s">
        <v>6186</v>
      </c>
      <c r="BC2754" t="s">
        <v>6186</v>
      </c>
      <c r="BD2754" t="s">
        <v>6186</v>
      </c>
    </row>
    <row r="2755" spans="1:56">
      <c r="A2755" t="s">
        <v>6190</v>
      </c>
      <c r="B2755">
        <v>5000</v>
      </c>
      <c r="C2755">
        <v>1988</v>
      </c>
      <c r="D2755">
        <v>100</v>
      </c>
      <c r="E2755">
        <v>6.5370000000000003E-3</v>
      </c>
      <c r="F2755">
        <v>16.74567</v>
      </c>
      <c r="H2755">
        <v>14.1555</v>
      </c>
      <c r="I2755">
        <f t="shared" si="46"/>
        <v>9.2534503500000004E-2</v>
      </c>
      <c r="K2755">
        <v>12.79218</v>
      </c>
      <c r="L2755">
        <v>16.09891</v>
      </c>
      <c r="M2755">
        <v>628.25823000000003</v>
      </c>
      <c r="N2755">
        <v>695.21932000000004</v>
      </c>
      <c r="O2755">
        <v>552.41182000000003</v>
      </c>
      <c r="P2755" t="s">
        <v>6186</v>
      </c>
      <c r="Q2755">
        <v>311.9812</v>
      </c>
      <c r="R2755">
        <v>156.40549999999999</v>
      </c>
      <c r="S2755">
        <v>14.5495</v>
      </c>
      <c r="T2755">
        <v>0.49972800000000001</v>
      </c>
      <c r="U2755">
        <v>3.1281000000000003E-2</v>
      </c>
      <c r="V2755">
        <v>35.56324</v>
      </c>
      <c r="W2755" t="s">
        <v>6186</v>
      </c>
      <c r="X2755" t="s">
        <v>6186</v>
      </c>
      <c r="Y2755">
        <v>1</v>
      </c>
      <c r="Z2755">
        <v>0</v>
      </c>
      <c r="AA2755">
        <v>0.25800000000000001</v>
      </c>
      <c r="AB2755">
        <v>0.74199999999999999</v>
      </c>
      <c r="AC2755" t="s">
        <v>6186</v>
      </c>
      <c r="AD2755" t="s">
        <v>6186</v>
      </c>
      <c r="AE2755">
        <v>0.01</v>
      </c>
      <c r="AF2755" t="s">
        <v>6186</v>
      </c>
      <c r="AG2755">
        <v>0.84</v>
      </c>
      <c r="AH2755">
        <v>0.14299999999999999</v>
      </c>
      <c r="AI2755">
        <v>7.0000000000000001E-3</v>
      </c>
      <c r="AJ2755">
        <v>7.0000000000000001E-3</v>
      </c>
      <c r="AK2755" t="s">
        <v>6186</v>
      </c>
      <c r="AL2755" t="s">
        <v>6186</v>
      </c>
      <c r="AM2755" t="s">
        <v>6186</v>
      </c>
      <c r="AN2755" t="s">
        <v>6186</v>
      </c>
      <c r="AO2755" t="s">
        <v>6186</v>
      </c>
      <c r="AP2755">
        <v>0.99299999999999999</v>
      </c>
      <c r="AQ2755" t="s">
        <v>6186</v>
      </c>
      <c r="AR2755" t="s">
        <v>6186</v>
      </c>
      <c r="AS2755" t="s">
        <v>6186</v>
      </c>
      <c r="AT2755" t="s">
        <v>6186</v>
      </c>
      <c r="AU2755" t="s">
        <v>6186</v>
      </c>
      <c r="AV2755">
        <v>3.7</v>
      </c>
      <c r="AW2755" t="s">
        <v>6186</v>
      </c>
      <c r="AX2755">
        <v>7.8</v>
      </c>
      <c r="AY2755">
        <v>1</v>
      </c>
      <c r="AZ2755" t="s">
        <v>6186</v>
      </c>
      <c r="BA2755" t="s">
        <v>6186</v>
      </c>
      <c r="BB2755" t="s">
        <v>6186</v>
      </c>
      <c r="BC2755" t="s">
        <v>6186</v>
      </c>
      <c r="BD2755" t="s">
        <v>6186</v>
      </c>
    </row>
    <row r="2756" spans="1:56">
      <c r="A2756" t="s">
        <v>6190</v>
      </c>
      <c r="B2756">
        <v>5000</v>
      </c>
      <c r="C2756">
        <v>1989</v>
      </c>
      <c r="D2756">
        <v>99</v>
      </c>
      <c r="E2756">
        <v>6.8380000000000003E-3</v>
      </c>
      <c r="F2756">
        <v>16.4771</v>
      </c>
      <c r="H2756">
        <v>13.891690000000001</v>
      </c>
      <c r="I2756">
        <f t="shared" si="46"/>
        <v>9.4991376220000007E-2</v>
      </c>
      <c r="K2756">
        <v>12.526719999999999</v>
      </c>
      <c r="L2756">
        <v>15.793060000000001</v>
      </c>
      <c r="M2756">
        <v>640.12194999999997</v>
      </c>
      <c r="N2756">
        <v>709.87521000000004</v>
      </c>
      <c r="O2756">
        <v>563.05372</v>
      </c>
      <c r="P2756" t="s">
        <v>6186</v>
      </c>
      <c r="Q2756">
        <v>314.63819999999998</v>
      </c>
      <c r="R2756">
        <v>158.99250000000001</v>
      </c>
      <c r="S2756">
        <v>13.8934</v>
      </c>
      <c r="T2756">
        <v>0.50312900000000005</v>
      </c>
      <c r="U2756">
        <v>3.1799000000000001E-2</v>
      </c>
      <c r="V2756">
        <v>34.951920000000001</v>
      </c>
      <c r="W2756" t="s">
        <v>6186</v>
      </c>
      <c r="X2756" t="s">
        <v>6186</v>
      </c>
      <c r="Y2756">
        <v>1</v>
      </c>
      <c r="Z2756">
        <v>0</v>
      </c>
      <c r="AA2756">
        <v>0.23300000000000001</v>
      </c>
      <c r="AB2756">
        <v>0.76600000000000001</v>
      </c>
      <c r="AC2756" t="s">
        <v>6186</v>
      </c>
      <c r="AD2756" t="s">
        <v>6186</v>
      </c>
      <c r="AE2756" t="s">
        <v>6186</v>
      </c>
      <c r="AF2756" t="s">
        <v>6186</v>
      </c>
      <c r="AG2756">
        <v>0.83</v>
      </c>
      <c r="AH2756">
        <v>0.16500000000000001</v>
      </c>
      <c r="AI2756">
        <v>5.0000000000000001E-3</v>
      </c>
      <c r="AJ2756">
        <v>5.0000000000000001E-3</v>
      </c>
      <c r="AK2756" t="s">
        <v>6186</v>
      </c>
      <c r="AL2756" t="s">
        <v>6186</v>
      </c>
      <c r="AM2756" t="s">
        <v>6186</v>
      </c>
      <c r="AN2756" t="s">
        <v>6186</v>
      </c>
      <c r="AO2756" t="s">
        <v>6186</v>
      </c>
      <c r="AP2756">
        <v>0.995</v>
      </c>
      <c r="AQ2756" t="s">
        <v>6186</v>
      </c>
      <c r="AR2756" t="s">
        <v>6186</v>
      </c>
      <c r="AS2756" t="s">
        <v>6186</v>
      </c>
      <c r="AT2756" t="s">
        <v>6186</v>
      </c>
      <c r="AU2756" t="s">
        <v>6186</v>
      </c>
      <c r="AV2756">
        <v>3.7</v>
      </c>
      <c r="AW2756" t="s">
        <v>6186</v>
      </c>
      <c r="AX2756">
        <v>7.9</v>
      </c>
      <c r="AY2756">
        <v>1</v>
      </c>
      <c r="AZ2756" t="s">
        <v>6186</v>
      </c>
      <c r="BA2756" t="s">
        <v>6186</v>
      </c>
      <c r="BB2756" t="s">
        <v>6186</v>
      </c>
      <c r="BC2756" t="s">
        <v>6186</v>
      </c>
      <c r="BD2756" t="s">
        <v>6186</v>
      </c>
    </row>
    <row r="2757" spans="1:56">
      <c r="A2757" t="s">
        <v>6190</v>
      </c>
      <c r="B2757">
        <v>5000</v>
      </c>
      <c r="C2757">
        <v>1990</v>
      </c>
      <c r="D2757">
        <v>84</v>
      </c>
      <c r="E2757">
        <v>6.6220000000000003E-3</v>
      </c>
      <c r="F2757">
        <v>16.480250000000002</v>
      </c>
      <c r="H2757">
        <v>13.85825</v>
      </c>
      <c r="I2757">
        <f t="shared" si="46"/>
        <v>9.1769331500000009E-2</v>
      </c>
      <c r="K2757">
        <v>12.473380000000001</v>
      </c>
      <c r="L2757">
        <v>15.74164</v>
      </c>
      <c r="M2757">
        <v>641.74998000000005</v>
      </c>
      <c r="N2757">
        <v>713.00810999999999</v>
      </c>
      <c r="O2757">
        <v>564.96081000000004</v>
      </c>
      <c r="P2757" t="s">
        <v>6186</v>
      </c>
      <c r="Q2757">
        <v>317.09339999999997</v>
      </c>
      <c r="R2757">
        <v>165.33179999999999</v>
      </c>
      <c r="S2757">
        <v>12.686199999999999</v>
      </c>
      <c r="T2757">
        <v>0.51879200000000003</v>
      </c>
      <c r="U2757">
        <v>3.3065999999999998E-2</v>
      </c>
      <c r="V2757">
        <v>34.785380000000004</v>
      </c>
      <c r="W2757" t="s">
        <v>6186</v>
      </c>
      <c r="X2757">
        <v>3.0000000000000001E-3</v>
      </c>
      <c r="Y2757">
        <v>0.997</v>
      </c>
      <c r="Z2757" t="s">
        <v>6186</v>
      </c>
      <c r="AA2757">
        <v>0.13100000000000001</v>
      </c>
      <c r="AB2757">
        <v>0.86899999999999999</v>
      </c>
      <c r="AC2757" t="s">
        <v>6186</v>
      </c>
      <c r="AD2757" t="s">
        <v>6186</v>
      </c>
      <c r="AE2757" t="s">
        <v>6186</v>
      </c>
      <c r="AF2757" t="s">
        <v>6186</v>
      </c>
      <c r="AG2757">
        <v>0.81799999999999995</v>
      </c>
      <c r="AH2757">
        <v>0.17499999999999999</v>
      </c>
      <c r="AI2757">
        <v>7.0000000000000001E-3</v>
      </c>
      <c r="AJ2757">
        <v>7.0000000000000001E-3</v>
      </c>
      <c r="AK2757" t="s">
        <v>6186</v>
      </c>
      <c r="AL2757" t="s">
        <v>6186</v>
      </c>
      <c r="AM2757" t="s">
        <v>6186</v>
      </c>
      <c r="AN2757" t="s">
        <v>6186</v>
      </c>
      <c r="AO2757" t="s">
        <v>6186</v>
      </c>
      <c r="AP2757">
        <v>0.99299999999999999</v>
      </c>
      <c r="AQ2757" t="s">
        <v>6186</v>
      </c>
      <c r="AR2757" t="s">
        <v>6186</v>
      </c>
      <c r="AS2757" t="s">
        <v>6186</v>
      </c>
      <c r="AT2757" t="s">
        <v>6186</v>
      </c>
      <c r="AU2757" t="s">
        <v>6186</v>
      </c>
      <c r="AV2757">
        <v>3.9</v>
      </c>
      <c r="AW2757" t="s">
        <v>6186</v>
      </c>
      <c r="AX2757">
        <v>7.7</v>
      </c>
      <c r="AY2757">
        <v>1</v>
      </c>
      <c r="AZ2757" t="s">
        <v>6186</v>
      </c>
      <c r="BA2757" t="s">
        <v>6186</v>
      </c>
      <c r="BB2757" t="s">
        <v>6186</v>
      </c>
      <c r="BC2757" t="s">
        <v>6186</v>
      </c>
      <c r="BD2757" t="s">
        <v>6186</v>
      </c>
    </row>
    <row r="2758" spans="1:56">
      <c r="A2758" t="s">
        <v>6190</v>
      </c>
      <c r="B2758">
        <v>5000</v>
      </c>
      <c r="C2758">
        <v>1991</v>
      </c>
      <c r="D2758">
        <v>56</v>
      </c>
      <c r="E2758">
        <v>4.4190000000000002E-3</v>
      </c>
      <c r="F2758">
        <v>16.60642</v>
      </c>
      <c r="H2758">
        <v>13.92343</v>
      </c>
      <c r="I2758">
        <f t="shared" si="46"/>
        <v>6.1527637170000003E-2</v>
      </c>
      <c r="K2758">
        <v>12.49343</v>
      </c>
      <c r="L2758">
        <v>15.828519999999999</v>
      </c>
      <c r="M2758">
        <v>638.87186999999994</v>
      </c>
      <c r="N2758">
        <v>712.00351000000001</v>
      </c>
      <c r="O2758">
        <v>561.97164999999995</v>
      </c>
      <c r="P2758" t="s">
        <v>6186</v>
      </c>
      <c r="Q2758">
        <v>315.22660000000002</v>
      </c>
      <c r="R2758">
        <v>165.1977</v>
      </c>
      <c r="S2758">
        <v>12.7933</v>
      </c>
      <c r="T2758">
        <v>0.52196600000000004</v>
      </c>
      <c r="U2758">
        <v>3.304E-2</v>
      </c>
      <c r="V2758">
        <v>34.922069999999998</v>
      </c>
      <c r="W2758" t="s">
        <v>6186</v>
      </c>
      <c r="X2758" t="s">
        <v>6186</v>
      </c>
      <c r="Y2758">
        <v>1</v>
      </c>
      <c r="Z2758" t="s">
        <v>6186</v>
      </c>
      <c r="AA2758">
        <v>0.13600000000000001</v>
      </c>
      <c r="AB2758">
        <v>0.86399999999999999</v>
      </c>
      <c r="AC2758" t="s">
        <v>6186</v>
      </c>
      <c r="AD2758" t="s">
        <v>6186</v>
      </c>
      <c r="AE2758" t="s">
        <v>6186</v>
      </c>
      <c r="AF2758" t="s">
        <v>6186</v>
      </c>
      <c r="AG2758">
        <v>0.82799999999999996</v>
      </c>
      <c r="AH2758">
        <v>0.16300000000000001</v>
      </c>
      <c r="AI2758">
        <v>8.0000000000000002E-3</v>
      </c>
      <c r="AJ2758">
        <v>8.0000000000000002E-3</v>
      </c>
      <c r="AK2758" t="s">
        <v>6186</v>
      </c>
      <c r="AL2758" t="s">
        <v>6186</v>
      </c>
      <c r="AM2758" t="s">
        <v>6186</v>
      </c>
      <c r="AN2758" t="s">
        <v>6186</v>
      </c>
      <c r="AO2758" t="s">
        <v>6186</v>
      </c>
      <c r="AP2758">
        <v>0.99199999999999999</v>
      </c>
      <c r="AQ2758" t="s">
        <v>6186</v>
      </c>
      <c r="AR2758" t="s">
        <v>6186</v>
      </c>
      <c r="AS2758" t="s">
        <v>6186</v>
      </c>
      <c r="AT2758" t="s">
        <v>6186</v>
      </c>
      <c r="AU2758" t="s">
        <v>6186</v>
      </c>
      <c r="AV2758">
        <v>3.8</v>
      </c>
      <c r="AW2758" t="s">
        <v>6186</v>
      </c>
      <c r="AX2758">
        <v>7.6</v>
      </c>
      <c r="AY2758">
        <v>1</v>
      </c>
      <c r="AZ2758" t="s">
        <v>6186</v>
      </c>
      <c r="BA2758" t="s">
        <v>6186</v>
      </c>
      <c r="BB2758" t="s">
        <v>6186</v>
      </c>
      <c r="BC2758" t="s">
        <v>6186</v>
      </c>
      <c r="BD2758" t="s">
        <v>6186</v>
      </c>
    </row>
    <row r="2759" spans="1:56">
      <c r="A2759" t="s">
        <v>6190</v>
      </c>
      <c r="B2759">
        <v>5000</v>
      </c>
      <c r="C2759">
        <v>1992</v>
      </c>
      <c r="D2759">
        <v>92</v>
      </c>
      <c r="E2759">
        <v>7.5570000000000003E-3</v>
      </c>
      <c r="F2759">
        <v>17.539200000000001</v>
      </c>
      <c r="H2759">
        <v>14.66366</v>
      </c>
      <c r="I2759">
        <f t="shared" si="46"/>
        <v>0.11081327862000001</v>
      </c>
      <c r="K2759">
        <v>13.089090000000001</v>
      </c>
      <c r="L2759">
        <v>16.729040000000001</v>
      </c>
      <c r="M2759">
        <v>606.37630000000001</v>
      </c>
      <c r="N2759">
        <v>679.33587</v>
      </c>
      <c r="O2759">
        <v>531.49769000000003</v>
      </c>
      <c r="P2759" t="s">
        <v>6186</v>
      </c>
      <c r="Q2759">
        <v>305.274</v>
      </c>
      <c r="R2759">
        <v>169.42410000000001</v>
      </c>
      <c r="S2759">
        <v>12.4163</v>
      </c>
      <c r="T2759">
        <v>0.55703400000000003</v>
      </c>
      <c r="U2759">
        <v>3.3884999999999998E-2</v>
      </c>
      <c r="V2759">
        <v>36.898449999999997</v>
      </c>
      <c r="W2759" t="s">
        <v>6186</v>
      </c>
      <c r="X2759">
        <v>0.154</v>
      </c>
      <c r="Y2759">
        <v>0.84599999999999997</v>
      </c>
      <c r="Z2759" t="s">
        <v>6186</v>
      </c>
      <c r="AA2759">
        <v>0.186</v>
      </c>
      <c r="AB2759">
        <v>0.81399999999999995</v>
      </c>
      <c r="AC2759" t="s">
        <v>6186</v>
      </c>
      <c r="AD2759" t="s">
        <v>6186</v>
      </c>
      <c r="AE2759" t="s">
        <v>6186</v>
      </c>
      <c r="AF2759" t="s">
        <v>6186</v>
      </c>
      <c r="AG2759">
        <v>0.9</v>
      </c>
      <c r="AH2759">
        <v>9.5000000000000001E-2</v>
      </c>
      <c r="AI2759">
        <v>5.0000000000000001E-3</v>
      </c>
      <c r="AJ2759">
        <v>5.0000000000000001E-3</v>
      </c>
      <c r="AK2759" t="s">
        <v>6186</v>
      </c>
      <c r="AL2759" t="s">
        <v>6186</v>
      </c>
      <c r="AM2759" t="s">
        <v>6186</v>
      </c>
      <c r="AN2759" t="s">
        <v>6186</v>
      </c>
      <c r="AO2759" t="s">
        <v>6186</v>
      </c>
      <c r="AP2759">
        <v>0.995</v>
      </c>
      <c r="AQ2759" t="s">
        <v>6186</v>
      </c>
      <c r="AR2759" t="s">
        <v>6186</v>
      </c>
      <c r="AS2759" t="s">
        <v>6186</v>
      </c>
      <c r="AT2759" t="s">
        <v>6186</v>
      </c>
      <c r="AU2759" t="s">
        <v>6186</v>
      </c>
      <c r="AV2759">
        <v>3.8</v>
      </c>
      <c r="AW2759" t="s">
        <v>6186</v>
      </c>
      <c r="AX2759">
        <v>7.1</v>
      </c>
      <c r="AY2759">
        <v>1</v>
      </c>
      <c r="AZ2759" t="s">
        <v>6186</v>
      </c>
      <c r="BA2759" t="s">
        <v>6186</v>
      </c>
      <c r="BB2759" t="s">
        <v>6186</v>
      </c>
      <c r="BC2759" t="s">
        <v>6186</v>
      </c>
      <c r="BD2759" t="s">
        <v>6186</v>
      </c>
    </row>
    <row r="2760" spans="1:56">
      <c r="A2760" t="s">
        <v>6190</v>
      </c>
      <c r="B2760">
        <v>5000</v>
      </c>
      <c r="C2760">
        <v>1993</v>
      </c>
      <c r="D2760">
        <v>101</v>
      </c>
      <c r="E2760">
        <v>7.6449999999999999E-3</v>
      </c>
      <c r="F2760">
        <v>17.709669999999999</v>
      </c>
      <c r="H2760">
        <v>14.767989999999999</v>
      </c>
      <c r="I2760">
        <f t="shared" si="46"/>
        <v>0.11290128355</v>
      </c>
      <c r="K2760">
        <v>13.11877</v>
      </c>
      <c r="L2760">
        <v>16.89621</v>
      </c>
      <c r="M2760">
        <v>601.77467999999999</v>
      </c>
      <c r="N2760">
        <v>677.42614000000003</v>
      </c>
      <c r="O2760">
        <v>525.97604999999999</v>
      </c>
      <c r="P2760" t="s">
        <v>6186</v>
      </c>
      <c r="Q2760">
        <v>305.90230000000003</v>
      </c>
      <c r="R2760">
        <v>184.4237</v>
      </c>
      <c r="S2760">
        <v>10.9641</v>
      </c>
      <c r="T2760">
        <v>0.607209</v>
      </c>
      <c r="U2760">
        <v>3.6885000000000001E-2</v>
      </c>
      <c r="V2760">
        <v>37.0989</v>
      </c>
      <c r="W2760" t="s">
        <v>6186</v>
      </c>
      <c r="X2760">
        <v>0.183</v>
      </c>
      <c r="Y2760">
        <v>0.81699999999999995</v>
      </c>
      <c r="Z2760" t="s">
        <v>6186</v>
      </c>
      <c r="AA2760">
        <v>0.13600000000000001</v>
      </c>
      <c r="AB2760">
        <v>0.86399999999999999</v>
      </c>
      <c r="AC2760" t="s">
        <v>6186</v>
      </c>
      <c r="AD2760" t="s">
        <v>6186</v>
      </c>
      <c r="AE2760" t="s">
        <v>6186</v>
      </c>
      <c r="AF2760" t="s">
        <v>6186</v>
      </c>
      <c r="AG2760">
        <v>0.94299999999999995</v>
      </c>
      <c r="AH2760">
        <v>5.7000000000000002E-2</v>
      </c>
      <c r="AI2760" t="s">
        <v>6186</v>
      </c>
      <c r="AJ2760" t="s">
        <v>6186</v>
      </c>
      <c r="AK2760" t="s">
        <v>6186</v>
      </c>
      <c r="AL2760" t="s">
        <v>6186</v>
      </c>
      <c r="AM2760" t="s">
        <v>6186</v>
      </c>
      <c r="AN2760" t="s">
        <v>6186</v>
      </c>
      <c r="AO2760" t="s">
        <v>6186</v>
      </c>
      <c r="AP2760">
        <v>1</v>
      </c>
      <c r="AQ2760" t="s">
        <v>6186</v>
      </c>
      <c r="AR2760" t="s">
        <v>6186</v>
      </c>
      <c r="AS2760" t="s">
        <v>6186</v>
      </c>
      <c r="AT2760" t="s">
        <v>6186</v>
      </c>
      <c r="AU2760" t="s">
        <v>6186</v>
      </c>
      <c r="AV2760">
        <v>3.9</v>
      </c>
      <c r="AW2760" t="s">
        <v>6186</v>
      </c>
      <c r="AX2760">
        <v>7.1</v>
      </c>
      <c r="AY2760">
        <v>1</v>
      </c>
      <c r="AZ2760" t="s">
        <v>6186</v>
      </c>
      <c r="BA2760" t="s">
        <v>6186</v>
      </c>
      <c r="BB2760" t="s">
        <v>6186</v>
      </c>
      <c r="BC2760" t="s">
        <v>6186</v>
      </c>
      <c r="BD2760" t="s">
        <v>6186</v>
      </c>
    </row>
    <row r="2761" spans="1:56">
      <c r="A2761" t="s">
        <v>6190</v>
      </c>
      <c r="B2761">
        <v>5000</v>
      </c>
      <c r="C2761">
        <v>1994</v>
      </c>
      <c r="D2761">
        <v>108</v>
      </c>
      <c r="E2761">
        <v>7.6790000000000001E-3</v>
      </c>
      <c r="F2761">
        <v>17.632840000000002</v>
      </c>
      <c r="H2761">
        <v>14.695869999999999</v>
      </c>
      <c r="I2761">
        <f t="shared" si="46"/>
        <v>0.11284958572999999</v>
      </c>
      <c r="K2761">
        <v>12.88325</v>
      </c>
      <c r="L2761">
        <v>17.043780000000002</v>
      </c>
      <c r="M2761">
        <v>604.72753</v>
      </c>
      <c r="N2761">
        <v>689.81065000000001</v>
      </c>
      <c r="O2761">
        <v>521.42191000000003</v>
      </c>
      <c r="P2761" t="s">
        <v>6186</v>
      </c>
      <c r="Q2761">
        <v>307.69389999999999</v>
      </c>
      <c r="R2761">
        <v>190.32329999999999</v>
      </c>
      <c r="S2761">
        <v>10.6723</v>
      </c>
      <c r="T2761">
        <v>0.62273900000000004</v>
      </c>
      <c r="U2761">
        <v>3.8065000000000002E-2</v>
      </c>
      <c r="V2761">
        <v>36.830109999999998</v>
      </c>
      <c r="W2761" t="s">
        <v>6186</v>
      </c>
      <c r="X2761">
        <v>0.183</v>
      </c>
      <c r="Y2761">
        <v>0.81699999999999995</v>
      </c>
      <c r="Z2761" t="s">
        <v>6186</v>
      </c>
      <c r="AA2761">
        <v>0.12</v>
      </c>
      <c r="AB2761">
        <v>0.88</v>
      </c>
      <c r="AC2761" t="s">
        <v>6186</v>
      </c>
      <c r="AD2761" t="s">
        <v>6186</v>
      </c>
      <c r="AE2761" t="s">
        <v>6186</v>
      </c>
      <c r="AF2761" t="s">
        <v>6186</v>
      </c>
      <c r="AG2761">
        <v>0.98</v>
      </c>
      <c r="AH2761">
        <v>0.02</v>
      </c>
      <c r="AI2761" t="s">
        <v>6186</v>
      </c>
      <c r="AJ2761" t="s">
        <v>6186</v>
      </c>
      <c r="AK2761" t="s">
        <v>6186</v>
      </c>
      <c r="AL2761" t="s">
        <v>6186</v>
      </c>
      <c r="AM2761" t="s">
        <v>6186</v>
      </c>
      <c r="AN2761" t="s">
        <v>6186</v>
      </c>
      <c r="AO2761" t="s">
        <v>6186</v>
      </c>
      <c r="AP2761">
        <v>1</v>
      </c>
      <c r="AQ2761" t="s">
        <v>6186</v>
      </c>
      <c r="AR2761" t="s">
        <v>6186</v>
      </c>
      <c r="AS2761" t="s">
        <v>6186</v>
      </c>
      <c r="AT2761" t="s">
        <v>6186</v>
      </c>
      <c r="AU2761" t="s">
        <v>6186</v>
      </c>
      <c r="AV2761">
        <v>3.9</v>
      </c>
      <c r="AW2761" t="s">
        <v>6186</v>
      </c>
      <c r="AX2761">
        <v>7.2</v>
      </c>
      <c r="AY2761">
        <v>1</v>
      </c>
      <c r="AZ2761" t="s">
        <v>6186</v>
      </c>
      <c r="BA2761" t="s">
        <v>6186</v>
      </c>
      <c r="BB2761" t="s">
        <v>6186</v>
      </c>
      <c r="BC2761" t="s">
        <v>6186</v>
      </c>
      <c r="BD2761" t="s">
        <v>6186</v>
      </c>
    </row>
    <row r="2762" spans="1:56">
      <c r="A2762" t="s">
        <v>6190</v>
      </c>
      <c r="B2762">
        <v>5000</v>
      </c>
      <c r="C2762">
        <v>1995</v>
      </c>
      <c r="D2762">
        <v>106</v>
      </c>
      <c r="E2762">
        <v>7.0130000000000001E-3</v>
      </c>
      <c r="F2762">
        <v>17.770569999999999</v>
      </c>
      <c r="H2762">
        <v>14.739710000000001</v>
      </c>
      <c r="I2762">
        <f t="shared" si="46"/>
        <v>0.10336958623</v>
      </c>
      <c r="K2762">
        <v>13.01904</v>
      </c>
      <c r="L2762">
        <v>16.868310000000001</v>
      </c>
      <c r="M2762">
        <v>602.92891999999995</v>
      </c>
      <c r="N2762">
        <v>682.61545999999998</v>
      </c>
      <c r="O2762">
        <v>526.84582999999998</v>
      </c>
      <c r="P2762" t="s">
        <v>6186</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6186</v>
      </c>
      <c r="AD2762" t="s">
        <v>6186</v>
      </c>
      <c r="AE2762" t="s">
        <v>6186</v>
      </c>
      <c r="AF2762" t="s">
        <v>6186</v>
      </c>
      <c r="AG2762">
        <v>0.90200000000000002</v>
      </c>
      <c r="AH2762">
        <v>9.8000000000000004E-2</v>
      </c>
      <c r="AI2762" t="s">
        <v>6186</v>
      </c>
      <c r="AJ2762" t="s">
        <v>6186</v>
      </c>
      <c r="AK2762" t="s">
        <v>6186</v>
      </c>
      <c r="AL2762" t="s">
        <v>6186</v>
      </c>
      <c r="AM2762" t="s">
        <v>6186</v>
      </c>
      <c r="AN2762" t="s">
        <v>6186</v>
      </c>
      <c r="AO2762" t="s">
        <v>6186</v>
      </c>
      <c r="AP2762">
        <v>1</v>
      </c>
      <c r="AQ2762" t="s">
        <v>6186</v>
      </c>
      <c r="AR2762" t="s">
        <v>6186</v>
      </c>
      <c r="AS2762" t="s">
        <v>6186</v>
      </c>
      <c r="AT2762" t="s">
        <v>6186</v>
      </c>
      <c r="AU2762" t="s">
        <v>6186</v>
      </c>
      <c r="AV2762">
        <v>3.9</v>
      </c>
      <c r="AW2762" t="s">
        <v>6186</v>
      </c>
      <c r="AX2762">
        <v>7</v>
      </c>
      <c r="AY2762">
        <v>0.99299999999999999</v>
      </c>
      <c r="AZ2762">
        <v>7.0000000000000001E-3</v>
      </c>
      <c r="BA2762" t="s">
        <v>6186</v>
      </c>
      <c r="BB2762" t="s">
        <v>6186</v>
      </c>
      <c r="BC2762" t="s">
        <v>6186</v>
      </c>
      <c r="BD2762" t="s">
        <v>6186</v>
      </c>
    </row>
    <row r="2763" spans="1:56">
      <c r="A2763" t="s">
        <v>6190</v>
      </c>
      <c r="B2763">
        <v>5000</v>
      </c>
      <c r="C2763">
        <v>1996</v>
      </c>
      <c r="D2763">
        <v>100</v>
      </c>
      <c r="E2763">
        <v>7.6210000000000002E-3</v>
      </c>
      <c r="F2763">
        <v>17.84797</v>
      </c>
      <c r="H2763">
        <v>14.7776</v>
      </c>
      <c r="I2763">
        <f t="shared" ref="I2763:I2826" si="47">IFERROR(H2763*E2763,"")</f>
        <v>0.1126200896</v>
      </c>
      <c r="K2763">
        <v>12.949490000000001</v>
      </c>
      <c r="L2763">
        <v>17.018830000000001</v>
      </c>
      <c r="M2763">
        <v>601.38309000000004</v>
      </c>
      <c r="N2763">
        <v>686.28192999999999</v>
      </c>
      <c r="O2763">
        <v>522.18631000000005</v>
      </c>
      <c r="P2763" t="s">
        <v>6186</v>
      </c>
      <c r="Q2763">
        <v>316.82499999999999</v>
      </c>
      <c r="R2763">
        <v>203.49019999999999</v>
      </c>
      <c r="S2763">
        <v>10.957800000000001</v>
      </c>
      <c r="T2763">
        <v>0.64399300000000004</v>
      </c>
      <c r="U2763">
        <v>4.0697999999999998E-2</v>
      </c>
      <c r="V2763">
        <v>37.037750000000003</v>
      </c>
      <c r="W2763" t="s">
        <v>6186</v>
      </c>
      <c r="X2763">
        <v>0.152</v>
      </c>
      <c r="Y2763">
        <v>0.84799999999999998</v>
      </c>
      <c r="Z2763" t="s">
        <v>6186</v>
      </c>
      <c r="AA2763">
        <v>6.9000000000000006E-2</v>
      </c>
      <c r="AB2763">
        <v>0.93100000000000005</v>
      </c>
      <c r="AC2763" t="s">
        <v>6186</v>
      </c>
      <c r="AD2763" t="s">
        <v>6186</v>
      </c>
      <c r="AE2763" t="s">
        <v>6186</v>
      </c>
      <c r="AF2763" t="s">
        <v>6186</v>
      </c>
      <c r="AG2763">
        <v>1</v>
      </c>
      <c r="AH2763" t="s">
        <v>6186</v>
      </c>
      <c r="AI2763" t="s">
        <v>6186</v>
      </c>
      <c r="AJ2763" t="s">
        <v>6186</v>
      </c>
      <c r="AK2763" t="s">
        <v>6186</v>
      </c>
      <c r="AL2763" t="s">
        <v>6186</v>
      </c>
      <c r="AM2763" t="s">
        <v>6186</v>
      </c>
      <c r="AN2763" t="s">
        <v>6186</v>
      </c>
      <c r="AO2763" t="s">
        <v>6186</v>
      </c>
      <c r="AP2763">
        <v>1</v>
      </c>
      <c r="AQ2763" t="s">
        <v>6186</v>
      </c>
      <c r="AR2763" t="s">
        <v>6186</v>
      </c>
      <c r="AS2763" t="s">
        <v>6186</v>
      </c>
      <c r="AT2763" t="s">
        <v>6186</v>
      </c>
      <c r="AU2763" t="s">
        <v>6186</v>
      </c>
      <c r="AV2763">
        <v>3.9</v>
      </c>
      <c r="AW2763" t="s">
        <v>6186</v>
      </c>
      <c r="AX2763">
        <v>7.3</v>
      </c>
      <c r="AY2763">
        <v>1</v>
      </c>
      <c r="AZ2763" t="s">
        <v>6186</v>
      </c>
      <c r="BA2763" t="s">
        <v>6186</v>
      </c>
      <c r="BB2763" t="s">
        <v>6186</v>
      </c>
      <c r="BC2763" t="s">
        <v>6186</v>
      </c>
      <c r="BD2763" t="s">
        <v>6186</v>
      </c>
    </row>
    <row r="2764" spans="1:56">
      <c r="A2764" t="s">
        <v>6190</v>
      </c>
      <c r="B2764">
        <v>5000</v>
      </c>
      <c r="C2764">
        <v>1997</v>
      </c>
      <c r="D2764">
        <v>136</v>
      </c>
      <c r="E2764">
        <v>9.3729999999999994E-3</v>
      </c>
      <c r="F2764">
        <v>19.019449999999999</v>
      </c>
      <c r="H2764">
        <v>15.695349999999999</v>
      </c>
      <c r="I2764">
        <f t="shared" si="47"/>
        <v>0.14711251554999999</v>
      </c>
      <c r="K2764">
        <v>13.67445</v>
      </c>
      <c r="L2764">
        <v>18.137260000000001</v>
      </c>
      <c r="M2764">
        <v>566.21864000000005</v>
      </c>
      <c r="N2764">
        <v>649.89805999999999</v>
      </c>
      <c r="O2764">
        <v>489.98579999999998</v>
      </c>
      <c r="P2764" t="s">
        <v>6186</v>
      </c>
      <c r="Q2764">
        <v>295.86739999999998</v>
      </c>
      <c r="R2764">
        <v>218.82730000000001</v>
      </c>
      <c r="S2764">
        <v>10.3756</v>
      </c>
      <c r="T2764">
        <v>0.74285599999999996</v>
      </c>
      <c r="U2764">
        <v>4.3764999999999998E-2</v>
      </c>
      <c r="V2764">
        <v>39.295059999999999</v>
      </c>
      <c r="W2764" t="s">
        <v>6186</v>
      </c>
      <c r="X2764">
        <v>0.16900000000000001</v>
      </c>
      <c r="Y2764">
        <v>0.83099999999999996</v>
      </c>
      <c r="Z2764" t="s">
        <v>6186</v>
      </c>
      <c r="AA2764" t="s">
        <v>6186</v>
      </c>
      <c r="AB2764">
        <v>1</v>
      </c>
      <c r="AC2764" t="s">
        <v>6186</v>
      </c>
      <c r="AD2764" t="s">
        <v>6186</v>
      </c>
      <c r="AE2764" t="s">
        <v>6186</v>
      </c>
      <c r="AF2764" t="s">
        <v>6186</v>
      </c>
      <c r="AG2764">
        <v>1</v>
      </c>
      <c r="AH2764" t="s">
        <v>6186</v>
      </c>
      <c r="AI2764" t="s">
        <v>6186</v>
      </c>
      <c r="AJ2764" t="s">
        <v>6186</v>
      </c>
      <c r="AK2764" t="s">
        <v>6186</v>
      </c>
      <c r="AL2764" t="s">
        <v>6186</v>
      </c>
      <c r="AM2764" t="s">
        <v>6186</v>
      </c>
      <c r="AN2764" t="s">
        <v>6186</v>
      </c>
      <c r="AO2764" t="s">
        <v>6186</v>
      </c>
      <c r="AP2764">
        <v>1</v>
      </c>
      <c r="AQ2764" t="s">
        <v>6186</v>
      </c>
      <c r="AR2764" t="s">
        <v>6186</v>
      </c>
      <c r="AS2764" t="s">
        <v>6186</v>
      </c>
      <c r="AT2764" t="s">
        <v>6186</v>
      </c>
      <c r="AU2764" t="s">
        <v>6186</v>
      </c>
      <c r="AV2764">
        <v>4</v>
      </c>
      <c r="AW2764" t="s">
        <v>6186</v>
      </c>
      <c r="AX2764">
        <v>7.2</v>
      </c>
      <c r="AY2764">
        <v>1</v>
      </c>
      <c r="AZ2764" t="s">
        <v>6186</v>
      </c>
      <c r="BA2764" t="s">
        <v>6186</v>
      </c>
      <c r="BB2764" t="s">
        <v>6186</v>
      </c>
      <c r="BC2764" t="s">
        <v>6186</v>
      </c>
      <c r="BD2764" t="s">
        <v>6186</v>
      </c>
    </row>
    <row r="2765" spans="1:56">
      <c r="A2765" t="s">
        <v>6190</v>
      </c>
      <c r="B2765">
        <v>5000</v>
      </c>
      <c r="C2765">
        <v>1998</v>
      </c>
      <c r="D2765">
        <v>135</v>
      </c>
      <c r="E2765">
        <v>9.3209999999999994E-3</v>
      </c>
      <c r="F2765">
        <v>18.648109999999999</v>
      </c>
      <c r="H2765">
        <v>15.366770000000001</v>
      </c>
      <c r="I2765">
        <f t="shared" si="47"/>
        <v>0.14323366317</v>
      </c>
      <c r="K2765">
        <v>13.298920000000001</v>
      </c>
      <c r="L2765">
        <v>17.834579999999999</v>
      </c>
      <c r="M2765">
        <v>578.32596000000001</v>
      </c>
      <c r="N2765">
        <v>668.24974999999995</v>
      </c>
      <c r="O2765">
        <v>498.30153000000001</v>
      </c>
      <c r="P2765" t="s">
        <v>6186</v>
      </c>
      <c r="Q2765">
        <v>294.70299999999997</v>
      </c>
      <c r="R2765">
        <v>216.65440000000001</v>
      </c>
      <c r="S2765">
        <v>10.7544</v>
      </c>
      <c r="T2765">
        <v>0.737923</v>
      </c>
      <c r="U2765">
        <v>4.3331000000000001E-2</v>
      </c>
      <c r="V2765">
        <v>38.513159999999999</v>
      </c>
      <c r="W2765" t="s">
        <v>6186</v>
      </c>
      <c r="X2765">
        <v>0.153</v>
      </c>
      <c r="Y2765">
        <v>0.84699999999999998</v>
      </c>
      <c r="Z2765" t="s">
        <v>6186</v>
      </c>
      <c r="AA2765" t="s">
        <v>6186</v>
      </c>
      <c r="AB2765">
        <v>1</v>
      </c>
      <c r="AC2765" t="s">
        <v>6186</v>
      </c>
      <c r="AD2765" t="s">
        <v>6186</v>
      </c>
      <c r="AE2765" t="s">
        <v>6186</v>
      </c>
      <c r="AF2765" t="s">
        <v>6186</v>
      </c>
      <c r="AG2765">
        <v>1</v>
      </c>
      <c r="AH2765" t="s">
        <v>6186</v>
      </c>
      <c r="AI2765" t="s">
        <v>6186</v>
      </c>
      <c r="AJ2765" t="s">
        <v>6186</v>
      </c>
      <c r="AK2765" t="s">
        <v>6186</v>
      </c>
      <c r="AL2765" t="s">
        <v>6186</v>
      </c>
      <c r="AM2765" t="s">
        <v>6186</v>
      </c>
      <c r="AN2765" t="s">
        <v>6186</v>
      </c>
      <c r="AO2765" t="s">
        <v>6186</v>
      </c>
      <c r="AP2765">
        <v>1</v>
      </c>
      <c r="AQ2765" t="s">
        <v>6186</v>
      </c>
      <c r="AR2765" t="s">
        <v>6186</v>
      </c>
      <c r="AS2765" t="s">
        <v>6186</v>
      </c>
      <c r="AT2765" t="s">
        <v>6186</v>
      </c>
      <c r="AU2765" t="s">
        <v>6186</v>
      </c>
      <c r="AV2765">
        <v>4</v>
      </c>
      <c r="AW2765" t="s">
        <v>6186</v>
      </c>
      <c r="AX2765">
        <v>7.1</v>
      </c>
      <c r="AY2765">
        <v>1</v>
      </c>
      <c r="AZ2765" t="s">
        <v>6186</v>
      </c>
      <c r="BA2765" t="s">
        <v>6186</v>
      </c>
      <c r="BB2765" t="s">
        <v>6186</v>
      </c>
      <c r="BC2765" t="s">
        <v>6186</v>
      </c>
      <c r="BD2765" t="s">
        <v>6186</v>
      </c>
    </row>
    <row r="2766" spans="1:56">
      <c r="A2766" t="s">
        <v>6190</v>
      </c>
      <c r="B2766">
        <v>5000</v>
      </c>
      <c r="C2766">
        <v>1999</v>
      </c>
      <c r="D2766">
        <v>176</v>
      </c>
      <c r="E2766">
        <v>1.1547E-2</v>
      </c>
      <c r="F2766">
        <v>18.21153</v>
      </c>
      <c r="H2766">
        <v>14.962630000000001</v>
      </c>
      <c r="I2766">
        <f t="shared" si="47"/>
        <v>0.17277348861</v>
      </c>
      <c r="K2766">
        <v>12.956020000000001</v>
      </c>
      <c r="L2766">
        <v>17.289239999999999</v>
      </c>
      <c r="M2766">
        <v>593.94627000000003</v>
      </c>
      <c r="N2766">
        <v>685.93587000000002</v>
      </c>
      <c r="O2766">
        <v>514.01917000000003</v>
      </c>
      <c r="P2766" t="s">
        <v>6186</v>
      </c>
      <c r="Q2766">
        <v>296.27359999999999</v>
      </c>
      <c r="R2766">
        <v>218.59719999999999</v>
      </c>
      <c r="S2766">
        <v>10.6373</v>
      </c>
      <c r="T2766">
        <v>0.74143499999999996</v>
      </c>
      <c r="U2766">
        <v>4.3719000000000001E-2</v>
      </c>
      <c r="V2766">
        <v>37.438360000000003</v>
      </c>
      <c r="W2766">
        <v>1E-3</v>
      </c>
      <c r="X2766">
        <v>0.113</v>
      </c>
      <c r="Y2766">
        <v>0.88600000000000001</v>
      </c>
      <c r="Z2766" t="s">
        <v>6186</v>
      </c>
      <c r="AA2766" t="s">
        <v>6186</v>
      </c>
      <c r="AB2766">
        <v>1</v>
      </c>
      <c r="AC2766" t="s">
        <v>6186</v>
      </c>
      <c r="AD2766" t="s">
        <v>6186</v>
      </c>
      <c r="AE2766" t="s">
        <v>6186</v>
      </c>
      <c r="AF2766" t="s">
        <v>6186</v>
      </c>
      <c r="AG2766">
        <v>1</v>
      </c>
      <c r="AH2766" t="s">
        <v>6186</v>
      </c>
      <c r="AI2766" t="s">
        <v>6186</v>
      </c>
      <c r="AJ2766" t="s">
        <v>6186</v>
      </c>
      <c r="AK2766" t="s">
        <v>6186</v>
      </c>
      <c r="AL2766" t="s">
        <v>6186</v>
      </c>
      <c r="AM2766" t="s">
        <v>6186</v>
      </c>
      <c r="AN2766" t="s">
        <v>6186</v>
      </c>
      <c r="AO2766" t="s">
        <v>6186</v>
      </c>
      <c r="AP2766">
        <v>1</v>
      </c>
      <c r="AQ2766" t="s">
        <v>6186</v>
      </c>
      <c r="AR2766" t="s">
        <v>6186</v>
      </c>
      <c r="AS2766" t="s">
        <v>6186</v>
      </c>
      <c r="AT2766">
        <v>1E-3</v>
      </c>
      <c r="AU2766" t="s">
        <v>6186</v>
      </c>
      <c r="AV2766">
        <v>4</v>
      </c>
      <c r="AW2766" t="s">
        <v>6186</v>
      </c>
      <c r="AX2766">
        <v>7.2</v>
      </c>
      <c r="AY2766">
        <v>1</v>
      </c>
      <c r="AZ2766" t="s">
        <v>6186</v>
      </c>
      <c r="BA2766" t="s">
        <v>6186</v>
      </c>
      <c r="BB2766" t="s">
        <v>6186</v>
      </c>
      <c r="BC2766" t="s">
        <v>6186</v>
      </c>
      <c r="BD2766" t="s">
        <v>6186</v>
      </c>
    </row>
    <row r="2767" spans="1:56">
      <c r="A2767" t="s">
        <v>6190</v>
      </c>
      <c r="B2767">
        <v>5000</v>
      </c>
      <c r="C2767">
        <v>2000</v>
      </c>
      <c r="D2767">
        <v>145</v>
      </c>
      <c r="E2767">
        <v>8.7580000000000002E-3</v>
      </c>
      <c r="F2767">
        <v>18.377130000000001</v>
      </c>
      <c r="H2767">
        <v>15.014200000000001</v>
      </c>
      <c r="I2767">
        <f t="shared" si="47"/>
        <v>0.1314943636</v>
      </c>
      <c r="K2767">
        <v>13.102790000000001</v>
      </c>
      <c r="L2767">
        <v>17.133410000000001</v>
      </c>
      <c r="M2767">
        <v>591.90651000000003</v>
      </c>
      <c r="N2767">
        <v>678.25253999999995</v>
      </c>
      <c r="O2767">
        <v>518.69404999999995</v>
      </c>
      <c r="P2767" t="s">
        <v>6186</v>
      </c>
      <c r="Q2767">
        <v>291.9341</v>
      </c>
      <c r="R2767">
        <v>218.68700000000001</v>
      </c>
      <c r="S2767">
        <v>10.2028</v>
      </c>
      <c r="T2767">
        <v>0.75106700000000004</v>
      </c>
      <c r="U2767">
        <v>4.3736999999999998E-2</v>
      </c>
      <c r="V2767">
        <v>37.61739</v>
      </c>
      <c r="W2767" t="s">
        <v>6186</v>
      </c>
      <c r="X2767">
        <v>0.16700000000000001</v>
      </c>
      <c r="Y2767">
        <v>0.83299999999999996</v>
      </c>
      <c r="Z2767" t="s">
        <v>6186</v>
      </c>
      <c r="AA2767" t="s">
        <v>6186</v>
      </c>
      <c r="AB2767">
        <v>1</v>
      </c>
      <c r="AC2767" t="s">
        <v>6186</v>
      </c>
      <c r="AD2767" t="s">
        <v>6186</v>
      </c>
      <c r="AE2767" t="s">
        <v>6186</v>
      </c>
      <c r="AF2767" t="s">
        <v>6186</v>
      </c>
      <c r="AG2767">
        <v>1</v>
      </c>
      <c r="AH2767" t="s">
        <v>6186</v>
      </c>
      <c r="AI2767" t="s">
        <v>6186</v>
      </c>
      <c r="AJ2767" t="s">
        <v>6186</v>
      </c>
      <c r="AK2767" t="s">
        <v>6186</v>
      </c>
      <c r="AL2767" t="s">
        <v>6186</v>
      </c>
      <c r="AM2767" t="s">
        <v>6186</v>
      </c>
      <c r="AN2767" t="s">
        <v>6186</v>
      </c>
      <c r="AO2767" t="s">
        <v>6186</v>
      </c>
      <c r="AP2767">
        <v>1</v>
      </c>
      <c r="AQ2767" t="s">
        <v>6186</v>
      </c>
      <c r="AR2767" t="s">
        <v>6186</v>
      </c>
      <c r="AS2767" t="s">
        <v>6186</v>
      </c>
      <c r="AT2767" t="s">
        <v>6186</v>
      </c>
      <c r="AU2767" t="s">
        <v>6186</v>
      </c>
      <c r="AV2767">
        <v>4</v>
      </c>
      <c r="AW2767" t="s">
        <v>6186</v>
      </c>
      <c r="AX2767">
        <v>7</v>
      </c>
      <c r="AY2767">
        <v>1</v>
      </c>
      <c r="AZ2767" t="s">
        <v>6186</v>
      </c>
      <c r="BA2767" t="s">
        <v>6186</v>
      </c>
      <c r="BB2767" t="s">
        <v>6186</v>
      </c>
      <c r="BC2767" t="s">
        <v>6186</v>
      </c>
      <c r="BD2767" t="s">
        <v>6186</v>
      </c>
    </row>
    <row r="2768" spans="1:56">
      <c r="A2768" t="s">
        <v>6190</v>
      </c>
      <c r="B2768">
        <v>5000</v>
      </c>
      <c r="C2768">
        <v>2001</v>
      </c>
      <c r="D2768">
        <v>174</v>
      </c>
      <c r="E2768">
        <v>1.1140000000000001E-2</v>
      </c>
      <c r="F2768">
        <v>19.050799999999999</v>
      </c>
      <c r="H2768">
        <v>15.541869999999999</v>
      </c>
      <c r="I2768">
        <f t="shared" si="47"/>
        <v>0.17313643179999999</v>
      </c>
      <c r="K2768">
        <v>13.402430000000001</v>
      </c>
      <c r="L2768">
        <v>17.911149999999999</v>
      </c>
      <c r="M2768">
        <v>571.81011999999998</v>
      </c>
      <c r="N2768">
        <v>663.08893</v>
      </c>
      <c r="O2768">
        <v>496.17142000000001</v>
      </c>
      <c r="P2768" t="s">
        <v>6186</v>
      </c>
      <c r="Q2768">
        <v>284.05680000000001</v>
      </c>
      <c r="R2768">
        <v>226.0994</v>
      </c>
      <c r="S2768">
        <v>9.8331999999999997</v>
      </c>
      <c r="T2768">
        <v>0.80010400000000004</v>
      </c>
      <c r="U2768">
        <v>4.5220000000000003E-2</v>
      </c>
      <c r="V2768">
        <v>39.02026</v>
      </c>
      <c r="W2768" t="s">
        <v>6186</v>
      </c>
      <c r="X2768">
        <v>0.127</v>
      </c>
      <c r="Y2768">
        <v>0.873</v>
      </c>
      <c r="Z2768" t="s">
        <v>6186</v>
      </c>
      <c r="AA2768" t="s">
        <v>6186</v>
      </c>
      <c r="AB2768">
        <v>1</v>
      </c>
      <c r="AC2768" t="s">
        <v>6186</v>
      </c>
      <c r="AD2768" t="s">
        <v>6186</v>
      </c>
      <c r="AE2768" t="s">
        <v>6186</v>
      </c>
      <c r="AF2768" t="s">
        <v>6186</v>
      </c>
      <c r="AG2768">
        <v>1</v>
      </c>
      <c r="AH2768" t="s">
        <v>6186</v>
      </c>
      <c r="AI2768" t="s">
        <v>6186</v>
      </c>
      <c r="AJ2768" t="s">
        <v>6186</v>
      </c>
      <c r="AK2768" t="s">
        <v>6186</v>
      </c>
      <c r="AL2768" t="s">
        <v>6186</v>
      </c>
      <c r="AM2768" t="s">
        <v>6186</v>
      </c>
      <c r="AN2768" t="s">
        <v>6186</v>
      </c>
      <c r="AO2768" t="s">
        <v>6186</v>
      </c>
      <c r="AP2768">
        <v>1</v>
      </c>
      <c r="AQ2768" t="s">
        <v>6186</v>
      </c>
      <c r="AR2768" t="s">
        <v>6186</v>
      </c>
      <c r="AS2768" t="s">
        <v>6186</v>
      </c>
      <c r="AT2768" t="s">
        <v>6186</v>
      </c>
      <c r="AU2768" t="s">
        <v>6186</v>
      </c>
      <c r="AV2768">
        <v>4</v>
      </c>
      <c r="AW2768" t="s">
        <v>6186</v>
      </c>
      <c r="AX2768">
        <v>7.3</v>
      </c>
      <c r="AY2768">
        <v>1</v>
      </c>
      <c r="AZ2768" t="s">
        <v>6186</v>
      </c>
      <c r="BA2768" t="s">
        <v>6186</v>
      </c>
      <c r="BB2768" t="s">
        <v>6186</v>
      </c>
      <c r="BC2768" t="s">
        <v>6186</v>
      </c>
      <c r="BD2768" t="s">
        <v>6186</v>
      </c>
    </row>
    <row r="2769" spans="1:56">
      <c r="A2769" t="s">
        <v>6190</v>
      </c>
      <c r="B2769">
        <v>5000</v>
      </c>
      <c r="C2769">
        <v>2002</v>
      </c>
      <c r="D2769">
        <v>155</v>
      </c>
      <c r="E2769">
        <v>9.6179999999999998E-3</v>
      </c>
      <c r="F2769">
        <v>18.664349999999999</v>
      </c>
      <c r="H2769">
        <v>15.15634</v>
      </c>
      <c r="I2769">
        <f t="shared" si="47"/>
        <v>0.14577367812</v>
      </c>
      <c r="K2769">
        <v>13.15024</v>
      </c>
      <c r="L2769">
        <v>17.290459999999999</v>
      </c>
      <c r="M2769">
        <v>586.35544000000004</v>
      </c>
      <c r="N2769">
        <v>675.80511000000001</v>
      </c>
      <c r="O2769">
        <v>513.98289</v>
      </c>
      <c r="P2769" t="s">
        <v>6186</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6186</v>
      </c>
      <c r="AA2769" t="s">
        <v>6186</v>
      </c>
      <c r="AB2769">
        <v>1</v>
      </c>
      <c r="AC2769" t="s">
        <v>6186</v>
      </c>
      <c r="AD2769" t="s">
        <v>6186</v>
      </c>
      <c r="AE2769" t="s">
        <v>6186</v>
      </c>
      <c r="AF2769" t="s">
        <v>6186</v>
      </c>
      <c r="AG2769">
        <v>1</v>
      </c>
      <c r="AH2769" t="s">
        <v>6186</v>
      </c>
      <c r="AI2769" t="s">
        <v>6186</v>
      </c>
      <c r="AJ2769" t="s">
        <v>6186</v>
      </c>
      <c r="AK2769" t="s">
        <v>6186</v>
      </c>
      <c r="AL2769" t="s">
        <v>6186</v>
      </c>
      <c r="AM2769" t="s">
        <v>6186</v>
      </c>
      <c r="AN2769" t="s">
        <v>6186</v>
      </c>
      <c r="AO2769" t="s">
        <v>6186</v>
      </c>
      <c r="AP2769">
        <v>1</v>
      </c>
      <c r="AQ2769" t="s">
        <v>6186</v>
      </c>
      <c r="AR2769" t="s">
        <v>6186</v>
      </c>
      <c r="AS2769" t="s">
        <v>6186</v>
      </c>
      <c r="AT2769">
        <v>0.32100000000000001</v>
      </c>
      <c r="AU2769" t="s">
        <v>6186</v>
      </c>
      <c r="AV2769">
        <v>4.3</v>
      </c>
      <c r="AW2769" t="s">
        <v>6186</v>
      </c>
      <c r="AX2769">
        <v>6.6</v>
      </c>
      <c r="AY2769">
        <v>0.67900000000000005</v>
      </c>
      <c r="AZ2769">
        <v>0.32100000000000001</v>
      </c>
      <c r="BA2769" t="s">
        <v>6186</v>
      </c>
      <c r="BB2769" t="s">
        <v>6186</v>
      </c>
      <c r="BC2769" t="s">
        <v>6186</v>
      </c>
      <c r="BD2769" t="s">
        <v>6186</v>
      </c>
    </row>
    <row r="2770" spans="1:56">
      <c r="A2770" t="s">
        <v>6190</v>
      </c>
      <c r="B2770">
        <v>5000</v>
      </c>
      <c r="C2770">
        <v>2003</v>
      </c>
      <c r="D2770">
        <v>137</v>
      </c>
      <c r="E2770">
        <v>8.6639999999999998E-3</v>
      </c>
      <c r="F2770">
        <v>19.26932</v>
      </c>
      <c r="H2770">
        <v>15.57926</v>
      </c>
      <c r="I2770">
        <f t="shared" si="47"/>
        <v>0.13497870864</v>
      </c>
      <c r="K2770">
        <v>13.502370000000001</v>
      </c>
      <c r="L2770">
        <v>17.735189999999999</v>
      </c>
      <c r="M2770">
        <v>570.43771000000004</v>
      </c>
      <c r="N2770">
        <v>658.18097</v>
      </c>
      <c r="O2770">
        <v>501.09424000000001</v>
      </c>
      <c r="P2770" t="s">
        <v>6186</v>
      </c>
      <c r="Q2770">
        <v>252.32140000000001</v>
      </c>
      <c r="R2770">
        <v>204.5796</v>
      </c>
      <c r="S2770">
        <v>10.496499999999999</v>
      </c>
      <c r="T2770">
        <v>0.82044300000000003</v>
      </c>
      <c r="U2770">
        <v>4.0916000000000001E-2</v>
      </c>
      <c r="V2770">
        <v>39.09845</v>
      </c>
      <c r="W2770">
        <v>0.377</v>
      </c>
      <c r="X2770">
        <v>0.153</v>
      </c>
      <c r="Y2770">
        <v>0.47</v>
      </c>
      <c r="Z2770" t="s">
        <v>6186</v>
      </c>
      <c r="AA2770" t="s">
        <v>6186</v>
      </c>
      <c r="AB2770">
        <v>1</v>
      </c>
      <c r="AC2770" t="s">
        <v>6186</v>
      </c>
      <c r="AD2770" t="s">
        <v>6186</v>
      </c>
      <c r="AE2770" t="s">
        <v>6186</v>
      </c>
      <c r="AF2770" t="s">
        <v>6186</v>
      </c>
      <c r="AG2770">
        <v>1</v>
      </c>
      <c r="AH2770" t="s">
        <v>6186</v>
      </c>
      <c r="AI2770" t="s">
        <v>6186</v>
      </c>
      <c r="AJ2770" t="s">
        <v>6186</v>
      </c>
      <c r="AK2770" t="s">
        <v>6186</v>
      </c>
      <c r="AL2770" t="s">
        <v>6186</v>
      </c>
      <c r="AM2770" t="s">
        <v>6186</v>
      </c>
      <c r="AN2770" t="s">
        <v>6186</v>
      </c>
      <c r="AO2770" t="s">
        <v>6186</v>
      </c>
      <c r="AP2770">
        <v>1</v>
      </c>
      <c r="AQ2770" t="s">
        <v>6186</v>
      </c>
      <c r="AR2770" t="s">
        <v>6186</v>
      </c>
      <c r="AS2770" t="s">
        <v>6186</v>
      </c>
      <c r="AT2770">
        <v>0.377</v>
      </c>
      <c r="AU2770" t="s">
        <v>6186</v>
      </c>
      <c r="AV2770">
        <v>4.4000000000000004</v>
      </c>
      <c r="AW2770" t="s">
        <v>6186</v>
      </c>
      <c r="AX2770">
        <v>6.4</v>
      </c>
      <c r="AY2770">
        <v>0.623</v>
      </c>
      <c r="AZ2770">
        <v>0.377</v>
      </c>
      <c r="BA2770" t="s">
        <v>6186</v>
      </c>
      <c r="BB2770" t="s">
        <v>6186</v>
      </c>
      <c r="BC2770" t="s">
        <v>6186</v>
      </c>
      <c r="BD2770" t="s">
        <v>6186</v>
      </c>
    </row>
    <row r="2771" spans="1:56">
      <c r="A2771" t="s">
        <v>6190</v>
      </c>
      <c r="B2771">
        <v>5000</v>
      </c>
      <c r="C2771">
        <v>2004</v>
      </c>
      <c r="D2771">
        <v>101</v>
      </c>
      <c r="E2771">
        <v>6.4429999999999999E-3</v>
      </c>
      <c r="F2771">
        <v>20.358640000000001</v>
      </c>
      <c r="H2771">
        <v>16.518249999999998</v>
      </c>
      <c r="I2771">
        <f t="shared" si="47"/>
        <v>0.10642708474999998</v>
      </c>
      <c r="K2771">
        <v>13.867520000000001</v>
      </c>
      <c r="L2771">
        <v>19.379660000000001</v>
      </c>
      <c r="M2771">
        <v>538.01090999999997</v>
      </c>
      <c r="N2771">
        <v>640.84996999999998</v>
      </c>
      <c r="O2771">
        <v>458.57353000000001</v>
      </c>
      <c r="P2771" t="s">
        <v>6186</v>
      </c>
      <c r="Q2771">
        <v>241.42230000000001</v>
      </c>
      <c r="R2771">
        <v>205.1885</v>
      </c>
      <c r="S2771">
        <v>10.452199999999999</v>
      </c>
      <c r="T2771">
        <v>0.85714900000000005</v>
      </c>
      <c r="U2771">
        <v>4.1037999999999998E-2</v>
      </c>
      <c r="V2771">
        <v>41.450220000000002</v>
      </c>
      <c r="W2771">
        <v>0.52500000000000002</v>
      </c>
      <c r="X2771">
        <v>0.1</v>
      </c>
      <c r="Y2771">
        <v>0.375</v>
      </c>
      <c r="Z2771" t="s">
        <v>6186</v>
      </c>
      <c r="AA2771" t="s">
        <v>6186</v>
      </c>
      <c r="AB2771">
        <v>1</v>
      </c>
      <c r="AC2771" t="s">
        <v>6186</v>
      </c>
      <c r="AD2771" t="s">
        <v>6186</v>
      </c>
      <c r="AE2771" t="s">
        <v>6186</v>
      </c>
      <c r="AF2771" t="s">
        <v>6186</v>
      </c>
      <c r="AG2771">
        <v>1</v>
      </c>
      <c r="AH2771" t="s">
        <v>6186</v>
      </c>
      <c r="AI2771" t="s">
        <v>6186</v>
      </c>
      <c r="AJ2771" t="s">
        <v>6186</v>
      </c>
      <c r="AK2771" t="s">
        <v>6186</v>
      </c>
      <c r="AL2771" t="s">
        <v>6186</v>
      </c>
      <c r="AM2771" t="s">
        <v>6186</v>
      </c>
      <c r="AN2771" t="s">
        <v>6186</v>
      </c>
      <c r="AO2771" t="s">
        <v>6186</v>
      </c>
      <c r="AP2771">
        <v>1</v>
      </c>
      <c r="AQ2771" t="s">
        <v>6186</v>
      </c>
      <c r="AR2771" t="s">
        <v>6186</v>
      </c>
      <c r="AS2771" t="s">
        <v>6186</v>
      </c>
      <c r="AT2771">
        <v>0.52500000000000002</v>
      </c>
      <c r="AU2771" t="s">
        <v>6186</v>
      </c>
      <c r="AV2771">
        <v>4.5</v>
      </c>
      <c r="AW2771" t="s">
        <v>6186</v>
      </c>
      <c r="AX2771">
        <v>6.4</v>
      </c>
      <c r="AY2771">
        <v>0.47499999999999998</v>
      </c>
      <c r="AZ2771">
        <v>0.52500000000000002</v>
      </c>
      <c r="BA2771" t="s">
        <v>6186</v>
      </c>
      <c r="BB2771" t="s">
        <v>6186</v>
      </c>
      <c r="BC2771" t="s">
        <v>6186</v>
      </c>
      <c r="BD2771" t="s">
        <v>6186</v>
      </c>
    </row>
    <row r="2772" spans="1:56">
      <c r="A2772" t="s">
        <v>6190</v>
      </c>
      <c r="B2772">
        <v>5000</v>
      </c>
      <c r="C2772">
        <v>2005</v>
      </c>
      <c r="D2772">
        <v>130</v>
      </c>
      <c r="E2772">
        <v>8.1810000000000008E-3</v>
      </c>
      <c r="F2772">
        <v>20.664339999999999</v>
      </c>
      <c r="H2772">
        <v>16.709820000000001</v>
      </c>
      <c r="I2772">
        <f t="shared" si="47"/>
        <v>0.13670303742000001</v>
      </c>
      <c r="K2772">
        <v>13.98775</v>
      </c>
      <c r="L2772">
        <v>19.58502</v>
      </c>
      <c r="M2772">
        <v>531.84297000000004</v>
      </c>
      <c r="N2772">
        <v>635.34151999999995</v>
      </c>
      <c r="O2772">
        <v>453.76512000000002</v>
      </c>
      <c r="P2772" t="s">
        <v>6186</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6186</v>
      </c>
      <c r="AA2772" t="s">
        <v>6186</v>
      </c>
      <c r="AB2772">
        <v>1</v>
      </c>
      <c r="AC2772" t="s">
        <v>6186</v>
      </c>
      <c r="AD2772" t="s">
        <v>6186</v>
      </c>
      <c r="AE2772" t="s">
        <v>6186</v>
      </c>
      <c r="AF2772" t="s">
        <v>6186</v>
      </c>
      <c r="AG2772">
        <v>1</v>
      </c>
      <c r="AH2772" t="s">
        <v>6186</v>
      </c>
      <c r="AI2772" t="s">
        <v>6186</v>
      </c>
      <c r="AJ2772" t="s">
        <v>6186</v>
      </c>
      <c r="AK2772" t="s">
        <v>6186</v>
      </c>
      <c r="AL2772" t="s">
        <v>6186</v>
      </c>
      <c r="AM2772" t="s">
        <v>6186</v>
      </c>
      <c r="AN2772" t="s">
        <v>6186</v>
      </c>
      <c r="AO2772" t="s">
        <v>6186</v>
      </c>
      <c r="AP2772">
        <v>1</v>
      </c>
      <c r="AQ2772" t="s">
        <v>6186</v>
      </c>
      <c r="AR2772" t="s">
        <v>6186</v>
      </c>
      <c r="AS2772" t="s">
        <v>6186</v>
      </c>
      <c r="AT2772">
        <v>0.58899999999999997</v>
      </c>
      <c r="AU2772" t="s">
        <v>6186</v>
      </c>
      <c r="AV2772">
        <v>4.5999999999999996</v>
      </c>
      <c r="AW2772" t="s">
        <v>6186</v>
      </c>
      <c r="AX2772">
        <v>6.3</v>
      </c>
      <c r="AY2772">
        <v>0.41099999999999998</v>
      </c>
      <c r="AZ2772">
        <v>0.58899999999999997</v>
      </c>
      <c r="BA2772" t="s">
        <v>6186</v>
      </c>
      <c r="BB2772" t="s">
        <v>6186</v>
      </c>
      <c r="BC2772" t="s">
        <v>6186</v>
      </c>
      <c r="BD2772" t="s">
        <v>6186</v>
      </c>
    </row>
    <row r="2773" spans="1:56">
      <c r="A2773" t="s">
        <v>6190</v>
      </c>
      <c r="B2773">
        <v>5000</v>
      </c>
      <c r="C2773">
        <v>2006</v>
      </c>
      <c r="D2773">
        <v>63</v>
      </c>
      <c r="E2773">
        <v>4.169E-3</v>
      </c>
      <c r="F2773">
        <v>19.853010000000001</v>
      </c>
      <c r="H2773">
        <v>15.93904</v>
      </c>
      <c r="I2773">
        <f t="shared" si="47"/>
        <v>6.6449857759999995E-2</v>
      </c>
      <c r="K2773">
        <v>13.735290000000001</v>
      </c>
      <c r="L2773">
        <v>18.133929999999999</v>
      </c>
      <c r="M2773">
        <v>557.56168000000002</v>
      </c>
      <c r="N2773">
        <v>647.01957000000004</v>
      </c>
      <c r="O2773">
        <v>490.07589999999999</v>
      </c>
      <c r="P2773" t="s">
        <v>6186</v>
      </c>
      <c r="Q2773">
        <v>267.40870000000001</v>
      </c>
      <c r="R2773">
        <v>216.126</v>
      </c>
      <c r="S2773">
        <v>10.2843</v>
      </c>
      <c r="T2773">
        <v>0.81034499999999998</v>
      </c>
      <c r="U2773">
        <v>4.3225E-2</v>
      </c>
      <c r="V2773">
        <v>39.919020000000003</v>
      </c>
      <c r="W2773" t="s">
        <v>6186</v>
      </c>
      <c r="X2773">
        <v>0.13</v>
      </c>
      <c r="Y2773">
        <v>0.87</v>
      </c>
      <c r="Z2773" t="s">
        <v>6186</v>
      </c>
      <c r="AA2773" t="s">
        <v>6186</v>
      </c>
      <c r="AB2773">
        <v>1</v>
      </c>
      <c r="AC2773" t="s">
        <v>6186</v>
      </c>
      <c r="AD2773" t="s">
        <v>6186</v>
      </c>
      <c r="AE2773" t="s">
        <v>6186</v>
      </c>
      <c r="AF2773" t="s">
        <v>6186</v>
      </c>
      <c r="AG2773">
        <v>1</v>
      </c>
      <c r="AH2773" t="s">
        <v>6186</v>
      </c>
      <c r="AI2773" t="s">
        <v>6186</v>
      </c>
      <c r="AJ2773" t="s">
        <v>6186</v>
      </c>
      <c r="AK2773" t="s">
        <v>6186</v>
      </c>
      <c r="AL2773" t="s">
        <v>6186</v>
      </c>
      <c r="AM2773" t="s">
        <v>6186</v>
      </c>
      <c r="AN2773" t="s">
        <v>6186</v>
      </c>
      <c r="AO2773" t="s">
        <v>6186</v>
      </c>
      <c r="AP2773">
        <v>1</v>
      </c>
      <c r="AQ2773" t="s">
        <v>6186</v>
      </c>
      <c r="AR2773" t="s">
        <v>6186</v>
      </c>
      <c r="AS2773" t="s">
        <v>6186</v>
      </c>
      <c r="AT2773" t="s">
        <v>6186</v>
      </c>
      <c r="AU2773" t="s">
        <v>6186</v>
      </c>
      <c r="AV2773">
        <v>4</v>
      </c>
      <c r="AW2773" t="s">
        <v>6186</v>
      </c>
      <c r="AX2773">
        <v>7</v>
      </c>
      <c r="AY2773">
        <v>1</v>
      </c>
      <c r="AZ2773" t="s">
        <v>6186</v>
      </c>
      <c r="BA2773" t="s">
        <v>6186</v>
      </c>
      <c r="BB2773" t="s">
        <v>6186</v>
      </c>
      <c r="BC2773" t="s">
        <v>6186</v>
      </c>
      <c r="BD2773" t="s">
        <v>6186</v>
      </c>
    </row>
    <row r="2774" spans="1:56">
      <c r="A2774" t="s">
        <v>6190</v>
      </c>
      <c r="B2774">
        <v>5000</v>
      </c>
      <c r="C2774">
        <v>2007</v>
      </c>
      <c r="D2774">
        <v>23</v>
      </c>
      <c r="E2774">
        <v>1.5280000000000001E-3</v>
      </c>
      <c r="F2774">
        <v>20.405570000000001</v>
      </c>
      <c r="H2774">
        <v>16.38335</v>
      </c>
      <c r="I2774">
        <f t="shared" si="47"/>
        <v>2.50337588E-2</v>
      </c>
      <c r="K2774">
        <v>14.06639</v>
      </c>
      <c r="L2774">
        <v>18.708010000000002</v>
      </c>
      <c r="M2774">
        <v>542.44079999999997</v>
      </c>
      <c r="N2774">
        <v>631.78980000000001</v>
      </c>
      <c r="O2774">
        <v>475.03717</v>
      </c>
      <c r="P2774" t="s">
        <v>6186</v>
      </c>
      <c r="Q2774">
        <v>268.57229999999998</v>
      </c>
      <c r="R2774">
        <v>205.4323</v>
      </c>
      <c r="S2774">
        <v>10.7098</v>
      </c>
      <c r="T2774">
        <v>0.76132299999999997</v>
      </c>
      <c r="U2774">
        <v>4.1085999999999998E-2</v>
      </c>
      <c r="V2774">
        <v>40.959130000000002</v>
      </c>
      <c r="W2774" t="s">
        <v>6186</v>
      </c>
      <c r="X2774" t="s">
        <v>6186</v>
      </c>
      <c r="Y2774">
        <v>1</v>
      </c>
      <c r="Z2774" t="s">
        <v>6186</v>
      </c>
      <c r="AA2774" t="s">
        <v>6186</v>
      </c>
      <c r="AB2774">
        <v>1</v>
      </c>
      <c r="AC2774" t="s">
        <v>6186</v>
      </c>
      <c r="AD2774" t="s">
        <v>6186</v>
      </c>
      <c r="AE2774" t="s">
        <v>6186</v>
      </c>
      <c r="AF2774" t="s">
        <v>6186</v>
      </c>
      <c r="AG2774">
        <v>1</v>
      </c>
      <c r="AH2774" t="s">
        <v>6186</v>
      </c>
      <c r="AI2774" t="s">
        <v>6186</v>
      </c>
      <c r="AJ2774" t="s">
        <v>6186</v>
      </c>
      <c r="AK2774" t="s">
        <v>6186</v>
      </c>
      <c r="AL2774" t="s">
        <v>6186</v>
      </c>
      <c r="AM2774" t="s">
        <v>6186</v>
      </c>
      <c r="AN2774" t="s">
        <v>6186</v>
      </c>
      <c r="AO2774" t="s">
        <v>6186</v>
      </c>
      <c r="AP2774">
        <v>1</v>
      </c>
      <c r="AQ2774" t="s">
        <v>6186</v>
      </c>
      <c r="AR2774" t="s">
        <v>6186</v>
      </c>
      <c r="AS2774" t="s">
        <v>6186</v>
      </c>
      <c r="AT2774" t="s">
        <v>6186</v>
      </c>
      <c r="AU2774" t="s">
        <v>6186</v>
      </c>
      <c r="AV2774">
        <v>4</v>
      </c>
      <c r="AW2774" t="s">
        <v>6186</v>
      </c>
      <c r="AX2774">
        <v>6.2</v>
      </c>
      <c r="AY2774">
        <v>1</v>
      </c>
      <c r="AZ2774" t="s">
        <v>6186</v>
      </c>
      <c r="BA2774" t="s">
        <v>6186</v>
      </c>
      <c r="BB2774" t="s">
        <v>6186</v>
      </c>
      <c r="BC2774" t="s">
        <v>6186</v>
      </c>
      <c r="BD2774" t="s">
        <v>6186</v>
      </c>
    </row>
    <row r="2775" spans="1:56">
      <c r="A2775" t="s">
        <v>6190</v>
      </c>
      <c r="B2775">
        <v>5000</v>
      </c>
      <c r="C2775">
        <v>2008</v>
      </c>
      <c r="D2775">
        <v>51</v>
      </c>
      <c r="E2775">
        <v>3.6649999999999999E-3</v>
      </c>
      <c r="F2775">
        <v>23.904330000000002</v>
      </c>
      <c r="H2775">
        <v>19.20384</v>
      </c>
      <c r="I2775">
        <f t="shared" si="47"/>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6186</v>
      </c>
      <c r="Y2775">
        <v>0.36099999999999999</v>
      </c>
      <c r="Z2775" t="s">
        <v>6186</v>
      </c>
      <c r="AA2775" t="s">
        <v>6186</v>
      </c>
      <c r="AB2775">
        <v>1</v>
      </c>
      <c r="AC2775" t="s">
        <v>6186</v>
      </c>
      <c r="AD2775" t="s">
        <v>6186</v>
      </c>
      <c r="AE2775" t="s">
        <v>6186</v>
      </c>
      <c r="AF2775" t="s">
        <v>6186</v>
      </c>
      <c r="AG2775">
        <v>1</v>
      </c>
      <c r="AH2775" t="s">
        <v>6186</v>
      </c>
      <c r="AI2775" t="s">
        <v>6186</v>
      </c>
      <c r="AJ2775" t="s">
        <v>6186</v>
      </c>
      <c r="AK2775" t="s">
        <v>6186</v>
      </c>
      <c r="AL2775" t="s">
        <v>6186</v>
      </c>
      <c r="AM2775" t="s">
        <v>6186</v>
      </c>
      <c r="AN2775" t="s">
        <v>6186</v>
      </c>
      <c r="AO2775" t="s">
        <v>6186</v>
      </c>
      <c r="AP2775">
        <v>1</v>
      </c>
      <c r="AQ2775" t="s">
        <v>6186</v>
      </c>
      <c r="AR2775" t="s">
        <v>6186</v>
      </c>
      <c r="AS2775" t="s">
        <v>6186</v>
      </c>
      <c r="AT2775">
        <v>0.63900000000000001</v>
      </c>
      <c r="AU2775" t="s">
        <v>6186</v>
      </c>
      <c r="AV2775">
        <v>5.3</v>
      </c>
      <c r="AW2775" t="s">
        <v>6186</v>
      </c>
      <c r="AX2775">
        <v>6</v>
      </c>
      <c r="AY2775">
        <v>0.36099999999999999</v>
      </c>
      <c r="AZ2775" t="s">
        <v>6186</v>
      </c>
      <c r="BA2775">
        <v>0.63900000000000001</v>
      </c>
      <c r="BB2775" t="s">
        <v>6186</v>
      </c>
      <c r="BC2775" t="s">
        <v>6186</v>
      </c>
      <c r="BD2775" t="s">
        <v>6186</v>
      </c>
    </row>
    <row r="2776" spans="1:56">
      <c r="A2776" t="s">
        <v>6190</v>
      </c>
      <c r="B2776">
        <v>5000</v>
      </c>
      <c r="C2776">
        <v>2009</v>
      </c>
      <c r="D2776">
        <v>84</v>
      </c>
      <c r="E2776">
        <v>9.0139999999999994E-3</v>
      </c>
      <c r="F2776">
        <v>25.313089999999999</v>
      </c>
      <c r="H2776">
        <v>20.424620000000001</v>
      </c>
      <c r="I2776">
        <f t="shared" si="47"/>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6186</v>
      </c>
      <c r="Y2776">
        <v>0.115</v>
      </c>
      <c r="Z2776" t="s">
        <v>6186</v>
      </c>
      <c r="AA2776" t="s">
        <v>6186</v>
      </c>
      <c r="AB2776">
        <v>1</v>
      </c>
      <c r="AC2776" t="s">
        <v>6186</v>
      </c>
      <c r="AD2776" t="s">
        <v>6186</v>
      </c>
      <c r="AE2776" t="s">
        <v>6186</v>
      </c>
      <c r="AF2776" t="s">
        <v>6186</v>
      </c>
      <c r="AG2776">
        <v>1</v>
      </c>
      <c r="AH2776" t="s">
        <v>6186</v>
      </c>
      <c r="AI2776" t="s">
        <v>6186</v>
      </c>
      <c r="AJ2776" t="s">
        <v>6186</v>
      </c>
      <c r="AK2776" t="s">
        <v>6186</v>
      </c>
      <c r="AL2776" t="s">
        <v>6186</v>
      </c>
      <c r="AM2776" t="s">
        <v>6186</v>
      </c>
      <c r="AN2776" t="s">
        <v>6186</v>
      </c>
      <c r="AO2776" t="s">
        <v>6186</v>
      </c>
      <c r="AP2776">
        <v>1</v>
      </c>
      <c r="AQ2776" t="s">
        <v>6186</v>
      </c>
      <c r="AR2776" t="s">
        <v>6186</v>
      </c>
      <c r="AS2776">
        <v>0.58899999999999997</v>
      </c>
      <c r="AT2776">
        <v>0.88500000000000001</v>
      </c>
      <c r="AU2776">
        <v>0.58899999999999997</v>
      </c>
      <c r="AV2776">
        <v>5.2</v>
      </c>
      <c r="AW2776" t="s">
        <v>6186</v>
      </c>
      <c r="AX2776">
        <v>6</v>
      </c>
      <c r="AY2776">
        <v>0.115</v>
      </c>
      <c r="AZ2776">
        <v>0.58899999999999997</v>
      </c>
      <c r="BA2776">
        <v>0.29599999999999999</v>
      </c>
      <c r="BB2776" t="s">
        <v>6186</v>
      </c>
      <c r="BC2776" t="s">
        <v>6186</v>
      </c>
      <c r="BD2776" t="s">
        <v>6186</v>
      </c>
    </row>
    <row r="2777" spans="1:56">
      <c r="A2777" t="s">
        <v>6190</v>
      </c>
      <c r="B2777">
        <v>5000</v>
      </c>
      <c r="C2777">
        <v>2010</v>
      </c>
      <c r="D2777">
        <v>134</v>
      </c>
      <c r="E2777">
        <v>1.208E-2</v>
      </c>
      <c r="F2777">
        <v>25.340969999999999</v>
      </c>
      <c r="H2777">
        <v>20.469339999999999</v>
      </c>
      <c r="I2777">
        <f t="shared" si="47"/>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6186</v>
      </c>
      <c r="Y2777">
        <v>6.3E-2</v>
      </c>
      <c r="Z2777" t="s">
        <v>6186</v>
      </c>
      <c r="AA2777" t="s">
        <v>6186</v>
      </c>
      <c r="AB2777">
        <v>1</v>
      </c>
      <c r="AC2777" t="s">
        <v>6186</v>
      </c>
      <c r="AD2777" t="s">
        <v>6186</v>
      </c>
      <c r="AE2777" t="s">
        <v>6186</v>
      </c>
      <c r="AF2777" t="s">
        <v>6186</v>
      </c>
      <c r="AG2777">
        <v>1</v>
      </c>
      <c r="AH2777" t="s">
        <v>6186</v>
      </c>
      <c r="AI2777" t="s">
        <v>6186</v>
      </c>
      <c r="AJ2777" t="s">
        <v>6186</v>
      </c>
      <c r="AK2777" t="s">
        <v>6186</v>
      </c>
      <c r="AL2777" t="s">
        <v>6186</v>
      </c>
      <c r="AM2777" t="s">
        <v>6186</v>
      </c>
      <c r="AN2777" t="s">
        <v>6186</v>
      </c>
      <c r="AO2777" t="s">
        <v>6186</v>
      </c>
      <c r="AP2777">
        <v>1</v>
      </c>
      <c r="AQ2777" t="s">
        <v>6186</v>
      </c>
      <c r="AR2777" t="s">
        <v>6186</v>
      </c>
      <c r="AS2777">
        <v>0.57499999999999996</v>
      </c>
      <c r="AT2777">
        <v>0.93700000000000006</v>
      </c>
      <c r="AU2777">
        <v>0.57499999999999996</v>
      </c>
      <c r="AV2777">
        <v>5.3</v>
      </c>
      <c r="AW2777" t="s">
        <v>6186</v>
      </c>
      <c r="AX2777">
        <v>6</v>
      </c>
      <c r="AY2777">
        <v>6.3E-2</v>
      </c>
      <c r="AZ2777">
        <v>0.57499999999999996</v>
      </c>
      <c r="BA2777">
        <v>0.36199999999999999</v>
      </c>
      <c r="BB2777" t="s">
        <v>6186</v>
      </c>
      <c r="BC2777" t="s">
        <v>6186</v>
      </c>
      <c r="BD2777" t="s">
        <v>6186</v>
      </c>
    </row>
    <row r="2778" spans="1:56">
      <c r="A2778" t="s">
        <v>6190</v>
      </c>
      <c r="B2778">
        <v>5000</v>
      </c>
      <c r="C2778">
        <v>2011</v>
      </c>
      <c r="D2778">
        <v>27</v>
      </c>
      <c r="E2778">
        <v>2.2309999999999999E-3</v>
      </c>
      <c r="F2778">
        <v>22.875979999999998</v>
      </c>
      <c r="H2778">
        <v>18.356829999999999</v>
      </c>
      <c r="I2778">
        <f t="shared" si="47"/>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6186</v>
      </c>
      <c r="X2778">
        <v>0.72799999999999998</v>
      </c>
      <c r="Y2778">
        <v>0.27200000000000002</v>
      </c>
      <c r="Z2778" t="s">
        <v>6186</v>
      </c>
      <c r="AA2778" t="s">
        <v>6186</v>
      </c>
      <c r="AB2778">
        <v>1</v>
      </c>
      <c r="AC2778" t="s">
        <v>6186</v>
      </c>
      <c r="AD2778" t="s">
        <v>6186</v>
      </c>
      <c r="AE2778" t="s">
        <v>6186</v>
      </c>
      <c r="AF2778" t="s">
        <v>6186</v>
      </c>
      <c r="AG2778">
        <v>1</v>
      </c>
      <c r="AH2778" t="s">
        <v>6186</v>
      </c>
      <c r="AI2778" t="s">
        <v>6186</v>
      </c>
      <c r="AJ2778" t="s">
        <v>6186</v>
      </c>
      <c r="AK2778" t="s">
        <v>6186</v>
      </c>
      <c r="AL2778" t="s">
        <v>6186</v>
      </c>
      <c r="AM2778" t="s">
        <v>6186</v>
      </c>
      <c r="AN2778" t="s">
        <v>6186</v>
      </c>
      <c r="AO2778" t="s">
        <v>6186</v>
      </c>
      <c r="AP2778">
        <v>1</v>
      </c>
      <c r="AQ2778" t="s">
        <v>6186</v>
      </c>
      <c r="AR2778" t="s">
        <v>6186</v>
      </c>
      <c r="AS2778" t="s">
        <v>6186</v>
      </c>
      <c r="AT2778">
        <v>0.72799999999999998</v>
      </c>
      <c r="AU2778">
        <v>0.72799999999999998</v>
      </c>
      <c r="AV2778">
        <v>5.5</v>
      </c>
      <c r="AW2778" t="s">
        <v>6186</v>
      </c>
      <c r="AX2778">
        <v>6</v>
      </c>
      <c r="AY2778">
        <v>0.27200000000000002</v>
      </c>
      <c r="AZ2778" t="s">
        <v>6186</v>
      </c>
      <c r="BA2778">
        <v>0.72799999999999998</v>
      </c>
      <c r="BB2778" t="s">
        <v>6186</v>
      </c>
      <c r="BC2778" t="s">
        <v>6186</v>
      </c>
      <c r="BD2778" t="s">
        <v>6186</v>
      </c>
    </row>
    <row r="2779" spans="1:56">
      <c r="A2779" t="s">
        <v>6190</v>
      </c>
      <c r="B2779">
        <v>5000</v>
      </c>
      <c r="C2779">
        <v>2012</v>
      </c>
      <c r="D2779">
        <v>27</v>
      </c>
      <c r="E2779">
        <v>1.9940000000000001E-3</v>
      </c>
      <c r="F2779">
        <v>22.59881</v>
      </c>
      <c r="H2779">
        <v>18.166799999999999</v>
      </c>
      <c r="I2779">
        <f t="shared" si="47"/>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6186</v>
      </c>
      <c r="X2779">
        <v>0.44900000000000001</v>
      </c>
      <c r="Y2779">
        <v>0.55100000000000005</v>
      </c>
      <c r="Z2779" t="s">
        <v>6186</v>
      </c>
      <c r="AA2779" t="s">
        <v>6186</v>
      </c>
      <c r="AB2779">
        <v>1</v>
      </c>
      <c r="AC2779" t="s">
        <v>6186</v>
      </c>
      <c r="AD2779" t="s">
        <v>6186</v>
      </c>
      <c r="AE2779" t="s">
        <v>6186</v>
      </c>
      <c r="AF2779" t="s">
        <v>6186</v>
      </c>
      <c r="AG2779">
        <v>1</v>
      </c>
      <c r="AH2779" t="s">
        <v>6186</v>
      </c>
      <c r="AI2779" t="s">
        <v>6186</v>
      </c>
      <c r="AJ2779" t="s">
        <v>6186</v>
      </c>
      <c r="AK2779" t="s">
        <v>6186</v>
      </c>
      <c r="AL2779" t="s">
        <v>6186</v>
      </c>
      <c r="AM2779" t="s">
        <v>6186</v>
      </c>
      <c r="AN2779" t="s">
        <v>6186</v>
      </c>
      <c r="AO2779" t="s">
        <v>6186</v>
      </c>
      <c r="AP2779">
        <v>1</v>
      </c>
      <c r="AQ2779" t="s">
        <v>6186</v>
      </c>
      <c r="AR2779" t="s">
        <v>6186</v>
      </c>
      <c r="AS2779" t="s">
        <v>6186</v>
      </c>
      <c r="AT2779">
        <v>0.44900000000000001</v>
      </c>
      <c r="AU2779">
        <v>0.44900000000000001</v>
      </c>
      <c r="AV2779">
        <v>4.9000000000000004</v>
      </c>
      <c r="AW2779" t="s">
        <v>6186</v>
      </c>
      <c r="AX2779">
        <v>6.1</v>
      </c>
      <c r="AY2779">
        <v>0.55100000000000005</v>
      </c>
      <c r="AZ2779" t="s">
        <v>6186</v>
      </c>
      <c r="BA2779">
        <v>0.44900000000000001</v>
      </c>
      <c r="BB2779" t="s">
        <v>6186</v>
      </c>
      <c r="BC2779" t="s">
        <v>6186</v>
      </c>
      <c r="BD2779" t="s">
        <v>6186</v>
      </c>
    </row>
    <row r="2780" spans="1:56">
      <c r="A2780" t="s">
        <v>6190</v>
      </c>
      <c r="B2780">
        <v>5000</v>
      </c>
      <c r="C2780">
        <v>2013</v>
      </c>
      <c r="D2780">
        <v>145</v>
      </c>
      <c r="E2780">
        <v>9.5479999999999992E-3</v>
      </c>
      <c r="F2780">
        <v>24.98996</v>
      </c>
      <c r="H2780">
        <v>20.13335</v>
      </c>
      <c r="I2780">
        <f t="shared" si="47"/>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6186</v>
      </c>
      <c r="AA2780" t="s">
        <v>6186</v>
      </c>
      <c r="AB2780">
        <v>1</v>
      </c>
      <c r="AC2780" t="s">
        <v>6186</v>
      </c>
      <c r="AD2780" t="s">
        <v>6186</v>
      </c>
      <c r="AE2780" t="s">
        <v>6186</v>
      </c>
      <c r="AF2780" t="s">
        <v>6186</v>
      </c>
      <c r="AG2780">
        <v>1</v>
      </c>
      <c r="AH2780" t="s">
        <v>6186</v>
      </c>
      <c r="AI2780" t="s">
        <v>6186</v>
      </c>
      <c r="AJ2780" t="s">
        <v>6186</v>
      </c>
      <c r="AK2780" t="s">
        <v>6186</v>
      </c>
      <c r="AL2780" t="s">
        <v>6186</v>
      </c>
      <c r="AM2780" t="s">
        <v>6186</v>
      </c>
      <c r="AN2780" t="s">
        <v>6186</v>
      </c>
      <c r="AO2780" t="s">
        <v>6186</v>
      </c>
      <c r="AP2780">
        <v>1</v>
      </c>
      <c r="AQ2780" t="s">
        <v>6186</v>
      </c>
      <c r="AR2780" t="s">
        <v>6186</v>
      </c>
      <c r="AS2780" t="s">
        <v>6186</v>
      </c>
      <c r="AT2780">
        <v>0.93500000000000005</v>
      </c>
      <c r="AU2780">
        <v>0.93500000000000005</v>
      </c>
      <c r="AV2780">
        <v>5.9</v>
      </c>
      <c r="AW2780" t="s">
        <v>6186</v>
      </c>
      <c r="AX2780">
        <v>6</v>
      </c>
      <c r="AY2780">
        <v>6.5000000000000002E-2</v>
      </c>
      <c r="AZ2780" t="s">
        <v>6186</v>
      </c>
      <c r="BA2780">
        <v>0.93500000000000005</v>
      </c>
      <c r="BB2780" t="s">
        <v>6186</v>
      </c>
      <c r="BC2780" t="s">
        <v>6186</v>
      </c>
      <c r="BD2780" t="s">
        <v>6186</v>
      </c>
    </row>
    <row r="2781" spans="1:56">
      <c r="A2781" t="s">
        <v>6190</v>
      </c>
      <c r="B2781">
        <v>5000</v>
      </c>
      <c r="C2781">
        <v>2014</v>
      </c>
      <c r="D2781">
        <v>35</v>
      </c>
      <c r="E2781">
        <v>2.2360000000000001E-3</v>
      </c>
      <c r="F2781">
        <v>22.658850000000001</v>
      </c>
      <c r="H2781">
        <v>18.255099999999999</v>
      </c>
      <c r="I2781">
        <f t="shared" si="47"/>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6186</v>
      </c>
      <c r="AA2781" t="s">
        <v>6186</v>
      </c>
      <c r="AB2781">
        <v>1</v>
      </c>
      <c r="AC2781" t="s">
        <v>6186</v>
      </c>
      <c r="AD2781" t="s">
        <v>6186</v>
      </c>
      <c r="AE2781" t="s">
        <v>6186</v>
      </c>
      <c r="AF2781" t="s">
        <v>6186</v>
      </c>
      <c r="AG2781">
        <v>1</v>
      </c>
      <c r="AH2781" t="s">
        <v>6186</v>
      </c>
      <c r="AI2781" t="s">
        <v>6186</v>
      </c>
      <c r="AJ2781" t="s">
        <v>6186</v>
      </c>
      <c r="AK2781" t="s">
        <v>6186</v>
      </c>
      <c r="AL2781" t="s">
        <v>6186</v>
      </c>
      <c r="AM2781" t="s">
        <v>6186</v>
      </c>
      <c r="AN2781" t="s">
        <v>6186</v>
      </c>
      <c r="AO2781" t="s">
        <v>6186</v>
      </c>
      <c r="AP2781">
        <v>1</v>
      </c>
      <c r="AQ2781" t="s">
        <v>6186</v>
      </c>
      <c r="AR2781" t="s">
        <v>6186</v>
      </c>
      <c r="AS2781" t="s">
        <v>6186</v>
      </c>
      <c r="AT2781">
        <v>0.64600000000000002</v>
      </c>
      <c r="AU2781">
        <v>0.64600000000000002</v>
      </c>
      <c r="AV2781">
        <v>5.3</v>
      </c>
      <c r="AW2781" t="s">
        <v>6186</v>
      </c>
      <c r="AX2781">
        <v>6</v>
      </c>
      <c r="AY2781">
        <v>0.35399999999999998</v>
      </c>
      <c r="AZ2781" t="s">
        <v>6186</v>
      </c>
      <c r="BA2781">
        <v>0.64600000000000002</v>
      </c>
      <c r="BB2781" t="s">
        <v>6186</v>
      </c>
      <c r="BC2781" t="s">
        <v>6186</v>
      </c>
      <c r="BD2781" t="s">
        <v>6186</v>
      </c>
    </row>
    <row r="2782" spans="1:56">
      <c r="A2782" t="s">
        <v>6190</v>
      </c>
      <c r="B2782">
        <v>5000</v>
      </c>
      <c r="C2782">
        <v>2015</v>
      </c>
      <c r="D2782">
        <v>33</v>
      </c>
      <c r="E2782">
        <v>1.99E-3</v>
      </c>
      <c r="F2782">
        <v>24.341950000000001</v>
      </c>
      <c r="H2782">
        <v>19.548300000000001</v>
      </c>
      <c r="I2782">
        <f t="shared" si="47"/>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6186</v>
      </c>
      <c r="Z2782" t="s">
        <v>6186</v>
      </c>
      <c r="AA2782" t="s">
        <v>6186</v>
      </c>
      <c r="AB2782">
        <v>1</v>
      </c>
      <c r="AC2782" t="s">
        <v>6186</v>
      </c>
      <c r="AD2782" t="s">
        <v>6186</v>
      </c>
      <c r="AE2782" t="s">
        <v>6186</v>
      </c>
      <c r="AF2782">
        <v>0.1</v>
      </c>
      <c r="AG2782">
        <v>0.9</v>
      </c>
      <c r="AH2782" t="s">
        <v>6186</v>
      </c>
      <c r="AI2782" t="s">
        <v>6186</v>
      </c>
      <c r="AJ2782" t="s">
        <v>6186</v>
      </c>
      <c r="AK2782" t="s">
        <v>6186</v>
      </c>
      <c r="AL2782" t="s">
        <v>6186</v>
      </c>
      <c r="AM2782" t="s">
        <v>6186</v>
      </c>
      <c r="AN2782" t="s">
        <v>6186</v>
      </c>
      <c r="AO2782" t="s">
        <v>6186</v>
      </c>
      <c r="AP2782">
        <v>1</v>
      </c>
      <c r="AQ2782" t="s">
        <v>6186</v>
      </c>
      <c r="AR2782" t="s">
        <v>6186</v>
      </c>
      <c r="AS2782" t="s">
        <v>6186</v>
      </c>
      <c r="AT2782">
        <v>1</v>
      </c>
      <c r="AU2782">
        <v>1</v>
      </c>
      <c r="AV2782">
        <v>6</v>
      </c>
      <c r="AW2782" t="s">
        <v>6186</v>
      </c>
      <c r="AX2782">
        <v>6</v>
      </c>
      <c r="AY2782" t="s">
        <v>6186</v>
      </c>
      <c r="AZ2782" t="s">
        <v>6186</v>
      </c>
      <c r="BA2782">
        <v>1</v>
      </c>
      <c r="BB2782" t="s">
        <v>6186</v>
      </c>
      <c r="BC2782" t="s">
        <v>6186</v>
      </c>
      <c r="BD2782" t="s">
        <v>6186</v>
      </c>
    </row>
    <row r="2783" spans="1:56">
      <c r="A2783" t="s">
        <v>6190</v>
      </c>
      <c r="B2783">
        <v>5000</v>
      </c>
      <c r="C2783">
        <v>2016</v>
      </c>
      <c r="D2783">
        <v>22</v>
      </c>
      <c r="E2783">
        <v>1.3339999999999999E-3</v>
      </c>
      <c r="F2783">
        <v>25.136089999999999</v>
      </c>
      <c r="H2783">
        <v>19.914459999999998</v>
      </c>
      <c r="I2783">
        <f t="shared" si="47"/>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6186</v>
      </c>
      <c r="AA2783" t="s">
        <v>6186</v>
      </c>
      <c r="AB2783">
        <v>1</v>
      </c>
      <c r="AC2783" t="s">
        <v>6186</v>
      </c>
      <c r="AD2783" t="s">
        <v>6186</v>
      </c>
      <c r="AE2783" t="s">
        <v>6186</v>
      </c>
      <c r="AF2783">
        <v>0.32200000000000001</v>
      </c>
      <c r="AG2783">
        <v>0.67800000000000005</v>
      </c>
      <c r="AH2783" t="s">
        <v>6186</v>
      </c>
      <c r="AI2783" t="s">
        <v>6186</v>
      </c>
      <c r="AJ2783" t="s">
        <v>6186</v>
      </c>
      <c r="AK2783" t="s">
        <v>6186</v>
      </c>
      <c r="AL2783" t="s">
        <v>6186</v>
      </c>
      <c r="AM2783" t="s">
        <v>6186</v>
      </c>
      <c r="AN2783" t="s">
        <v>6186</v>
      </c>
      <c r="AO2783" t="s">
        <v>6186</v>
      </c>
      <c r="AP2783">
        <v>1</v>
      </c>
      <c r="AQ2783">
        <v>0.185</v>
      </c>
      <c r="AR2783">
        <v>0.185</v>
      </c>
      <c r="AS2783" t="s">
        <v>6186</v>
      </c>
      <c r="AT2783">
        <v>1</v>
      </c>
      <c r="AU2783">
        <v>1</v>
      </c>
      <c r="AV2783">
        <v>6.2</v>
      </c>
      <c r="AW2783" t="s">
        <v>6186</v>
      </c>
      <c r="AX2783">
        <v>5.6</v>
      </c>
      <c r="AY2783" t="s">
        <v>6186</v>
      </c>
      <c r="AZ2783" t="s">
        <v>6186</v>
      </c>
      <c r="BA2783">
        <v>0.81499999999999995</v>
      </c>
      <c r="BB2783">
        <v>0.185</v>
      </c>
      <c r="BC2783" t="s">
        <v>6186</v>
      </c>
      <c r="BD2783" t="s">
        <v>6186</v>
      </c>
    </row>
    <row r="2784" spans="1:56">
      <c r="A2784" t="s">
        <v>6190</v>
      </c>
      <c r="B2784">
        <v>5000</v>
      </c>
      <c r="C2784">
        <v>2017</v>
      </c>
      <c r="D2784">
        <v>108</v>
      </c>
      <c r="E2784">
        <v>6.3439999999999998E-3</v>
      </c>
      <c r="F2784">
        <v>27.956230000000001</v>
      </c>
      <c r="H2784">
        <v>22.243390000000002</v>
      </c>
      <c r="I2784">
        <f t="shared" si="47"/>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6186</v>
      </c>
      <c r="AA2784" t="s">
        <v>6186</v>
      </c>
      <c r="AB2784">
        <v>0.96899999999999997</v>
      </c>
      <c r="AC2784" t="s">
        <v>6186</v>
      </c>
      <c r="AD2784" t="s">
        <v>6186</v>
      </c>
      <c r="AE2784" t="s">
        <v>6186</v>
      </c>
      <c r="AF2784">
        <v>2.8000000000000001E-2</v>
      </c>
      <c r="AG2784">
        <v>0.97199999999999998</v>
      </c>
      <c r="AH2784" t="s">
        <v>6186</v>
      </c>
      <c r="AI2784" t="s">
        <v>6186</v>
      </c>
      <c r="AJ2784" t="s">
        <v>6186</v>
      </c>
      <c r="AK2784" t="s">
        <v>6186</v>
      </c>
      <c r="AL2784">
        <v>3.1E-2</v>
      </c>
      <c r="AM2784" t="s">
        <v>6186</v>
      </c>
      <c r="AN2784" t="s">
        <v>6186</v>
      </c>
      <c r="AO2784" t="s">
        <v>6186</v>
      </c>
      <c r="AP2784">
        <v>0.96899999999999997</v>
      </c>
      <c r="AQ2784">
        <v>0.02</v>
      </c>
      <c r="AR2784">
        <v>0.02</v>
      </c>
      <c r="AS2784" t="s">
        <v>6186</v>
      </c>
      <c r="AT2784">
        <v>1</v>
      </c>
      <c r="AU2784">
        <v>1</v>
      </c>
      <c r="AV2784">
        <v>7.9</v>
      </c>
      <c r="AW2784">
        <v>3.1E-2</v>
      </c>
      <c r="AX2784">
        <v>6</v>
      </c>
      <c r="AY2784" t="s">
        <v>6186</v>
      </c>
      <c r="AZ2784" t="s">
        <v>6186</v>
      </c>
      <c r="BA2784">
        <v>1.7000000000000001E-2</v>
      </c>
      <c r="BB2784">
        <v>0.02</v>
      </c>
      <c r="BC2784">
        <v>0.93200000000000005</v>
      </c>
      <c r="BD2784" t="s">
        <v>6186</v>
      </c>
    </row>
    <row r="2785" spans="1:56">
      <c r="A2785" t="s">
        <v>6190</v>
      </c>
      <c r="B2785">
        <v>5000</v>
      </c>
      <c r="C2785">
        <v>2018</v>
      </c>
      <c r="D2785">
        <v>91</v>
      </c>
      <c r="E2785">
        <v>5.5789999999999998E-3</v>
      </c>
      <c r="F2785">
        <v>30.88186</v>
      </c>
      <c r="H2785">
        <v>24.20506</v>
      </c>
      <c r="I2785">
        <f t="shared" si="47"/>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6186</v>
      </c>
      <c r="AA2785" t="s">
        <v>6186</v>
      </c>
      <c r="AB2785">
        <v>0.85199999999999998</v>
      </c>
      <c r="AC2785" t="s">
        <v>6186</v>
      </c>
      <c r="AD2785" t="s">
        <v>6186</v>
      </c>
      <c r="AE2785" t="s">
        <v>6186</v>
      </c>
      <c r="AF2785">
        <v>0.32600000000000001</v>
      </c>
      <c r="AG2785">
        <v>0.67400000000000004</v>
      </c>
      <c r="AH2785" t="s">
        <v>6186</v>
      </c>
      <c r="AI2785" t="s">
        <v>6186</v>
      </c>
      <c r="AJ2785" t="s">
        <v>6186</v>
      </c>
      <c r="AK2785" t="s">
        <v>6186</v>
      </c>
      <c r="AL2785">
        <v>0.14799999999999999</v>
      </c>
      <c r="AM2785" t="s">
        <v>6186</v>
      </c>
      <c r="AN2785" t="s">
        <v>6186</v>
      </c>
      <c r="AO2785" t="s">
        <v>6186</v>
      </c>
      <c r="AP2785">
        <v>0.85199999999999998</v>
      </c>
      <c r="AQ2785">
        <v>5.8000000000000003E-2</v>
      </c>
      <c r="AR2785">
        <v>0.24299999999999999</v>
      </c>
      <c r="AS2785">
        <v>0.24299999999999999</v>
      </c>
      <c r="AT2785">
        <v>1</v>
      </c>
      <c r="AU2785">
        <v>1</v>
      </c>
      <c r="AV2785">
        <v>8.4</v>
      </c>
      <c r="AW2785">
        <v>0.14799999999999999</v>
      </c>
      <c r="AX2785">
        <v>5.9</v>
      </c>
      <c r="AY2785" t="s">
        <v>6186</v>
      </c>
      <c r="AZ2785" t="s">
        <v>6186</v>
      </c>
      <c r="BA2785">
        <v>2.5999999999999999E-2</v>
      </c>
      <c r="BB2785">
        <v>5.8000000000000003E-2</v>
      </c>
      <c r="BC2785">
        <v>0.52600000000000002</v>
      </c>
      <c r="BD2785">
        <v>0.24299999999999999</v>
      </c>
    </row>
    <row r="2786" spans="1:56">
      <c r="A2786" t="s">
        <v>6190</v>
      </c>
      <c r="B2786">
        <v>5000</v>
      </c>
      <c r="C2786">
        <v>2019</v>
      </c>
      <c r="D2786">
        <v>73</v>
      </c>
      <c r="E2786">
        <v>4.5529999999999998E-3</v>
      </c>
      <c r="F2786">
        <v>28.823519999999998</v>
      </c>
      <c r="H2786">
        <v>22.817889999999998</v>
      </c>
      <c r="I2786">
        <f t="shared" si="47"/>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6186</v>
      </c>
      <c r="AA2786" t="s">
        <v>6186</v>
      </c>
      <c r="AB2786">
        <v>0.95299999999999996</v>
      </c>
      <c r="AC2786" t="s">
        <v>6186</v>
      </c>
      <c r="AD2786" t="s">
        <v>6186</v>
      </c>
      <c r="AE2786" t="s">
        <v>6186</v>
      </c>
      <c r="AF2786">
        <v>0.39700000000000002</v>
      </c>
      <c r="AG2786">
        <v>0.60299999999999998</v>
      </c>
      <c r="AH2786" t="s">
        <v>6186</v>
      </c>
      <c r="AI2786" t="s">
        <v>6186</v>
      </c>
      <c r="AJ2786" t="s">
        <v>6186</v>
      </c>
      <c r="AK2786" t="s">
        <v>6186</v>
      </c>
      <c r="AL2786">
        <v>4.7E-2</v>
      </c>
      <c r="AM2786" t="s">
        <v>6186</v>
      </c>
      <c r="AN2786" t="s">
        <v>6186</v>
      </c>
      <c r="AO2786" t="s">
        <v>6186</v>
      </c>
      <c r="AP2786">
        <v>0.95299999999999996</v>
      </c>
      <c r="AQ2786">
        <v>2.5999999999999999E-2</v>
      </c>
      <c r="AR2786">
        <v>0.28100000000000003</v>
      </c>
      <c r="AS2786">
        <v>0.28100000000000003</v>
      </c>
      <c r="AT2786">
        <v>1</v>
      </c>
      <c r="AU2786">
        <v>1</v>
      </c>
      <c r="AV2786">
        <v>8.6</v>
      </c>
      <c r="AW2786">
        <v>4.7E-2</v>
      </c>
      <c r="AX2786">
        <v>5.9</v>
      </c>
      <c r="AY2786" t="s">
        <v>6186</v>
      </c>
      <c r="AZ2786" t="s">
        <v>6186</v>
      </c>
      <c r="BA2786" t="s">
        <v>6186</v>
      </c>
      <c r="BB2786">
        <v>2.5999999999999999E-2</v>
      </c>
      <c r="BC2786">
        <v>0.64600000000000002</v>
      </c>
      <c r="BD2786">
        <v>0.28100000000000003</v>
      </c>
    </row>
    <row r="2787" spans="1:56">
      <c r="A2787" t="s">
        <v>6190</v>
      </c>
      <c r="B2787">
        <v>5000</v>
      </c>
      <c r="C2787">
        <v>2020</v>
      </c>
      <c r="D2787">
        <v>73</v>
      </c>
      <c r="E2787">
        <v>5.3090000000000004E-3</v>
      </c>
      <c r="F2787">
        <v>29.737380000000002</v>
      </c>
      <c r="H2787">
        <v>23.352879999999999</v>
      </c>
      <c r="I2787">
        <f t="shared" si="47"/>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6186</v>
      </c>
      <c r="AA2787" t="s">
        <v>6186</v>
      </c>
      <c r="AB2787">
        <v>0.88500000000000001</v>
      </c>
      <c r="AC2787" t="s">
        <v>6186</v>
      </c>
      <c r="AD2787" t="s">
        <v>6186</v>
      </c>
      <c r="AE2787" t="s">
        <v>6186</v>
      </c>
      <c r="AF2787">
        <v>0.23899999999999999</v>
      </c>
      <c r="AG2787">
        <v>0.76100000000000001</v>
      </c>
      <c r="AH2787" t="s">
        <v>6186</v>
      </c>
      <c r="AI2787" t="s">
        <v>6186</v>
      </c>
      <c r="AJ2787" t="s">
        <v>6186</v>
      </c>
      <c r="AK2787" t="s">
        <v>6186</v>
      </c>
      <c r="AL2787">
        <v>0.115</v>
      </c>
      <c r="AM2787" t="s">
        <v>6186</v>
      </c>
      <c r="AN2787" t="s">
        <v>6186</v>
      </c>
      <c r="AO2787" t="s">
        <v>6186</v>
      </c>
      <c r="AP2787">
        <v>0.88500000000000001</v>
      </c>
      <c r="AQ2787">
        <v>1.0999999999999999E-2</v>
      </c>
      <c r="AR2787">
        <v>0.14000000000000001</v>
      </c>
      <c r="AS2787">
        <v>0.14000000000000001</v>
      </c>
      <c r="AT2787">
        <v>1</v>
      </c>
      <c r="AU2787">
        <v>1</v>
      </c>
      <c r="AV2787">
        <v>8.4</v>
      </c>
      <c r="AW2787">
        <v>0.115</v>
      </c>
      <c r="AX2787">
        <v>6</v>
      </c>
      <c r="AY2787" t="s">
        <v>6186</v>
      </c>
      <c r="AZ2787" t="s">
        <v>6186</v>
      </c>
      <c r="BA2787" t="s">
        <v>6186</v>
      </c>
      <c r="BB2787">
        <v>1.0999999999999999E-2</v>
      </c>
      <c r="BC2787">
        <v>0.68</v>
      </c>
      <c r="BD2787">
        <v>0.193</v>
      </c>
    </row>
    <row r="2788" spans="1:56">
      <c r="A2788" t="s">
        <v>6190</v>
      </c>
      <c r="B2788">
        <v>5000</v>
      </c>
      <c r="C2788">
        <v>2021</v>
      </c>
      <c r="D2788">
        <v>134</v>
      </c>
      <c r="E2788">
        <v>9.7169999999999999E-3</v>
      </c>
      <c r="F2788">
        <v>44.504829999999998</v>
      </c>
      <c r="G2788">
        <f>IFERROR(F2788*E2788,"")</f>
        <v>0.43245343311000001</v>
      </c>
      <c r="H2788">
        <v>32.933860000000003</v>
      </c>
      <c r="I2788">
        <f t="shared" si="47"/>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6186</v>
      </c>
      <c r="AA2788" t="s">
        <v>6186</v>
      </c>
      <c r="AB2788">
        <v>0.16300000000000001</v>
      </c>
      <c r="AC2788">
        <v>0.69699999999999995</v>
      </c>
      <c r="AD2788" t="s">
        <v>6186</v>
      </c>
      <c r="AE2788" t="s">
        <v>6186</v>
      </c>
      <c r="AF2788">
        <v>5.5E-2</v>
      </c>
      <c r="AG2788">
        <v>0.94499999999999995</v>
      </c>
      <c r="AH2788" t="s">
        <v>6186</v>
      </c>
      <c r="AI2788" t="s">
        <v>6186</v>
      </c>
      <c r="AJ2788" t="s">
        <v>6186</v>
      </c>
      <c r="AK2788" t="s">
        <v>6186</v>
      </c>
      <c r="AL2788">
        <v>0.14000000000000001</v>
      </c>
      <c r="AM2788" t="s">
        <v>6186</v>
      </c>
      <c r="AN2788" t="s">
        <v>6186</v>
      </c>
      <c r="AO2788">
        <v>0.69699999999999995</v>
      </c>
      <c r="AP2788">
        <v>0.16300000000000001</v>
      </c>
      <c r="AQ2788">
        <v>6.0000000000000001E-3</v>
      </c>
      <c r="AR2788">
        <v>2.3E-2</v>
      </c>
      <c r="AS2788">
        <v>2.3E-2</v>
      </c>
      <c r="AT2788">
        <v>1</v>
      </c>
      <c r="AU2788">
        <v>1</v>
      </c>
      <c r="AV2788">
        <v>2.5</v>
      </c>
      <c r="AW2788">
        <v>0.14000000000000001</v>
      </c>
      <c r="AX2788">
        <v>4.5999999999999996</v>
      </c>
      <c r="AY2788" t="s">
        <v>6186</v>
      </c>
      <c r="AZ2788" t="s">
        <v>6186</v>
      </c>
      <c r="BA2788" t="s">
        <v>6186</v>
      </c>
      <c r="BB2788" t="s">
        <v>6186</v>
      </c>
      <c r="BC2788">
        <v>2.5999999999999999E-2</v>
      </c>
      <c r="BD2788">
        <v>0.13700000000000001</v>
      </c>
    </row>
    <row r="2789" spans="1:56">
      <c r="A2789" t="s">
        <v>6190</v>
      </c>
      <c r="B2789">
        <v>5000</v>
      </c>
      <c r="C2789" t="s">
        <v>6187</v>
      </c>
      <c r="D2789" t="s">
        <v>6186</v>
      </c>
      <c r="E2789">
        <v>9.7509999999999993E-3</v>
      </c>
      <c r="F2789">
        <v>43.741050000000001</v>
      </c>
      <c r="H2789">
        <v>32.431489999999997</v>
      </c>
      <c r="I2789">
        <f t="shared" si="47"/>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6186</v>
      </c>
      <c r="AA2789" t="s">
        <v>6186</v>
      </c>
      <c r="AB2789">
        <v>0.223</v>
      </c>
      <c r="AC2789">
        <v>0.60199999999999998</v>
      </c>
      <c r="AD2789" t="s">
        <v>6186</v>
      </c>
      <c r="AE2789" t="s">
        <v>6186</v>
      </c>
      <c r="AF2789">
        <v>8.3000000000000004E-2</v>
      </c>
      <c r="AG2789">
        <v>0.91700000000000004</v>
      </c>
      <c r="AH2789" t="s">
        <v>6186</v>
      </c>
      <c r="AI2789" t="s">
        <v>6186</v>
      </c>
      <c r="AJ2789" t="s">
        <v>6186</v>
      </c>
      <c r="AK2789" t="s">
        <v>6186</v>
      </c>
      <c r="AL2789">
        <v>0.17399999999999999</v>
      </c>
      <c r="AM2789" t="s">
        <v>6186</v>
      </c>
      <c r="AN2789" t="s">
        <v>6186</v>
      </c>
      <c r="AO2789">
        <v>0.60199999999999998</v>
      </c>
      <c r="AP2789">
        <v>0.223</v>
      </c>
      <c r="AQ2789">
        <v>2E-3</v>
      </c>
      <c r="AR2789">
        <v>8.1000000000000003E-2</v>
      </c>
      <c r="AS2789">
        <v>8.1000000000000003E-2</v>
      </c>
      <c r="AT2789">
        <v>1</v>
      </c>
      <c r="AU2789">
        <v>1</v>
      </c>
      <c r="AV2789">
        <v>3.2</v>
      </c>
      <c r="AW2789">
        <v>0.17399999999999999</v>
      </c>
      <c r="AX2789">
        <v>4.8</v>
      </c>
      <c r="AY2789" t="s">
        <v>6186</v>
      </c>
      <c r="AZ2789" t="s">
        <v>6186</v>
      </c>
      <c r="BA2789" t="s">
        <v>6186</v>
      </c>
      <c r="BB2789" t="s">
        <v>6186</v>
      </c>
      <c r="BC2789">
        <v>0.06</v>
      </c>
      <c r="BD2789">
        <v>0.16300000000000001</v>
      </c>
    </row>
    <row r="2790" spans="1:56">
      <c r="A2790" t="s">
        <v>6188</v>
      </c>
      <c r="B2790">
        <v>5000</v>
      </c>
      <c r="C2790">
        <v>1975</v>
      </c>
      <c r="D2790">
        <v>67</v>
      </c>
      <c r="E2790">
        <v>6.5560000000000002E-3</v>
      </c>
      <c r="F2790">
        <v>11.14429</v>
      </c>
      <c r="H2790">
        <v>9.4274299999999993</v>
      </c>
      <c r="I2790">
        <f t="shared" si="47"/>
        <v>6.1806231079999996E-2</v>
      </c>
      <c r="K2790">
        <v>9.4304199999999998</v>
      </c>
      <c r="L2790">
        <v>9.4237800000000007</v>
      </c>
      <c r="M2790">
        <v>942.67489999999998</v>
      </c>
      <c r="N2790">
        <v>942.37612999999999</v>
      </c>
      <c r="O2790">
        <v>943.04007000000001</v>
      </c>
      <c r="P2790" t="s">
        <v>6186</v>
      </c>
      <c r="Q2790">
        <v>347.01870000000002</v>
      </c>
      <c r="R2790">
        <v>157.46350000000001</v>
      </c>
      <c r="S2790" t="s">
        <v>6186</v>
      </c>
      <c r="T2790">
        <v>0.45319300000000001</v>
      </c>
      <c r="U2790">
        <v>3.1493E-2</v>
      </c>
      <c r="V2790">
        <v>23.595130000000001</v>
      </c>
      <c r="W2790" t="s">
        <v>6186</v>
      </c>
      <c r="X2790">
        <v>0.98699999999999999</v>
      </c>
      <c r="Y2790">
        <v>1.2999999999999999E-2</v>
      </c>
      <c r="Z2790">
        <v>0.19500000000000001</v>
      </c>
      <c r="AA2790">
        <v>0.80500000000000005</v>
      </c>
      <c r="AB2790" t="s">
        <v>6186</v>
      </c>
      <c r="AC2790" t="s">
        <v>6186</v>
      </c>
      <c r="AD2790" t="s">
        <v>6186</v>
      </c>
      <c r="AE2790">
        <v>1</v>
      </c>
      <c r="AF2790" t="s">
        <v>6186</v>
      </c>
      <c r="AG2790" t="s">
        <v>6186</v>
      </c>
      <c r="AH2790" t="s">
        <v>6186</v>
      </c>
      <c r="AI2790" t="s">
        <v>6186</v>
      </c>
      <c r="AJ2790" t="s">
        <v>6186</v>
      </c>
      <c r="AK2790" t="s">
        <v>6186</v>
      </c>
      <c r="AL2790" t="s">
        <v>6186</v>
      </c>
      <c r="AM2790" t="s">
        <v>6186</v>
      </c>
      <c r="AN2790" t="s">
        <v>6186</v>
      </c>
      <c r="AO2790" t="s">
        <v>6186</v>
      </c>
      <c r="AP2790">
        <v>1</v>
      </c>
      <c r="AQ2790" t="s">
        <v>6186</v>
      </c>
      <c r="AR2790" t="s">
        <v>6186</v>
      </c>
      <c r="AS2790" t="s">
        <v>6186</v>
      </c>
      <c r="AT2790" t="s">
        <v>6186</v>
      </c>
      <c r="AU2790" t="s">
        <v>6186</v>
      </c>
      <c r="AV2790" t="s">
        <v>6186</v>
      </c>
      <c r="AW2790" t="s">
        <v>6186</v>
      </c>
      <c r="AX2790">
        <v>8</v>
      </c>
      <c r="AY2790" t="s">
        <v>6186</v>
      </c>
      <c r="AZ2790" t="s">
        <v>6186</v>
      </c>
      <c r="BA2790" t="s">
        <v>6186</v>
      </c>
      <c r="BB2790" t="s">
        <v>6186</v>
      </c>
      <c r="BC2790" t="s">
        <v>6186</v>
      </c>
      <c r="BD2790" t="s">
        <v>6186</v>
      </c>
    </row>
    <row r="2791" spans="1:56">
      <c r="A2791" t="s">
        <v>6188</v>
      </c>
      <c r="B2791">
        <v>5000</v>
      </c>
      <c r="C2791">
        <v>1976</v>
      </c>
      <c r="D2791">
        <v>101</v>
      </c>
      <c r="E2791">
        <v>8.1849999999999996E-3</v>
      </c>
      <c r="F2791">
        <v>12.832560000000001</v>
      </c>
      <c r="H2791">
        <v>10.8939</v>
      </c>
      <c r="I2791">
        <f t="shared" si="47"/>
        <v>8.91665715E-2</v>
      </c>
      <c r="K2791">
        <v>10.465769999999999</v>
      </c>
      <c r="L2791">
        <v>11.467230000000001</v>
      </c>
      <c r="M2791">
        <v>815.77787999999998</v>
      </c>
      <c r="N2791">
        <v>849.14921000000004</v>
      </c>
      <c r="O2791">
        <v>774.99069999999995</v>
      </c>
      <c r="P2791" t="s">
        <v>6186</v>
      </c>
      <c r="Q2791">
        <v>356.96199999999999</v>
      </c>
      <c r="R2791">
        <v>150.64940000000001</v>
      </c>
      <c r="S2791" t="s">
        <v>6186</v>
      </c>
      <c r="T2791">
        <v>0.42119699999999999</v>
      </c>
      <c r="U2791">
        <v>3.0130000000000001E-2</v>
      </c>
      <c r="V2791">
        <v>27.330690000000001</v>
      </c>
      <c r="W2791" t="s">
        <v>6186</v>
      </c>
      <c r="X2791">
        <v>0.97899999999999998</v>
      </c>
      <c r="Y2791">
        <v>2.1000000000000001E-2</v>
      </c>
      <c r="Z2791">
        <v>0.189</v>
      </c>
      <c r="AA2791">
        <v>0.81100000000000005</v>
      </c>
      <c r="AB2791" t="s">
        <v>6186</v>
      </c>
      <c r="AC2791" t="s">
        <v>6186</v>
      </c>
      <c r="AD2791" t="s">
        <v>6186</v>
      </c>
      <c r="AE2791">
        <v>1</v>
      </c>
      <c r="AF2791" t="s">
        <v>6186</v>
      </c>
      <c r="AG2791" t="s">
        <v>6186</v>
      </c>
      <c r="AH2791" t="s">
        <v>6186</v>
      </c>
      <c r="AI2791" t="s">
        <v>6186</v>
      </c>
      <c r="AJ2791" t="s">
        <v>6186</v>
      </c>
      <c r="AK2791" t="s">
        <v>6186</v>
      </c>
      <c r="AL2791" t="s">
        <v>6186</v>
      </c>
      <c r="AM2791" t="s">
        <v>6186</v>
      </c>
      <c r="AN2791" t="s">
        <v>6186</v>
      </c>
      <c r="AO2791" t="s">
        <v>6186</v>
      </c>
      <c r="AP2791">
        <v>1</v>
      </c>
      <c r="AQ2791" t="s">
        <v>6186</v>
      </c>
      <c r="AR2791" t="s">
        <v>6186</v>
      </c>
      <c r="AS2791" t="s">
        <v>6186</v>
      </c>
      <c r="AT2791" t="s">
        <v>6186</v>
      </c>
      <c r="AU2791" t="s">
        <v>6186</v>
      </c>
      <c r="AV2791" t="s">
        <v>6186</v>
      </c>
      <c r="AW2791" t="s">
        <v>6186</v>
      </c>
      <c r="AX2791">
        <v>8</v>
      </c>
      <c r="AY2791" t="s">
        <v>6186</v>
      </c>
      <c r="AZ2791" t="s">
        <v>6186</v>
      </c>
      <c r="BA2791" t="s">
        <v>6186</v>
      </c>
      <c r="BB2791" t="s">
        <v>6186</v>
      </c>
      <c r="BC2791" t="s">
        <v>6186</v>
      </c>
      <c r="BD2791" t="s">
        <v>6186</v>
      </c>
    </row>
    <row r="2792" spans="1:56">
      <c r="A2792" t="s">
        <v>6188</v>
      </c>
      <c r="B2792">
        <v>5000</v>
      </c>
      <c r="C2792">
        <v>1977</v>
      </c>
      <c r="D2792">
        <v>66</v>
      </c>
      <c r="E2792">
        <v>4.7060000000000001E-3</v>
      </c>
      <c r="F2792">
        <v>13.58053</v>
      </c>
      <c r="H2792">
        <v>11.51859</v>
      </c>
      <c r="I2792">
        <f t="shared" si="47"/>
        <v>5.4206484540000002E-2</v>
      </c>
      <c r="K2792">
        <v>11.160030000000001</v>
      </c>
      <c r="L2792">
        <v>11.9894</v>
      </c>
      <c r="M2792">
        <v>771.53538000000003</v>
      </c>
      <c r="N2792">
        <v>796.32429999999999</v>
      </c>
      <c r="O2792">
        <v>741.23780999999997</v>
      </c>
      <c r="P2792" t="s">
        <v>6186</v>
      </c>
      <c r="Q2792">
        <v>350.56959999999998</v>
      </c>
      <c r="R2792">
        <v>160.2038</v>
      </c>
      <c r="S2792" t="s">
        <v>6186</v>
      </c>
      <c r="T2792">
        <v>0.45715099999999997</v>
      </c>
      <c r="U2792">
        <v>3.2041E-2</v>
      </c>
      <c r="V2792">
        <v>28.984259999999999</v>
      </c>
      <c r="W2792" t="s">
        <v>6186</v>
      </c>
      <c r="X2792">
        <v>0.96399999999999997</v>
      </c>
      <c r="Y2792">
        <v>3.5999999999999997E-2</v>
      </c>
      <c r="Z2792">
        <v>0.21</v>
      </c>
      <c r="AA2792">
        <v>0.79</v>
      </c>
      <c r="AB2792" t="s">
        <v>6186</v>
      </c>
      <c r="AC2792" t="s">
        <v>6186</v>
      </c>
      <c r="AD2792" t="s">
        <v>6186</v>
      </c>
      <c r="AE2792">
        <v>1</v>
      </c>
      <c r="AF2792" t="s">
        <v>6186</v>
      </c>
      <c r="AG2792" t="s">
        <v>6186</v>
      </c>
      <c r="AH2792" t="s">
        <v>6186</v>
      </c>
      <c r="AI2792" t="s">
        <v>6186</v>
      </c>
      <c r="AJ2792" t="s">
        <v>6186</v>
      </c>
      <c r="AK2792" t="s">
        <v>6186</v>
      </c>
      <c r="AL2792" t="s">
        <v>6186</v>
      </c>
      <c r="AM2792" t="s">
        <v>6186</v>
      </c>
      <c r="AN2792" t="s">
        <v>6186</v>
      </c>
      <c r="AO2792" t="s">
        <v>6186</v>
      </c>
      <c r="AP2792">
        <v>1</v>
      </c>
      <c r="AQ2792" t="s">
        <v>6186</v>
      </c>
      <c r="AR2792" t="s">
        <v>6186</v>
      </c>
      <c r="AS2792" t="s">
        <v>6186</v>
      </c>
      <c r="AT2792" t="s">
        <v>6186</v>
      </c>
      <c r="AU2792" t="s">
        <v>6186</v>
      </c>
      <c r="AV2792" t="s">
        <v>6186</v>
      </c>
      <c r="AW2792" t="s">
        <v>6186</v>
      </c>
      <c r="AX2792">
        <v>8</v>
      </c>
      <c r="AY2792" t="s">
        <v>6186</v>
      </c>
      <c r="AZ2792" t="s">
        <v>6186</v>
      </c>
      <c r="BA2792" t="s">
        <v>6186</v>
      </c>
      <c r="BB2792" t="s">
        <v>6186</v>
      </c>
      <c r="BC2792" t="s">
        <v>6186</v>
      </c>
      <c r="BD2792" t="s">
        <v>6186</v>
      </c>
    </row>
    <row r="2793" spans="1:56">
      <c r="A2793" t="s">
        <v>6188</v>
      </c>
      <c r="B2793">
        <v>5000</v>
      </c>
      <c r="C2793">
        <v>1978</v>
      </c>
      <c r="D2793">
        <v>114</v>
      </c>
      <c r="E2793">
        <v>7.8740000000000008E-3</v>
      </c>
      <c r="F2793">
        <v>12.95074</v>
      </c>
      <c r="H2793">
        <v>10.996729999999999</v>
      </c>
      <c r="I2793">
        <f t="shared" si="47"/>
        <v>8.6588252020000006E-2</v>
      </c>
      <c r="K2793">
        <v>10.49826</v>
      </c>
      <c r="L2793">
        <v>11.67423</v>
      </c>
      <c r="M2793">
        <v>808.14895999999999</v>
      </c>
      <c r="N2793">
        <v>846.52115000000003</v>
      </c>
      <c r="O2793">
        <v>761.24962000000005</v>
      </c>
      <c r="P2793" t="s">
        <v>6186</v>
      </c>
      <c r="Q2793">
        <v>369.86259999999999</v>
      </c>
      <c r="R2793">
        <v>167.96299999999999</v>
      </c>
      <c r="S2793">
        <v>13.716900000000001</v>
      </c>
      <c r="T2793">
        <v>0.454459</v>
      </c>
      <c r="U2793">
        <v>3.3592999999999998E-2</v>
      </c>
      <c r="V2793">
        <v>27.55491</v>
      </c>
      <c r="W2793" t="s">
        <v>6186</v>
      </c>
      <c r="X2793">
        <v>0.97299999999999998</v>
      </c>
      <c r="Y2793">
        <v>2.7E-2</v>
      </c>
      <c r="Z2793">
        <v>0.19700000000000001</v>
      </c>
      <c r="AA2793">
        <v>0.80300000000000005</v>
      </c>
      <c r="AB2793" t="s">
        <v>6186</v>
      </c>
      <c r="AC2793" t="s">
        <v>6186</v>
      </c>
      <c r="AD2793" t="s">
        <v>6186</v>
      </c>
      <c r="AE2793">
        <v>1</v>
      </c>
      <c r="AF2793" t="s">
        <v>6186</v>
      </c>
      <c r="AG2793" t="s">
        <v>6186</v>
      </c>
      <c r="AH2793" t="s">
        <v>6186</v>
      </c>
      <c r="AI2793" t="s">
        <v>6186</v>
      </c>
      <c r="AJ2793" t="s">
        <v>6186</v>
      </c>
      <c r="AK2793" t="s">
        <v>6186</v>
      </c>
      <c r="AL2793" t="s">
        <v>6186</v>
      </c>
      <c r="AM2793" t="s">
        <v>6186</v>
      </c>
      <c r="AN2793" t="s">
        <v>6186</v>
      </c>
      <c r="AO2793" t="s">
        <v>6186</v>
      </c>
      <c r="AP2793">
        <v>1</v>
      </c>
      <c r="AQ2793" t="s">
        <v>6186</v>
      </c>
      <c r="AR2793" t="s">
        <v>6186</v>
      </c>
      <c r="AS2793" t="s">
        <v>6186</v>
      </c>
      <c r="AT2793" t="s">
        <v>6186</v>
      </c>
      <c r="AU2793" t="s">
        <v>6186</v>
      </c>
      <c r="AV2793" t="s">
        <v>6186</v>
      </c>
      <c r="AW2793" t="s">
        <v>6186</v>
      </c>
      <c r="AX2793">
        <v>8</v>
      </c>
      <c r="AY2793" t="s">
        <v>6186</v>
      </c>
      <c r="AZ2793" t="s">
        <v>6186</v>
      </c>
      <c r="BA2793" t="s">
        <v>6186</v>
      </c>
      <c r="BB2793" t="s">
        <v>6186</v>
      </c>
      <c r="BC2793" t="s">
        <v>6186</v>
      </c>
      <c r="BD2793" t="s">
        <v>6186</v>
      </c>
    </row>
    <row r="2794" spans="1:56">
      <c r="A2794" t="s">
        <v>6188</v>
      </c>
      <c r="B2794">
        <v>5000</v>
      </c>
      <c r="C2794">
        <v>1979</v>
      </c>
      <c r="D2794">
        <v>173</v>
      </c>
      <c r="E2794">
        <v>1.243E-2</v>
      </c>
      <c r="F2794">
        <v>11.39795</v>
      </c>
      <c r="H2794">
        <v>9.6461500000000004</v>
      </c>
      <c r="I2794">
        <f t="shared" si="47"/>
        <v>0.1199016445</v>
      </c>
      <c r="K2794">
        <v>9.4824199999999994</v>
      </c>
      <c r="L2794">
        <v>9.85412</v>
      </c>
      <c r="M2794">
        <v>921.29984999999999</v>
      </c>
      <c r="N2794">
        <v>937.20829000000003</v>
      </c>
      <c r="O2794">
        <v>901.85621000000003</v>
      </c>
      <c r="P2794" t="s">
        <v>6186</v>
      </c>
      <c r="Q2794">
        <v>351.11369999999999</v>
      </c>
      <c r="R2794">
        <v>151.74709999999999</v>
      </c>
      <c r="S2794">
        <v>15.318899999999999</v>
      </c>
      <c r="T2794">
        <v>0.43273200000000001</v>
      </c>
      <c r="U2794">
        <v>3.0349000000000001E-2</v>
      </c>
      <c r="V2794">
        <v>24.162890000000001</v>
      </c>
      <c r="W2794" t="s">
        <v>6186</v>
      </c>
      <c r="X2794">
        <v>0.68100000000000005</v>
      </c>
      <c r="Y2794">
        <v>0.31900000000000001</v>
      </c>
      <c r="Z2794">
        <v>0.14699999999999999</v>
      </c>
      <c r="AA2794">
        <v>0.84399999999999997</v>
      </c>
      <c r="AB2794">
        <v>8.9999999999999993E-3</v>
      </c>
      <c r="AC2794" t="s">
        <v>6186</v>
      </c>
      <c r="AD2794" t="s">
        <v>6186</v>
      </c>
      <c r="AE2794">
        <v>1</v>
      </c>
      <c r="AF2794" t="s">
        <v>6186</v>
      </c>
      <c r="AG2794" t="s">
        <v>6186</v>
      </c>
      <c r="AH2794" t="s">
        <v>6186</v>
      </c>
      <c r="AI2794" t="s">
        <v>6186</v>
      </c>
      <c r="AJ2794" t="s">
        <v>6186</v>
      </c>
      <c r="AK2794" t="s">
        <v>6186</v>
      </c>
      <c r="AL2794" t="s">
        <v>6186</v>
      </c>
      <c r="AM2794" t="s">
        <v>6186</v>
      </c>
      <c r="AN2794" t="s">
        <v>6186</v>
      </c>
      <c r="AO2794" t="s">
        <v>6186</v>
      </c>
      <c r="AP2794">
        <v>1</v>
      </c>
      <c r="AQ2794" t="s">
        <v>6186</v>
      </c>
      <c r="AR2794" t="s">
        <v>6186</v>
      </c>
      <c r="AS2794" t="s">
        <v>6186</v>
      </c>
      <c r="AT2794" t="s">
        <v>6186</v>
      </c>
      <c r="AU2794" t="s">
        <v>6186</v>
      </c>
      <c r="AV2794">
        <v>3.1</v>
      </c>
      <c r="AW2794" t="s">
        <v>6186</v>
      </c>
      <c r="AX2794">
        <v>8</v>
      </c>
      <c r="AY2794">
        <v>1</v>
      </c>
      <c r="AZ2794" t="s">
        <v>6186</v>
      </c>
      <c r="BA2794" t="s">
        <v>6186</v>
      </c>
      <c r="BB2794" t="s">
        <v>6186</v>
      </c>
      <c r="BC2794" t="s">
        <v>6186</v>
      </c>
      <c r="BD2794" t="s">
        <v>6186</v>
      </c>
    </row>
    <row r="2795" spans="1:56">
      <c r="A2795" t="s">
        <v>6188</v>
      </c>
      <c r="B2795">
        <v>5000</v>
      </c>
      <c r="C2795">
        <v>1980</v>
      </c>
      <c r="D2795">
        <v>60</v>
      </c>
      <c r="E2795">
        <v>5.3099999999999996E-3</v>
      </c>
      <c r="F2795">
        <v>14.028449999999999</v>
      </c>
      <c r="H2795">
        <v>11.92554</v>
      </c>
      <c r="I2795">
        <f t="shared" si="47"/>
        <v>6.3324617399999991E-2</v>
      </c>
      <c r="K2795">
        <v>11.21388</v>
      </c>
      <c r="L2795">
        <v>12.928330000000001</v>
      </c>
      <c r="M2795">
        <v>745.20726000000002</v>
      </c>
      <c r="N2795">
        <v>792.50009</v>
      </c>
      <c r="O2795">
        <v>687.40490999999997</v>
      </c>
      <c r="P2795" t="s">
        <v>6186</v>
      </c>
      <c r="Q2795">
        <v>343.33769999999998</v>
      </c>
      <c r="R2795">
        <v>158.7253</v>
      </c>
      <c r="S2795">
        <v>15.0466</v>
      </c>
      <c r="T2795">
        <v>0.46316499999999999</v>
      </c>
      <c r="U2795">
        <v>3.1745000000000002E-2</v>
      </c>
      <c r="V2795">
        <v>29.963570000000001</v>
      </c>
      <c r="W2795" t="s">
        <v>6186</v>
      </c>
      <c r="X2795">
        <v>0.78400000000000003</v>
      </c>
      <c r="Y2795">
        <v>0.216</v>
      </c>
      <c r="Z2795">
        <v>0.189</v>
      </c>
      <c r="AA2795">
        <v>0.25800000000000001</v>
      </c>
      <c r="AB2795">
        <v>0.55300000000000005</v>
      </c>
      <c r="AC2795" t="s">
        <v>6186</v>
      </c>
      <c r="AD2795" t="s">
        <v>6186</v>
      </c>
      <c r="AE2795">
        <v>1</v>
      </c>
      <c r="AF2795" t="s">
        <v>6186</v>
      </c>
      <c r="AG2795" t="s">
        <v>6186</v>
      </c>
      <c r="AH2795" t="s">
        <v>6186</v>
      </c>
      <c r="AI2795" t="s">
        <v>6186</v>
      </c>
      <c r="AJ2795" t="s">
        <v>6186</v>
      </c>
      <c r="AK2795" t="s">
        <v>6186</v>
      </c>
      <c r="AL2795" t="s">
        <v>6186</v>
      </c>
      <c r="AM2795" t="s">
        <v>6186</v>
      </c>
      <c r="AN2795" t="s">
        <v>6186</v>
      </c>
      <c r="AO2795" t="s">
        <v>6186</v>
      </c>
      <c r="AP2795">
        <v>1</v>
      </c>
      <c r="AQ2795" t="s">
        <v>6186</v>
      </c>
      <c r="AR2795" t="s">
        <v>6186</v>
      </c>
      <c r="AS2795" t="s">
        <v>6186</v>
      </c>
      <c r="AT2795" t="s">
        <v>6186</v>
      </c>
      <c r="AU2795" t="s">
        <v>6186</v>
      </c>
      <c r="AV2795">
        <v>3</v>
      </c>
      <c r="AW2795" t="s">
        <v>6186</v>
      </c>
      <c r="AX2795">
        <v>7.9</v>
      </c>
      <c r="AY2795">
        <v>1</v>
      </c>
      <c r="AZ2795" t="s">
        <v>6186</v>
      </c>
      <c r="BA2795" t="s">
        <v>6186</v>
      </c>
      <c r="BB2795" t="s">
        <v>6186</v>
      </c>
      <c r="BC2795" t="s">
        <v>6186</v>
      </c>
      <c r="BD2795" t="s">
        <v>6186</v>
      </c>
    </row>
    <row r="2796" spans="1:56">
      <c r="A2796" t="s">
        <v>6188</v>
      </c>
      <c r="B2796">
        <v>5000</v>
      </c>
      <c r="C2796">
        <v>1981</v>
      </c>
      <c r="D2796">
        <v>43</v>
      </c>
      <c r="E2796">
        <v>4.0549999999999996E-3</v>
      </c>
      <c r="F2796">
        <v>15.27345</v>
      </c>
      <c r="H2796">
        <v>12.98485</v>
      </c>
      <c r="I2796">
        <f t="shared" si="47"/>
        <v>5.2653566749999992E-2</v>
      </c>
      <c r="K2796">
        <v>12.210649999999999</v>
      </c>
      <c r="L2796">
        <v>14.075609999999999</v>
      </c>
      <c r="M2796">
        <v>684.41313000000002</v>
      </c>
      <c r="N2796">
        <v>727.80745000000002</v>
      </c>
      <c r="O2796">
        <v>631.37562000000003</v>
      </c>
      <c r="P2796" t="s">
        <v>6186</v>
      </c>
      <c r="Q2796">
        <v>327.93630000000002</v>
      </c>
      <c r="R2796">
        <v>154.33019999999999</v>
      </c>
      <c r="S2796">
        <v>15.4231</v>
      </c>
      <c r="T2796">
        <v>0.4728</v>
      </c>
      <c r="U2796">
        <v>3.0866000000000001E-2</v>
      </c>
      <c r="V2796">
        <v>32.912439999999997</v>
      </c>
      <c r="W2796" t="s">
        <v>6186</v>
      </c>
      <c r="X2796">
        <v>0.753</v>
      </c>
      <c r="Y2796">
        <v>0.247</v>
      </c>
      <c r="Z2796">
        <v>7.8E-2</v>
      </c>
      <c r="AA2796">
        <v>0.29499999999999998</v>
      </c>
      <c r="AB2796">
        <v>0.627</v>
      </c>
      <c r="AC2796" t="s">
        <v>6186</v>
      </c>
      <c r="AD2796" t="s">
        <v>6186</v>
      </c>
      <c r="AE2796">
        <v>1</v>
      </c>
      <c r="AF2796" t="s">
        <v>6186</v>
      </c>
      <c r="AG2796" t="s">
        <v>6186</v>
      </c>
      <c r="AH2796" t="s">
        <v>6186</v>
      </c>
      <c r="AI2796" t="s">
        <v>6186</v>
      </c>
      <c r="AJ2796" t="s">
        <v>6186</v>
      </c>
      <c r="AK2796" t="s">
        <v>6186</v>
      </c>
      <c r="AL2796" t="s">
        <v>6186</v>
      </c>
      <c r="AM2796" t="s">
        <v>6186</v>
      </c>
      <c r="AN2796" t="s">
        <v>6186</v>
      </c>
      <c r="AO2796" t="s">
        <v>6186</v>
      </c>
      <c r="AP2796">
        <v>1</v>
      </c>
      <c r="AQ2796" t="s">
        <v>6186</v>
      </c>
      <c r="AR2796" t="s">
        <v>6186</v>
      </c>
      <c r="AS2796" t="s">
        <v>6186</v>
      </c>
      <c r="AT2796" t="s">
        <v>6186</v>
      </c>
      <c r="AU2796" t="s">
        <v>6186</v>
      </c>
      <c r="AV2796">
        <v>3</v>
      </c>
      <c r="AW2796" t="s">
        <v>6186</v>
      </c>
      <c r="AX2796">
        <v>8</v>
      </c>
      <c r="AY2796">
        <v>1</v>
      </c>
      <c r="AZ2796" t="s">
        <v>6186</v>
      </c>
      <c r="BA2796" t="s">
        <v>6186</v>
      </c>
      <c r="BB2796" t="s">
        <v>6186</v>
      </c>
      <c r="BC2796" t="s">
        <v>6186</v>
      </c>
      <c r="BD2796" t="s">
        <v>6186</v>
      </c>
    </row>
    <row r="2797" spans="1:56">
      <c r="A2797" t="s">
        <v>6188</v>
      </c>
      <c r="B2797">
        <v>5000</v>
      </c>
      <c r="C2797">
        <v>1982</v>
      </c>
      <c r="D2797">
        <v>37</v>
      </c>
      <c r="E2797">
        <v>3.7699999999999999E-3</v>
      </c>
      <c r="F2797">
        <v>15.12792</v>
      </c>
      <c r="H2797">
        <v>12.86735</v>
      </c>
      <c r="I2797">
        <f t="shared" si="47"/>
        <v>4.8509909499999997E-2</v>
      </c>
      <c r="K2797">
        <v>12.034140000000001</v>
      </c>
      <c r="L2797">
        <v>14.05688</v>
      </c>
      <c r="M2797">
        <v>690.66291999999999</v>
      </c>
      <c r="N2797">
        <v>738.48236999999995</v>
      </c>
      <c r="O2797">
        <v>632.21693000000005</v>
      </c>
      <c r="P2797" t="s">
        <v>6186</v>
      </c>
      <c r="Q2797">
        <v>329.923</v>
      </c>
      <c r="R2797">
        <v>155.68719999999999</v>
      </c>
      <c r="S2797">
        <v>16.147300000000001</v>
      </c>
      <c r="T2797">
        <v>0.47556900000000002</v>
      </c>
      <c r="U2797">
        <v>3.1137000000000001E-2</v>
      </c>
      <c r="V2797">
        <v>32.769950000000001</v>
      </c>
      <c r="W2797" t="s">
        <v>6186</v>
      </c>
      <c r="X2797">
        <v>0.79200000000000004</v>
      </c>
      <c r="Y2797">
        <v>0.20799999999999999</v>
      </c>
      <c r="Z2797">
        <v>8.8999999999999996E-2</v>
      </c>
      <c r="AA2797">
        <v>0.39600000000000002</v>
      </c>
      <c r="AB2797">
        <v>0.51500000000000001</v>
      </c>
      <c r="AC2797" t="s">
        <v>6186</v>
      </c>
      <c r="AD2797" t="s">
        <v>6186</v>
      </c>
      <c r="AE2797">
        <v>1</v>
      </c>
      <c r="AF2797" t="s">
        <v>6186</v>
      </c>
      <c r="AG2797" t="s">
        <v>6186</v>
      </c>
      <c r="AH2797" t="s">
        <v>6186</v>
      </c>
      <c r="AI2797" t="s">
        <v>6186</v>
      </c>
      <c r="AJ2797" t="s">
        <v>6186</v>
      </c>
      <c r="AK2797" t="s">
        <v>6186</v>
      </c>
      <c r="AL2797" t="s">
        <v>6186</v>
      </c>
      <c r="AM2797" t="s">
        <v>6186</v>
      </c>
      <c r="AN2797" t="s">
        <v>6186</v>
      </c>
      <c r="AO2797" t="s">
        <v>6186</v>
      </c>
      <c r="AP2797">
        <v>1</v>
      </c>
      <c r="AQ2797" t="s">
        <v>6186</v>
      </c>
      <c r="AR2797" t="s">
        <v>6186</v>
      </c>
      <c r="AS2797" t="s">
        <v>6186</v>
      </c>
      <c r="AT2797" t="s">
        <v>6186</v>
      </c>
      <c r="AU2797" t="s">
        <v>6186</v>
      </c>
      <c r="AV2797">
        <v>3.4</v>
      </c>
      <c r="AW2797" t="s">
        <v>6186</v>
      </c>
      <c r="AX2797">
        <v>8</v>
      </c>
      <c r="AY2797">
        <v>1</v>
      </c>
      <c r="AZ2797" t="s">
        <v>6186</v>
      </c>
      <c r="BA2797" t="s">
        <v>6186</v>
      </c>
      <c r="BB2797" t="s">
        <v>6186</v>
      </c>
      <c r="BC2797" t="s">
        <v>6186</v>
      </c>
      <c r="BD2797" t="s">
        <v>6186</v>
      </c>
    </row>
    <row r="2798" spans="1:56">
      <c r="A2798" t="s">
        <v>6188</v>
      </c>
      <c r="B2798">
        <v>5000</v>
      </c>
      <c r="C2798">
        <v>1983</v>
      </c>
      <c r="D2798">
        <v>54</v>
      </c>
      <c r="E2798">
        <v>5.2469999999999999E-3</v>
      </c>
      <c r="F2798">
        <v>15.724690000000001</v>
      </c>
      <c r="H2798">
        <v>13.393140000000001</v>
      </c>
      <c r="I2798">
        <f t="shared" si="47"/>
        <v>7.0273805580000001E-2</v>
      </c>
      <c r="K2798">
        <v>12.335319999999999</v>
      </c>
      <c r="L2798">
        <v>14.961259999999999</v>
      </c>
      <c r="M2798">
        <v>663.54850999999996</v>
      </c>
      <c r="N2798">
        <v>720.45128</v>
      </c>
      <c r="O2798">
        <v>594.00067999999999</v>
      </c>
      <c r="P2798" t="s">
        <v>6186</v>
      </c>
      <c r="Q2798">
        <v>327.95429999999999</v>
      </c>
      <c r="R2798">
        <v>157.25800000000001</v>
      </c>
      <c r="S2798">
        <v>14.574400000000001</v>
      </c>
      <c r="T2798">
        <v>0.48248799999999997</v>
      </c>
      <c r="U2798">
        <v>3.1452000000000001E-2</v>
      </c>
      <c r="V2798">
        <v>34.066789999999997</v>
      </c>
      <c r="W2798" t="s">
        <v>6186</v>
      </c>
      <c r="X2798">
        <v>0.72599999999999998</v>
      </c>
      <c r="Y2798">
        <v>0.27400000000000002</v>
      </c>
      <c r="Z2798">
        <v>5.7000000000000002E-2</v>
      </c>
      <c r="AA2798">
        <v>0.25900000000000001</v>
      </c>
      <c r="AB2798">
        <v>0.66600000000000004</v>
      </c>
      <c r="AC2798" t="s">
        <v>6186</v>
      </c>
      <c r="AD2798">
        <v>1.7000000000000001E-2</v>
      </c>
      <c r="AE2798">
        <v>1</v>
      </c>
      <c r="AF2798" t="s">
        <v>6186</v>
      </c>
      <c r="AG2798" t="s">
        <v>6186</v>
      </c>
      <c r="AH2798" t="s">
        <v>6186</v>
      </c>
      <c r="AI2798" t="s">
        <v>6186</v>
      </c>
      <c r="AJ2798" t="s">
        <v>6186</v>
      </c>
      <c r="AK2798" t="s">
        <v>6186</v>
      </c>
      <c r="AL2798" t="s">
        <v>6186</v>
      </c>
      <c r="AM2798" t="s">
        <v>6186</v>
      </c>
      <c r="AN2798" t="s">
        <v>6186</v>
      </c>
      <c r="AO2798" t="s">
        <v>6186</v>
      </c>
      <c r="AP2798">
        <v>1</v>
      </c>
      <c r="AQ2798" t="s">
        <v>6186</v>
      </c>
      <c r="AR2798" t="s">
        <v>6186</v>
      </c>
      <c r="AS2798" t="s">
        <v>6186</v>
      </c>
      <c r="AT2798" t="s">
        <v>6186</v>
      </c>
      <c r="AU2798" t="s">
        <v>6186</v>
      </c>
      <c r="AV2798">
        <v>3.7</v>
      </c>
      <c r="AW2798" t="s">
        <v>6186</v>
      </c>
      <c r="AX2798">
        <v>8</v>
      </c>
      <c r="AY2798">
        <v>1</v>
      </c>
      <c r="AZ2798" t="s">
        <v>6186</v>
      </c>
      <c r="BA2798" t="s">
        <v>6186</v>
      </c>
      <c r="BB2798" t="s">
        <v>6186</v>
      </c>
      <c r="BC2798" t="s">
        <v>6186</v>
      </c>
      <c r="BD2798" t="s">
        <v>6186</v>
      </c>
    </row>
    <row r="2799" spans="1:56">
      <c r="A2799" t="s">
        <v>6188</v>
      </c>
      <c r="B2799">
        <v>5000</v>
      </c>
      <c r="C2799">
        <v>1984</v>
      </c>
      <c r="D2799">
        <v>121</v>
      </c>
      <c r="E2799">
        <v>8.6210000000000002E-3</v>
      </c>
      <c r="F2799">
        <v>15.31119</v>
      </c>
      <c r="H2799">
        <v>13.03891</v>
      </c>
      <c r="I2799">
        <f t="shared" si="47"/>
        <v>0.11240844310999999</v>
      </c>
      <c r="K2799">
        <v>12.01704</v>
      </c>
      <c r="L2799">
        <v>14.55125</v>
      </c>
      <c r="M2799">
        <v>681.57512999999994</v>
      </c>
      <c r="N2799">
        <v>739.53291000000002</v>
      </c>
      <c r="O2799">
        <v>610.73783000000003</v>
      </c>
      <c r="P2799" t="s">
        <v>6186</v>
      </c>
      <c r="Q2799">
        <v>329.64109999999999</v>
      </c>
      <c r="R2799">
        <v>163.54669999999999</v>
      </c>
      <c r="S2799">
        <v>14.170999999999999</v>
      </c>
      <c r="T2799">
        <v>0.49690800000000002</v>
      </c>
      <c r="U2799">
        <v>3.2709000000000002E-2</v>
      </c>
      <c r="V2799">
        <v>33.223210000000002</v>
      </c>
      <c r="W2799" t="s">
        <v>6186</v>
      </c>
      <c r="X2799">
        <v>0.76200000000000001</v>
      </c>
      <c r="Y2799">
        <v>0.23799999999999999</v>
      </c>
      <c r="Z2799">
        <v>6.5000000000000002E-2</v>
      </c>
      <c r="AA2799">
        <v>0.38</v>
      </c>
      <c r="AB2799">
        <v>0.55500000000000005</v>
      </c>
      <c r="AC2799" t="s">
        <v>6186</v>
      </c>
      <c r="AD2799" t="s">
        <v>6186</v>
      </c>
      <c r="AE2799">
        <v>1</v>
      </c>
      <c r="AF2799" t="s">
        <v>6186</v>
      </c>
      <c r="AG2799" t="s">
        <v>6186</v>
      </c>
      <c r="AH2799" t="s">
        <v>6186</v>
      </c>
      <c r="AI2799" t="s">
        <v>6186</v>
      </c>
      <c r="AJ2799" t="s">
        <v>6186</v>
      </c>
      <c r="AK2799" t="s">
        <v>6186</v>
      </c>
      <c r="AL2799" t="s">
        <v>6186</v>
      </c>
      <c r="AM2799" t="s">
        <v>6186</v>
      </c>
      <c r="AN2799" t="s">
        <v>6186</v>
      </c>
      <c r="AO2799" t="s">
        <v>6186</v>
      </c>
      <c r="AP2799">
        <v>1</v>
      </c>
      <c r="AQ2799" t="s">
        <v>6186</v>
      </c>
      <c r="AR2799" t="s">
        <v>6186</v>
      </c>
      <c r="AS2799" t="s">
        <v>6186</v>
      </c>
      <c r="AT2799" t="s">
        <v>6186</v>
      </c>
      <c r="AU2799" t="s">
        <v>6186</v>
      </c>
      <c r="AV2799">
        <v>3.6</v>
      </c>
      <c r="AW2799" t="s">
        <v>6186</v>
      </c>
      <c r="AX2799">
        <v>8</v>
      </c>
      <c r="AY2799">
        <v>1</v>
      </c>
      <c r="AZ2799" t="s">
        <v>6186</v>
      </c>
      <c r="BA2799" t="s">
        <v>6186</v>
      </c>
      <c r="BB2799" t="s">
        <v>6186</v>
      </c>
      <c r="BC2799" t="s">
        <v>6186</v>
      </c>
      <c r="BD2799" t="s">
        <v>6186</v>
      </c>
    </row>
    <row r="2800" spans="1:56">
      <c r="A2800" t="s">
        <v>6188</v>
      </c>
      <c r="B2800">
        <v>5000</v>
      </c>
      <c r="C2800">
        <v>1985</v>
      </c>
      <c r="D2800">
        <v>133</v>
      </c>
      <c r="E2800">
        <v>9.1819999999999992E-3</v>
      </c>
      <c r="F2800">
        <v>15.71552</v>
      </c>
      <c r="H2800">
        <v>13.386200000000001</v>
      </c>
      <c r="I2800">
        <f t="shared" si="47"/>
        <v>0.12291208839999999</v>
      </c>
      <c r="K2800">
        <v>12.31189</v>
      </c>
      <c r="L2800">
        <v>14.98427</v>
      </c>
      <c r="M2800">
        <v>663.89247999999998</v>
      </c>
      <c r="N2800">
        <v>721.82277999999997</v>
      </c>
      <c r="O2800">
        <v>593.08879000000002</v>
      </c>
      <c r="P2800" t="s">
        <v>6186</v>
      </c>
      <c r="Q2800">
        <v>330.4572</v>
      </c>
      <c r="R2800">
        <v>168.5497</v>
      </c>
      <c r="S2800">
        <v>13.7148</v>
      </c>
      <c r="T2800">
        <v>0.51023799999999997</v>
      </c>
      <c r="U2800">
        <v>3.3709999999999997E-2</v>
      </c>
      <c r="V2800">
        <v>33.890340000000002</v>
      </c>
      <c r="W2800" t="s">
        <v>6186</v>
      </c>
      <c r="X2800">
        <v>0.73</v>
      </c>
      <c r="Y2800">
        <v>0.27</v>
      </c>
      <c r="Z2800">
        <v>4.5999999999999999E-2</v>
      </c>
      <c r="AA2800">
        <v>0.308</v>
      </c>
      <c r="AB2800">
        <v>0.64600000000000002</v>
      </c>
      <c r="AC2800" t="s">
        <v>6186</v>
      </c>
      <c r="AD2800" t="s">
        <v>6186</v>
      </c>
      <c r="AE2800">
        <v>0.93300000000000005</v>
      </c>
      <c r="AF2800" t="s">
        <v>6186</v>
      </c>
      <c r="AG2800">
        <v>6.7000000000000004E-2</v>
      </c>
      <c r="AH2800" t="s">
        <v>6186</v>
      </c>
      <c r="AI2800" t="s">
        <v>6186</v>
      </c>
      <c r="AJ2800" t="s">
        <v>6186</v>
      </c>
      <c r="AK2800" t="s">
        <v>6186</v>
      </c>
      <c r="AL2800" t="s">
        <v>6186</v>
      </c>
      <c r="AM2800" t="s">
        <v>6186</v>
      </c>
      <c r="AN2800" t="s">
        <v>6186</v>
      </c>
      <c r="AO2800" t="s">
        <v>6186</v>
      </c>
      <c r="AP2800">
        <v>1</v>
      </c>
      <c r="AQ2800" t="s">
        <v>6186</v>
      </c>
      <c r="AR2800" t="s">
        <v>6186</v>
      </c>
      <c r="AS2800" t="s">
        <v>6186</v>
      </c>
      <c r="AT2800" t="s">
        <v>6186</v>
      </c>
      <c r="AU2800" t="s">
        <v>6186</v>
      </c>
      <c r="AV2800">
        <v>3.6</v>
      </c>
      <c r="AW2800" t="s">
        <v>6186</v>
      </c>
      <c r="AX2800">
        <v>8</v>
      </c>
      <c r="AY2800">
        <v>1</v>
      </c>
      <c r="AZ2800" t="s">
        <v>6186</v>
      </c>
      <c r="BA2800" t="s">
        <v>6186</v>
      </c>
      <c r="BB2800" t="s">
        <v>6186</v>
      </c>
      <c r="BC2800" t="s">
        <v>6186</v>
      </c>
      <c r="BD2800" t="s">
        <v>6186</v>
      </c>
    </row>
    <row r="2801" spans="1:56">
      <c r="A2801" t="s">
        <v>6188</v>
      </c>
      <c r="B2801">
        <v>5000</v>
      </c>
      <c r="C2801">
        <v>1986</v>
      </c>
      <c r="D2801">
        <v>135</v>
      </c>
      <c r="E2801">
        <v>8.7840000000000001E-3</v>
      </c>
      <c r="F2801">
        <v>16.41431</v>
      </c>
      <c r="H2801">
        <v>13.95201</v>
      </c>
      <c r="I2801">
        <f t="shared" si="47"/>
        <v>0.12255445583999999</v>
      </c>
      <c r="K2801">
        <v>12.71191</v>
      </c>
      <c r="L2801">
        <v>15.786630000000001</v>
      </c>
      <c r="M2801">
        <v>636.96900000000005</v>
      </c>
      <c r="N2801">
        <v>699.10787000000005</v>
      </c>
      <c r="O2801">
        <v>562.94462999999996</v>
      </c>
      <c r="P2801" t="s">
        <v>6186</v>
      </c>
      <c r="Q2801">
        <v>324.27949999999998</v>
      </c>
      <c r="R2801">
        <v>163.04509999999999</v>
      </c>
      <c r="S2801">
        <v>13.3474</v>
      </c>
      <c r="T2801">
        <v>0.50331700000000001</v>
      </c>
      <c r="U2801">
        <v>3.2608999999999999E-2</v>
      </c>
      <c r="V2801">
        <v>35.14141</v>
      </c>
      <c r="W2801" t="s">
        <v>6186</v>
      </c>
      <c r="X2801">
        <v>0.72799999999999998</v>
      </c>
      <c r="Y2801">
        <v>0.27200000000000002</v>
      </c>
      <c r="Z2801">
        <v>4.9000000000000002E-2</v>
      </c>
      <c r="AA2801">
        <v>0.183</v>
      </c>
      <c r="AB2801">
        <v>0.76800000000000002</v>
      </c>
      <c r="AC2801" t="s">
        <v>6186</v>
      </c>
      <c r="AD2801" t="s">
        <v>6186</v>
      </c>
      <c r="AE2801">
        <v>0.78900000000000003</v>
      </c>
      <c r="AF2801" t="s">
        <v>6186</v>
      </c>
      <c r="AG2801">
        <v>0.21099999999999999</v>
      </c>
      <c r="AH2801" t="s">
        <v>6186</v>
      </c>
      <c r="AI2801" t="s">
        <v>6186</v>
      </c>
      <c r="AJ2801" t="s">
        <v>6186</v>
      </c>
      <c r="AK2801" t="s">
        <v>6186</v>
      </c>
      <c r="AL2801" t="s">
        <v>6186</v>
      </c>
      <c r="AM2801" t="s">
        <v>6186</v>
      </c>
      <c r="AN2801" t="s">
        <v>6186</v>
      </c>
      <c r="AO2801" t="s">
        <v>6186</v>
      </c>
      <c r="AP2801">
        <v>1</v>
      </c>
      <c r="AQ2801" t="s">
        <v>6186</v>
      </c>
      <c r="AR2801" t="s">
        <v>6186</v>
      </c>
      <c r="AS2801" t="s">
        <v>6186</v>
      </c>
      <c r="AT2801" t="s">
        <v>6186</v>
      </c>
      <c r="AU2801" t="s">
        <v>6186</v>
      </c>
      <c r="AV2801">
        <v>3.8</v>
      </c>
      <c r="AW2801" t="s">
        <v>6186</v>
      </c>
      <c r="AX2801">
        <v>8</v>
      </c>
      <c r="AY2801">
        <v>1</v>
      </c>
      <c r="AZ2801" t="s">
        <v>6186</v>
      </c>
      <c r="BA2801" t="s">
        <v>6186</v>
      </c>
      <c r="BB2801" t="s">
        <v>6186</v>
      </c>
      <c r="BC2801" t="s">
        <v>6186</v>
      </c>
      <c r="BD2801" t="s">
        <v>6186</v>
      </c>
    </row>
    <row r="2802" spans="1:56">
      <c r="A2802" t="s">
        <v>6188</v>
      </c>
      <c r="B2802">
        <v>5000</v>
      </c>
      <c r="C2802">
        <v>1987</v>
      </c>
      <c r="D2802">
        <v>97</v>
      </c>
      <c r="E2802">
        <v>6.5430000000000002E-3</v>
      </c>
      <c r="F2802">
        <v>15.731009999999999</v>
      </c>
      <c r="H2802">
        <v>13.32381</v>
      </c>
      <c r="I2802">
        <f t="shared" si="47"/>
        <v>8.7177688830000002E-2</v>
      </c>
      <c r="K2802">
        <v>12.20304</v>
      </c>
      <c r="L2802">
        <v>14.91395</v>
      </c>
      <c r="M2802">
        <v>667.00152000000003</v>
      </c>
      <c r="N2802">
        <v>728.26103999999998</v>
      </c>
      <c r="O2802">
        <v>595.88517000000002</v>
      </c>
      <c r="P2802" t="s">
        <v>6186</v>
      </c>
      <c r="Q2802">
        <v>326.06270000000001</v>
      </c>
      <c r="R2802">
        <v>175.20920000000001</v>
      </c>
      <c r="S2802">
        <v>13.174300000000001</v>
      </c>
      <c r="T2802">
        <v>0.53458300000000003</v>
      </c>
      <c r="U2802">
        <v>3.5041999999999997E-2</v>
      </c>
      <c r="V2802">
        <v>33.701709999999999</v>
      </c>
      <c r="W2802" t="s">
        <v>6186</v>
      </c>
      <c r="X2802">
        <v>0.97299999999999998</v>
      </c>
      <c r="Y2802">
        <v>2.7E-2</v>
      </c>
      <c r="Z2802">
        <v>7.0999999999999994E-2</v>
      </c>
      <c r="AA2802">
        <v>0.309</v>
      </c>
      <c r="AB2802">
        <v>0.62</v>
      </c>
      <c r="AC2802" t="s">
        <v>6186</v>
      </c>
      <c r="AD2802" t="s">
        <v>6186</v>
      </c>
      <c r="AE2802">
        <v>0.245</v>
      </c>
      <c r="AF2802" t="s">
        <v>6186</v>
      </c>
      <c r="AG2802">
        <v>0.32400000000000001</v>
      </c>
      <c r="AH2802">
        <v>0.432</v>
      </c>
      <c r="AI2802" t="s">
        <v>6186</v>
      </c>
      <c r="AJ2802" t="s">
        <v>6186</v>
      </c>
      <c r="AK2802" t="s">
        <v>6186</v>
      </c>
      <c r="AL2802" t="s">
        <v>6186</v>
      </c>
      <c r="AM2802" t="s">
        <v>6186</v>
      </c>
      <c r="AN2802" t="s">
        <v>6186</v>
      </c>
      <c r="AO2802" t="s">
        <v>6186</v>
      </c>
      <c r="AP2802">
        <v>1</v>
      </c>
      <c r="AQ2802" t="s">
        <v>6186</v>
      </c>
      <c r="AR2802" t="s">
        <v>6186</v>
      </c>
      <c r="AS2802" t="s">
        <v>6186</v>
      </c>
      <c r="AT2802" t="s">
        <v>6186</v>
      </c>
      <c r="AU2802" t="s">
        <v>6186</v>
      </c>
      <c r="AV2802">
        <v>3.6</v>
      </c>
      <c r="AW2802" t="s">
        <v>6186</v>
      </c>
      <c r="AX2802">
        <v>7.9</v>
      </c>
      <c r="AY2802">
        <v>1</v>
      </c>
      <c r="AZ2802" t="s">
        <v>6186</v>
      </c>
      <c r="BA2802" t="s">
        <v>6186</v>
      </c>
      <c r="BB2802" t="s">
        <v>6186</v>
      </c>
      <c r="BC2802" t="s">
        <v>6186</v>
      </c>
      <c r="BD2802" t="s">
        <v>6186</v>
      </c>
    </row>
    <row r="2803" spans="1:56">
      <c r="A2803" t="s">
        <v>6188</v>
      </c>
      <c r="B2803">
        <v>5000</v>
      </c>
      <c r="C2803">
        <v>1988</v>
      </c>
      <c r="D2803">
        <v>101</v>
      </c>
      <c r="E2803">
        <v>6.6220000000000003E-3</v>
      </c>
      <c r="F2803">
        <v>16.091670000000001</v>
      </c>
      <c r="H2803">
        <v>13.59671</v>
      </c>
      <c r="I2803">
        <f t="shared" si="47"/>
        <v>9.0037413620000006E-2</v>
      </c>
      <c r="K2803">
        <v>12.373250000000001</v>
      </c>
      <c r="L2803">
        <v>15.3108</v>
      </c>
      <c r="M2803">
        <v>653.61378999999999</v>
      </c>
      <c r="N2803">
        <v>718.24306999999999</v>
      </c>
      <c r="O2803">
        <v>580.43980999999997</v>
      </c>
      <c r="P2803" t="s">
        <v>6186</v>
      </c>
      <c r="Q2803">
        <v>329.9717</v>
      </c>
      <c r="R2803">
        <v>180.77600000000001</v>
      </c>
      <c r="S2803">
        <v>13.0671</v>
      </c>
      <c r="T2803">
        <v>0.54457699999999998</v>
      </c>
      <c r="U2803">
        <v>3.6155E-2</v>
      </c>
      <c r="V2803">
        <v>34.207680000000003</v>
      </c>
      <c r="W2803" t="s">
        <v>6186</v>
      </c>
      <c r="X2803">
        <v>0.99099999999999999</v>
      </c>
      <c r="Y2803">
        <v>8.9999999999999993E-3</v>
      </c>
      <c r="Z2803">
        <v>6.3E-2</v>
      </c>
      <c r="AA2803">
        <v>0.34300000000000003</v>
      </c>
      <c r="AB2803">
        <v>0.59399999999999997</v>
      </c>
      <c r="AC2803" t="s">
        <v>6186</v>
      </c>
      <c r="AD2803" t="s">
        <v>6186</v>
      </c>
      <c r="AE2803">
        <v>2.1000000000000001E-2</v>
      </c>
      <c r="AF2803" t="s">
        <v>6186</v>
      </c>
      <c r="AG2803">
        <v>0.54900000000000004</v>
      </c>
      <c r="AH2803">
        <v>0.42899999999999999</v>
      </c>
      <c r="AI2803" t="s">
        <v>6186</v>
      </c>
      <c r="AJ2803" t="s">
        <v>6186</v>
      </c>
      <c r="AK2803" t="s">
        <v>6186</v>
      </c>
      <c r="AL2803" t="s">
        <v>6186</v>
      </c>
      <c r="AM2803" t="s">
        <v>6186</v>
      </c>
      <c r="AN2803" t="s">
        <v>6186</v>
      </c>
      <c r="AO2803" t="s">
        <v>6186</v>
      </c>
      <c r="AP2803">
        <v>1</v>
      </c>
      <c r="AQ2803" t="s">
        <v>6186</v>
      </c>
      <c r="AR2803" t="s">
        <v>6186</v>
      </c>
      <c r="AS2803" t="s">
        <v>6186</v>
      </c>
      <c r="AT2803" t="s">
        <v>6186</v>
      </c>
      <c r="AU2803" t="s">
        <v>6186</v>
      </c>
      <c r="AV2803">
        <v>3.7</v>
      </c>
      <c r="AW2803" t="s">
        <v>6186</v>
      </c>
      <c r="AX2803">
        <v>7.9</v>
      </c>
      <c r="AY2803">
        <v>0.96399999999999997</v>
      </c>
      <c r="AZ2803">
        <v>3.5999999999999997E-2</v>
      </c>
      <c r="BA2803" t="s">
        <v>6186</v>
      </c>
      <c r="BB2803" t="s">
        <v>6186</v>
      </c>
      <c r="BC2803" t="s">
        <v>6186</v>
      </c>
      <c r="BD2803" t="s">
        <v>6186</v>
      </c>
    </row>
    <row r="2804" spans="1:56">
      <c r="A2804" t="s">
        <v>6188</v>
      </c>
      <c r="B2804">
        <v>5000</v>
      </c>
      <c r="C2804">
        <v>1989</v>
      </c>
      <c r="D2804">
        <v>112</v>
      </c>
      <c r="E2804">
        <v>7.7250000000000001E-3</v>
      </c>
      <c r="F2804">
        <v>15.93817</v>
      </c>
      <c r="H2804">
        <v>13.43379</v>
      </c>
      <c r="I2804">
        <f t="shared" si="47"/>
        <v>0.10377602775</v>
      </c>
      <c r="K2804">
        <v>12.169119999999999</v>
      </c>
      <c r="L2804">
        <v>15.175789999999999</v>
      </c>
      <c r="M2804">
        <v>661.54079000000002</v>
      </c>
      <c r="N2804">
        <v>730.29092000000003</v>
      </c>
      <c r="O2804">
        <v>585.60375999999997</v>
      </c>
      <c r="P2804" t="s">
        <v>6186</v>
      </c>
      <c r="Q2804">
        <v>328.42869999999999</v>
      </c>
      <c r="R2804">
        <v>178.55099999999999</v>
      </c>
      <c r="S2804">
        <v>12.6761</v>
      </c>
      <c r="T2804">
        <v>0.54042599999999996</v>
      </c>
      <c r="U2804">
        <v>3.5709999999999999E-2</v>
      </c>
      <c r="V2804">
        <v>33.949370000000002</v>
      </c>
      <c r="W2804" t="s">
        <v>6186</v>
      </c>
      <c r="X2804">
        <v>0.99399999999999999</v>
      </c>
      <c r="Y2804">
        <v>6.0000000000000001E-3</v>
      </c>
      <c r="Z2804">
        <v>6.6000000000000003E-2</v>
      </c>
      <c r="AA2804">
        <v>0.30399999999999999</v>
      </c>
      <c r="AB2804">
        <v>0.63</v>
      </c>
      <c r="AC2804" t="s">
        <v>6186</v>
      </c>
      <c r="AD2804" t="s">
        <v>6186</v>
      </c>
      <c r="AE2804" t="s">
        <v>6186</v>
      </c>
      <c r="AF2804" t="s">
        <v>6186</v>
      </c>
      <c r="AG2804">
        <v>0.59399999999999997</v>
      </c>
      <c r="AH2804">
        <v>0.40600000000000003</v>
      </c>
      <c r="AI2804" t="s">
        <v>6186</v>
      </c>
      <c r="AJ2804" t="s">
        <v>6186</v>
      </c>
      <c r="AK2804" t="s">
        <v>6186</v>
      </c>
      <c r="AL2804" t="s">
        <v>6186</v>
      </c>
      <c r="AM2804" t="s">
        <v>6186</v>
      </c>
      <c r="AN2804" t="s">
        <v>6186</v>
      </c>
      <c r="AO2804" t="s">
        <v>6186</v>
      </c>
      <c r="AP2804">
        <v>1</v>
      </c>
      <c r="AQ2804" t="s">
        <v>6186</v>
      </c>
      <c r="AR2804" t="s">
        <v>6186</v>
      </c>
      <c r="AS2804" t="s">
        <v>6186</v>
      </c>
      <c r="AT2804" t="s">
        <v>6186</v>
      </c>
      <c r="AU2804" t="s">
        <v>6186</v>
      </c>
      <c r="AV2804">
        <v>3.7</v>
      </c>
      <c r="AW2804" t="s">
        <v>6186</v>
      </c>
      <c r="AX2804">
        <v>8</v>
      </c>
      <c r="AY2804">
        <v>0.95799999999999996</v>
      </c>
      <c r="AZ2804">
        <v>4.2000000000000003E-2</v>
      </c>
      <c r="BA2804" t="s">
        <v>6186</v>
      </c>
      <c r="BB2804" t="s">
        <v>6186</v>
      </c>
      <c r="BC2804" t="s">
        <v>6186</v>
      </c>
      <c r="BD2804" t="s">
        <v>6186</v>
      </c>
    </row>
    <row r="2805" spans="1:56">
      <c r="A2805" t="s">
        <v>6188</v>
      </c>
      <c r="B2805">
        <v>5000</v>
      </c>
      <c r="C2805">
        <v>1990</v>
      </c>
      <c r="D2805">
        <v>83</v>
      </c>
      <c r="E2805">
        <v>6.607E-3</v>
      </c>
      <c r="F2805">
        <v>16.019020000000001</v>
      </c>
      <c r="H2805">
        <v>13.508660000000001</v>
      </c>
      <c r="I2805">
        <f t="shared" si="47"/>
        <v>8.9251716620000004E-2</v>
      </c>
      <c r="K2805">
        <v>11.93985</v>
      </c>
      <c r="L2805">
        <v>15.741250000000001</v>
      </c>
      <c r="M2805">
        <v>657.87441999999999</v>
      </c>
      <c r="N2805">
        <v>744.31420000000003</v>
      </c>
      <c r="O2805">
        <v>564.56754000000001</v>
      </c>
      <c r="P2805" t="s">
        <v>6186</v>
      </c>
      <c r="Q2805">
        <v>331.53989999999999</v>
      </c>
      <c r="R2805">
        <v>184.2567</v>
      </c>
      <c r="S2805">
        <v>11.5326</v>
      </c>
      <c r="T2805">
        <v>0.55276800000000004</v>
      </c>
      <c r="U2805">
        <v>3.6851000000000002E-2</v>
      </c>
      <c r="V2805">
        <v>33.93065</v>
      </c>
      <c r="W2805" t="s">
        <v>6186</v>
      </c>
      <c r="X2805">
        <v>1</v>
      </c>
      <c r="Y2805" t="s">
        <v>6186</v>
      </c>
      <c r="Z2805">
        <v>4.8000000000000001E-2</v>
      </c>
      <c r="AA2805">
        <v>8.7999999999999995E-2</v>
      </c>
      <c r="AB2805">
        <v>0.86399999999999999</v>
      </c>
      <c r="AC2805" t="s">
        <v>6186</v>
      </c>
      <c r="AD2805" t="s">
        <v>6186</v>
      </c>
      <c r="AE2805" t="s">
        <v>6186</v>
      </c>
      <c r="AF2805" t="s">
        <v>6186</v>
      </c>
      <c r="AG2805">
        <v>0.63300000000000001</v>
      </c>
      <c r="AH2805">
        <v>0.36699999999999999</v>
      </c>
      <c r="AI2805" t="s">
        <v>6186</v>
      </c>
      <c r="AJ2805" t="s">
        <v>6186</v>
      </c>
      <c r="AK2805" t="s">
        <v>6186</v>
      </c>
      <c r="AL2805" t="s">
        <v>6186</v>
      </c>
      <c r="AM2805" t="s">
        <v>6186</v>
      </c>
      <c r="AN2805" t="s">
        <v>6186</v>
      </c>
      <c r="AO2805" t="s">
        <v>6186</v>
      </c>
      <c r="AP2805">
        <v>1</v>
      </c>
      <c r="AQ2805" t="s">
        <v>6186</v>
      </c>
      <c r="AR2805" t="s">
        <v>6186</v>
      </c>
      <c r="AS2805" t="s">
        <v>6186</v>
      </c>
      <c r="AT2805" t="s">
        <v>6186</v>
      </c>
      <c r="AU2805" t="s">
        <v>6186</v>
      </c>
      <c r="AV2805">
        <v>4</v>
      </c>
      <c r="AW2805" t="s">
        <v>6186</v>
      </c>
      <c r="AX2805">
        <v>8</v>
      </c>
      <c r="AY2805">
        <v>0.96199999999999997</v>
      </c>
      <c r="AZ2805">
        <v>3.7999999999999999E-2</v>
      </c>
      <c r="BA2805" t="s">
        <v>6186</v>
      </c>
      <c r="BB2805" t="s">
        <v>6186</v>
      </c>
      <c r="BC2805" t="s">
        <v>6186</v>
      </c>
      <c r="BD2805" t="s">
        <v>6186</v>
      </c>
    </row>
    <row r="2806" spans="1:56">
      <c r="A2806" t="s">
        <v>6188</v>
      </c>
      <c r="B2806">
        <v>5000</v>
      </c>
      <c r="C2806">
        <v>1991</v>
      </c>
      <c r="D2806">
        <v>51</v>
      </c>
      <c r="E2806">
        <v>4.0439999999999999E-3</v>
      </c>
      <c r="F2806">
        <v>15.8331</v>
      </c>
      <c r="H2806">
        <v>13.29477</v>
      </c>
      <c r="I2806">
        <f t="shared" si="47"/>
        <v>5.3764049879999998E-2</v>
      </c>
      <c r="K2806">
        <v>11.84867</v>
      </c>
      <c r="L2806">
        <v>15.25421</v>
      </c>
      <c r="M2806">
        <v>668.45839999999998</v>
      </c>
      <c r="N2806">
        <v>750.04179999999997</v>
      </c>
      <c r="O2806">
        <v>582.59322999999995</v>
      </c>
      <c r="P2806" t="s">
        <v>6186</v>
      </c>
      <c r="Q2806">
        <v>312.12560000000002</v>
      </c>
      <c r="R2806">
        <v>187.69839999999999</v>
      </c>
      <c r="S2806">
        <v>11.533099999999999</v>
      </c>
      <c r="T2806">
        <v>0.60428800000000005</v>
      </c>
      <c r="U2806">
        <v>3.7539999999999997E-2</v>
      </c>
      <c r="V2806">
        <v>33.349319999999999</v>
      </c>
      <c r="W2806" t="s">
        <v>6186</v>
      </c>
      <c r="X2806">
        <v>1</v>
      </c>
      <c r="Y2806" t="s">
        <v>6186</v>
      </c>
      <c r="Z2806">
        <v>3.1E-2</v>
      </c>
      <c r="AA2806">
        <v>5.2999999999999999E-2</v>
      </c>
      <c r="AB2806">
        <v>0.91600000000000004</v>
      </c>
      <c r="AC2806" t="s">
        <v>6186</v>
      </c>
      <c r="AD2806" t="s">
        <v>6186</v>
      </c>
      <c r="AE2806" t="s">
        <v>6186</v>
      </c>
      <c r="AF2806" t="s">
        <v>6186</v>
      </c>
      <c r="AG2806">
        <v>0.70599999999999996</v>
      </c>
      <c r="AH2806">
        <v>0.29399999999999998</v>
      </c>
      <c r="AI2806" t="s">
        <v>6186</v>
      </c>
      <c r="AJ2806" t="s">
        <v>6186</v>
      </c>
      <c r="AK2806" t="s">
        <v>6186</v>
      </c>
      <c r="AL2806" t="s">
        <v>6186</v>
      </c>
      <c r="AM2806" t="s">
        <v>6186</v>
      </c>
      <c r="AN2806" t="s">
        <v>6186</v>
      </c>
      <c r="AO2806" t="s">
        <v>6186</v>
      </c>
      <c r="AP2806">
        <v>1</v>
      </c>
      <c r="AQ2806" t="s">
        <v>6186</v>
      </c>
      <c r="AR2806" t="s">
        <v>6186</v>
      </c>
      <c r="AS2806" t="s">
        <v>6186</v>
      </c>
      <c r="AT2806" t="s">
        <v>6186</v>
      </c>
      <c r="AU2806" t="s">
        <v>6186</v>
      </c>
      <c r="AV2806">
        <v>4</v>
      </c>
      <c r="AW2806" t="s">
        <v>6186</v>
      </c>
      <c r="AX2806">
        <v>7.5</v>
      </c>
      <c r="AY2806">
        <v>0.98</v>
      </c>
      <c r="AZ2806">
        <v>0.02</v>
      </c>
      <c r="BA2806" t="s">
        <v>6186</v>
      </c>
      <c r="BB2806" t="s">
        <v>6186</v>
      </c>
      <c r="BC2806" t="s">
        <v>6186</v>
      </c>
      <c r="BD2806" t="s">
        <v>6186</v>
      </c>
    </row>
    <row r="2807" spans="1:56">
      <c r="A2807" t="s">
        <v>6188</v>
      </c>
      <c r="B2807">
        <v>5000</v>
      </c>
      <c r="C2807">
        <v>1992</v>
      </c>
      <c r="D2807">
        <v>36</v>
      </c>
      <c r="E2807">
        <v>2.9450000000000001E-3</v>
      </c>
      <c r="F2807">
        <v>15.689349999999999</v>
      </c>
      <c r="H2807">
        <v>13.152900000000001</v>
      </c>
      <c r="I2807">
        <f t="shared" si="47"/>
        <v>3.8735290500000005E-2</v>
      </c>
      <c r="K2807">
        <v>11.634880000000001</v>
      </c>
      <c r="L2807">
        <v>15.189489999999999</v>
      </c>
      <c r="M2807">
        <v>675.66822999999999</v>
      </c>
      <c r="N2807">
        <v>763.82408999999996</v>
      </c>
      <c r="O2807">
        <v>585.07565999999997</v>
      </c>
      <c r="P2807" t="s">
        <v>6186</v>
      </c>
      <c r="Q2807">
        <v>292.03919999999999</v>
      </c>
      <c r="R2807">
        <v>174.05369999999999</v>
      </c>
      <c r="S2807">
        <v>11.9543</v>
      </c>
      <c r="T2807">
        <v>0.62158800000000003</v>
      </c>
      <c r="U2807">
        <v>3.4811000000000002E-2</v>
      </c>
      <c r="V2807">
        <v>33.046259999999997</v>
      </c>
      <c r="W2807" t="s">
        <v>6186</v>
      </c>
      <c r="X2807">
        <v>0.999</v>
      </c>
      <c r="Y2807">
        <v>1E-3</v>
      </c>
      <c r="Z2807">
        <v>4.7E-2</v>
      </c>
      <c r="AA2807">
        <v>1.2E-2</v>
      </c>
      <c r="AB2807">
        <v>0.94099999999999995</v>
      </c>
      <c r="AC2807" t="s">
        <v>6186</v>
      </c>
      <c r="AD2807" t="s">
        <v>6186</v>
      </c>
      <c r="AE2807" t="s">
        <v>6186</v>
      </c>
      <c r="AF2807" t="s">
        <v>6186</v>
      </c>
      <c r="AG2807">
        <v>0.97399999999999998</v>
      </c>
      <c r="AH2807">
        <v>2.5999999999999999E-2</v>
      </c>
      <c r="AI2807" t="s">
        <v>6186</v>
      </c>
      <c r="AJ2807" t="s">
        <v>6186</v>
      </c>
      <c r="AK2807" t="s">
        <v>6186</v>
      </c>
      <c r="AL2807" t="s">
        <v>6186</v>
      </c>
      <c r="AM2807" t="s">
        <v>6186</v>
      </c>
      <c r="AN2807" t="s">
        <v>6186</v>
      </c>
      <c r="AO2807" t="s">
        <v>6186</v>
      </c>
      <c r="AP2807">
        <v>1</v>
      </c>
      <c r="AQ2807" t="s">
        <v>6186</v>
      </c>
      <c r="AR2807" t="s">
        <v>6186</v>
      </c>
      <c r="AS2807" t="s">
        <v>6186</v>
      </c>
      <c r="AT2807" t="s">
        <v>6186</v>
      </c>
      <c r="AU2807" t="s">
        <v>6186</v>
      </c>
      <c r="AV2807">
        <v>4</v>
      </c>
      <c r="AW2807" t="s">
        <v>6186</v>
      </c>
      <c r="AX2807">
        <v>7.5</v>
      </c>
      <c r="AY2807">
        <v>0.95299999999999996</v>
      </c>
      <c r="AZ2807">
        <v>4.7E-2</v>
      </c>
      <c r="BA2807" t="s">
        <v>6186</v>
      </c>
      <c r="BB2807" t="s">
        <v>6186</v>
      </c>
      <c r="BC2807" t="s">
        <v>6186</v>
      </c>
      <c r="BD2807" t="s">
        <v>6186</v>
      </c>
    </row>
    <row r="2808" spans="1:56">
      <c r="A2808" t="s">
        <v>6188</v>
      </c>
      <c r="B2808">
        <v>5000</v>
      </c>
      <c r="C2808">
        <v>1993</v>
      </c>
      <c r="D2808">
        <v>46</v>
      </c>
      <c r="E2808">
        <v>3.4919999999999999E-3</v>
      </c>
      <c r="F2808">
        <v>16.13025</v>
      </c>
      <c r="H2808">
        <v>13.48137</v>
      </c>
      <c r="I2808">
        <f t="shared" si="47"/>
        <v>4.7076944039999999E-2</v>
      </c>
      <c r="K2808">
        <v>11.91316</v>
      </c>
      <c r="L2808">
        <v>15.53166</v>
      </c>
      <c r="M2808">
        <v>659.20606999999995</v>
      </c>
      <c r="N2808">
        <v>745.98207000000002</v>
      </c>
      <c r="O2808">
        <v>572.18622000000005</v>
      </c>
      <c r="P2808" t="s">
        <v>6186</v>
      </c>
      <c r="Q2808">
        <v>312.7978</v>
      </c>
      <c r="R2808">
        <v>199.88829999999999</v>
      </c>
      <c r="S2808">
        <v>10.067600000000001</v>
      </c>
      <c r="T2808">
        <v>0.64623900000000001</v>
      </c>
      <c r="U2808">
        <v>3.9978E-2</v>
      </c>
      <c r="V2808">
        <v>33.853949999999998</v>
      </c>
      <c r="W2808" t="s">
        <v>6186</v>
      </c>
      <c r="X2808">
        <v>1</v>
      </c>
      <c r="Y2808" t="s">
        <v>6186</v>
      </c>
      <c r="Z2808">
        <v>4.3999999999999997E-2</v>
      </c>
      <c r="AA2808" t="s">
        <v>6186</v>
      </c>
      <c r="AB2808">
        <v>0.95599999999999996</v>
      </c>
      <c r="AC2808" t="s">
        <v>6186</v>
      </c>
      <c r="AD2808" t="s">
        <v>6186</v>
      </c>
      <c r="AE2808" t="s">
        <v>6186</v>
      </c>
      <c r="AF2808" t="s">
        <v>6186</v>
      </c>
      <c r="AG2808">
        <v>0.98599999999999999</v>
      </c>
      <c r="AH2808">
        <v>1.4E-2</v>
      </c>
      <c r="AI2808" t="s">
        <v>6186</v>
      </c>
      <c r="AJ2808" t="s">
        <v>6186</v>
      </c>
      <c r="AK2808" t="s">
        <v>6186</v>
      </c>
      <c r="AL2808" t="s">
        <v>6186</v>
      </c>
      <c r="AM2808" t="s">
        <v>6186</v>
      </c>
      <c r="AN2808" t="s">
        <v>6186</v>
      </c>
      <c r="AO2808" t="s">
        <v>6186</v>
      </c>
      <c r="AP2808">
        <v>1</v>
      </c>
      <c r="AQ2808" t="s">
        <v>6186</v>
      </c>
      <c r="AR2808" t="s">
        <v>6186</v>
      </c>
      <c r="AS2808" t="s">
        <v>6186</v>
      </c>
      <c r="AT2808" t="s">
        <v>6186</v>
      </c>
      <c r="AU2808" t="s">
        <v>6186</v>
      </c>
      <c r="AV2808">
        <v>4</v>
      </c>
      <c r="AW2808" t="s">
        <v>6186</v>
      </c>
      <c r="AX2808">
        <v>7.6</v>
      </c>
      <c r="AY2808">
        <v>0.95599999999999996</v>
      </c>
      <c r="AZ2808">
        <v>4.3999999999999997E-2</v>
      </c>
      <c r="BA2808" t="s">
        <v>6186</v>
      </c>
      <c r="BB2808" t="s">
        <v>6186</v>
      </c>
      <c r="BC2808" t="s">
        <v>6186</v>
      </c>
      <c r="BD2808" t="s">
        <v>6186</v>
      </c>
    </row>
    <row r="2809" spans="1:56">
      <c r="A2809" t="s">
        <v>6188</v>
      </c>
      <c r="B2809">
        <v>5000</v>
      </c>
      <c r="C2809">
        <v>1994</v>
      </c>
      <c r="D2809">
        <v>51</v>
      </c>
      <c r="E2809">
        <v>3.6340000000000001E-3</v>
      </c>
      <c r="F2809">
        <v>16.506519999999998</v>
      </c>
      <c r="H2809">
        <v>13.73631</v>
      </c>
      <c r="I2809">
        <f t="shared" si="47"/>
        <v>4.991775054E-2</v>
      </c>
      <c r="K2809">
        <v>12.203379999999999</v>
      </c>
      <c r="L2809">
        <v>15.660299999999999</v>
      </c>
      <c r="M2809">
        <v>646.97158999999999</v>
      </c>
      <c r="N2809">
        <v>728.24064999999996</v>
      </c>
      <c r="O2809">
        <v>567.48593000000005</v>
      </c>
      <c r="P2809" t="s">
        <v>6186</v>
      </c>
      <c r="Q2809">
        <v>310.22519999999997</v>
      </c>
      <c r="R2809">
        <v>201.85169999999999</v>
      </c>
      <c r="S2809">
        <v>9.9490999999999996</v>
      </c>
      <c r="T2809">
        <v>0.65917899999999996</v>
      </c>
      <c r="U2809">
        <v>4.0370000000000003E-2</v>
      </c>
      <c r="V2809">
        <v>34.437309999999997</v>
      </c>
      <c r="W2809" t="s">
        <v>6186</v>
      </c>
      <c r="X2809">
        <v>1</v>
      </c>
      <c r="Y2809" t="s">
        <v>6186</v>
      </c>
      <c r="Z2809">
        <v>3.4000000000000002E-2</v>
      </c>
      <c r="AA2809" t="s">
        <v>6186</v>
      </c>
      <c r="AB2809">
        <v>0.96599999999999997</v>
      </c>
      <c r="AC2809" t="s">
        <v>6186</v>
      </c>
      <c r="AD2809" t="s">
        <v>6186</v>
      </c>
      <c r="AE2809" t="s">
        <v>6186</v>
      </c>
      <c r="AF2809" t="s">
        <v>6186</v>
      </c>
      <c r="AG2809">
        <v>0.98499999999999999</v>
      </c>
      <c r="AH2809">
        <v>1.4999999999999999E-2</v>
      </c>
      <c r="AI2809" t="s">
        <v>6186</v>
      </c>
      <c r="AJ2809" t="s">
        <v>6186</v>
      </c>
      <c r="AK2809" t="s">
        <v>6186</v>
      </c>
      <c r="AL2809" t="s">
        <v>6186</v>
      </c>
      <c r="AM2809" t="s">
        <v>6186</v>
      </c>
      <c r="AN2809" t="s">
        <v>6186</v>
      </c>
      <c r="AO2809" t="s">
        <v>6186</v>
      </c>
      <c r="AP2809">
        <v>1</v>
      </c>
      <c r="AQ2809" t="s">
        <v>6186</v>
      </c>
      <c r="AR2809" t="s">
        <v>6186</v>
      </c>
      <c r="AS2809" t="s">
        <v>6186</v>
      </c>
      <c r="AT2809">
        <v>0.315</v>
      </c>
      <c r="AU2809" t="s">
        <v>6186</v>
      </c>
      <c r="AV2809">
        <v>4</v>
      </c>
      <c r="AW2809" t="s">
        <v>6186</v>
      </c>
      <c r="AX2809">
        <v>7.4</v>
      </c>
      <c r="AY2809">
        <v>0.96599999999999997</v>
      </c>
      <c r="AZ2809">
        <v>3.4000000000000002E-2</v>
      </c>
      <c r="BA2809" t="s">
        <v>6186</v>
      </c>
      <c r="BB2809" t="s">
        <v>6186</v>
      </c>
      <c r="BC2809" t="s">
        <v>6186</v>
      </c>
      <c r="BD2809" t="s">
        <v>6186</v>
      </c>
    </row>
    <row r="2810" spans="1:56">
      <c r="A2810" t="s">
        <v>6188</v>
      </c>
      <c r="B2810">
        <v>5000</v>
      </c>
      <c r="C2810">
        <v>1995</v>
      </c>
      <c r="D2810">
        <v>70</v>
      </c>
      <c r="E2810">
        <v>4.6239999999999996E-3</v>
      </c>
      <c r="F2810">
        <v>16.99559</v>
      </c>
      <c r="H2810">
        <v>14.12189</v>
      </c>
      <c r="I2810">
        <f t="shared" si="47"/>
        <v>6.5299619359999991E-2</v>
      </c>
      <c r="K2810">
        <v>12.4108</v>
      </c>
      <c r="L2810">
        <v>16.264659999999999</v>
      </c>
      <c r="M2810">
        <v>629.30650000000003</v>
      </c>
      <c r="N2810">
        <v>716.07002999999997</v>
      </c>
      <c r="O2810">
        <v>546.39939000000004</v>
      </c>
      <c r="P2810" t="s">
        <v>6186</v>
      </c>
      <c r="Q2810">
        <v>322.27100000000002</v>
      </c>
      <c r="R2810">
        <v>198.79740000000001</v>
      </c>
      <c r="S2810">
        <v>10.2264</v>
      </c>
      <c r="T2810">
        <v>0.62541999999999998</v>
      </c>
      <c r="U2810">
        <v>3.9759000000000003E-2</v>
      </c>
      <c r="V2810">
        <v>35.380609999999997</v>
      </c>
      <c r="W2810" t="s">
        <v>6186</v>
      </c>
      <c r="X2810">
        <v>0.75900000000000001</v>
      </c>
      <c r="Y2810">
        <v>0.24099999999999999</v>
      </c>
      <c r="Z2810">
        <v>2.3E-2</v>
      </c>
      <c r="AA2810" t="s">
        <v>6186</v>
      </c>
      <c r="AB2810">
        <v>0.97699999999999998</v>
      </c>
      <c r="AC2810" t="s">
        <v>6186</v>
      </c>
      <c r="AD2810" t="s">
        <v>6186</v>
      </c>
      <c r="AE2810" t="s">
        <v>6186</v>
      </c>
      <c r="AF2810" t="s">
        <v>6186</v>
      </c>
      <c r="AG2810">
        <v>0.752</v>
      </c>
      <c r="AH2810">
        <v>0.248</v>
      </c>
      <c r="AI2810" t="s">
        <v>6186</v>
      </c>
      <c r="AJ2810" t="s">
        <v>6186</v>
      </c>
      <c r="AK2810" t="s">
        <v>6186</v>
      </c>
      <c r="AL2810" t="s">
        <v>6186</v>
      </c>
      <c r="AM2810" t="s">
        <v>6186</v>
      </c>
      <c r="AN2810" t="s">
        <v>6186</v>
      </c>
      <c r="AO2810" t="s">
        <v>6186</v>
      </c>
      <c r="AP2810">
        <v>1</v>
      </c>
      <c r="AQ2810" t="s">
        <v>6186</v>
      </c>
      <c r="AR2810" t="s">
        <v>6186</v>
      </c>
      <c r="AS2810" t="s">
        <v>6186</v>
      </c>
      <c r="AT2810">
        <v>0.127</v>
      </c>
      <c r="AU2810" t="s">
        <v>6186</v>
      </c>
      <c r="AV2810">
        <v>4</v>
      </c>
      <c r="AW2810" t="s">
        <v>6186</v>
      </c>
      <c r="AX2810">
        <v>7.7</v>
      </c>
      <c r="AY2810">
        <v>0.97699999999999998</v>
      </c>
      <c r="AZ2810">
        <v>2.3E-2</v>
      </c>
      <c r="BA2810" t="s">
        <v>6186</v>
      </c>
      <c r="BB2810" t="s">
        <v>6186</v>
      </c>
      <c r="BC2810" t="s">
        <v>6186</v>
      </c>
      <c r="BD2810" t="s">
        <v>6186</v>
      </c>
    </row>
    <row r="2811" spans="1:56">
      <c r="A2811" t="s">
        <v>6188</v>
      </c>
      <c r="B2811">
        <v>5000</v>
      </c>
      <c r="C2811">
        <v>1996</v>
      </c>
      <c r="D2811">
        <v>82</v>
      </c>
      <c r="E2811">
        <v>6.2620000000000002E-3</v>
      </c>
      <c r="F2811">
        <v>17.031559999999999</v>
      </c>
      <c r="H2811">
        <v>14.097429999999999</v>
      </c>
      <c r="I2811">
        <f t="shared" si="47"/>
        <v>8.8278106659999994E-2</v>
      </c>
      <c r="K2811">
        <v>12.41878</v>
      </c>
      <c r="L2811">
        <v>16.130490000000002</v>
      </c>
      <c r="M2811">
        <v>630.39838999999995</v>
      </c>
      <c r="N2811">
        <v>715.60977000000003</v>
      </c>
      <c r="O2811">
        <v>550.94420000000002</v>
      </c>
      <c r="P2811" t="s">
        <v>6186</v>
      </c>
      <c r="Q2811">
        <v>317.76749999999998</v>
      </c>
      <c r="R2811">
        <v>215.73259999999999</v>
      </c>
      <c r="S2811">
        <v>10.201599999999999</v>
      </c>
      <c r="T2811">
        <v>0.68504699999999996</v>
      </c>
      <c r="U2811">
        <v>4.3146999999999998E-2</v>
      </c>
      <c r="V2811">
        <v>35.346299999999999</v>
      </c>
      <c r="W2811" t="s">
        <v>6186</v>
      </c>
      <c r="X2811">
        <v>0.72</v>
      </c>
      <c r="Y2811">
        <v>0.28000000000000003</v>
      </c>
      <c r="Z2811">
        <v>2.5999999999999999E-2</v>
      </c>
      <c r="AA2811" t="s">
        <v>6186</v>
      </c>
      <c r="AB2811">
        <v>0.97399999999999998</v>
      </c>
      <c r="AC2811" t="s">
        <v>6186</v>
      </c>
      <c r="AD2811" t="s">
        <v>6186</v>
      </c>
      <c r="AE2811" t="s">
        <v>6186</v>
      </c>
      <c r="AF2811" t="s">
        <v>6186</v>
      </c>
      <c r="AG2811">
        <v>1</v>
      </c>
      <c r="AH2811" t="s">
        <v>6186</v>
      </c>
      <c r="AI2811" t="s">
        <v>6186</v>
      </c>
      <c r="AJ2811" t="s">
        <v>6186</v>
      </c>
      <c r="AK2811" t="s">
        <v>6186</v>
      </c>
      <c r="AL2811" t="s">
        <v>6186</v>
      </c>
      <c r="AM2811" t="s">
        <v>6186</v>
      </c>
      <c r="AN2811" t="s">
        <v>6186</v>
      </c>
      <c r="AO2811" t="s">
        <v>6186</v>
      </c>
      <c r="AP2811">
        <v>1</v>
      </c>
      <c r="AQ2811" t="s">
        <v>6186</v>
      </c>
      <c r="AR2811" t="s">
        <v>6186</v>
      </c>
      <c r="AS2811" t="s">
        <v>6186</v>
      </c>
      <c r="AT2811">
        <v>0.22500000000000001</v>
      </c>
      <c r="AU2811" t="s">
        <v>6186</v>
      </c>
      <c r="AV2811">
        <v>4</v>
      </c>
      <c r="AW2811" t="s">
        <v>6186</v>
      </c>
      <c r="AX2811">
        <v>7.5</v>
      </c>
      <c r="AY2811">
        <v>0.97399999999999998</v>
      </c>
      <c r="AZ2811">
        <v>2.5999999999999999E-2</v>
      </c>
      <c r="BA2811" t="s">
        <v>6186</v>
      </c>
      <c r="BB2811" t="s">
        <v>6186</v>
      </c>
      <c r="BC2811" t="s">
        <v>6186</v>
      </c>
      <c r="BD2811" t="s">
        <v>6186</v>
      </c>
    </row>
    <row r="2812" spans="1:56">
      <c r="A2812" t="s">
        <v>6188</v>
      </c>
      <c r="B2812">
        <v>5000</v>
      </c>
      <c r="C2812">
        <v>1997</v>
      </c>
      <c r="D2812">
        <v>120</v>
      </c>
      <c r="E2812">
        <v>8.2719999999999998E-3</v>
      </c>
      <c r="F2812">
        <v>17.99935</v>
      </c>
      <c r="H2812">
        <v>14.85427</v>
      </c>
      <c r="I2812">
        <f t="shared" si="47"/>
        <v>0.12287452144</v>
      </c>
      <c r="K2812">
        <v>13.00407</v>
      </c>
      <c r="L2812">
        <v>17.06542</v>
      </c>
      <c r="M2812">
        <v>598.27921000000003</v>
      </c>
      <c r="N2812">
        <v>683.40121999999997</v>
      </c>
      <c r="O2812">
        <v>520.76071000000002</v>
      </c>
      <c r="P2812" t="s">
        <v>6186</v>
      </c>
      <c r="Q2812">
        <v>308.20190000000002</v>
      </c>
      <c r="R2812">
        <v>226.49469999999999</v>
      </c>
      <c r="S2812">
        <v>9.7962000000000007</v>
      </c>
      <c r="T2812">
        <v>0.73820200000000002</v>
      </c>
      <c r="U2812">
        <v>4.5298999999999999E-2</v>
      </c>
      <c r="V2812">
        <v>37.296149999999997</v>
      </c>
      <c r="W2812" t="s">
        <v>6186</v>
      </c>
      <c r="X2812">
        <v>0.26200000000000001</v>
      </c>
      <c r="Y2812">
        <v>0.73799999999999999</v>
      </c>
      <c r="Z2812" t="s">
        <v>6186</v>
      </c>
      <c r="AA2812" t="s">
        <v>6186</v>
      </c>
      <c r="AB2812">
        <v>1</v>
      </c>
      <c r="AC2812" t="s">
        <v>6186</v>
      </c>
      <c r="AD2812" t="s">
        <v>6186</v>
      </c>
      <c r="AE2812" t="s">
        <v>6186</v>
      </c>
      <c r="AF2812" t="s">
        <v>6186</v>
      </c>
      <c r="AG2812">
        <v>1</v>
      </c>
      <c r="AH2812" t="s">
        <v>6186</v>
      </c>
      <c r="AI2812" t="s">
        <v>6186</v>
      </c>
      <c r="AJ2812" t="s">
        <v>6186</v>
      </c>
      <c r="AK2812" t="s">
        <v>6186</v>
      </c>
      <c r="AL2812" t="s">
        <v>6186</v>
      </c>
      <c r="AM2812" t="s">
        <v>6186</v>
      </c>
      <c r="AN2812" t="s">
        <v>6186</v>
      </c>
      <c r="AO2812" t="s">
        <v>6186</v>
      </c>
      <c r="AP2812">
        <v>1</v>
      </c>
      <c r="AQ2812" t="s">
        <v>6186</v>
      </c>
      <c r="AR2812" t="s">
        <v>6186</v>
      </c>
      <c r="AS2812" t="s">
        <v>6186</v>
      </c>
      <c r="AT2812">
        <v>0.20599999999999999</v>
      </c>
      <c r="AU2812" t="s">
        <v>6186</v>
      </c>
      <c r="AV2812">
        <v>4</v>
      </c>
      <c r="AW2812" t="s">
        <v>6186</v>
      </c>
      <c r="AX2812">
        <v>7.6</v>
      </c>
      <c r="AY2812">
        <v>1</v>
      </c>
      <c r="AZ2812" t="s">
        <v>6186</v>
      </c>
      <c r="BA2812" t="s">
        <v>6186</v>
      </c>
      <c r="BB2812" t="s">
        <v>6186</v>
      </c>
      <c r="BC2812" t="s">
        <v>6186</v>
      </c>
      <c r="BD2812" t="s">
        <v>6186</v>
      </c>
    </row>
    <row r="2813" spans="1:56">
      <c r="A2813" t="s">
        <v>6188</v>
      </c>
      <c r="B2813">
        <v>5000</v>
      </c>
      <c r="C2813">
        <v>1998</v>
      </c>
      <c r="D2813">
        <v>265</v>
      </c>
      <c r="E2813">
        <v>1.8343000000000002E-2</v>
      </c>
      <c r="F2813">
        <v>17.347339999999999</v>
      </c>
      <c r="H2813">
        <v>14.3291</v>
      </c>
      <c r="I2813">
        <f t="shared" si="47"/>
        <v>0.26283868130000004</v>
      </c>
      <c r="K2813">
        <v>12.356310000000001</v>
      </c>
      <c r="L2813">
        <v>16.703499999999998</v>
      </c>
      <c r="M2813">
        <v>620.20642999999995</v>
      </c>
      <c r="N2813">
        <v>719.22745999999995</v>
      </c>
      <c r="O2813">
        <v>532.04434000000003</v>
      </c>
      <c r="P2813" t="s">
        <v>6186</v>
      </c>
      <c r="Q2813">
        <v>316.9597</v>
      </c>
      <c r="R2813">
        <v>222.76820000000001</v>
      </c>
      <c r="S2813">
        <v>10.2044</v>
      </c>
      <c r="T2813">
        <v>0.70485200000000003</v>
      </c>
      <c r="U2813">
        <v>4.4554000000000003E-2</v>
      </c>
      <c r="V2813">
        <v>35.95346</v>
      </c>
      <c r="W2813" t="s">
        <v>6186</v>
      </c>
      <c r="X2813">
        <v>0.58799999999999997</v>
      </c>
      <c r="Y2813">
        <v>0.41199999999999998</v>
      </c>
      <c r="Z2813" t="s">
        <v>6186</v>
      </c>
      <c r="AA2813" t="s">
        <v>6186</v>
      </c>
      <c r="AB2813">
        <v>1</v>
      </c>
      <c r="AC2813" t="s">
        <v>6186</v>
      </c>
      <c r="AD2813" t="s">
        <v>6186</v>
      </c>
      <c r="AE2813" t="s">
        <v>6186</v>
      </c>
      <c r="AF2813" t="s">
        <v>6186</v>
      </c>
      <c r="AG2813">
        <v>1</v>
      </c>
      <c r="AH2813" t="s">
        <v>6186</v>
      </c>
      <c r="AI2813" t="s">
        <v>6186</v>
      </c>
      <c r="AJ2813" t="s">
        <v>6186</v>
      </c>
      <c r="AK2813" t="s">
        <v>6186</v>
      </c>
      <c r="AL2813" t="s">
        <v>6186</v>
      </c>
      <c r="AM2813" t="s">
        <v>6186</v>
      </c>
      <c r="AN2813" t="s">
        <v>6186</v>
      </c>
      <c r="AO2813" t="s">
        <v>6186</v>
      </c>
      <c r="AP2813">
        <v>1</v>
      </c>
      <c r="AQ2813" t="s">
        <v>6186</v>
      </c>
      <c r="AR2813" t="s">
        <v>6186</v>
      </c>
      <c r="AS2813" t="s">
        <v>6186</v>
      </c>
      <c r="AT2813" t="s">
        <v>6186</v>
      </c>
      <c r="AU2813" t="s">
        <v>6186</v>
      </c>
      <c r="AV2813">
        <v>4</v>
      </c>
      <c r="AW2813" t="s">
        <v>6186</v>
      </c>
      <c r="AX2813">
        <v>8</v>
      </c>
      <c r="AY2813">
        <v>1</v>
      </c>
      <c r="AZ2813" t="s">
        <v>6186</v>
      </c>
      <c r="BA2813" t="s">
        <v>6186</v>
      </c>
      <c r="BB2813" t="s">
        <v>6186</v>
      </c>
      <c r="BC2813" t="s">
        <v>6186</v>
      </c>
      <c r="BD2813" t="s">
        <v>6186</v>
      </c>
    </row>
    <row r="2814" spans="1:56">
      <c r="A2814" t="s">
        <v>6188</v>
      </c>
      <c r="B2814">
        <v>5000</v>
      </c>
      <c r="C2814">
        <v>1999</v>
      </c>
      <c r="D2814">
        <v>356</v>
      </c>
      <c r="E2814">
        <v>2.3390999999999999E-2</v>
      </c>
      <c r="F2814">
        <v>17.436879999999999</v>
      </c>
      <c r="H2814">
        <v>14.34165</v>
      </c>
      <c r="I2814">
        <f t="shared" si="47"/>
        <v>0.33546553514999999</v>
      </c>
      <c r="K2814">
        <v>12.41428</v>
      </c>
      <c r="L2814">
        <v>16.57827</v>
      </c>
      <c r="M2814">
        <v>619.66369999999995</v>
      </c>
      <c r="N2814">
        <v>715.86890000000005</v>
      </c>
      <c r="O2814">
        <v>536.06329000000005</v>
      </c>
      <c r="P2814" t="s">
        <v>6186</v>
      </c>
      <c r="Q2814">
        <v>307.22379999999998</v>
      </c>
      <c r="R2814">
        <v>233.79490000000001</v>
      </c>
      <c r="S2814">
        <v>9.8704000000000001</v>
      </c>
      <c r="T2814">
        <v>0.77931300000000003</v>
      </c>
      <c r="U2814">
        <v>4.6759000000000002E-2</v>
      </c>
      <c r="V2814">
        <v>36.055239999999998</v>
      </c>
      <c r="W2814" t="s">
        <v>6186</v>
      </c>
      <c r="X2814">
        <v>0.54400000000000004</v>
      </c>
      <c r="Y2814">
        <v>0.45600000000000002</v>
      </c>
      <c r="Z2814" t="s">
        <v>6186</v>
      </c>
      <c r="AA2814" t="s">
        <v>6186</v>
      </c>
      <c r="AB2814">
        <v>1</v>
      </c>
      <c r="AC2814" t="s">
        <v>6186</v>
      </c>
      <c r="AD2814" t="s">
        <v>6186</v>
      </c>
      <c r="AE2814" t="s">
        <v>6186</v>
      </c>
      <c r="AF2814" t="s">
        <v>6186</v>
      </c>
      <c r="AG2814">
        <v>1</v>
      </c>
      <c r="AH2814" t="s">
        <v>6186</v>
      </c>
      <c r="AI2814" t="s">
        <v>6186</v>
      </c>
      <c r="AJ2814" t="s">
        <v>6186</v>
      </c>
      <c r="AK2814" t="s">
        <v>6186</v>
      </c>
      <c r="AL2814" t="s">
        <v>6186</v>
      </c>
      <c r="AM2814" t="s">
        <v>6186</v>
      </c>
      <c r="AN2814" t="s">
        <v>6186</v>
      </c>
      <c r="AO2814" t="s">
        <v>6186</v>
      </c>
      <c r="AP2814">
        <v>1</v>
      </c>
      <c r="AQ2814" t="s">
        <v>6186</v>
      </c>
      <c r="AR2814" t="s">
        <v>6186</v>
      </c>
      <c r="AS2814" t="s">
        <v>6186</v>
      </c>
      <c r="AT2814">
        <v>0.14599999999999999</v>
      </c>
      <c r="AU2814" t="s">
        <v>6186</v>
      </c>
      <c r="AV2814">
        <v>4.0999999999999996</v>
      </c>
      <c r="AW2814" t="s">
        <v>6186</v>
      </c>
      <c r="AX2814">
        <v>7.8</v>
      </c>
      <c r="AY2814">
        <v>0.85399999999999998</v>
      </c>
      <c r="AZ2814">
        <v>0.14599999999999999</v>
      </c>
      <c r="BA2814" t="s">
        <v>6186</v>
      </c>
      <c r="BB2814" t="s">
        <v>6186</v>
      </c>
      <c r="BC2814" t="s">
        <v>6186</v>
      </c>
      <c r="BD2814" t="s">
        <v>6186</v>
      </c>
    </row>
    <row r="2815" spans="1:56">
      <c r="A2815" t="s">
        <v>6188</v>
      </c>
      <c r="B2815">
        <v>5000</v>
      </c>
      <c r="C2815">
        <v>2000</v>
      </c>
      <c r="D2815">
        <v>254</v>
      </c>
      <c r="E2815">
        <v>1.5344E-2</v>
      </c>
      <c r="F2815">
        <v>17.64293</v>
      </c>
      <c r="H2815">
        <v>14.4878</v>
      </c>
      <c r="I2815">
        <f t="shared" si="47"/>
        <v>0.22230080320000001</v>
      </c>
      <c r="K2815">
        <v>12.441330000000001</v>
      </c>
      <c r="L2815">
        <v>16.839220000000001</v>
      </c>
      <c r="M2815">
        <v>613.41283999999996</v>
      </c>
      <c r="N2815">
        <v>714.31245999999999</v>
      </c>
      <c r="O2815">
        <v>527.75608999999997</v>
      </c>
      <c r="P2815" t="s">
        <v>6186</v>
      </c>
      <c r="Q2815">
        <v>294.7242</v>
      </c>
      <c r="R2815">
        <v>229.4229</v>
      </c>
      <c r="S2815">
        <v>9.6297999999999995</v>
      </c>
      <c r="T2815">
        <v>0.78362200000000004</v>
      </c>
      <c r="U2815">
        <v>4.5885000000000002E-2</v>
      </c>
      <c r="V2815">
        <v>36.38062</v>
      </c>
      <c r="W2815" t="s">
        <v>6186</v>
      </c>
      <c r="X2815">
        <v>0.68</v>
      </c>
      <c r="Y2815">
        <v>0.32</v>
      </c>
      <c r="Z2815" t="s">
        <v>6186</v>
      </c>
      <c r="AA2815" t="s">
        <v>6186</v>
      </c>
      <c r="AB2815">
        <v>1</v>
      </c>
      <c r="AC2815" t="s">
        <v>6186</v>
      </c>
      <c r="AD2815" t="s">
        <v>6186</v>
      </c>
      <c r="AE2815" t="s">
        <v>6186</v>
      </c>
      <c r="AF2815" t="s">
        <v>6186</v>
      </c>
      <c r="AG2815">
        <v>1</v>
      </c>
      <c r="AH2815" t="s">
        <v>6186</v>
      </c>
      <c r="AI2815" t="s">
        <v>6186</v>
      </c>
      <c r="AJ2815" t="s">
        <v>6186</v>
      </c>
      <c r="AK2815" t="s">
        <v>6186</v>
      </c>
      <c r="AL2815" t="s">
        <v>6186</v>
      </c>
      <c r="AM2815" t="s">
        <v>6186</v>
      </c>
      <c r="AN2815" t="s">
        <v>6186</v>
      </c>
      <c r="AO2815" t="s">
        <v>6186</v>
      </c>
      <c r="AP2815">
        <v>1</v>
      </c>
      <c r="AQ2815" t="s">
        <v>6186</v>
      </c>
      <c r="AR2815" t="s">
        <v>6186</v>
      </c>
      <c r="AS2815" t="s">
        <v>6186</v>
      </c>
      <c r="AT2815">
        <v>2.1999999999999999E-2</v>
      </c>
      <c r="AU2815">
        <v>2.1999999999999999E-2</v>
      </c>
      <c r="AV2815">
        <v>4</v>
      </c>
      <c r="AW2815" t="s">
        <v>6186</v>
      </c>
      <c r="AX2815">
        <v>8</v>
      </c>
      <c r="AY2815">
        <v>0.97799999999999998</v>
      </c>
      <c r="AZ2815">
        <v>2.1999999999999999E-2</v>
      </c>
      <c r="BA2815" t="s">
        <v>6186</v>
      </c>
      <c r="BB2815" t="s">
        <v>6186</v>
      </c>
      <c r="BC2815" t="s">
        <v>6186</v>
      </c>
      <c r="BD2815" t="s">
        <v>6186</v>
      </c>
    </row>
    <row r="2816" spans="1:56">
      <c r="A2816" t="s">
        <v>6188</v>
      </c>
      <c r="B2816">
        <v>5000</v>
      </c>
      <c r="C2816">
        <v>2001</v>
      </c>
      <c r="D2816">
        <v>160</v>
      </c>
      <c r="E2816">
        <v>1.0238000000000001E-2</v>
      </c>
      <c r="F2816">
        <v>17.12358</v>
      </c>
      <c r="H2816">
        <v>14.04735</v>
      </c>
      <c r="I2816">
        <f t="shared" si="47"/>
        <v>0.14381676930000001</v>
      </c>
      <c r="K2816">
        <v>11.99122</v>
      </c>
      <c r="L2816">
        <v>16.37576</v>
      </c>
      <c r="M2816">
        <v>632.64595999999995</v>
      </c>
      <c r="N2816">
        <v>741.12571000000003</v>
      </c>
      <c r="O2816">
        <v>542.6925</v>
      </c>
      <c r="P2816" t="s">
        <v>6186</v>
      </c>
      <c r="Q2816">
        <v>282.05829999999997</v>
      </c>
      <c r="R2816">
        <v>233.3058</v>
      </c>
      <c r="S2816">
        <v>9.4403000000000006</v>
      </c>
      <c r="T2816">
        <v>0.84719199999999995</v>
      </c>
      <c r="U2816">
        <v>4.6661000000000001E-2</v>
      </c>
      <c r="V2816">
        <v>35.245690000000003</v>
      </c>
      <c r="W2816" t="s">
        <v>6186</v>
      </c>
      <c r="X2816">
        <v>0.97099999999999997</v>
      </c>
      <c r="Y2816">
        <v>2.9000000000000001E-2</v>
      </c>
      <c r="Z2816">
        <v>3.0000000000000001E-3</v>
      </c>
      <c r="AA2816" t="s">
        <v>6186</v>
      </c>
      <c r="AB2816">
        <v>0.997</v>
      </c>
      <c r="AC2816" t="s">
        <v>6186</v>
      </c>
      <c r="AD2816" t="s">
        <v>6186</v>
      </c>
      <c r="AE2816" t="s">
        <v>6186</v>
      </c>
      <c r="AF2816" t="s">
        <v>6186</v>
      </c>
      <c r="AG2816">
        <v>1</v>
      </c>
      <c r="AH2816" t="s">
        <v>6186</v>
      </c>
      <c r="AI2816" t="s">
        <v>6186</v>
      </c>
      <c r="AJ2816" t="s">
        <v>6186</v>
      </c>
      <c r="AK2816" t="s">
        <v>6186</v>
      </c>
      <c r="AL2816" t="s">
        <v>6186</v>
      </c>
      <c r="AM2816" t="s">
        <v>6186</v>
      </c>
      <c r="AN2816" t="s">
        <v>6186</v>
      </c>
      <c r="AO2816" t="s">
        <v>6186</v>
      </c>
      <c r="AP2816">
        <v>1</v>
      </c>
      <c r="AQ2816" t="s">
        <v>6186</v>
      </c>
      <c r="AR2816" t="s">
        <v>6186</v>
      </c>
      <c r="AS2816" t="s">
        <v>6186</v>
      </c>
      <c r="AT2816">
        <v>0.20300000000000001</v>
      </c>
      <c r="AU2816">
        <v>0.20300000000000001</v>
      </c>
      <c r="AV2816">
        <v>4.2</v>
      </c>
      <c r="AW2816" t="s">
        <v>6186</v>
      </c>
      <c r="AX2816">
        <v>7.8</v>
      </c>
      <c r="AY2816">
        <v>0.79700000000000004</v>
      </c>
      <c r="AZ2816">
        <v>0.20300000000000001</v>
      </c>
      <c r="BA2816" t="s">
        <v>6186</v>
      </c>
      <c r="BB2816" t="s">
        <v>6186</v>
      </c>
      <c r="BC2816" t="s">
        <v>6186</v>
      </c>
      <c r="BD2816" t="s">
        <v>6186</v>
      </c>
    </row>
    <row r="2817" spans="1:56">
      <c r="A2817" t="s">
        <v>6188</v>
      </c>
      <c r="B2817">
        <v>5000</v>
      </c>
      <c r="C2817">
        <v>2002</v>
      </c>
      <c r="D2817">
        <v>404</v>
      </c>
      <c r="E2817">
        <v>2.5059999999999999E-2</v>
      </c>
      <c r="F2817">
        <v>18.919609999999999</v>
      </c>
      <c r="H2817">
        <v>15.40443</v>
      </c>
      <c r="I2817">
        <f t="shared" si="47"/>
        <v>0.38603501579999999</v>
      </c>
      <c r="K2817">
        <v>13.21546</v>
      </c>
      <c r="L2817">
        <v>17.789639999999999</v>
      </c>
      <c r="M2817">
        <v>576.91213000000005</v>
      </c>
      <c r="N2817">
        <v>672.46979999999996</v>
      </c>
      <c r="O2817">
        <v>499.56056000000001</v>
      </c>
      <c r="P2817" t="s">
        <v>6186</v>
      </c>
      <c r="Q2817">
        <v>254.86070000000001</v>
      </c>
      <c r="R2817">
        <v>244.49379999999999</v>
      </c>
      <c r="S2817">
        <v>9.2916000000000007</v>
      </c>
      <c r="T2817">
        <v>0.97609699999999999</v>
      </c>
      <c r="U2817">
        <v>4.8898999999999998E-2</v>
      </c>
      <c r="V2817">
        <v>38.654020000000003</v>
      </c>
      <c r="W2817" t="s">
        <v>6186</v>
      </c>
      <c r="X2817">
        <v>0.88400000000000001</v>
      </c>
      <c r="Y2817">
        <v>0.11600000000000001</v>
      </c>
      <c r="Z2817">
        <v>4.4999999999999998E-2</v>
      </c>
      <c r="AA2817" t="s">
        <v>6186</v>
      </c>
      <c r="AB2817">
        <v>0.95499999999999996</v>
      </c>
      <c r="AC2817" t="s">
        <v>6186</v>
      </c>
      <c r="AD2817" t="s">
        <v>6186</v>
      </c>
      <c r="AE2817" t="s">
        <v>6186</v>
      </c>
      <c r="AF2817" t="s">
        <v>6186</v>
      </c>
      <c r="AG2817">
        <v>1</v>
      </c>
      <c r="AH2817" t="s">
        <v>6186</v>
      </c>
      <c r="AI2817" t="s">
        <v>6186</v>
      </c>
      <c r="AJ2817" t="s">
        <v>6186</v>
      </c>
      <c r="AK2817" t="s">
        <v>6186</v>
      </c>
      <c r="AL2817" t="s">
        <v>6186</v>
      </c>
      <c r="AM2817" t="s">
        <v>6186</v>
      </c>
      <c r="AN2817" t="s">
        <v>6186</v>
      </c>
      <c r="AO2817" t="s">
        <v>6186</v>
      </c>
      <c r="AP2817">
        <v>1</v>
      </c>
      <c r="AQ2817" t="s">
        <v>6186</v>
      </c>
      <c r="AR2817" t="s">
        <v>6186</v>
      </c>
      <c r="AS2817" t="s">
        <v>6186</v>
      </c>
      <c r="AT2817">
        <v>0.625</v>
      </c>
      <c r="AU2817">
        <v>0.45200000000000001</v>
      </c>
      <c r="AV2817">
        <v>4.4000000000000004</v>
      </c>
      <c r="AW2817" t="s">
        <v>6186</v>
      </c>
      <c r="AX2817">
        <v>6.8</v>
      </c>
      <c r="AY2817">
        <v>0.61199999999999999</v>
      </c>
      <c r="AZ2817">
        <v>0.38800000000000001</v>
      </c>
      <c r="BA2817" t="s">
        <v>6186</v>
      </c>
      <c r="BB2817" t="s">
        <v>6186</v>
      </c>
      <c r="BC2817" t="s">
        <v>6186</v>
      </c>
      <c r="BD2817" t="s">
        <v>6186</v>
      </c>
    </row>
    <row r="2818" spans="1:56">
      <c r="A2818" t="s">
        <v>6188</v>
      </c>
      <c r="B2818">
        <v>5000</v>
      </c>
      <c r="C2818">
        <v>2003</v>
      </c>
      <c r="D2818">
        <v>638</v>
      </c>
      <c r="E2818">
        <v>4.0434999999999999E-2</v>
      </c>
      <c r="F2818">
        <v>19.326609999999999</v>
      </c>
      <c r="H2818">
        <v>15.70406</v>
      </c>
      <c r="I2818">
        <f t="shared" si="47"/>
        <v>0.63499366609999996</v>
      </c>
      <c r="K2818">
        <v>13.36509</v>
      </c>
      <c r="L2818">
        <v>18.22635</v>
      </c>
      <c r="M2818">
        <v>565.90454</v>
      </c>
      <c r="N2818">
        <v>664.94138999999996</v>
      </c>
      <c r="O2818">
        <v>487.59071999999998</v>
      </c>
      <c r="P2818" t="s">
        <v>6186</v>
      </c>
      <c r="Q2818">
        <v>259.43520000000001</v>
      </c>
      <c r="R2818">
        <v>256.3159</v>
      </c>
      <c r="S2818">
        <v>8.9037000000000006</v>
      </c>
      <c r="T2818">
        <v>1.0020640000000001</v>
      </c>
      <c r="U2818">
        <v>5.1263000000000003E-2</v>
      </c>
      <c r="V2818">
        <v>39.32009</v>
      </c>
      <c r="W2818" t="s">
        <v>6186</v>
      </c>
      <c r="X2818">
        <v>0.86899999999999999</v>
      </c>
      <c r="Y2818">
        <v>0.13100000000000001</v>
      </c>
      <c r="Z2818">
        <v>1E-3</v>
      </c>
      <c r="AA2818" t="s">
        <v>6186</v>
      </c>
      <c r="AB2818">
        <v>0.999</v>
      </c>
      <c r="AC2818" t="s">
        <v>6186</v>
      </c>
      <c r="AD2818" t="s">
        <v>6186</v>
      </c>
      <c r="AE2818" t="s">
        <v>6186</v>
      </c>
      <c r="AF2818" t="s">
        <v>6186</v>
      </c>
      <c r="AG2818">
        <v>1</v>
      </c>
      <c r="AH2818" t="s">
        <v>6186</v>
      </c>
      <c r="AI2818" t="s">
        <v>6186</v>
      </c>
      <c r="AJ2818" t="s">
        <v>6186</v>
      </c>
      <c r="AK2818" t="s">
        <v>6186</v>
      </c>
      <c r="AL2818" t="s">
        <v>6186</v>
      </c>
      <c r="AM2818" t="s">
        <v>6186</v>
      </c>
      <c r="AN2818" t="s">
        <v>6186</v>
      </c>
      <c r="AO2818" t="s">
        <v>6186</v>
      </c>
      <c r="AP2818">
        <v>1</v>
      </c>
      <c r="AQ2818">
        <v>1.7999999999999999E-2</v>
      </c>
      <c r="AR2818" t="s">
        <v>6186</v>
      </c>
      <c r="AS2818" t="s">
        <v>6186</v>
      </c>
      <c r="AT2818">
        <v>0.71499999999999997</v>
      </c>
      <c r="AU2818">
        <v>0.56100000000000005</v>
      </c>
      <c r="AV2818">
        <v>4.4000000000000004</v>
      </c>
      <c r="AW2818" t="s">
        <v>6186</v>
      </c>
      <c r="AX2818">
        <v>6.7</v>
      </c>
      <c r="AY2818">
        <v>0.55400000000000005</v>
      </c>
      <c r="AZ2818">
        <v>0.44600000000000001</v>
      </c>
      <c r="BA2818" t="s">
        <v>6186</v>
      </c>
      <c r="BB2818" t="s">
        <v>6186</v>
      </c>
      <c r="BC2818" t="s">
        <v>6186</v>
      </c>
      <c r="BD2818" t="s">
        <v>6186</v>
      </c>
    </row>
    <row r="2819" spans="1:56">
      <c r="A2819" t="s">
        <v>6188</v>
      </c>
      <c r="B2819">
        <v>5000</v>
      </c>
      <c r="C2819">
        <v>2004</v>
      </c>
      <c r="D2819">
        <v>683</v>
      </c>
      <c r="E2819">
        <v>4.3507999999999998E-2</v>
      </c>
      <c r="F2819">
        <v>19.592949999999998</v>
      </c>
      <c r="H2819">
        <v>15.877660000000001</v>
      </c>
      <c r="I2819">
        <f t="shared" si="47"/>
        <v>0.69080523128000004</v>
      </c>
      <c r="K2819">
        <v>13.448180000000001</v>
      </c>
      <c r="L2819">
        <v>18.452369999999998</v>
      </c>
      <c r="M2819">
        <v>559.71726999999998</v>
      </c>
      <c r="N2819">
        <v>660.83312000000001</v>
      </c>
      <c r="O2819">
        <v>481.61836</v>
      </c>
      <c r="P2819" t="s">
        <v>6186</v>
      </c>
      <c r="Q2819">
        <v>262.75139999999999</v>
      </c>
      <c r="R2819">
        <v>264.54270000000002</v>
      </c>
      <c r="S2819">
        <v>8.7222000000000008</v>
      </c>
      <c r="T2819">
        <v>1.0252749999999999</v>
      </c>
      <c r="U2819">
        <v>5.2908999999999998E-2</v>
      </c>
      <c r="V2819">
        <v>39.832329999999999</v>
      </c>
      <c r="W2819" t="s">
        <v>6186</v>
      </c>
      <c r="X2819">
        <v>0.79300000000000004</v>
      </c>
      <c r="Y2819">
        <v>0.20699999999999999</v>
      </c>
      <c r="Z2819">
        <v>2E-3</v>
      </c>
      <c r="AA2819" t="s">
        <v>6186</v>
      </c>
      <c r="AB2819">
        <v>0.998</v>
      </c>
      <c r="AC2819" t="s">
        <v>6186</v>
      </c>
      <c r="AD2819" t="s">
        <v>6186</v>
      </c>
      <c r="AE2819" t="s">
        <v>6186</v>
      </c>
      <c r="AF2819" t="s">
        <v>6186</v>
      </c>
      <c r="AG2819">
        <v>1</v>
      </c>
      <c r="AH2819" t="s">
        <v>6186</v>
      </c>
      <c r="AI2819" t="s">
        <v>6186</v>
      </c>
      <c r="AJ2819" t="s">
        <v>6186</v>
      </c>
      <c r="AK2819" t="s">
        <v>6186</v>
      </c>
      <c r="AL2819" t="s">
        <v>6186</v>
      </c>
      <c r="AM2819" t="s">
        <v>6186</v>
      </c>
      <c r="AN2819" t="s">
        <v>6186</v>
      </c>
      <c r="AO2819" t="s">
        <v>6186</v>
      </c>
      <c r="AP2819">
        <v>1</v>
      </c>
      <c r="AQ2819">
        <v>5.7000000000000002E-2</v>
      </c>
      <c r="AR2819" t="s">
        <v>6186</v>
      </c>
      <c r="AS2819" t="s">
        <v>6186</v>
      </c>
      <c r="AT2819">
        <v>0.73499999999999999</v>
      </c>
      <c r="AU2819">
        <v>0.58699999999999997</v>
      </c>
      <c r="AV2819">
        <v>4.5</v>
      </c>
      <c r="AW2819" t="s">
        <v>6186</v>
      </c>
      <c r="AX2819">
        <v>6.8</v>
      </c>
      <c r="AY2819">
        <v>0.53400000000000003</v>
      </c>
      <c r="AZ2819">
        <v>0.45</v>
      </c>
      <c r="BA2819">
        <v>1.6E-2</v>
      </c>
      <c r="BB2819" t="s">
        <v>6186</v>
      </c>
      <c r="BC2819" t="s">
        <v>6186</v>
      </c>
      <c r="BD2819" t="s">
        <v>6186</v>
      </c>
    </row>
    <row r="2820" spans="1:56">
      <c r="A2820" t="s">
        <v>6188</v>
      </c>
      <c r="B2820">
        <v>5000</v>
      </c>
      <c r="C2820">
        <v>2005</v>
      </c>
      <c r="D2820">
        <v>621</v>
      </c>
      <c r="E2820">
        <v>3.9053999999999998E-2</v>
      </c>
      <c r="F2820">
        <v>19.5444</v>
      </c>
      <c r="H2820">
        <v>15.80265</v>
      </c>
      <c r="I2820">
        <f t="shared" si="47"/>
        <v>0.61715669309999999</v>
      </c>
      <c r="K2820">
        <v>13.32615</v>
      </c>
      <c r="L2820">
        <v>18.379300000000001</v>
      </c>
      <c r="M2820">
        <v>562.37417000000005</v>
      </c>
      <c r="N2820">
        <v>666.88424999999995</v>
      </c>
      <c r="O2820">
        <v>483.53323</v>
      </c>
      <c r="P2820" t="s">
        <v>6186</v>
      </c>
      <c r="Q2820">
        <v>259.81240000000003</v>
      </c>
      <c r="R2820">
        <v>260.80700000000002</v>
      </c>
      <c r="S2820">
        <v>8.7156000000000002</v>
      </c>
      <c r="T2820">
        <v>1.0251539999999999</v>
      </c>
      <c r="U2820">
        <v>5.2160999999999999E-2</v>
      </c>
      <c r="V2820">
        <v>39.622579999999999</v>
      </c>
      <c r="W2820" t="s">
        <v>6186</v>
      </c>
      <c r="X2820">
        <v>0.82399999999999995</v>
      </c>
      <c r="Y2820">
        <v>0.17599999999999999</v>
      </c>
      <c r="Z2820">
        <v>1E-3</v>
      </c>
      <c r="AA2820" t="s">
        <v>6186</v>
      </c>
      <c r="AB2820">
        <v>0.999</v>
      </c>
      <c r="AC2820" t="s">
        <v>6186</v>
      </c>
      <c r="AD2820" t="s">
        <v>6186</v>
      </c>
      <c r="AE2820" t="s">
        <v>6186</v>
      </c>
      <c r="AF2820" t="s">
        <v>6186</v>
      </c>
      <c r="AG2820">
        <v>1</v>
      </c>
      <c r="AH2820" t="s">
        <v>6186</v>
      </c>
      <c r="AI2820" t="s">
        <v>6186</v>
      </c>
      <c r="AJ2820" t="s">
        <v>6186</v>
      </c>
      <c r="AK2820" t="s">
        <v>6186</v>
      </c>
      <c r="AL2820" t="s">
        <v>6186</v>
      </c>
      <c r="AM2820" t="s">
        <v>6186</v>
      </c>
      <c r="AN2820" t="s">
        <v>6186</v>
      </c>
      <c r="AO2820" t="s">
        <v>6186</v>
      </c>
      <c r="AP2820">
        <v>1</v>
      </c>
      <c r="AQ2820">
        <v>3.9E-2</v>
      </c>
      <c r="AR2820" t="s">
        <v>6186</v>
      </c>
      <c r="AS2820">
        <v>6.0999999999999999E-2</v>
      </c>
      <c r="AT2820">
        <v>0.70099999999999996</v>
      </c>
      <c r="AU2820">
        <v>0.61599999999999999</v>
      </c>
      <c r="AV2820">
        <v>4.7</v>
      </c>
      <c r="AW2820" t="s">
        <v>6186</v>
      </c>
      <c r="AX2820">
        <v>6.7</v>
      </c>
      <c r="AY2820">
        <v>0.36499999999999999</v>
      </c>
      <c r="AZ2820">
        <v>0.60499999999999998</v>
      </c>
      <c r="BA2820">
        <v>0.03</v>
      </c>
      <c r="BB2820" t="s">
        <v>6186</v>
      </c>
      <c r="BC2820" t="s">
        <v>6186</v>
      </c>
      <c r="BD2820" t="s">
        <v>6186</v>
      </c>
    </row>
    <row r="2821" spans="1:56">
      <c r="A2821" t="s">
        <v>6188</v>
      </c>
      <c r="B2821">
        <v>5000</v>
      </c>
      <c r="C2821">
        <v>2006</v>
      </c>
      <c r="D2821">
        <v>811</v>
      </c>
      <c r="E2821">
        <v>5.3703000000000001E-2</v>
      </c>
      <c r="F2821">
        <v>20.029060000000001</v>
      </c>
      <c r="H2821">
        <v>16.174659999999999</v>
      </c>
      <c r="I2821">
        <f t="shared" si="47"/>
        <v>0.86862776598000002</v>
      </c>
      <c r="K2821">
        <v>13.65363</v>
      </c>
      <c r="L2821">
        <v>18.792259999999999</v>
      </c>
      <c r="M2821">
        <v>549.43964000000005</v>
      </c>
      <c r="N2821">
        <v>650.88912000000005</v>
      </c>
      <c r="O2821">
        <v>472.90758</v>
      </c>
      <c r="P2821" t="s">
        <v>6186</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6186</v>
      </c>
      <c r="AB2821">
        <v>0.996</v>
      </c>
      <c r="AC2821" t="s">
        <v>6186</v>
      </c>
      <c r="AD2821" t="s">
        <v>6186</v>
      </c>
      <c r="AE2821" t="s">
        <v>6186</v>
      </c>
      <c r="AF2821" t="s">
        <v>6186</v>
      </c>
      <c r="AG2821">
        <v>1</v>
      </c>
      <c r="AH2821" t="s">
        <v>6186</v>
      </c>
      <c r="AI2821" t="s">
        <v>6186</v>
      </c>
      <c r="AJ2821" t="s">
        <v>6186</v>
      </c>
      <c r="AK2821" t="s">
        <v>6186</v>
      </c>
      <c r="AL2821" t="s">
        <v>6186</v>
      </c>
      <c r="AM2821" t="s">
        <v>6186</v>
      </c>
      <c r="AN2821" t="s">
        <v>6186</v>
      </c>
      <c r="AO2821" t="s">
        <v>6186</v>
      </c>
      <c r="AP2821">
        <v>1</v>
      </c>
      <c r="AQ2821">
        <v>2.5999999999999999E-2</v>
      </c>
      <c r="AR2821" t="s">
        <v>6186</v>
      </c>
      <c r="AS2821">
        <v>5.7000000000000002E-2</v>
      </c>
      <c r="AT2821">
        <v>0.64500000000000002</v>
      </c>
      <c r="AU2821">
        <v>0.629</v>
      </c>
      <c r="AV2821">
        <v>4.8</v>
      </c>
      <c r="AW2821" t="s">
        <v>6186</v>
      </c>
      <c r="AX2821">
        <v>6.4</v>
      </c>
      <c r="AY2821">
        <v>0.376</v>
      </c>
      <c r="AZ2821">
        <v>0.48799999999999999</v>
      </c>
      <c r="BA2821">
        <v>7.4999999999999997E-2</v>
      </c>
      <c r="BB2821">
        <v>6.2E-2</v>
      </c>
      <c r="BC2821" t="s">
        <v>6186</v>
      </c>
      <c r="BD2821" t="s">
        <v>6186</v>
      </c>
    </row>
    <row r="2822" spans="1:56">
      <c r="A2822" t="s">
        <v>6188</v>
      </c>
      <c r="B2822">
        <v>5000</v>
      </c>
      <c r="C2822">
        <v>2007</v>
      </c>
      <c r="D2822">
        <v>584</v>
      </c>
      <c r="E2822">
        <v>3.8244E-2</v>
      </c>
      <c r="F2822">
        <v>20.425239999999999</v>
      </c>
      <c r="H2822">
        <v>16.49615</v>
      </c>
      <c r="I2822">
        <f t="shared" si="47"/>
        <v>0.63087876060000003</v>
      </c>
      <c r="K2822">
        <v>13.886010000000001</v>
      </c>
      <c r="L2822">
        <v>19.221830000000001</v>
      </c>
      <c r="M2822">
        <v>539.38410999999996</v>
      </c>
      <c r="N2822">
        <v>640.74131999999997</v>
      </c>
      <c r="O2822">
        <v>462.92165</v>
      </c>
      <c r="P2822" t="s">
        <v>6186</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6186</v>
      </c>
      <c r="AB2822">
        <v>0.997</v>
      </c>
      <c r="AC2822" t="s">
        <v>6186</v>
      </c>
      <c r="AD2822" t="s">
        <v>6186</v>
      </c>
      <c r="AE2822" t="s">
        <v>6186</v>
      </c>
      <c r="AF2822" t="s">
        <v>6186</v>
      </c>
      <c r="AG2822">
        <v>0.98899999999999999</v>
      </c>
      <c r="AH2822" t="s">
        <v>6186</v>
      </c>
      <c r="AI2822">
        <v>1.0999999999999999E-2</v>
      </c>
      <c r="AJ2822">
        <v>1.0999999999999999E-2</v>
      </c>
      <c r="AK2822" t="s">
        <v>6186</v>
      </c>
      <c r="AL2822" t="s">
        <v>6186</v>
      </c>
      <c r="AM2822" t="s">
        <v>6186</v>
      </c>
      <c r="AN2822" t="s">
        <v>6186</v>
      </c>
      <c r="AO2822" t="s">
        <v>6186</v>
      </c>
      <c r="AP2822">
        <v>0.98899999999999999</v>
      </c>
      <c r="AQ2822">
        <v>1.0999999999999999E-2</v>
      </c>
      <c r="AR2822" t="s">
        <v>6186</v>
      </c>
      <c r="AS2822">
        <v>4.7E-2</v>
      </c>
      <c r="AT2822">
        <v>0.57999999999999996</v>
      </c>
      <c r="AU2822">
        <v>0.56499999999999995</v>
      </c>
      <c r="AV2822">
        <v>5</v>
      </c>
      <c r="AW2822" t="s">
        <v>6186</v>
      </c>
      <c r="AX2822">
        <v>6.4</v>
      </c>
      <c r="AY2822">
        <v>0.317</v>
      </c>
      <c r="AZ2822">
        <v>0.4</v>
      </c>
      <c r="BA2822">
        <v>0.23400000000000001</v>
      </c>
      <c r="BB2822">
        <v>4.9000000000000002E-2</v>
      </c>
      <c r="BC2822" t="s">
        <v>6186</v>
      </c>
      <c r="BD2822" t="s">
        <v>6186</v>
      </c>
    </row>
    <row r="2823" spans="1:56">
      <c r="A2823" t="s">
        <v>6188</v>
      </c>
      <c r="B2823">
        <v>5000</v>
      </c>
      <c r="C2823">
        <v>2008</v>
      </c>
      <c r="D2823">
        <v>685</v>
      </c>
      <c r="E2823">
        <v>4.9301999999999999E-2</v>
      </c>
      <c r="F2823">
        <v>21.398610000000001</v>
      </c>
      <c r="H2823">
        <v>17.24567</v>
      </c>
      <c r="I2823">
        <f t="shared" si="47"/>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6186</v>
      </c>
      <c r="AB2823">
        <v>0.96299999999999997</v>
      </c>
      <c r="AC2823">
        <v>3.5000000000000003E-2</v>
      </c>
      <c r="AD2823" t="s">
        <v>6186</v>
      </c>
      <c r="AE2823" t="s">
        <v>6186</v>
      </c>
      <c r="AF2823">
        <v>5.0000000000000001E-3</v>
      </c>
      <c r="AG2823">
        <v>0.98399999999999999</v>
      </c>
      <c r="AH2823" t="s">
        <v>6186</v>
      </c>
      <c r="AI2823">
        <v>1.0999999999999999E-2</v>
      </c>
      <c r="AJ2823">
        <v>1.0999999999999999E-2</v>
      </c>
      <c r="AK2823" t="s">
        <v>6186</v>
      </c>
      <c r="AL2823" t="s">
        <v>6186</v>
      </c>
      <c r="AM2823" t="s">
        <v>6186</v>
      </c>
      <c r="AN2823" t="s">
        <v>6186</v>
      </c>
      <c r="AO2823">
        <v>3.5000000000000003E-2</v>
      </c>
      <c r="AP2823">
        <v>0.95299999999999996</v>
      </c>
      <c r="AQ2823">
        <v>1.6E-2</v>
      </c>
      <c r="AR2823" t="s">
        <v>6186</v>
      </c>
      <c r="AS2823">
        <v>3.2000000000000001E-2</v>
      </c>
      <c r="AT2823">
        <v>0.69</v>
      </c>
      <c r="AU2823">
        <v>0.65200000000000002</v>
      </c>
      <c r="AV2823">
        <v>5.3</v>
      </c>
      <c r="AW2823" t="s">
        <v>6186</v>
      </c>
      <c r="AX2823">
        <v>6.3</v>
      </c>
      <c r="AY2823">
        <v>0.187</v>
      </c>
      <c r="AZ2823">
        <v>0.35499999999999998</v>
      </c>
      <c r="BA2823">
        <v>0.374</v>
      </c>
      <c r="BB2823">
        <v>4.9000000000000002E-2</v>
      </c>
      <c r="BC2823" t="s">
        <v>6186</v>
      </c>
      <c r="BD2823" t="s">
        <v>6186</v>
      </c>
    </row>
    <row r="2824" spans="1:56">
      <c r="A2824" t="s">
        <v>6188</v>
      </c>
      <c r="B2824">
        <v>5000</v>
      </c>
      <c r="C2824">
        <v>2009</v>
      </c>
      <c r="D2824">
        <v>328</v>
      </c>
      <c r="E2824">
        <v>3.5203999999999999E-2</v>
      </c>
      <c r="F2824">
        <v>22.583480000000002</v>
      </c>
      <c r="H2824">
        <v>18.157039999999999</v>
      </c>
      <c r="I2824">
        <f t="shared" si="47"/>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6186</v>
      </c>
      <c r="AB2824">
        <v>0.96699999999999997</v>
      </c>
      <c r="AC2824">
        <v>3.2000000000000001E-2</v>
      </c>
      <c r="AD2824" t="s">
        <v>6186</v>
      </c>
      <c r="AE2824" t="s">
        <v>6186</v>
      </c>
      <c r="AF2824">
        <v>0.23499999999999999</v>
      </c>
      <c r="AG2824">
        <v>0.755</v>
      </c>
      <c r="AH2824" t="s">
        <v>6186</v>
      </c>
      <c r="AI2824">
        <v>0.01</v>
      </c>
      <c r="AJ2824">
        <v>0.01</v>
      </c>
      <c r="AK2824" t="s">
        <v>6186</v>
      </c>
      <c r="AL2824" t="s">
        <v>6186</v>
      </c>
      <c r="AM2824" t="s">
        <v>6186</v>
      </c>
      <c r="AN2824" t="s">
        <v>6186</v>
      </c>
      <c r="AO2824">
        <v>3.2000000000000001E-2</v>
      </c>
      <c r="AP2824">
        <v>0.95799999999999996</v>
      </c>
      <c r="AQ2824">
        <v>1.7999999999999999E-2</v>
      </c>
      <c r="AR2824" t="s">
        <v>6186</v>
      </c>
      <c r="AS2824">
        <v>2.1999999999999999E-2</v>
      </c>
      <c r="AT2824">
        <v>0.84799999999999998</v>
      </c>
      <c r="AU2824">
        <v>0.85499999999999998</v>
      </c>
      <c r="AV2824">
        <v>5.7</v>
      </c>
      <c r="AW2824" t="s">
        <v>6186</v>
      </c>
      <c r="AX2824">
        <v>6.2</v>
      </c>
      <c r="AY2824">
        <v>8.1000000000000003E-2</v>
      </c>
      <c r="AZ2824">
        <v>0.19900000000000001</v>
      </c>
      <c r="BA2824">
        <v>0.61099999999999999</v>
      </c>
      <c r="BB2824">
        <v>7.5999999999999998E-2</v>
      </c>
      <c r="BC2824" t="s">
        <v>6186</v>
      </c>
      <c r="BD2824" t="s">
        <v>6186</v>
      </c>
    </row>
    <row r="2825" spans="1:56">
      <c r="A2825" t="s">
        <v>6188</v>
      </c>
      <c r="B2825">
        <v>5000</v>
      </c>
      <c r="C2825">
        <v>2010</v>
      </c>
      <c r="D2825">
        <v>444</v>
      </c>
      <c r="E2825">
        <v>3.9966000000000002E-2</v>
      </c>
      <c r="F2825">
        <v>23.182590000000001</v>
      </c>
      <c r="H2825">
        <v>18.588560000000001</v>
      </c>
      <c r="I2825">
        <f t="shared" si="47"/>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6186</v>
      </c>
      <c r="AB2825">
        <v>0.94199999999999995</v>
      </c>
      <c r="AC2825">
        <v>5.8000000000000003E-2</v>
      </c>
      <c r="AD2825" t="s">
        <v>6186</v>
      </c>
      <c r="AE2825" t="s">
        <v>6186</v>
      </c>
      <c r="AF2825">
        <v>0.40600000000000003</v>
      </c>
      <c r="AG2825">
        <v>0.58799999999999997</v>
      </c>
      <c r="AH2825" t="s">
        <v>6186</v>
      </c>
      <c r="AI2825">
        <v>6.0000000000000001E-3</v>
      </c>
      <c r="AJ2825">
        <v>6.0000000000000001E-3</v>
      </c>
      <c r="AK2825" t="s">
        <v>6186</v>
      </c>
      <c r="AL2825" t="s">
        <v>6186</v>
      </c>
      <c r="AM2825" t="s">
        <v>6186</v>
      </c>
      <c r="AN2825" t="s">
        <v>6186</v>
      </c>
      <c r="AO2825">
        <v>5.8000000000000003E-2</v>
      </c>
      <c r="AP2825">
        <v>0.93600000000000005</v>
      </c>
      <c r="AQ2825">
        <v>2.5999999999999999E-2</v>
      </c>
      <c r="AR2825" t="s">
        <v>6186</v>
      </c>
      <c r="AS2825">
        <v>1.4999999999999999E-2</v>
      </c>
      <c r="AT2825">
        <v>0.8</v>
      </c>
      <c r="AU2825">
        <v>0.81499999999999995</v>
      </c>
      <c r="AV2825">
        <v>5.7</v>
      </c>
      <c r="AW2825" t="s">
        <v>6186</v>
      </c>
      <c r="AX2825">
        <v>6.1</v>
      </c>
      <c r="AY2825">
        <v>5.0000000000000001E-3</v>
      </c>
      <c r="AZ2825">
        <v>0.30599999999999999</v>
      </c>
      <c r="BA2825">
        <v>0.57399999999999995</v>
      </c>
      <c r="BB2825">
        <v>5.7000000000000002E-2</v>
      </c>
      <c r="BC2825" t="s">
        <v>6186</v>
      </c>
      <c r="BD2825" t="s">
        <v>6186</v>
      </c>
    </row>
    <row r="2826" spans="1:56">
      <c r="A2826" t="s">
        <v>6188</v>
      </c>
      <c r="B2826">
        <v>5000</v>
      </c>
      <c r="C2826">
        <v>2011</v>
      </c>
      <c r="D2826">
        <v>667</v>
      </c>
      <c r="E2826">
        <v>5.5528000000000001E-2</v>
      </c>
      <c r="F2826">
        <v>23.97128</v>
      </c>
      <c r="H2826">
        <v>19.22494</v>
      </c>
      <c r="I2826">
        <f t="shared" si="47"/>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6186</v>
      </c>
      <c r="AB2826">
        <v>0.98399999999999999</v>
      </c>
      <c r="AC2826">
        <v>1.6E-2</v>
      </c>
      <c r="AD2826" t="s">
        <v>6186</v>
      </c>
      <c r="AE2826" t="s">
        <v>6186</v>
      </c>
      <c r="AF2826">
        <v>0.45200000000000001</v>
      </c>
      <c r="AG2826">
        <v>0.53900000000000003</v>
      </c>
      <c r="AH2826" t="s">
        <v>6186</v>
      </c>
      <c r="AI2826">
        <v>8.9999999999999993E-3</v>
      </c>
      <c r="AJ2826">
        <v>8.9999999999999993E-3</v>
      </c>
      <c r="AK2826" t="s">
        <v>6186</v>
      </c>
      <c r="AL2826" t="s">
        <v>6186</v>
      </c>
      <c r="AM2826" t="s">
        <v>6186</v>
      </c>
      <c r="AN2826" t="s">
        <v>6186</v>
      </c>
      <c r="AO2826">
        <v>1.6E-2</v>
      </c>
      <c r="AP2826">
        <v>0.97499999999999998</v>
      </c>
      <c r="AQ2826">
        <v>5.6000000000000001E-2</v>
      </c>
      <c r="AR2826" t="s">
        <v>6186</v>
      </c>
      <c r="AS2826">
        <v>0.01</v>
      </c>
      <c r="AT2826">
        <v>0.99</v>
      </c>
      <c r="AU2826">
        <v>0.995</v>
      </c>
      <c r="AV2826">
        <v>5.9</v>
      </c>
      <c r="AW2826" t="s">
        <v>6186</v>
      </c>
      <c r="AX2826">
        <v>6</v>
      </c>
      <c r="AY2826" t="s">
        <v>6186</v>
      </c>
      <c r="AZ2826">
        <v>0.31</v>
      </c>
      <c r="BA2826">
        <v>0.56399999999999995</v>
      </c>
      <c r="BB2826">
        <v>4.8000000000000001E-2</v>
      </c>
      <c r="BC2826">
        <v>6.3E-2</v>
      </c>
      <c r="BD2826" t="s">
        <v>6186</v>
      </c>
    </row>
    <row r="2827" spans="1:56">
      <c r="A2827" t="s">
        <v>6188</v>
      </c>
      <c r="B2827">
        <v>5000</v>
      </c>
      <c r="C2827">
        <v>2012</v>
      </c>
      <c r="D2827">
        <v>693</v>
      </c>
      <c r="E2827">
        <v>5.1555999999999998E-2</v>
      </c>
      <c r="F2827">
        <v>24.293089999999999</v>
      </c>
      <c r="H2827">
        <v>19.460699999999999</v>
      </c>
      <c r="I2827">
        <f t="shared" ref="I2827:I2890" si="48">IFERROR(H2827*E2827,"")</f>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6186</v>
      </c>
      <c r="AB2827">
        <v>0.98299999999999998</v>
      </c>
      <c r="AC2827">
        <v>1.7000000000000001E-2</v>
      </c>
      <c r="AD2827" t="s">
        <v>6186</v>
      </c>
      <c r="AE2827" t="s">
        <v>6186</v>
      </c>
      <c r="AF2827">
        <v>0.54300000000000004</v>
      </c>
      <c r="AG2827">
        <v>0.44900000000000001</v>
      </c>
      <c r="AH2827" t="s">
        <v>6186</v>
      </c>
      <c r="AI2827">
        <v>8.0000000000000002E-3</v>
      </c>
      <c r="AJ2827">
        <v>8.0000000000000002E-3</v>
      </c>
      <c r="AK2827" t="s">
        <v>6186</v>
      </c>
      <c r="AL2827" t="s">
        <v>6186</v>
      </c>
      <c r="AM2827" t="s">
        <v>6186</v>
      </c>
      <c r="AN2827" t="s">
        <v>6186</v>
      </c>
      <c r="AO2827">
        <v>1.7000000000000001E-2</v>
      </c>
      <c r="AP2827">
        <v>0.97499999999999998</v>
      </c>
      <c r="AQ2827">
        <v>6.6000000000000003E-2</v>
      </c>
      <c r="AR2827">
        <v>1.6E-2</v>
      </c>
      <c r="AS2827">
        <v>3.5999999999999997E-2</v>
      </c>
      <c r="AT2827">
        <v>0.99199999999999999</v>
      </c>
      <c r="AU2827">
        <v>0.99199999999999999</v>
      </c>
      <c r="AV2827">
        <v>5.9</v>
      </c>
      <c r="AW2827" t="s">
        <v>6186</v>
      </c>
      <c r="AX2827">
        <v>6</v>
      </c>
      <c r="AY2827" t="s">
        <v>6186</v>
      </c>
      <c r="AZ2827">
        <v>0.27800000000000002</v>
      </c>
      <c r="BA2827">
        <v>0.58099999999999996</v>
      </c>
      <c r="BB2827">
        <v>4.4999999999999998E-2</v>
      </c>
      <c r="BC2827">
        <v>7.9000000000000001E-2</v>
      </c>
      <c r="BD2827" t="s">
        <v>6186</v>
      </c>
    </row>
    <row r="2828" spans="1:56">
      <c r="A2828" t="s">
        <v>6188</v>
      </c>
      <c r="B2828">
        <v>5000</v>
      </c>
      <c r="C2828">
        <v>2013</v>
      </c>
      <c r="D2828">
        <v>620</v>
      </c>
      <c r="E2828">
        <v>4.0822999999999998E-2</v>
      </c>
      <c r="F2828">
        <v>24.673549999999999</v>
      </c>
      <c r="H2828">
        <v>19.724450000000001</v>
      </c>
      <c r="I2828">
        <f t="shared" si="48"/>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6186</v>
      </c>
      <c r="AB2828">
        <v>0.96899999999999997</v>
      </c>
      <c r="AC2828">
        <v>3.1E-2</v>
      </c>
      <c r="AD2828" t="s">
        <v>6186</v>
      </c>
      <c r="AE2828" t="s">
        <v>6186</v>
      </c>
      <c r="AF2828">
        <v>0.41</v>
      </c>
      <c r="AG2828">
        <v>0.57599999999999996</v>
      </c>
      <c r="AH2828" t="s">
        <v>6186</v>
      </c>
      <c r="AI2828">
        <v>1.4999999999999999E-2</v>
      </c>
      <c r="AJ2828">
        <v>1.4999999999999999E-2</v>
      </c>
      <c r="AK2828" t="s">
        <v>6186</v>
      </c>
      <c r="AL2828" t="s">
        <v>6186</v>
      </c>
      <c r="AM2828" t="s">
        <v>6186</v>
      </c>
      <c r="AN2828" t="s">
        <v>6186</v>
      </c>
      <c r="AO2828">
        <v>3.1E-2</v>
      </c>
      <c r="AP2828">
        <v>0.95399999999999996</v>
      </c>
      <c r="AQ2828">
        <v>0.13300000000000001</v>
      </c>
      <c r="AR2828">
        <v>1.2E-2</v>
      </c>
      <c r="AS2828">
        <v>0.04</v>
      </c>
      <c r="AT2828">
        <v>0.99399999999999999</v>
      </c>
      <c r="AU2828">
        <v>0.94099999999999995</v>
      </c>
      <c r="AV2828">
        <v>6</v>
      </c>
      <c r="AW2828" t="s">
        <v>6186</v>
      </c>
      <c r="AX2828">
        <v>6</v>
      </c>
      <c r="AY2828" t="s">
        <v>6186</v>
      </c>
      <c r="AZ2828">
        <v>0.246</v>
      </c>
      <c r="BA2828">
        <v>0.53800000000000003</v>
      </c>
      <c r="BB2828">
        <v>5.5E-2</v>
      </c>
      <c r="BC2828">
        <v>0.13</v>
      </c>
      <c r="BD2828" t="s">
        <v>6186</v>
      </c>
    </row>
    <row r="2829" spans="1:56">
      <c r="A2829" t="s">
        <v>6188</v>
      </c>
      <c r="B2829">
        <v>5000</v>
      </c>
      <c r="C2829">
        <v>2014</v>
      </c>
      <c r="D2829">
        <v>790</v>
      </c>
      <c r="E2829">
        <v>5.0896999999999998E-2</v>
      </c>
      <c r="F2829">
        <v>25.126190000000001</v>
      </c>
      <c r="H2829">
        <v>20.08783</v>
      </c>
      <c r="I2829">
        <f t="shared" si="48"/>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6186</v>
      </c>
      <c r="AB2829">
        <v>0.98599999999999999</v>
      </c>
      <c r="AC2829">
        <v>1.4E-2</v>
      </c>
      <c r="AD2829" t="s">
        <v>6186</v>
      </c>
      <c r="AE2829" t="s">
        <v>6186</v>
      </c>
      <c r="AF2829">
        <v>0.41499999999999998</v>
      </c>
      <c r="AG2829">
        <v>0.56799999999999995</v>
      </c>
      <c r="AH2829" t="s">
        <v>6186</v>
      </c>
      <c r="AI2829">
        <v>1.7000000000000001E-2</v>
      </c>
      <c r="AJ2829">
        <v>1.7000000000000001E-2</v>
      </c>
      <c r="AK2829" t="s">
        <v>6186</v>
      </c>
      <c r="AL2829" t="s">
        <v>6186</v>
      </c>
      <c r="AM2829" t="s">
        <v>6186</v>
      </c>
      <c r="AN2829" t="s">
        <v>6186</v>
      </c>
      <c r="AO2829">
        <v>1.4E-2</v>
      </c>
      <c r="AP2829">
        <v>0.96899999999999997</v>
      </c>
      <c r="AQ2829">
        <v>9.9000000000000005E-2</v>
      </c>
      <c r="AR2829">
        <v>5.3999999999999999E-2</v>
      </c>
      <c r="AS2829">
        <v>2.5000000000000001E-2</v>
      </c>
      <c r="AT2829">
        <v>0.69099999999999995</v>
      </c>
      <c r="AU2829">
        <v>0.93500000000000005</v>
      </c>
      <c r="AV2829">
        <v>6.7</v>
      </c>
      <c r="AW2829" t="s">
        <v>6186</v>
      </c>
      <c r="AX2829">
        <v>6</v>
      </c>
      <c r="AY2829" t="s">
        <v>6186</v>
      </c>
      <c r="AZ2829">
        <v>7.8E-2</v>
      </c>
      <c r="BA2829">
        <v>0.46600000000000003</v>
      </c>
      <c r="BB2829">
        <v>4.5999999999999999E-2</v>
      </c>
      <c r="BC2829">
        <v>0.39600000000000002</v>
      </c>
      <c r="BD2829" t="s">
        <v>6186</v>
      </c>
    </row>
    <row r="2830" spans="1:56">
      <c r="A2830" t="s">
        <v>6188</v>
      </c>
      <c r="B2830">
        <v>5000</v>
      </c>
      <c r="C2830">
        <v>2015</v>
      </c>
      <c r="D2830">
        <v>894</v>
      </c>
      <c r="E2830">
        <v>5.3430999999999999E-2</v>
      </c>
      <c r="F2830">
        <v>25.23293</v>
      </c>
      <c r="H2830">
        <v>20.159949999999998</v>
      </c>
      <c r="I2830">
        <f t="shared" si="48"/>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6186</v>
      </c>
      <c r="AA2830" t="s">
        <v>6186</v>
      </c>
      <c r="AB2830">
        <v>0.97099999999999997</v>
      </c>
      <c r="AC2830">
        <v>1.6E-2</v>
      </c>
      <c r="AD2830" t="s">
        <v>6186</v>
      </c>
      <c r="AE2830" t="s">
        <v>6186</v>
      </c>
      <c r="AF2830">
        <v>0.44400000000000001</v>
      </c>
      <c r="AG2830">
        <v>0.54</v>
      </c>
      <c r="AH2830" t="s">
        <v>6186</v>
      </c>
      <c r="AI2830">
        <v>1.6E-2</v>
      </c>
      <c r="AJ2830">
        <v>1.6E-2</v>
      </c>
      <c r="AK2830" t="s">
        <v>6186</v>
      </c>
      <c r="AL2830" t="s">
        <v>6186</v>
      </c>
      <c r="AM2830" t="s">
        <v>6186</v>
      </c>
      <c r="AN2830" t="s">
        <v>6186</v>
      </c>
      <c r="AO2830">
        <v>1.6E-2</v>
      </c>
      <c r="AP2830">
        <v>0.96699999999999997</v>
      </c>
      <c r="AQ2830">
        <v>0.108</v>
      </c>
      <c r="AR2830">
        <v>6.2E-2</v>
      </c>
      <c r="AS2830">
        <v>1.7999999999999999E-2</v>
      </c>
      <c r="AT2830">
        <v>1</v>
      </c>
      <c r="AU2830">
        <v>0.96699999999999997</v>
      </c>
      <c r="AV2830">
        <v>6.6</v>
      </c>
      <c r="AW2830">
        <v>1.2E-2</v>
      </c>
      <c r="AX2830">
        <v>6</v>
      </c>
      <c r="AY2830" t="s">
        <v>6186</v>
      </c>
      <c r="AZ2830">
        <v>9.0999999999999998E-2</v>
      </c>
      <c r="BA2830">
        <v>0.45900000000000002</v>
      </c>
      <c r="BB2830">
        <v>5.5E-2</v>
      </c>
      <c r="BC2830">
        <v>0.36599999999999999</v>
      </c>
      <c r="BD2830" t="s">
        <v>6186</v>
      </c>
    </row>
    <row r="2831" spans="1:56">
      <c r="A2831" t="s">
        <v>6188</v>
      </c>
      <c r="B2831">
        <v>5000</v>
      </c>
      <c r="C2831">
        <v>2016</v>
      </c>
      <c r="D2831">
        <v>842</v>
      </c>
      <c r="E2831">
        <v>5.1714000000000003E-2</v>
      </c>
      <c r="F2831">
        <v>24.683900000000001</v>
      </c>
      <c r="H2831">
        <v>19.696709999999999</v>
      </c>
      <c r="I2831">
        <f t="shared" si="48"/>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6186</v>
      </c>
      <c r="AA2831" t="s">
        <v>6186</v>
      </c>
      <c r="AB2831">
        <v>0.97799999999999998</v>
      </c>
      <c r="AC2831">
        <v>1.4999999999999999E-2</v>
      </c>
      <c r="AD2831" t="s">
        <v>6186</v>
      </c>
      <c r="AE2831" t="s">
        <v>6186</v>
      </c>
      <c r="AF2831">
        <v>0.53300000000000003</v>
      </c>
      <c r="AG2831">
        <v>0.46400000000000002</v>
      </c>
      <c r="AH2831" t="s">
        <v>6186</v>
      </c>
      <c r="AI2831">
        <v>2E-3</v>
      </c>
      <c r="AJ2831">
        <v>2E-3</v>
      </c>
      <c r="AK2831" t="s">
        <v>6186</v>
      </c>
      <c r="AL2831" t="s">
        <v>6186</v>
      </c>
      <c r="AM2831" t="s">
        <v>6186</v>
      </c>
      <c r="AN2831" t="s">
        <v>6186</v>
      </c>
      <c r="AO2831">
        <v>1.4999999999999999E-2</v>
      </c>
      <c r="AP2831">
        <v>0.98199999999999998</v>
      </c>
      <c r="AQ2831">
        <v>0.156</v>
      </c>
      <c r="AR2831">
        <v>0.27800000000000002</v>
      </c>
      <c r="AS2831" t="s">
        <v>6186</v>
      </c>
      <c r="AT2831">
        <v>1</v>
      </c>
      <c r="AU2831">
        <v>0.998</v>
      </c>
      <c r="AV2831">
        <v>6.4</v>
      </c>
      <c r="AW2831">
        <v>7.0000000000000001E-3</v>
      </c>
      <c r="AX2831">
        <v>5.9</v>
      </c>
      <c r="AY2831" t="s">
        <v>6186</v>
      </c>
      <c r="AZ2831">
        <v>0.14000000000000001</v>
      </c>
      <c r="BA2831">
        <v>0.502</v>
      </c>
      <c r="BB2831">
        <v>5.2999999999999999E-2</v>
      </c>
      <c r="BC2831">
        <v>0.28299999999999997</v>
      </c>
      <c r="BD2831" t="s">
        <v>6186</v>
      </c>
    </row>
    <row r="2832" spans="1:56">
      <c r="A2832" t="s">
        <v>6188</v>
      </c>
      <c r="B2832">
        <v>5000</v>
      </c>
      <c r="C2832">
        <v>2017</v>
      </c>
      <c r="D2832" s="7">
        <v>1099</v>
      </c>
      <c r="E2832">
        <v>6.4612000000000003E-2</v>
      </c>
      <c r="F2832">
        <v>25.516249999999999</v>
      </c>
      <c r="H2832">
        <v>20.298310000000001</v>
      </c>
      <c r="I2832">
        <f t="shared" si="48"/>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6186</v>
      </c>
      <c r="AA2832" t="s">
        <v>6186</v>
      </c>
      <c r="AB2832">
        <v>0.96899999999999997</v>
      </c>
      <c r="AC2832">
        <v>2.1999999999999999E-2</v>
      </c>
      <c r="AD2832" t="s">
        <v>6186</v>
      </c>
      <c r="AE2832" t="s">
        <v>6186</v>
      </c>
      <c r="AF2832">
        <v>0.42599999999999999</v>
      </c>
      <c r="AG2832">
        <v>0.57199999999999995</v>
      </c>
      <c r="AH2832" t="s">
        <v>6186</v>
      </c>
      <c r="AI2832">
        <v>2E-3</v>
      </c>
      <c r="AJ2832">
        <v>2E-3</v>
      </c>
      <c r="AK2832" t="s">
        <v>6186</v>
      </c>
      <c r="AL2832" t="s">
        <v>6186</v>
      </c>
      <c r="AM2832" t="s">
        <v>6186</v>
      </c>
      <c r="AN2832" t="s">
        <v>6186</v>
      </c>
      <c r="AO2832">
        <v>2.1999999999999999E-2</v>
      </c>
      <c r="AP2832">
        <v>0.97599999999999998</v>
      </c>
      <c r="AQ2832">
        <v>0.13100000000000001</v>
      </c>
      <c r="AR2832">
        <v>0.44700000000000001</v>
      </c>
      <c r="AS2832" t="s">
        <v>6186</v>
      </c>
      <c r="AT2832">
        <v>1</v>
      </c>
      <c r="AU2832">
        <v>0.98699999999999999</v>
      </c>
      <c r="AV2832">
        <v>6.8</v>
      </c>
      <c r="AW2832">
        <v>8.9999999999999993E-3</v>
      </c>
      <c r="AX2832">
        <v>5.9</v>
      </c>
      <c r="AY2832" t="s">
        <v>6186</v>
      </c>
      <c r="AZ2832">
        <v>6.2E-2</v>
      </c>
      <c r="BA2832">
        <v>0.40400000000000003</v>
      </c>
      <c r="BB2832">
        <v>3.9E-2</v>
      </c>
      <c r="BC2832">
        <v>0.46200000000000002</v>
      </c>
      <c r="BD2832">
        <v>1E-3</v>
      </c>
    </row>
    <row r="2833" spans="1:56">
      <c r="A2833" t="s">
        <v>6188</v>
      </c>
      <c r="B2833">
        <v>5000</v>
      </c>
      <c r="C2833">
        <v>2018</v>
      </c>
      <c r="D2833" s="7">
        <v>1036</v>
      </c>
      <c r="E2833">
        <v>6.3689999999999997E-2</v>
      </c>
      <c r="F2833">
        <v>26.59544</v>
      </c>
      <c r="H2833">
        <v>21.011579999999999</v>
      </c>
      <c r="I2833">
        <f t="shared" si="48"/>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6186</v>
      </c>
      <c r="AA2833" t="s">
        <v>6186</v>
      </c>
      <c r="AB2833">
        <v>0.97199999999999998</v>
      </c>
      <c r="AC2833">
        <v>2.4E-2</v>
      </c>
      <c r="AD2833" t="s">
        <v>6186</v>
      </c>
      <c r="AE2833" t="s">
        <v>6186</v>
      </c>
      <c r="AF2833">
        <v>0.33500000000000002</v>
      </c>
      <c r="AG2833">
        <v>0.66100000000000003</v>
      </c>
      <c r="AH2833" t="s">
        <v>6186</v>
      </c>
      <c r="AI2833">
        <v>4.0000000000000001E-3</v>
      </c>
      <c r="AJ2833">
        <v>4.0000000000000001E-3</v>
      </c>
      <c r="AK2833" t="s">
        <v>6186</v>
      </c>
      <c r="AL2833">
        <v>2E-3</v>
      </c>
      <c r="AM2833" t="s">
        <v>6186</v>
      </c>
      <c r="AN2833" t="s">
        <v>6186</v>
      </c>
      <c r="AO2833">
        <v>2.4E-2</v>
      </c>
      <c r="AP2833">
        <v>0.97</v>
      </c>
      <c r="AQ2833">
        <v>0.122</v>
      </c>
      <c r="AR2833">
        <v>0.6</v>
      </c>
      <c r="AS2833" t="s">
        <v>6186</v>
      </c>
      <c r="AT2833">
        <v>1</v>
      </c>
      <c r="AU2833">
        <v>0.97799999999999998</v>
      </c>
      <c r="AV2833">
        <v>7.2</v>
      </c>
      <c r="AW2833">
        <v>5.0000000000000001E-3</v>
      </c>
      <c r="AX2833">
        <v>5.9</v>
      </c>
      <c r="AY2833" t="s">
        <v>6186</v>
      </c>
      <c r="AZ2833">
        <v>0.113</v>
      </c>
      <c r="BA2833">
        <v>0.159</v>
      </c>
      <c r="BB2833">
        <v>4.8000000000000001E-2</v>
      </c>
      <c r="BC2833">
        <v>0.57499999999999996</v>
      </c>
      <c r="BD2833">
        <v>7.5999999999999998E-2</v>
      </c>
    </row>
    <row r="2834" spans="1:56">
      <c r="A2834" t="s">
        <v>6188</v>
      </c>
      <c r="B2834">
        <v>5000</v>
      </c>
      <c r="C2834">
        <v>2019</v>
      </c>
      <c r="D2834" s="7">
        <v>1052</v>
      </c>
      <c r="E2834">
        <v>6.5182000000000004E-2</v>
      </c>
      <c r="F2834">
        <v>27.22505</v>
      </c>
      <c r="H2834">
        <v>21.405290000000001</v>
      </c>
      <c r="I2834">
        <f t="shared" si="48"/>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6186</v>
      </c>
      <c r="AA2834" t="s">
        <v>6186</v>
      </c>
      <c r="AB2834">
        <v>0.90800000000000003</v>
      </c>
      <c r="AC2834">
        <v>3.5999999999999997E-2</v>
      </c>
      <c r="AD2834" t="s">
        <v>6186</v>
      </c>
      <c r="AE2834" t="s">
        <v>6186</v>
      </c>
      <c r="AF2834">
        <v>0.40500000000000003</v>
      </c>
      <c r="AG2834">
        <v>0.59199999999999997</v>
      </c>
      <c r="AH2834" t="s">
        <v>6186</v>
      </c>
      <c r="AI2834">
        <v>3.0000000000000001E-3</v>
      </c>
      <c r="AJ2834" t="s">
        <v>6186</v>
      </c>
      <c r="AK2834">
        <v>3.0000000000000001E-3</v>
      </c>
      <c r="AL2834">
        <v>7.0000000000000001E-3</v>
      </c>
      <c r="AM2834" t="s">
        <v>6186</v>
      </c>
      <c r="AN2834" t="s">
        <v>6186</v>
      </c>
      <c r="AO2834">
        <v>3.5999999999999997E-2</v>
      </c>
      <c r="AP2834">
        <v>0.95399999999999996</v>
      </c>
      <c r="AQ2834">
        <v>0.19700000000000001</v>
      </c>
      <c r="AR2834">
        <v>0.64900000000000002</v>
      </c>
      <c r="AS2834" t="s">
        <v>6186</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6188</v>
      </c>
      <c r="B2835">
        <v>5000</v>
      </c>
      <c r="C2835">
        <v>2020</v>
      </c>
      <c r="D2835">
        <v>786</v>
      </c>
      <c r="E2835">
        <v>5.7292999999999997E-2</v>
      </c>
      <c r="F2835">
        <v>27.091339999999999</v>
      </c>
      <c r="H2835">
        <v>21.356459999999998</v>
      </c>
      <c r="I2835">
        <f t="shared" si="48"/>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6186</v>
      </c>
      <c r="X2835">
        <v>0.88600000000000001</v>
      </c>
      <c r="Y2835">
        <v>0.114</v>
      </c>
      <c r="Z2835" t="s">
        <v>6186</v>
      </c>
      <c r="AA2835">
        <v>5.0000000000000001E-3</v>
      </c>
      <c r="AB2835">
        <v>0.89300000000000002</v>
      </c>
      <c r="AC2835">
        <v>2.7E-2</v>
      </c>
      <c r="AD2835" t="s">
        <v>6186</v>
      </c>
      <c r="AE2835" t="s">
        <v>6186</v>
      </c>
      <c r="AF2835">
        <v>0.52300000000000002</v>
      </c>
      <c r="AG2835">
        <v>0.46899999999999997</v>
      </c>
      <c r="AH2835" t="s">
        <v>6186</v>
      </c>
      <c r="AI2835">
        <v>8.0000000000000002E-3</v>
      </c>
      <c r="AJ2835">
        <v>6.0000000000000001E-3</v>
      </c>
      <c r="AK2835">
        <v>2E-3</v>
      </c>
      <c r="AL2835">
        <v>0.01</v>
      </c>
      <c r="AM2835" t="s">
        <v>6186</v>
      </c>
      <c r="AN2835" t="s">
        <v>6186</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6186</v>
      </c>
      <c r="BB2835">
        <v>5.0000000000000001E-3</v>
      </c>
      <c r="BC2835">
        <v>0.47799999999999998</v>
      </c>
      <c r="BD2835">
        <v>0.29499999999999998</v>
      </c>
    </row>
    <row r="2836" spans="1:56">
      <c r="A2836" t="s">
        <v>6188</v>
      </c>
      <c r="B2836">
        <v>5000</v>
      </c>
      <c r="C2836">
        <v>2021</v>
      </c>
      <c r="D2836" s="7">
        <v>1028</v>
      </c>
      <c r="E2836">
        <v>7.4411000000000005E-2</v>
      </c>
      <c r="F2836">
        <v>27.323419999999999</v>
      </c>
      <c r="G2836">
        <f>IFERROR(F2836*E2836,"")</f>
        <v>2.0331630056200001</v>
      </c>
      <c r="H2836">
        <v>21.376550000000002</v>
      </c>
      <c r="I2836">
        <f t="shared" si="48"/>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6186</v>
      </c>
      <c r="X2836">
        <v>0.90400000000000003</v>
      </c>
      <c r="Y2836">
        <v>9.6000000000000002E-2</v>
      </c>
      <c r="Z2836">
        <v>1E-3</v>
      </c>
      <c r="AA2836">
        <v>1.7000000000000001E-2</v>
      </c>
      <c r="AB2836">
        <v>0.89100000000000001</v>
      </c>
      <c r="AC2836">
        <v>0.04</v>
      </c>
      <c r="AD2836" t="s">
        <v>6186</v>
      </c>
      <c r="AE2836" t="s">
        <v>6186</v>
      </c>
      <c r="AF2836">
        <v>0.42799999999999999</v>
      </c>
      <c r="AG2836">
        <v>0.55000000000000004</v>
      </c>
      <c r="AH2836" t="s">
        <v>6186</v>
      </c>
      <c r="AI2836">
        <v>2.1999999999999999E-2</v>
      </c>
      <c r="AJ2836">
        <v>1.7000000000000001E-2</v>
      </c>
      <c r="AK2836">
        <v>5.0000000000000001E-3</v>
      </c>
      <c r="AL2836">
        <v>1.7000000000000001E-2</v>
      </c>
      <c r="AM2836" t="s">
        <v>6186</v>
      </c>
      <c r="AN2836" t="s">
        <v>6186</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6186</v>
      </c>
      <c r="BB2836">
        <v>7.0000000000000001E-3</v>
      </c>
      <c r="BC2836">
        <v>0.57499999999999996</v>
      </c>
      <c r="BD2836">
        <v>0.20200000000000001</v>
      </c>
    </row>
    <row r="2837" spans="1:56">
      <c r="A2837" t="s">
        <v>6188</v>
      </c>
      <c r="B2837">
        <v>5000</v>
      </c>
      <c r="C2837" t="s">
        <v>6187</v>
      </c>
      <c r="D2837" t="s">
        <v>6186</v>
      </c>
      <c r="E2837">
        <v>5.5286000000000002E-2</v>
      </c>
      <c r="F2837">
        <v>28.224930000000001</v>
      </c>
      <c r="H2837">
        <v>21.784420000000001</v>
      </c>
      <c r="I2837">
        <f t="shared" si="48"/>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6186</v>
      </c>
      <c r="X2837">
        <v>0.91100000000000003</v>
      </c>
      <c r="Y2837">
        <v>8.8999999999999996E-2</v>
      </c>
      <c r="Z2837">
        <v>8.9999999999999993E-3</v>
      </c>
      <c r="AA2837">
        <v>3.7999999999999999E-2</v>
      </c>
      <c r="AB2837">
        <v>0.82799999999999996</v>
      </c>
      <c r="AC2837">
        <v>5.0999999999999997E-2</v>
      </c>
      <c r="AD2837" t="s">
        <v>6186</v>
      </c>
      <c r="AE2837" t="s">
        <v>6186</v>
      </c>
      <c r="AF2837">
        <v>0.501</v>
      </c>
      <c r="AG2837">
        <v>0.45100000000000001</v>
      </c>
      <c r="AH2837" t="s">
        <v>6186</v>
      </c>
      <c r="AI2837">
        <v>4.8000000000000001E-2</v>
      </c>
      <c r="AJ2837">
        <v>1.7000000000000001E-2</v>
      </c>
      <c r="AK2837">
        <v>3.1E-2</v>
      </c>
      <c r="AL2837">
        <v>1.2999999999999999E-2</v>
      </c>
      <c r="AM2837" t="s">
        <v>6186</v>
      </c>
      <c r="AN2837" t="s">
        <v>6186</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6186</v>
      </c>
      <c r="BB2837">
        <v>1.7000000000000001E-2</v>
      </c>
      <c r="BC2837">
        <v>0.376</v>
      </c>
      <c r="BD2837">
        <v>0.318</v>
      </c>
    </row>
    <row r="2838" spans="1:56">
      <c r="A2838" t="s">
        <v>6189</v>
      </c>
      <c r="B2838">
        <v>5000</v>
      </c>
      <c r="C2838">
        <v>1975</v>
      </c>
      <c r="D2838">
        <v>122</v>
      </c>
      <c r="E2838">
        <v>1.1919000000000001E-2</v>
      </c>
      <c r="F2838">
        <v>10.97161</v>
      </c>
      <c r="H2838">
        <v>9.3058700000000005</v>
      </c>
      <c r="I2838">
        <f t="shared" si="48"/>
        <v>0.11091666453000001</v>
      </c>
      <c r="K2838">
        <v>9.0180000000000007</v>
      </c>
      <c r="L2838">
        <v>9.6836800000000007</v>
      </c>
      <c r="M2838">
        <v>954.98868000000004</v>
      </c>
      <c r="N2838">
        <v>985.47348</v>
      </c>
      <c r="O2838">
        <v>917.72949000000006</v>
      </c>
      <c r="P2838" t="s">
        <v>6186</v>
      </c>
      <c r="Q2838">
        <v>371.0693</v>
      </c>
      <c r="R2838">
        <v>165.33529999999999</v>
      </c>
      <c r="S2838" t="s">
        <v>6186</v>
      </c>
      <c r="T2838">
        <v>0.44310100000000002</v>
      </c>
      <c r="U2838">
        <v>3.3066999999999999E-2</v>
      </c>
      <c r="V2838">
        <v>23.427569999999999</v>
      </c>
      <c r="W2838" t="s">
        <v>6186</v>
      </c>
      <c r="X2838">
        <v>0.26400000000000001</v>
      </c>
      <c r="Y2838">
        <v>0.73599999999999999</v>
      </c>
      <c r="Z2838">
        <v>0.27900000000000003</v>
      </c>
      <c r="AA2838">
        <v>0.72099999999999997</v>
      </c>
      <c r="AB2838" t="s">
        <v>6186</v>
      </c>
      <c r="AC2838" t="s">
        <v>6186</v>
      </c>
      <c r="AD2838" t="s">
        <v>6186</v>
      </c>
      <c r="AE2838">
        <v>1</v>
      </c>
      <c r="AF2838" t="s">
        <v>6186</v>
      </c>
      <c r="AG2838" t="s">
        <v>6186</v>
      </c>
      <c r="AH2838" t="s">
        <v>6186</v>
      </c>
      <c r="AI2838" t="s">
        <v>6186</v>
      </c>
      <c r="AJ2838" t="s">
        <v>6186</v>
      </c>
      <c r="AK2838" t="s">
        <v>6186</v>
      </c>
      <c r="AL2838" t="s">
        <v>6186</v>
      </c>
      <c r="AM2838" t="s">
        <v>6186</v>
      </c>
      <c r="AN2838" t="s">
        <v>6186</v>
      </c>
      <c r="AO2838" t="s">
        <v>6186</v>
      </c>
      <c r="AP2838">
        <v>1</v>
      </c>
      <c r="AQ2838" t="s">
        <v>6186</v>
      </c>
      <c r="AR2838" t="s">
        <v>6186</v>
      </c>
      <c r="AS2838" t="s">
        <v>6186</v>
      </c>
      <c r="AT2838" t="s">
        <v>6186</v>
      </c>
      <c r="AU2838" t="s">
        <v>6186</v>
      </c>
      <c r="AV2838" t="s">
        <v>6186</v>
      </c>
      <c r="AW2838" t="s">
        <v>6186</v>
      </c>
      <c r="AX2838">
        <v>8</v>
      </c>
      <c r="AY2838" t="s">
        <v>6186</v>
      </c>
      <c r="AZ2838" t="s">
        <v>6186</v>
      </c>
      <c r="BA2838" t="s">
        <v>6186</v>
      </c>
      <c r="BB2838" t="s">
        <v>6186</v>
      </c>
      <c r="BC2838" t="s">
        <v>6186</v>
      </c>
      <c r="BD2838" t="s">
        <v>6186</v>
      </c>
    </row>
    <row r="2839" spans="1:56">
      <c r="A2839" t="s">
        <v>6189</v>
      </c>
      <c r="B2839">
        <v>5000</v>
      </c>
      <c r="C2839">
        <v>1976</v>
      </c>
      <c r="D2839">
        <v>188</v>
      </c>
      <c r="E2839">
        <v>1.5228999999999999E-2</v>
      </c>
      <c r="F2839">
        <v>11.69744</v>
      </c>
      <c r="H2839">
        <v>9.91737</v>
      </c>
      <c r="I2839">
        <f t="shared" si="48"/>
        <v>0.15103162773000001</v>
      </c>
      <c r="K2839">
        <v>9.6174300000000006</v>
      </c>
      <c r="L2839">
        <v>10.310370000000001</v>
      </c>
      <c r="M2839">
        <v>896.10455000000002</v>
      </c>
      <c r="N2839">
        <v>924.05118000000004</v>
      </c>
      <c r="O2839">
        <v>861.94757000000004</v>
      </c>
      <c r="P2839" t="s">
        <v>6186</v>
      </c>
      <c r="Q2839">
        <v>367.41969999999998</v>
      </c>
      <c r="R2839">
        <v>158.8878</v>
      </c>
      <c r="S2839" t="s">
        <v>6186</v>
      </c>
      <c r="T2839">
        <v>0.42980000000000002</v>
      </c>
      <c r="U2839">
        <v>3.1778000000000001E-2</v>
      </c>
      <c r="V2839">
        <v>24.87931</v>
      </c>
      <c r="W2839" t="s">
        <v>6186</v>
      </c>
      <c r="X2839">
        <v>0.26900000000000002</v>
      </c>
      <c r="Y2839">
        <v>0.73099999999999998</v>
      </c>
      <c r="Z2839">
        <v>0.28799999999999998</v>
      </c>
      <c r="AA2839">
        <v>0.71199999999999997</v>
      </c>
      <c r="AB2839" t="s">
        <v>6186</v>
      </c>
      <c r="AC2839" t="s">
        <v>6186</v>
      </c>
      <c r="AD2839" t="s">
        <v>6186</v>
      </c>
      <c r="AE2839">
        <v>1</v>
      </c>
      <c r="AF2839" t="s">
        <v>6186</v>
      </c>
      <c r="AG2839" t="s">
        <v>6186</v>
      </c>
      <c r="AH2839" t="s">
        <v>6186</v>
      </c>
      <c r="AI2839" t="s">
        <v>6186</v>
      </c>
      <c r="AJ2839" t="s">
        <v>6186</v>
      </c>
      <c r="AK2839" t="s">
        <v>6186</v>
      </c>
      <c r="AL2839" t="s">
        <v>6186</v>
      </c>
      <c r="AM2839" t="s">
        <v>6186</v>
      </c>
      <c r="AN2839" t="s">
        <v>6186</v>
      </c>
      <c r="AO2839" t="s">
        <v>6186</v>
      </c>
      <c r="AP2839">
        <v>1</v>
      </c>
      <c r="AQ2839" t="s">
        <v>6186</v>
      </c>
      <c r="AR2839" t="s">
        <v>6186</v>
      </c>
      <c r="AS2839" t="s">
        <v>6186</v>
      </c>
      <c r="AT2839" t="s">
        <v>6186</v>
      </c>
      <c r="AU2839" t="s">
        <v>6186</v>
      </c>
      <c r="AV2839" t="s">
        <v>6186</v>
      </c>
      <c r="AW2839" t="s">
        <v>6186</v>
      </c>
      <c r="AX2839">
        <v>8</v>
      </c>
      <c r="AY2839" t="s">
        <v>6186</v>
      </c>
      <c r="AZ2839" t="s">
        <v>6186</v>
      </c>
      <c r="BA2839" t="s">
        <v>6186</v>
      </c>
      <c r="BB2839" t="s">
        <v>6186</v>
      </c>
      <c r="BC2839" t="s">
        <v>6186</v>
      </c>
      <c r="BD2839" t="s">
        <v>6186</v>
      </c>
    </row>
    <row r="2840" spans="1:56">
      <c r="A2840" t="s">
        <v>6189</v>
      </c>
      <c r="B2840">
        <v>5000</v>
      </c>
      <c r="C2840">
        <v>1977</v>
      </c>
      <c r="D2840">
        <v>172</v>
      </c>
      <c r="E2840">
        <v>1.2172000000000001E-2</v>
      </c>
      <c r="F2840">
        <v>12.93092</v>
      </c>
      <c r="H2840">
        <v>10.96467</v>
      </c>
      <c r="I2840">
        <f t="shared" si="48"/>
        <v>0.13346196324000001</v>
      </c>
      <c r="K2840">
        <v>10.64411</v>
      </c>
      <c r="L2840">
        <v>11.383699999999999</v>
      </c>
      <c r="M2840">
        <v>810.51202000000001</v>
      </c>
      <c r="N2840">
        <v>834.92173000000003</v>
      </c>
      <c r="O2840">
        <v>780.67794000000004</v>
      </c>
      <c r="P2840" t="s">
        <v>6186</v>
      </c>
      <c r="Q2840">
        <v>377.6728</v>
      </c>
      <c r="R2840">
        <v>166.97049999999999</v>
      </c>
      <c r="S2840" t="s">
        <v>6186</v>
      </c>
      <c r="T2840">
        <v>0.44046999999999997</v>
      </c>
      <c r="U2840">
        <v>3.3394E-2</v>
      </c>
      <c r="V2840">
        <v>27.546289999999999</v>
      </c>
      <c r="W2840" t="s">
        <v>6186</v>
      </c>
      <c r="X2840">
        <v>0.23499999999999999</v>
      </c>
      <c r="Y2840">
        <v>0.76500000000000001</v>
      </c>
      <c r="Z2840">
        <v>0.246</v>
      </c>
      <c r="AA2840">
        <v>0.754</v>
      </c>
      <c r="AB2840" t="s">
        <v>6186</v>
      </c>
      <c r="AC2840" t="s">
        <v>6186</v>
      </c>
      <c r="AD2840" t="s">
        <v>6186</v>
      </c>
      <c r="AE2840">
        <v>1</v>
      </c>
      <c r="AF2840" t="s">
        <v>6186</v>
      </c>
      <c r="AG2840" t="s">
        <v>6186</v>
      </c>
      <c r="AH2840" t="s">
        <v>6186</v>
      </c>
      <c r="AI2840" t="s">
        <v>6186</v>
      </c>
      <c r="AJ2840" t="s">
        <v>6186</v>
      </c>
      <c r="AK2840" t="s">
        <v>6186</v>
      </c>
      <c r="AL2840" t="s">
        <v>6186</v>
      </c>
      <c r="AM2840" t="s">
        <v>6186</v>
      </c>
      <c r="AN2840" t="s">
        <v>6186</v>
      </c>
      <c r="AO2840" t="s">
        <v>6186</v>
      </c>
      <c r="AP2840">
        <v>1</v>
      </c>
      <c r="AQ2840" t="s">
        <v>6186</v>
      </c>
      <c r="AR2840" t="s">
        <v>6186</v>
      </c>
      <c r="AS2840" t="s">
        <v>6186</v>
      </c>
      <c r="AT2840" t="s">
        <v>6186</v>
      </c>
      <c r="AU2840" t="s">
        <v>6186</v>
      </c>
      <c r="AV2840" t="s">
        <v>6186</v>
      </c>
      <c r="AW2840" t="s">
        <v>6186</v>
      </c>
      <c r="AX2840">
        <v>7.9</v>
      </c>
      <c r="AY2840" t="s">
        <v>6186</v>
      </c>
      <c r="AZ2840" t="s">
        <v>6186</v>
      </c>
      <c r="BA2840" t="s">
        <v>6186</v>
      </c>
      <c r="BB2840" t="s">
        <v>6186</v>
      </c>
      <c r="BC2840" t="s">
        <v>6186</v>
      </c>
      <c r="BD2840" t="s">
        <v>6186</v>
      </c>
    </row>
    <row r="2841" spans="1:56">
      <c r="A2841" t="s">
        <v>6189</v>
      </c>
      <c r="B2841">
        <v>5000</v>
      </c>
      <c r="C2841">
        <v>1978</v>
      </c>
      <c r="D2841">
        <v>198</v>
      </c>
      <c r="E2841">
        <v>1.3729E-2</v>
      </c>
      <c r="F2841">
        <v>12.77467</v>
      </c>
      <c r="H2841">
        <v>10.83347</v>
      </c>
      <c r="I2841">
        <f t="shared" si="48"/>
        <v>0.14873270962999999</v>
      </c>
      <c r="K2841">
        <v>10.505039999999999</v>
      </c>
      <c r="L2841">
        <v>11.263870000000001</v>
      </c>
      <c r="M2841">
        <v>820.33040000000005</v>
      </c>
      <c r="N2841">
        <v>845.97706000000005</v>
      </c>
      <c r="O2841">
        <v>788.98446999999999</v>
      </c>
      <c r="P2841" t="s">
        <v>6186</v>
      </c>
      <c r="Q2841">
        <v>370.39479999999998</v>
      </c>
      <c r="R2841">
        <v>170.5462</v>
      </c>
      <c r="S2841">
        <v>13.536099999999999</v>
      </c>
      <c r="T2841">
        <v>0.46154699999999999</v>
      </c>
      <c r="U2841">
        <v>3.4109E-2</v>
      </c>
      <c r="V2841">
        <v>27.152419999999999</v>
      </c>
      <c r="W2841" t="s">
        <v>6186</v>
      </c>
      <c r="X2841">
        <v>0.36599999999999999</v>
      </c>
      <c r="Y2841">
        <v>0.63400000000000001</v>
      </c>
      <c r="Z2841">
        <v>0.32800000000000001</v>
      </c>
      <c r="AA2841">
        <v>0.67200000000000004</v>
      </c>
      <c r="AB2841" t="s">
        <v>6186</v>
      </c>
      <c r="AC2841" t="s">
        <v>6186</v>
      </c>
      <c r="AD2841" t="s">
        <v>6186</v>
      </c>
      <c r="AE2841">
        <v>1</v>
      </c>
      <c r="AF2841" t="s">
        <v>6186</v>
      </c>
      <c r="AG2841" t="s">
        <v>6186</v>
      </c>
      <c r="AH2841" t="s">
        <v>6186</v>
      </c>
      <c r="AI2841">
        <v>0</v>
      </c>
      <c r="AJ2841">
        <v>0</v>
      </c>
      <c r="AK2841" t="s">
        <v>6186</v>
      </c>
      <c r="AL2841" t="s">
        <v>6186</v>
      </c>
      <c r="AM2841" t="s">
        <v>6186</v>
      </c>
      <c r="AN2841" t="s">
        <v>6186</v>
      </c>
      <c r="AO2841" t="s">
        <v>6186</v>
      </c>
      <c r="AP2841">
        <v>1</v>
      </c>
      <c r="AQ2841" t="s">
        <v>6186</v>
      </c>
      <c r="AR2841" t="s">
        <v>6186</v>
      </c>
      <c r="AS2841" t="s">
        <v>6186</v>
      </c>
      <c r="AT2841" t="s">
        <v>6186</v>
      </c>
      <c r="AU2841" t="s">
        <v>6186</v>
      </c>
      <c r="AV2841" t="s">
        <v>6186</v>
      </c>
      <c r="AW2841" t="s">
        <v>6186</v>
      </c>
      <c r="AX2841">
        <v>7.9</v>
      </c>
      <c r="AY2841" t="s">
        <v>6186</v>
      </c>
      <c r="AZ2841" t="s">
        <v>6186</v>
      </c>
      <c r="BA2841" t="s">
        <v>6186</v>
      </c>
      <c r="BB2841" t="s">
        <v>6186</v>
      </c>
      <c r="BC2841" t="s">
        <v>6186</v>
      </c>
      <c r="BD2841" t="s">
        <v>6186</v>
      </c>
    </row>
    <row r="2842" spans="1:56">
      <c r="A2842" t="s">
        <v>6189</v>
      </c>
      <c r="B2842">
        <v>5000</v>
      </c>
      <c r="C2842">
        <v>1979</v>
      </c>
      <c r="D2842">
        <v>404</v>
      </c>
      <c r="E2842">
        <v>2.9093999999999998E-2</v>
      </c>
      <c r="F2842">
        <v>12.932499999999999</v>
      </c>
      <c r="H2842">
        <v>10.95548</v>
      </c>
      <c r="I2842">
        <f t="shared" si="48"/>
        <v>0.31873873511999995</v>
      </c>
      <c r="K2842">
        <v>10.77665</v>
      </c>
      <c r="L2842">
        <v>11.18228</v>
      </c>
      <c r="M2842">
        <v>820.60616000000005</v>
      </c>
      <c r="N2842">
        <v>834.47880999999995</v>
      </c>
      <c r="O2842">
        <v>803.65069000000005</v>
      </c>
      <c r="P2842" t="s">
        <v>6186</v>
      </c>
      <c r="Q2842">
        <v>371.62670000000003</v>
      </c>
      <c r="R2842">
        <v>157.57900000000001</v>
      </c>
      <c r="S2842">
        <v>15.0953</v>
      </c>
      <c r="T2842">
        <v>0.41896499999999998</v>
      </c>
      <c r="U2842">
        <v>3.1516000000000002E-2</v>
      </c>
      <c r="V2842">
        <v>28.488430000000001</v>
      </c>
      <c r="W2842" t="s">
        <v>6186</v>
      </c>
      <c r="X2842">
        <v>8.3000000000000004E-2</v>
      </c>
      <c r="Y2842">
        <v>0.91700000000000004</v>
      </c>
      <c r="Z2842">
        <v>0.185</v>
      </c>
      <c r="AA2842">
        <v>0.81499999999999995</v>
      </c>
      <c r="AB2842" t="s">
        <v>6186</v>
      </c>
      <c r="AC2842" t="s">
        <v>6186</v>
      </c>
      <c r="AD2842" t="s">
        <v>6186</v>
      </c>
      <c r="AE2842">
        <v>0.87</v>
      </c>
      <c r="AF2842" t="s">
        <v>6186</v>
      </c>
      <c r="AG2842" t="s">
        <v>6186</v>
      </c>
      <c r="AH2842" t="s">
        <v>6186</v>
      </c>
      <c r="AI2842">
        <v>0.13</v>
      </c>
      <c r="AJ2842">
        <v>0.13</v>
      </c>
      <c r="AK2842" t="s">
        <v>6186</v>
      </c>
      <c r="AL2842" t="s">
        <v>6186</v>
      </c>
      <c r="AM2842" t="s">
        <v>6186</v>
      </c>
      <c r="AN2842" t="s">
        <v>6186</v>
      </c>
      <c r="AO2842" t="s">
        <v>6186</v>
      </c>
      <c r="AP2842">
        <v>0.87</v>
      </c>
      <c r="AQ2842" t="s">
        <v>6186</v>
      </c>
      <c r="AR2842" t="s">
        <v>6186</v>
      </c>
      <c r="AS2842" t="s">
        <v>6186</v>
      </c>
      <c r="AT2842" t="s">
        <v>6186</v>
      </c>
      <c r="AU2842" t="s">
        <v>6186</v>
      </c>
      <c r="AV2842">
        <v>3.2</v>
      </c>
      <c r="AW2842" t="s">
        <v>6186</v>
      </c>
      <c r="AX2842">
        <v>8</v>
      </c>
      <c r="AY2842">
        <v>1</v>
      </c>
      <c r="AZ2842" t="s">
        <v>6186</v>
      </c>
      <c r="BA2842" t="s">
        <v>6186</v>
      </c>
      <c r="BB2842" t="s">
        <v>6186</v>
      </c>
      <c r="BC2842" t="s">
        <v>6186</v>
      </c>
      <c r="BD2842" t="s">
        <v>6186</v>
      </c>
    </row>
    <row r="2843" spans="1:56">
      <c r="A2843" t="s">
        <v>6189</v>
      </c>
      <c r="B2843">
        <v>5000</v>
      </c>
      <c r="C2843">
        <v>1980</v>
      </c>
      <c r="D2843">
        <v>147</v>
      </c>
      <c r="E2843">
        <v>1.303E-2</v>
      </c>
      <c r="F2843">
        <v>15.88219</v>
      </c>
      <c r="H2843">
        <v>13.50046</v>
      </c>
      <c r="I2843">
        <f t="shared" si="48"/>
        <v>0.1759109938</v>
      </c>
      <c r="K2843">
        <v>12.70757</v>
      </c>
      <c r="L2843">
        <v>14.61501</v>
      </c>
      <c r="M2843">
        <v>677.96329000000003</v>
      </c>
      <c r="N2843">
        <v>720.38985000000002</v>
      </c>
      <c r="O2843">
        <v>626.10861</v>
      </c>
      <c r="P2843" t="s">
        <v>6186</v>
      </c>
      <c r="Q2843">
        <v>351.23899999999998</v>
      </c>
      <c r="R2843">
        <v>153.07910000000001</v>
      </c>
      <c r="S2843">
        <v>15.4884</v>
      </c>
      <c r="T2843">
        <v>0.43570300000000001</v>
      </c>
      <c r="U2843">
        <v>3.0616000000000001E-2</v>
      </c>
      <c r="V2843">
        <v>35.232399999999998</v>
      </c>
      <c r="W2843" t="s">
        <v>6186</v>
      </c>
      <c r="X2843">
        <v>0.53200000000000003</v>
      </c>
      <c r="Y2843">
        <v>0.46800000000000003</v>
      </c>
      <c r="Z2843">
        <v>0.215</v>
      </c>
      <c r="AA2843">
        <v>0.13200000000000001</v>
      </c>
      <c r="AB2843">
        <v>0.65300000000000002</v>
      </c>
      <c r="AC2843" t="s">
        <v>6186</v>
      </c>
      <c r="AD2843" t="s">
        <v>6186</v>
      </c>
      <c r="AE2843">
        <v>0.71199999999999997</v>
      </c>
      <c r="AF2843" t="s">
        <v>6186</v>
      </c>
      <c r="AG2843" t="s">
        <v>6186</v>
      </c>
      <c r="AH2843" t="s">
        <v>6186</v>
      </c>
      <c r="AI2843">
        <v>0.28799999999999998</v>
      </c>
      <c r="AJ2843">
        <v>0.28799999999999998</v>
      </c>
      <c r="AK2843" t="s">
        <v>6186</v>
      </c>
      <c r="AL2843" t="s">
        <v>6186</v>
      </c>
      <c r="AM2843" t="s">
        <v>6186</v>
      </c>
      <c r="AN2843" t="s">
        <v>6186</v>
      </c>
      <c r="AO2843" t="s">
        <v>6186</v>
      </c>
      <c r="AP2843">
        <v>0.71199999999999997</v>
      </c>
      <c r="AQ2843" t="s">
        <v>6186</v>
      </c>
      <c r="AR2843" t="s">
        <v>6186</v>
      </c>
      <c r="AS2843" t="s">
        <v>6186</v>
      </c>
      <c r="AT2843" t="s">
        <v>6186</v>
      </c>
      <c r="AU2843" t="s">
        <v>6186</v>
      </c>
      <c r="AV2843">
        <v>3</v>
      </c>
      <c r="AW2843" t="s">
        <v>6186</v>
      </c>
      <c r="AX2843">
        <v>8</v>
      </c>
      <c r="AY2843">
        <v>1</v>
      </c>
      <c r="AZ2843" t="s">
        <v>6186</v>
      </c>
      <c r="BA2843" t="s">
        <v>6186</v>
      </c>
      <c r="BB2843" t="s">
        <v>6186</v>
      </c>
      <c r="BC2843" t="s">
        <v>6186</v>
      </c>
      <c r="BD2843" t="s">
        <v>6186</v>
      </c>
    </row>
    <row r="2844" spans="1:56">
      <c r="A2844" t="s">
        <v>6189</v>
      </c>
      <c r="B2844">
        <v>5000</v>
      </c>
      <c r="C2844">
        <v>1981</v>
      </c>
      <c r="D2844">
        <v>53</v>
      </c>
      <c r="E2844">
        <v>5.0590000000000001E-3</v>
      </c>
      <c r="F2844">
        <v>16.9024</v>
      </c>
      <c r="H2844">
        <v>14.37285</v>
      </c>
      <c r="I2844">
        <f t="shared" si="48"/>
        <v>7.2712248150000006E-2</v>
      </c>
      <c r="K2844">
        <v>13.48409</v>
      </c>
      <c r="L2844">
        <v>15.63217</v>
      </c>
      <c r="M2844">
        <v>641.70048999999995</v>
      </c>
      <c r="N2844">
        <v>684.19138999999996</v>
      </c>
      <c r="O2844">
        <v>589.76715999999999</v>
      </c>
      <c r="P2844" t="s">
        <v>6186</v>
      </c>
      <c r="Q2844">
        <v>333.32740000000001</v>
      </c>
      <c r="R2844">
        <v>140.8355</v>
      </c>
      <c r="S2844">
        <v>16.228200000000001</v>
      </c>
      <c r="T2844">
        <v>0.42506300000000002</v>
      </c>
      <c r="U2844">
        <v>2.8167000000000001E-2</v>
      </c>
      <c r="V2844">
        <v>37.189720000000001</v>
      </c>
      <c r="W2844" t="s">
        <v>6186</v>
      </c>
      <c r="X2844">
        <v>0.55400000000000005</v>
      </c>
      <c r="Y2844">
        <v>0.44600000000000001</v>
      </c>
      <c r="Z2844">
        <v>0.311</v>
      </c>
      <c r="AA2844">
        <v>0.11700000000000001</v>
      </c>
      <c r="AB2844">
        <v>0.57199999999999995</v>
      </c>
      <c r="AC2844" t="s">
        <v>6186</v>
      </c>
      <c r="AD2844" t="s">
        <v>6186</v>
      </c>
      <c r="AE2844">
        <v>0.67100000000000004</v>
      </c>
      <c r="AF2844" t="s">
        <v>6186</v>
      </c>
      <c r="AG2844" t="s">
        <v>6186</v>
      </c>
      <c r="AH2844" t="s">
        <v>6186</v>
      </c>
      <c r="AI2844">
        <v>0.32900000000000001</v>
      </c>
      <c r="AJ2844">
        <v>0.32900000000000001</v>
      </c>
      <c r="AK2844" t="s">
        <v>6186</v>
      </c>
      <c r="AL2844" t="s">
        <v>6186</v>
      </c>
      <c r="AM2844" t="s">
        <v>6186</v>
      </c>
      <c r="AN2844" t="s">
        <v>6186</v>
      </c>
      <c r="AO2844" t="s">
        <v>6186</v>
      </c>
      <c r="AP2844">
        <v>0.67100000000000004</v>
      </c>
      <c r="AQ2844" t="s">
        <v>6186</v>
      </c>
      <c r="AR2844" t="s">
        <v>6186</v>
      </c>
      <c r="AS2844" t="s">
        <v>6186</v>
      </c>
      <c r="AT2844" t="s">
        <v>6186</v>
      </c>
      <c r="AU2844" t="s">
        <v>6186</v>
      </c>
      <c r="AV2844">
        <v>3</v>
      </c>
      <c r="AW2844" t="s">
        <v>6186</v>
      </c>
      <c r="AX2844">
        <v>8</v>
      </c>
      <c r="AY2844">
        <v>1</v>
      </c>
      <c r="AZ2844" t="s">
        <v>6186</v>
      </c>
      <c r="BA2844" t="s">
        <v>6186</v>
      </c>
      <c r="BB2844" t="s">
        <v>6186</v>
      </c>
      <c r="BC2844" t="s">
        <v>6186</v>
      </c>
      <c r="BD2844" t="s">
        <v>6186</v>
      </c>
    </row>
    <row r="2845" spans="1:56">
      <c r="A2845" t="s">
        <v>6189</v>
      </c>
      <c r="B2845">
        <v>5000</v>
      </c>
      <c r="C2845">
        <v>1982</v>
      </c>
      <c r="D2845">
        <v>97</v>
      </c>
      <c r="E2845">
        <v>9.9819999999999996E-3</v>
      </c>
      <c r="F2845">
        <v>18.866420000000002</v>
      </c>
      <c r="H2845">
        <v>16.043050000000001</v>
      </c>
      <c r="I2845">
        <f t="shared" si="48"/>
        <v>0.16014172509999999</v>
      </c>
      <c r="K2845">
        <v>15.047359999999999</v>
      </c>
      <c r="L2845">
        <v>17.454699999999999</v>
      </c>
      <c r="M2845">
        <v>591.43462999999997</v>
      </c>
      <c r="N2845">
        <v>631.02254000000005</v>
      </c>
      <c r="O2845">
        <v>543.04940999999997</v>
      </c>
      <c r="P2845" t="s">
        <v>6186</v>
      </c>
      <c r="Q2845">
        <v>336.18790000000001</v>
      </c>
      <c r="R2845">
        <v>139.863</v>
      </c>
      <c r="S2845">
        <v>17.042100000000001</v>
      </c>
      <c r="T2845">
        <v>0.41952200000000001</v>
      </c>
      <c r="U2845">
        <v>2.7973000000000001E-2</v>
      </c>
      <c r="V2845">
        <v>41.777369999999998</v>
      </c>
      <c r="W2845" t="s">
        <v>6186</v>
      </c>
      <c r="X2845">
        <v>0.434</v>
      </c>
      <c r="Y2845">
        <v>0.56599999999999995</v>
      </c>
      <c r="Z2845">
        <v>0.26200000000000001</v>
      </c>
      <c r="AA2845">
        <v>8.6999999999999994E-2</v>
      </c>
      <c r="AB2845">
        <v>0.65100000000000002</v>
      </c>
      <c r="AC2845" t="s">
        <v>6186</v>
      </c>
      <c r="AD2845" t="s">
        <v>6186</v>
      </c>
      <c r="AE2845">
        <v>0.44</v>
      </c>
      <c r="AF2845" t="s">
        <v>6186</v>
      </c>
      <c r="AG2845" t="s">
        <v>6186</v>
      </c>
      <c r="AH2845" t="s">
        <v>6186</v>
      </c>
      <c r="AI2845">
        <v>0.56000000000000005</v>
      </c>
      <c r="AJ2845">
        <v>0.56000000000000005</v>
      </c>
      <c r="AK2845" t="s">
        <v>6186</v>
      </c>
      <c r="AL2845" t="s">
        <v>6186</v>
      </c>
      <c r="AM2845" t="s">
        <v>6186</v>
      </c>
      <c r="AN2845" t="s">
        <v>6186</v>
      </c>
      <c r="AO2845" t="s">
        <v>6186</v>
      </c>
      <c r="AP2845">
        <v>0.44</v>
      </c>
      <c r="AQ2845" t="s">
        <v>6186</v>
      </c>
      <c r="AR2845" t="s">
        <v>6186</v>
      </c>
      <c r="AS2845" t="s">
        <v>6186</v>
      </c>
      <c r="AT2845" t="s">
        <v>6186</v>
      </c>
      <c r="AU2845" t="s">
        <v>6186</v>
      </c>
      <c r="AV2845">
        <v>3.6</v>
      </c>
      <c r="AW2845" t="s">
        <v>6186</v>
      </c>
      <c r="AX2845">
        <v>7.9</v>
      </c>
      <c r="AY2845">
        <v>1</v>
      </c>
      <c r="AZ2845" t="s">
        <v>6186</v>
      </c>
      <c r="BA2845" t="s">
        <v>6186</v>
      </c>
      <c r="BB2845" t="s">
        <v>6186</v>
      </c>
      <c r="BC2845" t="s">
        <v>6186</v>
      </c>
      <c r="BD2845" t="s">
        <v>6186</v>
      </c>
    </row>
    <row r="2846" spans="1:56">
      <c r="A2846" t="s">
        <v>6189</v>
      </c>
      <c r="B2846">
        <v>5000</v>
      </c>
      <c r="C2846">
        <v>1983</v>
      </c>
      <c r="D2846">
        <v>69</v>
      </c>
      <c r="E2846">
        <v>6.7450000000000001E-3</v>
      </c>
      <c r="F2846">
        <v>17.959849999999999</v>
      </c>
      <c r="H2846">
        <v>15.29523</v>
      </c>
      <c r="I2846">
        <f t="shared" si="48"/>
        <v>0.10316632635</v>
      </c>
      <c r="K2846">
        <v>14.099080000000001</v>
      </c>
      <c r="L2846">
        <v>17.064710000000002</v>
      </c>
      <c r="M2846">
        <v>597.70324000000005</v>
      </c>
      <c r="N2846">
        <v>648.48587999999995</v>
      </c>
      <c r="O2846">
        <v>535.63557000000003</v>
      </c>
      <c r="P2846" t="s">
        <v>6186</v>
      </c>
      <c r="Q2846">
        <v>333.63740000000001</v>
      </c>
      <c r="R2846">
        <v>150.4752</v>
      </c>
      <c r="S2846">
        <v>14.927199999999999</v>
      </c>
      <c r="T2846">
        <v>0.45841700000000002</v>
      </c>
      <c r="U2846">
        <v>3.0095E-2</v>
      </c>
      <c r="V2846">
        <v>39.707619999999999</v>
      </c>
      <c r="W2846" t="s">
        <v>6186</v>
      </c>
      <c r="X2846">
        <v>0.65200000000000002</v>
      </c>
      <c r="Y2846">
        <v>0.34799999999999998</v>
      </c>
      <c r="Z2846">
        <v>0.23899999999999999</v>
      </c>
      <c r="AA2846">
        <v>8.3000000000000004E-2</v>
      </c>
      <c r="AB2846">
        <v>0.66100000000000003</v>
      </c>
      <c r="AC2846" t="s">
        <v>6186</v>
      </c>
      <c r="AD2846">
        <v>1.7000000000000001E-2</v>
      </c>
      <c r="AE2846">
        <v>0.73599999999999999</v>
      </c>
      <c r="AF2846" t="s">
        <v>6186</v>
      </c>
      <c r="AG2846" t="s">
        <v>6186</v>
      </c>
      <c r="AH2846" t="s">
        <v>6186</v>
      </c>
      <c r="AI2846">
        <v>0.26400000000000001</v>
      </c>
      <c r="AJ2846">
        <v>0.26400000000000001</v>
      </c>
      <c r="AK2846" t="s">
        <v>6186</v>
      </c>
      <c r="AL2846" t="s">
        <v>6186</v>
      </c>
      <c r="AM2846" t="s">
        <v>6186</v>
      </c>
      <c r="AN2846" t="s">
        <v>6186</v>
      </c>
      <c r="AO2846" t="s">
        <v>6186</v>
      </c>
      <c r="AP2846">
        <v>0.73599999999999999</v>
      </c>
      <c r="AQ2846" t="s">
        <v>6186</v>
      </c>
      <c r="AR2846" t="s">
        <v>6186</v>
      </c>
      <c r="AS2846" t="s">
        <v>6186</v>
      </c>
      <c r="AT2846" t="s">
        <v>6186</v>
      </c>
      <c r="AU2846" t="s">
        <v>6186</v>
      </c>
      <c r="AV2846">
        <v>3.7</v>
      </c>
      <c r="AW2846" t="s">
        <v>6186</v>
      </c>
      <c r="AX2846">
        <v>8</v>
      </c>
      <c r="AY2846">
        <v>1</v>
      </c>
      <c r="AZ2846" t="s">
        <v>6186</v>
      </c>
      <c r="BA2846" t="s">
        <v>6186</v>
      </c>
      <c r="BB2846" t="s">
        <v>6186</v>
      </c>
      <c r="BC2846" t="s">
        <v>6186</v>
      </c>
      <c r="BD2846" t="s">
        <v>6186</v>
      </c>
    </row>
    <row r="2847" spans="1:56">
      <c r="A2847" t="s">
        <v>6189</v>
      </c>
      <c r="B2847">
        <v>5000</v>
      </c>
      <c r="C2847">
        <v>1984</v>
      </c>
      <c r="D2847">
        <v>85</v>
      </c>
      <c r="E2847">
        <v>6.0899999999999999E-3</v>
      </c>
      <c r="F2847">
        <v>17.397739999999999</v>
      </c>
      <c r="H2847">
        <v>14.8218</v>
      </c>
      <c r="I2847">
        <f t="shared" si="48"/>
        <v>9.0264761999999998E-2</v>
      </c>
      <c r="K2847">
        <v>13.605740000000001</v>
      </c>
      <c r="L2847">
        <v>16.639520000000001</v>
      </c>
      <c r="M2847">
        <v>609.08074999999997</v>
      </c>
      <c r="N2847">
        <v>663.50995999999998</v>
      </c>
      <c r="O2847">
        <v>542.55615</v>
      </c>
      <c r="P2847" t="s">
        <v>6186</v>
      </c>
      <c r="Q2847">
        <v>322.36709999999999</v>
      </c>
      <c r="R2847">
        <v>155.31370000000001</v>
      </c>
      <c r="S2847">
        <v>14.517099999999999</v>
      </c>
      <c r="T2847">
        <v>0.48677399999999998</v>
      </c>
      <c r="U2847">
        <v>3.1063E-2</v>
      </c>
      <c r="V2847">
        <v>37.919960000000003</v>
      </c>
      <c r="W2847" t="s">
        <v>6186</v>
      </c>
      <c r="X2847">
        <v>0.748</v>
      </c>
      <c r="Y2847">
        <v>0.252</v>
      </c>
      <c r="Z2847">
        <v>0.26800000000000002</v>
      </c>
      <c r="AA2847">
        <v>4.8000000000000001E-2</v>
      </c>
      <c r="AB2847">
        <v>0.68400000000000005</v>
      </c>
      <c r="AC2847" t="s">
        <v>6186</v>
      </c>
      <c r="AD2847" t="s">
        <v>6186</v>
      </c>
      <c r="AE2847">
        <v>0.85299999999999998</v>
      </c>
      <c r="AF2847" t="s">
        <v>6186</v>
      </c>
      <c r="AG2847" t="s">
        <v>6186</v>
      </c>
      <c r="AH2847" t="s">
        <v>6186</v>
      </c>
      <c r="AI2847">
        <v>0.14699999999999999</v>
      </c>
      <c r="AJ2847">
        <v>0.14699999999999999</v>
      </c>
      <c r="AK2847" t="s">
        <v>6186</v>
      </c>
      <c r="AL2847" t="s">
        <v>6186</v>
      </c>
      <c r="AM2847" t="s">
        <v>6186</v>
      </c>
      <c r="AN2847" t="s">
        <v>6186</v>
      </c>
      <c r="AO2847" t="s">
        <v>6186</v>
      </c>
      <c r="AP2847">
        <v>0.85299999999999998</v>
      </c>
      <c r="AQ2847" t="s">
        <v>6186</v>
      </c>
      <c r="AR2847" t="s">
        <v>6186</v>
      </c>
      <c r="AS2847" t="s">
        <v>6186</v>
      </c>
      <c r="AT2847" t="s">
        <v>6186</v>
      </c>
      <c r="AU2847" t="s">
        <v>6186</v>
      </c>
      <c r="AV2847">
        <v>3.8</v>
      </c>
      <c r="AW2847" t="s">
        <v>6186</v>
      </c>
      <c r="AX2847">
        <v>8</v>
      </c>
      <c r="AY2847">
        <v>1</v>
      </c>
      <c r="AZ2847" t="s">
        <v>6186</v>
      </c>
      <c r="BA2847" t="s">
        <v>6186</v>
      </c>
      <c r="BB2847" t="s">
        <v>6186</v>
      </c>
      <c r="BC2847" t="s">
        <v>6186</v>
      </c>
      <c r="BD2847" t="s">
        <v>6186</v>
      </c>
    </row>
    <row r="2848" spans="1:56">
      <c r="A2848" t="s">
        <v>6189</v>
      </c>
      <c r="B2848">
        <v>5000</v>
      </c>
      <c r="C2848">
        <v>1985</v>
      </c>
      <c r="D2848">
        <v>92</v>
      </c>
      <c r="E2848">
        <v>6.3699999999999998E-3</v>
      </c>
      <c r="F2848">
        <v>16.335139999999999</v>
      </c>
      <c r="H2848">
        <v>13.91888</v>
      </c>
      <c r="I2848">
        <f t="shared" si="48"/>
        <v>8.8663265599999999E-2</v>
      </c>
      <c r="K2848">
        <v>12.746359999999999</v>
      </c>
      <c r="L2848">
        <v>15.68202</v>
      </c>
      <c r="M2848">
        <v>642.84641999999997</v>
      </c>
      <c r="N2848">
        <v>701.96743000000004</v>
      </c>
      <c r="O2848">
        <v>570.5874</v>
      </c>
      <c r="P2848" t="s">
        <v>6186</v>
      </c>
      <c r="Q2848">
        <v>322.322</v>
      </c>
      <c r="R2848">
        <v>161.79339999999999</v>
      </c>
      <c r="S2848">
        <v>14.033300000000001</v>
      </c>
      <c r="T2848">
        <v>0.50469600000000003</v>
      </c>
      <c r="U2848">
        <v>3.2358999999999999E-2</v>
      </c>
      <c r="V2848">
        <v>35.475960000000001</v>
      </c>
      <c r="W2848" t="s">
        <v>6186</v>
      </c>
      <c r="X2848">
        <v>0.85899999999999999</v>
      </c>
      <c r="Y2848">
        <v>0.14099999999999999</v>
      </c>
      <c r="Z2848">
        <v>0.28000000000000003</v>
      </c>
      <c r="AA2848">
        <v>0.108</v>
      </c>
      <c r="AB2848">
        <v>0.61199999999999999</v>
      </c>
      <c r="AC2848" t="s">
        <v>6186</v>
      </c>
      <c r="AD2848" t="s">
        <v>6186</v>
      </c>
      <c r="AE2848">
        <v>0.93200000000000005</v>
      </c>
      <c r="AF2848" t="s">
        <v>6186</v>
      </c>
      <c r="AG2848" t="s">
        <v>6186</v>
      </c>
      <c r="AH2848" t="s">
        <v>6186</v>
      </c>
      <c r="AI2848">
        <v>6.8000000000000005E-2</v>
      </c>
      <c r="AJ2848">
        <v>6.8000000000000005E-2</v>
      </c>
      <c r="AK2848" t="s">
        <v>6186</v>
      </c>
      <c r="AL2848" t="s">
        <v>6186</v>
      </c>
      <c r="AM2848" t="s">
        <v>6186</v>
      </c>
      <c r="AN2848" t="s">
        <v>6186</v>
      </c>
      <c r="AO2848" t="s">
        <v>6186</v>
      </c>
      <c r="AP2848">
        <v>0.93200000000000005</v>
      </c>
      <c r="AQ2848" t="s">
        <v>6186</v>
      </c>
      <c r="AR2848" t="s">
        <v>6186</v>
      </c>
      <c r="AS2848" t="s">
        <v>6186</v>
      </c>
      <c r="AT2848" t="s">
        <v>6186</v>
      </c>
      <c r="AU2848" t="s">
        <v>6186</v>
      </c>
      <c r="AV2848">
        <v>3.6</v>
      </c>
      <c r="AW2848" t="s">
        <v>6186</v>
      </c>
      <c r="AX2848">
        <v>8</v>
      </c>
      <c r="AY2848">
        <v>1</v>
      </c>
      <c r="AZ2848" t="s">
        <v>6186</v>
      </c>
      <c r="BA2848" t="s">
        <v>6186</v>
      </c>
      <c r="BB2848" t="s">
        <v>6186</v>
      </c>
      <c r="BC2848" t="s">
        <v>6186</v>
      </c>
      <c r="BD2848" t="s">
        <v>6186</v>
      </c>
    </row>
    <row r="2849" spans="1:56">
      <c r="A2849" t="s">
        <v>6189</v>
      </c>
      <c r="B2849">
        <v>5000</v>
      </c>
      <c r="C2849">
        <v>1986</v>
      </c>
      <c r="D2849">
        <v>93</v>
      </c>
      <c r="E2849">
        <v>6.038E-3</v>
      </c>
      <c r="F2849">
        <v>16.29138</v>
      </c>
      <c r="H2849">
        <v>13.840870000000001</v>
      </c>
      <c r="I2849">
        <f t="shared" si="48"/>
        <v>8.3571173060000004E-2</v>
      </c>
      <c r="K2849">
        <v>12.65723</v>
      </c>
      <c r="L2849">
        <v>15.575839999999999</v>
      </c>
      <c r="M2849">
        <v>644.51346999999998</v>
      </c>
      <c r="N2849">
        <v>704.77656999999999</v>
      </c>
      <c r="O2849">
        <v>572.73239000000001</v>
      </c>
      <c r="P2849" t="s">
        <v>6186</v>
      </c>
      <c r="Q2849">
        <v>320.6601</v>
      </c>
      <c r="R2849">
        <v>161.875</v>
      </c>
      <c r="S2849">
        <v>13.453099999999999</v>
      </c>
      <c r="T2849">
        <v>0.50675000000000003</v>
      </c>
      <c r="U2849">
        <v>3.2375000000000001E-2</v>
      </c>
      <c r="V2849">
        <v>35.139659999999999</v>
      </c>
      <c r="W2849" t="s">
        <v>6186</v>
      </c>
      <c r="X2849">
        <v>0.89600000000000002</v>
      </c>
      <c r="Y2849">
        <v>0.104</v>
      </c>
      <c r="Z2849">
        <v>0.222</v>
      </c>
      <c r="AA2849">
        <v>0.13800000000000001</v>
      </c>
      <c r="AB2849">
        <v>0.64</v>
      </c>
      <c r="AC2849" t="s">
        <v>6186</v>
      </c>
      <c r="AD2849" t="s">
        <v>6186</v>
      </c>
      <c r="AE2849">
        <v>0.92</v>
      </c>
      <c r="AF2849" t="s">
        <v>6186</v>
      </c>
      <c r="AG2849">
        <v>4.2000000000000003E-2</v>
      </c>
      <c r="AH2849" t="s">
        <v>6186</v>
      </c>
      <c r="AI2849">
        <v>3.7999999999999999E-2</v>
      </c>
      <c r="AJ2849">
        <v>3.7999999999999999E-2</v>
      </c>
      <c r="AK2849" t="s">
        <v>6186</v>
      </c>
      <c r="AL2849" t="s">
        <v>6186</v>
      </c>
      <c r="AM2849" t="s">
        <v>6186</v>
      </c>
      <c r="AN2849" t="s">
        <v>6186</v>
      </c>
      <c r="AO2849" t="s">
        <v>6186</v>
      </c>
      <c r="AP2849">
        <v>0.96199999999999997</v>
      </c>
      <c r="AQ2849" t="s">
        <v>6186</v>
      </c>
      <c r="AR2849" t="s">
        <v>6186</v>
      </c>
      <c r="AS2849" t="s">
        <v>6186</v>
      </c>
      <c r="AT2849" t="s">
        <v>6186</v>
      </c>
      <c r="AU2849" t="s">
        <v>6186</v>
      </c>
      <c r="AV2849">
        <v>3.6</v>
      </c>
      <c r="AW2849" t="s">
        <v>6186</v>
      </c>
      <c r="AX2849">
        <v>8</v>
      </c>
      <c r="AY2849">
        <v>1</v>
      </c>
      <c r="AZ2849" t="s">
        <v>6186</v>
      </c>
      <c r="BA2849" t="s">
        <v>6186</v>
      </c>
      <c r="BB2849" t="s">
        <v>6186</v>
      </c>
      <c r="BC2849" t="s">
        <v>6186</v>
      </c>
      <c r="BD2849" t="s">
        <v>6186</v>
      </c>
    </row>
    <row r="2850" spans="1:56">
      <c r="A2850" t="s">
        <v>6189</v>
      </c>
      <c r="B2850">
        <v>5000</v>
      </c>
      <c r="C2850">
        <v>1987</v>
      </c>
      <c r="D2850">
        <v>74</v>
      </c>
      <c r="E2850">
        <v>4.9820000000000003E-3</v>
      </c>
      <c r="F2850">
        <v>16.019210000000001</v>
      </c>
      <c r="H2850">
        <v>13.553100000000001</v>
      </c>
      <c r="I2850">
        <f t="shared" si="48"/>
        <v>6.7521544200000005E-2</v>
      </c>
      <c r="K2850">
        <v>12.536239999999999</v>
      </c>
      <c r="L2850">
        <v>14.960710000000001</v>
      </c>
      <c r="M2850">
        <v>657.04053999999996</v>
      </c>
      <c r="N2850">
        <v>710.35059000000001</v>
      </c>
      <c r="O2850">
        <v>595.20370000000003</v>
      </c>
      <c r="P2850" t="s">
        <v>6186</v>
      </c>
      <c r="Q2850">
        <v>332.22710000000001</v>
      </c>
      <c r="R2850">
        <v>183.1952</v>
      </c>
      <c r="S2850">
        <v>12.7258</v>
      </c>
      <c r="T2850">
        <v>0.54963200000000001</v>
      </c>
      <c r="U2850">
        <v>3.6638999999999998E-2</v>
      </c>
      <c r="V2850">
        <v>34.189120000000003</v>
      </c>
      <c r="W2850" t="s">
        <v>6186</v>
      </c>
      <c r="X2850">
        <v>0.95399999999999996</v>
      </c>
      <c r="Y2850">
        <v>4.5999999999999999E-2</v>
      </c>
      <c r="Z2850">
        <v>0.315</v>
      </c>
      <c r="AA2850">
        <v>0.215</v>
      </c>
      <c r="AB2850">
        <v>0.47</v>
      </c>
      <c r="AC2850" t="s">
        <v>6186</v>
      </c>
      <c r="AD2850" t="s">
        <v>6186</v>
      </c>
      <c r="AE2850">
        <v>0.189</v>
      </c>
      <c r="AF2850" t="s">
        <v>6186</v>
      </c>
      <c r="AG2850">
        <v>0.20499999999999999</v>
      </c>
      <c r="AH2850">
        <v>0.58699999999999997</v>
      </c>
      <c r="AI2850">
        <v>0.02</v>
      </c>
      <c r="AJ2850">
        <v>0.02</v>
      </c>
      <c r="AK2850" t="s">
        <v>6186</v>
      </c>
      <c r="AL2850" t="s">
        <v>6186</v>
      </c>
      <c r="AM2850" t="s">
        <v>6186</v>
      </c>
      <c r="AN2850" t="s">
        <v>6186</v>
      </c>
      <c r="AO2850" t="s">
        <v>6186</v>
      </c>
      <c r="AP2850">
        <v>0.98</v>
      </c>
      <c r="AQ2850" t="s">
        <v>6186</v>
      </c>
      <c r="AR2850" t="s">
        <v>6186</v>
      </c>
      <c r="AS2850" t="s">
        <v>6186</v>
      </c>
      <c r="AT2850" t="s">
        <v>6186</v>
      </c>
      <c r="AU2850" t="s">
        <v>6186</v>
      </c>
      <c r="AV2850">
        <v>3.5</v>
      </c>
      <c r="AW2850" t="s">
        <v>6186</v>
      </c>
      <c r="AX2850">
        <v>7.9</v>
      </c>
      <c r="AY2850">
        <v>1</v>
      </c>
      <c r="AZ2850" t="s">
        <v>6186</v>
      </c>
      <c r="BA2850" t="s">
        <v>6186</v>
      </c>
      <c r="BB2850" t="s">
        <v>6186</v>
      </c>
      <c r="BC2850" t="s">
        <v>6186</v>
      </c>
      <c r="BD2850" t="s">
        <v>6186</v>
      </c>
    </row>
    <row r="2851" spans="1:56">
      <c r="A2851" t="s">
        <v>6189</v>
      </c>
      <c r="B2851">
        <v>5000</v>
      </c>
      <c r="C2851">
        <v>1988</v>
      </c>
      <c r="D2851">
        <v>165</v>
      </c>
      <c r="E2851">
        <v>1.0761E-2</v>
      </c>
      <c r="F2851">
        <v>16.420290000000001</v>
      </c>
      <c r="H2851">
        <v>13.876810000000001</v>
      </c>
      <c r="I2851">
        <f t="shared" si="48"/>
        <v>0.14932835241</v>
      </c>
      <c r="K2851">
        <v>12.59365</v>
      </c>
      <c r="L2851">
        <v>15.68679</v>
      </c>
      <c r="M2851">
        <v>641.91827999999998</v>
      </c>
      <c r="N2851">
        <v>707.32312999999999</v>
      </c>
      <c r="O2851">
        <v>567.85159999999996</v>
      </c>
      <c r="P2851" t="s">
        <v>6186</v>
      </c>
      <c r="Q2851">
        <v>342.12920000000003</v>
      </c>
      <c r="R2851">
        <v>193.48249999999999</v>
      </c>
      <c r="S2851">
        <v>12.2926</v>
      </c>
      <c r="T2851">
        <v>0.56453799999999998</v>
      </c>
      <c r="U2851">
        <v>3.8697000000000002E-2</v>
      </c>
      <c r="V2851">
        <v>34.98171</v>
      </c>
      <c r="W2851" t="s">
        <v>6186</v>
      </c>
      <c r="X2851">
        <v>0.748</v>
      </c>
      <c r="Y2851">
        <v>0.252</v>
      </c>
      <c r="Z2851">
        <v>0.17799999999999999</v>
      </c>
      <c r="AA2851">
        <v>0.20799999999999999</v>
      </c>
      <c r="AB2851">
        <v>0.61399999999999999</v>
      </c>
      <c r="AC2851" t="s">
        <v>6186</v>
      </c>
      <c r="AD2851" t="s">
        <v>6186</v>
      </c>
      <c r="AE2851">
        <v>1.2999999999999999E-2</v>
      </c>
      <c r="AF2851" t="s">
        <v>6186</v>
      </c>
      <c r="AG2851">
        <v>0.255</v>
      </c>
      <c r="AH2851">
        <v>0.71199999999999997</v>
      </c>
      <c r="AI2851">
        <v>2.1000000000000001E-2</v>
      </c>
      <c r="AJ2851">
        <v>2.1000000000000001E-2</v>
      </c>
      <c r="AK2851" t="s">
        <v>6186</v>
      </c>
      <c r="AL2851" t="s">
        <v>6186</v>
      </c>
      <c r="AM2851" t="s">
        <v>6186</v>
      </c>
      <c r="AN2851" t="s">
        <v>6186</v>
      </c>
      <c r="AO2851" t="s">
        <v>6186</v>
      </c>
      <c r="AP2851">
        <v>0.97899999999999998</v>
      </c>
      <c r="AQ2851" t="s">
        <v>6186</v>
      </c>
      <c r="AR2851" t="s">
        <v>6186</v>
      </c>
      <c r="AS2851" t="s">
        <v>6186</v>
      </c>
      <c r="AT2851" t="s">
        <v>6186</v>
      </c>
      <c r="AU2851" t="s">
        <v>6186</v>
      </c>
      <c r="AV2851">
        <v>3.8</v>
      </c>
      <c r="AW2851" t="s">
        <v>6186</v>
      </c>
      <c r="AX2851">
        <v>8</v>
      </c>
      <c r="AY2851">
        <v>0.90100000000000002</v>
      </c>
      <c r="AZ2851">
        <v>9.9000000000000005E-2</v>
      </c>
      <c r="BA2851" t="s">
        <v>6186</v>
      </c>
      <c r="BB2851" t="s">
        <v>6186</v>
      </c>
      <c r="BC2851" t="s">
        <v>6186</v>
      </c>
      <c r="BD2851" t="s">
        <v>6186</v>
      </c>
    </row>
    <row r="2852" spans="1:56">
      <c r="A2852" t="s">
        <v>6189</v>
      </c>
      <c r="B2852">
        <v>5000</v>
      </c>
      <c r="C2852">
        <v>1989</v>
      </c>
      <c r="D2852">
        <v>129</v>
      </c>
      <c r="E2852">
        <v>8.9350000000000002E-3</v>
      </c>
      <c r="F2852">
        <v>16.017320000000002</v>
      </c>
      <c r="H2852">
        <v>13.47673</v>
      </c>
      <c r="I2852">
        <f t="shared" si="48"/>
        <v>0.12041458255</v>
      </c>
      <c r="K2852">
        <v>12.3644</v>
      </c>
      <c r="L2852">
        <v>14.96078</v>
      </c>
      <c r="M2852">
        <v>660.44889999999998</v>
      </c>
      <c r="N2852">
        <v>719.87258999999995</v>
      </c>
      <c r="O2852">
        <v>594.92645000000005</v>
      </c>
      <c r="P2852" t="s">
        <v>6186</v>
      </c>
      <c r="Q2852">
        <v>322.54180000000002</v>
      </c>
      <c r="R2852">
        <v>186.6643</v>
      </c>
      <c r="S2852">
        <v>12.138500000000001</v>
      </c>
      <c r="T2852">
        <v>0.58756799999999998</v>
      </c>
      <c r="U2852">
        <v>3.7332999999999998E-2</v>
      </c>
      <c r="V2852">
        <v>34.048870000000001</v>
      </c>
      <c r="W2852" t="s">
        <v>6186</v>
      </c>
      <c r="X2852">
        <v>0.78900000000000003</v>
      </c>
      <c r="Y2852">
        <v>0.21099999999999999</v>
      </c>
      <c r="Z2852">
        <v>0.27400000000000002</v>
      </c>
      <c r="AA2852">
        <v>0.157</v>
      </c>
      <c r="AB2852">
        <v>0.56899999999999995</v>
      </c>
      <c r="AC2852" t="s">
        <v>6186</v>
      </c>
      <c r="AD2852" t="s">
        <v>6186</v>
      </c>
      <c r="AE2852" t="s">
        <v>6186</v>
      </c>
      <c r="AF2852" t="s">
        <v>6186</v>
      </c>
      <c r="AG2852">
        <v>0.435</v>
      </c>
      <c r="AH2852">
        <v>0.55100000000000005</v>
      </c>
      <c r="AI2852">
        <v>1.4E-2</v>
      </c>
      <c r="AJ2852">
        <v>1.4E-2</v>
      </c>
      <c r="AK2852" t="s">
        <v>6186</v>
      </c>
      <c r="AL2852" t="s">
        <v>6186</v>
      </c>
      <c r="AM2852" t="s">
        <v>6186</v>
      </c>
      <c r="AN2852" t="s">
        <v>6186</v>
      </c>
      <c r="AO2852" t="s">
        <v>6186</v>
      </c>
      <c r="AP2852">
        <v>0.98599999999999999</v>
      </c>
      <c r="AQ2852" t="s">
        <v>6186</v>
      </c>
      <c r="AR2852" t="s">
        <v>6186</v>
      </c>
      <c r="AS2852" t="s">
        <v>6186</v>
      </c>
      <c r="AT2852" t="s">
        <v>6186</v>
      </c>
      <c r="AU2852" t="s">
        <v>6186</v>
      </c>
      <c r="AV2852">
        <v>3.9</v>
      </c>
      <c r="AW2852" t="s">
        <v>6186</v>
      </c>
      <c r="AX2852">
        <v>7.7</v>
      </c>
      <c r="AY2852">
        <v>0.82699999999999996</v>
      </c>
      <c r="AZ2852">
        <v>0.17299999999999999</v>
      </c>
      <c r="BA2852" t="s">
        <v>6186</v>
      </c>
      <c r="BB2852" t="s">
        <v>6186</v>
      </c>
      <c r="BC2852" t="s">
        <v>6186</v>
      </c>
      <c r="BD2852" t="s">
        <v>6186</v>
      </c>
    </row>
    <row r="2853" spans="1:56">
      <c r="A2853" t="s">
        <v>6189</v>
      </c>
      <c r="B2853">
        <v>5000</v>
      </c>
      <c r="C2853">
        <v>1990</v>
      </c>
      <c r="D2853">
        <v>223</v>
      </c>
      <c r="E2853">
        <v>1.7693E-2</v>
      </c>
      <c r="F2853">
        <v>16.438600000000001</v>
      </c>
      <c r="H2853">
        <v>13.836980000000001</v>
      </c>
      <c r="I2853">
        <f t="shared" si="48"/>
        <v>0.24481768714000002</v>
      </c>
      <c r="K2853">
        <v>12.359</v>
      </c>
      <c r="L2853">
        <v>15.88571</v>
      </c>
      <c r="M2853">
        <v>642.81876</v>
      </c>
      <c r="N2853">
        <v>719.69099000000006</v>
      </c>
      <c r="O2853">
        <v>559.91711999999995</v>
      </c>
      <c r="P2853" t="s">
        <v>6186</v>
      </c>
      <c r="Q2853">
        <v>337.47789999999998</v>
      </c>
      <c r="R2853">
        <v>198.4222</v>
      </c>
      <c r="S2853">
        <v>10.8834</v>
      </c>
      <c r="T2853">
        <v>0.59123700000000001</v>
      </c>
      <c r="U2853">
        <v>3.9683999999999997E-2</v>
      </c>
      <c r="V2853">
        <v>34.853259999999999</v>
      </c>
      <c r="W2853" t="s">
        <v>6186</v>
      </c>
      <c r="X2853">
        <v>0.65500000000000003</v>
      </c>
      <c r="Y2853">
        <v>0.34499999999999997</v>
      </c>
      <c r="Z2853">
        <v>0.13400000000000001</v>
      </c>
      <c r="AA2853">
        <v>3.9E-2</v>
      </c>
      <c r="AB2853">
        <v>0.82699999999999996</v>
      </c>
      <c r="AC2853" t="s">
        <v>6186</v>
      </c>
      <c r="AD2853" t="s">
        <v>6186</v>
      </c>
      <c r="AE2853" t="s">
        <v>6186</v>
      </c>
      <c r="AF2853" t="s">
        <v>6186</v>
      </c>
      <c r="AG2853">
        <v>0.23899999999999999</v>
      </c>
      <c r="AH2853">
        <v>0.753</v>
      </c>
      <c r="AI2853">
        <v>8.0000000000000002E-3</v>
      </c>
      <c r="AJ2853">
        <v>8.0000000000000002E-3</v>
      </c>
      <c r="AK2853" t="s">
        <v>6186</v>
      </c>
      <c r="AL2853" t="s">
        <v>6186</v>
      </c>
      <c r="AM2853" t="s">
        <v>6186</v>
      </c>
      <c r="AN2853" t="s">
        <v>6186</v>
      </c>
      <c r="AO2853" t="s">
        <v>6186</v>
      </c>
      <c r="AP2853">
        <v>0.99199999999999999</v>
      </c>
      <c r="AQ2853" t="s">
        <v>6186</v>
      </c>
      <c r="AR2853" t="s">
        <v>6186</v>
      </c>
      <c r="AS2853" t="s">
        <v>6186</v>
      </c>
      <c r="AT2853" t="s">
        <v>6186</v>
      </c>
      <c r="AU2853" t="s">
        <v>6186</v>
      </c>
      <c r="AV2853">
        <v>4</v>
      </c>
      <c r="AW2853" t="s">
        <v>6186</v>
      </c>
      <c r="AX2853">
        <v>7.9</v>
      </c>
      <c r="AY2853">
        <v>0.92100000000000004</v>
      </c>
      <c r="AZ2853">
        <v>7.9000000000000001E-2</v>
      </c>
      <c r="BA2853" t="s">
        <v>6186</v>
      </c>
      <c r="BB2853" t="s">
        <v>6186</v>
      </c>
      <c r="BC2853" t="s">
        <v>6186</v>
      </c>
      <c r="BD2853" t="s">
        <v>6186</v>
      </c>
    </row>
    <row r="2854" spans="1:56">
      <c r="A2854" t="s">
        <v>6189</v>
      </c>
      <c r="B2854">
        <v>5000</v>
      </c>
      <c r="C2854">
        <v>1991</v>
      </c>
      <c r="D2854">
        <v>138</v>
      </c>
      <c r="E2854">
        <v>1.1011999999999999E-2</v>
      </c>
      <c r="F2854">
        <v>16.15776</v>
      </c>
      <c r="H2854">
        <v>13.548920000000001</v>
      </c>
      <c r="I2854">
        <f t="shared" si="48"/>
        <v>0.14920070703999999</v>
      </c>
      <c r="K2854">
        <v>12.16642</v>
      </c>
      <c r="L2854">
        <v>15.387600000000001</v>
      </c>
      <c r="M2854">
        <v>656.57357000000002</v>
      </c>
      <c r="N2854">
        <v>731.18245999999999</v>
      </c>
      <c r="O2854">
        <v>578.11787000000004</v>
      </c>
      <c r="P2854" t="s">
        <v>6186</v>
      </c>
      <c r="Q2854">
        <v>333.01819999999998</v>
      </c>
      <c r="R2854">
        <v>197.81450000000001</v>
      </c>
      <c r="S2854">
        <v>11.0001</v>
      </c>
      <c r="T2854">
        <v>0.59794199999999997</v>
      </c>
      <c r="U2854">
        <v>3.9563000000000001E-2</v>
      </c>
      <c r="V2854">
        <v>34.058300000000003</v>
      </c>
      <c r="W2854" t="s">
        <v>6186</v>
      </c>
      <c r="X2854">
        <v>0.86899999999999999</v>
      </c>
      <c r="Y2854">
        <v>0.13100000000000001</v>
      </c>
      <c r="Z2854">
        <v>0.17499999999999999</v>
      </c>
      <c r="AA2854">
        <v>4.2999999999999997E-2</v>
      </c>
      <c r="AB2854">
        <v>0.78200000000000003</v>
      </c>
      <c r="AC2854" t="s">
        <v>6186</v>
      </c>
      <c r="AD2854" t="s">
        <v>6186</v>
      </c>
      <c r="AE2854" t="s">
        <v>6186</v>
      </c>
      <c r="AF2854" t="s">
        <v>6186</v>
      </c>
      <c r="AG2854">
        <v>0.312</v>
      </c>
      <c r="AH2854">
        <v>0.67900000000000005</v>
      </c>
      <c r="AI2854">
        <v>8.9999999999999993E-3</v>
      </c>
      <c r="AJ2854">
        <v>8.9999999999999993E-3</v>
      </c>
      <c r="AK2854" t="s">
        <v>6186</v>
      </c>
      <c r="AL2854" t="s">
        <v>6186</v>
      </c>
      <c r="AM2854" t="s">
        <v>6186</v>
      </c>
      <c r="AN2854" t="s">
        <v>6186</v>
      </c>
      <c r="AO2854" t="s">
        <v>6186</v>
      </c>
      <c r="AP2854">
        <v>0.99099999999999999</v>
      </c>
      <c r="AQ2854" t="s">
        <v>6186</v>
      </c>
      <c r="AR2854" t="s">
        <v>6186</v>
      </c>
      <c r="AS2854" t="s">
        <v>6186</v>
      </c>
      <c r="AT2854" t="s">
        <v>6186</v>
      </c>
      <c r="AU2854" t="s">
        <v>6186</v>
      </c>
      <c r="AV2854">
        <v>4.0999999999999996</v>
      </c>
      <c r="AW2854" t="s">
        <v>6186</v>
      </c>
      <c r="AX2854">
        <v>7.9</v>
      </c>
      <c r="AY2854">
        <v>0.879</v>
      </c>
      <c r="AZ2854">
        <v>0.121</v>
      </c>
      <c r="BA2854" t="s">
        <v>6186</v>
      </c>
      <c r="BB2854" t="s">
        <v>6186</v>
      </c>
      <c r="BC2854" t="s">
        <v>6186</v>
      </c>
      <c r="BD2854" t="s">
        <v>6186</v>
      </c>
    </row>
    <row r="2855" spans="1:56">
      <c r="A2855" t="s">
        <v>6189</v>
      </c>
      <c r="B2855">
        <v>5000</v>
      </c>
      <c r="C2855">
        <v>1992</v>
      </c>
      <c r="D2855">
        <v>235</v>
      </c>
      <c r="E2855">
        <v>1.9328000000000001E-2</v>
      </c>
      <c r="F2855">
        <v>16.72795</v>
      </c>
      <c r="H2855">
        <v>14.01553</v>
      </c>
      <c r="I2855">
        <f t="shared" si="48"/>
        <v>0.27089216384000003</v>
      </c>
      <c r="K2855">
        <v>12.390269999999999</v>
      </c>
      <c r="L2855">
        <v>16.198869999999999</v>
      </c>
      <c r="M2855">
        <v>634.36566000000005</v>
      </c>
      <c r="N2855">
        <v>717.58081000000004</v>
      </c>
      <c r="O2855">
        <v>548.85925999999995</v>
      </c>
      <c r="P2855" t="s">
        <v>6186</v>
      </c>
      <c r="Q2855">
        <v>330.28590000000003</v>
      </c>
      <c r="R2855">
        <v>188.71039999999999</v>
      </c>
      <c r="S2855">
        <v>11.1754</v>
      </c>
      <c r="T2855">
        <v>0.57089599999999996</v>
      </c>
      <c r="U2855">
        <v>3.7741999999999998E-2</v>
      </c>
      <c r="V2855">
        <v>35.21725</v>
      </c>
      <c r="W2855" t="s">
        <v>6186</v>
      </c>
      <c r="X2855">
        <v>0.78200000000000003</v>
      </c>
      <c r="Y2855">
        <v>0.218</v>
      </c>
      <c r="Z2855">
        <v>0.14699999999999999</v>
      </c>
      <c r="AA2855">
        <v>2E-3</v>
      </c>
      <c r="AB2855">
        <v>0.85099999999999998</v>
      </c>
      <c r="AC2855" t="s">
        <v>6186</v>
      </c>
      <c r="AD2855" t="s">
        <v>6186</v>
      </c>
      <c r="AE2855" t="s">
        <v>6186</v>
      </c>
      <c r="AF2855" t="s">
        <v>6186</v>
      </c>
      <c r="AG2855">
        <v>0.438</v>
      </c>
      <c r="AH2855">
        <v>0.55800000000000005</v>
      </c>
      <c r="AI2855">
        <v>4.0000000000000001E-3</v>
      </c>
      <c r="AJ2855">
        <v>4.0000000000000001E-3</v>
      </c>
      <c r="AK2855" t="s">
        <v>6186</v>
      </c>
      <c r="AL2855" t="s">
        <v>6186</v>
      </c>
      <c r="AM2855" t="s">
        <v>6186</v>
      </c>
      <c r="AN2855" t="s">
        <v>6186</v>
      </c>
      <c r="AO2855" t="s">
        <v>6186</v>
      </c>
      <c r="AP2855">
        <v>0.996</v>
      </c>
      <c r="AQ2855" t="s">
        <v>6186</v>
      </c>
      <c r="AR2855" t="s">
        <v>6186</v>
      </c>
      <c r="AS2855" t="s">
        <v>6186</v>
      </c>
      <c r="AT2855" t="s">
        <v>6186</v>
      </c>
      <c r="AU2855" t="s">
        <v>6186</v>
      </c>
      <c r="AV2855">
        <v>4.0999999999999996</v>
      </c>
      <c r="AW2855" t="s">
        <v>6186</v>
      </c>
      <c r="AX2855">
        <v>7.7</v>
      </c>
      <c r="AY2855">
        <v>0.89800000000000002</v>
      </c>
      <c r="AZ2855">
        <v>0.10199999999999999</v>
      </c>
      <c r="BA2855" t="s">
        <v>6186</v>
      </c>
      <c r="BB2855" t="s">
        <v>6186</v>
      </c>
      <c r="BC2855" t="s">
        <v>6186</v>
      </c>
      <c r="BD2855" t="s">
        <v>6186</v>
      </c>
    </row>
    <row r="2856" spans="1:56">
      <c r="A2856" t="s">
        <v>6189</v>
      </c>
      <c r="B2856">
        <v>5000</v>
      </c>
      <c r="C2856">
        <v>1993</v>
      </c>
      <c r="D2856">
        <v>258</v>
      </c>
      <c r="E2856">
        <v>1.9521E-2</v>
      </c>
      <c r="F2856">
        <v>16.909120000000001</v>
      </c>
      <c r="H2856">
        <v>14.123939999999999</v>
      </c>
      <c r="I2856">
        <f t="shared" si="48"/>
        <v>0.27571343273999999</v>
      </c>
      <c r="K2856">
        <v>12.47953</v>
      </c>
      <c r="L2856">
        <v>16.27421</v>
      </c>
      <c r="M2856">
        <v>629.21552999999994</v>
      </c>
      <c r="N2856">
        <v>712.12597000000005</v>
      </c>
      <c r="O2856">
        <v>546.07879000000003</v>
      </c>
      <c r="P2856" t="s">
        <v>6186</v>
      </c>
      <c r="Q2856">
        <v>333.47539999999998</v>
      </c>
      <c r="R2856">
        <v>199.27019999999999</v>
      </c>
      <c r="S2856">
        <v>10.0495</v>
      </c>
      <c r="T2856">
        <v>0.59907100000000002</v>
      </c>
      <c r="U2856">
        <v>3.9854000000000001E-2</v>
      </c>
      <c r="V2856">
        <v>35.44164</v>
      </c>
      <c r="W2856" t="s">
        <v>6186</v>
      </c>
      <c r="X2856">
        <v>0.86599999999999999</v>
      </c>
      <c r="Y2856">
        <v>0.13400000000000001</v>
      </c>
      <c r="Z2856">
        <v>0.13700000000000001</v>
      </c>
      <c r="AA2856" t="s">
        <v>6186</v>
      </c>
      <c r="AB2856">
        <v>0.86299999999999999</v>
      </c>
      <c r="AC2856" t="s">
        <v>6186</v>
      </c>
      <c r="AD2856" t="s">
        <v>6186</v>
      </c>
      <c r="AE2856" t="s">
        <v>6186</v>
      </c>
      <c r="AF2856" t="s">
        <v>6186</v>
      </c>
      <c r="AG2856">
        <v>0.38800000000000001</v>
      </c>
      <c r="AH2856">
        <v>0.61199999999999999</v>
      </c>
      <c r="AI2856" t="s">
        <v>6186</v>
      </c>
      <c r="AJ2856" t="s">
        <v>6186</v>
      </c>
      <c r="AK2856" t="s">
        <v>6186</v>
      </c>
      <c r="AL2856" t="s">
        <v>6186</v>
      </c>
      <c r="AM2856" t="s">
        <v>6186</v>
      </c>
      <c r="AN2856" t="s">
        <v>6186</v>
      </c>
      <c r="AO2856" t="s">
        <v>6186</v>
      </c>
      <c r="AP2856">
        <v>1</v>
      </c>
      <c r="AQ2856" t="s">
        <v>6186</v>
      </c>
      <c r="AR2856" t="s">
        <v>6186</v>
      </c>
      <c r="AS2856" t="s">
        <v>6186</v>
      </c>
      <c r="AT2856" t="s">
        <v>6186</v>
      </c>
      <c r="AU2856" t="s">
        <v>6186</v>
      </c>
      <c r="AV2856">
        <v>4.0999999999999996</v>
      </c>
      <c r="AW2856" t="s">
        <v>6186</v>
      </c>
      <c r="AX2856">
        <v>7.8</v>
      </c>
      <c r="AY2856">
        <v>0.91700000000000004</v>
      </c>
      <c r="AZ2856">
        <v>8.3000000000000004E-2</v>
      </c>
      <c r="BA2856" t="s">
        <v>6186</v>
      </c>
      <c r="BB2856" t="s">
        <v>6186</v>
      </c>
      <c r="BC2856" t="s">
        <v>6186</v>
      </c>
      <c r="BD2856" t="s">
        <v>6186</v>
      </c>
    </row>
    <row r="2857" spans="1:56">
      <c r="A2857" t="s">
        <v>6189</v>
      </c>
      <c r="B2857">
        <v>5000</v>
      </c>
      <c r="C2857">
        <v>1994</v>
      </c>
      <c r="D2857">
        <v>414</v>
      </c>
      <c r="E2857">
        <v>2.9333999999999999E-2</v>
      </c>
      <c r="F2857">
        <v>16.968389999999999</v>
      </c>
      <c r="H2857">
        <v>14.12731</v>
      </c>
      <c r="I2857">
        <f t="shared" si="48"/>
        <v>0.41441051153999997</v>
      </c>
      <c r="K2857">
        <v>12.48034</v>
      </c>
      <c r="L2857">
        <v>16.22232</v>
      </c>
      <c r="M2857">
        <v>629.06530999999995</v>
      </c>
      <c r="N2857">
        <v>712.08004000000005</v>
      </c>
      <c r="O2857">
        <v>547.82542999999998</v>
      </c>
      <c r="P2857" t="s">
        <v>6186</v>
      </c>
      <c r="Q2857">
        <v>336.47710000000001</v>
      </c>
      <c r="R2857">
        <v>202.24359999999999</v>
      </c>
      <c r="S2857">
        <v>9.9024000000000001</v>
      </c>
      <c r="T2857">
        <v>0.60095200000000004</v>
      </c>
      <c r="U2857">
        <v>4.0448999999999999E-2</v>
      </c>
      <c r="V2857">
        <v>35.387360000000001</v>
      </c>
      <c r="W2857" t="s">
        <v>6186</v>
      </c>
      <c r="X2857">
        <v>0.87</v>
      </c>
      <c r="Y2857">
        <v>0.13</v>
      </c>
      <c r="Z2857">
        <v>0.1</v>
      </c>
      <c r="AA2857" t="s">
        <v>6186</v>
      </c>
      <c r="AB2857">
        <v>0.9</v>
      </c>
      <c r="AC2857" t="s">
        <v>6186</v>
      </c>
      <c r="AD2857" t="s">
        <v>6186</v>
      </c>
      <c r="AE2857" t="s">
        <v>6186</v>
      </c>
      <c r="AF2857" t="s">
        <v>6186</v>
      </c>
      <c r="AG2857">
        <v>0.45</v>
      </c>
      <c r="AH2857">
        <v>0.55000000000000004</v>
      </c>
      <c r="AI2857" t="s">
        <v>6186</v>
      </c>
      <c r="AJ2857" t="s">
        <v>6186</v>
      </c>
      <c r="AK2857" t="s">
        <v>6186</v>
      </c>
      <c r="AL2857" t="s">
        <v>6186</v>
      </c>
      <c r="AM2857" t="s">
        <v>6186</v>
      </c>
      <c r="AN2857" t="s">
        <v>6186</v>
      </c>
      <c r="AO2857" t="s">
        <v>6186</v>
      </c>
      <c r="AP2857">
        <v>1</v>
      </c>
      <c r="AQ2857" t="s">
        <v>6186</v>
      </c>
      <c r="AR2857" t="s">
        <v>6186</v>
      </c>
      <c r="AS2857" t="s">
        <v>6186</v>
      </c>
      <c r="AT2857" t="s">
        <v>6186</v>
      </c>
      <c r="AU2857" t="s">
        <v>6186</v>
      </c>
      <c r="AV2857">
        <v>4.0999999999999996</v>
      </c>
      <c r="AW2857" t="s">
        <v>6186</v>
      </c>
      <c r="AX2857">
        <v>7.9</v>
      </c>
      <c r="AY2857">
        <v>0.92300000000000004</v>
      </c>
      <c r="AZ2857">
        <v>7.6999999999999999E-2</v>
      </c>
      <c r="BA2857" t="s">
        <v>6186</v>
      </c>
      <c r="BB2857" t="s">
        <v>6186</v>
      </c>
      <c r="BC2857" t="s">
        <v>6186</v>
      </c>
      <c r="BD2857" t="s">
        <v>6186</v>
      </c>
    </row>
    <row r="2858" spans="1:56">
      <c r="A2858" t="s">
        <v>6189</v>
      </c>
      <c r="B2858">
        <v>5000</v>
      </c>
      <c r="C2858">
        <v>1995</v>
      </c>
      <c r="D2858">
        <v>453</v>
      </c>
      <c r="E2858">
        <v>2.9928E-2</v>
      </c>
      <c r="F2858">
        <v>16.825019999999999</v>
      </c>
      <c r="H2858">
        <v>13.98349</v>
      </c>
      <c r="I2858">
        <f t="shared" si="48"/>
        <v>0.41849788871999999</v>
      </c>
      <c r="K2858">
        <v>12.28543</v>
      </c>
      <c r="L2858">
        <v>16.111699999999999</v>
      </c>
      <c r="M2858">
        <v>635.53503000000001</v>
      </c>
      <c r="N2858">
        <v>723.37746000000004</v>
      </c>
      <c r="O2858">
        <v>551.58684000000005</v>
      </c>
      <c r="P2858" t="s">
        <v>6186</v>
      </c>
      <c r="Q2858">
        <v>336.8202</v>
      </c>
      <c r="R2858">
        <v>202.46700000000001</v>
      </c>
      <c r="S2858">
        <v>10.1267</v>
      </c>
      <c r="T2858">
        <v>0.60075900000000004</v>
      </c>
      <c r="U2858">
        <v>4.0493000000000001E-2</v>
      </c>
      <c r="V2858">
        <v>35.050550000000001</v>
      </c>
      <c r="W2858" t="s">
        <v>6186</v>
      </c>
      <c r="X2858">
        <v>0.83899999999999997</v>
      </c>
      <c r="Y2858">
        <v>0.161</v>
      </c>
      <c r="Z2858">
        <v>0.11</v>
      </c>
      <c r="AA2858" t="s">
        <v>6186</v>
      </c>
      <c r="AB2858">
        <v>0.89</v>
      </c>
      <c r="AC2858" t="s">
        <v>6186</v>
      </c>
      <c r="AD2858" t="s">
        <v>6186</v>
      </c>
      <c r="AE2858" t="s">
        <v>6186</v>
      </c>
      <c r="AF2858" t="s">
        <v>6186</v>
      </c>
      <c r="AG2858">
        <v>0.52300000000000002</v>
      </c>
      <c r="AH2858">
        <v>0.47699999999999998</v>
      </c>
      <c r="AI2858" t="s">
        <v>6186</v>
      </c>
      <c r="AJ2858" t="s">
        <v>6186</v>
      </c>
      <c r="AK2858" t="s">
        <v>6186</v>
      </c>
      <c r="AL2858" t="s">
        <v>6186</v>
      </c>
      <c r="AM2858" t="s">
        <v>6186</v>
      </c>
      <c r="AN2858" t="s">
        <v>6186</v>
      </c>
      <c r="AO2858" t="s">
        <v>6186</v>
      </c>
      <c r="AP2858">
        <v>1</v>
      </c>
      <c r="AQ2858" t="s">
        <v>6186</v>
      </c>
      <c r="AR2858" t="s">
        <v>6186</v>
      </c>
      <c r="AS2858" t="s">
        <v>6186</v>
      </c>
      <c r="AT2858" t="s">
        <v>6186</v>
      </c>
      <c r="AU2858" t="s">
        <v>6186</v>
      </c>
      <c r="AV2858">
        <v>4.0999999999999996</v>
      </c>
      <c r="AW2858" t="s">
        <v>6186</v>
      </c>
      <c r="AX2858">
        <v>7.9</v>
      </c>
      <c r="AY2858">
        <v>0.90300000000000002</v>
      </c>
      <c r="AZ2858">
        <v>9.7000000000000003E-2</v>
      </c>
      <c r="BA2858" t="s">
        <v>6186</v>
      </c>
      <c r="BB2858" t="s">
        <v>6186</v>
      </c>
      <c r="BC2858" t="s">
        <v>6186</v>
      </c>
      <c r="BD2858" t="s">
        <v>6186</v>
      </c>
    </row>
    <row r="2859" spans="1:56">
      <c r="A2859" t="s">
        <v>6189</v>
      </c>
      <c r="B2859">
        <v>5000</v>
      </c>
      <c r="C2859">
        <v>1996</v>
      </c>
      <c r="D2859">
        <v>390</v>
      </c>
      <c r="E2859">
        <v>2.9644E-2</v>
      </c>
      <c r="F2859">
        <v>17.346920000000001</v>
      </c>
      <c r="H2859">
        <v>14.38791</v>
      </c>
      <c r="I2859">
        <f t="shared" si="48"/>
        <v>0.42651520403999998</v>
      </c>
      <c r="K2859">
        <v>12.5337</v>
      </c>
      <c r="L2859">
        <v>16.693180000000002</v>
      </c>
      <c r="M2859">
        <v>617.83438999999998</v>
      </c>
      <c r="N2859">
        <v>709.23288000000002</v>
      </c>
      <c r="O2859">
        <v>532.51653999999996</v>
      </c>
      <c r="P2859" t="s">
        <v>6186</v>
      </c>
      <c r="Q2859">
        <v>333.78859999999997</v>
      </c>
      <c r="R2859">
        <v>225.43129999999999</v>
      </c>
      <c r="S2859">
        <v>9.9152000000000005</v>
      </c>
      <c r="T2859">
        <v>0.67514200000000002</v>
      </c>
      <c r="U2859">
        <v>4.5086000000000001E-2</v>
      </c>
      <c r="V2859">
        <v>36.067929999999997</v>
      </c>
      <c r="W2859" t="s">
        <v>6186</v>
      </c>
      <c r="X2859">
        <v>0.70699999999999996</v>
      </c>
      <c r="Y2859">
        <v>0.29299999999999998</v>
      </c>
      <c r="Z2859">
        <v>7.8E-2</v>
      </c>
      <c r="AA2859" t="s">
        <v>6186</v>
      </c>
      <c r="AB2859">
        <v>0.92100000000000004</v>
      </c>
      <c r="AC2859" t="s">
        <v>6186</v>
      </c>
      <c r="AD2859">
        <v>0</v>
      </c>
      <c r="AE2859" t="s">
        <v>6186</v>
      </c>
      <c r="AF2859" t="s">
        <v>6186</v>
      </c>
      <c r="AG2859">
        <v>0.998</v>
      </c>
      <c r="AH2859" t="s">
        <v>6186</v>
      </c>
      <c r="AI2859">
        <v>2E-3</v>
      </c>
      <c r="AJ2859">
        <v>2E-3</v>
      </c>
      <c r="AK2859" t="s">
        <v>6186</v>
      </c>
      <c r="AL2859" t="s">
        <v>6186</v>
      </c>
      <c r="AM2859" t="s">
        <v>6186</v>
      </c>
      <c r="AN2859" t="s">
        <v>6186</v>
      </c>
      <c r="AO2859" t="s">
        <v>6186</v>
      </c>
      <c r="AP2859">
        <v>0.998</v>
      </c>
      <c r="AQ2859">
        <v>2E-3</v>
      </c>
      <c r="AR2859" t="s">
        <v>6186</v>
      </c>
      <c r="AS2859" t="s">
        <v>6186</v>
      </c>
      <c r="AT2859" t="s">
        <v>6186</v>
      </c>
      <c r="AU2859" t="s">
        <v>6186</v>
      </c>
      <c r="AV2859">
        <v>4.0999999999999996</v>
      </c>
      <c r="AW2859" t="s">
        <v>6186</v>
      </c>
      <c r="AX2859">
        <v>7.9</v>
      </c>
      <c r="AY2859">
        <v>0.92100000000000004</v>
      </c>
      <c r="AZ2859">
        <v>7.9000000000000001E-2</v>
      </c>
      <c r="BA2859" t="s">
        <v>6186</v>
      </c>
      <c r="BB2859" t="s">
        <v>6186</v>
      </c>
      <c r="BC2859" t="s">
        <v>6186</v>
      </c>
      <c r="BD2859" t="s">
        <v>6186</v>
      </c>
    </row>
    <row r="2860" spans="1:56">
      <c r="A2860" t="s">
        <v>6189</v>
      </c>
      <c r="B2860">
        <v>5000</v>
      </c>
      <c r="C2860">
        <v>1997</v>
      </c>
      <c r="D2860">
        <v>573</v>
      </c>
      <c r="E2860">
        <v>3.9655999999999997E-2</v>
      </c>
      <c r="F2860">
        <v>18.216190000000001</v>
      </c>
      <c r="H2860">
        <v>15.0458</v>
      </c>
      <c r="I2860">
        <f t="shared" si="48"/>
        <v>0.5966562447999999</v>
      </c>
      <c r="K2860">
        <v>13.107939999999999</v>
      </c>
      <c r="L2860">
        <v>17.387899999999998</v>
      </c>
      <c r="M2860">
        <v>590.66519000000005</v>
      </c>
      <c r="N2860">
        <v>677.98811999999998</v>
      </c>
      <c r="O2860">
        <v>511.10413</v>
      </c>
      <c r="P2860" t="s">
        <v>6186</v>
      </c>
      <c r="Q2860">
        <v>318.68619999999999</v>
      </c>
      <c r="R2860">
        <v>229.28489999999999</v>
      </c>
      <c r="S2860">
        <v>9.7666000000000004</v>
      </c>
      <c r="T2860">
        <v>0.722329</v>
      </c>
      <c r="U2860">
        <v>4.5857000000000002E-2</v>
      </c>
      <c r="V2860">
        <v>37.701230000000002</v>
      </c>
      <c r="W2860" t="s">
        <v>6186</v>
      </c>
      <c r="X2860">
        <v>0.60099999999999998</v>
      </c>
      <c r="Y2860">
        <v>0.39900000000000002</v>
      </c>
      <c r="Z2860">
        <v>5.7000000000000002E-2</v>
      </c>
      <c r="AA2860" t="s">
        <v>6186</v>
      </c>
      <c r="AB2860">
        <v>0.94299999999999995</v>
      </c>
      <c r="AC2860" t="s">
        <v>6186</v>
      </c>
      <c r="AD2860" t="s">
        <v>6186</v>
      </c>
      <c r="AE2860" t="s">
        <v>6186</v>
      </c>
      <c r="AF2860" t="s">
        <v>6186</v>
      </c>
      <c r="AG2860">
        <v>1</v>
      </c>
      <c r="AH2860" t="s">
        <v>6186</v>
      </c>
      <c r="AI2860">
        <v>0</v>
      </c>
      <c r="AJ2860">
        <v>0</v>
      </c>
      <c r="AK2860" t="s">
        <v>6186</v>
      </c>
      <c r="AL2860" t="s">
        <v>6186</v>
      </c>
      <c r="AM2860" t="s">
        <v>6186</v>
      </c>
      <c r="AN2860" t="s">
        <v>6186</v>
      </c>
      <c r="AO2860" t="s">
        <v>6186</v>
      </c>
      <c r="AP2860">
        <v>1</v>
      </c>
      <c r="AQ2860">
        <v>0</v>
      </c>
      <c r="AR2860" t="s">
        <v>6186</v>
      </c>
      <c r="AS2860" t="s">
        <v>6186</v>
      </c>
      <c r="AT2860" t="s">
        <v>6186</v>
      </c>
      <c r="AU2860" t="s">
        <v>6186</v>
      </c>
      <c r="AV2860">
        <v>4.0999999999999996</v>
      </c>
      <c r="AW2860" t="s">
        <v>6186</v>
      </c>
      <c r="AX2860">
        <v>8</v>
      </c>
      <c r="AY2860">
        <v>0.94299999999999995</v>
      </c>
      <c r="AZ2860">
        <v>5.7000000000000002E-2</v>
      </c>
      <c r="BA2860" t="s">
        <v>6186</v>
      </c>
      <c r="BB2860" t="s">
        <v>6186</v>
      </c>
      <c r="BC2860" t="s">
        <v>6186</v>
      </c>
      <c r="BD2860" t="s">
        <v>6186</v>
      </c>
    </row>
    <row r="2861" spans="1:56">
      <c r="A2861" t="s">
        <v>6189</v>
      </c>
      <c r="B2861">
        <v>5000</v>
      </c>
      <c r="C2861">
        <v>1998</v>
      </c>
      <c r="D2861">
        <v>524</v>
      </c>
      <c r="E2861">
        <v>3.6270999999999998E-2</v>
      </c>
      <c r="F2861">
        <v>17.636849999999999</v>
      </c>
      <c r="H2861">
        <v>14.56575</v>
      </c>
      <c r="I2861">
        <f t="shared" si="48"/>
        <v>0.52831431824999997</v>
      </c>
      <c r="K2861">
        <v>12.55109</v>
      </c>
      <c r="L2861">
        <v>16.994450000000001</v>
      </c>
      <c r="M2861">
        <v>610.13030000000003</v>
      </c>
      <c r="N2861">
        <v>708.06673999999998</v>
      </c>
      <c r="O2861">
        <v>522.93593999999996</v>
      </c>
      <c r="P2861" t="s">
        <v>6186</v>
      </c>
      <c r="Q2861">
        <v>327.31959999999998</v>
      </c>
      <c r="R2861">
        <v>236.36510000000001</v>
      </c>
      <c r="S2861">
        <v>9.8787000000000003</v>
      </c>
      <c r="T2861">
        <v>0.72395699999999996</v>
      </c>
      <c r="U2861">
        <v>4.7273000000000003E-2</v>
      </c>
      <c r="V2861">
        <v>36.450749999999999</v>
      </c>
      <c r="W2861" t="s">
        <v>6186</v>
      </c>
      <c r="X2861">
        <v>0.755</v>
      </c>
      <c r="Y2861">
        <v>0.245</v>
      </c>
      <c r="Z2861">
        <v>5.0999999999999997E-2</v>
      </c>
      <c r="AA2861" t="s">
        <v>6186</v>
      </c>
      <c r="AB2861">
        <v>0.94899999999999995</v>
      </c>
      <c r="AC2861" t="s">
        <v>6186</v>
      </c>
      <c r="AD2861" t="s">
        <v>6186</v>
      </c>
      <c r="AE2861" t="s">
        <v>6186</v>
      </c>
      <c r="AF2861" t="s">
        <v>6186</v>
      </c>
      <c r="AG2861">
        <v>1</v>
      </c>
      <c r="AH2861" t="s">
        <v>6186</v>
      </c>
      <c r="AI2861">
        <v>0</v>
      </c>
      <c r="AJ2861">
        <v>0</v>
      </c>
      <c r="AK2861" t="s">
        <v>6186</v>
      </c>
      <c r="AL2861" t="s">
        <v>6186</v>
      </c>
      <c r="AM2861" t="s">
        <v>6186</v>
      </c>
      <c r="AN2861" t="s">
        <v>6186</v>
      </c>
      <c r="AO2861" t="s">
        <v>6186</v>
      </c>
      <c r="AP2861">
        <v>1</v>
      </c>
      <c r="AQ2861">
        <v>0</v>
      </c>
      <c r="AR2861" t="s">
        <v>6186</v>
      </c>
      <c r="AS2861" t="s">
        <v>6186</v>
      </c>
      <c r="AT2861" t="s">
        <v>6186</v>
      </c>
      <c r="AU2861" t="s">
        <v>6186</v>
      </c>
      <c r="AV2861">
        <v>4.0999999999999996</v>
      </c>
      <c r="AW2861" t="s">
        <v>6186</v>
      </c>
      <c r="AX2861">
        <v>8</v>
      </c>
      <c r="AY2861">
        <v>0.94899999999999995</v>
      </c>
      <c r="AZ2861">
        <v>5.0999999999999997E-2</v>
      </c>
      <c r="BA2861" t="s">
        <v>6186</v>
      </c>
      <c r="BB2861" t="s">
        <v>6186</v>
      </c>
      <c r="BC2861" t="s">
        <v>6186</v>
      </c>
      <c r="BD2861" t="s">
        <v>6186</v>
      </c>
    </row>
    <row r="2862" spans="1:56">
      <c r="A2862" t="s">
        <v>6189</v>
      </c>
      <c r="B2862">
        <v>5000</v>
      </c>
      <c r="C2862">
        <v>1999</v>
      </c>
      <c r="D2862">
        <v>628</v>
      </c>
      <c r="E2862">
        <v>4.1288999999999999E-2</v>
      </c>
      <c r="F2862">
        <v>18.132629999999999</v>
      </c>
      <c r="H2862">
        <v>14.86425</v>
      </c>
      <c r="I2862">
        <f t="shared" si="48"/>
        <v>0.61373001824999995</v>
      </c>
      <c r="K2862">
        <v>12.99714</v>
      </c>
      <c r="L2862">
        <v>16.982150000000001</v>
      </c>
      <c r="M2862">
        <v>597.87725999999998</v>
      </c>
      <c r="N2862">
        <v>683.76603999999998</v>
      </c>
      <c r="O2862">
        <v>523.31433000000004</v>
      </c>
      <c r="P2862" t="s">
        <v>6186</v>
      </c>
      <c r="Q2862">
        <v>322.02949999999998</v>
      </c>
      <c r="R2862">
        <v>245.34059999999999</v>
      </c>
      <c r="S2862">
        <v>9.6527999999999992</v>
      </c>
      <c r="T2862">
        <v>0.76299899999999998</v>
      </c>
      <c r="U2862">
        <v>4.9068000000000001E-2</v>
      </c>
      <c r="V2862">
        <v>37.214660000000002</v>
      </c>
      <c r="W2862" t="s">
        <v>6186</v>
      </c>
      <c r="X2862">
        <v>0.73499999999999999</v>
      </c>
      <c r="Y2862">
        <v>0.26500000000000001</v>
      </c>
      <c r="Z2862">
        <v>2.5999999999999999E-2</v>
      </c>
      <c r="AA2862" t="s">
        <v>6186</v>
      </c>
      <c r="AB2862">
        <v>0.97399999999999998</v>
      </c>
      <c r="AC2862" t="s">
        <v>6186</v>
      </c>
      <c r="AD2862" t="s">
        <v>6186</v>
      </c>
      <c r="AE2862" t="s">
        <v>6186</v>
      </c>
      <c r="AF2862" t="s">
        <v>6186</v>
      </c>
      <c r="AG2862">
        <v>1</v>
      </c>
      <c r="AH2862" t="s">
        <v>6186</v>
      </c>
      <c r="AI2862" t="s">
        <v>6186</v>
      </c>
      <c r="AJ2862" t="s">
        <v>6186</v>
      </c>
      <c r="AK2862" t="s">
        <v>6186</v>
      </c>
      <c r="AL2862" t="s">
        <v>6186</v>
      </c>
      <c r="AM2862" t="s">
        <v>6186</v>
      </c>
      <c r="AN2862" t="s">
        <v>6186</v>
      </c>
      <c r="AO2862" t="s">
        <v>6186</v>
      </c>
      <c r="AP2862">
        <v>1</v>
      </c>
      <c r="AQ2862" t="s">
        <v>6186</v>
      </c>
      <c r="AR2862" t="s">
        <v>6186</v>
      </c>
      <c r="AS2862" t="s">
        <v>6186</v>
      </c>
      <c r="AT2862" t="s">
        <v>6186</v>
      </c>
      <c r="AU2862" t="s">
        <v>6186</v>
      </c>
      <c r="AV2862">
        <v>4</v>
      </c>
      <c r="AW2862" t="s">
        <v>6186</v>
      </c>
      <c r="AX2862">
        <v>8</v>
      </c>
      <c r="AY2862">
        <v>0.97399999999999998</v>
      </c>
      <c r="AZ2862">
        <v>2.5999999999999999E-2</v>
      </c>
      <c r="BA2862" t="s">
        <v>6186</v>
      </c>
      <c r="BB2862" t="s">
        <v>6186</v>
      </c>
      <c r="BC2862" t="s">
        <v>6186</v>
      </c>
      <c r="BD2862" t="s">
        <v>6186</v>
      </c>
    </row>
    <row r="2863" spans="1:56">
      <c r="A2863" t="s">
        <v>6189</v>
      </c>
      <c r="B2863">
        <v>5000</v>
      </c>
      <c r="C2863">
        <v>2000</v>
      </c>
      <c r="D2863">
        <v>707</v>
      </c>
      <c r="E2863">
        <v>4.2652000000000002E-2</v>
      </c>
      <c r="F2863">
        <v>18.424430000000001</v>
      </c>
      <c r="H2863">
        <v>15.023820000000001</v>
      </c>
      <c r="I2863">
        <f t="shared" si="48"/>
        <v>0.64079597064000005</v>
      </c>
      <c r="K2863">
        <v>13.20961</v>
      </c>
      <c r="L2863">
        <v>17.002379999999999</v>
      </c>
      <c r="M2863">
        <v>591.52742000000001</v>
      </c>
      <c r="N2863">
        <v>672.76760999999999</v>
      </c>
      <c r="O2863">
        <v>522.69164000000001</v>
      </c>
      <c r="P2863" t="s">
        <v>6186</v>
      </c>
      <c r="Q2863">
        <v>317.40170000000001</v>
      </c>
      <c r="R2863">
        <v>252.2448</v>
      </c>
      <c r="S2863">
        <v>9.0862999999999996</v>
      </c>
      <c r="T2863">
        <v>0.796821</v>
      </c>
      <c r="U2863">
        <v>5.0449000000000001E-2</v>
      </c>
      <c r="V2863">
        <v>37.603149999999999</v>
      </c>
      <c r="W2863" t="s">
        <v>6186</v>
      </c>
      <c r="X2863">
        <v>0.78900000000000003</v>
      </c>
      <c r="Y2863">
        <v>0.21099999999999999</v>
      </c>
      <c r="Z2863">
        <v>1.6E-2</v>
      </c>
      <c r="AA2863" t="s">
        <v>6186</v>
      </c>
      <c r="AB2863">
        <v>0.98399999999999999</v>
      </c>
      <c r="AC2863" t="s">
        <v>6186</v>
      </c>
      <c r="AD2863" t="s">
        <v>6186</v>
      </c>
      <c r="AE2863" t="s">
        <v>6186</v>
      </c>
      <c r="AF2863" t="s">
        <v>6186</v>
      </c>
      <c r="AG2863">
        <v>1</v>
      </c>
      <c r="AH2863" t="s">
        <v>6186</v>
      </c>
      <c r="AI2863" t="s">
        <v>6186</v>
      </c>
      <c r="AJ2863" t="s">
        <v>6186</v>
      </c>
      <c r="AK2863" t="s">
        <v>6186</v>
      </c>
      <c r="AL2863" t="s">
        <v>6186</v>
      </c>
      <c r="AM2863" t="s">
        <v>6186</v>
      </c>
      <c r="AN2863" t="s">
        <v>6186</v>
      </c>
      <c r="AO2863" t="s">
        <v>6186</v>
      </c>
      <c r="AP2863">
        <v>1</v>
      </c>
      <c r="AQ2863" t="s">
        <v>6186</v>
      </c>
      <c r="AR2863" t="s">
        <v>6186</v>
      </c>
      <c r="AS2863" t="s">
        <v>6186</v>
      </c>
      <c r="AT2863">
        <v>8.8999999999999996E-2</v>
      </c>
      <c r="AU2863" t="s">
        <v>6186</v>
      </c>
      <c r="AV2863">
        <v>4</v>
      </c>
      <c r="AW2863" t="s">
        <v>6186</v>
      </c>
      <c r="AX2863">
        <v>8</v>
      </c>
      <c r="AY2863">
        <v>0.98399999999999999</v>
      </c>
      <c r="AZ2863">
        <v>1.6E-2</v>
      </c>
      <c r="BA2863" t="s">
        <v>6186</v>
      </c>
      <c r="BB2863" t="s">
        <v>6186</v>
      </c>
      <c r="BC2863" t="s">
        <v>6186</v>
      </c>
      <c r="BD2863" t="s">
        <v>6186</v>
      </c>
    </row>
    <row r="2864" spans="1:56">
      <c r="A2864" t="s">
        <v>6189</v>
      </c>
      <c r="B2864">
        <v>5000</v>
      </c>
      <c r="C2864">
        <v>2001</v>
      </c>
      <c r="D2864">
        <v>929</v>
      </c>
      <c r="E2864">
        <v>5.9499999999999997E-2</v>
      </c>
      <c r="F2864">
        <v>18.576170000000001</v>
      </c>
      <c r="H2864">
        <v>15.128170000000001</v>
      </c>
      <c r="I2864">
        <f t="shared" si="48"/>
        <v>0.90012611500000006</v>
      </c>
      <c r="K2864">
        <v>13.16926</v>
      </c>
      <c r="L2864">
        <v>17.253589999999999</v>
      </c>
      <c r="M2864">
        <v>587.44705999999996</v>
      </c>
      <c r="N2864">
        <v>674.82910000000004</v>
      </c>
      <c r="O2864">
        <v>515.08106999999995</v>
      </c>
      <c r="P2864" t="s">
        <v>6186</v>
      </c>
      <c r="Q2864">
        <v>314.38749999999999</v>
      </c>
      <c r="R2864">
        <v>254.6807</v>
      </c>
      <c r="S2864">
        <v>8.8476999999999997</v>
      </c>
      <c r="T2864">
        <v>0.81276700000000002</v>
      </c>
      <c r="U2864">
        <v>5.0936000000000002E-2</v>
      </c>
      <c r="V2864">
        <v>37.952500000000001</v>
      </c>
      <c r="W2864" t="s">
        <v>6186</v>
      </c>
      <c r="X2864">
        <v>0.46899999999999997</v>
      </c>
      <c r="Y2864">
        <v>0.53100000000000003</v>
      </c>
      <c r="Z2864">
        <v>1.7000000000000001E-2</v>
      </c>
      <c r="AA2864" t="s">
        <v>6186</v>
      </c>
      <c r="AB2864">
        <v>0.98299999999999998</v>
      </c>
      <c r="AC2864" t="s">
        <v>6186</v>
      </c>
      <c r="AD2864" t="s">
        <v>6186</v>
      </c>
      <c r="AE2864" t="s">
        <v>6186</v>
      </c>
      <c r="AF2864" t="s">
        <v>6186</v>
      </c>
      <c r="AG2864">
        <v>1</v>
      </c>
      <c r="AH2864" t="s">
        <v>6186</v>
      </c>
      <c r="AI2864" t="s">
        <v>6186</v>
      </c>
      <c r="AJ2864" t="s">
        <v>6186</v>
      </c>
      <c r="AK2864" t="s">
        <v>6186</v>
      </c>
      <c r="AL2864" t="s">
        <v>6186</v>
      </c>
      <c r="AM2864" t="s">
        <v>6186</v>
      </c>
      <c r="AN2864" t="s">
        <v>6186</v>
      </c>
      <c r="AO2864" t="s">
        <v>6186</v>
      </c>
      <c r="AP2864">
        <v>1</v>
      </c>
      <c r="AQ2864" t="s">
        <v>6186</v>
      </c>
      <c r="AR2864" t="s">
        <v>6186</v>
      </c>
      <c r="AS2864" t="s">
        <v>6186</v>
      </c>
      <c r="AT2864">
        <v>4.1000000000000002E-2</v>
      </c>
      <c r="AU2864" t="s">
        <v>6186</v>
      </c>
      <c r="AV2864">
        <v>4</v>
      </c>
      <c r="AW2864" t="s">
        <v>6186</v>
      </c>
      <c r="AX2864">
        <v>8</v>
      </c>
      <c r="AY2864">
        <v>0.98199999999999998</v>
      </c>
      <c r="AZ2864">
        <v>1.7999999999999999E-2</v>
      </c>
      <c r="BA2864" t="s">
        <v>6186</v>
      </c>
      <c r="BB2864" t="s">
        <v>6186</v>
      </c>
      <c r="BC2864" t="s">
        <v>6186</v>
      </c>
      <c r="BD2864" t="s">
        <v>6186</v>
      </c>
    </row>
    <row r="2865" spans="1:56">
      <c r="A2865" t="s">
        <v>6189</v>
      </c>
      <c r="B2865">
        <v>5000</v>
      </c>
      <c r="C2865">
        <v>2002</v>
      </c>
      <c r="D2865">
        <v>780</v>
      </c>
      <c r="E2865">
        <v>4.8426999999999998E-2</v>
      </c>
      <c r="F2865">
        <v>18.679300000000001</v>
      </c>
      <c r="H2865">
        <v>15.1401</v>
      </c>
      <c r="I2865">
        <f t="shared" si="48"/>
        <v>0.73318962269999999</v>
      </c>
      <c r="K2865">
        <v>13.22669</v>
      </c>
      <c r="L2865">
        <v>17.146180000000001</v>
      </c>
      <c r="M2865">
        <v>586.98423000000003</v>
      </c>
      <c r="N2865">
        <v>671.89878999999996</v>
      </c>
      <c r="O2865">
        <v>518.30799000000002</v>
      </c>
      <c r="P2865" t="s">
        <v>6186</v>
      </c>
      <c r="Q2865">
        <v>305.1293</v>
      </c>
      <c r="R2865">
        <v>260.51519999999999</v>
      </c>
      <c r="S2865">
        <v>8.8986000000000001</v>
      </c>
      <c r="T2865">
        <v>0.85447899999999999</v>
      </c>
      <c r="U2865">
        <v>5.2102999999999997E-2</v>
      </c>
      <c r="V2865">
        <v>37.934919999999998</v>
      </c>
      <c r="W2865" t="s">
        <v>6186</v>
      </c>
      <c r="X2865">
        <v>0.51300000000000001</v>
      </c>
      <c r="Y2865">
        <v>0.48699999999999999</v>
      </c>
      <c r="Z2865">
        <v>0.02</v>
      </c>
      <c r="AA2865" t="s">
        <v>6186</v>
      </c>
      <c r="AB2865">
        <v>0.98</v>
      </c>
      <c r="AC2865" t="s">
        <v>6186</v>
      </c>
      <c r="AD2865" t="s">
        <v>6186</v>
      </c>
      <c r="AE2865" t="s">
        <v>6186</v>
      </c>
      <c r="AF2865" t="s">
        <v>6186</v>
      </c>
      <c r="AG2865">
        <v>1</v>
      </c>
      <c r="AH2865" t="s">
        <v>6186</v>
      </c>
      <c r="AI2865" t="s">
        <v>6186</v>
      </c>
      <c r="AJ2865" t="s">
        <v>6186</v>
      </c>
      <c r="AK2865" t="s">
        <v>6186</v>
      </c>
      <c r="AL2865" t="s">
        <v>6186</v>
      </c>
      <c r="AM2865" t="s">
        <v>6186</v>
      </c>
      <c r="AN2865" t="s">
        <v>6186</v>
      </c>
      <c r="AO2865" t="s">
        <v>6186</v>
      </c>
      <c r="AP2865">
        <v>1</v>
      </c>
      <c r="AQ2865" t="s">
        <v>6186</v>
      </c>
      <c r="AR2865" t="s">
        <v>6186</v>
      </c>
      <c r="AS2865" t="s">
        <v>6186</v>
      </c>
      <c r="AT2865">
        <v>5.5E-2</v>
      </c>
      <c r="AU2865" t="s">
        <v>6186</v>
      </c>
      <c r="AV2865">
        <v>4</v>
      </c>
      <c r="AW2865" t="s">
        <v>6186</v>
      </c>
      <c r="AX2865">
        <v>7.9</v>
      </c>
      <c r="AY2865">
        <v>0.98</v>
      </c>
      <c r="AZ2865">
        <v>0.02</v>
      </c>
      <c r="BA2865" t="s">
        <v>6186</v>
      </c>
      <c r="BB2865" t="s">
        <v>6186</v>
      </c>
      <c r="BC2865" t="s">
        <v>6186</v>
      </c>
      <c r="BD2865" t="s">
        <v>6186</v>
      </c>
    </row>
    <row r="2866" spans="1:56">
      <c r="A2866" t="s">
        <v>6189</v>
      </c>
      <c r="B2866">
        <v>5000</v>
      </c>
      <c r="C2866">
        <v>2003</v>
      </c>
      <c r="D2866">
        <v>870</v>
      </c>
      <c r="E2866">
        <v>5.5168000000000002E-2</v>
      </c>
      <c r="F2866">
        <v>18.893380000000001</v>
      </c>
      <c r="H2866">
        <v>15.250970000000001</v>
      </c>
      <c r="I2866">
        <f t="shared" si="48"/>
        <v>0.84136551296000006</v>
      </c>
      <c r="K2866">
        <v>13.32442</v>
      </c>
      <c r="L2866">
        <v>17.217849999999999</v>
      </c>
      <c r="M2866">
        <v>582.71718999999996</v>
      </c>
      <c r="N2866">
        <v>666.97077999999999</v>
      </c>
      <c r="O2866">
        <v>516.15038000000004</v>
      </c>
      <c r="P2866" t="s">
        <v>6186</v>
      </c>
      <c r="Q2866">
        <v>304.565</v>
      </c>
      <c r="R2866">
        <v>259.20139999999998</v>
      </c>
      <c r="S2866">
        <v>8.8350000000000009</v>
      </c>
      <c r="T2866">
        <v>0.85197400000000001</v>
      </c>
      <c r="U2866">
        <v>5.1839999999999997E-2</v>
      </c>
      <c r="V2866">
        <v>38.219099999999997</v>
      </c>
      <c r="W2866" t="s">
        <v>6186</v>
      </c>
      <c r="X2866">
        <v>0.496</v>
      </c>
      <c r="Y2866">
        <v>0.504</v>
      </c>
      <c r="Z2866">
        <v>1.4999999999999999E-2</v>
      </c>
      <c r="AA2866" t="s">
        <v>6186</v>
      </c>
      <c r="AB2866">
        <v>0.98499999999999999</v>
      </c>
      <c r="AC2866" t="s">
        <v>6186</v>
      </c>
      <c r="AD2866" t="s">
        <v>6186</v>
      </c>
      <c r="AE2866" t="s">
        <v>6186</v>
      </c>
      <c r="AF2866" t="s">
        <v>6186</v>
      </c>
      <c r="AG2866">
        <v>1</v>
      </c>
      <c r="AH2866" t="s">
        <v>6186</v>
      </c>
      <c r="AI2866" t="s">
        <v>6186</v>
      </c>
      <c r="AJ2866" t="s">
        <v>6186</v>
      </c>
      <c r="AK2866" t="s">
        <v>6186</v>
      </c>
      <c r="AL2866" t="s">
        <v>6186</v>
      </c>
      <c r="AM2866" t="s">
        <v>6186</v>
      </c>
      <c r="AN2866" t="s">
        <v>6186</v>
      </c>
      <c r="AO2866" t="s">
        <v>6186</v>
      </c>
      <c r="AP2866">
        <v>1</v>
      </c>
      <c r="AQ2866" t="s">
        <v>6186</v>
      </c>
      <c r="AR2866" t="s">
        <v>6186</v>
      </c>
      <c r="AS2866" t="s">
        <v>6186</v>
      </c>
      <c r="AT2866">
        <v>4.7E-2</v>
      </c>
      <c r="AU2866" t="s">
        <v>6186</v>
      </c>
      <c r="AV2866">
        <v>4.0999999999999996</v>
      </c>
      <c r="AW2866" t="s">
        <v>6186</v>
      </c>
      <c r="AX2866">
        <v>7.9</v>
      </c>
      <c r="AY2866">
        <v>0.879</v>
      </c>
      <c r="AZ2866">
        <v>0.121</v>
      </c>
      <c r="BA2866" t="s">
        <v>6186</v>
      </c>
      <c r="BB2866" t="s">
        <v>6186</v>
      </c>
      <c r="BC2866" t="s">
        <v>6186</v>
      </c>
      <c r="BD2866" t="s">
        <v>6186</v>
      </c>
    </row>
    <row r="2867" spans="1:56">
      <c r="A2867" t="s">
        <v>6189</v>
      </c>
      <c r="B2867">
        <v>5000</v>
      </c>
      <c r="C2867">
        <v>2004</v>
      </c>
      <c r="D2867">
        <v>707</v>
      </c>
      <c r="E2867">
        <v>4.5014999999999999E-2</v>
      </c>
      <c r="F2867">
        <v>19.163930000000001</v>
      </c>
      <c r="H2867">
        <v>15.407389999999999</v>
      </c>
      <c r="I2867">
        <f t="shared" si="48"/>
        <v>0.69356366084999999</v>
      </c>
      <c r="K2867">
        <v>13.448169999999999</v>
      </c>
      <c r="L2867">
        <v>17.359739999999999</v>
      </c>
      <c r="M2867">
        <v>576.80109000000004</v>
      </c>
      <c r="N2867">
        <v>660.83344999999997</v>
      </c>
      <c r="O2867">
        <v>511.93157000000002</v>
      </c>
      <c r="P2867" t="s">
        <v>6186</v>
      </c>
      <c r="Q2867">
        <v>311.04829999999998</v>
      </c>
      <c r="R2867">
        <v>268.63679999999999</v>
      </c>
      <c r="S2867">
        <v>8.6572999999999993</v>
      </c>
      <c r="T2867">
        <v>0.86188200000000004</v>
      </c>
      <c r="U2867">
        <v>5.3726999999999997E-2</v>
      </c>
      <c r="V2867">
        <v>38.622909999999997</v>
      </c>
      <c r="W2867" t="s">
        <v>6186</v>
      </c>
      <c r="X2867">
        <v>0.46500000000000002</v>
      </c>
      <c r="Y2867">
        <v>0.53500000000000003</v>
      </c>
      <c r="Z2867">
        <v>1.4E-2</v>
      </c>
      <c r="AA2867" t="s">
        <v>6186</v>
      </c>
      <c r="AB2867">
        <v>0.98599999999999999</v>
      </c>
      <c r="AC2867" t="s">
        <v>6186</v>
      </c>
      <c r="AD2867" t="s">
        <v>6186</v>
      </c>
      <c r="AE2867" t="s">
        <v>6186</v>
      </c>
      <c r="AF2867" t="s">
        <v>6186</v>
      </c>
      <c r="AG2867">
        <v>1</v>
      </c>
      <c r="AH2867" t="s">
        <v>6186</v>
      </c>
      <c r="AI2867" t="s">
        <v>6186</v>
      </c>
      <c r="AJ2867" t="s">
        <v>6186</v>
      </c>
      <c r="AK2867" t="s">
        <v>6186</v>
      </c>
      <c r="AL2867" t="s">
        <v>6186</v>
      </c>
      <c r="AM2867" t="s">
        <v>6186</v>
      </c>
      <c r="AN2867" t="s">
        <v>6186</v>
      </c>
      <c r="AO2867">
        <v>0</v>
      </c>
      <c r="AP2867">
        <v>1</v>
      </c>
      <c r="AQ2867" t="s">
        <v>6186</v>
      </c>
      <c r="AR2867" t="s">
        <v>6186</v>
      </c>
      <c r="AS2867" t="s">
        <v>6186</v>
      </c>
      <c r="AT2867">
        <v>9.0999999999999998E-2</v>
      </c>
      <c r="AU2867">
        <v>3.0000000000000001E-3</v>
      </c>
      <c r="AV2867">
        <v>4.0999999999999996</v>
      </c>
      <c r="AW2867" t="s">
        <v>6186</v>
      </c>
      <c r="AX2867">
        <v>7.9</v>
      </c>
      <c r="AY2867">
        <v>0.871</v>
      </c>
      <c r="AZ2867">
        <v>0.126</v>
      </c>
      <c r="BA2867">
        <v>3.0000000000000001E-3</v>
      </c>
      <c r="BB2867" t="s">
        <v>6186</v>
      </c>
      <c r="BC2867" t="s">
        <v>6186</v>
      </c>
      <c r="BD2867" t="s">
        <v>6186</v>
      </c>
    </row>
    <row r="2868" spans="1:56">
      <c r="A2868" t="s">
        <v>6189</v>
      </c>
      <c r="B2868">
        <v>5000</v>
      </c>
      <c r="C2868">
        <v>2005</v>
      </c>
      <c r="D2868">
        <v>679</v>
      </c>
      <c r="E2868">
        <v>4.2734000000000001E-2</v>
      </c>
      <c r="F2868">
        <v>19.379010000000001</v>
      </c>
      <c r="H2868">
        <v>15.597530000000001</v>
      </c>
      <c r="I2868">
        <f t="shared" si="48"/>
        <v>0.66654484702000005</v>
      </c>
      <c r="K2868">
        <v>13.368880000000001</v>
      </c>
      <c r="L2868">
        <v>17.84122</v>
      </c>
      <c r="M2868">
        <v>569.76985999999999</v>
      </c>
      <c r="N2868">
        <v>664.75279999999998</v>
      </c>
      <c r="O2868">
        <v>498.11606999999998</v>
      </c>
      <c r="P2868" t="s">
        <v>6186</v>
      </c>
      <c r="Q2868">
        <v>304.1979</v>
      </c>
      <c r="R2868">
        <v>272.39339999999999</v>
      </c>
      <c r="S2868">
        <v>8.4944000000000006</v>
      </c>
      <c r="T2868">
        <v>0.89210400000000001</v>
      </c>
      <c r="U2868">
        <v>5.4479E-2</v>
      </c>
      <c r="V2868">
        <v>39.061999999999998</v>
      </c>
      <c r="W2868" t="s">
        <v>6186</v>
      </c>
      <c r="X2868">
        <v>0.33500000000000002</v>
      </c>
      <c r="Y2868">
        <v>0.66500000000000004</v>
      </c>
      <c r="Z2868">
        <v>2.3E-2</v>
      </c>
      <c r="AA2868" t="s">
        <v>6186</v>
      </c>
      <c r="AB2868">
        <v>0.97699999999999998</v>
      </c>
      <c r="AC2868" t="s">
        <v>6186</v>
      </c>
      <c r="AD2868" t="s">
        <v>6186</v>
      </c>
      <c r="AE2868" t="s">
        <v>6186</v>
      </c>
      <c r="AF2868" t="s">
        <v>6186</v>
      </c>
      <c r="AG2868">
        <v>1</v>
      </c>
      <c r="AH2868" t="s">
        <v>6186</v>
      </c>
      <c r="AI2868" t="s">
        <v>6186</v>
      </c>
      <c r="AJ2868" t="s">
        <v>6186</v>
      </c>
      <c r="AK2868" t="s">
        <v>6186</v>
      </c>
      <c r="AL2868" t="s">
        <v>6186</v>
      </c>
      <c r="AM2868" t="s">
        <v>6186</v>
      </c>
      <c r="AN2868" t="s">
        <v>6186</v>
      </c>
      <c r="AO2868">
        <v>1E-3</v>
      </c>
      <c r="AP2868">
        <v>0.999</v>
      </c>
      <c r="AQ2868" t="s">
        <v>6186</v>
      </c>
      <c r="AR2868" t="s">
        <v>6186</v>
      </c>
      <c r="AS2868" t="s">
        <v>6186</v>
      </c>
      <c r="AT2868">
        <v>0.15</v>
      </c>
      <c r="AU2868">
        <v>0.15</v>
      </c>
      <c r="AV2868">
        <v>4.4000000000000004</v>
      </c>
      <c r="AW2868" t="s">
        <v>6186</v>
      </c>
      <c r="AX2868">
        <v>7.8</v>
      </c>
      <c r="AY2868">
        <v>0.63100000000000001</v>
      </c>
      <c r="AZ2868">
        <v>0.36399999999999999</v>
      </c>
      <c r="BA2868">
        <v>6.0000000000000001E-3</v>
      </c>
      <c r="BB2868" t="s">
        <v>6186</v>
      </c>
      <c r="BC2868" t="s">
        <v>6186</v>
      </c>
      <c r="BD2868" t="s">
        <v>6186</v>
      </c>
    </row>
    <row r="2869" spans="1:56">
      <c r="A2869" t="s">
        <v>6189</v>
      </c>
      <c r="B2869">
        <v>5000</v>
      </c>
      <c r="C2869">
        <v>2006</v>
      </c>
      <c r="D2869">
        <v>608</v>
      </c>
      <c r="E2869">
        <v>4.0254999999999999E-2</v>
      </c>
      <c r="F2869">
        <v>19.934650000000001</v>
      </c>
      <c r="H2869">
        <v>15.98546</v>
      </c>
      <c r="I2869">
        <f t="shared" si="48"/>
        <v>0.6434946923</v>
      </c>
      <c r="K2869">
        <v>13.823639999999999</v>
      </c>
      <c r="L2869">
        <v>18.123609999999999</v>
      </c>
      <c r="M2869">
        <v>555.94259</v>
      </c>
      <c r="N2869">
        <v>642.88435000000004</v>
      </c>
      <c r="O2869">
        <v>490.35494999999997</v>
      </c>
      <c r="P2869" t="s">
        <v>6186</v>
      </c>
      <c r="Q2869">
        <v>296.72579999999999</v>
      </c>
      <c r="R2869">
        <v>265.17849999999999</v>
      </c>
      <c r="S2869">
        <v>8.7248999999999999</v>
      </c>
      <c r="T2869">
        <v>0.89126399999999995</v>
      </c>
      <c r="U2869">
        <v>5.3036E-2</v>
      </c>
      <c r="V2869">
        <v>40.028449999999999</v>
      </c>
      <c r="W2869" t="s">
        <v>6186</v>
      </c>
      <c r="X2869">
        <v>0.28899999999999998</v>
      </c>
      <c r="Y2869">
        <v>0.71099999999999997</v>
      </c>
      <c r="Z2869">
        <v>3.7999999999999999E-2</v>
      </c>
      <c r="AA2869" t="s">
        <v>6186</v>
      </c>
      <c r="AB2869">
        <v>0.96199999999999997</v>
      </c>
      <c r="AC2869" t="s">
        <v>6186</v>
      </c>
      <c r="AD2869" t="s">
        <v>6186</v>
      </c>
      <c r="AE2869" t="s">
        <v>6186</v>
      </c>
      <c r="AF2869" t="s">
        <v>6186</v>
      </c>
      <c r="AG2869">
        <v>1</v>
      </c>
      <c r="AH2869" t="s">
        <v>6186</v>
      </c>
      <c r="AI2869" t="s">
        <v>6186</v>
      </c>
      <c r="AJ2869" t="s">
        <v>6186</v>
      </c>
      <c r="AK2869" t="s">
        <v>6186</v>
      </c>
      <c r="AL2869" t="s">
        <v>6186</v>
      </c>
      <c r="AM2869" t="s">
        <v>6186</v>
      </c>
      <c r="AN2869" t="s">
        <v>6186</v>
      </c>
      <c r="AO2869">
        <v>1E-3</v>
      </c>
      <c r="AP2869">
        <v>0.999</v>
      </c>
      <c r="AQ2869" t="s">
        <v>6186</v>
      </c>
      <c r="AR2869" t="s">
        <v>6186</v>
      </c>
      <c r="AS2869">
        <v>4.0000000000000001E-3</v>
      </c>
      <c r="AT2869">
        <v>0.20200000000000001</v>
      </c>
      <c r="AU2869">
        <v>0.20200000000000001</v>
      </c>
      <c r="AV2869">
        <v>4.3</v>
      </c>
      <c r="AW2869" t="s">
        <v>6186</v>
      </c>
      <c r="AX2869">
        <v>7.6</v>
      </c>
      <c r="AY2869">
        <v>0.70199999999999996</v>
      </c>
      <c r="AZ2869">
        <v>0.28399999999999997</v>
      </c>
      <c r="BA2869">
        <v>1.4E-2</v>
      </c>
      <c r="BB2869" t="s">
        <v>6186</v>
      </c>
      <c r="BC2869" t="s">
        <v>6186</v>
      </c>
      <c r="BD2869" t="s">
        <v>6186</v>
      </c>
    </row>
    <row r="2870" spans="1:56">
      <c r="A2870" t="s">
        <v>6189</v>
      </c>
      <c r="B2870">
        <v>5000</v>
      </c>
      <c r="C2870">
        <v>2007</v>
      </c>
      <c r="D2870">
        <v>444</v>
      </c>
      <c r="E2870">
        <v>2.9038999999999999E-2</v>
      </c>
      <c r="F2870">
        <v>19.96105</v>
      </c>
      <c r="H2870">
        <v>16.080770000000001</v>
      </c>
      <c r="I2870">
        <f t="shared" si="48"/>
        <v>0.46696948002999999</v>
      </c>
      <c r="K2870">
        <v>13.68993</v>
      </c>
      <c r="L2870">
        <v>18.520859999999999</v>
      </c>
      <c r="M2870">
        <v>552.64755000000002</v>
      </c>
      <c r="N2870">
        <v>649.16345000000001</v>
      </c>
      <c r="O2870">
        <v>479.83731</v>
      </c>
      <c r="P2870" t="s">
        <v>6186</v>
      </c>
      <c r="Q2870">
        <v>281.70339999999999</v>
      </c>
      <c r="R2870">
        <v>244.57640000000001</v>
      </c>
      <c r="S2870">
        <v>9.2565000000000008</v>
      </c>
      <c r="T2870">
        <v>0.86564300000000005</v>
      </c>
      <c r="U2870">
        <v>4.8915E-2</v>
      </c>
      <c r="V2870">
        <v>40.277250000000002</v>
      </c>
      <c r="W2870" t="s">
        <v>6186</v>
      </c>
      <c r="X2870">
        <v>0.17100000000000001</v>
      </c>
      <c r="Y2870">
        <v>0.82899999999999996</v>
      </c>
      <c r="Z2870">
        <v>3.2000000000000001E-2</v>
      </c>
      <c r="AA2870" t="s">
        <v>6186</v>
      </c>
      <c r="AB2870">
        <v>0.96799999999999997</v>
      </c>
      <c r="AC2870" t="s">
        <v>6186</v>
      </c>
      <c r="AD2870" t="s">
        <v>6186</v>
      </c>
      <c r="AE2870" t="s">
        <v>6186</v>
      </c>
      <c r="AF2870" t="s">
        <v>6186</v>
      </c>
      <c r="AG2870">
        <v>1</v>
      </c>
      <c r="AH2870" t="s">
        <v>6186</v>
      </c>
      <c r="AI2870" t="s">
        <v>6186</v>
      </c>
      <c r="AJ2870" t="s">
        <v>6186</v>
      </c>
      <c r="AK2870" t="s">
        <v>6186</v>
      </c>
      <c r="AL2870" t="s">
        <v>6186</v>
      </c>
      <c r="AM2870" t="s">
        <v>6186</v>
      </c>
      <c r="AN2870" t="s">
        <v>6186</v>
      </c>
      <c r="AO2870">
        <v>1E-3</v>
      </c>
      <c r="AP2870">
        <v>0.999</v>
      </c>
      <c r="AQ2870" t="s">
        <v>6186</v>
      </c>
      <c r="AR2870" t="s">
        <v>6186</v>
      </c>
      <c r="AS2870">
        <v>1.6E-2</v>
      </c>
      <c r="AT2870">
        <v>0.10299999999999999</v>
      </c>
      <c r="AU2870">
        <v>0.20799999999999999</v>
      </c>
      <c r="AV2870">
        <v>4.4000000000000004</v>
      </c>
      <c r="AW2870" t="s">
        <v>6186</v>
      </c>
      <c r="AX2870">
        <v>7.3</v>
      </c>
      <c r="AY2870">
        <v>0.67300000000000004</v>
      </c>
      <c r="AZ2870">
        <v>0.28199999999999997</v>
      </c>
      <c r="BA2870">
        <v>4.4999999999999998E-2</v>
      </c>
      <c r="BB2870" t="s">
        <v>6186</v>
      </c>
      <c r="BC2870" t="s">
        <v>6186</v>
      </c>
      <c r="BD2870" t="s">
        <v>6186</v>
      </c>
    </row>
    <row r="2871" spans="1:56">
      <c r="A2871" t="s">
        <v>6189</v>
      </c>
      <c r="B2871">
        <v>5000</v>
      </c>
      <c r="C2871">
        <v>2008</v>
      </c>
      <c r="D2871">
        <v>257</v>
      </c>
      <c r="E2871">
        <v>1.8515E-2</v>
      </c>
      <c r="F2871">
        <v>20.336179999999999</v>
      </c>
      <c r="H2871">
        <v>16.34948</v>
      </c>
      <c r="I2871">
        <f t="shared" si="48"/>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6186</v>
      </c>
      <c r="X2871">
        <v>0.161</v>
      </c>
      <c r="Y2871">
        <v>0.83899999999999997</v>
      </c>
      <c r="Z2871">
        <v>1.7999999999999999E-2</v>
      </c>
      <c r="AA2871" t="s">
        <v>6186</v>
      </c>
      <c r="AB2871">
        <v>0.98199999999999998</v>
      </c>
      <c r="AC2871" t="s">
        <v>6186</v>
      </c>
      <c r="AD2871" t="s">
        <v>6186</v>
      </c>
      <c r="AE2871" t="s">
        <v>6186</v>
      </c>
      <c r="AF2871" t="s">
        <v>6186</v>
      </c>
      <c r="AG2871">
        <v>1</v>
      </c>
      <c r="AH2871" t="s">
        <v>6186</v>
      </c>
      <c r="AI2871" t="s">
        <v>6186</v>
      </c>
      <c r="AJ2871" t="s">
        <v>6186</v>
      </c>
      <c r="AK2871" t="s">
        <v>6186</v>
      </c>
      <c r="AL2871" t="s">
        <v>6186</v>
      </c>
      <c r="AM2871" t="s">
        <v>6186</v>
      </c>
      <c r="AN2871" t="s">
        <v>6186</v>
      </c>
      <c r="AO2871" t="s">
        <v>6186</v>
      </c>
      <c r="AP2871">
        <v>1</v>
      </c>
      <c r="AQ2871" t="s">
        <v>6186</v>
      </c>
      <c r="AR2871" t="s">
        <v>6186</v>
      </c>
      <c r="AS2871">
        <v>0.04</v>
      </c>
      <c r="AT2871">
        <v>8.3000000000000004E-2</v>
      </c>
      <c r="AU2871">
        <v>1.7000000000000001E-2</v>
      </c>
      <c r="AV2871">
        <v>4.2</v>
      </c>
      <c r="AW2871" t="s">
        <v>6186</v>
      </c>
      <c r="AX2871">
        <v>6.9</v>
      </c>
      <c r="AY2871">
        <v>0.78900000000000003</v>
      </c>
      <c r="AZ2871">
        <v>0.17499999999999999</v>
      </c>
      <c r="BA2871">
        <v>3.5999999999999997E-2</v>
      </c>
      <c r="BB2871" t="s">
        <v>6186</v>
      </c>
      <c r="BC2871" t="s">
        <v>6186</v>
      </c>
      <c r="BD2871" t="s">
        <v>6186</v>
      </c>
    </row>
    <row r="2872" spans="1:56">
      <c r="A2872" t="s">
        <v>6189</v>
      </c>
      <c r="B2872">
        <v>5000</v>
      </c>
      <c r="C2872">
        <v>2009</v>
      </c>
      <c r="D2872">
        <v>98</v>
      </c>
      <c r="E2872">
        <v>1.0529E-2</v>
      </c>
      <c r="F2872">
        <v>20.77384</v>
      </c>
      <c r="H2872">
        <v>16.677399999999999</v>
      </c>
      <c r="I2872">
        <f t="shared" si="48"/>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6186</v>
      </c>
      <c r="X2872">
        <v>0.183</v>
      </c>
      <c r="Y2872">
        <v>0.81699999999999995</v>
      </c>
      <c r="Z2872">
        <v>1E-3</v>
      </c>
      <c r="AA2872" t="s">
        <v>6186</v>
      </c>
      <c r="AB2872">
        <v>0.999</v>
      </c>
      <c r="AC2872" t="s">
        <v>6186</v>
      </c>
      <c r="AD2872" t="s">
        <v>6186</v>
      </c>
      <c r="AE2872" t="s">
        <v>6186</v>
      </c>
      <c r="AF2872" t="s">
        <v>6186</v>
      </c>
      <c r="AG2872">
        <v>1</v>
      </c>
      <c r="AH2872" t="s">
        <v>6186</v>
      </c>
      <c r="AI2872" t="s">
        <v>6186</v>
      </c>
      <c r="AJ2872" t="s">
        <v>6186</v>
      </c>
      <c r="AK2872" t="s">
        <v>6186</v>
      </c>
      <c r="AL2872" t="s">
        <v>6186</v>
      </c>
      <c r="AM2872" t="s">
        <v>6186</v>
      </c>
      <c r="AN2872" t="s">
        <v>6186</v>
      </c>
      <c r="AO2872" t="s">
        <v>6186</v>
      </c>
      <c r="AP2872">
        <v>1</v>
      </c>
      <c r="AQ2872" t="s">
        <v>6186</v>
      </c>
      <c r="AR2872" t="s">
        <v>6186</v>
      </c>
      <c r="AS2872">
        <v>9.8000000000000004E-2</v>
      </c>
      <c r="AT2872">
        <v>0.107</v>
      </c>
      <c r="AU2872">
        <v>5.2999999999999999E-2</v>
      </c>
      <c r="AV2872">
        <v>4.3</v>
      </c>
      <c r="AW2872" t="s">
        <v>6186</v>
      </c>
      <c r="AX2872">
        <v>7.1</v>
      </c>
      <c r="AY2872">
        <v>0.78400000000000003</v>
      </c>
      <c r="AZ2872">
        <v>0.14000000000000001</v>
      </c>
      <c r="BA2872">
        <v>7.5999999999999998E-2</v>
      </c>
      <c r="BB2872" t="s">
        <v>6186</v>
      </c>
      <c r="BC2872" t="s">
        <v>6186</v>
      </c>
      <c r="BD2872" t="s">
        <v>6186</v>
      </c>
    </row>
    <row r="2873" spans="1:56">
      <c r="A2873" t="s">
        <v>6189</v>
      </c>
      <c r="B2873">
        <v>5000</v>
      </c>
      <c r="C2873">
        <v>2010</v>
      </c>
      <c r="D2873">
        <v>110</v>
      </c>
      <c r="E2873">
        <v>9.9389999999999999E-3</v>
      </c>
      <c r="F2873">
        <v>20.890779999999999</v>
      </c>
      <c r="H2873">
        <v>16.800540000000002</v>
      </c>
      <c r="I2873">
        <f t="shared" si="48"/>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6186</v>
      </c>
      <c r="X2873">
        <v>0.26100000000000001</v>
      </c>
      <c r="Y2873">
        <v>0.73899999999999999</v>
      </c>
      <c r="Z2873">
        <v>1.0999999999999999E-2</v>
      </c>
      <c r="AA2873" t="s">
        <v>6186</v>
      </c>
      <c r="AB2873">
        <v>0.98899999999999999</v>
      </c>
      <c r="AC2873" t="s">
        <v>6186</v>
      </c>
      <c r="AD2873" t="s">
        <v>6186</v>
      </c>
      <c r="AE2873" t="s">
        <v>6186</v>
      </c>
      <c r="AF2873" t="s">
        <v>6186</v>
      </c>
      <c r="AG2873">
        <v>1</v>
      </c>
      <c r="AH2873" t="s">
        <v>6186</v>
      </c>
      <c r="AI2873" t="s">
        <v>6186</v>
      </c>
      <c r="AJ2873" t="s">
        <v>6186</v>
      </c>
      <c r="AK2873" t="s">
        <v>6186</v>
      </c>
      <c r="AL2873" t="s">
        <v>6186</v>
      </c>
      <c r="AM2873" t="s">
        <v>6186</v>
      </c>
      <c r="AN2873" t="s">
        <v>6186</v>
      </c>
      <c r="AO2873" t="s">
        <v>6186</v>
      </c>
      <c r="AP2873">
        <v>1</v>
      </c>
      <c r="AQ2873" t="s">
        <v>6186</v>
      </c>
      <c r="AR2873" t="s">
        <v>6186</v>
      </c>
      <c r="AS2873">
        <v>6.7000000000000004E-2</v>
      </c>
      <c r="AT2873">
        <v>0.17499999999999999</v>
      </c>
      <c r="AU2873">
        <v>0.28599999999999998</v>
      </c>
      <c r="AV2873">
        <v>4.5</v>
      </c>
      <c r="AW2873" t="s">
        <v>6186</v>
      </c>
      <c r="AX2873">
        <v>7.1</v>
      </c>
      <c r="AY2873">
        <v>0.6</v>
      </c>
      <c r="AZ2873">
        <v>0.28599999999999998</v>
      </c>
      <c r="BA2873">
        <v>0.114</v>
      </c>
      <c r="BB2873" t="s">
        <v>6186</v>
      </c>
      <c r="BC2873" t="s">
        <v>6186</v>
      </c>
      <c r="BD2873" t="s">
        <v>6186</v>
      </c>
    </row>
    <row r="2874" spans="1:56">
      <c r="A2874" t="s">
        <v>6189</v>
      </c>
      <c r="B2874">
        <v>5000</v>
      </c>
      <c r="C2874">
        <v>2011</v>
      </c>
      <c r="D2874">
        <v>106</v>
      </c>
      <c r="E2874">
        <v>8.796E-3</v>
      </c>
      <c r="F2874">
        <v>21.37593</v>
      </c>
      <c r="H2874">
        <v>17.237079999999999</v>
      </c>
      <c r="I2874">
        <f t="shared" si="48"/>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6186</v>
      </c>
      <c r="X2874">
        <v>0.27200000000000002</v>
      </c>
      <c r="Y2874">
        <v>0.72799999999999998</v>
      </c>
      <c r="Z2874" t="s">
        <v>6186</v>
      </c>
      <c r="AA2874" t="s">
        <v>6186</v>
      </c>
      <c r="AB2874">
        <v>1</v>
      </c>
      <c r="AC2874" t="s">
        <v>6186</v>
      </c>
      <c r="AD2874" t="s">
        <v>6186</v>
      </c>
      <c r="AE2874" t="s">
        <v>6186</v>
      </c>
      <c r="AF2874">
        <v>2E-3</v>
      </c>
      <c r="AG2874">
        <v>0.998</v>
      </c>
      <c r="AH2874" t="s">
        <v>6186</v>
      </c>
      <c r="AI2874" t="s">
        <v>6186</v>
      </c>
      <c r="AJ2874" t="s">
        <v>6186</v>
      </c>
      <c r="AK2874" t="s">
        <v>6186</v>
      </c>
      <c r="AL2874" t="s">
        <v>6186</v>
      </c>
      <c r="AM2874" t="s">
        <v>6186</v>
      </c>
      <c r="AN2874" t="s">
        <v>6186</v>
      </c>
      <c r="AO2874" t="s">
        <v>6186</v>
      </c>
      <c r="AP2874">
        <v>1</v>
      </c>
      <c r="AQ2874">
        <v>2E-3</v>
      </c>
      <c r="AR2874" t="s">
        <v>6186</v>
      </c>
      <c r="AS2874">
        <v>0.14599999999999999</v>
      </c>
      <c r="AT2874">
        <v>0.36199999999999999</v>
      </c>
      <c r="AU2874">
        <v>0.629</v>
      </c>
      <c r="AV2874">
        <v>4.9000000000000004</v>
      </c>
      <c r="AW2874" t="s">
        <v>6186</v>
      </c>
      <c r="AX2874">
        <v>6.8</v>
      </c>
      <c r="AY2874">
        <v>0.42899999999999999</v>
      </c>
      <c r="AZ2874">
        <v>0.21299999999999999</v>
      </c>
      <c r="BA2874">
        <v>0.35799999999999998</v>
      </c>
      <c r="BB2874" t="s">
        <v>6186</v>
      </c>
      <c r="BC2874" t="s">
        <v>6186</v>
      </c>
      <c r="BD2874" t="s">
        <v>6186</v>
      </c>
    </row>
    <row r="2875" spans="1:56">
      <c r="A2875" t="s">
        <v>6189</v>
      </c>
      <c r="B2875">
        <v>5000</v>
      </c>
      <c r="C2875">
        <v>2012</v>
      </c>
      <c r="D2875">
        <v>126</v>
      </c>
      <c r="E2875">
        <v>9.3360000000000005E-3</v>
      </c>
      <c r="F2875">
        <v>21.46237</v>
      </c>
      <c r="H2875">
        <v>17.307110000000002</v>
      </c>
      <c r="I2875">
        <f t="shared" si="48"/>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6186</v>
      </c>
      <c r="X2875">
        <v>0.308</v>
      </c>
      <c r="Y2875">
        <v>0.69199999999999995</v>
      </c>
      <c r="Z2875" t="s">
        <v>6186</v>
      </c>
      <c r="AA2875" t="s">
        <v>6186</v>
      </c>
      <c r="AB2875">
        <v>1</v>
      </c>
      <c r="AC2875" t="s">
        <v>6186</v>
      </c>
      <c r="AD2875" t="s">
        <v>6186</v>
      </c>
      <c r="AE2875" t="s">
        <v>6186</v>
      </c>
      <c r="AF2875">
        <v>6.0000000000000001E-3</v>
      </c>
      <c r="AG2875">
        <v>0.99399999999999999</v>
      </c>
      <c r="AH2875" t="s">
        <v>6186</v>
      </c>
      <c r="AI2875" t="s">
        <v>6186</v>
      </c>
      <c r="AJ2875" t="s">
        <v>6186</v>
      </c>
      <c r="AK2875" t="s">
        <v>6186</v>
      </c>
      <c r="AL2875" t="s">
        <v>6186</v>
      </c>
      <c r="AM2875" t="s">
        <v>6186</v>
      </c>
      <c r="AN2875" t="s">
        <v>6186</v>
      </c>
      <c r="AO2875" t="s">
        <v>6186</v>
      </c>
      <c r="AP2875">
        <v>1</v>
      </c>
      <c r="AQ2875">
        <v>6.0000000000000001E-3</v>
      </c>
      <c r="AR2875" t="s">
        <v>6186</v>
      </c>
      <c r="AS2875">
        <v>0.193</v>
      </c>
      <c r="AT2875">
        <v>0.39300000000000002</v>
      </c>
      <c r="AU2875">
        <v>0.66</v>
      </c>
      <c r="AV2875">
        <v>5.3</v>
      </c>
      <c r="AW2875" t="s">
        <v>6186</v>
      </c>
      <c r="AX2875">
        <v>7</v>
      </c>
      <c r="AY2875">
        <v>0.27</v>
      </c>
      <c r="AZ2875">
        <v>0.185</v>
      </c>
      <c r="BA2875">
        <v>0.54500000000000004</v>
      </c>
      <c r="BB2875" t="s">
        <v>6186</v>
      </c>
      <c r="BC2875" t="s">
        <v>6186</v>
      </c>
      <c r="BD2875" t="s">
        <v>6186</v>
      </c>
    </row>
    <row r="2876" spans="1:56">
      <c r="A2876" t="s">
        <v>6189</v>
      </c>
      <c r="B2876">
        <v>5000</v>
      </c>
      <c r="C2876">
        <v>2013</v>
      </c>
      <c r="D2876">
        <v>156</v>
      </c>
      <c r="E2876">
        <v>1.0279999999999999E-2</v>
      </c>
      <c r="F2876">
        <v>22.281410000000001</v>
      </c>
      <c r="H2876">
        <v>17.9312</v>
      </c>
      <c r="I2876">
        <f t="shared" si="48"/>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6186</v>
      </c>
      <c r="X2876">
        <v>0.30599999999999999</v>
      </c>
      <c r="Y2876">
        <v>0.69399999999999995</v>
      </c>
      <c r="Z2876" t="s">
        <v>6186</v>
      </c>
      <c r="AA2876" t="s">
        <v>6186</v>
      </c>
      <c r="AB2876">
        <v>1</v>
      </c>
      <c r="AC2876" t="s">
        <v>6186</v>
      </c>
      <c r="AD2876" t="s">
        <v>6186</v>
      </c>
      <c r="AE2876" t="s">
        <v>6186</v>
      </c>
      <c r="AF2876">
        <v>6.0000000000000001E-3</v>
      </c>
      <c r="AG2876">
        <v>0.99399999999999999</v>
      </c>
      <c r="AH2876" t="s">
        <v>6186</v>
      </c>
      <c r="AI2876" t="s">
        <v>6186</v>
      </c>
      <c r="AJ2876" t="s">
        <v>6186</v>
      </c>
      <c r="AK2876" t="s">
        <v>6186</v>
      </c>
      <c r="AL2876" t="s">
        <v>6186</v>
      </c>
      <c r="AM2876" t="s">
        <v>6186</v>
      </c>
      <c r="AN2876" t="s">
        <v>6186</v>
      </c>
      <c r="AO2876" t="s">
        <v>6186</v>
      </c>
      <c r="AP2876">
        <v>1</v>
      </c>
      <c r="AQ2876">
        <v>6.0000000000000001E-3</v>
      </c>
      <c r="AR2876" t="s">
        <v>6186</v>
      </c>
      <c r="AS2876">
        <v>0.128</v>
      </c>
      <c r="AT2876">
        <v>0.57699999999999996</v>
      </c>
      <c r="AU2876">
        <v>0.78300000000000003</v>
      </c>
      <c r="AV2876">
        <v>5.5</v>
      </c>
      <c r="AW2876" t="s">
        <v>6186</v>
      </c>
      <c r="AX2876">
        <v>6.8</v>
      </c>
      <c r="AY2876">
        <v>0.21199999999999999</v>
      </c>
      <c r="AZ2876">
        <v>0.17899999999999999</v>
      </c>
      <c r="BA2876">
        <v>0.54700000000000004</v>
      </c>
      <c r="BB2876" t="s">
        <v>6186</v>
      </c>
      <c r="BC2876">
        <v>6.3E-2</v>
      </c>
      <c r="BD2876" t="s">
        <v>6186</v>
      </c>
    </row>
    <row r="2877" spans="1:56">
      <c r="A2877" t="s">
        <v>6189</v>
      </c>
      <c r="B2877">
        <v>5000</v>
      </c>
      <c r="C2877">
        <v>2014</v>
      </c>
      <c r="D2877">
        <v>204</v>
      </c>
      <c r="E2877">
        <v>1.3176E-2</v>
      </c>
      <c r="F2877">
        <v>23.9239</v>
      </c>
      <c r="H2877">
        <v>19.171299999999999</v>
      </c>
      <c r="I2877">
        <f t="shared" si="48"/>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6186</v>
      </c>
      <c r="X2877">
        <v>0.248</v>
      </c>
      <c r="Y2877">
        <v>0.752</v>
      </c>
      <c r="Z2877" t="s">
        <v>6186</v>
      </c>
      <c r="AA2877" t="s">
        <v>6186</v>
      </c>
      <c r="AB2877">
        <v>1</v>
      </c>
      <c r="AC2877" t="s">
        <v>6186</v>
      </c>
      <c r="AD2877" t="s">
        <v>6186</v>
      </c>
      <c r="AE2877" t="s">
        <v>6186</v>
      </c>
      <c r="AF2877">
        <v>0.45200000000000001</v>
      </c>
      <c r="AG2877">
        <v>0.54800000000000004</v>
      </c>
      <c r="AH2877" t="s">
        <v>6186</v>
      </c>
      <c r="AI2877" t="s">
        <v>6186</v>
      </c>
      <c r="AJ2877" t="s">
        <v>6186</v>
      </c>
      <c r="AK2877" t="s">
        <v>6186</v>
      </c>
      <c r="AL2877" t="s">
        <v>6186</v>
      </c>
      <c r="AM2877" t="s">
        <v>6186</v>
      </c>
      <c r="AN2877" t="s">
        <v>6186</v>
      </c>
      <c r="AO2877" t="s">
        <v>6186</v>
      </c>
      <c r="AP2877">
        <v>1</v>
      </c>
      <c r="AQ2877">
        <v>7.0000000000000001E-3</v>
      </c>
      <c r="AR2877" t="s">
        <v>6186</v>
      </c>
      <c r="AS2877">
        <v>0.54700000000000004</v>
      </c>
      <c r="AT2877">
        <v>0.45300000000000001</v>
      </c>
      <c r="AU2877">
        <v>1</v>
      </c>
      <c r="AV2877">
        <v>6.1</v>
      </c>
      <c r="AW2877" t="s">
        <v>6186</v>
      </c>
      <c r="AX2877">
        <v>6.5</v>
      </c>
      <c r="AY2877" t="s">
        <v>6186</v>
      </c>
      <c r="AZ2877">
        <v>0.124</v>
      </c>
      <c r="BA2877">
        <v>0.76300000000000001</v>
      </c>
      <c r="BB2877" t="s">
        <v>6186</v>
      </c>
      <c r="BC2877">
        <v>0.113</v>
      </c>
      <c r="BD2877" t="s">
        <v>6186</v>
      </c>
    </row>
    <row r="2878" spans="1:56">
      <c r="A2878" t="s">
        <v>6189</v>
      </c>
      <c r="B2878">
        <v>5000</v>
      </c>
      <c r="C2878">
        <v>2015</v>
      </c>
      <c r="D2878">
        <v>488</v>
      </c>
      <c r="E2878">
        <v>2.9152999999999998E-2</v>
      </c>
      <c r="F2878">
        <v>23.671029999999998</v>
      </c>
      <c r="H2878">
        <v>18.961169999999999</v>
      </c>
      <c r="I2878">
        <f t="shared" si="48"/>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6186</v>
      </c>
      <c r="X2878">
        <v>0.67</v>
      </c>
      <c r="Y2878">
        <v>0.33</v>
      </c>
      <c r="Z2878">
        <v>0</v>
      </c>
      <c r="AA2878" t="s">
        <v>6186</v>
      </c>
      <c r="AB2878">
        <v>1</v>
      </c>
      <c r="AC2878" t="s">
        <v>6186</v>
      </c>
      <c r="AD2878" t="s">
        <v>6186</v>
      </c>
      <c r="AE2878" t="s">
        <v>6186</v>
      </c>
      <c r="AF2878">
        <v>0.622</v>
      </c>
      <c r="AG2878">
        <v>0.378</v>
      </c>
      <c r="AH2878" t="s">
        <v>6186</v>
      </c>
      <c r="AI2878" t="s">
        <v>6186</v>
      </c>
      <c r="AJ2878" t="s">
        <v>6186</v>
      </c>
      <c r="AK2878" t="s">
        <v>6186</v>
      </c>
      <c r="AL2878" t="s">
        <v>6186</v>
      </c>
      <c r="AM2878" t="s">
        <v>6186</v>
      </c>
      <c r="AN2878" t="s">
        <v>6186</v>
      </c>
      <c r="AO2878" t="s">
        <v>6186</v>
      </c>
      <c r="AP2878">
        <v>1</v>
      </c>
      <c r="AQ2878">
        <v>0.49399999999999999</v>
      </c>
      <c r="AR2878">
        <v>0.19800000000000001</v>
      </c>
      <c r="AS2878">
        <v>0.14899999999999999</v>
      </c>
      <c r="AT2878">
        <v>0.85099999999999998</v>
      </c>
      <c r="AU2878">
        <v>0.71399999999999997</v>
      </c>
      <c r="AV2878">
        <v>6.1</v>
      </c>
      <c r="AW2878" t="s">
        <v>6186</v>
      </c>
      <c r="AX2878">
        <v>6.7</v>
      </c>
      <c r="AY2878" t="s">
        <v>6186</v>
      </c>
      <c r="AZ2878">
        <v>1.2999999999999999E-2</v>
      </c>
      <c r="BA2878">
        <v>0.94399999999999995</v>
      </c>
      <c r="BB2878" t="s">
        <v>6186</v>
      </c>
      <c r="BC2878">
        <v>4.2999999999999997E-2</v>
      </c>
      <c r="BD2878" t="s">
        <v>6186</v>
      </c>
    </row>
    <row r="2879" spans="1:56">
      <c r="A2879" t="s">
        <v>6189</v>
      </c>
      <c r="B2879">
        <v>5000</v>
      </c>
      <c r="C2879">
        <v>2016</v>
      </c>
      <c r="D2879">
        <v>521</v>
      </c>
      <c r="E2879">
        <v>3.1999E-2</v>
      </c>
      <c r="F2879">
        <v>23.775320000000001</v>
      </c>
      <c r="H2879">
        <v>19.03059</v>
      </c>
      <c r="I2879">
        <f t="shared" si="48"/>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6186</v>
      </c>
      <c r="X2879">
        <v>0.69299999999999995</v>
      </c>
      <c r="Y2879">
        <v>0.307</v>
      </c>
      <c r="Z2879">
        <v>1E-3</v>
      </c>
      <c r="AA2879" t="s">
        <v>6186</v>
      </c>
      <c r="AB2879">
        <v>0.999</v>
      </c>
      <c r="AC2879" t="s">
        <v>6186</v>
      </c>
      <c r="AD2879" t="s">
        <v>6186</v>
      </c>
      <c r="AE2879" t="s">
        <v>6186</v>
      </c>
      <c r="AF2879">
        <v>0.58699999999999997</v>
      </c>
      <c r="AG2879">
        <v>0.39100000000000001</v>
      </c>
      <c r="AH2879" t="s">
        <v>6186</v>
      </c>
      <c r="AI2879">
        <v>2.1999999999999999E-2</v>
      </c>
      <c r="AJ2879">
        <v>2.1999999999999999E-2</v>
      </c>
      <c r="AK2879" t="s">
        <v>6186</v>
      </c>
      <c r="AL2879" t="s">
        <v>6186</v>
      </c>
      <c r="AM2879" t="s">
        <v>6186</v>
      </c>
      <c r="AN2879" t="s">
        <v>6186</v>
      </c>
      <c r="AO2879" t="s">
        <v>6186</v>
      </c>
      <c r="AP2879">
        <v>0.97799999999999998</v>
      </c>
      <c r="AQ2879">
        <v>0.51200000000000001</v>
      </c>
      <c r="AR2879">
        <v>0.248</v>
      </c>
      <c r="AS2879">
        <v>0.11899999999999999</v>
      </c>
      <c r="AT2879">
        <v>0.88100000000000001</v>
      </c>
      <c r="AU2879">
        <v>0.69299999999999995</v>
      </c>
      <c r="AV2879">
        <v>6.1</v>
      </c>
      <c r="AW2879" t="s">
        <v>6186</v>
      </c>
      <c r="AX2879">
        <v>6.6</v>
      </c>
      <c r="AY2879" t="s">
        <v>6186</v>
      </c>
      <c r="AZ2879">
        <v>1.6E-2</v>
      </c>
      <c r="BA2879">
        <v>0.93</v>
      </c>
      <c r="BB2879" t="s">
        <v>6186</v>
      </c>
      <c r="BC2879">
        <v>5.3999999999999999E-2</v>
      </c>
      <c r="BD2879" t="s">
        <v>6186</v>
      </c>
    </row>
    <row r="2880" spans="1:56">
      <c r="A2880" t="s">
        <v>6189</v>
      </c>
      <c r="B2880">
        <v>5000</v>
      </c>
      <c r="C2880">
        <v>2017</v>
      </c>
      <c r="D2880">
        <v>460</v>
      </c>
      <c r="E2880">
        <v>2.7035E-2</v>
      </c>
      <c r="F2880">
        <v>24.489159999999998</v>
      </c>
      <c r="H2880">
        <v>19.56596</v>
      </c>
      <c r="I2880">
        <f t="shared" si="48"/>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6186</v>
      </c>
      <c r="X2880">
        <v>0.68100000000000005</v>
      </c>
      <c r="Y2880">
        <v>0.31900000000000001</v>
      </c>
      <c r="Z2880">
        <v>1E-3</v>
      </c>
      <c r="AA2880" t="s">
        <v>6186</v>
      </c>
      <c r="AB2880">
        <v>0.999</v>
      </c>
      <c r="AC2880" t="s">
        <v>6186</v>
      </c>
      <c r="AD2880" t="s">
        <v>6186</v>
      </c>
      <c r="AE2880" t="s">
        <v>6186</v>
      </c>
      <c r="AF2880">
        <v>0.57099999999999995</v>
      </c>
      <c r="AG2880">
        <v>0.40400000000000003</v>
      </c>
      <c r="AH2880" t="s">
        <v>6186</v>
      </c>
      <c r="AI2880">
        <v>2.4E-2</v>
      </c>
      <c r="AJ2880">
        <v>2.4E-2</v>
      </c>
      <c r="AK2880" t="s">
        <v>6186</v>
      </c>
      <c r="AL2880" t="s">
        <v>6186</v>
      </c>
      <c r="AM2880" t="s">
        <v>6186</v>
      </c>
      <c r="AN2880" t="s">
        <v>6186</v>
      </c>
      <c r="AO2880" t="s">
        <v>6186</v>
      </c>
      <c r="AP2880">
        <v>0.97599999999999998</v>
      </c>
      <c r="AQ2880">
        <v>0.49</v>
      </c>
      <c r="AR2880">
        <v>0.46600000000000003</v>
      </c>
      <c r="AS2880">
        <v>0.126</v>
      </c>
      <c r="AT2880">
        <v>0.88100000000000001</v>
      </c>
      <c r="AU2880">
        <v>0.7</v>
      </c>
      <c r="AV2880">
        <v>7.1</v>
      </c>
      <c r="AW2880" t="s">
        <v>6186</v>
      </c>
      <c r="AX2880">
        <v>6.6</v>
      </c>
      <c r="AY2880" t="s">
        <v>6186</v>
      </c>
      <c r="AZ2880">
        <v>1.2999999999999999E-2</v>
      </c>
      <c r="BA2880">
        <v>0.66200000000000003</v>
      </c>
      <c r="BB2880" t="s">
        <v>6186</v>
      </c>
      <c r="BC2880">
        <v>9.1999999999999998E-2</v>
      </c>
      <c r="BD2880">
        <v>0.23300000000000001</v>
      </c>
    </row>
    <row r="2881" spans="1:56">
      <c r="A2881" t="s">
        <v>6189</v>
      </c>
      <c r="B2881">
        <v>5000</v>
      </c>
      <c r="C2881">
        <v>2018</v>
      </c>
      <c r="D2881">
        <v>667</v>
      </c>
      <c r="E2881">
        <v>4.1043999999999997E-2</v>
      </c>
      <c r="F2881">
        <v>24.875319999999999</v>
      </c>
      <c r="H2881">
        <v>19.74906</v>
      </c>
      <c r="I2881">
        <f t="shared" si="48"/>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6186</v>
      </c>
      <c r="X2881">
        <v>0.73499999999999999</v>
      </c>
      <c r="Y2881">
        <v>0.26500000000000001</v>
      </c>
      <c r="Z2881">
        <v>0</v>
      </c>
      <c r="AA2881" t="s">
        <v>6186</v>
      </c>
      <c r="AB2881">
        <v>1</v>
      </c>
      <c r="AC2881" t="s">
        <v>6186</v>
      </c>
      <c r="AD2881" t="s">
        <v>6186</v>
      </c>
      <c r="AE2881" t="s">
        <v>6186</v>
      </c>
      <c r="AF2881">
        <v>8.3000000000000004E-2</v>
      </c>
      <c r="AG2881">
        <v>0.9</v>
      </c>
      <c r="AH2881" t="s">
        <v>6186</v>
      </c>
      <c r="AI2881">
        <v>1.7000000000000001E-2</v>
      </c>
      <c r="AJ2881">
        <v>1.7000000000000001E-2</v>
      </c>
      <c r="AK2881" t="s">
        <v>6186</v>
      </c>
      <c r="AL2881" t="s">
        <v>6186</v>
      </c>
      <c r="AM2881" t="s">
        <v>6186</v>
      </c>
      <c r="AN2881" t="s">
        <v>6186</v>
      </c>
      <c r="AO2881" t="s">
        <v>6186</v>
      </c>
      <c r="AP2881">
        <v>0.98299999999999998</v>
      </c>
      <c r="AQ2881">
        <v>0.53100000000000003</v>
      </c>
      <c r="AR2881">
        <v>0.83799999999999997</v>
      </c>
      <c r="AS2881">
        <v>0.09</v>
      </c>
      <c r="AT2881">
        <v>0.92400000000000004</v>
      </c>
      <c r="AU2881">
        <v>0.69</v>
      </c>
      <c r="AV2881">
        <v>9.3000000000000007</v>
      </c>
      <c r="AW2881" t="s">
        <v>6186</v>
      </c>
      <c r="AX2881">
        <v>6.6</v>
      </c>
      <c r="AY2881" t="s">
        <v>6186</v>
      </c>
      <c r="AZ2881">
        <v>1.2999999999999999E-2</v>
      </c>
      <c r="BA2881">
        <v>0.11600000000000001</v>
      </c>
      <c r="BB2881" t="s">
        <v>6186</v>
      </c>
      <c r="BC2881">
        <v>6.4000000000000001E-2</v>
      </c>
      <c r="BD2881">
        <v>0.80700000000000005</v>
      </c>
    </row>
    <row r="2882" spans="1:56">
      <c r="A2882" t="s">
        <v>6189</v>
      </c>
      <c r="B2882">
        <v>5000</v>
      </c>
      <c r="C2882">
        <v>2019</v>
      </c>
      <c r="D2882">
        <v>764</v>
      </c>
      <c r="E2882">
        <v>4.7365999999999998E-2</v>
      </c>
      <c r="F2882">
        <v>24.541129999999999</v>
      </c>
      <c r="H2882">
        <v>19.526129999999998</v>
      </c>
      <c r="I2882">
        <f t="shared" si="48"/>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6186</v>
      </c>
      <c r="X2882">
        <v>0.71499999999999997</v>
      </c>
      <c r="Y2882">
        <v>0.28499999999999998</v>
      </c>
      <c r="Z2882">
        <v>0</v>
      </c>
      <c r="AA2882" t="s">
        <v>6186</v>
      </c>
      <c r="AB2882">
        <v>1</v>
      </c>
      <c r="AC2882" t="s">
        <v>6186</v>
      </c>
      <c r="AD2882" t="s">
        <v>6186</v>
      </c>
      <c r="AE2882" t="s">
        <v>6186</v>
      </c>
      <c r="AF2882">
        <v>0.33800000000000002</v>
      </c>
      <c r="AG2882">
        <v>0.65500000000000003</v>
      </c>
      <c r="AH2882" t="s">
        <v>6186</v>
      </c>
      <c r="AI2882">
        <v>7.0000000000000001E-3</v>
      </c>
      <c r="AJ2882">
        <v>7.0000000000000001E-3</v>
      </c>
      <c r="AK2882" t="s">
        <v>6186</v>
      </c>
      <c r="AL2882" t="s">
        <v>6186</v>
      </c>
      <c r="AM2882" t="s">
        <v>6186</v>
      </c>
      <c r="AN2882" t="s">
        <v>6186</v>
      </c>
      <c r="AO2882">
        <v>1.0999999999999999E-2</v>
      </c>
      <c r="AP2882">
        <v>0.98199999999999998</v>
      </c>
      <c r="AQ2882">
        <v>0.38500000000000001</v>
      </c>
      <c r="AR2882">
        <v>0.84</v>
      </c>
      <c r="AS2882">
        <v>0.35899999999999999</v>
      </c>
      <c r="AT2882">
        <v>0.67200000000000004</v>
      </c>
      <c r="AU2882">
        <v>0.80800000000000005</v>
      </c>
      <c r="AV2882">
        <v>8.9</v>
      </c>
      <c r="AW2882" t="s">
        <v>6186</v>
      </c>
      <c r="AX2882">
        <v>6.9</v>
      </c>
      <c r="AY2882" t="s">
        <v>6186</v>
      </c>
      <c r="AZ2882">
        <v>1.4E-2</v>
      </c>
      <c r="BA2882">
        <v>9.0999999999999998E-2</v>
      </c>
      <c r="BB2882" t="s">
        <v>6186</v>
      </c>
      <c r="BC2882">
        <v>0.35099999999999998</v>
      </c>
      <c r="BD2882">
        <v>0.54400000000000004</v>
      </c>
    </row>
    <row r="2883" spans="1:56">
      <c r="A2883" t="s">
        <v>6189</v>
      </c>
      <c r="B2883">
        <v>5000</v>
      </c>
      <c r="C2883">
        <v>2020</v>
      </c>
      <c r="D2883">
        <v>697</v>
      </c>
      <c r="E2883">
        <v>5.0812999999999997E-2</v>
      </c>
      <c r="F2883">
        <v>24.702310000000001</v>
      </c>
      <c r="H2883">
        <v>19.45675</v>
      </c>
      <c r="I2883">
        <f t="shared" si="48"/>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6186</v>
      </c>
      <c r="X2883">
        <v>0.69199999999999995</v>
      </c>
      <c r="Y2883">
        <v>0.308</v>
      </c>
      <c r="Z2883">
        <v>6.0000000000000001E-3</v>
      </c>
      <c r="AA2883" t="s">
        <v>6186</v>
      </c>
      <c r="AB2883">
        <v>0.99399999999999999</v>
      </c>
      <c r="AC2883" t="s">
        <v>6186</v>
      </c>
      <c r="AD2883" t="s">
        <v>6186</v>
      </c>
      <c r="AE2883" t="s">
        <v>6186</v>
      </c>
      <c r="AF2883">
        <v>0.42799999999999999</v>
      </c>
      <c r="AG2883">
        <v>0.56499999999999995</v>
      </c>
      <c r="AH2883" t="s">
        <v>6186</v>
      </c>
      <c r="AI2883">
        <v>7.0000000000000001E-3</v>
      </c>
      <c r="AJ2883">
        <v>7.0000000000000001E-3</v>
      </c>
      <c r="AK2883" t="s">
        <v>6186</v>
      </c>
      <c r="AL2883" t="s">
        <v>6186</v>
      </c>
      <c r="AM2883" t="s">
        <v>6186</v>
      </c>
      <c r="AN2883" t="s">
        <v>6186</v>
      </c>
      <c r="AO2883">
        <v>0.01</v>
      </c>
      <c r="AP2883">
        <v>0.98199999999999998</v>
      </c>
      <c r="AQ2883">
        <v>0.255</v>
      </c>
      <c r="AR2883">
        <v>0.84199999999999997</v>
      </c>
      <c r="AS2883">
        <v>0.42299999999999999</v>
      </c>
      <c r="AT2883">
        <v>0.63500000000000001</v>
      </c>
      <c r="AU2883">
        <v>0.82899999999999996</v>
      </c>
      <c r="AV2883">
        <v>8.5</v>
      </c>
      <c r="AW2883" t="s">
        <v>6186</v>
      </c>
      <c r="AX2883">
        <v>6.8</v>
      </c>
      <c r="AY2883" t="s">
        <v>6186</v>
      </c>
      <c r="AZ2883" t="s">
        <v>6186</v>
      </c>
      <c r="BA2883">
        <v>0.11700000000000001</v>
      </c>
      <c r="BB2883" t="s">
        <v>6186</v>
      </c>
      <c r="BC2883">
        <v>0.502</v>
      </c>
      <c r="BD2883">
        <v>0.38100000000000001</v>
      </c>
    </row>
    <row r="2884" spans="1:56">
      <c r="A2884" t="s">
        <v>6189</v>
      </c>
      <c r="B2884">
        <v>5000</v>
      </c>
      <c r="C2884">
        <v>2021</v>
      </c>
      <c r="D2884">
        <v>572</v>
      </c>
      <c r="E2884">
        <v>4.1410000000000002E-2</v>
      </c>
      <c r="F2884">
        <v>25.200299999999999</v>
      </c>
      <c r="G2884">
        <f>IFERROR(F2884*E2884,"")</f>
        <v>1.0435444229999999</v>
      </c>
      <c r="H2884">
        <v>19.797889999999999</v>
      </c>
      <c r="I2884">
        <f t="shared" si="48"/>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6186</v>
      </c>
      <c r="X2884">
        <v>0.67600000000000005</v>
      </c>
      <c r="Y2884">
        <v>0.32400000000000001</v>
      </c>
      <c r="Z2884">
        <v>8.9999999999999993E-3</v>
      </c>
      <c r="AA2884" t="s">
        <v>6186</v>
      </c>
      <c r="AB2884">
        <v>0.99099999999999999</v>
      </c>
      <c r="AC2884" t="s">
        <v>6186</v>
      </c>
      <c r="AD2884" t="s">
        <v>6186</v>
      </c>
      <c r="AE2884" t="s">
        <v>6186</v>
      </c>
      <c r="AF2884">
        <v>0.37</v>
      </c>
      <c r="AG2884">
        <v>0.61599999999999999</v>
      </c>
      <c r="AH2884" t="s">
        <v>6186</v>
      </c>
      <c r="AI2884">
        <v>1.2999999999999999E-2</v>
      </c>
      <c r="AJ2884">
        <v>1.2999999999999999E-2</v>
      </c>
      <c r="AK2884" t="s">
        <v>6186</v>
      </c>
      <c r="AL2884" t="s">
        <v>6186</v>
      </c>
      <c r="AM2884" t="s">
        <v>6186</v>
      </c>
      <c r="AN2884" t="s">
        <v>6186</v>
      </c>
      <c r="AO2884">
        <v>2.7E-2</v>
      </c>
      <c r="AP2884">
        <v>0.95899999999999996</v>
      </c>
      <c r="AQ2884">
        <v>0.35399999999999998</v>
      </c>
      <c r="AR2884">
        <v>0.72</v>
      </c>
      <c r="AS2884">
        <v>0.46700000000000003</v>
      </c>
      <c r="AT2884">
        <v>0.82699999999999996</v>
      </c>
      <c r="AU2884">
        <v>0.81699999999999995</v>
      </c>
      <c r="AV2884">
        <v>8.6</v>
      </c>
      <c r="AW2884" t="s">
        <v>6186</v>
      </c>
      <c r="AX2884">
        <v>6.3</v>
      </c>
      <c r="AY2884" t="s">
        <v>6186</v>
      </c>
      <c r="AZ2884" t="s">
        <v>6186</v>
      </c>
      <c r="BA2884">
        <v>0.08</v>
      </c>
      <c r="BB2884" t="s">
        <v>6186</v>
      </c>
      <c r="BC2884">
        <v>0.50800000000000001</v>
      </c>
      <c r="BD2884">
        <v>0.41199999999999998</v>
      </c>
    </row>
    <row r="2885" spans="1:56">
      <c r="A2885" t="s">
        <v>6189</v>
      </c>
      <c r="B2885">
        <v>5000</v>
      </c>
      <c r="C2885" t="s">
        <v>6187</v>
      </c>
      <c r="D2885" t="s">
        <v>6186</v>
      </c>
      <c r="E2885">
        <v>3.1161999999999999E-2</v>
      </c>
      <c r="F2885">
        <v>25.442509999999999</v>
      </c>
      <c r="H2885">
        <v>19.997129999999999</v>
      </c>
      <c r="I2885">
        <f t="shared" si="48"/>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6186</v>
      </c>
      <c r="X2885">
        <v>0.64600000000000002</v>
      </c>
      <c r="Y2885">
        <v>0.35399999999999998</v>
      </c>
      <c r="Z2885">
        <v>6.0000000000000001E-3</v>
      </c>
      <c r="AA2885" t="s">
        <v>6186</v>
      </c>
      <c r="AB2885">
        <v>0.99399999999999999</v>
      </c>
      <c r="AC2885" t="s">
        <v>6186</v>
      </c>
      <c r="AD2885" t="s">
        <v>6186</v>
      </c>
      <c r="AE2885" t="s">
        <v>6186</v>
      </c>
      <c r="AF2885">
        <v>0.32500000000000001</v>
      </c>
      <c r="AG2885">
        <v>0.64900000000000002</v>
      </c>
      <c r="AH2885" t="s">
        <v>6186</v>
      </c>
      <c r="AI2885">
        <v>2.5999999999999999E-2</v>
      </c>
      <c r="AJ2885">
        <v>2.5999999999999999E-2</v>
      </c>
      <c r="AK2885" t="s">
        <v>6186</v>
      </c>
      <c r="AL2885" t="s">
        <v>6186</v>
      </c>
      <c r="AM2885" t="s">
        <v>6186</v>
      </c>
      <c r="AN2885" t="s">
        <v>6186</v>
      </c>
      <c r="AO2885">
        <v>1.7000000000000001E-2</v>
      </c>
      <c r="AP2885">
        <v>0.95699999999999996</v>
      </c>
      <c r="AQ2885">
        <v>0.32100000000000001</v>
      </c>
      <c r="AR2885">
        <v>0.501</v>
      </c>
      <c r="AS2885">
        <v>0.38200000000000001</v>
      </c>
      <c r="AT2885">
        <v>0.90900000000000003</v>
      </c>
      <c r="AU2885">
        <v>0.76100000000000001</v>
      </c>
      <c r="AV2885">
        <v>9</v>
      </c>
      <c r="AW2885" t="s">
        <v>6186</v>
      </c>
      <c r="AX2885">
        <v>6.4</v>
      </c>
      <c r="AY2885" t="s">
        <v>6186</v>
      </c>
      <c r="AZ2885" t="s">
        <v>6186</v>
      </c>
      <c r="BA2885">
        <v>3.3000000000000002E-2</v>
      </c>
      <c r="BB2885" t="s">
        <v>6186</v>
      </c>
      <c r="BC2885">
        <v>0.33900000000000002</v>
      </c>
      <c r="BD2885">
        <v>0.628</v>
      </c>
    </row>
    <row r="2886" spans="1:56">
      <c r="A2886" t="s">
        <v>6185</v>
      </c>
      <c r="B2886">
        <v>5500</v>
      </c>
      <c r="C2886">
        <v>1975</v>
      </c>
      <c r="D2886">
        <v>828</v>
      </c>
      <c r="E2886">
        <v>8.0956E-2</v>
      </c>
      <c r="F2886">
        <v>12.15921</v>
      </c>
      <c r="H2886">
        <v>10.367279999999999</v>
      </c>
      <c r="I2886">
        <f t="shared" si="48"/>
        <v>0.83929351967999999</v>
      </c>
      <c r="K2886">
        <v>9.4270800000000001</v>
      </c>
      <c r="L2886">
        <v>11.80644</v>
      </c>
      <c r="M2886">
        <v>857.21651999999995</v>
      </c>
      <c r="N2886">
        <v>942.70992999999999</v>
      </c>
      <c r="O2886">
        <v>752.72456999999997</v>
      </c>
      <c r="P2886" t="s">
        <v>6186</v>
      </c>
      <c r="Q2886">
        <v>458.43209999999999</v>
      </c>
      <c r="R2886">
        <v>207.95670000000001</v>
      </c>
      <c r="S2886" t="s">
        <v>6186</v>
      </c>
      <c r="T2886">
        <v>0.45399899999999999</v>
      </c>
      <c r="U2886">
        <v>3.7810000000000003E-2</v>
      </c>
      <c r="V2886">
        <v>28.60755</v>
      </c>
      <c r="W2886">
        <v>8.2000000000000003E-2</v>
      </c>
      <c r="X2886" t="s">
        <v>6186</v>
      </c>
      <c r="Y2886">
        <v>0.91800000000000004</v>
      </c>
      <c r="Z2886" t="s">
        <v>6186</v>
      </c>
      <c r="AA2886">
        <v>1</v>
      </c>
      <c r="AB2886" t="s">
        <v>6186</v>
      </c>
      <c r="AC2886" t="s">
        <v>6186</v>
      </c>
      <c r="AD2886" t="s">
        <v>6186</v>
      </c>
      <c r="AE2886">
        <v>1</v>
      </c>
      <c r="AF2886" t="s">
        <v>6186</v>
      </c>
      <c r="AG2886" t="s">
        <v>6186</v>
      </c>
      <c r="AH2886" t="s">
        <v>6186</v>
      </c>
      <c r="AI2886" t="s">
        <v>6186</v>
      </c>
      <c r="AJ2886" t="s">
        <v>6186</v>
      </c>
      <c r="AK2886" t="s">
        <v>6186</v>
      </c>
      <c r="AL2886" t="s">
        <v>6186</v>
      </c>
      <c r="AM2886" t="s">
        <v>6186</v>
      </c>
      <c r="AN2886" t="s">
        <v>6186</v>
      </c>
      <c r="AO2886" t="s">
        <v>6186</v>
      </c>
      <c r="AP2886">
        <v>1</v>
      </c>
      <c r="AQ2886" t="s">
        <v>6186</v>
      </c>
      <c r="AR2886" t="s">
        <v>6186</v>
      </c>
      <c r="AS2886" t="s">
        <v>6186</v>
      </c>
      <c r="AT2886" t="s">
        <v>6186</v>
      </c>
      <c r="AU2886" t="s">
        <v>6186</v>
      </c>
      <c r="AV2886" t="s">
        <v>6186</v>
      </c>
      <c r="AW2886" t="s">
        <v>6186</v>
      </c>
      <c r="AX2886">
        <v>8</v>
      </c>
      <c r="AY2886" t="s">
        <v>6186</v>
      </c>
      <c r="AZ2886" t="s">
        <v>6186</v>
      </c>
      <c r="BA2886" t="s">
        <v>6186</v>
      </c>
      <c r="BB2886" t="s">
        <v>6186</v>
      </c>
      <c r="BC2886" t="s">
        <v>6186</v>
      </c>
      <c r="BD2886" t="s">
        <v>6186</v>
      </c>
    </row>
    <row r="2887" spans="1:56">
      <c r="A2887" t="s">
        <v>6185</v>
      </c>
      <c r="B2887">
        <v>5500</v>
      </c>
      <c r="C2887">
        <v>1976</v>
      </c>
      <c r="D2887">
        <v>934</v>
      </c>
      <c r="E2887">
        <v>7.5702000000000005E-2</v>
      </c>
      <c r="F2887">
        <v>13.28688</v>
      </c>
      <c r="H2887">
        <v>11.31583</v>
      </c>
      <c r="I2887">
        <f t="shared" si="48"/>
        <v>0.85663096266000005</v>
      </c>
      <c r="K2887">
        <v>10.415839999999999</v>
      </c>
      <c r="L2887">
        <v>12.65197</v>
      </c>
      <c r="M2887">
        <v>785.35982000000001</v>
      </c>
      <c r="N2887">
        <v>853.21938999999998</v>
      </c>
      <c r="O2887">
        <v>702.42034999999998</v>
      </c>
      <c r="P2887" t="s">
        <v>6186</v>
      </c>
      <c r="Q2887">
        <v>459.99930000000001</v>
      </c>
      <c r="R2887">
        <v>203.54679999999999</v>
      </c>
      <c r="S2887" t="s">
        <v>6186</v>
      </c>
      <c r="T2887">
        <v>0.44344499999999998</v>
      </c>
      <c r="U2887">
        <v>3.7009E-2</v>
      </c>
      <c r="V2887">
        <v>31.18937</v>
      </c>
      <c r="W2887">
        <v>7.3999999999999996E-2</v>
      </c>
      <c r="X2887" t="s">
        <v>6186</v>
      </c>
      <c r="Y2887">
        <v>0.92600000000000005</v>
      </c>
      <c r="Z2887" t="s">
        <v>6186</v>
      </c>
      <c r="AA2887">
        <v>1</v>
      </c>
      <c r="AB2887" t="s">
        <v>6186</v>
      </c>
      <c r="AC2887" t="s">
        <v>6186</v>
      </c>
      <c r="AD2887" t="s">
        <v>6186</v>
      </c>
      <c r="AE2887">
        <v>0.97099999999999997</v>
      </c>
      <c r="AF2887" t="s">
        <v>6186</v>
      </c>
      <c r="AG2887">
        <v>2.9000000000000001E-2</v>
      </c>
      <c r="AH2887" t="s">
        <v>6186</v>
      </c>
      <c r="AI2887" t="s">
        <v>6186</v>
      </c>
      <c r="AJ2887" t="s">
        <v>6186</v>
      </c>
      <c r="AK2887" t="s">
        <v>6186</v>
      </c>
      <c r="AL2887" t="s">
        <v>6186</v>
      </c>
      <c r="AM2887" t="s">
        <v>6186</v>
      </c>
      <c r="AN2887" t="s">
        <v>6186</v>
      </c>
      <c r="AO2887" t="s">
        <v>6186</v>
      </c>
      <c r="AP2887">
        <v>1</v>
      </c>
      <c r="AQ2887" t="s">
        <v>6186</v>
      </c>
      <c r="AR2887" t="s">
        <v>6186</v>
      </c>
      <c r="AS2887" t="s">
        <v>6186</v>
      </c>
      <c r="AT2887" t="s">
        <v>6186</v>
      </c>
      <c r="AU2887" t="s">
        <v>6186</v>
      </c>
      <c r="AV2887">
        <v>3</v>
      </c>
      <c r="AW2887" t="s">
        <v>6186</v>
      </c>
      <c r="AX2887">
        <v>8</v>
      </c>
      <c r="AY2887">
        <v>1</v>
      </c>
      <c r="AZ2887" t="s">
        <v>6186</v>
      </c>
      <c r="BA2887" t="s">
        <v>6186</v>
      </c>
      <c r="BB2887" t="s">
        <v>6186</v>
      </c>
      <c r="BC2887" t="s">
        <v>6186</v>
      </c>
      <c r="BD2887" t="s">
        <v>6186</v>
      </c>
    </row>
    <row r="2888" spans="1:56">
      <c r="A2888" t="s">
        <v>6185</v>
      </c>
      <c r="B2888">
        <v>5500</v>
      </c>
      <c r="C2888">
        <v>1977</v>
      </c>
      <c r="D2888">
        <v>298</v>
      </c>
      <c r="E2888">
        <v>2.1103E-2</v>
      </c>
      <c r="F2888">
        <v>12.62168</v>
      </c>
      <c r="H2888">
        <v>10.77684</v>
      </c>
      <c r="I2888">
        <f t="shared" si="48"/>
        <v>0.22742365451999999</v>
      </c>
      <c r="K2888">
        <v>9.6426099999999995</v>
      </c>
      <c r="L2888">
        <v>12.586320000000001</v>
      </c>
      <c r="M2888">
        <v>824.63877000000002</v>
      </c>
      <c r="N2888">
        <v>921.63829999999996</v>
      </c>
      <c r="O2888">
        <v>706.08379000000002</v>
      </c>
      <c r="P2888" t="s">
        <v>6186</v>
      </c>
      <c r="Q2888">
        <v>446.95429999999999</v>
      </c>
      <c r="R2888">
        <v>194.13640000000001</v>
      </c>
      <c r="S2888" t="s">
        <v>6186</v>
      </c>
      <c r="T2888">
        <v>0.43455199999999999</v>
      </c>
      <c r="U2888">
        <v>3.5298000000000003E-2</v>
      </c>
      <c r="V2888">
        <v>29.68938</v>
      </c>
      <c r="W2888">
        <v>0.159</v>
      </c>
      <c r="X2888" t="s">
        <v>6186</v>
      </c>
      <c r="Y2888">
        <v>0.84099999999999997</v>
      </c>
      <c r="Z2888" t="s">
        <v>6186</v>
      </c>
      <c r="AA2888">
        <v>1</v>
      </c>
      <c r="AB2888" t="s">
        <v>6186</v>
      </c>
      <c r="AC2888" t="s">
        <v>6186</v>
      </c>
      <c r="AD2888" t="s">
        <v>6186</v>
      </c>
      <c r="AE2888">
        <v>0.96899999999999997</v>
      </c>
      <c r="AF2888" t="s">
        <v>6186</v>
      </c>
      <c r="AG2888">
        <v>3.1E-2</v>
      </c>
      <c r="AH2888" t="s">
        <v>6186</v>
      </c>
      <c r="AI2888" t="s">
        <v>6186</v>
      </c>
      <c r="AJ2888" t="s">
        <v>6186</v>
      </c>
      <c r="AK2888" t="s">
        <v>6186</v>
      </c>
      <c r="AL2888" t="s">
        <v>6186</v>
      </c>
      <c r="AM2888" t="s">
        <v>6186</v>
      </c>
      <c r="AN2888" t="s">
        <v>6186</v>
      </c>
      <c r="AO2888" t="s">
        <v>6186</v>
      </c>
      <c r="AP2888">
        <v>1</v>
      </c>
      <c r="AQ2888" t="s">
        <v>6186</v>
      </c>
      <c r="AR2888" t="s">
        <v>6186</v>
      </c>
      <c r="AS2888" t="s">
        <v>6186</v>
      </c>
      <c r="AT2888" t="s">
        <v>6186</v>
      </c>
      <c r="AU2888" t="s">
        <v>6186</v>
      </c>
      <c r="AV2888" t="s">
        <v>6186</v>
      </c>
      <c r="AW2888" t="s">
        <v>6186</v>
      </c>
      <c r="AX2888">
        <v>8</v>
      </c>
      <c r="AY2888" t="s">
        <v>6186</v>
      </c>
      <c r="AZ2888" t="s">
        <v>6186</v>
      </c>
      <c r="BA2888" t="s">
        <v>6186</v>
      </c>
      <c r="BB2888" t="s">
        <v>6186</v>
      </c>
      <c r="BC2888" t="s">
        <v>6186</v>
      </c>
      <c r="BD2888" t="s">
        <v>6186</v>
      </c>
    </row>
    <row r="2889" spans="1:56">
      <c r="A2889" t="s">
        <v>6185</v>
      </c>
      <c r="B2889">
        <v>5500</v>
      </c>
      <c r="C2889">
        <v>1978</v>
      </c>
      <c r="D2889">
        <v>134</v>
      </c>
      <c r="E2889">
        <v>9.2829999999999996E-3</v>
      </c>
      <c r="F2889">
        <v>12.76559</v>
      </c>
      <c r="H2889">
        <v>10.90691</v>
      </c>
      <c r="I2889">
        <f t="shared" si="48"/>
        <v>0.10124884552999999</v>
      </c>
      <c r="K2889">
        <v>9.6778499999999994</v>
      </c>
      <c r="L2889">
        <v>12.91094</v>
      </c>
      <c r="M2889">
        <v>814.80434000000002</v>
      </c>
      <c r="N2889">
        <v>918.2826</v>
      </c>
      <c r="O2889">
        <v>688.33090000000004</v>
      </c>
      <c r="P2889" t="s">
        <v>6186</v>
      </c>
      <c r="Q2889">
        <v>445.31950000000001</v>
      </c>
      <c r="R2889">
        <v>191.28870000000001</v>
      </c>
      <c r="S2889">
        <v>13.343299999999999</v>
      </c>
      <c r="T2889">
        <v>0.429454</v>
      </c>
      <c r="U2889">
        <v>3.4779999999999998E-2</v>
      </c>
      <c r="V2889">
        <v>30.138059999999999</v>
      </c>
      <c r="W2889">
        <v>0.33700000000000002</v>
      </c>
      <c r="X2889" t="s">
        <v>6186</v>
      </c>
      <c r="Y2889">
        <v>0.66300000000000003</v>
      </c>
      <c r="Z2889" t="s">
        <v>6186</v>
      </c>
      <c r="AA2889">
        <v>1</v>
      </c>
      <c r="AB2889" t="s">
        <v>6186</v>
      </c>
      <c r="AC2889" t="s">
        <v>6186</v>
      </c>
      <c r="AD2889" t="s">
        <v>6186</v>
      </c>
      <c r="AE2889">
        <v>0.7</v>
      </c>
      <c r="AF2889" t="s">
        <v>6186</v>
      </c>
      <c r="AG2889">
        <v>0.3</v>
      </c>
      <c r="AH2889" t="s">
        <v>6186</v>
      </c>
      <c r="AI2889" t="s">
        <v>6186</v>
      </c>
      <c r="AJ2889" t="s">
        <v>6186</v>
      </c>
      <c r="AK2889" t="s">
        <v>6186</v>
      </c>
      <c r="AL2889" t="s">
        <v>6186</v>
      </c>
      <c r="AM2889" t="s">
        <v>6186</v>
      </c>
      <c r="AN2889" t="s">
        <v>6186</v>
      </c>
      <c r="AO2889" t="s">
        <v>6186</v>
      </c>
      <c r="AP2889">
        <v>1</v>
      </c>
      <c r="AQ2889" t="s">
        <v>6186</v>
      </c>
      <c r="AR2889" t="s">
        <v>6186</v>
      </c>
      <c r="AS2889" t="s">
        <v>6186</v>
      </c>
      <c r="AT2889" t="s">
        <v>6186</v>
      </c>
      <c r="AU2889" t="s">
        <v>6186</v>
      </c>
      <c r="AV2889">
        <v>3</v>
      </c>
      <c r="AW2889" t="s">
        <v>6186</v>
      </c>
      <c r="AX2889">
        <v>8</v>
      </c>
      <c r="AY2889">
        <v>1</v>
      </c>
      <c r="AZ2889" t="s">
        <v>6186</v>
      </c>
      <c r="BA2889" t="s">
        <v>6186</v>
      </c>
      <c r="BB2889" t="s">
        <v>6186</v>
      </c>
      <c r="BC2889" t="s">
        <v>6186</v>
      </c>
      <c r="BD2889" t="s">
        <v>6186</v>
      </c>
    </row>
    <row r="2890" spans="1:56">
      <c r="A2890" t="s">
        <v>6185</v>
      </c>
      <c r="B2890">
        <v>5500</v>
      </c>
      <c r="C2890">
        <v>1979</v>
      </c>
      <c r="D2890">
        <v>2</v>
      </c>
      <c r="E2890">
        <v>1.5300000000000001E-4</v>
      </c>
      <c r="F2890">
        <v>11.00638</v>
      </c>
      <c r="H2890">
        <v>9.3556899999999992</v>
      </c>
      <c r="I2890">
        <f t="shared" si="48"/>
        <v>1.43142057E-3</v>
      </c>
      <c r="K2890">
        <v>8.8269500000000001</v>
      </c>
      <c r="L2890">
        <v>10.09474</v>
      </c>
      <c r="M2890">
        <v>949.90364999999997</v>
      </c>
      <c r="N2890" s="149">
        <v>1006.80345</v>
      </c>
      <c r="O2890">
        <v>880.35946000000001</v>
      </c>
      <c r="P2890" t="s">
        <v>6186</v>
      </c>
      <c r="Q2890">
        <v>417.35219999999998</v>
      </c>
      <c r="R2890">
        <v>174.11709999999999</v>
      </c>
      <c r="S2890">
        <v>13.8332</v>
      </c>
      <c r="T2890">
        <v>0.41711199999999998</v>
      </c>
      <c r="U2890">
        <v>3.1657999999999999E-2</v>
      </c>
      <c r="V2890">
        <v>25.800329999999999</v>
      </c>
      <c r="W2890" t="s">
        <v>6186</v>
      </c>
      <c r="X2890" t="s">
        <v>6186</v>
      </c>
      <c r="Y2890">
        <v>1</v>
      </c>
      <c r="Z2890" t="s">
        <v>6186</v>
      </c>
      <c r="AA2890">
        <v>1</v>
      </c>
      <c r="AB2890" t="s">
        <v>6186</v>
      </c>
      <c r="AC2890" t="s">
        <v>6186</v>
      </c>
      <c r="AD2890" t="s">
        <v>6186</v>
      </c>
      <c r="AE2890">
        <v>1</v>
      </c>
      <c r="AF2890" t="s">
        <v>6186</v>
      </c>
      <c r="AG2890" t="s">
        <v>6186</v>
      </c>
      <c r="AH2890" t="s">
        <v>6186</v>
      </c>
      <c r="AI2890" t="s">
        <v>6186</v>
      </c>
      <c r="AJ2890" t="s">
        <v>6186</v>
      </c>
      <c r="AK2890" t="s">
        <v>6186</v>
      </c>
      <c r="AL2890" t="s">
        <v>6186</v>
      </c>
      <c r="AM2890" t="s">
        <v>6186</v>
      </c>
      <c r="AN2890" t="s">
        <v>6186</v>
      </c>
      <c r="AO2890" t="s">
        <v>6186</v>
      </c>
      <c r="AP2890">
        <v>1</v>
      </c>
      <c r="AQ2890" t="s">
        <v>6186</v>
      </c>
      <c r="AR2890" t="s">
        <v>6186</v>
      </c>
      <c r="AS2890" t="s">
        <v>6186</v>
      </c>
      <c r="AT2890" t="s">
        <v>6186</v>
      </c>
      <c r="AU2890" t="s">
        <v>6186</v>
      </c>
      <c r="AV2890">
        <v>3</v>
      </c>
      <c r="AW2890" t="s">
        <v>6186</v>
      </c>
      <c r="AX2890">
        <v>8</v>
      </c>
      <c r="AY2890">
        <v>1</v>
      </c>
      <c r="AZ2890" t="s">
        <v>6186</v>
      </c>
      <c r="BA2890" t="s">
        <v>6186</v>
      </c>
      <c r="BB2890" t="s">
        <v>6186</v>
      </c>
      <c r="BC2890" t="s">
        <v>6186</v>
      </c>
      <c r="BD2890" t="s">
        <v>6186</v>
      </c>
    </row>
    <row r="2891" spans="1:56">
      <c r="A2891" t="s">
        <v>6185</v>
      </c>
      <c r="B2891">
        <v>5500</v>
      </c>
      <c r="C2891">
        <v>1980</v>
      </c>
      <c r="D2891">
        <v>0</v>
      </c>
      <c r="E2891">
        <v>3.0000000000000001E-5</v>
      </c>
      <c r="F2891">
        <v>10.71509</v>
      </c>
      <c r="H2891">
        <v>9.1059000000000001</v>
      </c>
      <c r="I2891">
        <f t="shared" ref="I2891:I2937" si="49">IFERROR(H2891*E2891,"")</f>
        <v>2.7317699999999999E-4</v>
      </c>
      <c r="K2891">
        <v>8.6055399999999995</v>
      </c>
      <c r="L2891">
        <v>9.8025199999999995</v>
      </c>
      <c r="M2891">
        <v>975.96043999999995</v>
      </c>
      <c r="N2891" s="149">
        <v>1032.70723</v>
      </c>
      <c r="O2891">
        <v>906.60325999999998</v>
      </c>
      <c r="P2891" t="s">
        <v>6186</v>
      </c>
      <c r="Q2891">
        <v>412</v>
      </c>
      <c r="R2891">
        <v>170</v>
      </c>
      <c r="S2891">
        <v>14.347799999999999</v>
      </c>
      <c r="T2891">
        <v>0.41262100000000002</v>
      </c>
      <c r="U2891">
        <v>3.0908999999999999E-2</v>
      </c>
      <c r="V2891">
        <v>25.155760000000001</v>
      </c>
      <c r="W2891" t="s">
        <v>6186</v>
      </c>
      <c r="X2891" t="s">
        <v>6186</v>
      </c>
      <c r="Y2891">
        <v>1</v>
      </c>
      <c r="Z2891" t="s">
        <v>6186</v>
      </c>
      <c r="AA2891">
        <v>1</v>
      </c>
      <c r="AB2891" t="s">
        <v>6186</v>
      </c>
      <c r="AC2891" t="s">
        <v>6186</v>
      </c>
      <c r="AD2891" t="s">
        <v>6186</v>
      </c>
      <c r="AE2891">
        <v>0.95</v>
      </c>
      <c r="AF2891" t="s">
        <v>6186</v>
      </c>
      <c r="AG2891">
        <v>0.05</v>
      </c>
      <c r="AH2891" t="s">
        <v>6186</v>
      </c>
      <c r="AI2891" t="s">
        <v>6186</v>
      </c>
      <c r="AJ2891" t="s">
        <v>6186</v>
      </c>
      <c r="AK2891" t="s">
        <v>6186</v>
      </c>
      <c r="AL2891" t="s">
        <v>6186</v>
      </c>
      <c r="AM2891" t="s">
        <v>6186</v>
      </c>
      <c r="AN2891" t="s">
        <v>6186</v>
      </c>
      <c r="AO2891" t="s">
        <v>6186</v>
      </c>
      <c r="AP2891">
        <v>1</v>
      </c>
      <c r="AQ2891" t="s">
        <v>6186</v>
      </c>
      <c r="AR2891" t="s">
        <v>6186</v>
      </c>
      <c r="AS2891" t="s">
        <v>6186</v>
      </c>
      <c r="AT2891" t="s">
        <v>6186</v>
      </c>
      <c r="AU2891" t="s">
        <v>6186</v>
      </c>
      <c r="AV2891">
        <v>3</v>
      </c>
      <c r="AW2891" t="s">
        <v>6186</v>
      </c>
      <c r="AX2891">
        <v>8</v>
      </c>
      <c r="AY2891">
        <v>1</v>
      </c>
      <c r="AZ2891" t="s">
        <v>6186</v>
      </c>
      <c r="BA2891" t="s">
        <v>6186</v>
      </c>
      <c r="BB2891" t="s">
        <v>6186</v>
      </c>
      <c r="BC2891" t="s">
        <v>6186</v>
      </c>
      <c r="BD2891" t="s">
        <v>6186</v>
      </c>
    </row>
    <row r="2892" spans="1:56">
      <c r="A2892" t="s">
        <v>6185</v>
      </c>
      <c r="B2892">
        <v>5500</v>
      </c>
      <c r="C2892">
        <v>1981</v>
      </c>
      <c r="D2892">
        <v>0</v>
      </c>
      <c r="E2892">
        <v>2.0000000000000002E-5</v>
      </c>
      <c r="F2892">
        <v>10.483879999999999</v>
      </c>
      <c r="H2892">
        <v>8.9248100000000008</v>
      </c>
      <c r="I2892">
        <f t="shared" si="49"/>
        <v>1.7849620000000003E-4</v>
      </c>
      <c r="K2892">
        <v>8.2824899999999992</v>
      </c>
      <c r="L2892">
        <v>9.8593200000000003</v>
      </c>
      <c r="M2892">
        <v>995.76369999999997</v>
      </c>
      <c r="N2892" s="149">
        <v>1072.9860699999999</v>
      </c>
      <c r="O2892">
        <v>901.38080000000002</v>
      </c>
      <c r="P2892" t="s">
        <v>6186</v>
      </c>
      <c r="Q2892">
        <v>412</v>
      </c>
      <c r="R2892">
        <v>170</v>
      </c>
      <c r="S2892">
        <v>14.3087</v>
      </c>
      <c r="T2892">
        <v>0.41262100000000002</v>
      </c>
      <c r="U2892">
        <v>3.0908999999999999E-2</v>
      </c>
      <c r="V2892">
        <v>24.61429</v>
      </c>
      <c r="W2892" t="s">
        <v>6186</v>
      </c>
      <c r="X2892" t="s">
        <v>6186</v>
      </c>
      <c r="Y2892">
        <v>1</v>
      </c>
      <c r="Z2892" t="s">
        <v>6186</v>
      </c>
      <c r="AA2892">
        <v>1</v>
      </c>
      <c r="AB2892" t="s">
        <v>6186</v>
      </c>
      <c r="AC2892" t="s">
        <v>6186</v>
      </c>
      <c r="AD2892" t="s">
        <v>6186</v>
      </c>
      <c r="AE2892" t="s">
        <v>6186</v>
      </c>
      <c r="AF2892" t="s">
        <v>6186</v>
      </c>
      <c r="AG2892">
        <v>1</v>
      </c>
      <c r="AH2892" t="s">
        <v>6186</v>
      </c>
      <c r="AI2892" t="s">
        <v>6186</v>
      </c>
      <c r="AJ2892" t="s">
        <v>6186</v>
      </c>
      <c r="AK2892" t="s">
        <v>6186</v>
      </c>
      <c r="AL2892" t="s">
        <v>6186</v>
      </c>
      <c r="AM2892" t="s">
        <v>6186</v>
      </c>
      <c r="AN2892" t="s">
        <v>6186</v>
      </c>
      <c r="AO2892" t="s">
        <v>6186</v>
      </c>
      <c r="AP2892">
        <v>1</v>
      </c>
      <c r="AQ2892" t="s">
        <v>6186</v>
      </c>
      <c r="AR2892" t="s">
        <v>6186</v>
      </c>
      <c r="AS2892" t="s">
        <v>6186</v>
      </c>
      <c r="AT2892" t="s">
        <v>6186</v>
      </c>
      <c r="AU2892" t="s">
        <v>6186</v>
      </c>
      <c r="AV2892">
        <v>3</v>
      </c>
      <c r="AW2892" t="s">
        <v>6186</v>
      </c>
      <c r="AX2892">
        <v>8</v>
      </c>
      <c r="AY2892">
        <v>1</v>
      </c>
      <c r="AZ2892" t="s">
        <v>6186</v>
      </c>
      <c r="BA2892" t="s">
        <v>6186</v>
      </c>
      <c r="BB2892" t="s">
        <v>6186</v>
      </c>
      <c r="BC2892" t="s">
        <v>6186</v>
      </c>
      <c r="BD2892" t="s">
        <v>6186</v>
      </c>
    </row>
    <row r="2893" spans="1:56">
      <c r="A2893" t="s">
        <v>6185</v>
      </c>
      <c r="B2893">
        <v>5500</v>
      </c>
      <c r="C2893">
        <v>1982</v>
      </c>
      <c r="D2893">
        <v>0</v>
      </c>
      <c r="E2893">
        <v>2.3E-5</v>
      </c>
      <c r="F2893">
        <v>10.130000000000001</v>
      </c>
      <c r="H2893">
        <v>8.6241900000000005</v>
      </c>
      <c r="I2893">
        <f t="shared" si="49"/>
        <v>1.9835637000000002E-4</v>
      </c>
      <c r="K2893">
        <v>8.01</v>
      </c>
      <c r="L2893">
        <v>9.516</v>
      </c>
      <c r="M2893" s="149">
        <v>1030.4738400000001</v>
      </c>
      <c r="N2893" s="149">
        <v>1109.4881399999999</v>
      </c>
      <c r="O2893">
        <v>933.9008</v>
      </c>
      <c r="P2893" t="s">
        <v>6186</v>
      </c>
      <c r="Q2893">
        <v>412</v>
      </c>
      <c r="R2893">
        <v>170</v>
      </c>
      <c r="S2893">
        <v>15.2553</v>
      </c>
      <c r="T2893">
        <v>0.41262100000000002</v>
      </c>
      <c r="U2893">
        <v>3.0908999999999999E-2</v>
      </c>
      <c r="V2893">
        <v>23.716519999999999</v>
      </c>
      <c r="W2893" t="s">
        <v>6186</v>
      </c>
      <c r="X2893" t="s">
        <v>6186</v>
      </c>
      <c r="Y2893">
        <v>1</v>
      </c>
      <c r="Z2893" t="s">
        <v>6186</v>
      </c>
      <c r="AA2893">
        <v>1</v>
      </c>
      <c r="AB2893" t="s">
        <v>6186</v>
      </c>
      <c r="AC2893" t="s">
        <v>6186</v>
      </c>
      <c r="AD2893" t="s">
        <v>6186</v>
      </c>
      <c r="AE2893" t="s">
        <v>6186</v>
      </c>
      <c r="AF2893" t="s">
        <v>6186</v>
      </c>
      <c r="AG2893">
        <v>1</v>
      </c>
      <c r="AH2893" t="s">
        <v>6186</v>
      </c>
      <c r="AI2893" t="s">
        <v>6186</v>
      </c>
      <c r="AJ2893" t="s">
        <v>6186</v>
      </c>
      <c r="AK2893" t="s">
        <v>6186</v>
      </c>
      <c r="AL2893" t="s">
        <v>6186</v>
      </c>
      <c r="AM2893" t="s">
        <v>6186</v>
      </c>
      <c r="AN2893" t="s">
        <v>6186</v>
      </c>
      <c r="AO2893" t="s">
        <v>6186</v>
      </c>
      <c r="AP2893">
        <v>1</v>
      </c>
      <c r="AQ2893" t="s">
        <v>6186</v>
      </c>
      <c r="AR2893" t="s">
        <v>6186</v>
      </c>
      <c r="AS2893" t="s">
        <v>6186</v>
      </c>
      <c r="AT2893" t="s">
        <v>6186</v>
      </c>
      <c r="AU2893" t="s">
        <v>6186</v>
      </c>
      <c r="AV2893">
        <v>3</v>
      </c>
      <c r="AW2893" t="s">
        <v>6186</v>
      </c>
      <c r="AX2893">
        <v>8</v>
      </c>
      <c r="AY2893">
        <v>1</v>
      </c>
      <c r="AZ2893" t="s">
        <v>6186</v>
      </c>
      <c r="BA2893" t="s">
        <v>6186</v>
      </c>
      <c r="BB2893" t="s">
        <v>6186</v>
      </c>
      <c r="BC2893" t="s">
        <v>6186</v>
      </c>
      <c r="BD2893" t="s">
        <v>6186</v>
      </c>
    </row>
    <row r="2894" spans="1:56">
      <c r="A2894" t="s">
        <v>6185</v>
      </c>
      <c r="B2894">
        <v>5500</v>
      </c>
      <c r="C2894">
        <v>1983</v>
      </c>
      <c r="D2894">
        <v>0</v>
      </c>
      <c r="E2894">
        <v>2.0000000000000002E-5</v>
      </c>
      <c r="F2894">
        <v>10.946680000000001</v>
      </c>
      <c r="H2894">
        <v>9.3367799999999992</v>
      </c>
      <c r="I2894">
        <f t="shared" si="49"/>
        <v>1.8673560000000001E-4</v>
      </c>
      <c r="K2894">
        <v>8.4529499999999995</v>
      </c>
      <c r="L2894">
        <v>10.704800000000001</v>
      </c>
      <c r="M2894">
        <v>951.82680000000005</v>
      </c>
      <c r="N2894" s="149">
        <v>1051.3492799999999</v>
      </c>
      <c r="O2894">
        <v>830.18822</v>
      </c>
      <c r="P2894" t="s">
        <v>6186</v>
      </c>
      <c r="Q2894">
        <v>412</v>
      </c>
      <c r="R2894">
        <v>170</v>
      </c>
      <c r="S2894">
        <v>13.9764</v>
      </c>
      <c r="T2894">
        <v>0.41262100000000002</v>
      </c>
      <c r="U2894">
        <v>3.0908999999999999E-2</v>
      </c>
      <c r="V2894">
        <v>25.678599999999999</v>
      </c>
      <c r="W2894" t="s">
        <v>6186</v>
      </c>
      <c r="X2894" t="s">
        <v>6186</v>
      </c>
      <c r="Y2894">
        <v>1</v>
      </c>
      <c r="Z2894" t="s">
        <v>6186</v>
      </c>
      <c r="AA2894">
        <v>1</v>
      </c>
      <c r="AB2894" t="s">
        <v>6186</v>
      </c>
      <c r="AC2894" t="s">
        <v>6186</v>
      </c>
      <c r="AD2894" t="s">
        <v>6186</v>
      </c>
      <c r="AE2894" t="s">
        <v>6186</v>
      </c>
      <c r="AF2894" t="s">
        <v>6186</v>
      </c>
      <c r="AG2894">
        <v>1</v>
      </c>
      <c r="AH2894" t="s">
        <v>6186</v>
      </c>
      <c r="AI2894" t="s">
        <v>6186</v>
      </c>
      <c r="AJ2894" t="s">
        <v>6186</v>
      </c>
      <c r="AK2894" t="s">
        <v>6186</v>
      </c>
      <c r="AL2894" t="s">
        <v>6186</v>
      </c>
      <c r="AM2894" t="s">
        <v>6186</v>
      </c>
      <c r="AN2894" t="s">
        <v>6186</v>
      </c>
      <c r="AO2894" t="s">
        <v>6186</v>
      </c>
      <c r="AP2894">
        <v>1</v>
      </c>
      <c r="AQ2894" t="s">
        <v>6186</v>
      </c>
      <c r="AR2894" t="s">
        <v>6186</v>
      </c>
      <c r="AS2894" t="s">
        <v>6186</v>
      </c>
      <c r="AT2894" t="s">
        <v>6186</v>
      </c>
      <c r="AU2894" t="s">
        <v>6186</v>
      </c>
      <c r="AV2894">
        <v>3</v>
      </c>
      <c r="AW2894" t="s">
        <v>6186</v>
      </c>
      <c r="AX2894">
        <v>8</v>
      </c>
      <c r="AY2894">
        <v>1</v>
      </c>
      <c r="AZ2894" t="s">
        <v>6186</v>
      </c>
      <c r="BA2894" t="s">
        <v>6186</v>
      </c>
      <c r="BB2894" t="s">
        <v>6186</v>
      </c>
      <c r="BC2894" t="s">
        <v>6186</v>
      </c>
      <c r="BD2894" t="s">
        <v>6186</v>
      </c>
    </row>
    <row r="2895" spans="1:56">
      <c r="A2895" t="s">
        <v>6185</v>
      </c>
      <c r="B2895">
        <v>5500</v>
      </c>
      <c r="C2895">
        <v>1984</v>
      </c>
      <c r="D2895">
        <v>0</v>
      </c>
      <c r="E2895">
        <v>1.5999999999999999E-5</v>
      </c>
      <c r="F2895">
        <v>10.96</v>
      </c>
      <c r="H2895">
        <v>9.3484300000000005</v>
      </c>
      <c r="I2895">
        <f t="shared" si="49"/>
        <v>1.4957488000000001E-4</v>
      </c>
      <c r="K2895">
        <v>8.4600000000000009</v>
      </c>
      <c r="L2895">
        <v>10.725</v>
      </c>
      <c r="M2895">
        <v>950.64116999999999</v>
      </c>
      <c r="N2895" s="149">
        <v>1050.47281</v>
      </c>
      <c r="O2895">
        <v>828.62471000000005</v>
      </c>
      <c r="P2895" t="s">
        <v>6186</v>
      </c>
      <c r="Q2895">
        <v>412</v>
      </c>
      <c r="R2895">
        <v>170</v>
      </c>
      <c r="S2895">
        <v>13.875299999999999</v>
      </c>
      <c r="T2895">
        <v>0.41262100000000002</v>
      </c>
      <c r="U2895">
        <v>3.0908999999999999E-2</v>
      </c>
      <c r="V2895">
        <v>25.708169999999999</v>
      </c>
      <c r="W2895" t="s">
        <v>6186</v>
      </c>
      <c r="X2895" t="s">
        <v>6186</v>
      </c>
      <c r="Y2895">
        <v>1</v>
      </c>
      <c r="Z2895" t="s">
        <v>6186</v>
      </c>
      <c r="AA2895">
        <v>1</v>
      </c>
      <c r="AB2895" t="s">
        <v>6186</v>
      </c>
      <c r="AC2895" t="s">
        <v>6186</v>
      </c>
      <c r="AD2895" t="s">
        <v>6186</v>
      </c>
      <c r="AE2895" t="s">
        <v>6186</v>
      </c>
      <c r="AF2895" t="s">
        <v>6186</v>
      </c>
      <c r="AG2895">
        <v>1</v>
      </c>
      <c r="AH2895" t="s">
        <v>6186</v>
      </c>
      <c r="AI2895" t="s">
        <v>6186</v>
      </c>
      <c r="AJ2895" t="s">
        <v>6186</v>
      </c>
      <c r="AK2895" t="s">
        <v>6186</v>
      </c>
      <c r="AL2895" t="s">
        <v>6186</v>
      </c>
      <c r="AM2895" t="s">
        <v>6186</v>
      </c>
      <c r="AN2895" t="s">
        <v>6186</v>
      </c>
      <c r="AO2895" t="s">
        <v>6186</v>
      </c>
      <c r="AP2895">
        <v>1</v>
      </c>
      <c r="AQ2895" t="s">
        <v>6186</v>
      </c>
      <c r="AR2895" t="s">
        <v>6186</v>
      </c>
      <c r="AS2895" t="s">
        <v>6186</v>
      </c>
      <c r="AT2895" t="s">
        <v>6186</v>
      </c>
      <c r="AU2895" t="s">
        <v>6186</v>
      </c>
      <c r="AV2895">
        <v>3</v>
      </c>
      <c r="AW2895" t="s">
        <v>6186</v>
      </c>
      <c r="AX2895">
        <v>8</v>
      </c>
      <c r="AY2895">
        <v>1</v>
      </c>
      <c r="AZ2895" t="s">
        <v>6186</v>
      </c>
      <c r="BA2895" t="s">
        <v>6186</v>
      </c>
      <c r="BB2895" t="s">
        <v>6186</v>
      </c>
      <c r="BC2895" t="s">
        <v>6186</v>
      </c>
      <c r="BD2895" t="s">
        <v>6186</v>
      </c>
    </row>
    <row r="2896" spans="1:56">
      <c r="A2896" t="s">
        <v>6185</v>
      </c>
      <c r="B2896">
        <v>5500</v>
      </c>
      <c r="C2896">
        <v>1985</v>
      </c>
      <c r="D2896">
        <v>0</v>
      </c>
      <c r="E2896">
        <v>1.9000000000000001E-5</v>
      </c>
      <c r="F2896">
        <v>10.97064</v>
      </c>
      <c r="H2896">
        <v>9.3589900000000004</v>
      </c>
      <c r="I2896">
        <f t="shared" si="49"/>
        <v>1.7782081000000002E-4</v>
      </c>
      <c r="K2896">
        <v>8.4600000000000009</v>
      </c>
      <c r="L2896">
        <v>10.75595</v>
      </c>
      <c r="M2896">
        <v>949.56813</v>
      </c>
      <c r="N2896" s="149">
        <v>1050.47281</v>
      </c>
      <c r="O2896">
        <v>826.24018000000001</v>
      </c>
      <c r="P2896" t="s">
        <v>6186</v>
      </c>
      <c r="Q2896">
        <v>412</v>
      </c>
      <c r="R2896">
        <v>170</v>
      </c>
      <c r="S2896">
        <v>13.6965</v>
      </c>
      <c r="T2896">
        <v>0.41262100000000002</v>
      </c>
      <c r="U2896">
        <v>3.0908999999999999E-2</v>
      </c>
      <c r="V2896">
        <v>25.73732</v>
      </c>
      <c r="W2896" t="s">
        <v>6186</v>
      </c>
      <c r="X2896" t="s">
        <v>6186</v>
      </c>
      <c r="Y2896">
        <v>1</v>
      </c>
      <c r="Z2896" t="s">
        <v>6186</v>
      </c>
      <c r="AA2896">
        <v>1</v>
      </c>
      <c r="AB2896" t="s">
        <v>6186</v>
      </c>
      <c r="AC2896" t="s">
        <v>6186</v>
      </c>
      <c r="AD2896" t="s">
        <v>6186</v>
      </c>
      <c r="AE2896" t="s">
        <v>6186</v>
      </c>
      <c r="AF2896" t="s">
        <v>6186</v>
      </c>
      <c r="AG2896">
        <v>1</v>
      </c>
      <c r="AH2896" t="s">
        <v>6186</v>
      </c>
      <c r="AI2896" t="s">
        <v>6186</v>
      </c>
      <c r="AJ2896" t="s">
        <v>6186</v>
      </c>
      <c r="AK2896" t="s">
        <v>6186</v>
      </c>
      <c r="AL2896" t="s">
        <v>6186</v>
      </c>
      <c r="AM2896" t="s">
        <v>6186</v>
      </c>
      <c r="AN2896" t="s">
        <v>6186</v>
      </c>
      <c r="AO2896" t="s">
        <v>6186</v>
      </c>
      <c r="AP2896">
        <v>1</v>
      </c>
      <c r="AQ2896" t="s">
        <v>6186</v>
      </c>
      <c r="AR2896" t="s">
        <v>6186</v>
      </c>
      <c r="AS2896" t="s">
        <v>6186</v>
      </c>
      <c r="AT2896" t="s">
        <v>6186</v>
      </c>
      <c r="AU2896" t="s">
        <v>6186</v>
      </c>
      <c r="AV2896">
        <v>3</v>
      </c>
      <c r="AW2896" t="s">
        <v>6186</v>
      </c>
      <c r="AX2896">
        <v>8</v>
      </c>
      <c r="AY2896">
        <v>1</v>
      </c>
      <c r="AZ2896" t="s">
        <v>6186</v>
      </c>
      <c r="BA2896" t="s">
        <v>6186</v>
      </c>
      <c r="BB2896" t="s">
        <v>6186</v>
      </c>
      <c r="BC2896" t="s">
        <v>6186</v>
      </c>
      <c r="BD2896" t="s">
        <v>6186</v>
      </c>
    </row>
    <row r="2897" spans="1:56">
      <c r="A2897" t="s">
        <v>6185</v>
      </c>
      <c r="B2897">
        <v>5500</v>
      </c>
      <c r="C2897">
        <v>1986</v>
      </c>
      <c r="D2897">
        <v>0</v>
      </c>
      <c r="E2897">
        <v>1.8E-5</v>
      </c>
      <c r="F2897">
        <v>10.96</v>
      </c>
      <c r="H2897">
        <v>9.3273899999999994</v>
      </c>
      <c r="I2897">
        <f t="shared" si="49"/>
        <v>1.6789301999999999E-4</v>
      </c>
      <c r="K2897">
        <v>8.4250699999999998</v>
      </c>
      <c r="L2897">
        <v>10.692220000000001</v>
      </c>
      <c r="M2897">
        <v>952.78479000000004</v>
      </c>
      <c r="N2897" s="149">
        <v>1054.82855</v>
      </c>
      <c r="O2897">
        <v>831.16499999999996</v>
      </c>
      <c r="P2897" t="s">
        <v>6186</v>
      </c>
      <c r="Q2897">
        <v>412</v>
      </c>
      <c r="R2897">
        <v>170</v>
      </c>
      <c r="S2897">
        <v>13.097300000000001</v>
      </c>
      <c r="T2897">
        <v>0.41262100000000002</v>
      </c>
      <c r="U2897">
        <v>3.0908999999999999E-2</v>
      </c>
      <c r="V2897">
        <v>25.65034</v>
      </c>
      <c r="W2897" t="s">
        <v>6186</v>
      </c>
      <c r="X2897" t="s">
        <v>6186</v>
      </c>
      <c r="Y2897">
        <v>1</v>
      </c>
      <c r="Z2897" t="s">
        <v>6186</v>
      </c>
      <c r="AA2897">
        <v>1</v>
      </c>
      <c r="AB2897" t="s">
        <v>6186</v>
      </c>
      <c r="AC2897" t="s">
        <v>6186</v>
      </c>
      <c r="AD2897" t="s">
        <v>6186</v>
      </c>
      <c r="AE2897" t="s">
        <v>6186</v>
      </c>
      <c r="AF2897" t="s">
        <v>6186</v>
      </c>
      <c r="AG2897">
        <v>1</v>
      </c>
      <c r="AH2897" t="s">
        <v>6186</v>
      </c>
      <c r="AI2897" t="s">
        <v>6186</v>
      </c>
      <c r="AJ2897" t="s">
        <v>6186</v>
      </c>
      <c r="AK2897" t="s">
        <v>6186</v>
      </c>
      <c r="AL2897" t="s">
        <v>6186</v>
      </c>
      <c r="AM2897" t="s">
        <v>6186</v>
      </c>
      <c r="AN2897" t="s">
        <v>6186</v>
      </c>
      <c r="AO2897" t="s">
        <v>6186</v>
      </c>
      <c r="AP2897">
        <v>1</v>
      </c>
      <c r="AQ2897" t="s">
        <v>6186</v>
      </c>
      <c r="AR2897" t="s">
        <v>6186</v>
      </c>
      <c r="AS2897" t="s">
        <v>6186</v>
      </c>
      <c r="AT2897" t="s">
        <v>6186</v>
      </c>
      <c r="AU2897" t="s">
        <v>6186</v>
      </c>
      <c r="AV2897">
        <v>3</v>
      </c>
      <c r="AW2897" t="s">
        <v>6186</v>
      </c>
      <c r="AX2897">
        <v>8</v>
      </c>
      <c r="AY2897">
        <v>1</v>
      </c>
      <c r="AZ2897" t="s">
        <v>6186</v>
      </c>
      <c r="BA2897" t="s">
        <v>6186</v>
      </c>
      <c r="BB2897" t="s">
        <v>6186</v>
      </c>
      <c r="BC2897" t="s">
        <v>6186</v>
      </c>
      <c r="BD2897" t="s">
        <v>6186</v>
      </c>
    </row>
    <row r="2898" spans="1:56">
      <c r="A2898" t="s">
        <v>6185</v>
      </c>
      <c r="B2898">
        <v>5500</v>
      </c>
      <c r="C2898">
        <v>1987</v>
      </c>
      <c r="D2898">
        <v>0</v>
      </c>
      <c r="E2898">
        <v>2.1999999999999999E-5</v>
      </c>
      <c r="F2898">
        <v>10.897930000000001</v>
      </c>
      <c r="H2898">
        <v>9.2356200000000008</v>
      </c>
      <c r="I2898">
        <f t="shared" si="49"/>
        <v>2.0318364E-4</v>
      </c>
      <c r="K2898">
        <v>8.5038</v>
      </c>
      <c r="L2898">
        <v>10.26108</v>
      </c>
      <c r="M2898">
        <v>962.25277000000006</v>
      </c>
      <c r="N2898" s="149">
        <v>1045.06241</v>
      </c>
      <c r="O2898">
        <v>866.08848</v>
      </c>
      <c r="P2898" t="s">
        <v>6186</v>
      </c>
      <c r="Q2898">
        <v>412</v>
      </c>
      <c r="R2898">
        <v>186.9632</v>
      </c>
      <c r="S2898">
        <v>12.565799999999999</v>
      </c>
      <c r="T2898">
        <v>0.45379399999999998</v>
      </c>
      <c r="U2898">
        <v>3.3993000000000002E-2</v>
      </c>
      <c r="V2898">
        <v>25.542110000000001</v>
      </c>
      <c r="W2898" t="s">
        <v>6186</v>
      </c>
      <c r="X2898" t="s">
        <v>6186</v>
      </c>
      <c r="Y2898">
        <v>1</v>
      </c>
      <c r="Z2898" t="s">
        <v>6186</v>
      </c>
      <c r="AA2898">
        <v>1</v>
      </c>
      <c r="AB2898" t="s">
        <v>6186</v>
      </c>
      <c r="AC2898" t="s">
        <v>6186</v>
      </c>
      <c r="AD2898" t="s">
        <v>6186</v>
      </c>
      <c r="AE2898" t="s">
        <v>6186</v>
      </c>
      <c r="AF2898" t="s">
        <v>6186</v>
      </c>
      <c r="AG2898">
        <v>1</v>
      </c>
      <c r="AH2898" t="s">
        <v>6186</v>
      </c>
      <c r="AI2898" t="s">
        <v>6186</v>
      </c>
      <c r="AJ2898" t="s">
        <v>6186</v>
      </c>
      <c r="AK2898" t="s">
        <v>6186</v>
      </c>
      <c r="AL2898" t="s">
        <v>6186</v>
      </c>
      <c r="AM2898" t="s">
        <v>6186</v>
      </c>
      <c r="AN2898" t="s">
        <v>6186</v>
      </c>
      <c r="AO2898" t="s">
        <v>6186</v>
      </c>
      <c r="AP2898">
        <v>1</v>
      </c>
      <c r="AQ2898" t="s">
        <v>6186</v>
      </c>
      <c r="AR2898" t="s">
        <v>6186</v>
      </c>
      <c r="AS2898" t="s">
        <v>6186</v>
      </c>
      <c r="AT2898" t="s">
        <v>6186</v>
      </c>
      <c r="AU2898" t="s">
        <v>6186</v>
      </c>
      <c r="AV2898">
        <v>3</v>
      </c>
      <c r="AW2898" t="s">
        <v>6186</v>
      </c>
      <c r="AX2898">
        <v>8</v>
      </c>
      <c r="AY2898">
        <v>1</v>
      </c>
      <c r="AZ2898" t="s">
        <v>6186</v>
      </c>
      <c r="BA2898" t="s">
        <v>6186</v>
      </c>
      <c r="BB2898" t="s">
        <v>6186</v>
      </c>
      <c r="BC2898" t="s">
        <v>6186</v>
      </c>
      <c r="BD2898" t="s">
        <v>6186</v>
      </c>
    </row>
    <row r="2899" spans="1:56">
      <c r="A2899" t="s">
        <v>6185</v>
      </c>
      <c r="B2899">
        <v>5500</v>
      </c>
      <c r="C2899">
        <v>1988</v>
      </c>
      <c r="D2899">
        <v>0</v>
      </c>
      <c r="E2899">
        <v>1.9000000000000001E-5</v>
      </c>
      <c r="F2899">
        <v>12.15</v>
      </c>
      <c r="H2899">
        <v>10.26765</v>
      </c>
      <c r="I2899">
        <f t="shared" si="49"/>
        <v>1.9508535000000002E-4</v>
      </c>
      <c r="K2899">
        <v>9.4175900000000006</v>
      </c>
      <c r="L2899">
        <v>11.436439999999999</v>
      </c>
      <c r="M2899">
        <v>865.53396999999995</v>
      </c>
      <c r="N2899">
        <v>943.65936999999997</v>
      </c>
      <c r="O2899">
        <v>777.07776000000001</v>
      </c>
      <c r="P2899" t="s">
        <v>6186</v>
      </c>
      <c r="Q2899">
        <v>412</v>
      </c>
      <c r="R2899">
        <v>205</v>
      </c>
      <c r="S2899">
        <v>11.9453</v>
      </c>
      <c r="T2899">
        <v>0.49757299999999999</v>
      </c>
      <c r="U2899">
        <v>3.7273000000000001E-2</v>
      </c>
      <c r="V2899">
        <v>28.236039999999999</v>
      </c>
      <c r="W2899" t="s">
        <v>6186</v>
      </c>
      <c r="X2899" t="s">
        <v>6186</v>
      </c>
      <c r="Y2899">
        <v>1</v>
      </c>
      <c r="Z2899" t="s">
        <v>6186</v>
      </c>
      <c r="AA2899">
        <v>1</v>
      </c>
      <c r="AB2899" t="s">
        <v>6186</v>
      </c>
      <c r="AC2899" t="s">
        <v>6186</v>
      </c>
      <c r="AD2899" t="s">
        <v>6186</v>
      </c>
      <c r="AE2899" t="s">
        <v>6186</v>
      </c>
      <c r="AF2899" t="s">
        <v>6186</v>
      </c>
      <c r="AG2899">
        <v>1</v>
      </c>
      <c r="AH2899" t="s">
        <v>6186</v>
      </c>
      <c r="AI2899" t="s">
        <v>6186</v>
      </c>
      <c r="AJ2899" t="s">
        <v>6186</v>
      </c>
      <c r="AK2899" t="s">
        <v>6186</v>
      </c>
      <c r="AL2899" t="s">
        <v>6186</v>
      </c>
      <c r="AM2899" t="s">
        <v>6186</v>
      </c>
      <c r="AN2899" t="s">
        <v>6186</v>
      </c>
      <c r="AO2899" t="s">
        <v>6186</v>
      </c>
      <c r="AP2899">
        <v>1</v>
      </c>
      <c r="AQ2899" t="s">
        <v>6186</v>
      </c>
      <c r="AR2899" t="s">
        <v>6186</v>
      </c>
      <c r="AS2899" t="s">
        <v>6186</v>
      </c>
      <c r="AT2899" t="s">
        <v>6186</v>
      </c>
      <c r="AU2899" t="s">
        <v>6186</v>
      </c>
      <c r="AV2899">
        <v>3</v>
      </c>
      <c r="AW2899" t="s">
        <v>6186</v>
      </c>
      <c r="AX2899">
        <v>8</v>
      </c>
      <c r="AY2899">
        <v>1</v>
      </c>
      <c r="AZ2899" t="s">
        <v>6186</v>
      </c>
      <c r="BA2899" t="s">
        <v>6186</v>
      </c>
      <c r="BB2899" t="s">
        <v>6186</v>
      </c>
      <c r="BC2899" t="s">
        <v>6186</v>
      </c>
      <c r="BD2899" t="s">
        <v>6186</v>
      </c>
    </row>
    <row r="2900" spans="1:56">
      <c r="A2900" t="s">
        <v>6185</v>
      </c>
      <c r="B2900">
        <v>5500</v>
      </c>
      <c r="C2900">
        <v>1989</v>
      </c>
      <c r="D2900">
        <v>1</v>
      </c>
      <c r="E2900">
        <v>3.8999999999999999E-5</v>
      </c>
      <c r="F2900">
        <v>12.49001</v>
      </c>
      <c r="H2900">
        <v>10.540369999999999</v>
      </c>
      <c r="I2900">
        <f t="shared" si="49"/>
        <v>4.1107442999999995E-4</v>
      </c>
      <c r="K2900">
        <v>9.5594900000000003</v>
      </c>
      <c r="L2900">
        <v>11.88841</v>
      </c>
      <c r="M2900">
        <v>843.13918999999999</v>
      </c>
      <c r="N2900">
        <v>929.65206999999998</v>
      </c>
      <c r="O2900">
        <v>747.53485000000001</v>
      </c>
      <c r="P2900" t="s">
        <v>6186</v>
      </c>
      <c r="Q2900">
        <v>412</v>
      </c>
      <c r="R2900">
        <v>259.42200000000003</v>
      </c>
      <c r="S2900">
        <v>10.16</v>
      </c>
      <c r="T2900">
        <v>0.62966500000000003</v>
      </c>
      <c r="U2900">
        <v>4.7168000000000002E-2</v>
      </c>
      <c r="V2900">
        <v>29.008120000000002</v>
      </c>
      <c r="W2900" t="s">
        <v>6186</v>
      </c>
      <c r="X2900" t="s">
        <v>6186</v>
      </c>
      <c r="Y2900">
        <v>1</v>
      </c>
      <c r="Z2900" t="s">
        <v>6186</v>
      </c>
      <c r="AA2900">
        <v>1</v>
      </c>
      <c r="AB2900" t="s">
        <v>6186</v>
      </c>
      <c r="AC2900" t="s">
        <v>6186</v>
      </c>
      <c r="AD2900" t="s">
        <v>6186</v>
      </c>
      <c r="AE2900" t="s">
        <v>6186</v>
      </c>
      <c r="AF2900" t="s">
        <v>6186</v>
      </c>
      <c r="AG2900">
        <v>1</v>
      </c>
      <c r="AH2900" t="s">
        <v>6186</v>
      </c>
      <c r="AI2900" t="s">
        <v>6186</v>
      </c>
      <c r="AJ2900" t="s">
        <v>6186</v>
      </c>
      <c r="AK2900" t="s">
        <v>6186</v>
      </c>
      <c r="AL2900" t="s">
        <v>6186</v>
      </c>
      <c r="AM2900" t="s">
        <v>6186</v>
      </c>
      <c r="AN2900" t="s">
        <v>6186</v>
      </c>
      <c r="AO2900" t="s">
        <v>6186</v>
      </c>
      <c r="AP2900">
        <v>1</v>
      </c>
      <c r="AQ2900" t="s">
        <v>6186</v>
      </c>
      <c r="AR2900" t="s">
        <v>6186</v>
      </c>
      <c r="AS2900" t="s">
        <v>6186</v>
      </c>
      <c r="AT2900" t="s">
        <v>6186</v>
      </c>
      <c r="AU2900" t="s">
        <v>6186</v>
      </c>
      <c r="AV2900">
        <v>3</v>
      </c>
      <c r="AW2900" t="s">
        <v>6186</v>
      </c>
      <c r="AX2900">
        <v>8</v>
      </c>
      <c r="AY2900">
        <v>1</v>
      </c>
      <c r="AZ2900" t="s">
        <v>6186</v>
      </c>
      <c r="BA2900" t="s">
        <v>6186</v>
      </c>
      <c r="BB2900" t="s">
        <v>6186</v>
      </c>
      <c r="BC2900" t="s">
        <v>6186</v>
      </c>
      <c r="BD2900" t="s">
        <v>6186</v>
      </c>
    </row>
    <row r="2901" spans="1:56">
      <c r="A2901" t="s">
        <v>6185</v>
      </c>
      <c r="B2901">
        <v>5500</v>
      </c>
      <c r="C2901">
        <v>1990</v>
      </c>
      <c r="D2901">
        <v>1</v>
      </c>
      <c r="E2901">
        <v>7.1000000000000005E-5</v>
      </c>
      <c r="F2901">
        <v>13.104699999999999</v>
      </c>
      <c r="H2901">
        <v>11.02779</v>
      </c>
      <c r="I2901">
        <f t="shared" si="49"/>
        <v>7.8297309000000003E-4</v>
      </c>
      <c r="K2901">
        <v>9.9692299999999996</v>
      </c>
      <c r="L2901">
        <v>12.453340000000001</v>
      </c>
      <c r="M2901">
        <v>805.87330999999995</v>
      </c>
      <c r="N2901">
        <v>891.44272000000001</v>
      </c>
      <c r="O2901">
        <v>713.62391000000002</v>
      </c>
      <c r="P2901" t="s">
        <v>6186</v>
      </c>
      <c r="Q2901">
        <v>412</v>
      </c>
      <c r="R2901">
        <v>250.0943</v>
      </c>
      <c r="S2901">
        <v>9.7006999999999994</v>
      </c>
      <c r="T2901">
        <v>0.60702500000000004</v>
      </c>
      <c r="U2901">
        <v>4.5471999999999999E-2</v>
      </c>
      <c r="V2901">
        <v>30.334779999999999</v>
      </c>
      <c r="W2901" t="s">
        <v>6186</v>
      </c>
      <c r="X2901" t="s">
        <v>6186</v>
      </c>
      <c r="Y2901">
        <v>1</v>
      </c>
      <c r="Z2901" t="s">
        <v>6186</v>
      </c>
      <c r="AA2901">
        <v>1</v>
      </c>
      <c r="AB2901" t="s">
        <v>6186</v>
      </c>
      <c r="AC2901" t="s">
        <v>6186</v>
      </c>
      <c r="AD2901" t="s">
        <v>6186</v>
      </c>
      <c r="AE2901" t="s">
        <v>6186</v>
      </c>
      <c r="AF2901" t="s">
        <v>6186</v>
      </c>
      <c r="AG2901">
        <v>1</v>
      </c>
      <c r="AH2901" t="s">
        <v>6186</v>
      </c>
      <c r="AI2901" t="s">
        <v>6186</v>
      </c>
      <c r="AJ2901" t="s">
        <v>6186</v>
      </c>
      <c r="AK2901" t="s">
        <v>6186</v>
      </c>
      <c r="AL2901" t="s">
        <v>6186</v>
      </c>
      <c r="AM2901" t="s">
        <v>6186</v>
      </c>
      <c r="AN2901" t="s">
        <v>6186</v>
      </c>
      <c r="AO2901" t="s">
        <v>6186</v>
      </c>
      <c r="AP2901">
        <v>1</v>
      </c>
      <c r="AQ2901" t="s">
        <v>6186</v>
      </c>
      <c r="AR2901" t="s">
        <v>6186</v>
      </c>
      <c r="AS2901" t="s">
        <v>6186</v>
      </c>
      <c r="AT2901" t="s">
        <v>6186</v>
      </c>
      <c r="AU2901" t="s">
        <v>6186</v>
      </c>
      <c r="AV2901">
        <v>3</v>
      </c>
      <c r="AW2901" t="s">
        <v>6186</v>
      </c>
      <c r="AX2901">
        <v>8</v>
      </c>
      <c r="AY2901">
        <v>1</v>
      </c>
      <c r="AZ2901" t="s">
        <v>6186</v>
      </c>
      <c r="BA2901" t="s">
        <v>6186</v>
      </c>
      <c r="BB2901" t="s">
        <v>6186</v>
      </c>
      <c r="BC2901" t="s">
        <v>6186</v>
      </c>
      <c r="BD2901" t="s">
        <v>6186</v>
      </c>
    </row>
    <row r="2902" spans="1:56">
      <c r="A2902" t="s">
        <v>6185</v>
      </c>
      <c r="B2902">
        <v>5500</v>
      </c>
      <c r="C2902">
        <v>1991</v>
      </c>
      <c r="D2902">
        <v>1</v>
      </c>
      <c r="E2902">
        <v>6.7999999999999999E-5</v>
      </c>
      <c r="F2902">
        <v>13.162800000000001</v>
      </c>
      <c r="H2902">
        <v>11.04402</v>
      </c>
      <c r="I2902">
        <f t="shared" si="49"/>
        <v>7.5099336000000001E-4</v>
      </c>
      <c r="K2902">
        <v>9.98142</v>
      </c>
      <c r="L2902">
        <v>12.43637</v>
      </c>
      <c r="M2902">
        <v>804.68861000000004</v>
      </c>
      <c r="N2902">
        <v>890.35386000000005</v>
      </c>
      <c r="O2902">
        <v>714.59730999999999</v>
      </c>
      <c r="P2902" t="s">
        <v>6186</v>
      </c>
      <c r="Q2902">
        <v>412</v>
      </c>
      <c r="R2902">
        <v>237.5686</v>
      </c>
      <c r="S2902">
        <v>10.082100000000001</v>
      </c>
      <c r="T2902">
        <v>0.576623</v>
      </c>
      <c r="U2902">
        <v>4.3194000000000003E-2</v>
      </c>
      <c r="V2902">
        <v>30.37725</v>
      </c>
      <c r="W2902" t="s">
        <v>6186</v>
      </c>
      <c r="X2902" t="s">
        <v>6186</v>
      </c>
      <c r="Y2902">
        <v>1</v>
      </c>
      <c r="Z2902" t="s">
        <v>6186</v>
      </c>
      <c r="AA2902">
        <v>1</v>
      </c>
      <c r="AB2902" t="s">
        <v>6186</v>
      </c>
      <c r="AC2902" t="s">
        <v>6186</v>
      </c>
      <c r="AD2902" t="s">
        <v>6186</v>
      </c>
      <c r="AE2902" t="s">
        <v>6186</v>
      </c>
      <c r="AF2902" t="s">
        <v>6186</v>
      </c>
      <c r="AG2902">
        <v>1</v>
      </c>
      <c r="AH2902" t="s">
        <v>6186</v>
      </c>
      <c r="AI2902" t="s">
        <v>6186</v>
      </c>
      <c r="AJ2902" t="s">
        <v>6186</v>
      </c>
      <c r="AK2902" t="s">
        <v>6186</v>
      </c>
      <c r="AL2902" t="s">
        <v>6186</v>
      </c>
      <c r="AM2902" t="s">
        <v>6186</v>
      </c>
      <c r="AN2902" t="s">
        <v>6186</v>
      </c>
      <c r="AO2902" t="s">
        <v>6186</v>
      </c>
      <c r="AP2902">
        <v>1</v>
      </c>
      <c r="AQ2902" t="s">
        <v>6186</v>
      </c>
      <c r="AR2902" t="s">
        <v>6186</v>
      </c>
      <c r="AS2902" t="s">
        <v>6186</v>
      </c>
      <c r="AT2902" t="s">
        <v>6186</v>
      </c>
      <c r="AU2902" t="s">
        <v>6186</v>
      </c>
      <c r="AV2902">
        <v>3</v>
      </c>
      <c r="AW2902" t="s">
        <v>6186</v>
      </c>
      <c r="AX2902">
        <v>8</v>
      </c>
      <c r="AY2902">
        <v>1</v>
      </c>
      <c r="AZ2902" t="s">
        <v>6186</v>
      </c>
      <c r="BA2902" t="s">
        <v>6186</v>
      </c>
      <c r="BB2902" t="s">
        <v>6186</v>
      </c>
      <c r="BC2902" t="s">
        <v>6186</v>
      </c>
      <c r="BD2902" t="s">
        <v>6186</v>
      </c>
    </row>
    <row r="2903" spans="1:56">
      <c r="A2903" t="s">
        <v>6185</v>
      </c>
      <c r="B2903">
        <v>5500</v>
      </c>
      <c r="C2903">
        <v>1992</v>
      </c>
      <c r="D2903">
        <v>0</v>
      </c>
      <c r="E2903">
        <v>7.9999999999999996E-6</v>
      </c>
      <c r="F2903">
        <v>14.135300000000001</v>
      </c>
      <c r="H2903">
        <v>11.91921</v>
      </c>
      <c r="I2903">
        <f t="shared" si="49"/>
        <v>9.5353679999999987E-5</v>
      </c>
      <c r="K2903">
        <v>10.234019999999999</v>
      </c>
      <c r="L2903">
        <v>14.35275</v>
      </c>
      <c r="M2903">
        <v>745.60316</v>
      </c>
      <c r="N2903">
        <v>868.37800000000004</v>
      </c>
      <c r="O2903">
        <v>619.18443000000002</v>
      </c>
      <c r="P2903" t="s">
        <v>6186</v>
      </c>
      <c r="Q2903">
        <v>412</v>
      </c>
      <c r="R2903">
        <v>257.6146</v>
      </c>
      <c r="S2903">
        <v>9.1364999999999998</v>
      </c>
      <c r="T2903">
        <v>0.625278</v>
      </c>
      <c r="U2903">
        <v>4.6838999999999999E-2</v>
      </c>
      <c r="V2903">
        <v>32.802050000000001</v>
      </c>
      <c r="W2903" t="s">
        <v>6186</v>
      </c>
      <c r="X2903" t="s">
        <v>6186</v>
      </c>
      <c r="Y2903">
        <v>1</v>
      </c>
      <c r="Z2903" t="s">
        <v>6186</v>
      </c>
      <c r="AA2903" t="s">
        <v>6186</v>
      </c>
      <c r="AB2903">
        <v>1</v>
      </c>
      <c r="AC2903" t="s">
        <v>6186</v>
      </c>
      <c r="AD2903" t="s">
        <v>6186</v>
      </c>
      <c r="AE2903" t="s">
        <v>6186</v>
      </c>
      <c r="AF2903" t="s">
        <v>6186</v>
      </c>
      <c r="AG2903">
        <v>1</v>
      </c>
      <c r="AH2903" t="s">
        <v>6186</v>
      </c>
      <c r="AI2903" t="s">
        <v>6186</v>
      </c>
      <c r="AJ2903" t="s">
        <v>6186</v>
      </c>
      <c r="AK2903" t="s">
        <v>6186</v>
      </c>
      <c r="AL2903" t="s">
        <v>6186</v>
      </c>
      <c r="AM2903" t="s">
        <v>6186</v>
      </c>
      <c r="AN2903" t="s">
        <v>6186</v>
      </c>
      <c r="AO2903" t="s">
        <v>6186</v>
      </c>
      <c r="AP2903">
        <v>1</v>
      </c>
      <c r="AQ2903" t="s">
        <v>6186</v>
      </c>
      <c r="AR2903" t="s">
        <v>6186</v>
      </c>
      <c r="AS2903" t="s">
        <v>6186</v>
      </c>
      <c r="AT2903" t="s">
        <v>6186</v>
      </c>
      <c r="AU2903" t="s">
        <v>6186</v>
      </c>
      <c r="AV2903">
        <v>4</v>
      </c>
      <c r="AW2903" t="s">
        <v>6186</v>
      </c>
      <c r="AX2903">
        <v>8</v>
      </c>
      <c r="AY2903">
        <v>1</v>
      </c>
      <c r="AZ2903" t="s">
        <v>6186</v>
      </c>
      <c r="BA2903" t="s">
        <v>6186</v>
      </c>
      <c r="BB2903" t="s">
        <v>6186</v>
      </c>
      <c r="BC2903" t="s">
        <v>6186</v>
      </c>
      <c r="BD2903" t="s">
        <v>6186</v>
      </c>
    </row>
    <row r="2904" spans="1:56">
      <c r="A2904" t="s">
        <v>6185</v>
      </c>
      <c r="B2904">
        <v>5500</v>
      </c>
      <c r="C2904">
        <v>1993</v>
      </c>
      <c r="D2904">
        <v>1</v>
      </c>
      <c r="E2904">
        <v>1.01E-4</v>
      </c>
      <c r="F2904">
        <v>15.59726</v>
      </c>
      <c r="H2904">
        <v>13.048349999999999</v>
      </c>
      <c r="I2904">
        <f t="shared" si="49"/>
        <v>1.3178833499999998E-3</v>
      </c>
      <c r="K2904">
        <v>11.49846</v>
      </c>
      <c r="L2904">
        <v>15.08849</v>
      </c>
      <c r="M2904">
        <v>681.08214999999996</v>
      </c>
      <c r="N2904">
        <v>772.88615000000004</v>
      </c>
      <c r="O2904">
        <v>588.99207999999999</v>
      </c>
      <c r="P2904" t="s">
        <v>6186</v>
      </c>
      <c r="Q2904">
        <v>374.26299999999998</v>
      </c>
      <c r="R2904">
        <v>289.69799999999998</v>
      </c>
      <c r="S2904">
        <v>8.4009</v>
      </c>
      <c r="T2904">
        <v>0.77678100000000005</v>
      </c>
      <c r="U2904">
        <v>5.2671999999999997E-2</v>
      </c>
      <c r="V2904">
        <v>36.130209999999998</v>
      </c>
      <c r="W2904" t="s">
        <v>6186</v>
      </c>
      <c r="X2904" t="s">
        <v>6186</v>
      </c>
      <c r="Y2904">
        <v>1</v>
      </c>
      <c r="Z2904" t="s">
        <v>6186</v>
      </c>
      <c r="AA2904">
        <v>0.43099999999999999</v>
      </c>
      <c r="AB2904">
        <v>0.56899999999999995</v>
      </c>
      <c r="AC2904" t="s">
        <v>6186</v>
      </c>
      <c r="AD2904" t="s">
        <v>6186</v>
      </c>
      <c r="AE2904" t="s">
        <v>6186</v>
      </c>
      <c r="AF2904" t="s">
        <v>6186</v>
      </c>
      <c r="AG2904">
        <v>0.71799999999999997</v>
      </c>
      <c r="AH2904">
        <v>0.28199999999999997</v>
      </c>
      <c r="AI2904" t="s">
        <v>6186</v>
      </c>
      <c r="AJ2904" t="s">
        <v>6186</v>
      </c>
      <c r="AK2904" t="s">
        <v>6186</v>
      </c>
      <c r="AL2904" t="s">
        <v>6186</v>
      </c>
      <c r="AM2904" t="s">
        <v>6186</v>
      </c>
      <c r="AN2904" t="s">
        <v>6186</v>
      </c>
      <c r="AO2904" t="s">
        <v>6186</v>
      </c>
      <c r="AP2904">
        <v>1</v>
      </c>
      <c r="AQ2904" t="s">
        <v>6186</v>
      </c>
      <c r="AR2904" t="s">
        <v>6186</v>
      </c>
      <c r="AS2904" t="s">
        <v>6186</v>
      </c>
      <c r="AT2904">
        <v>0.43099999999999999</v>
      </c>
      <c r="AU2904" t="s">
        <v>6186</v>
      </c>
      <c r="AV2904">
        <v>4</v>
      </c>
      <c r="AW2904" t="s">
        <v>6186</v>
      </c>
      <c r="AX2904">
        <v>9.6999999999999993</v>
      </c>
      <c r="AY2904">
        <v>1</v>
      </c>
      <c r="AZ2904" t="s">
        <v>6186</v>
      </c>
      <c r="BA2904" t="s">
        <v>6186</v>
      </c>
      <c r="BB2904" t="s">
        <v>6186</v>
      </c>
      <c r="BC2904" t="s">
        <v>6186</v>
      </c>
      <c r="BD2904" t="s">
        <v>6186</v>
      </c>
    </row>
    <row r="2905" spans="1:56">
      <c r="A2905" t="s">
        <v>6185</v>
      </c>
      <c r="B2905">
        <v>5500</v>
      </c>
      <c r="C2905">
        <v>1994</v>
      </c>
      <c r="D2905">
        <v>3</v>
      </c>
      <c r="E2905">
        <v>2.04E-4</v>
      </c>
      <c r="F2905">
        <v>17.661159999999999</v>
      </c>
      <c r="H2905">
        <v>14.737640000000001</v>
      </c>
      <c r="I2905">
        <f t="shared" si="49"/>
        <v>3.0064785600000003E-3</v>
      </c>
      <c r="K2905">
        <v>12.82901</v>
      </c>
      <c r="L2905">
        <v>17.252369999999999</v>
      </c>
      <c r="M2905">
        <v>603.01395000000002</v>
      </c>
      <c r="N2905">
        <v>692.72689000000003</v>
      </c>
      <c r="O2905">
        <v>515.11753999999996</v>
      </c>
      <c r="P2905" t="s">
        <v>6186</v>
      </c>
      <c r="Q2905">
        <v>356.32</v>
      </c>
      <c r="R2905">
        <v>261.88350000000003</v>
      </c>
      <c r="S2905">
        <v>8.4375999999999998</v>
      </c>
      <c r="T2905">
        <v>0.73521700000000001</v>
      </c>
      <c r="U2905">
        <v>4.7614999999999998E-2</v>
      </c>
      <c r="V2905">
        <v>40.761780000000002</v>
      </c>
      <c r="W2905" t="s">
        <v>6186</v>
      </c>
      <c r="X2905" t="s">
        <v>6186</v>
      </c>
      <c r="Y2905">
        <v>1</v>
      </c>
      <c r="Z2905" t="s">
        <v>6186</v>
      </c>
      <c r="AA2905">
        <v>7.5999999999999998E-2</v>
      </c>
      <c r="AB2905">
        <v>0.92400000000000004</v>
      </c>
      <c r="AC2905" t="s">
        <v>6186</v>
      </c>
      <c r="AD2905" t="s">
        <v>6186</v>
      </c>
      <c r="AE2905" t="s">
        <v>6186</v>
      </c>
      <c r="AF2905" t="s">
        <v>6186</v>
      </c>
      <c r="AG2905">
        <v>1</v>
      </c>
      <c r="AH2905" t="s">
        <v>6186</v>
      </c>
      <c r="AI2905" t="s">
        <v>6186</v>
      </c>
      <c r="AJ2905" t="s">
        <v>6186</v>
      </c>
      <c r="AK2905" t="s">
        <v>6186</v>
      </c>
      <c r="AL2905" t="s">
        <v>6186</v>
      </c>
      <c r="AM2905" t="s">
        <v>6186</v>
      </c>
      <c r="AN2905" t="s">
        <v>6186</v>
      </c>
      <c r="AO2905" t="s">
        <v>6186</v>
      </c>
      <c r="AP2905">
        <v>1</v>
      </c>
      <c r="AQ2905" t="s">
        <v>6186</v>
      </c>
      <c r="AR2905" t="s">
        <v>6186</v>
      </c>
      <c r="AS2905" t="s">
        <v>6186</v>
      </c>
      <c r="AT2905">
        <v>7.5999999999999998E-2</v>
      </c>
      <c r="AU2905" t="s">
        <v>6186</v>
      </c>
      <c r="AV2905">
        <v>4</v>
      </c>
      <c r="AW2905" t="s">
        <v>6186</v>
      </c>
      <c r="AX2905">
        <v>8.3000000000000007</v>
      </c>
      <c r="AY2905">
        <v>1</v>
      </c>
      <c r="AZ2905" t="s">
        <v>6186</v>
      </c>
      <c r="BA2905" t="s">
        <v>6186</v>
      </c>
      <c r="BB2905" t="s">
        <v>6186</v>
      </c>
      <c r="BC2905" t="s">
        <v>6186</v>
      </c>
      <c r="BD2905" t="s">
        <v>6186</v>
      </c>
    </row>
    <row r="2906" spans="1:56">
      <c r="A2906" t="s">
        <v>6185</v>
      </c>
      <c r="B2906">
        <v>5500</v>
      </c>
      <c r="C2906">
        <v>1995</v>
      </c>
      <c r="D2906">
        <v>3</v>
      </c>
      <c r="E2906">
        <v>1.9699999999999999E-4</v>
      </c>
      <c r="F2906">
        <v>18.213470000000001</v>
      </c>
      <c r="H2906">
        <v>15.14269</v>
      </c>
      <c r="I2906">
        <f t="shared" si="49"/>
        <v>2.98310993E-3</v>
      </c>
      <c r="K2906">
        <v>13.18927</v>
      </c>
      <c r="L2906">
        <v>17.64087</v>
      </c>
      <c r="M2906">
        <v>586.88378</v>
      </c>
      <c r="N2906">
        <v>673.80510000000004</v>
      </c>
      <c r="O2906">
        <v>503.77323999999999</v>
      </c>
      <c r="P2906" t="s">
        <v>6186</v>
      </c>
      <c r="Q2906">
        <v>354.53250000000003</v>
      </c>
      <c r="R2906">
        <v>252.23939999999999</v>
      </c>
      <c r="S2906">
        <v>8.7897999999999996</v>
      </c>
      <c r="T2906">
        <v>0.71186300000000002</v>
      </c>
      <c r="U2906">
        <v>4.5862E-2</v>
      </c>
      <c r="V2906">
        <v>41.841099999999997</v>
      </c>
      <c r="W2906" t="s">
        <v>6186</v>
      </c>
      <c r="X2906" t="s">
        <v>6186</v>
      </c>
      <c r="Y2906">
        <v>1</v>
      </c>
      <c r="Z2906" t="s">
        <v>6186</v>
      </c>
      <c r="AA2906" t="s">
        <v>6186</v>
      </c>
      <c r="AB2906">
        <v>1</v>
      </c>
      <c r="AC2906" t="s">
        <v>6186</v>
      </c>
      <c r="AD2906" t="s">
        <v>6186</v>
      </c>
      <c r="AE2906" t="s">
        <v>6186</v>
      </c>
      <c r="AF2906" t="s">
        <v>6186</v>
      </c>
      <c r="AG2906">
        <v>1</v>
      </c>
      <c r="AH2906" t="s">
        <v>6186</v>
      </c>
      <c r="AI2906" t="s">
        <v>6186</v>
      </c>
      <c r="AJ2906" t="s">
        <v>6186</v>
      </c>
      <c r="AK2906" t="s">
        <v>6186</v>
      </c>
      <c r="AL2906" t="s">
        <v>6186</v>
      </c>
      <c r="AM2906" t="s">
        <v>6186</v>
      </c>
      <c r="AN2906" t="s">
        <v>6186</v>
      </c>
      <c r="AO2906" t="s">
        <v>6186</v>
      </c>
      <c r="AP2906">
        <v>1</v>
      </c>
      <c r="AQ2906" t="s">
        <v>6186</v>
      </c>
      <c r="AR2906" t="s">
        <v>6186</v>
      </c>
      <c r="AS2906" t="s">
        <v>6186</v>
      </c>
      <c r="AT2906" t="s">
        <v>6186</v>
      </c>
      <c r="AU2906" t="s">
        <v>6186</v>
      </c>
      <c r="AV2906">
        <v>4</v>
      </c>
      <c r="AW2906" t="s">
        <v>6186</v>
      </c>
      <c r="AX2906">
        <v>8</v>
      </c>
      <c r="AY2906">
        <v>1</v>
      </c>
      <c r="AZ2906" t="s">
        <v>6186</v>
      </c>
      <c r="BA2906" t="s">
        <v>6186</v>
      </c>
      <c r="BB2906" t="s">
        <v>6186</v>
      </c>
      <c r="BC2906" t="s">
        <v>6186</v>
      </c>
      <c r="BD2906" t="s">
        <v>6186</v>
      </c>
    </row>
    <row r="2907" spans="1:56">
      <c r="A2907" t="s">
        <v>6185</v>
      </c>
      <c r="B2907">
        <v>5500</v>
      </c>
      <c r="C2907">
        <v>1996</v>
      </c>
      <c r="D2907">
        <v>3</v>
      </c>
      <c r="E2907">
        <v>2.5700000000000001E-4</v>
      </c>
      <c r="F2907">
        <v>17.846029999999999</v>
      </c>
      <c r="H2907">
        <v>14.74174</v>
      </c>
      <c r="I2907">
        <f t="shared" si="49"/>
        <v>3.7886271800000003E-3</v>
      </c>
      <c r="K2907">
        <v>13.061529999999999</v>
      </c>
      <c r="L2907">
        <v>16.749189999999999</v>
      </c>
      <c r="M2907">
        <v>602.84618</v>
      </c>
      <c r="N2907">
        <v>680.39504999999997</v>
      </c>
      <c r="O2907">
        <v>530.59286999999995</v>
      </c>
      <c r="P2907" t="s">
        <v>6186</v>
      </c>
      <c r="Q2907">
        <v>357.08260000000001</v>
      </c>
      <c r="R2907">
        <v>261.47469999999998</v>
      </c>
      <c r="S2907">
        <v>8.9795999999999996</v>
      </c>
      <c r="T2907">
        <v>0.73366600000000004</v>
      </c>
      <c r="U2907">
        <v>4.7541E-2</v>
      </c>
      <c r="V2907">
        <v>40.615929999999999</v>
      </c>
      <c r="W2907" t="s">
        <v>6186</v>
      </c>
      <c r="X2907" t="s">
        <v>6186</v>
      </c>
      <c r="Y2907">
        <v>1</v>
      </c>
      <c r="Z2907" t="s">
        <v>6186</v>
      </c>
      <c r="AA2907" t="s">
        <v>6186</v>
      </c>
      <c r="AB2907">
        <v>1</v>
      </c>
      <c r="AC2907" t="s">
        <v>6186</v>
      </c>
      <c r="AD2907" t="s">
        <v>6186</v>
      </c>
      <c r="AE2907" t="s">
        <v>6186</v>
      </c>
      <c r="AF2907" t="s">
        <v>6186</v>
      </c>
      <c r="AG2907">
        <v>1</v>
      </c>
      <c r="AH2907" t="s">
        <v>6186</v>
      </c>
      <c r="AI2907" t="s">
        <v>6186</v>
      </c>
      <c r="AJ2907" t="s">
        <v>6186</v>
      </c>
      <c r="AK2907" t="s">
        <v>6186</v>
      </c>
      <c r="AL2907" t="s">
        <v>6186</v>
      </c>
      <c r="AM2907" t="s">
        <v>6186</v>
      </c>
      <c r="AN2907" t="s">
        <v>6186</v>
      </c>
      <c r="AO2907" t="s">
        <v>6186</v>
      </c>
      <c r="AP2907">
        <v>1</v>
      </c>
      <c r="AQ2907" t="s">
        <v>6186</v>
      </c>
      <c r="AR2907" t="s">
        <v>6186</v>
      </c>
      <c r="AS2907" t="s">
        <v>6186</v>
      </c>
      <c r="AT2907" t="s">
        <v>6186</v>
      </c>
      <c r="AU2907" t="s">
        <v>6186</v>
      </c>
      <c r="AV2907">
        <v>4</v>
      </c>
      <c r="AW2907" t="s">
        <v>6186</v>
      </c>
      <c r="AX2907">
        <v>8</v>
      </c>
      <c r="AY2907">
        <v>1</v>
      </c>
      <c r="AZ2907" t="s">
        <v>6186</v>
      </c>
      <c r="BA2907" t="s">
        <v>6186</v>
      </c>
      <c r="BB2907" t="s">
        <v>6186</v>
      </c>
      <c r="BC2907" t="s">
        <v>6186</v>
      </c>
      <c r="BD2907" t="s">
        <v>6186</v>
      </c>
    </row>
    <row r="2908" spans="1:56">
      <c r="A2908" t="s">
        <v>6185</v>
      </c>
      <c r="B2908">
        <v>5500</v>
      </c>
      <c r="C2908">
        <v>1997</v>
      </c>
      <c r="D2908">
        <v>1</v>
      </c>
      <c r="E2908">
        <v>9.3999999999999994E-5</v>
      </c>
      <c r="F2908">
        <v>18.063690000000001</v>
      </c>
      <c r="H2908">
        <v>15.065619999999999</v>
      </c>
      <c r="I2908">
        <f t="shared" si="49"/>
        <v>1.4161682799999997E-3</v>
      </c>
      <c r="K2908">
        <v>12.58309</v>
      </c>
      <c r="L2908">
        <v>18.37764</v>
      </c>
      <c r="M2908">
        <v>589.88604999999995</v>
      </c>
      <c r="N2908">
        <v>706.26517999999999</v>
      </c>
      <c r="O2908">
        <v>483.57681000000002</v>
      </c>
      <c r="P2908" t="s">
        <v>6186</v>
      </c>
      <c r="Q2908">
        <v>314.65660000000003</v>
      </c>
      <c r="R2908">
        <v>311.71420000000001</v>
      </c>
      <c r="S2908">
        <v>8.0226000000000006</v>
      </c>
      <c r="T2908">
        <v>1.010642</v>
      </c>
      <c r="U2908">
        <v>5.6675000000000003E-2</v>
      </c>
      <c r="V2908">
        <v>41.969200000000001</v>
      </c>
      <c r="W2908">
        <v>0.73199999999999998</v>
      </c>
      <c r="X2908" t="s">
        <v>6186</v>
      </c>
      <c r="Y2908">
        <v>0.26800000000000002</v>
      </c>
      <c r="Z2908" t="s">
        <v>6186</v>
      </c>
      <c r="AA2908" t="s">
        <v>6186</v>
      </c>
      <c r="AB2908">
        <v>1</v>
      </c>
      <c r="AC2908" t="s">
        <v>6186</v>
      </c>
      <c r="AD2908" t="s">
        <v>6186</v>
      </c>
      <c r="AE2908" t="s">
        <v>6186</v>
      </c>
      <c r="AF2908" t="s">
        <v>6186</v>
      </c>
      <c r="AG2908">
        <v>1</v>
      </c>
      <c r="AH2908" t="s">
        <v>6186</v>
      </c>
      <c r="AI2908" t="s">
        <v>6186</v>
      </c>
      <c r="AJ2908" t="s">
        <v>6186</v>
      </c>
      <c r="AK2908" t="s">
        <v>6186</v>
      </c>
      <c r="AL2908" t="s">
        <v>6186</v>
      </c>
      <c r="AM2908" t="s">
        <v>6186</v>
      </c>
      <c r="AN2908" t="s">
        <v>6186</v>
      </c>
      <c r="AO2908" t="s">
        <v>6186</v>
      </c>
      <c r="AP2908">
        <v>1</v>
      </c>
      <c r="AQ2908">
        <v>0.183</v>
      </c>
      <c r="AR2908" t="s">
        <v>6186</v>
      </c>
      <c r="AS2908" t="s">
        <v>6186</v>
      </c>
      <c r="AT2908">
        <v>0.73199999999999998</v>
      </c>
      <c r="AU2908" t="s">
        <v>6186</v>
      </c>
      <c r="AV2908">
        <v>4</v>
      </c>
      <c r="AW2908" t="s">
        <v>6186</v>
      </c>
      <c r="AX2908">
        <v>8</v>
      </c>
      <c r="AY2908">
        <v>1</v>
      </c>
      <c r="AZ2908" t="s">
        <v>6186</v>
      </c>
      <c r="BA2908" t="s">
        <v>6186</v>
      </c>
      <c r="BB2908" t="s">
        <v>6186</v>
      </c>
      <c r="BC2908" t="s">
        <v>6186</v>
      </c>
      <c r="BD2908" t="s">
        <v>6186</v>
      </c>
    </row>
    <row r="2909" spans="1:56">
      <c r="A2909" t="s">
        <v>6185</v>
      </c>
      <c r="B2909">
        <v>5500</v>
      </c>
      <c r="C2909">
        <v>1998</v>
      </c>
      <c r="D2909">
        <v>2</v>
      </c>
      <c r="E2909">
        <v>1.6100000000000001E-4</v>
      </c>
      <c r="F2909">
        <v>17.03997</v>
      </c>
      <c r="H2909">
        <v>14.385960000000001</v>
      </c>
      <c r="I2909">
        <f t="shared" si="49"/>
        <v>2.3161395600000004E-3</v>
      </c>
      <c r="K2909">
        <v>11.357670000000001</v>
      </c>
      <c r="L2909">
        <v>18.879989999999999</v>
      </c>
      <c r="M2909">
        <v>617.75523999999996</v>
      </c>
      <c r="N2909">
        <v>782.46694000000002</v>
      </c>
      <c r="O2909">
        <v>470.70997</v>
      </c>
      <c r="P2909" t="s">
        <v>6186</v>
      </c>
      <c r="Q2909">
        <v>286.86709999999999</v>
      </c>
      <c r="R2909">
        <v>302.95760000000001</v>
      </c>
      <c r="S2909">
        <v>8.4934999999999992</v>
      </c>
      <c r="T2909">
        <v>1.0619149999999999</v>
      </c>
      <c r="U2909">
        <v>5.5083E-2</v>
      </c>
      <c r="V2909">
        <v>39.61045</v>
      </c>
      <c r="W2909">
        <v>0.94099999999999995</v>
      </c>
      <c r="X2909" t="s">
        <v>6186</v>
      </c>
      <c r="Y2909">
        <v>5.8999999999999997E-2</v>
      </c>
      <c r="Z2909" t="s">
        <v>6186</v>
      </c>
      <c r="AA2909" t="s">
        <v>6186</v>
      </c>
      <c r="AB2909">
        <v>1</v>
      </c>
      <c r="AC2909" t="s">
        <v>6186</v>
      </c>
      <c r="AD2909" t="s">
        <v>6186</v>
      </c>
      <c r="AE2909" t="s">
        <v>6186</v>
      </c>
      <c r="AF2909" t="s">
        <v>6186</v>
      </c>
      <c r="AG2909">
        <v>1</v>
      </c>
      <c r="AH2909" t="s">
        <v>6186</v>
      </c>
      <c r="AI2909" t="s">
        <v>6186</v>
      </c>
      <c r="AJ2909" t="s">
        <v>6186</v>
      </c>
      <c r="AK2909" t="s">
        <v>6186</v>
      </c>
      <c r="AL2909" t="s">
        <v>6186</v>
      </c>
      <c r="AM2909" t="s">
        <v>6186</v>
      </c>
      <c r="AN2909" t="s">
        <v>6186</v>
      </c>
      <c r="AO2909" t="s">
        <v>6186</v>
      </c>
      <c r="AP2909">
        <v>1</v>
      </c>
      <c r="AQ2909" t="s">
        <v>6186</v>
      </c>
      <c r="AR2909" t="s">
        <v>6186</v>
      </c>
      <c r="AS2909" t="s">
        <v>6186</v>
      </c>
      <c r="AT2909">
        <v>0.94099999999999995</v>
      </c>
      <c r="AU2909" t="s">
        <v>6186</v>
      </c>
      <c r="AV2909">
        <v>4</v>
      </c>
      <c r="AW2909" t="s">
        <v>6186</v>
      </c>
      <c r="AX2909">
        <v>8</v>
      </c>
      <c r="AY2909">
        <v>1</v>
      </c>
      <c r="AZ2909" t="s">
        <v>6186</v>
      </c>
      <c r="BA2909" t="s">
        <v>6186</v>
      </c>
      <c r="BB2909" t="s">
        <v>6186</v>
      </c>
      <c r="BC2909" t="s">
        <v>6186</v>
      </c>
      <c r="BD2909" t="s">
        <v>6186</v>
      </c>
    </row>
    <row r="2910" spans="1:56">
      <c r="A2910" t="s">
        <v>6185</v>
      </c>
      <c r="B2910">
        <v>5500</v>
      </c>
      <c r="C2910">
        <v>1999</v>
      </c>
      <c r="D2910">
        <v>0</v>
      </c>
      <c r="E2910">
        <v>1.2999999999999999E-5</v>
      </c>
      <c r="F2910">
        <v>14.90565</v>
      </c>
      <c r="H2910">
        <v>12.40343</v>
      </c>
      <c r="I2910">
        <f t="shared" si="49"/>
        <v>1.6124459E-4</v>
      </c>
      <c r="K2910">
        <v>10.378410000000001</v>
      </c>
      <c r="L2910">
        <v>14.941599999999999</v>
      </c>
      <c r="M2910">
        <v>716.49540999999999</v>
      </c>
      <c r="N2910">
        <v>856.29686000000004</v>
      </c>
      <c r="O2910">
        <v>594.78236000000004</v>
      </c>
      <c r="P2910" t="s">
        <v>6186</v>
      </c>
      <c r="Q2910">
        <v>412</v>
      </c>
      <c r="R2910">
        <v>348.98989999999998</v>
      </c>
      <c r="S2910">
        <v>7.2108999999999996</v>
      </c>
      <c r="T2910">
        <v>0.84706300000000001</v>
      </c>
      <c r="U2910">
        <v>6.3452999999999996E-2</v>
      </c>
      <c r="V2910">
        <v>34.11345</v>
      </c>
      <c r="W2910" t="s">
        <v>6186</v>
      </c>
      <c r="X2910" t="s">
        <v>6186</v>
      </c>
      <c r="Y2910">
        <v>1</v>
      </c>
      <c r="Z2910" t="s">
        <v>6186</v>
      </c>
      <c r="AA2910" t="s">
        <v>6186</v>
      </c>
      <c r="AB2910">
        <v>1</v>
      </c>
      <c r="AC2910" t="s">
        <v>6186</v>
      </c>
      <c r="AD2910" t="s">
        <v>6186</v>
      </c>
      <c r="AE2910" t="s">
        <v>6186</v>
      </c>
      <c r="AF2910" t="s">
        <v>6186</v>
      </c>
      <c r="AG2910">
        <v>1</v>
      </c>
      <c r="AH2910" t="s">
        <v>6186</v>
      </c>
      <c r="AI2910" t="s">
        <v>6186</v>
      </c>
      <c r="AJ2910" t="s">
        <v>6186</v>
      </c>
      <c r="AK2910" t="s">
        <v>6186</v>
      </c>
      <c r="AL2910" t="s">
        <v>6186</v>
      </c>
      <c r="AM2910" t="s">
        <v>6186</v>
      </c>
      <c r="AN2910" t="s">
        <v>6186</v>
      </c>
      <c r="AO2910" t="s">
        <v>6186</v>
      </c>
      <c r="AP2910">
        <v>1</v>
      </c>
      <c r="AQ2910">
        <v>1</v>
      </c>
      <c r="AR2910" t="s">
        <v>6186</v>
      </c>
      <c r="AS2910" t="s">
        <v>6186</v>
      </c>
      <c r="AT2910" t="s">
        <v>6186</v>
      </c>
      <c r="AU2910" t="s">
        <v>6186</v>
      </c>
      <c r="AV2910">
        <v>4</v>
      </c>
      <c r="AW2910" t="s">
        <v>6186</v>
      </c>
      <c r="AX2910">
        <v>8</v>
      </c>
      <c r="AY2910">
        <v>1</v>
      </c>
      <c r="AZ2910" t="s">
        <v>6186</v>
      </c>
      <c r="BA2910" t="s">
        <v>6186</v>
      </c>
      <c r="BB2910" t="s">
        <v>6186</v>
      </c>
      <c r="BC2910" t="s">
        <v>6186</v>
      </c>
      <c r="BD2910" t="s">
        <v>6186</v>
      </c>
    </row>
    <row r="2911" spans="1:56">
      <c r="A2911" t="s">
        <v>6185</v>
      </c>
      <c r="B2911">
        <v>5500</v>
      </c>
      <c r="C2911">
        <v>2000</v>
      </c>
      <c r="D2911">
        <v>2</v>
      </c>
      <c r="E2911">
        <v>1.3799999999999999E-4</v>
      </c>
      <c r="F2911">
        <v>18.07601</v>
      </c>
      <c r="H2911">
        <v>14.87609</v>
      </c>
      <c r="I2911">
        <f t="shared" si="49"/>
        <v>2.0529004199999999E-3</v>
      </c>
      <c r="K2911">
        <v>12.634980000000001</v>
      </c>
      <c r="L2911">
        <v>17.514869999999998</v>
      </c>
      <c r="M2911">
        <v>597.40179000000001</v>
      </c>
      <c r="N2911">
        <v>703.36501999999996</v>
      </c>
      <c r="O2911">
        <v>507.39735999999999</v>
      </c>
      <c r="P2911" t="s">
        <v>6186</v>
      </c>
      <c r="Q2911">
        <v>283.75689999999997</v>
      </c>
      <c r="R2911">
        <v>279.02449999999999</v>
      </c>
      <c r="S2911">
        <v>8.5018999999999991</v>
      </c>
      <c r="T2911">
        <v>0.98404599999999998</v>
      </c>
      <c r="U2911">
        <v>5.0731999999999999E-2</v>
      </c>
      <c r="V2911">
        <v>40.963459999999998</v>
      </c>
      <c r="W2911">
        <v>0.92100000000000004</v>
      </c>
      <c r="X2911" t="s">
        <v>6186</v>
      </c>
      <c r="Y2911">
        <v>7.9000000000000001E-2</v>
      </c>
      <c r="Z2911" t="s">
        <v>6186</v>
      </c>
      <c r="AA2911" t="s">
        <v>6186</v>
      </c>
      <c r="AB2911">
        <v>1</v>
      </c>
      <c r="AC2911" t="s">
        <v>6186</v>
      </c>
      <c r="AD2911" t="s">
        <v>6186</v>
      </c>
      <c r="AE2911" t="s">
        <v>6186</v>
      </c>
      <c r="AF2911" t="s">
        <v>6186</v>
      </c>
      <c r="AG2911">
        <v>1</v>
      </c>
      <c r="AH2911" t="s">
        <v>6186</v>
      </c>
      <c r="AI2911" t="s">
        <v>6186</v>
      </c>
      <c r="AJ2911" t="s">
        <v>6186</v>
      </c>
      <c r="AK2911" t="s">
        <v>6186</v>
      </c>
      <c r="AL2911" t="s">
        <v>6186</v>
      </c>
      <c r="AM2911" t="s">
        <v>6186</v>
      </c>
      <c r="AN2911" t="s">
        <v>6186</v>
      </c>
      <c r="AO2911" t="s">
        <v>6186</v>
      </c>
      <c r="AP2911">
        <v>1</v>
      </c>
      <c r="AQ2911" t="s">
        <v>6186</v>
      </c>
      <c r="AR2911" t="s">
        <v>6186</v>
      </c>
      <c r="AS2911" t="s">
        <v>6186</v>
      </c>
      <c r="AT2911">
        <v>0.92200000000000004</v>
      </c>
      <c r="AU2911" t="s">
        <v>6186</v>
      </c>
      <c r="AV2911">
        <v>4.0999999999999996</v>
      </c>
      <c r="AW2911" t="s">
        <v>6186</v>
      </c>
      <c r="AX2911">
        <v>8.3000000000000007</v>
      </c>
      <c r="AY2911">
        <v>0.93200000000000005</v>
      </c>
      <c r="AZ2911">
        <v>6.8000000000000005E-2</v>
      </c>
      <c r="BA2911" t="s">
        <v>6186</v>
      </c>
      <c r="BB2911" t="s">
        <v>6186</v>
      </c>
      <c r="BC2911" t="s">
        <v>6186</v>
      </c>
      <c r="BD2911" t="s">
        <v>6186</v>
      </c>
    </row>
    <row r="2912" spans="1:56">
      <c r="A2912" t="s">
        <v>6185</v>
      </c>
      <c r="B2912">
        <v>5500</v>
      </c>
      <c r="C2912">
        <v>2001</v>
      </c>
      <c r="D2912">
        <v>0</v>
      </c>
      <c r="E2912">
        <v>5.0000000000000004E-6</v>
      </c>
      <c r="F2912">
        <v>16.109300000000001</v>
      </c>
      <c r="H2912">
        <v>13.221629999999999</v>
      </c>
      <c r="I2912">
        <f t="shared" si="49"/>
        <v>6.6108150000000008E-5</v>
      </c>
      <c r="K2912">
        <v>11.330920000000001</v>
      </c>
      <c r="L2912">
        <v>15.34468</v>
      </c>
      <c r="M2912">
        <v>672.15616</v>
      </c>
      <c r="N2912">
        <v>784.31403999999998</v>
      </c>
      <c r="O2912">
        <v>579.15855999999997</v>
      </c>
      <c r="P2912" t="s">
        <v>6186</v>
      </c>
      <c r="Q2912">
        <v>328</v>
      </c>
      <c r="R2912">
        <v>322</v>
      </c>
      <c r="S2912">
        <v>7.4259000000000004</v>
      </c>
      <c r="T2912">
        <v>0.981707</v>
      </c>
      <c r="U2912">
        <v>5.8545E-2</v>
      </c>
      <c r="V2912">
        <v>36.359479999999998</v>
      </c>
      <c r="W2912" t="s">
        <v>6186</v>
      </c>
      <c r="X2912" t="s">
        <v>6186</v>
      </c>
      <c r="Y2912">
        <v>1</v>
      </c>
      <c r="Z2912" t="s">
        <v>6186</v>
      </c>
      <c r="AA2912" t="s">
        <v>6186</v>
      </c>
      <c r="AB2912">
        <v>1</v>
      </c>
      <c r="AC2912" t="s">
        <v>6186</v>
      </c>
      <c r="AD2912" t="s">
        <v>6186</v>
      </c>
      <c r="AE2912" t="s">
        <v>6186</v>
      </c>
      <c r="AF2912" t="s">
        <v>6186</v>
      </c>
      <c r="AG2912">
        <v>1</v>
      </c>
      <c r="AH2912" t="s">
        <v>6186</v>
      </c>
      <c r="AI2912" t="s">
        <v>6186</v>
      </c>
      <c r="AJ2912" t="s">
        <v>6186</v>
      </c>
      <c r="AK2912" t="s">
        <v>6186</v>
      </c>
      <c r="AL2912" t="s">
        <v>6186</v>
      </c>
      <c r="AM2912" t="s">
        <v>6186</v>
      </c>
      <c r="AN2912" t="s">
        <v>6186</v>
      </c>
      <c r="AO2912" t="s">
        <v>6186</v>
      </c>
      <c r="AP2912">
        <v>1</v>
      </c>
      <c r="AQ2912" t="s">
        <v>6186</v>
      </c>
      <c r="AR2912" t="s">
        <v>6186</v>
      </c>
      <c r="AS2912" t="s">
        <v>6186</v>
      </c>
      <c r="AT2912" t="s">
        <v>6186</v>
      </c>
      <c r="AU2912" t="s">
        <v>6186</v>
      </c>
      <c r="AV2912">
        <v>5</v>
      </c>
      <c r="AW2912" t="s">
        <v>6186</v>
      </c>
      <c r="AX2912">
        <v>12</v>
      </c>
      <c r="AY2912" t="s">
        <v>6186</v>
      </c>
      <c r="AZ2912">
        <v>1</v>
      </c>
      <c r="BA2912" t="s">
        <v>6186</v>
      </c>
      <c r="BB2912" t="s">
        <v>6186</v>
      </c>
      <c r="BC2912" t="s">
        <v>6186</v>
      </c>
      <c r="BD2912" t="s">
        <v>6186</v>
      </c>
    </row>
    <row r="2913" spans="1:56">
      <c r="A2913" t="s">
        <v>6185</v>
      </c>
      <c r="B2913">
        <v>5500</v>
      </c>
      <c r="C2913">
        <v>2002</v>
      </c>
      <c r="D2913">
        <v>0</v>
      </c>
      <c r="E2913">
        <v>5.0000000000000004E-6</v>
      </c>
      <c r="F2913">
        <v>16.109300000000001</v>
      </c>
      <c r="H2913">
        <v>13.187939999999999</v>
      </c>
      <c r="I2913">
        <f t="shared" si="49"/>
        <v>6.5939700000000002E-5</v>
      </c>
      <c r="K2913">
        <v>11.274100000000001</v>
      </c>
      <c r="L2913">
        <v>15.289720000000001</v>
      </c>
      <c r="M2913">
        <v>673.87297999999998</v>
      </c>
      <c r="N2913">
        <v>788.26670000000001</v>
      </c>
      <c r="O2913">
        <v>581.24031000000002</v>
      </c>
      <c r="P2913" t="s">
        <v>6186</v>
      </c>
      <c r="Q2913">
        <v>328</v>
      </c>
      <c r="R2913">
        <v>322</v>
      </c>
      <c r="S2913">
        <v>7.5395000000000003</v>
      </c>
      <c r="T2913">
        <v>0.981707</v>
      </c>
      <c r="U2913">
        <v>5.8545E-2</v>
      </c>
      <c r="V2913">
        <v>36.266849999999998</v>
      </c>
      <c r="W2913" t="s">
        <v>6186</v>
      </c>
      <c r="X2913" t="s">
        <v>6186</v>
      </c>
      <c r="Y2913">
        <v>1</v>
      </c>
      <c r="Z2913" t="s">
        <v>6186</v>
      </c>
      <c r="AA2913" t="s">
        <v>6186</v>
      </c>
      <c r="AB2913">
        <v>1</v>
      </c>
      <c r="AC2913" t="s">
        <v>6186</v>
      </c>
      <c r="AD2913" t="s">
        <v>6186</v>
      </c>
      <c r="AE2913" t="s">
        <v>6186</v>
      </c>
      <c r="AF2913" t="s">
        <v>6186</v>
      </c>
      <c r="AG2913">
        <v>1</v>
      </c>
      <c r="AH2913" t="s">
        <v>6186</v>
      </c>
      <c r="AI2913" t="s">
        <v>6186</v>
      </c>
      <c r="AJ2913" t="s">
        <v>6186</v>
      </c>
      <c r="AK2913" t="s">
        <v>6186</v>
      </c>
      <c r="AL2913" t="s">
        <v>6186</v>
      </c>
      <c r="AM2913" t="s">
        <v>6186</v>
      </c>
      <c r="AN2913" t="s">
        <v>6186</v>
      </c>
      <c r="AO2913" t="s">
        <v>6186</v>
      </c>
      <c r="AP2913">
        <v>1</v>
      </c>
      <c r="AQ2913" t="s">
        <v>6186</v>
      </c>
      <c r="AR2913" t="s">
        <v>6186</v>
      </c>
      <c r="AS2913" t="s">
        <v>6186</v>
      </c>
      <c r="AT2913" t="s">
        <v>6186</v>
      </c>
      <c r="AU2913" t="s">
        <v>6186</v>
      </c>
      <c r="AV2913">
        <v>5</v>
      </c>
      <c r="AW2913" t="s">
        <v>6186</v>
      </c>
      <c r="AX2913">
        <v>12</v>
      </c>
      <c r="AY2913" t="s">
        <v>6186</v>
      </c>
      <c r="AZ2913">
        <v>1</v>
      </c>
      <c r="BA2913" t="s">
        <v>6186</v>
      </c>
      <c r="BB2913" t="s">
        <v>6186</v>
      </c>
      <c r="BC2913" t="s">
        <v>6186</v>
      </c>
      <c r="BD2913" t="s">
        <v>6186</v>
      </c>
    </row>
    <row r="2914" spans="1:56">
      <c r="A2914" t="s">
        <v>6185</v>
      </c>
      <c r="B2914">
        <v>5500</v>
      </c>
      <c r="C2914">
        <v>2003</v>
      </c>
      <c r="D2914" t="s">
        <v>6186</v>
      </c>
      <c r="E2914" t="s">
        <v>6186</v>
      </c>
      <c r="F2914" t="s">
        <v>6186</v>
      </c>
      <c r="H2914" t="s">
        <v>6186</v>
      </c>
      <c r="I2914" t="str">
        <f t="shared" si="49"/>
        <v/>
      </c>
      <c r="K2914" t="s">
        <v>6186</v>
      </c>
      <c r="L2914" t="s">
        <v>6186</v>
      </c>
      <c r="M2914" t="s">
        <v>6186</v>
      </c>
      <c r="N2914" t="s">
        <v>6186</v>
      </c>
      <c r="O2914" t="s">
        <v>6186</v>
      </c>
      <c r="P2914" t="s">
        <v>6186</v>
      </c>
      <c r="Q2914" t="s">
        <v>6186</v>
      </c>
      <c r="R2914" t="s">
        <v>6186</v>
      </c>
      <c r="S2914" t="s">
        <v>6186</v>
      </c>
      <c r="T2914" t="s">
        <v>6186</v>
      </c>
      <c r="U2914" t="s">
        <v>6186</v>
      </c>
      <c r="V2914" t="s">
        <v>6186</v>
      </c>
      <c r="W2914" t="s">
        <v>6186</v>
      </c>
      <c r="X2914" t="s">
        <v>6186</v>
      </c>
      <c r="Y2914" t="s">
        <v>6186</v>
      </c>
      <c r="Z2914" t="s">
        <v>6186</v>
      </c>
      <c r="AA2914" t="s">
        <v>6186</v>
      </c>
      <c r="AB2914" t="s">
        <v>6186</v>
      </c>
      <c r="AC2914" t="s">
        <v>6186</v>
      </c>
      <c r="AD2914" t="s">
        <v>6186</v>
      </c>
      <c r="AE2914" t="s">
        <v>6186</v>
      </c>
      <c r="AF2914" t="s">
        <v>6186</v>
      </c>
      <c r="AG2914" t="s">
        <v>6186</v>
      </c>
      <c r="AH2914" t="s">
        <v>6186</v>
      </c>
      <c r="AI2914" t="s">
        <v>6186</v>
      </c>
      <c r="AJ2914" t="s">
        <v>6186</v>
      </c>
      <c r="AK2914" t="s">
        <v>6186</v>
      </c>
      <c r="AL2914" t="s">
        <v>6186</v>
      </c>
      <c r="AM2914" t="s">
        <v>6186</v>
      </c>
      <c r="AN2914" t="s">
        <v>6186</v>
      </c>
      <c r="AO2914" t="s">
        <v>6186</v>
      </c>
      <c r="AP2914" t="s">
        <v>6186</v>
      </c>
      <c r="AQ2914" t="s">
        <v>6186</v>
      </c>
      <c r="AR2914" t="s">
        <v>6186</v>
      </c>
      <c r="AS2914" t="s">
        <v>6186</v>
      </c>
      <c r="AT2914" t="s">
        <v>6186</v>
      </c>
      <c r="AU2914" t="s">
        <v>6186</v>
      </c>
      <c r="AV2914" t="s">
        <v>6186</v>
      </c>
      <c r="AW2914" t="s">
        <v>6186</v>
      </c>
      <c r="AX2914" t="s">
        <v>6186</v>
      </c>
      <c r="AY2914" t="s">
        <v>6186</v>
      </c>
      <c r="AZ2914" t="s">
        <v>6186</v>
      </c>
      <c r="BA2914" t="s">
        <v>6186</v>
      </c>
      <c r="BB2914" t="s">
        <v>6186</v>
      </c>
      <c r="BC2914" t="s">
        <v>6186</v>
      </c>
      <c r="BD2914" t="s">
        <v>6186</v>
      </c>
    </row>
    <row r="2915" spans="1:56">
      <c r="A2915" t="s">
        <v>6185</v>
      </c>
      <c r="B2915">
        <v>5500</v>
      </c>
      <c r="C2915">
        <v>2004</v>
      </c>
      <c r="D2915">
        <v>4</v>
      </c>
      <c r="E2915">
        <v>2.5599999999999999E-4</v>
      </c>
      <c r="F2915">
        <v>18.75807</v>
      </c>
      <c r="H2915">
        <v>15.439629999999999</v>
      </c>
      <c r="I2915">
        <f t="shared" si="49"/>
        <v>3.9525452799999998E-3</v>
      </c>
      <c r="K2915">
        <v>12.47308</v>
      </c>
      <c r="L2915">
        <v>18.91592</v>
      </c>
      <c r="M2915">
        <v>575.59672999999998</v>
      </c>
      <c r="N2915">
        <v>712.49446999999998</v>
      </c>
      <c r="O2915">
        <v>469.81596000000002</v>
      </c>
      <c r="P2915" t="s">
        <v>6186</v>
      </c>
      <c r="Q2915">
        <v>308.94929999999999</v>
      </c>
      <c r="R2915">
        <v>391.11720000000003</v>
      </c>
      <c r="S2915">
        <v>6.7990000000000004</v>
      </c>
      <c r="T2915">
        <v>1.267601</v>
      </c>
      <c r="U2915">
        <v>7.1111999999999995E-2</v>
      </c>
      <c r="V2915">
        <v>43.017249999999997</v>
      </c>
      <c r="W2915">
        <v>0.11600000000000001</v>
      </c>
      <c r="X2915">
        <v>0.76200000000000001</v>
      </c>
      <c r="Y2915">
        <v>0.122</v>
      </c>
      <c r="Z2915" t="s">
        <v>6186</v>
      </c>
      <c r="AA2915" t="s">
        <v>6186</v>
      </c>
      <c r="AB2915">
        <v>1</v>
      </c>
      <c r="AC2915" t="s">
        <v>6186</v>
      </c>
      <c r="AD2915" t="s">
        <v>6186</v>
      </c>
      <c r="AE2915" t="s">
        <v>6186</v>
      </c>
      <c r="AF2915" t="s">
        <v>6186</v>
      </c>
      <c r="AG2915">
        <v>1</v>
      </c>
      <c r="AH2915" t="s">
        <v>6186</v>
      </c>
      <c r="AI2915" t="s">
        <v>6186</v>
      </c>
      <c r="AJ2915" t="s">
        <v>6186</v>
      </c>
      <c r="AK2915" t="s">
        <v>6186</v>
      </c>
      <c r="AL2915" t="s">
        <v>6186</v>
      </c>
      <c r="AM2915" t="s">
        <v>6186</v>
      </c>
      <c r="AN2915" t="s">
        <v>6186</v>
      </c>
      <c r="AO2915" t="s">
        <v>6186</v>
      </c>
      <c r="AP2915">
        <v>1</v>
      </c>
      <c r="AQ2915">
        <v>0.183</v>
      </c>
      <c r="AR2915" t="s">
        <v>6186</v>
      </c>
      <c r="AS2915" t="s">
        <v>6186</v>
      </c>
      <c r="AT2915">
        <v>1</v>
      </c>
      <c r="AU2915">
        <v>0.88400000000000001</v>
      </c>
      <c r="AV2915">
        <v>5.7</v>
      </c>
      <c r="AW2915" t="s">
        <v>6186</v>
      </c>
      <c r="AX2915">
        <v>9.6</v>
      </c>
      <c r="AY2915">
        <v>0.11600000000000001</v>
      </c>
      <c r="AZ2915">
        <v>0.105</v>
      </c>
      <c r="BA2915">
        <v>0.77800000000000002</v>
      </c>
      <c r="BB2915" t="s">
        <v>6186</v>
      </c>
      <c r="BC2915" t="s">
        <v>6186</v>
      </c>
      <c r="BD2915" t="s">
        <v>6186</v>
      </c>
    </row>
    <row r="2916" spans="1:56">
      <c r="A2916" t="s">
        <v>6185</v>
      </c>
      <c r="B2916">
        <v>5500</v>
      </c>
      <c r="C2916">
        <v>2005</v>
      </c>
      <c r="D2916">
        <v>5</v>
      </c>
      <c r="E2916">
        <v>2.9100000000000003E-4</v>
      </c>
      <c r="F2916">
        <v>16.72898</v>
      </c>
      <c r="H2916">
        <v>13.86186</v>
      </c>
      <c r="I2916">
        <f t="shared" si="49"/>
        <v>4.0338012600000007E-3</v>
      </c>
      <c r="K2916">
        <v>10.98657</v>
      </c>
      <c r="L2916">
        <v>17.271850000000001</v>
      </c>
      <c r="M2916">
        <v>641.11144999999999</v>
      </c>
      <c r="N2916">
        <v>808.89669000000004</v>
      </c>
      <c r="O2916">
        <v>514.53661</v>
      </c>
      <c r="P2916" t="s">
        <v>6186</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6186</v>
      </c>
      <c r="AA2916" t="s">
        <v>6186</v>
      </c>
      <c r="AB2916">
        <v>1</v>
      </c>
      <c r="AC2916" t="s">
        <v>6186</v>
      </c>
      <c r="AD2916" t="s">
        <v>6186</v>
      </c>
      <c r="AE2916" t="s">
        <v>6186</v>
      </c>
      <c r="AF2916" t="s">
        <v>6186</v>
      </c>
      <c r="AG2916">
        <v>1</v>
      </c>
      <c r="AH2916" t="s">
        <v>6186</v>
      </c>
      <c r="AI2916" t="s">
        <v>6186</v>
      </c>
      <c r="AJ2916" t="s">
        <v>6186</v>
      </c>
      <c r="AK2916" t="s">
        <v>6186</v>
      </c>
      <c r="AL2916" t="s">
        <v>6186</v>
      </c>
      <c r="AM2916" t="s">
        <v>6186</v>
      </c>
      <c r="AN2916" t="s">
        <v>6186</v>
      </c>
      <c r="AO2916" t="s">
        <v>6186</v>
      </c>
      <c r="AP2916">
        <v>1</v>
      </c>
      <c r="AQ2916">
        <v>0.68799999999999994</v>
      </c>
      <c r="AR2916" t="s">
        <v>6186</v>
      </c>
      <c r="AS2916" t="s">
        <v>6186</v>
      </c>
      <c r="AT2916">
        <v>1</v>
      </c>
      <c r="AU2916">
        <v>0.94099999999999995</v>
      </c>
      <c r="AV2916">
        <v>5.9</v>
      </c>
      <c r="AW2916" t="s">
        <v>6186</v>
      </c>
      <c r="AX2916">
        <v>11.1</v>
      </c>
      <c r="AY2916">
        <v>5.8999999999999997E-2</v>
      </c>
      <c r="AZ2916">
        <v>6.0000000000000001E-3</v>
      </c>
      <c r="BA2916">
        <v>0.93500000000000005</v>
      </c>
      <c r="BB2916" t="s">
        <v>6186</v>
      </c>
      <c r="BC2916" t="s">
        <v>6186</v>
      </c>
      <c r="BD2916" t="s">
        <v>6186</v>
      </c>
    </row>
    <row r="2917" spans="1:56">
      <c r="A2917" t="s">
        <v>6185</v>
      </c>
      <c r="B2917">
        <v>5500</v>
      </c>
      <c r="C2917">
        <v>2006</v>
      </c>
      <c r="D2917">
        <v>21</v>
      </c>
      <c r="E2917">
        <v>1.3940000000000001E-3</v>
      </c>
      <c r="F2917">
        <v>19.940909999999999</v>
      </c>
      <c r="H2917">
        <v>16.102550000000001</v>
      </c>
      <c r="I2917">
        <f t="shared" si="49"/>
        <v>2.2446954700000001E-2</v>
      </c>
      <c r="K2917">
        <v>13.602969999999999</v>
      </c>
      <c r="L2917">
        <v>18.693909999999999</v>
      </c>
      <c r="M2917">
        <v>551.90021999999999</v>
      </c>
      <c r="N2917">
        <v>653.31344999999999</v>
      </c>
      <c r="O2917">
        <v>475.39550000000003</v>
      </c>
      <c r="P2917" t="s">
        <v>6186</v>
      </c>
      <c r="Q2917">
        <v>244.69479999999999</v>
      </c>
      <c r="R2917">
        <v>294.6533</v>
      </c>
      <c r="S2917">
        <v>7.9142000000000001</v>
      </c>
      <c r="T2917">
        <v>1.2127889999999999</v>
      </c>
      <c r="U2917">
        <v>5.3573000000000003E-2</v>
      </c>
      <c r="V2917">
        <v>44.601979999999998</v>
      </c>
      <c r="W2917" t="s">
        <v>6186</v>
      </c>
      <c r="X2917">
        <v>0.98399999999999999</v>
      </c>
      <c r="Y2917">
        <v>1.6E-2</v>
      </c>
      <c r="Z2917" t="s">
        <v>6186</v>
      </c>
      <c r="AA2917" t="s">
        <v>6186</v>
      </c>
      <c r="AB2917">
        <v>1</v>
      </c>
      <c r="AC2917" t="s">
        <v>6186</v>
      </c>
      <c r="AD2917" t="s">
        <v>6186</v>
      </c>
      <c r="AE2917" t="s">
        <v>6186</v>
      </c>
      <c r="AF2917" t="s">
        <v>6186</v>
      </c>
      <c r="AG2917">
        <v>1</v>
      </c>
      <c r="AH2917" t="s">
        <v>6186</v>
      </c>
      <c r="AI2917" t="s">
        <v>6186</v>
      </c>
      <c r="AJ2917" t="s">
        <v>6186</v>
      </c>
      <c r="AK2917" t="s">
        <v>6186</v>
      </c>
      <c r="AL2917" t="s">
        <v>6186</v>
      </c>
      <c r="AM2917" t="s">
        <v>6186</v>
      </c>
      <c r="AN2917" t="s">
        <v>6186</v>
      </c>
      <c r="AO2917" t="s">
        <v>6186</v>
      </c>
      <c r="AP2917">
        <v>1</v>
      </c>
      <c r="AQ2917">
        <v>5.3999999999999999E-2</v>
      </c>
      <c r="AR2917" t="s">
        <v>6186</v>
      </c>
      <c r="AS2917" t="s">
        <v>6186</v>
      </c>
      <c r="AT2917">
        <v>1</v>
      </c>
      <c r="AU2917">
        <v>0.78200000000000003</v>
      </c>
      <c r="AV2917">
        <v>6.9</v>
      </c>
      <c r="AW2917" t="s">
        <v>6186</v>
      </c>
      <c r="AX2917">
        <v>6.9</v>
      </c>
      <c r="AY2917" t="s">
        <v>6186</v>
      </c>
      <c r="AZ2917">
        <v>1E-3</v>
      </c>
      <c r="BA2917">
        <v>8.1000000000000003E-2</v>
      </c>
      <c r="BB2917">
        <v>0.91800000000000004</v>
      </c>
      <c r="BC2917" t="s">
        <v>6186</v>
      </c>
      <c r="BD2917" t="s">
        <v>6186</v>
      </c>
    </row>
    <row r="2918" spans="1:56">
      <c r="A2918" t="s">
        <v>6185</v>
      </c>
      <c r="B2918">
        <v>5500</v>
      </c>
      <c r="C2918">
        <v>2007</v>
      </c>
      <c r="D2918">
        <v>15</v>
      </c>
      <c r="E2918">
        <v>9.6299999999999999E-4</v>
      </c>
      <c r="F2918">
        <v>20.533930000000002</v>
      </c>
      <c r="H2918">
        <v>16.595500000000001</v>
      </c>
      <c r="I2918">
        <f t="shared" si="49"/>
        <v>1.5981466499999999E-2</v>
      </c>
      <c r="K2918">
        <v>13.927989999999999</v>
      </c>
      <c r="L2918">
        <v>19.39817</v>
      </c>
      <c r="M2918">
        <v>541.50134000000003</v>
      </c>
      <c r="N2918">
        <v>645.20452</v>
      </c>
      <c r="O2918">
        <v>463.26911999999999</v>
      </c>
      <c r="P2918" t="s">
        <v>6186</v>
      </c>
      <c r="Q2918">
        <v>242.60339999999999</v>
      </c>
      <c r="R2918">
        <v>313.94540000000001</v>
      </c>
      <c r="S2918">
        <v>7.9566999999999997</v>
      </c>
      <c r="T2918">
        <v>1.2751110000000001</v>
      </c>
      <c r="U2918">
        <v>5.7081E-2</v>
      </c>
      <c r="V2918">
        <v>46.330500000000001</v>
      </c>
      <c r="W2918" t="s">
        <v>6186</v>
      </c>
      <c r="X2918">
        <v>0.91600000000000004</v>
      </c>
      <c r="Y2918">
        <v>8.4000000000000005E-2</v>
      </c>
      <c r="Z2918" t="s">
        <v>6186</v>
      </c>
      <c r="AA2918" t="s">
        <v>6186</v>
      </c>
      <c r="AB2918">
        <v>1</v>
      </c>
      <c r="AC2918" t="s">
        <v>6186</v>
      </c>
      <c r="AD2918" t="s">
        <v>6186</v>
      </c>
      <c r="AE2918" t="s">
        <v>6186</v>
      </c>
      <c r="AF2918" t="s">
        <v>6186</v>
      </c>
      <c r="AG2918">
        <v>0.89800000000000002</v>
      </c>
      <c r="AH2918" t="s">
        <v>6186</v>
      </c>
      <c r="AI2918">
        <v>0.10199999999999999</v>
      </c>
      <c r="AJ2918">
        <v>0.10199999999999999</v>
      </c>
      <c r="AK2918" t="s">
        <v>6186</v>
      </c>
      <c r="AL2918" t="s">
        <v>6186</v>
      </c>
      <c r="AM2918" t="s">
        <v>6186</v>
      </c>
      <c r="AN2918" t="s">
        <v>6186</v>
      </c>
      <c r="AO2918" t="s">
        <v>6186</v>
      </c>
      <c r="AP2918">
        <v>0.89800000000000002</v>
      </c>
      <c r="AQ2918">
        <v>0.22900000000000001</v>
      </c>
      <c r="AR2918" t="s">
        <v>6186</v>
      </c>
      <c r="AS2918" t="s">
        <v>6186</v>
      </c>
      <c r="AT2918">
        <v>1</v>
      </c>
      <c r="AU2918">
        <v>0.75600000000000001</v>
      </c>
      <c r="AV2918">
        <v>6.8</v>
      </c>
      <c r="AW2918" t="s">
        <v>6186</v>
      </c>
      <c r="AX2918">
        <v>7.1</v>
      </c>
      <c r="AY2918" t="s">
        <v>6186</v>
      </c>
      <c r="AZ2918">
        <v>5.7000000000000002E-2</v>
      </c>
      <c r="BA2918">
        <v>9.6000000000000002E-2</v>
      </c>
      <c r="BB2918">
        <v>0.84699999999999998</v>
      </c>
      <c r="BC2918" t="s">
        <v>6186</v>
      </c>
      <c r="BD2918" t="s">
        <v>6186</v>
      </c>
    </row>
    <row r="2919" spans="1:56">
      <c r="A2919" t="s">
        <v>6185</v>
      </c>
      <c r="B2919">
        <v>5500</v>
      </c>
      <c r="C2919">
        <v>2008</v>
      </c>
      <c r="D2919">
        <v>12</v>
      </c>
      <c r="E2919">
        <v>8.2899999999999998E-4</v>
      </c>
      <c r="F2919">
        <v>21.578140000000001</v>
      </c>
      <c r="H2919">
        <v>17.262509999999999</v>
      </c>
      <c r="I2919">
        <f t="shared" si="49"/>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6186</v>
      </c>
      <c r="X2919">
        <v>0.94299999999999995</v>
      </c>
      <c r="Y2919">
        <v>5.7000000000000002E-2</v>
      </c>
      <c r="Z2919" t="s">
        <v>6186</v>
      </c>
      <c r="AA2919" t="s">
        <v>6186</v>
      </c>
      <c r="AB2919">
        <v>1</v>
      </c>
      <c r="AC2919" t="s">
        <v>6186</v>
      </c>
      <c r="AD2919" t="s">
        <v>6186</v>
      </c>
      <c r="AE2919" t="s">
        <v>6186</v>
      </c>
      <c r="AF2919">
        <v>3.3000000000000002E-2</v>
      </c>
      <c r="AG2919">
        <v>0.872</v>
      </c>
      <c r="AH2919" t="s">
        <v>6186</v>
      </c>
      <c r="AI2919">
        <v>9.5000000000000001E-2</v>
      </c>
      <c r="AJ2919">
        <v>9.5000000000000001E-2</v>
      </c>
      <c r="AK2919" t="s">
        <v>6186</v>
      </c>
      <c r="AL2919" t="s">
        <v>6186</v>
      </c>
      <c r="AM2919" t="s">
        <v>6186</v>
      </c>
      <c r="AN2919" t="s">
        <v>6186</v>
      </c>
      <c r="AO2919">
        <v>0.183</v>
      </c>
      <c r="AP2919">
        <v>0.72199999999999998</v>
      </c>
      <c r="AQ2919">
        <v>0.18099999999999999</v>
      </c>
      <c r="AR2919" t="s">
        <v>6186</v>
      </c>
      <c r="AS2919" t="s">
        <v>6186</v>
      </c>
      <c r="AT2919">
        <v>1</v>
      </c>
      <c r="AU2919">
        <v>0.88</v>
      </c>
      <c r="AV2919">
        <v>7</v>
      </c>
      <c r="AW2919" t="s">
        <v>6186</v>
      </c>
      <c r="AX2919">
        <v>7.1</v>
      </c>
      <c r="AY2919" t="s">
        <v>6186</v>
      </c>
      <c r="AZ2919">
        <v>2.5000000000000001E-2</v>
      </c>
      <c r="BA2919">
        <v>9.4E-2</v>
      </c>
      <c r="BB2919">
        <v>0.69699999999999995</v>
      </c>
      <c r="BC2919">
        <v>0.183</v>
      </c>
      <c r="BD2919" t="s">
        <v>6186</v>
      </c>
    </row>
    <row r="2920" spans="1:56">
      <c r="A2920" t="s">
        <v>6185</v>
      </c>
      <c r="B2920">
        <v>5500</v>
      </c>
      <c r="C2920">
        <v>2009</v>
      </c>
      <c r="D2920">
        <v>4</v>
      </c>
      <c r="E2920">
        <v>4.4099999999999999E-4</v>
      </c>
      <c r="F2920">
        <v>20.595829999999999</v>
      </c>
      <c r="H2920">
        <v>16.5852</v>
      </c>
      <c r="I2920">
        <f t="shared" si="49"/>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6186</v>
      </c>
      <c r="X2920">
        <v>0.879</v>
      </c>
      <c r="Y2920">
        <v>0.121</v>
      </c>
      <c r="Z2920" t="s">
        <v>6186</v>
      </c>
      <c r="AA2920" t="s">
        <v>6186</v>
      </c>
      <c r="AB2920">
        <v>1</v>
      </c>
      <c r="AC2920" t="s">
        <v>6186</v>
      </c>
      <c r="AD2920" t="s">
        <v>6186</v>
      </c>
      <c r="AE2920" t="s">
        <v>6186</v>
      </c>
      <c r="AF2920">
        <v>0.153</v>
      </c>
      <c r="AG2920">
        <v>0.76</v>
      </c>
      <c r="AH2920" t="s">
        <v>6186</v>
      </c>
      <c r="AI2920">
        <v>8.6999999999999994E-2</v>
      </c>
      <c r="AJ2920">
        <v>8.6999999999999994E-2</v>
      </c>
      <c r="AK2920" t="s">
        <v>6186</v>
      </c>
      <c r="AL2920" t="s">
        <v>6186</v>
      </c>
      <c r="AM2920" t="s">
        <v>6186</v>
      </c>
      <c r="AN2920" t="s">
        <v>6186</v>
      </c>
      <c r="AO2920">
        <v>5.3999999999999999E-2</v>
      </c>
      <c r="AP2920">
        <v>0.86</v>
      </c>
      <c r="AQ2920">
        <v>0.17699999999999999</v>
      </c>
      <c r="AR2920" t="s">
        <v>6186</v>
      </c>
      <c r="AS2920" t="s">
        <v>6186</v>
      </c>
      <c r="AT2920">
        <v>1</v>
      </c>
      <c r="AU2920">
        <v>0.89200000000000002</v>
      </c>
      <c r="AV2920">
        <v>6.8</v>
      </c>
      <c r="AW2920" t="s">
        <v>6186</v>
      </c>
      <c r="AX2920">
        <v>7.2</v>
      </c>
      <c r="AY2920" t="s">
        <v>6186</v>
      </c>
      <c r="AZ2920">
        <v>2.1000000000000001E-2</v>
      </c>
      <c r="BA2920">
        <v>0.16800000000000001</v>
      </c>
      <c r="BB2920">
        <v>0.75700000000000001</v>
      </c>
      <c r="BC2920">
        <v>5.3999999999999999E-2</v>
      </c>
      <c r="BD2920" t="s">
        <v>6186</v>
      </c>
    </row>
    <row r="2921" spans="1:56">
      <c r="A2921" t="s">
        <v>6185</v>
      </c>
      <c r="B2921">
        <v>5500</v>
      </c>
      <c r="C2921">
        <v>2010</v>
      </c>
      <c r="D2921">
        <v>1</v>
      </c>
      <c r="E2921">
        <v>9.7999999999999997E-5</v>
      </c>
      <c r="F2921">
        <v>18.74006</v>
      </c>
      <c r="H2921">
        <v>15.392239999999999</v>
      </c>
      <c r="I2921">
        <f t="shared" si="49"/>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6186</v>
      </c>
      <c r="X2921">
        <v>0.33</v>
      </c>
      <c r="Y2921">
        <v>0.67</v>
      </c>
      <c r="Z2921" t="s">
        <v>6186</v>
      </c>
      <c r="AA2921" t="s">
        <v>6186</v>
      </c>
      <c r="AB2921">
        <v>0.91500000000000004</v>
      </c>
      <c r="AC2921">
        <v>8.5000000000000006E-2</v>
      </c>
      <c r="AD2921" t="s">
        <v>6186</v>
      </c>
      <c r="AE2921" t="s">
        <v>6186</v>
      </c>
      <c r="AF2921">
        <v>0.55300000000000005</v>
      </c>
      <c r="AG2921">
        <v>0.44700000000000001</v>
      </c>
      <c r="AH2921" t="s">
        <v>6186</v>
      </c>
      <c r="AI2921" t="s">
        <v>6186</v>
      </c>
      <c r="AJ2921" t="s">
        <v>6186</v>
      </c>
      <c r="AK2921" t="s">
        <v>6186</v>
      </c>
      <c r="AL2921" t="s">
        <v>6186</v>
      </c>
      <c r="AM2921" t="s">
        <v>6186</v>
      </c>
      <c r="AN2921" t="s">
        <v>6186</v>
      </c>
      <c r="AO2921">
        <v>8.5000000000000006E-2</v>
      </c>
      <c r="AP2921">
        <v>0.91500000000000004</v>
      </c>
      <c r="AQ2921">
        <v>0.91500000000000004</v>
      </c>
      <c r="AR2921" t="s">
        <v>6186</v>
      </c>
      <c r="AS2921" t="s">
        <v>6186</v>
      </c>
      <c r="AT2921">
        <v>1</v>
      </c>
      <c r="AU2921">
        <v>1</v>
      </c>
      <c r="AV2921">
        <v>7.1</v>
      </c>
      <c r="AW2921" t="s">
        <v>6186</v>
      </c>
      <c r="AX2921">
        <v>11.7</v>
      </c>
      <c r="AY2921" t="s">
        <v>6186</v>
      </c>
      <c r="AZ2921">
        <v>0.11700000000000001</v>
      </c>
      <c r="BA2921">
        <v>0.245</v>
      </c>
      <c r="BB2921" t="s">
        <v>6186</v>
      </c>
      <c r="BC2921">
        <v>0.55300000000000005</v>
      </c>
      <c r="BD2921" t="s">
        <v>6186</v>
      </c>
    </row>
    <row r="2922" spans="1:56">
      <c r="A2922" t="s">
        <v>6185</v>
      </c>
      <c r="B2922">
        <v>5500</v>
      </c>
      <c r="C2922">
        <v>2011</v>
      </c>
      <c r="D2922">
        <v>0</v>
      </c>
      <c r="E2922">
        <v>2.4000000000000001E-5</v>
      </c>
      <c r="F2922">
        <v>20.188960000000002</v>
      </c>
      <c r="H2922">
        <v>16.657240000000002</v>
      </c>
      <c r="I2922">
        <f t="shared" si="49"/>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6186</v>
      </c>
      <c r="X2922">
        <v>0.63800000000000001</v>
      </c>
      <c r="Y2922">
        <v>0.36199999999999999</v>
      </c>
      <c r="Z2922" t="s">
        <v>6186</v>
      </c>
      <c r="AA2922" t="s">
        <v>6186</v>
      </c>
      <c r="AB2922">
        <v>0.66200000000000003</v>
      </c>
      <c r="AC2922">
        <v>0.33800000000000002</v>
      </c>
      <c r="AD2922" t="s">
        <v>6186</v>
      </c>
      <c r="AE2922" t="s">
        <v>6186</v>
      </c>
      <c r="AF2922">
        <v>0.33800000000000002</v>
      </c>
      <c r="AG2922">
        <v>0.66200000000000003</v>
      </c>
      <c r="AH2922" t="s">
        <v>6186</v>
      </c>
      <c r="AI2922" t="s">
        <v>6186</v>
      </c>
      <c r="AJ2922" t="s">
        <v>6186</v>
      </c>
      <c r="AK2922" t="s">
        <v>6186</v>
      </c>
      <c r="AL2922" t="s">
        <v>6186</v>
      </c>
      <c r="AM2922" t="s">
        <v>6186</v>
      </c>
      <c r="AN2922" t="s">
        <v>6186</v>
      </c>
      <c r="AO2922">
        <v>0.33800000000000002</v>
      </c>
      <c r="AP2922">
        <v>0.66200000000000003</v>
      </c>
      <c r="AQ2922">
        <v>0.66200000000000003</v>
      </c>
      <c r="AR2922" t="s">
        <v>6186</v>
      </c>
      <c r="AS2922" t="s">
        <v>6186</v>
      </c>
      <c r="AT2922">
        <v>1</v>
      </c>
      <c r="AU2922">
        <v>0.63800000000000001</v>
      </c>
      <c r="AV2922">
        <v>5.5</v>
      </c>
      <c r="AW2922" t="s">
        <v>6186</v>
      </c>
      <c r="AX2922">
        <v>10.6</v>
      </c>
      <c r="AY2922" t="s">
        <v>6186</v>
      </c>
      <c r="AZ2922">
        <v>0.36199999999999999</v>
      </c>
      <c r="BA2922">
        <v>0.3</v>
      </c>
      <c r="BB2922" t="s">
        <v>6186</v>
      </c>
      <c r="BC2922" t="s">
        <v>6186</v>
      </c>
      <c r="BD2922" t="s">
        <v>6186</v>
      </c>
    </row>
    <row r="2923" spans="1:56">
      <c r="A2923" t="s">
        <v>6185</v>
      </c>
      <c r="B2923">
        <v>5500</v>
      </c>
      <c r="C2923">
        <v>2012</v>
      </c>
      <c r="D2923">
        <v>4</v>
      </c>
      <c r="E2923">
        <v>2.7399999999999999E-4</v>
      </c>
      <c r="F2923">
        <v>31.565059999999999</v>
      </c>
      <c r="H2923">
        <v>24.454660000000001</v>
      </c>
      <c r="I2923">
        <f t="shared" si="49"/>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6186</v>
      </c>
      <c r="X2923">
        <v>0.309</v>
      </c>
      <c r="Y2923">
        <v>0.69099999999999995</v>
      </c>
      <c r="Z2923" t="s">
        <v>6186</v>
      </c>
      <c r="AA2923">
        <v>0.66600000000000004</v>
      </c>
      <c r="AB2923">
        <v>0.317</v>
      </c>
      <c r="AC2923">
        <v>1.7000000000000001E-2</v>
      </c>
      <c r="AD2923" t="s">
        <v>6186</v>
      </c>
      <c r="AE2923" t="s">
        <v>6186</v>
      </c>
      <c r="AF2923" t="s">
        <v>6186</v>
      </c>
      <c r="AG2923">
        <v>1</v>
      </c>
      <c r="AH2923" t="s">
        <v>6186</v>
      </c>
      <c r="AI2923" t="s">
        <v>6186</v>
      </c>
      <c r="AJ2923" t="s">
        <v>6186</v>
      </c>
      <c r="AK2923" t="s">
        <v>6186</v>
      </c>
      <c r="AL2923">
        <v>0.66600000000000004</v>
      </c>
      <c r="AM2923" t="s">
        <v>6186</v>
      </c>
      <c r="AN2923" t="s">
        <v>6186</v>
      </c>
      <c r="AO2923">
        <v>1.7000000000000001E-2</v>
      </c>
      <c r="AP2923">
        <v>0.317</v>
      </c>
      <c r="AQ2923">
        <v>0.98299999999999998</v>
      </c>
      <c r="AR2923" t="s">
        <v>6186</v>
      </c>
      <c r="AS2923" t="s">
        <v>6186</v>
      </c>
      <c r="AT2923">
        <v>1</v>
      </c>
      <c r="AU2923">
        <v>0.97499999999999998</v>
      </c>
      <c r="AV2923">
        <v>2.6</v>
      </c>
      <c r="AW2923" t="s">
        <v>6186</v>
      </c>
      <c r="AX2923">
        <v>6.6</v>
      </c>
      <c r="AY2923">
        <v>0.66600000000000004</v>
      </c>
      <c r="AZ2923">
        <v>2.5000000000000001E-2</v>
      </c>
      <c r="BA2923">
        <v>0.29199999999999998</v>
      </c>
      <c r="BB2923" t="s">
        <v>6186</v>
      </c>
      <c r="BC2923" t="s">
        <v>6186</v>
      </c>
      <c r="BD2923" t="s">
        <v>6186</v>
      </c>
    </row>
    <row r="2924" spans="1:56">
      <c r="A2924" t="s">
        <v>6185</v>
      </c>
      <c r="B2924">
        <v>5500</v>
      </c>
      <c r="C2924">
        <v>2013</v>
      </c>
      <c r="D2924">
        <v>1</v>
      </c>
      <c r="E2924">
        <v>8.7000000000000001E-5</v>
      </c>
      <c r="F2924">
        <v>21.11666</v>
      </c>
      <c r="H2924">
        <v>17.471170000000001</v>
      </c>
      <c r="I2924">
        <f t="shared" si="49"/>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6186</v>
      </c>
      <c r="AA2924" t="s">
        <v>6186</v>
      </c>
      <c r="AB2924">
        <v>0.91400000000000003</v>
      </c>
      <c r="AC2924">
        <v>8.5999999999999993E-2</v>
      </c>
      <c r="AD2924" t="s">
        <v>6186</v>
      </c>
      <c r="AE2924" t="s">
        <v>6186</v>
      </c>
      <c r="AF2924">
        <v>0.46200000000000002</v>
      </c>
      <c r="AG2924">
        <v>0.53800000000000003</v>
      </c>
      <c r="AH2924" t="s">
        <v>6186</v>
      </c>
      <c r="AI2924" t="s">
        <v>6186</v>
      </c>
      <c r="AJ2924" t="s">
        <v>6186</v>
      </c>
      <c r="AK2924" t="s">
        <v>6186</v>
      </c>
      <c r="AL2924" t="s">
        <v>6186</v>
      </c>
      <c r="AM2924" t="s">
        <v>6186</v>
      </c>
      <c r="AN2924" t="s">
        <v>6186</v>
      </c>
      <c r="AO2924">
        <v>8.5999999999999993E-2</v>
      </c>
      <c r="AP2924">
        <v>0.91400000000000003</v>
      </c>
      <c r="AQ2924">
        <v>0.86699999999999999</v>
      </c>
      <c r="AR2924" t="s">
        <v>6186</v>
      </c>
      <c r="AS2924">
        <v>0.41499999999999998</v>
      </c>
      <c r="AT2924">
        <v>1</v>
      </c>
      <c r="AU2924">
        <v>1</v>
      </c>
      <c r="AV2924">
        <v>7.1</v>
      </c>
      <c r="AW2924" t="s">
        <v>6186</v>
      </c>
      <c r="AX2924">
        <v>9.6999999999999993</v>
      </c>
      <c r="AY2924" t="s">
        <v>6186</v>
      </c>
      <c r="AZ2924">
        <v>4.2999999999999997E-2</v>
      </c>
      <c r="BA2924">
        <v>9.7000000000000003E-2</v>
      </c>
      <c r="BB2924" t="s">
        <v>6186</v>
      </c>
      <c r="BC2924">
        <v>0.77500000000000002</v>
      </c>
      <c r="BD2924" t="s">
        <v>6186</v>
      </c>
    </row>
    <row r="2925" spans="1:56">
      <c r="A2925" t="s">
        <v>6185</v>
      </c>
      <c r="B2925">
        <v>5500</v>
      </c>
      <c r="C2925">
        <v>2014</v>
      </c>
      <c r="D2925">
        <v>1</v>
      </c>
      <c r="E2925">
        <v>7.2999999999999999E-5</v>
      </c>
      <c r="F2925">
        <v>20.774090000000001</v>
      </c>
      <c r="H2925">
        <v>17.305530000000001</v>
      </c>
      <c r="I2925">
        <f t="shared" si="49"/>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6186</v>
      </c>
      <c r="AA2925" t="s">
        <v>6186</v>
      </c>
      <c r="AB2925">
        <v>0.94</v>
      </c>
      <c r="AC2925">
        <v>0.06</v>
      </c>
      <c r="AD2925" t="s">
        <v>6186</v>
      </c>
      <c r="AE2925" t="s">
        <v>6186</v>
      </c>
      <c r="AF2925">
        <v>0.72199999999999998</v>
      </c>
      <c r="AG2925">
        <v>0.27800000000000002</v>
      </c>
      <c r="AH2925" t="s">
        <v>6186</v>
      </c>
      <c r="AI2925" t="s">
        <v>6186</v>
      </c>
      <c r="AJ2925" t="s">
        <v>6186</v>
      </c>
      <c r="AK2925" t="s">
        <v>6186</v>
      </c>
      <c r="AL2925" t="s">
        <v>6186</v>
      </c>
      <c r="AM2925" t="s">
        <v>6186</v>
      </c>
      <c r="AN2925" t="s">
        <v>6186</v>
      </c>
      <c r="AO2925">
        <v>0.06</v>
      </c>
      <c r="AP2925">
        <v>0.94</v>
      </c>
      <c r="AQ2925">
        <v>0.84899999999999998</v>
      </c>
      <c r="AR2925" t="s">
        <v>6186</v>
      </c>
      <c r="AS2925">
        <v>0.249</v>
      </c>
      <c r="AT2925">
        <v>1</v>
      </c>
      <c r="AU2925">
        <v>1</v>
      </c>
      <c r="AV2925">
        <v>7.4</v>
      </c>
      <c r="AW2925" t="s">
        <v>6186</v>
      </c>
      <c r="AX2925">
        <v>10.199999999999999</v>
      </c>
      <c r="AY2925" t="s">
        <v>6186</v>
      </c>
      <c r="AZ2925" t="s">
        <v>6186</v>
      </c>
      <c r="BA2925">
        <v>9.0999999999999998E-2</v>
      </c>
      <c r="BB2925" t="s">
        <v>6186</v>
      </c>
      <c r="BC2925">
        <v>0.84899999999999998</v>
      </c>
      <c r="BD2925" t="s">
        <v>6186</v>
      </c>
    </row>
    <row r="2926" spans="1:56">
      <c r="A2926" t="s">
        <v>6185</v>
      </c>
      <c r="B2926">
        <v>5500</v>
      </c>
      <c r="C2926">
        <v>2015</v>
      </c>
      <c r="D2926">
        <v>2</v>
      </c>
      <c r="E2926">
        <v>1.2400000000000001E-4</v>
      </c>
      <c r="F2926">
        <v>21.185230000000001</v>
      </c>
      <c r="H2926">
        <v>17.574670000000001</v>
      </c>
      <c r="I2926">
        <f t="shared" si="49"/>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6186</v>
      </c>
      <c r="AA2926" t="s">
        <v>6186</v>
      </c>
      <c r="AB2926">
        <v>0.97499999999999998</v>
      </c>
      <c r="AC2926">
        <v>2.5000000000000001E-2</v>
      </c>
      <c r="AD2926" t="s">
        <v>6186</v>
      </c>
      <c r="AE2926" t="s">
        <v>6186</v>
      </c>
      <c r="AF2926">
        <v>0.55600000000000005</v>
      </c>
      <c r="AG2926">
        <v>0.44400000000000001</v>
      </c>
      <c r="AH2926" t="s">
        <v>6186</v>
      </c>
      <c r="AI2926" t="s">
        <v>6186</v>
      </c>
      <c r="AJ2926" t="s">
        <v>6186</v>
      </c>
      <c r="AK2926" t="s">
        <v>6186</v>
      </c>
      <c r="AL2926">
        <v>7.4999999999999997E-2</v>
      </c>
      <c r="AM2926" t="s">
        <v>6186</v>
      </c>
      <c r="AN2926" t="s">
        <v>6186</v>
      </c>
      <c r="AO2926">
        <v>2.5000000000000001E-2</v>
      </c>
      <c r="AP2926">
        <v>0.9</v>
      </c>
      <c r="AQ2926">
        <v>0.94199999999999995</v>
      </c>
      <c r="AR2926">
        <v>0.32900000000000001</v>
      </c>
      <c r="AS2926">
        <v>0.187</v>
      </c>
      <c r="AT2926">
        <v>1</v>
      </c>
      <c r="AU2926">
        <v>1</v>
      </c>
      <c r="AV2926">
        <v>7.4</v>
      </c>
      <c r="AW2926" t="s">
        <v>6186</v>
      </c>
      <c r="AX2926">
        <v>10.5</v>
      </c>
      <c r="AY2926" t="s">
        <v>6186</v>
      </c>
      <c r="AZ2926" t="s">
        <v>6186</v>
      </c>
      <c r="BA2926">
        <v>3.4000000000000002E-2</v>
      </c>
      <c r="BB2926">
        <v>0.40400000000000003</v>
      </c>
      <c r="BC2926">
        <v>0.53700000000000003</v>
      </c>
      <c r="BD2926" t="s">
        <v>6186</v>
      </c>
    </row>
    <row r="2927" spans="1:56">
      <c r="A2927" t="s">
        <v>6185</v>
      </c>
      <c r="B2927">
        <v>5500</v>
      </c>
      <c r="C2927">
        <v>2016</v>
      </c>
      <c r="D2927">
        <v>3</v>
      </c>
      <c r="E2927">
        <v>1.8200000000000001E-4</v>
      </c>
      <c r="F2927">
        <v>21.873149999999999</v>
      </c>
      <c r="H2927">
        <v>17.992640000000002</v>
      </c>
      <c r="I2927">
        <f t="shared" si="49"/>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6186</v>
      </c>
      <c r="AA2927" t="s">
        <v>6186</v>
      </c>
      <c r="AB2927">
        <v>0.98499999999999999</v>
      </c>
      <c r="AC2927">
        <v>1.4999999999999999E-2</v>
      </c>
      <c r="AD2927" t="s">
        <v>6186</v>
      </c>
      <c r="AE2927" t="s">
        <v>6186</v>
      </c>
      <c r="AF2927">
        <v>0.44700000000000001</v>
      </c>
      <c r="AG2927">
        <v>0.55300000000000005</v>
      </c>
      <c r="AH2927" t="s">
        <v>6186</v>
      </c>
      <c r="AI2927" t="s">
        <v>6186</v>
      </c>
      <c r="AJ2927" t="s">
        <v>6186</v>
      </c>
      <c r="AK2927" t="s">
        <v>6186</v>
      </c>
      <c r="AL2927">
        <v>0.14899999999999999</v>
      </c>
      <c r="AM2927" t="s">
        <v>6186</v>
      </c>
      <c r="AN2927" t="s">
        <v>6186</v>
      </c>
      <c r="AO2927">
        <v>1.4999999999999999E-2</v>
      </c>
      <c r="AP2927">
        <v>0.83699999999999997</v>
      </c>
      <c r="AQ2927">
        <v>0.96</v>
      </c>
      <c r="AR2927">
        <v>0.438</v>
      </c>
      <c r="AS2927">
        <v>0.11600000000000001</v>
      </c>
      <c r="AT2927">
        <v>1</v>
      </c>
      <c r="AU2927">
        <v>1</v>
      </c>
      <c r="AV2927">
        <v>7.3</v>
      </c>
      <c r="AW2927" t="s">
        <v>6186</v>
      </c>
      <c r="AX2927">
        <v>10.4</v>
      </c>
      <c r="AY2927" t="s">
        <v>6186</v>
      </c>
      <c r="AZ2927" t="s">
        <v>6186</v>
      </c>
      <c r="BA2927">
        <v>2.5000000000000001E-2</v>
      </c>
      <c r="BB2927">
        <v>0.58599999999999997</v>
      </c>
      <c r="BC2927">
        <v>0.374</v>
      </c>
      <c r="BD2927" t="s">
        <v>6186</v>
      </c>
    </row>
    <row r="2928" spans="1:56">
      <c r="A2928" t="s">
        <v>6185</v>
      </c>
      <c r="B2928">
        <v>5500</v>
      </c>
      <c r="C2928">
        <v>2017</v>
      </c>
      <c r="D2928">
        <v>2</v>
      </c>
      <c r="E2928">
        <v>1.27E-4</v>
      </c>
      <c r="F2928">
        <v>24.943570000000001</v>
      </c>
      <c r="H2928">
        <v>20.075869999999998</v>
      </c>
      <c r="I2928">
        <f t="shared" si="49"/>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6186</v>
      </c>
      <c r="AA2928" t="s">
        <v>6186</v>
      </c>
      <c r="AB2928">
        <v>1</v>
      </c>
      <c r="AC2928" t="s">
        <v>6186</v>
      </c>
      <c r="AD2928" t="s">
        <v>6186</v>
      </c>
      <c r="AE2928" t="s">
        <v>6186</v>
      </c>
      <c r="AF2928">
        <v>0.81499999999999995</v>
      </c>
      <c r="AG2928">
        <v>0.185</v>
      </c>
      <c r="AH2928" t="s">
        <v>6186</v>
      </c>
      <c r="AI2928" t="s">
        <v>6186</v>
      </c>
      <c r="AJ2928" t="s">
        <v>6186</v>
      </c>
      <c r="AK2928" t="s">
        <v>6186</v>
      </c>
      <c r="AL2928">
        <v>0.34799999999999998</v>
      </c>
      <c r="AM2928" t="s">
        <v>6186</v>
      </c>
      <c r="AN2928" t="s">
        <v>6186</v>
      </c>
      <c r="AO2928" t="s">
        <v>6186</v>
      </c>
      <c r="AP2928">
        <v>0.65200000000000002</v>
      </c>
      <c r="AQ2928">
        <v>0.98199999999999998</v>
      </c>
      <c r="AR2928">
        <v>0.217</v>
      </c>
      <c r="AS2928">
        <v>0.26</v>
      </c>
      <c r="AT2928">
        <v>1</v>
      </c>
      <c r="AU2928">
        <v>1</v>
      </c>
      <c r="AV2928">
        <v>7.6</v>
      </c>
      <c r="AW2928" t="s">
        <v>6186</v>
      </c>
      <c r="AX2928">
        <v>8.9</v>
      </c>
      <c r="AY2928" t="s">
        <v>6186</v>
      </c>
      <c r="AZ2928" t="s">
        <v>6186</v>
      </c>
      <c r="BA2928">
        <v>1.7999999999999999E-2</v>
      </c>
      <c r="BB2928">
        <v>0.41799999999999998</v>
      </c>
      <c r="BC2928">
        <v>0.47799999999999998</v>
      </c>
      <c r="BD2928">
        <v>8.5999999999999993E-2</v>
      </c>
    </row>
    <row r="2929" spans="1:56">
      <c r="A2929" t="s">
        <v>6185</v>
      </c>
      <c r="B2929">
        <v>5500</v>
      </c>
      <c r="C2929">
        <v>2018</v>
      </c>
      <c r="D2929">
        <v>3</v>
      </c>
      <c r="E2929">
        <v>1.9699999999999999E-4</v>
      </c>
      <c r="F2929">
        <v>29.763580000000001</v>
      </c>
      <c r="H2929">
        <v>22.66572</v>
      </c>
      <c r="I2929">
        <f t="shared" si="49"/>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6186</v>
      </c>
      <c r="AA2929">
        <v>0.58799999999999997</v>
      </c>
      <c r="AB2929">
        <v>0.35399999999999998</v>
      </c>
      <c r="AC2929">
        <v>5.8000000000000003E-2</v>
      </c>
      <c r="AD2929" t="s">
        <v>6186</v>
      </c>
      <c r="AE2929" t="s">
        <v>6186</v>
      </c>
      <c r="AF2929">
        <v>0.79600000000000004</v>
      </c>
      <c r="AG2929">
        <v>0.20399999999999999</v>
      </c>
      <c r="AH2929" t="s">
        <v>6186</v>
      </c>
      <c r="AI2929" t="s">
        <v>6186</v>
      </c>
      <c r="AJ2929" t="s">
        <v>6186</v>
      </c>
      <c r="AK2929" t="s">
        <v>6186</v>
      </c>
      <c r="AL2929">
        <v>0.58799999999999997</v>
      </c>
      <c r="AM2929" t="s">
        <v>6186</v>
      </c>
      <c r="AN2929" t="s">
        <v>6186</v>
      </c>
      <c r="AO2929">
        <v>5.8000000000000003E-2</v>
      </c>
      <c r="AP2929">
        <v>0.35399999999999998</v>
      </c>
      <c r="AQ2929">
        <v>0.93700000000000006</v>
      </c>
      <c r="AR2929">
        <v>0.27900000000000003</v>
      </c>
      <c r="AS2929">
        <v>8.3000000000000004E-2</v>
      </c>
      <c r="AT2929">
        <v>1</v>
      </c>
      <c r="AU2929">
        <v>1</v>
      </c>
      <c r="AV2929">
        <v>7</v>
      </c>
      <c r="AW2929" t="s">
        <v>6186</v>
      </c>
      <c r="AX2929">
        <v>7.6</v>
      </c>
      <c r="AY2929">
        <v>9.1999999999999998E-2</v>
      </c>
      <c r="AZ2929" t="s">
        <v>6186</v>
      </c>
      <c r="BA2929">
        <v>5.0000000000000001E-3</v>
      </c>
      <c r="BB2929">
        <v>5.3999999999999999E-2</v>
      </c>
      <c r="BC2929">
        <v>0.70699999999999996</v>
      </c>
      <c r="BD2929">
        <v>8.3000000000000004E-2</v>
      </c>
    </row>
    <row r="2930" spans="1:56">
      <c r="A2930" t="s">
        <v>6185</v>
      </c>
      <c r="B2930">
        <v>5500</v>
      </c>
      <c r="C2930">
        <v>2019</v>
      </c>
      <c r="D2930">
        <v>2</v>
      </c>
      <c r="E2930">
        <v>1.01E-4</v>
      </c>
      <c r="F2930">
        <v>25.826519999999999</v>
      </c>
      <c r="H2930">
        <v>20.262429999999998</v>
      </c>
      <c r="I2930">
        <f t="shared" si="49"/>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6186</v>
      </c>
      <c r="AA2930">
        <v>0.34799999999999998</v>
      </c>
      <c r="AB2930">
        <v>0.60399999999999998</v>
      </c>
      <c r="AC2930">
        <v>4.8000000000000001E-2</v>
      </c>
      <c r="AD2930" t="s">
        <v>6186</v>
      </c>
      <c r="AE2930" t="s">
        <v>6186</v>
      </c>
      <c r="AF2930">
        <v>0.78800000000000003</v>
      </c>
      <c r="AG2930">
        <v>0.21199999999999999</v>
      </c>
      <c r="AH2930" t="s">
        <v>6186</v>
      </c>
      <c r="AI2930" t="s">
        <v>6186</v>
      </c>
      <c r="AJ2930" t="s">
        <v>6186</v>
      </c>
      <c r="AK2930" t="s">
        <v>6186</v>
      </c>
      <c r="AL2930">
        <v>0.38</v>
      </c>
      <c r="AM2930" t="s">
        <v>6186</v>
      </c>
      <c r="AN2930" t="s">
        <v>6186</v>
      </c>
      <c r="AO2930">
        <v>4.8000000000000001E-2</v>
      </c>
      <c r="AP2930">
        <v>0.57199999999999995</v>
      </c>
      <c r="AQ2930">
        <v>0.92600000000000005</v>
      </c>
      <c r="AR2930">
        <v>0.39800000000000002</v>
      </c>
      <c r="AS2930">
        <v>0.123</v>
      </c>
      <c r="AT2930">
        <v>1</v>
      </c>
      <c r="AU2930">
        <v>1</v>
      </c>
      <c r="AV2930">
        <v>7.3</v>
      </c>
      <c r="AW2930" t="s">
        <v>6186</v>
      </c>
      <c r="AX2930">
        <v>8.6</v>
      </c>
      <c r="AY2930">
        <v>5.0999999999999997E-2</v>
      </c>
      <c r="AZ2930" t="s">
        <v>6186</v>
      </c>
      <c r="BA2930">
        <v>2.5999999999999999E-2</v>
      </c>
      <c r="BB2930">
        <v>0.113</v>
      </c>
      <c r="BC2930">
        <v>0.60699999999999998</v>
      </c>
      <c r="BD2930">
        <v>0.155</v>
      </c>
    </row>
    <row r="2931" spans="1:56">
      <c r="A2931" t="s">
        <v>6185</v>
      </c>
      <c r="B2931">
        <v>5500</v>
      </c>
      <c r="C2931">
        <v>2020</v>
      </c>
      <c r="D2931">
        <v>9</v>
      </c>
      <c r="E2931">
        <v>6.3299999999999999E-4</v>
      </c>
      <c r="F2931">
        <v>43.001040000000003</v>
      </c>
      <c r="H2931">
        <v>33.927129999999998</v>
      </c>
      <c r="I2931">
        <f t="shared" si="49"/>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6186</v>
      </c>
      <c r="X2931">
        <v>0.96299999999999997</v>
      </c>
      <c r="Y2931">
        <v>3.6999999999999998E-2</v>
      </c>
      <c r="Z2931" t="s">
        <v>6186</v>
      </c>
      <c r="AA2931">
        <v>0.82299999999999995</v>
      </c>
      <c r="AB2931">
        <v>0.17299999999999999</v>
      </c>
      <c r="AC2931">
        <v>3.0000000000000001E-3</v>
      </c>
      <c r="AD2931" t="s">
        <v>6186</v>
      </c>
      <c r="AE2931" t="s">
        <v>6186</v>
      </c>
      <c r="AF2931">
        <v>0.32600000000000001</v>
      </c>
      <c r="AG2931">
        <v>7.1999999999999995E-2</v>
      </c>
      <c r="AH2931" t="s">
        <v>6186</v>
      </c>
      <c r="AI2931">
        <v>0.60299999999999998</v>
      </c>
      <c r="AJ2931" t="s">
        <v>6186</v>
      </c>
      <c r="AK2931">
        <v>0.60299999999999998</v>
      </c>
      <c r="AL2931">
        <v>6.5000000000000002E-2</v>
      </c>
      <c r="AM2931" t="s">
        <v>6186</v>
      </c>
      <c r="AN2931" t="s">
        <v>6186</v>
      </c>
      <c r="AO2931">
        <v>6.4000000000000001E-2</v>
      </c>
      <c r="AP2931">
        <v>0.26800000000000002</v>
      </c>
      <c r="AQ2931">
        <v>0.39100000000000001</v>
      </c>
      <c r="AR2931">
        <v>0.255</v>
      </c>
      <c r="AS2931">
        <v>0.25900000000000001</v>
      </c>
      <c r="AT2931">
        <v>0.39700000000000002</v>
      </c>
      <c r="AU2931">
        <v>0.39700000000000002</v>
      </c>
      <c r="AV2931">
        <v>4.4000000000000004</v>
      </c>
      <c r="AW2931" t="s">
        <v>6186</v>
      </c>
      <c r="AX2931">
        <v>8.8000000000000007</v>
      </c>
      <c r="AY2931">
        <v>0.60299999999999998</v>
      </c>
      <c r="AZ2931" t="s">
        <v>6186</v>
      </c>
      <c r="BA2931" t="s">
        <v>6186</v>
      </c>
      <c r="BB2931">
        <v>2.3E-2</v>
      </c>
      <c r="BC2931">
        <v>0.34399999999999997</v>
      </c>
      <c r="BD2931">
        <v>2.5999999999999999E-2</v>
      </c>
    </row>
    <row r="2932" spans="1:56">
      <c r="A2932" t="s">
        <v>6185</v>
      </c>
      <c r="B2932">
        <v>5500</v>
      </c>
      <c r="C2932">
        <v>2021</v>
      </c>
      <c r="D2932">
        <v>6</v>
      </c>
      <c r="E2932">
        <v>4.1300000000000001E-4</v>
      </c>
      <c r="F2932">
        <v>50.558140000000002</v>
      </c>
      <c r="G2932">
        <f>IFERROR(F2932*E2932,"")</f>
        <v>2.0880511820000003E-2</v>
      </c>
      <c r="H2932">
        <v>39.068240000000003</v>
      </c>
      <c r="I2932">
        <f t="shared" si="49"/>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6186</v>
      </c>
      <c r="X2932">
        <v>0.98799999999999999</v>
      </c>
      <c r="Y2932">
        <v>1.2E-2</v>
      </c>
      <c r="Z2932" t="s">
        <v>6186</v>
      </c>
      <c r="AA2932">
        <v>0.88700000000000001</v>
      </c>
      <c r="AB2932">
        <v>0.106</v>
      </c>
      <c r="AC2932">
        <v>7.0000000000000001E-3</v>
      </c>
      <c r="AD2932" t="s">
        <v>6186</v>
      </c>
      <c r="AE2932" t="s">
        <v>6186</v>
      </c>
      <c r="AF2932">
        <v>0.32500000000000001</v>
      </c>
      <c r="AG2932">
        <v>2.1999999999999999E-2</v>
      </c>
      <c r="AH2932" t="s">
        <v>6186</v>
      </c>
      <c r="AI2932">
        <v>0.65300000000000002</v>
      </c>
      <c r="AJ2932" t="s">
        <v>6186</v>
      </c>
      <c r="AK2932">
        <v>0.65300000000000002</v>
      </c>
      <c r="AL2932">
        <v>0.106</v>
      </c>
      <c r="AM2932" t="s">
        <v>6186</v>
      </c>
      <c r="AN2932" t="s">
        <v>6186</v>
      </c>
      <c r="AO2932">
        <v>4.5999999999999999E-2</v>
      </c>
      <c r="AP2932">
        <v>0.19500000000000001</v>
      </c>
      <c r="AQ2932">
        <v>0.311</v>
      </c>
      <c r="AR2932">
        <v>0.183</v>
      </c>
      <c r="AS2932">
        <v>0.20499999999999999</v>
      </c>
      <c r="AT2932">
        <v>0.34699999999999998</v>
      </c>
      <c r="AU2932">
        <v>0.34699999999999998</v>
      </c>
      <c r="AV2932">
        <v>4</v>
      </c>
      <c r="AW2932" t="s">
        <v>6186</v>
      </c>
      <c r="AX2932">
        <v>7.7</v>
      </c>
      <c r="AY2932">
        <v>0.65300000000000002</v>
      </c>
      <c r="AZ2932" t="s">
        <v>6186</v>
      </c>
      <c r="BA2932" t="s">
        <v>6186</v>
      </c>
      <c r="BB2932" t="s">
        <v>6186</v>
      </c>
      <c r="BC2932">
        <v>0.34</v>
      </c>
      <c r="BD2932" t="s">
        <v>6186</v>
      </c>
    </row>
    <row r="2933" spans="1:56">
      <c r="A2933" t="s">
        <v>6185</v>
      </c>
      <c r="B2933">
        <v>5500</v>
      </c>
      <c r="C2933" t="s">
        <v>6187</v>
      </c>
      <c r="D2933" t="s">
        <v>6186</v>
      </c>
      <c r="E2933">
        <v>8.0000000000000004E-4</v>
      </c>
      <c r="F2933">
        <v>81.891930000000002</v>
      </c>
      <c r="H2933">
        <v>61.307229999999997</v>
      </c>
      <c r="I2933">
        <f t="shared" si="49"/>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6186</v>
      </c>
      <c r="X2933">
        <v>0.98499999999999999</v>
      </c>
      <c r="Y2933">
        <v>1.4999999999999999E-2</v>
      </c>
      <c r="Z2933" t="s">
        <v>6186</v>
      </c>
      <c r="AA2933">
        <v>0.95799999999999996</v>
      </c>
      <c r="AB2933">
        <v>3.4000000000000002E-2</v>
      </c>
      <c r="AC2933">
        <v>8.0000000000000002E-3</v>
      </c>
      <c r="AD2933" t="s">
        <v>6186</v>
      </c>
      <c r="AE2933" t="s">
        <v>6186</v>
      </c>
      <c r="AF2933">
        <v>0.13100000000000001</v>
      </c>
      <c r="AG2933">
        <v>1.7999999999999999E-2</v>
      </c>
      <c r="AH2933" t="s">
        <v>6186</v>
      </c>
      <c r="AI2933">
        <v>0.85099999999999998</v>
      </c>
      <c r="AJ2933" t="s">
        <v>6186</v>
      </c>
      <c r="AK2933">
        <v>0.85099999999999998</v>
      </c>
      <c r="AL2933">
        <v>5.5E-2</v>
      </c>
      <c r="AM2933" t="s">
        <v>6186</v>
      </c>
      <c r="AN2933" t="s">
        <v>6186</v>
      </c>
      <c r="AO2933">
        <v>3.3000000000000002E-2</v>
      </c>
      <c r="AP2933">
        <v>6.0999999999999999E-2</v>
      </c>
      <c r="AQ2933">
        <v>0.14000000000000001</v>
      </c>
      <c r="AR2933">
        <v>6.0999999999999999E-2</v>
      </c>
      <c r="AS2933">
        <v>7.5999999999999998E-2</v>
      </c>
      <c r="AT2933">
        <v>0.14899999999999999</v>
      </c>
      <c r="AU2933">
        <v>0.14899999999999999</v>
      </c>
      <c r="AV2933">
        <v>2.4</v>
      </c>
      <c r="AW2933" t="s">
        <v>6186</v>
      </c>
      <c r="AX2933">
        <v>7.3</v>
      </c>
      <c r="AY2933">
        <v>0.86599999999999999</v>
      </c>
      <c r="AZ2933" t="s">
        <v>6186</v>
      </c>
      <c r="BA2933" t="s">
        <v>6186</v>
      </c>
      <c r="BB2933" t="s">
        <v>6186</v>
      </c>
      <c r="BC2933">
        <v>0.125</v>
      </c>
      <c r="BD2933" t="s">
        <v>6186</v>
      </c>
    </row>
    <row r="2934" spans="1:56">
      <c r="A2934" t="s">
        <v>6191</v>
      </c>
      <c r="B2934">
        <v>5500</v>
      </c>
      <c r="C2934">
        <v>1975</v>
      </c>
      <c r="D2934" t="s">
        <v>6186</v>
      </c>
      <c r="E2934" t="s">
        <v>6186</v>
      </c>
      <c r="F2934" t="s">
        <v>6186</v>
      </c>
      <c r="H2934" t="s">
        <v>6186</v>
      </c>
      <c r="I2934" t="str">
        <f t="shared" si="49"/>
        <v/>
      </c>
      <c r="K2934" t="s">
        <v>6186</v>
      </c>
      <c r="L2934" t="s">
        <v>6186</v>
      </c>
      <c r="M2934" t="s">
        <v>6186</v>
      </c>
      <c r="N2934" t="s">
        <v>6186</v>
      </c>
      <c r="O2934" t="s">
        <v>6186</v>
      </c>
      <c r="P2934" t="s">
        <v>6186</v>
      </c>
      <c r="Q2934" t="s">
        <v>6186</v>
      </c>
      <c r="R2934" t="s">
        <v>6186</v>
      </c>
      <c r="S2934" t="s">
        <v>6186</v>
      </c>
      <c r="T2934" t="s">
        <v>6186</v>
      </c>
      <c r="U2934" t="s">
        <v>6186</v>
      </c>
      <c r="V2934" t="s">
        <v>6186</v>
      </c>
      <c r="W2934" t="s">
        <v>6186</v>
      </c>
      <c r="X2934" t="s">
        <v>6186</v>
      </c>
      <c r="Y2934" t="s">
        <v>6186</v>
      </c>
      <c r="Z2934" t="s">
        <v>6186</v>
      </c>
      <c r="AA2934" t="s">
        <v>6186</v>
      </c>
      <c r="AB2934" t="s">
        <v>6186</v>
      </c>
      <c r="AC2934" t="s">
        <v>6186</v>
      </c>
      <c r="AD2934" t="s">
        <v>6186</v>
      </c>
      <c r="AE2934" t="s">
        <v>6186</v>
      </c>
      <c r="AF2934" t="s">
        <v>6186</v>
      </c>
      <c r="AG2934" t="s">
        <v>6186</v>
      </c>
      <c r="AH2934" t="s">
        <v>6186</v>
      </c>
      <c r="AI2934" t="s">
        <v>6186</v>
      </c>
      <c r="AJ2934" t="s">
        <v>6186</v>
      </c>
      <c r="AK2934" t="s">
        <v>6186</v>
      </c>
      <c r="AL2934" t="s">
        <v>6186</v>
      </c>
      <c r="AM2934" t="s">
        <v>6186</v>
      </c>
      <c r="AN2934" t="s">
        <v>6186</v>
      </c>
      <c r="AO2934" t="s">
        <v>6186</v>
      </c>
      <c r="AP2934" t="s">
        <v>6186</v>
      </c>
      <c r="AQ2934" t="s">
        <v>6186</v>
      </c>
      <c r="AR2934" t="s">
        <v>6186</v>
      </c>
      <c r="AS2934" t="s">
        <v>6186</v>
      </c>
      <c r="AT2934" t="s">
        <v>6186</v>
      </c>
      <c r="AU2934" t="s">
        <v>6186</v>
      </c>
      <c r="AV2934" t="s">
        <v>6186</v>
      </c>
      <c r="AW2934" t="s">
        <v>6186</v>
      </c>
      <c r="AX2934" t="s">
        <v>6186</v>
      </c>
      <c r="AY2934" t="s">
        <v>6186</v>
      </c>
      <c r="AZ2934" t="s">
        <v>6186</v>
      </c>
      <c r="BA2934" t="s">
        <v>6186</v>
      </c>
      <c r="BB2934" t="s">
        <v>6186</v>
      </c>
      <c r="BC2934" t="s">
        <v>6186</v>
      </c>
      <c r="BD2934" t="s">
        <v>6186</v>
      </c>
    </row>
    <row r="2935" spans="1:56">
      <c r="A2935" t="s">
        <v>6191</v>
      </c>
      <c r="B2935">
        <v>5500</v>
      </c>
      <c r="C2935">
        <v>1976</v>
      </c>
      <c r="D2935" t="s">
        <v>6186</v>
      </c>
      <c r="E2935" t="s">
        <v>6186</v>
      </c>
      <c r="F2935" t="s">
        <v>6186</v>
      </c>
      <c r="H2935" t="s">
        <v>6186</v>
      </c>
      <c r="I2935" t="str">
        <f t="shared" si="49"/>
        <v/>
      </c>
      <c r="K2935" t="s">
        <v>6186</v>
      </c>
      <c r="L2935" t="s">
        <v>6186</v>
      </c>
      <c r="M2935" t="s">
        <v>6186</v>
      </c>
      <c r="N2935" t="s">
        <v>6186</v>
      </c>
      <c r="O2935" t="s">
        <v>6186</v>
      </c>
      <c r="P2935" t="s">
        <v>6186</v>
      </c>
      <c r="Q2935" t="s">
        <v>6186</v>
      </c>
      <c r="R2935" t="s">
        <v>6186</v>
      </c>
      <c r="S2935" t="s">
        <v>6186</v>
      </c>
      <c r="T2935" t="s">
        <v>6186</v>
      </c>
      <c r="U2935" t="s">
        <v>6186</v>
      </c>
      <c r="V2935" t="s">
        <v>6186</v>
      </c>
      <c r="W2935" t="s">
        <v>6186</v>
      </c>
      <c r="X2935" t="s">
        <v>6186</v>
      </c>
      <c r="Y2935" t="s">
        <v>6186</v>
      </c>
      <c r="Z2935" t="s">
        <v>6186</v>
      </c>
      <c r="AA2935" t="s">
        <v>6186</v>
      </c>
      <c r="AB2935" t="s">
        <v>6186</v>
      </c>
      <c r="AC2935" t="s">
        <v>6186</v>
      </c>
      <c r="AD2935" t="s">
        <v>6186</v>
      </c>
      <c r="AE2935" t="s">
        <v>6186</v>
      </c>
      <c r="AF2935" t="s">
        <v>6186</v>
      </c>
      <c r="AG2935" t="s">
        <v>6186</v>
      </c>
      <c r="AH2935" t="s">
        <v>6186</v>
      </c>
      <c r="AI2935" t="s">
        <v>6186</v>
      </c>
      <c r="AJ2935" t="s">
        <v>6186</v>
      </c>
      <c r="AK2935" t="s">
        <v>6186</v>
      </c>
      <c r="AL2935" t="s">
        <v>6186</v>
      </c>
      <c r="AM2935" t="s">
        <v>6186</v>
      </c>
      <c r="AN2935" t="s">
        <v>6186</v>
      </c>
      <c r="AO2935" t="s">
        <v>6186</v>
      </c>
      <c r="AP2935" t="s">
        <v>6186</v>
      </c>
      <c r="AQ2935" t="s">
        <v>6186</v>
      </c>
      <c r="AR2935" t="s">
        <v>6186</v>
      </c>
      <c r="AS2935" t="s">
        <v>6186</v>
      </c>
      <c r="AT2935" t="s">
        <v>6186</v>
      </c>
      <c r="AU2935" t="s">
        <v>6186</v>
      </c>
      <c r="AV2935" t="s">
        <v>6186</v>
      </c>
      <c r="AW2935" t="s">
        <v>6186</v>
      </c>
      <c r="AX2935" t="s">
        <v>6186</v>
      </c>
      <c r="AY2935" t="s">
        <v>6186</v>
      </c>
      <c r="AZ2935" t="s">
        <v>6186</v>
      </c>
      <c r="BA2935" t="s">
        <v>6186</v>
      </c>
      <c r="BB2935" t="s">
        <v>6186</v>
      </c>
      <c r="BC2935" t="s">
        <v>6186</v>
      </c>
      <c r="BD2935" t="s">
        <v>6186</v>
      </c>
    </row>
    <row r="2936" spans="1:56">
      <c r="A2936" t="s">
        <v>6191</v>
      </c>
      <c r="B2936">
        <v>5500</v>
      </c>
      <c r="C2936">
        <v>1977</v>
      </c>
      <c r="D2936" t="s">
        <v>6186</v>
      </c>
      <c r="E2936" t="s">
        <v>6186</v>
      </c>
      <c r="F2936" t="s">
        <v>6186</v>
      </c>
      <c r="H2936" t="s">
        <v>6186</v>
      </c>
      <c r="I2936" t="str">
        <f t="shared" si="49"/>
        <v/>
      </c>
      <c r="K2936" t="s">
        <v>6186</v>
      </c>
      <c r="L2936" t="s">
        <v>6186</v>
      </c>
      <c r="M2936" t="s">
        <v>6186</v>
      </c>
      <c r="N2936" t="s">
        <v>6186</v>
      </c>
      <c r="O2936" t="s">
        <v>6186</v>
      </c>
      <c r="P2936" t="s">
        <v>6186</v>
      </c>
      <c r="Q2936" t="s">
        <v>6186</v>
      </c>
      <c r="R2936" t="s">
        <v>6186</v>
      </c>
      <c r="S2936" t="s">
        <v>6186</v>
      </c>
      <c r="T2936" t="s">
        <v>6186</v>
      </c>
      <c r="U2936" t="s">
        <v>6186</v>
      </c>
      <c r="V2936" t="s">
        <v>6186</v>
      </c>
      <c r="W2936" t="s">
        <v>6186</v>
      </c>
      <c r="X2936" t="s">
        <v>6186</v>
      </c>
      <c r="Y2936" t="s">
        <v>6186</v>
      </c>
      <c r="Z2936" t="s">
        <v>6186</v>
      </c>
      <c r="AA2936" t="s">
        <v>6186</v>
      </c>
      <c r="AB2936" t="s">
        <v>6186</v>
      </c>
      <c r="AC2936" t="s">
        <v>6186</v>
      </c>
      <c r="AD2936" t="s">
        <v>6186</v>
      </c>
      <c r="AE2936" t="s">
        <v>6186</v>
      </c>
      <c r="AF2936" t="s">
        <v>6186</v>
      </c>
      <c r="AG2936" t="s">
        <v>6186</v>
      </c>
      <c r="AH2936" t="s">
        <v>6186</v>
      </c>
      <c r="AI2936" t="s">
        <v>6186</v>
      </c>
      <c r="AJ2936" t="s">
        <v>6186</v>
      </c>
      <c r="AK2936" t="s">
        <v>6186</v>
      </c>
      <c r="AL2936" t="s">
        <v>6186</v>
      </c>
      <c r="AM2936" t="s">
        <v>6186</v>
      </c>
      <c r="AN2936" t="s">
        <v>6186</v>
      </c>
      <c r="AO2936" t="s">
        <v>6186</v>
      </c>
      <c r="AP2936" t="s">
        <v>6186</v>
      </c>
      <c r="AQ2936" t="s">
        <v>6186</v>
      </c>
      <c r="AR2936" t="s">
        <v>6186</v>
      </c>
      <c r="AS2936" t="s">
        <v>6186</v>
      </c>
      <c r="AT2936" t="s">
        <v>6186</v>
      </c>
      <c r="AU2936" t="s">
        <v>6186</v>
      </c>
      <c r="AV2936" t="s">
        <v>6186</v>
      </c>
      <c r="AW2936" t="s">
        <v>6186</v>
      </c>
      <c r="AX2936" t="s">
        <v>6186</v>
      </c>
      <c r="AY2936" t="s">
        <v>6186</v>
      </c>
      <c r="AZ2936" t="s">
        <v>6186</v>
      </c>
      <c r="BA2936" t="s">
        <v>6186</v>
      </c>
      <c r="BB2936" t="s">
        <v>6186</v>
      </c>
      <c r="BC2936" t="s">
        <v>6186</v>
      </c>
      <c r="BD2936" t="s">
        <v>6186</v>
      </c>
    </row>
    <row r="2937" spans="1:56">
      <c r="A2937" t="s">
        <v>6191</v>
      </c>
      <c r="B2937">
        <v>5500</v>
      </c>
      <c r="C2937">
        <v>1978</v>
      </c>
      <c r="D2937" t="s">
        <v>6186</v>
      </c>
      <c r="E2937" t="s">
        <v>6186</v>
      </c>
      <c r="F2937" t="s">
        <v>6186</v>
      </c>
      <c r="H2937" t="s">
        <v>6186</v>
      </c>
      <c r="I2937" t="str">
        <f t="shared" si="49"/>
        <v/>
      </c>
      <c r="K2937" t="s">
        <v>6186</v>
      </c>
      <c r="L2937" t="s">
        <v>6186</v>
      </c>
      <c r="M2937" t="s">
        <v>6186</v>
      </c>
      <c r="N2937" t="s">
        <v>6186</v>
      </c>
      <c r="O2937" t="s">
        <v>6186</v>
      </c>
      <c r="P2937" t="s">
        <v>6186</v>
      </c>
      <c r="Q2937" t="s">
        <v>6186</v>
      </c>
      <c r="R2937" t="s">
        <v>6186</v>
      </c>
      <c r="S2937" t="s">
        <v>6186</v>
      </c>
      <c r="T2937" t="s">
        <v>6186</v>
      </c>
      <c r="U2937" t="s">
        <v>6186</v>
      </c>
      <c r="V2937" t="s">
        <v>6186</v>
      </c>
      <c r="W2937" t="s">
        <v>6186</v>
      </c>
      <c r="X2937" t="s">
        <v>6186</v>
      </c>
      <c r="Y2937" t="s">
        <v>6186</v>
      </c>
      <c r="Z2937" t="s">
        <v>6186</v>
      </c>
      <c r="AA2937" t="s">
        <v>6186</v>
      </c>
      <c r="AB2937" t="s">
        <v>6186</v>
      </c>
      <c r="AC2937" t="s">
        <v>6186</v>
      </c>
      <c r="AD2937" t="s">
        <v>6186</v>
      </c>
      <c r="AE2937" t="s">
        <v>6186</v>
      </c>
      <c r="AF2937" t="s">
        <v>6186</v>
      </c>
      <c r="AG2937" t="s">
        <v>6186</v>
      </c>
      <c r="AH2937" t="s">
        <v>6186</v>
      </c>
      <c r="AI2937" t="s">
        <v>6186</v>
      </c>
      <c r="AJ2937" t="s">
        <v>6186</v>
      </c>
      <c r="AK2937" t="s">
        <v>6186</v>
      </c>
      <c r="AL2937" t="s">
        <v>6186</v>
      </c>
      <c r="AM2937" t="s">
        <v>6186</v>
      </c>
      <c r="AN2937" t="s">
        <v>6186</v>
      </c>
      <c r="AO2937" t="s">
        <v>6186</v>
      </c>
      <c r="AP2937" t="s">
        <v>6186</v>
      </c>
      <c r="AQ2937" t="s">
        <v>6186</v>
      </c>
      <c r="AR2937" t="s">
        <v>6186</v>
      </c>
      <c r="AS2937" t="s">
        <v>6186</v>
      </c>
      <c r="AT2937" t="s">
        <v>6186</v>
      </c>
      <c r="AU2937" t="s">
        <v>6186</v>
      </c>
      <c r="AV2937" t="s">
        <v>6186</v>
      </c>
      <c r="AW2937" t="s">
        <v>6186</v>
      </c>
      <c r="AX2937" t="s">
        <v>6186</v>
      </c>
      <c r="AY2937" t="s">
        <v>6186</v>
      </c>
      <c r="AZ2937" t="s">
        <v>6186</v>
      </c>
      <c r="BA2937" t="s">
        <v>6186</v>
      </c>
      <c r="BB2937" t="s">
        <v>6186</v>
      </c>
      <c r="BC2937" t="s">
        <v>6186</v>
      </c>
      <c r="BD2937" t="s">
        <v>6186</v>
      </c>
    </row>
  </sheetData>
  <autoFilter ref="A9:BD2937" xr:uid="{BCDF9D16-2147-4025-BF69-44334F956934}"/>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201"/>
  <sheetViews>
    <sheetView topLeftCell="A124" workbookViewId="0">
      <selection activeCell="D132" sqref="D132"/>
    </sheetView>
  </sheetViews>
  <sheetFormatPr defaultColWidth="9.140625" defaultRowHeight="15"/>
  <cols>
    <col min="1" max="1" width="44.140625" customWidth="1"/>
    <col min="2" max="2" width="18.140625" customWidth="1"/>
    <col min="3" max="3" width="19.5703125" customWidth="1"/>
    <col min="4" max="4" width="19.42578125" style="40" customWidth="1"/>
    <col min="5" max="5" width="16.5703125" customWidth="1"/>
    <col min="6" max="6" width="11.85546875" customWidth="1"/>
    <col min="11" max="11" width="15.28515625" customWidth="1"/>
    <col min="12" max="12" width="14.85546875" customWidth="1"/>
    <col min="13" max="13" width="13.140625" customWidth="1"/>
  </cols>
  <sheetData>
    <row r="1" spans="1:33" s="1" customFormat="1">
      <c r="A1" s="1" t="s">
        <v>3035</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c r="A2" s="117" t="s">
        <v>114</v>
      </c>
      <c r="B2" s="110" t="s">
        <v>874</v>
      </c>
      <c r="C2">
        <f>INDEX('AEO 2021 Table 40'!G:G,MATCH('psgr LDVs'!$B2,'AEO 2021 Table 40'!$B:$B,0))</f>
        <v>41.799618000000002</v>
      </c>
      <c r="D2">
        <f>INDEX('AEO 2022 Table 40'!H:H,MATCH('psgr LDVs'!$B2,'AEO 2022 Table 40'!$B:$B,0))</f>
        <v>42.9375</v>
      </c>
      <c r="E2">
        <f>INDEX('AEO 2023 Table 40'!H:H,MATCH('psgr LDVs'!$B2,'AEO 2023 Table 40'!$B:$B,0))</f>
        <v>44.638939000000001</v>
      </c>
      <c r="F2">
        <f>INDEX('AEO 2023 Table 40'!I:I,MATCH('psgr LDVs'!$B2,'AEO 2023 Table 40'!$B:$B,0))</f>
        <v>45.297459000000003</v>
      </c>
      <c r="G2">
        <f>INDEX('AEO 2023 Table 40'!J:J,MATCH('psgr LDVs'!$B2,'AEO 2023 Table 40'!$B:$B,0))</f>
        <v>45.817383</v>
      </c>
      <c r="H2">
        <f>INDEX('AEO 2023 Table 40'!K:K,MATCH('psgr LDVs'!$B2,'AEO 2023 Table 40'!$B:$B,0))</f>
        <v>47.677216000000001</v>
      </c>
      <c r="I2">
        <f>INDEX('AEO 2023 Table 40'!L:L,MATCH('psgr LDVs'!$B2,'AEO 2023 Table 40'!$B:$B,0))</f>
        <v>47.756714000000002</v>
      </c>
      <c r="J2">
        <f>INDEX('AEO 2023 Table 40'!M:M,MATCH('psgr LDVs'!$B2,'AEO 2023 Table 40'!$B:$B,0))</f>
        <v>48.052222999999998</v>
      </c>
      <c r="K2">
        <f>INDEX('AEO 2023 Table 40'!N:N,MATCH('psgr LDVs'!$B2,'AEO 2023 Table 40'!$B:$B,0))</f>
        <v>49.769320999999998</v>
      </c>
      <c r="L2">
        <f>INDEX('AEO 2023 Table 40'!O:O,MATCH('psgr LDVs'!$B2,'AEO 2023 Table 40'!$B:$B,0))</f>
        <v>49.884903000000001</v>
      </c>
      <c r="M2">
        <f>INDEX('AEO 2023 Table 40'!P:P,MATCH('psgr LDVs'!$B2,'AEO 2023 Table 40'!$B:$B,0))</f>
        <v>49.861187000000001</v>
      </c>
      <c r="N2">
        <f>INDEX('AEO 2023 Table 40'!Q:Q,MATCH('psgr LDVs'!$B2,'AEO 2023 Table 40'!$B:$B,0))</f>
        <v>49.782375000000002</v>
      </c>
      <c r="O2">
        <f>INDEX('AEO 2023 Table 40'!R:R,MATCH('psgr LDVs'!$B2,'AEO 2023 Table 40'!$B:$B,0))</f>
        <v>49.718997999999999</v>
      </c>
      <c r="P2">
        <f>INDEX('AEO 2023 Table 40'!S:S,MATCH('psgr LDVs'!$B2,'AEO 2023 Table 40'!$B:$B,0))</f>
        <v>49.685344999999998</v>
      </c>
      <c r="Q2">
        <f>INDEX('AEO 2023 Table 40'!T:T,MATCH('psgr LDVs'!$B2,'AEO 2023 Table 40'!$B:$B,0))</f>
        <v>49.662750000000003</v>
      </c>
      <c r="R2">
        <f>INDEX('AEO 2023 Table 40'!U:U,MATCH('psgr LDVs'!$B2,'AEO 2023 Table 40'!$B:$B,0))</f>
        <v>49.693607</v>
      </c>
      <c r="S2">
        <f>INDEX('AEO 2023 Table 40'!V:V,MATCH('psgr LDVs'!$B2,'AEO 2023 Table 40'!$B:$B,0))</f>
        <v>49.747669000000002</v>
      </c>
      <c r="T2">
        <f>INDEX('AEO 2023 Table 40'!W:W,MATCH('psgr LDVs'!$B2,'AEO 2023 Table 40'!$B:$B,0))</f>
        <v>49.817740999999998</v>
      </c>
      <c r="U2">
        <f>INDEX('AEO 2023 Table 40'!X:X,MATCH('psgr LDVs'!$B2,'AEO 2023 Table 40'!$B:$B,0))</f>
        <v>49.878216000000002</v>
      </c>
      <c r="V2">
        <f>INDEX('AEO 2023 Table 40'!Y:Y,MATCH('psgr LDVs'!$B2,'AEO 2023 Table 40'!$B:$B,0))</f>
        <v>50.083022999999997</v>
      </c>
      <c r="W2">
        <f>INDEX('AEO 2023 Table 40'!Z:Z,MATCH('psgr LDVs'!$B2,'AEO 2023 Table 40'!$B:$B,0))</f>
        <v>50.085360999999999</v>
      </c>
      <c r="X2">
        <f>INDEX('AEO 2023 Table 40'!AA:AA,MATCH('psgr LDVs'!$B2,'AEO 2023 Table 40'!$B:$B,0))</f>
        <v>50.139800999999999</v>
      </c>
      <c r="Y2">
        <f>INDEX('AEO 2023 Table 40'!AB:AB,MATCH('psgr LDVs'!$B2,'AEO 2023 Table 40'!$B:$B,0))</f>
        <v>50.159320999999998</v>
      </c>
      <c r="Z2">
        <f>INDEX('AEO 2023 Table 40'!AC:AC,MATCH('psgr LDVs'!$B2,'AEO 2023 Table 40'!$B:$B,0))</f>
        <v>50.157325999999998</v>
      </c>
      <c r="AA2">
        <f>INDEX('AEO 2023 Table 40'!AD:AD,MATCH('psgr LDVs'!$B2,'AEO 2023 Table 40'!$B:$B,0))</f>
        <v>50.070683000000002</v>
      </c>
      <c r="AB2">
        <f>INDEX('AEO 2023 Table 40'!AE:AE,MATCH('psgr LDVs'!$B2,'AEO 2023 Table 40'!$B:$B,0))</f>
        <v>49.994861999999998</v>
      </c>
      <c r="AC2">
        <f>INDEX('AEO 2023 Table 40'!AF:AF,MATCH('psgr LDVs'!$B2,'AEO 2023 Table 40'!$B:$B,0))</f>
        <v>49.937446999999999</v>
      </c>
      <c r="AD2">
        <f>INDEX('AEO 2023 Table 40'!AG:AG,MATCH('psgr LDVs'!$B2,'AEO 2023 Table 40'!$B:$B,0))</f>
        <v>49.862285999999997</v>
      </c>
      <c r="AE2">
        <f>INDEX('AEO 2023 Table 40'!AH:AH,MATCH('psgr LDVs'!$B2,'AEO 2023 Table 40'!$B:$B,0))</f>
        <v>49.799587000000002</v>
      </c>
      <c r="AF2">
        <f>INDEX('AEO 2023 Table 40'!AI:AI,MATCH('psgr LDVs'!$B2,'AEO 2023 Table 40'!$B:$B,0))</f>
        <v>50.094872000000002</v>
      </c>
      <c r="AG2">
        <f>INDEX('AEO 2023 Table 40'!AJ:AJ,MATCH('psgr LDVs'!$B2,'AEO 2023 Table 40'!$B:$B,0))</f>
        <v>50.011600000000001</v>
      </c>
    </row>
    <row r="3" spans="1:33">
      <c r="A3" s="117" t="s">
        <v>115</v>
      </c>
      <c r="B3" s="110" t="s">
        <v>875</v>
      </c>
      <c r="C3">
        <f>INDEX('AEO 2021 Table 40'!G:G,MATCH('psgr LDVs'!$B3,'AEO 2021 Table 40'!$B:$B,0))</f>
        <v>50.328570999999997</v>
      </c>
      <c r="D3">
        <f>INDEX('AEO 2022 Table 40'!H:H,MATCH('psgr LDVs'!$B3,'AEO 2022 Table 40'!$B:$B,0))</f>
        <v>51.676642999999999</v>
      </c>
      <c r="E3">
        <f>INDEX('AEO 2023 Table 40'!H:H,MATCH('psgr LDVs'!$B3,'AEO 2023 Table 40'!$B:$B,0))</f>
        <v>52.824074000000003</v>
      </c>
      <c r="F3">
        <f>INDEX('AEO 2023 Table 40'!I:I,MATCH('psgr LDVs'!$B3,'AEO 2023 Table 40'!$B:$B,0))</f>
        <v>52.738360999999998</v>
      </c>
      <c r="G3">
        <f>INDEX('AEO 2023 Table 40'!J:J,MATCH('psgr LDVs'!$B3,'AEO 2023 Table 40'!$B:$B,0))</f>
        <v>52.958523</v>
      </c>
      <c r="H3">
        <f>INDEX('AEO 2023 Table 40'!K:K,MATCH('psgr LDVs'!$B3,'AEO 2023 Table 40'!$B:$B,0))</f>
        <v>54.363869000000001</v>
      </c>
      <c r="I3">
        <f>INDEX('AEO 2023 Table 40'!L:L,MATCH('psgr LDVs'!$B3,'AEO 2023 Table 40'!$B:$B,0))</f>
        <v>54.288715000000003</v>
      </c>
      <c r="J3">
        <f>INDEX('AEO 2023 Table 40'!M:M,MATCH('psgr LDVs'!$B3,'AEO 2023 Table 40'!$B:$B,0))</f>
        <v>54.411681999999999</v>
      </c>
      <c r="K3">
        <f>INDEX('AEO 2023 Table 40'!N:N,MATCH('psgr LDVs'!$B3,'AEO 2023 Table 40'!$B:$B,0))</f>
        <v>55.820746999999997</v>
      </c>
      <c r="L3">
        <f>INDEX('AEO 2023 Table 40'!O:O,MATCH('psgr LDVs'!$B3,'AEO 2023 Table 40'!$B:$B,0))</f>
        <v>55.757618000000001</v>
      </c>
      <c r="M3">
        <f>INDEX('AEO 2023 Table 40'!P:P,MATCH('psgr LDVs'!$B3,'AEO 2023 Table 40'!$B:$B,0))</f>
        <v>55.709586999999999</v>
      </c>
      <c r="N3">
        <f>INDEX('AEO 2023 Table 40'!Q:Q,MATCH('psgr LDVs'!$B3,'AEO 2023 Table 40'!$B:$B,0))</f>
        <v>55.656528000000002</v>
      </c>
      <c r="O3">
        <f>INDEX('AEO 2023 Table 40'!R:R,MATCH('psgr LDVs'!$B3,'AEO 2023 Table 40'!$B:$B,0))</f>
        <v>55.609898000000001</v>
      </c>
      <c r="P3">
        <f>INDEX('AEO 2023 Table 40'!S:S,MATCH('psgr LDVs'!$B3,'AEO 2023 Table 40'!$B:$B,0))</f>
        <v>55.554340000000003</v>
      </c>
      <c r="Q3">
        <f>INDEX('AEO 2023 Table 40'!T:T,MATCH('psgr LDVs'!$B3,'AEO 2023 Table 40'!$B:$B,0))</f>
        <v>55.546005000000001</v>
      </c>
      <c r="R3">
        <f>INDEX('AEO 2023 Table 40'!U:U,MATCH('psgr LDVs'!$B3,'AEO 2023 Table 40'!$B:$B,0))</f>
        <v>55.572665999999998</v>
      </c>
      <c r="S3">
        <f>INDEX('AEO 2023 Table 40'!V:V,MATCH('psgr LDVs'!$B3,'AEO 2023 Table 40'!$B:$B,0))</f>
        <v>55.601387000000003</v>
      </c>
      <c r="T3">
        <f>INDEX('AEO 2023 Table 40'!W:W,MATCH('psgr LDVs'!$B3,'AEO 2023 Table 40'!$B:$B,0))</f>
        <v>55.608767999999998</v>
      </c>
      <c r="U3">
        <f>INDEX('AEO 2023 Table 40'!X:X,MATCH('psgr LDVs'!$B3,'AEO 2023 Table 40'!$B:$B,0))</f>
        <v>55.612816000000002</v>
      </c>
      <c r="V3">
        <f>INDEX('AEO 2023 Table 40'!Y:Y,MATCH('psgr LDVs'!$B3,'AEO 2023 Table 40'!$B:$B,0))</f>
        <v>55.721722</v>
      </c>
      <c r="W3">
        <f>INDEX('AEO 2023 Table 40'!Z:Z,MATCH('psgr LDVs'!$B3,'AEO 2023 Table 40'!$B:$B,0))</f>
        <v>55.685192000000001</v>
      </c>
      <c r="X3">
        <f>INDEX('AEO 2023 Table 40'!AA:AA,MATCH('psgr LDVs'!$B3,'AEO 2023 Table 40'!$B:$B,0))</f>
        <v>55.671253</v>
      </c>
      <c r="Y3">
        <f>INDEX('AEO 2023 Table 40'!AB:AB,MATCH('psgr LDVs'!$B3,'AEO 2023 Table 40'!$B:$B,0))</f>
        <v>55.642116999999999</v>
      </c>
      <c r="Z3">
        <f>INDEX('AEO 2023 Table 40'!AC:AC,MATCH('psgr LDVs'!$B3,'AEO 2023 Table 40'!$B:$B,0))</f>
        <v>55.592323</v>
      </c>
      <c r="AA3">
        <f>INDEX('AEO 2023 Table 40'!AD:AD,MATCH('psgr LDVs'!$B3,'AEO 2023 Table 40'!$B:$B,0))</f>
        <v>55.501750999999999</v>
      </c>
      <c r="AB3">
        <f>INDEX('AEO 2023 Table 40'!AE:AE,MATCH('psgr LDVs'!$B3,'AEO 2023 Table 40'!$B:$B,0))</f>
        <v>55.404319999999998</v>
      </c>
      <c r="AC3">
        <f>INDEX('AEO 2023 Table 40'!AF:AF,MATCH('psgr LDVs'!$B3,'AEO 2023 Table 40'!$B:$B,0))</f>
        <v>55.352080999999998</v>
      </c>
      <c r="AD3">
        <f>INDEX('AEO 2023 Table 40'!AG:AG,MATCH('psgr LDVs'!$B3,'AEO 2023 Table 40'!$B:$B,0))</f>
        <v>55.235484999999997</v>
      </c>
      <c r="AE3">
        <f>INDEX('AEO 2023 Table 40'!AH:AH,MATCH('psgr LDVs'!$B3,'AEO 2023 Table 40'!$B:$B,0))</f>
        <v>55.156193000000002</v>
      </c>
      <c r="AF3">
        <f>INDEX('AEO 2023 Table 40'!AI:AI,MATCH('psgr LDVs'!$B3,'AEO 2023 Table 40'!$B:$B,0))</f>
        <v>55.302287999999997</v>
      </c>
      <c r="AG3">
        <f>INDEX('AEO 2023 Table 40'!AJ:AJ,MATCH('psgr LDVs'!$B3,'AEO 2023 Table 40'!$B:$B,0))</f>
        <v>55.211716000000003</v>
      </c>
    </row>
    <row r="4" spans="1:33">
      <c r="A4" s="117"/>
      <c r="B4" s="110"/>
      <c r="D4"/>
    </row>
    <row r="5" spans="1:33">
      <c r="A5" s="117" t="s">
        <v>114</v>
      </c>
      <c r="B5" s="110" t="s">
        <v>876</v>
      </c>
      <c r="C5">
        <f>INDEX('AEO 2021 Table 40'!G:G,MATCH('psgr LDVs'!$B5,'AEO 2021 Table 40'!$B:$B,0))</f>
        <v>42.419071000000002</v>
      </c>
      <c r="D5">
        <f>INDEX('AEO 2022 Table 40'!H:H,MATCH('psgr LDVs'!$B5,'AEO 2022 Table 40'!$B:$B,0))</f>
        <v>43.716450000000002</v>
      </c>
      <c r="E5">
        <f>INDEX('AEO 2023 Table 40'!H:H,MATCH('psgr LDVs'!$B5,'AEO 2023 Table 40'!$B:$B,0))</f>
        <v>45.512191999999999</v>
      </c>
      <c r="F5">
        <f>INDEX('AEO 2023 Table 40'!I:I,MATCH('psgr LDVs'!$B5,'AEO 2023 Table 40'!$B:$B,0))</f>
        <v>46.158009</v>
      </c>
      <c r="G5">
        <f>INDEX('AEO 2023 Table 40'!J:J,MATCH('psgr LDVs'!$B5,'AEO 2023 Table 40'!$B:$B,0))</f>
        <v>46.654957000000003</v>
      </c>
      <c r="H5">
        <f>INDEX('AEO 2023 Table 40'!K:K,MATCH('psgr LDVs'!$B5,'AEO 2023 Table 40'!$B:$B,0))</f>
        <v>48.518752999999997</v>
      </c>
      <c r="I5">
        <f>INDEX('AEO 2023 Table 40'!L:L,MATCH('psgr LDVs'!$B5,'AEO 2023 Table 40'!$B:$B,0))</f>
        <v>48.613627999999999</v>
      </c>
      <c r="J5">
        <f>INDEX('AEO 2023 Table 40'!M:M,MATCH('psgr LDVs'!$B5,'AEO 2023 Table 40'!$B:$B,0))</f>
        <v>48.906039999999997</v>
      </c>
      <c r="K5">
        <f>INDEX('AEO 2023 Table 40'!N:N,MATCH('psgr LDVs'!$B5,'AEO 2023 Table 40'!$B:$B,0))</f>
        <v>50.666331999999997</v>
      </c>
      <c r="L5">
        <f>INDEX('AEO 2023 Table 40'!O:O,MATCH('psgr LDVs'!$B5,'AEO 2023 Table 40'!$B:$B,0))</f>
        <v>50.795223</v>
      </c>
      <c r="M5">
        <f>INDEX('AEO 2023 Table 40'!P:P,MATCH('psgr LDVs'!$B5,'AEO 2023 Table 40'!$B:$B,0))</f>
        <v>50.777144999999997</v>
      </c>
      <c r="N5">
        <f>INDEX('AEO 2023 Table 40'!Q:Q,MATCH('psgr LDVs'!$B5,'AEO 2023 Table 40'!$B:$B,0))</f>
        <v>50.699944000000002</v>
      </c>
      <c r="O5">
        <f>INDEX('AEO 2023 Table 40'!R:R,MATCH('psgr LDVs'!$B5,'AEO 2023 Table 40'!$B:$B,0))</f>
        <v>50.625343000000001</v>
      </c>
      <c r="P5">
        <f>INDEX('AEO 2023 Table 40'!S:S,MATCH('psgr LDVs'!$B5,'AEO 2023 Table 40'!$B:$B,0))</f>
        <v>50.573368000000002</v>
      </c>
      <c r="Q5">
        <f>INDEX('AEO 2023 Table 40'!T:T,MATCH('psgr LDVs'!$B5,'AEO 2023 Table 40'!$B:$B,0))</f>
        <v>50.539985999999999</v>
      </c>
      <c r="R5">
        <f>INDEX('AEO 2023 Table 40'!U:U,MATCH('psgr LDVs'!$B5,'AEO 2023 Table 40'!$B:$B,0))</f>
        <v>50.556469</v>
      </c>
      <c r="S5">
        <f>INDEX('AEO 2023 Table 40'!V:V,MATCH('psgr LDVs'!$B5,'AEO 2023 Table 40'!$B:$B,0))</f>
        <v>50.601191999999998</v>
      </c>
      <c r="T5">
        <f>INDEX('AEO 2023 Table 40'!W:W,MATCH('psgr LDVs'!$B5,'AEO 2023 Table 40'!$B:$B,0))</f>
        <v>50.661014999999999</v>
      </c>
      <c r="U5">
        <f>INDEX('AEO 2023 Table 40'!X:X,MATCH('psgr LDVs'!$B5,'AEO 2023 Table 40'!$B:$B,0))</f>
        <v>50.715839000000003</v>
      </c>
      <c r="V5">
        <f>INDEX('AEO 2023 Table 40'!Y:Y,MATCH('psgr LDVs'!$B5,'AEO 2023 Table 40'!$B:$B,0))</f>
        <v>50.917510999999998</v>
      </c>
      <c r="W5">
        <f>INDEX('AEO 2023 Table 40'!Z:Z,MATCH('psgr LDVs'!$B5,'AEO 2023 Table 40'!$B:$B,0))</f>
        <v>50.920006000000001</v>
      </c>
      <c r="X5">
        <f>INDEX('AEO 2023 Table 40'!AA:AA,MATCH('psgr LDVs'!$B5,'AEO 2023 Table 40'!$B:$B,0))</f>
        <v>50.968231000000003</v>
      </c>
      <c r="Y5">
        <f>INDEX('AEO 2023 Table 40'!AB:AB,MATCH('psgr LDVs'!$B5,'AEO 2023 Table 40'!$B:$B,0))</f>
        <v>50.987343000000003</v>
      </c>
      <c r="Z5">
        <f>INDEX('AEO 2023 Table 40'!AC:AC,MATCH('psgr LDVs'!$B5,'AEO 2023 Table 40'!$B:$B,0))</f>
        <v>50.983513000000002</v>
      </c>
      <c r="AA5">
        <f>INDEX('AEO 2023 Table 40'!AD:AD,MATCH('psgr LDVs'!$B5,'AEO 2023 Table 40'!$B:$B,0))</f>
        <v>50.895153000000001</v>
      </c>
      <c r="AB5">
        <f>INDEX('AEO 2023 Table 40'!AE:AE,MATCH('psgr LDVs'!$B5,'AEO 2023 Table 40'!$B:$B,0))</f>
        <v>50.815913999999999</v>
      </c>
      <c r="AC5">
        <f>INDEX('AEO 2023 Table 40'!AF:AF,MATCH('psgr LDVs'!$B5,'AEO 2023 Table 40'!$B:$B,0))</f>
        <v>50.753112999999999</v>
      </c>
      <c r="AD5">
        <f>INDEX('AEO 2023 Table 40'!AG:AG,MATCH('psgr LDVs'!$B5,'AEO 2023 Table 40'!$B:$B,0))</f>
        <v>50.673583999999998</v>
      </c>
      <c r="AE5">
        <f>INDEX('AEO 2023 Table 40'!AH:AH,MATCH('psgr LDVs'!$B5,'AEO 2023 Table 40'!$B:$B,0))</f>
        <v>50.608314999999997</v>
      </c>
      <c r="AF5">
        <f>INDEX('AEO 2023 Table 40'!AI:AI,MATCH('psgr LDVs'!$B5,'AEO 2023 Table 40'!$B:$B,0))</f>
        <v>50.909388999999997</v>
      </c>
      <c r="AG5">
        <f>INDEX('AEO 2023 Table 40'!AJ:AJ,MATCH('psgr LDVs'!$B5,'AEO 2023 Table 40'!$B:$B,0))</f>
        <v>50.828265999999999</v>
      </c>
    </row>
    <row r="6" spans="1:33">
      <c r="A6" s="117" t="s">
        <v>112</v>
      </c>
      <c r="B6" s="110" t="s">
        <v>877</v>
      </c>
      <c r="C6">
        <f>INDEX('AEO 2021 Table 40'!G:G,MATCH('psgr LDVs'!$B6,'AEO 2021 Table 40'!$B:$B,0))</f>
        <v>109.580116</v>
      </c>
      <c r="D6">
        <f>INDEX('AEO 2022 Table 40'!H:H,MATCH('psgr LDVs'!$B6,'AEO 2022 Table 40'!$B:$B,0))</f>
        <v>92.786727999999997</v>
      </c>
      <c r="E6">
        <f>INDEX('AEO 2023 Table 40'!H:H,MATCH('psgr LDVs'!$B6,'AEO 2023 Table 40'!$B:$B,0))</f>
        <v>95.307181999999997</v>
      </c>
      <c r="F6">
        <f>INDEX('AEO 2023 Table 40'!I:I,MATCH('psgr LDVs'!$B6,'AEO 2023 Table 40'!$B:$B,0))</f>
        <v>96.725364999999996</v>
      </c>
      <c r="G6">
        <f>INDEX('AEO 2023 Table 40'!J:J,MATCH('psgr LDVs'!$B6,'AEO 2023 Table 40'!$B:$B,0))</f>
        <v>98.071342000000001</v>
      </c>
      <c r="H6">
        <f>INDEX('AEO 2023 Table 40'!K:K,MATCH('psgr LDVs'!$B6,'AEO 2023 Table 40'!$B:$B,0))</f>
        <v>99.487610000000004</v>
      </c>
      <c r="I6">
        <f>INDEX('AEO 2023 Table 40'!L:L,MATCH('psgr LDVs'!$B6,'AEO 2023 Table 40'!$B:$B,0))</f>
        <v>100.970009</v>
      </c>
      <c r="J6">
        <f>INDEX('AEO 2023 Table 40'!M:M,MATCH('psgr LDVs'!$B6,'AEO 2023 Table 40'!$B:$B,0))</f>
        <v>100.956757</v>
      </c>
      <c r="K6">
        <f>INDEX('AEO 2023 Table 40'!N:N,MATCH('psgr LDVs'!$B6,'AEO 2023 Table 40'!$B:$B,0))</f>
        <v>100.916679</v>
      </c>
      <c r="L6">
        <f>INDEX('AEO 2023 Table 40'!O:O,MATCH('psgr LDVs'!$B6,'AEO 2023 Table 40'!$B:$B,0))</f>
        <v>100.95472700000001</v>
      </c>
      <c r="M6">
        <f>INDEX('AEO 2023 Table 40'!P:P,MATCH('psgr LDVs'!$B6,'AEO 2023 Table 40'!$B:$B,0))</f>
        <v>100.951714</v>
      </c>
      <c r="N6">
        <f>INDEX('AEO 2023 Table 40'!Q:Q,MATCH('psgr LDVs'!$B6,'AEO 2023 Table 40'!$B:$B,0))</f>
        <v>100.942673</v>
      </c>
      <c r="O6">
        <f>INDEX('AEO 2023 Table 40'!R:R,MATCH('psgr LDVs'!$B6,'AEO 2023 Table 40'!$B:$B,0))</f>
        <v>100.899559</v>
      </c>
      <c r="P6">
        <f>INDEX('AEO 2023 Table 40'!S:S,MATCH('psgr LDVs'!$B6,'AEO 2023 Table 40'!$B:$B,0))</f>
        <v>100.82965900000001</v>
      </c>
      <c r="Q6">
        <f>INDEX('AEO 2023 Table 40'!T:T,MATCH('psgr LDVs'!$B6,'AEO 2023 Table 40'!$B:$B,0))</f>
        <v>100.764297</v>
      </c>
      <c r="R6">
        <f>INDEX('AEO 2023 Table 40'!U:U,MATCH('psgr LDVs'!$B6,'AEO 2023 Table 40'!$B:$B,0))</f>
        <v>100.690727</v>
      </c>
      <c r="S6">
        <f>INDEX('AEO 2023 Table 40'!V:V,MATCH('psgr LDVs'!$B6,'AEO 2023 Table 40'!$B:$B,0))</f>
        <v>100.643631</v>
      </c>
      <c r="T6">
        <f>INDEX('AEO 2023 Table 40'!W:W,MATCH('psgr LDVs'!$B6,'AEO 2023 Table 40'!$B:$B,0))</f>
        <v>100.60539199999999</v>
      </c>
      <c r="U6">
        <f>INDEX('AEO 2023 Table 40'!X:X,MATCH('psgr LDVs'!$B6,'AEO 2023 Table 40'!$B:$B,0))</f>
        <v>100.579048</v>
      </c>
      <c r="V6">
        <f>INDEX('AEO 2023 Table 40'!Y:Y,MATCH('psgr LDVs'!$B6,'AEO 2023 Table 40'!$B:$B,0))</f>
        <v>100.573311</v>
      </c>
      <c r="W6">
        <f>INDEX('AEO 2023 Table 40'!Z:Z,MATCH('psgr LDVs'!$B6,'AEO 2023 Table 40'!$B:$B,0))</f>
        <v>100.54959100000001</v>
      </c>
      <c r="X6">
        <f>INDEX('AEO 2023 Table 40'!AA:AA,MATCH('psgr LDVs'!$B6,'AEO 2023 Table 40'!$B:$B,0))</f>
        <v>100.53273</v>
      </c>
      <c r="Y6">
        <f>INDEX('AEO 2023 Table 40'!AB:AB,MATCH('psgr LDVs'!$B6,'AEO 2023 Table 40'!$B:$B,0))</f>
        <v>100.515564</v>
      </c>
      <c r="Z6">
        <f>INDEX('AEO 2023 Table 40'!AC:AC,MATCH('psgr LDVs'!$B6,'AEO 2023 Table 40'!$B:$B,0))</f>
        <v>100.50404399999999</v>
      </c>
      <c r="AA6">
        <f>INDEX('AEO 2023 Table 40'!AD:AD,MATCH('psgr LDVs'!$B6,'AEO 2023 Table 40'!$B:$B,0))</f>
        <v>100.49619300000001</v>
      </c>
      <c r="AB6">
        <f>INDEX('AEO 2023 Table 40'!AE:AE,MATCH('psgr LDVs'!$B6,'AEO 2023 Table 40'!$B:$B,0))</f>
        <v>100.48427599999999</v>
      </c>
      <c r="AC6">
        <f>INDEX('AEO 2023 Table 40'!AF:AF,MATCH('psgr LDVs'!$B6,'AEO 2023 Table 40'!$B:$B,0))</f>
        <v>100.478058</v>
      </c>
      <c r="AD6">
        <f>INDEX('AEO 2023 Table 40'!AG:AG,MATCH('psgr LDVs'!$B6,'AEO 2023 Table 40'!$B:$B,0))</f>
        <v>100.468315</v>
      </c>
      <c r="AE6">
        <f>INDEX('AEO 2023 Table 40'!AH:AH,MATCH('psgr LDVs'!$B6,'AEO 2023 Table 40'!$B:$B,0))</f>
        <v>100.458618</v>
      </c>
      <c r="AF6">
        <f>INDEX('AEO 2023 Table 40'!AI:AI,MATCH('psgr LDVs'!$B6,'AEO 2023 Table 40'!$B:$B,0))</f>
        <v>100.445099</v>
      </c>
      <c r="AG6">
        <f>INDEX('AEO 2023 Table 40'!AJ:AJ,MATCH('psgr LDVs'!$B6,'AEO 2023 Table 40'!$B:$B,0))</f>
        <v>100.437271</v>
      </c>
    </row>
    <row r="7" spans="1:33">
      <c r="A7" s="117" t="s">
        <v>112</v>
      </c>
      <c r="B7" s="110" t="s">
        <v>878</v>
      </c>
      <c r="C7">
        <f>INDEX('AEO 2021 Table 40'!G:G,MATCH('psgr LDVs'!$B7,'AEO 2021 Table 40'!$B:$B,0))</f>
        <v>120.13919799999999</v>
      </c>
      <c r="D7">
        <f>INDEX('AEO 2022 Table 40'!H:H,MATCH('psgr LDVs'!$B7,'AEO 2022 Table 40'!$B:$B,0))</f>
        <v>101.896683</v>
      </c>
      <c r="E7">
        <f>INDEX('AEO 2023 Table 40'!H:H,MATCH('psgr LDVs'!$B7,'AEO 2023 Table 40'!$B:$B,0))</f>
        <v>102.280754</v>
      </c>
      <c r="F7">
        <f>INDEX('AEO 2023 Table 40'!I:I,MATCH('psgr LDVs'!$B7,'AEO 2023 Table 40'!$B:$B,0))</f>
        <v>102.33873</v>
      </c>
      <c r="G7">
        <f>INDEX('AEO 2023 Table 40'!J:J,MATCH('psgr LDVs'!$B7,'AEO 2023 Table 40'!$B:$B,0))</f>
        <v>102.883545</v>
      </c>
      <c r="H7">
        <f>INDEX('AEO 2023 Table 40'!K:K,MATCH('psgr LDVs'!$B7,'AEO 2023 Table 40'!$B:$B,0))</f>
        <v>104.20719099999999</v>
      </c>
      <c r="I7">
        <f>INDEX('AEO 2023 Table 40'!L:L,MATCH('psgr LDVs'!$B7,'AEO 2023 Table 40'!$B:$B,0))</f>
        <v>104.83112300000001</v>
      </c>
      <c r="J7">
        <f>INDEX('AEO 2023 Table 40'!M:M,MATCH('psgr LDVs'!$B7,'AEO 2023 Table 40'!$B:$B,0))</f>
        <v>105.077744</v>
      </c>
      <c r="K7">
        <f>INDEX('AEO 2023 Table 40'!N:N,MATCH('psgr LDVs'!$B7,'AEO 2023 Table 40'!$B:$B,0))</f>
        <v>106.109612</v>
      </c>
      <c r="L7">
        <f>INDEX('AEO 2023 Table 40'!O:O,MATCH('psgr LDVs'!$B7,'AEO 2023 Table 40'!$B:$B,0))</f>
        <v>106.042923</v>
      </c>
      <c r="M7">
        <f>INDEX('AEO 2023 Table 40'!P:P,MATCH('psgr LDVs'!$B7,'AEO 2023 Table 40'!$B:$B,0))</f>
        <v>105.993477</v>
      </c>
      <c r="N7">
        <f>INDEX('AEO 2023 Table 40'!Q:Q,MATCH('psgr LDVs'!$B7,'AEO 2023 Table 40'!$B:$B,0))</f>
        <v>105.96225</v>
      </c>
      <c r="O7">
        <f>INDEX('AEO 2023 Table 40'!R:R,MATCH('psgr LDVs'!$B7,'AEO 2023 Table 40'!$B:$B,0))</f>
        <v>105.98434399999999</v>
      </c>
      <c r="P7">
        <f>INDEX('AEO 2023 Table 40'!S:S,MATCH('psgr LDVs'!$B7,'AEO 2023 Table 40'!$B:$B,0))</f>
        <v>106.071854</v>
      </c>
      <c r="Q7">
        <f>INDEX('AEO 2023 Table 40'!T:T,MATCH('psgr LDVs'!$B7,'AEO 2023 Table 40'!$B:$B,0))</f>
        <v>106.2351</v>
      </c>
      <c r="R7">
        <f>INDEX('AEO 2023 Table 40'!U:U,MATCH('psgr LDVs'!$B7,'AEO 2023 Table 40'!$B:$B,0))</f>
        <v>106.48519899999999</v>
      </c>
      <c r="S7">
        <f>INDEX('AEO 2023 Table 40'!V:V,MATCH('psgr LDVs'!$B7,'AEO 2023 Table 40'!$B:$B,0))</f>
        <v>106.66709899999999</v>
      </c>
      <c r="T7">
        <f>INDEX('AEO 2023 Table 40'!W:W,MATCH('psgr LDVs'!$B7,'AEO 2023 Table 40'!$B:$B,0))</f>
        <v>106.801788</v>
      </c>
      <c r="U7">
        <f>INDEX('AEO 2023 Table 40'!X:X,MATCH('psgr LDVs'!$B7,'AEO 2023 Table 40'!$B:$B,0))</f>
        <v>106.92775</v>
      </c>
      <c r="V7">
        <f>INDEX('AEO 2023 Table 40'!Y:Y,MATCH('psgr LDVs'!$B7,'AEO 2023 Table 40'!$B:$B,0))</f>
        <v>107.093491</v>
      </c>
      <c r="W7">
        <f>INDEX('AEO 2023 Table 40'!Z:Z,MATCH('psgr LDVs'!$B7,'AEO 2023 Table 40'!$B:$B,0))</f>
        <v>107.15439600000001</v>
      </c>
      <c r="X7">
        <f>INDEX('AEO 2023 Table 40'!AA:AA,MATCH('psgr LDVs'!$B7,'AEO 2023 Table 40'!$B:$B,0))</f>
        <v>107.22878300000001</v>
      </c>
      <c r="Y7">
        <f>INDEX('AEO 2023 Table 40'!AB:AB,MATCH('psgr LDVs'!$B7,'AEO 2023 Table 40'!$B:$B,0))</f>
        <v>107.305595</v>
      </c>
      <c r="Z7">
        <f>INDEX('AEO 2023 Table 40'!AC:AC,MATCH('psgr LDVs'!$B7,'AEO 2023 Table 40'!$B:$B,0))</f>
        <v>107.360405</v>
      </c>
      <c r="AA7">
        <f>INDEX('AEO 2023 Table 40'!AD:AD,MATCH('psgr LDVs'!$B7,'AEO 2023 Table 40'!$B:$B,0))</f>
        <v>107.368729</v>
      </c>
      <c r="AB7">
        <f>INDEX('AEO 2023 Table 40'!AE:AE,MATCH('psgr LDVs'!$B7,'AEO 2023 Table 40'!$B:$B,0))</f>
        <v>107.391319</v>
      </c>
      <c r="AC7">
        <f>INDEX('AEO 2023 Table 40'!AF:AF,MATCH('psgr LDVs'!$B7,'AEO 2023 Table 40'!$B:$B,0))</f>
        <v>107.444519</v>
      </c>
      <c r="AD7">
        <f>INDEX('AEO 2023 Table 40'!AG:AG,MATCH('psgr LDVs'!$B7,'AEO 2023 Table 40'!$B:$B,0))</f>
        <v>107.421577</v>
      </c>
      <c r="AE7">
        <f>INDEX('AEO 2023 Table 40'!AH:AH,MATCH('psgr LDVs'!$B7,'AEO 2023 Table 40'!$B:$B,0))</f>
        <v>107.453491</v>
      </c>
      <c r="AF7">
        <f>INDEX('AEO 2023 Table 40'!AI:AI,MATCH('psgr LDVs'!$B7,'AEO 2023 Table 40'!$B:$B,0))</f>
        <v>107.611694</v>
      </c>
      <c r="AG7">
        <f>INDEX('AEO 2023 Table 40'!AJ:AJ,MATCH('psgr LDVs'!$B7,'AEO 2023 Table 40'!$B:$B,0))</f>
        <v>107.612968</v>
      </c>
    </row>
    <row r="8" spans="1:33">
      <c r="A8" s="117" t="s">
        <v>112</v>
      </c>
      <c r="B8" s="110" t="s">
        <v>879</v>
      </c>
      <c r="C8">
        <f>INDEX('AEO 2021 Table 40'!G:G,MATCH('psgr LDVs'!$B8,'AEO 2021 Table 40'!$B:$B,0))</f>
        <v>119.537842</v>
      </c>
      <c r="D8">
        <f>INDEX('AEO 2022 Table 40'!H:H,MATCH('psgr LDVs'!$B8,'AEO 2022 Table 40'!$B:$B,0))</f>
        <v>113.366821</v>
      </c>
      <c r="E8">
        <f>INDEX('AEO 2023 Table 40'!H:H,MATCH('psgr LDVs'!$B8,'AEO 2023 Table 40'!$B:$B,0))</f>
        <v>113.603088</v>
      </c>
      <c r="F8">
        <f>INDEX('AEO 2023 Table 40'!I:I,MATCH('psgr LDVs'!$B8,'AEO 2023 Table 40'!$B:$B,0))</f>
        <v>114.154343</v>
      </c>
      <c r="G8">
        <f>INDEX('AEO 2023 Table 40'!J:J,MATCH('psgr LDVs'!$B8,'AEO 2023 Table 40'!$B:$B,0))</f>
        <v>115.07006800000001</v>
      </c>
      <c r="H8">
        <f>INDEX('AEO 2023 Table 40'!K:K,MATCH('psgr LDVs'!$B8,'AEO 2023 Table 40'!$B:$B,0))</f>
        <v>116.286674</v>
      </c>
      <c r="I8">
        <f>INDEX('AEO 2023 Table 40'!L:L,MATCH('psgr LDVs'!$B8,'AEO 2023 Table 40'!$B:$B,0))</f>
        <v>117.256653</v>
      </c>
      <c r="J8">
        <f>INDEX('AEO 2023 Table 40'!M:M,MATCH('psgr LDVs'!$B8,'AEO 2023 Table 40'!$B:$B,0))</f>
        <v>117.369522</v>
      </c>
      <c r="K8">
        <f>INDEX('AEO 2023 Table 40'!N:N,MATCH('psgr LDVs'!$B8,'AEO 2023 Table 40'!$B:$B,0))</f>
        <v>117.760445</v>
      </c>
      <c r="L8">
        <f>INDEX('AEO 2023 Table 40'!O:O,MATCH('psgr LDVs'!$B8,'AEO 2023 Table 40'!$B:$B,0))</f>
        <v>117.75653800000001</v>
      </c>
      <c r="M8">
        <f>INDEX('AEO 2023 Table 40'!P:P,MATCH('psgr LDVs'!$B8,'AEO 2023 Table 40'!$B:$B,0))</f>
        <v>117.758118</v>
      </c>
      <c r="N8">
        <f>INDEX('AEO 2023 Table 40'!Q:Q,MATCH('psgr LDVs'!$B8,'AEO 2023 Table 40'!$B:$B,0))</f>
        <v>117.760971</v>
      </c>
      <c r="O8">
        <f>INDEX('AEO 2023 Table 40'!R:R,MATCH('psgr LDVs'!$B8,'AEO 2023 Table 40'!$B:$B,0))</f>
        <v>117.78243999999999</v>
      </c>
      <c r="P8">
        <f>INDEX('AEO 2023 Table 40'!S:S,MATCH('psgr LDVs'!$B8,'AEO 2023 Table 40'!$B:$B,0))</f>
        <v>117.822884</v>
      </c>
      <c r="Q8">
        <f>INDEX('AEO 2023 Table 40'!T:T,MATCH('psgr LDVs'!$B8,'AEO 2023 Table 40'!$B:$B,0))</f>
        <v>117.884727</v>
      </c>
      <c r="R8">
        <f>INDEX('AEO 2023 Table 40'!U:U,MATCH('psgr LDVs'!$B8,'AEO 2023 Table 40'!$B:$B,0))</f>
        <v>117.971687</v>
      </c>
      <c r="S8">
        <f>INDEX('AEO 2023 Table 40'!V:V,MATCH('psgr LDVs'!$B8,'AEO 2023 Table 40'!$B:$B,0))</f>
        <v>118.04117599999999</v>
      </c>
      <c r="T8">
        <f>INDEX('AEO 2023 Table 40'!W:W,MATCH('psgr LDVs'!$B8,'AEO 2023 Table 40'!$B:$B,0))</f>
        <v>118.089386</v>
      </c>
      <c r="U8">
        <f>INDEX('AEO 2023 Table 40'!X:X,MATCH('psgr LDVs'!$B8,'AEO 2023 Table 40'!$B:$B,0))</f>
        <v>118.135735</v>
      </c>
      <c r="V8">
        <f>INDEX('AEO 2023 Table 40'!Y:Y,MATCH('psgr LDVs'!$B8,'AEO 2023 Table 40'!$B:$B,0))</f>
        <v>118.19435900000001</v>
      </c>
      <c r="W8">
        <f>INDEX('AEO 2023 Table 40'!Z:Z,MATCH('psgr LDVs'!$B8,'AEO 2023 Table 40'!$B:$B,0))</f>
        <v>118.219559</v>
      </c>
      <c r="X8">
        <f>INDEX('AEO 2023 Table 40'!AA:AA,MATCH('psgr LDVs'!$B8,'AEO 2023 Table 40'!$B:$B,0))</f>
        <v>118.250038</v>
      </c>
      <c r="Y8">
        <f>INDEX('AEO 2023 Table 40'!AB:AB,MATCH('psgr LDVs'!$B8,'AEO 2023 Table 40'!$B:$B,0))</f>
        <v>118.283936</v>
      </c>
      <c r="Z8">
        <f>INDEX('AEO 2023 Table 40'!AC:AC,MATCH('psgr LDVs'!$B8,'AEO 2023 Table 40'!$B:$B,0))</f>
        <v>118.310303</v>
      </c>
      <c r="AA8">
        <f>INDEX('AEO 2023 Table 40'!AD:AD,MATCH('psgr LDVs'!$B8,'AEO 2023 Table 40'!$B:$B,0))</f>
        <v>118.32608</v>
      </c>
      <c r="AB8">
        <f>INDEX('AEO 2023 Table 40'!AE:AE,MATCH('psgr LDVs'!$B8,'AEO 2023 Table 40'!$B:$B,0))</f>
        <v>118.343536</v>
      </c>
      <c r="AC8">
        <f>INDEX('AEO 2023 Table 40'!AF:AF,MATCH('psgr LDVs'!$B8,'AEO 2023 Table 40'!$B:$B,0))</f>
        <v>118.382187</v>
      </c>
      <c r="AD8">
        <f>INDEX('AEO 2023 Table 40'!AG:AG,MATCH('psgr LDVs'!$B8,'AEO 2023 Table 40'!$B:$B,0))</f>
        <v>118.37509900000001</v>
      </c>
      <c r="AE8">
        <f>INDEX('AEO 2023 Table 40'!AH:AH,MATCH('psgr LDVs'!$B8,'AEO 2023 Table 40'!$B:$B,0))</f>
        <v>118.399338</v>
      </c>
      <c r="AF8">
        <f>INDEX('AEO 2023 Table 40'!AI:AI,MATCH('psgr LDVs'!$B8,'AEO 2023 Table 40'!$B:$B,0))</f>
        <v>118.46135700000001</v>
      </c>
      <c r="AG8">
        <f>INDEX('AEO 2023 Table 40'!AJ:AJ,MATCH('psgr LDVs'!$B8,'AEO 2023 Table 40'!$B:$B,0))</f>
        <v>118.47575399999999</v>
      </c>
    </row>
    <row r="9" spans="1:33">
      <c r="A9" s="117" t="s">
        <v>116</v>
      </c>
      <c r="B9" s="110" t="s">
        <v>880</v>
      </c>
      <c r="C9">
        <f>INDEX('AEO 2021 Table 40'!G:G,MATCH('psgr LDVs'!$B9,'AEO 2021 Table 40'!$B:$B,0))</f>
        <v>60.151657</v>
      </c>
      <c r="D9">
        <f>INDEX('AEO 2022 Table 40'!H:H,MATCH('psgr LDVs'!$B9,'AEO 2022 Table 40'!$B:$B,0))</f>
        <v>62.049537999999998</v>
      </c>
      <c r="E9">
        <f>INDEX('AEO 2023 Table 40'!H:H,MATCH('psgr LDVs'!$B9,'AEO 2023 Table 40'!$B:$B,0))</f>
        <v>57.566898000000002</v>
      </c>
      <c r="F9">
        <f>INDEX('AEO 2023 Table 40'!I:I,MATCH('psgr LDVs'!$B9,'AEO 2023 Table 40'!$B:$B,0))</f>
        <v>57.085087000000001</v>
      </c>
      <c r="G9">
        <f>INDEX('AEO 2023 Table 40'!J:J,MATCH('psgr LDVs'!$B9,'AEO 2023 Table 40'!$B:$B,0))</f>
        <v>57.538482999999999</v>
      </c>
      <c r="H9">
        <f>INDEX('AEO 2023 Table 40'!K:K,MATCH('psgr LDVs'!$B9,'AEO 2023 Table 40'!$B:$B,0))</f>
        <v>58.743450000000003</v>
      </c>
      <c r="I9">
        <f>INDEX('AEO 2023 Table 40'!L:L,MATCH('psgr LDVs'!$B9,'AEO 2023 Table 40'!$B:$B,0))</f>
        <v>58.864803000000002</v>
      </c>
      <c r="J9">
        <f>INDEX('AEO 2023 Table 40'!M:M,MATCH('psgr LDVs'!$B9,'AEO 2023 Table 40'!$B:$B,0))</f>
        <v>59.072220000000002</v>
      </c>
      <c r="K9">
        <f>INDEX('AEO 2023 Table 40'!N:N,MATCH('psgr LDVs'!$B9,'AEO 2023 Table 40'!$B:$B,0))</f>
        <v>60.535190999999998</v>
      </c>
      <c r="L9">
        <f>INDEX('AEO 2023 Table 40'!O:O,MATCH('psgr LDVs'!$B9,'AEO 2023 Table 40'!$B:$B,0))</f>
        <v>60.631515999999998</v>
      </c>
      <c r="M9">
        <f>INDEX('AEO 2023 Table 40'!P:P,MATCH('psgr LDVs'!$B9,'AEO 2023 Table 40'!$B:$B,0))</f>
        <v>60.605663</v>
      </c>
      <c r="N9">
        <f>INDEX('AEO 2023 Table 40'!Q:Q,MATCH('psgr LDVs'!$B9,'AEO 2023 Table 40'!$B:$B,0))</f>
        <v>60.517727000000001</v>
      </c>
      <c r="O9">
        <f>INDEX('AEO 2023 Table 40'!R:R,MATCH('psgr LDVs'!$B9,'AEO 2023 Table 40'!$B:$B,0))</f>
        <v>60.463656999999998</v>
      </c>
      <c r="P9">
        <f>INDEX('AEO 2023 Table 40'!S:S,MATCH('psgr LDVs'!$B9,'AEO 2023 Table 40'!$B:$B,0))</f>
        <v>60.411842</v>
      </c>
      <c r="Q9">
        <f>INDEX('AEO 2023 Table 40'!T:T,MATCH('psgr LDVs'!$B9,'AEO 2023 Table 40'!$B:$B,0))</f>
        <v>60.418564000000003</v>
      </c>
      <c r="R9">
        <f>INDEX('AEO 2023 Table 40'!U:U,MATCH('psgr LDVs'!$B9,'AEO 2023 Table 40'!$B:$B,0))</f>
        <v>60.452491999999999</v>
      </c>
      <c r="S9">
        <f>INDEX('AEO 2023 Table 40'!V:V,MATCH('psgr LDVs'!$B9,'AEO 2023 Table 40'!$B:$B,0))</f>
        <v>60.526179999999997</v>
      </c>
      <c r="T9">
        <f>INDEX('AEO 2023 Table 40'!W:W,MATCH('psgr LDVs'!$B9,'AEO 2023 Table 40'!$B:$B,0))</f>
        <v>60.569991999999999</v>
      </c>
      <c r="U9">
        <f>INDEX('AEO 2023 Table 40'!X:X,MATCH('psgr LDVs'!$B9,'AEO 2023 Table 40'!$B:$B,0))</f>
        <v>60.633091</v>
      </c>
      <c r="V9">
        <f>INDEX('AEO 2023 Table 40'!Y:Y,MATCH('psgr LDVs'!$B9,'AEO 2023 Table 40'!$B:$B,0))</f>
        <v>60.811065999999997</v>
      </c>
      <c r="W9">
        <f>INDEX('AEO 2023 Table 40'!Z:Z,MATCH('psgr LDVs'!$B9,'AEO 2023 Table 40'!$B:$B,0))</f>
        <v>60.816315000000003</v>
      </c>
      <c r="X9">
        <f>INDEX('AEO 2023 Table 40'!AA:AA,MATCH('psgr LDVs'!$B9,'AEO 2023 Table 40'!$B:$B,0))</f>
        <v>60.856518000000001</v>
      </c>
      <c r="Y9">
        <f>INDEX('AEO 2023 Table 40'!AB:AB,MATCH('psgr LDVs'!$B9,'AEO 2023 Table 40'!$B:$B,0))</f>
        <v>60.877937000000003</v>
      </c>
      <c r="Z9">
        <f>INDEX('AEO 2023 Table 40'!AC:AC,MATCH('psgr LDVs'!$B9,'AEO 2023 Table 40'!$B:$B,0))</f>
        <v>60.873851999999999</v>
      </c>
      <c r="AA9">
        <f>INDEX('AEO 2023 Table 40'!AD:AD,MATCH('psgr LDVs'!$B9,'AEO 2023 Table 40'!$B:$B,0))</f>
        <v>60.820701999999997</v>
      </c>
      <c r="AB9">
        <f>INDEX('AEO 2023 Table 40'!AE:AE,MATCH('psgr LDVs'!$B9,'AEO 2023 Table 40'!$B:$B,0))</f>
        <v>60.755543000000003</v>
      </c>
      <c r="AC9">
        <f>INDEX('AEO 2023 Table 40'!AF:AF,MATCH('psgr LDVs'!$B9,'AEO 2023 Table 40'!$B:$B,0))</f>
        <v>60.740929000000001</v>
      </c>
      <c r="AD9">
        <f>INDEX('AEO 2023 Table 40'!AG:AG,MATCH('psgr LDVs'!$B9,'AEO 2023 Table 40'!$B:$B,0))</f>
        <v>60.644516000000003</v>
      </c>
      <c r="AE9">
        <f>INDEX('AEO 2023 Table 40'!AH:AH,MATCH('psgr LDVs'!$B9,'AEO 2023 Table 40'!$B:$B,0))</f>
        <v>60.609825000000001</v>
      </c>
      <c r="AF9">
        <f>INDEX('AEO 2023 Table 40'!AI:AI,MATCH('psgr LDVs'!$B9,'AEO 2023 Table 40'!$B:$B,0))</f>
        <v>60.844752999999997</v>
      </c>
      <c r="AG9">
        <f>INDEX('AEO 2023 Table 40'!AJ:AJ,MATCH('psgr LDVs'!$B9,'AEO 2023 Table 40'!$B:$B,0))</f>
        <v>60.779907000000001</v>
      </c>
    </row>
    <row r="10" spans="1:33">
      <c r="A10" s="117" t="s">
        <v>116</v>
      </c>
      <c r="B10" s="110" t="s">
        <v>881</v>
      </c>
      <c r="C10">
        <f>INDEX('AEO 2021 Table 40'!G:G,MATCH('psgr LDVs'!$B10,'AEO 2021 Table 40'!$B:$B,0))</f>
        <v>73.406424999999999</v>
      </c>
      <c r="D10">
        <f>INDEX('AEO 2022 Table 40'!H:H,MATCH('psgr LDVs'!$B10,'AEO 2022 Table 40'!$B:$B,0))</f>
        <v>80.722747999999996</v>
      </c>
      <c r="E10">
        <f>INDEX('AEO 2023 Table 40'!H:H,MATCH('psgr LDVs'!$B10,'AEO 2023 Table 40'!$B:$B,0))</f>
        <v>78.686531000000002</v>
      </c>
      <c r="F10">
        <f>INDEX('AEO 2023 Table 40'!I:I,MATCH('psgr LDVs'!$B10,'AEO 2023 Table 40'!$B:$B,0))</f>
        <v>79.109145999999996</v>
      </c>
      <c r="G10">
        <f>INDEX('AEO 2023 Table 40'!J:J,MATCH('psgr LDVs'!$B10,'AEO 2023 Table 40'!$B:$B,0))</f>
        <v>79.561347999999995</v>
      </c>
      <c r="H10">
        <f>INDEX('AEO 2023 Table 40'!K:K,MATCH('psgr LDVs'!$B10,'AEO 2023 Table 40'!$B:$B,0))</f>
        <v>81.057922000000005</v>
      </c>
      <c r="I10">
        <f>INDEX('AEO 2023 Table 40'!L:L,MATCH('psgr LDVs'!$B10,'AEO 2023 Table 40'!$B:$B,0))</f>
        <v>81.291458000000006</v>
      </c>
      <c r="J10">
        <f>INDEX('AEO 2023 Table 40'!M:M,MATCH('psgr LDVs'!$B10,'AEO 2023 Table 40'!$B:$B,0))</f>
        <v>81.524483000000004</v>
      </c>
      <c r="K10">
        <f>INDEX('AEO 2023 Table 40'!N:N,MATCH('psgr LDVs'!$B10,'AEO 2023 Table 40'!$B:$B,0))</f>
        <v>83.003555000000006</v>
      </c>
      <c r="L10">
        <f>INDEX('AEO 2023 Table 40'!O:O,MATCH('psgr LDVs'!$B10,'AEO 2023 Table 40'!$B:$B,0))</f>
        <v>83.159522999999993</v>
      </c>
      <c r="M10">
        <f>INDEX('AEO 2023 Table 40'!P:P,MATCH('psgr LDVs'!$B10,'AEO 2023 Table 40'!$B:$B,0))</f>
        <v>83.144974000000005</v>
      </c>
      <c r="N10">
        <f>INDEX('AEO 2023 Table 40'!Q:Q,MATCH('psgr LDVs'!$B10,'AEO 2023 Table 40'!$B:$B,0))</f>
        <v>83.124458000000004</v>
      </c>
      <c r="O10">
        <f>INDEX('AEO 2023 Table 40'!R:R,MATCH('psgr LDVs'!$B10,'AEO 2023 Table 40'!$B:$B,0))</f>
        <v>83.082481000000001</v>
      </c>
      <c r="P10">
        <f>INDEX('AEO 2023 Table 40'!S:S,MATCH('psgr LDVs'!$B10,'AEO 2023 Table 40'!$B:$B,0))</f>
        <v>83.038307000000003</v>
      </c>
      <c r="Q10">
        <f>INDEX('AEO 2023 Table 40'!T:T,MATCH('psgr LDVs'!$B10,'AEO 2023 Table 40'!$B:$B,0))</f>
        <v>83.074393999999998</v>
      </c>
      <c r="R10">
        <f>INDEX('AEO 2023 Table 40'!U:U,MATCH('psgr LDVs'!$B10,'AEO 2023 Table 40'!$B:$B,0))</f>
        <v>83.129958999999999</v>
      </c>
      <c r="S10">
        <f>INDEX('AEO 2023 Table 40'!V:V,MATCH('psgr LDVs'!$B10,'AEO 2023 Table 40'!$B:$B,0))</f>
        <v>83.245482999999993</v>
      </c>
      <c r="T10">
        <f>INDEX('AEO 2023 Table 40'!W:W,MATCH('psgr LDVs'!$B10,'AEO 2023 Table 40'!$B:$B,0))</f>
        <v>83.317054999999996</v>
      </c>
      <c r="U10">
        <f>INDEX('AEO 2023 Table 40'!X:X,MATCH('psgr LDVs'!$B10,'AEO 2023 Table 40'!$B:$B,0))</f>
        <v>83.409415999999993</v>
      </c>
      <c r="V10">
        <f>INDEX('AEO 2023 Table 40'!Y:Y,MATCH('psgr LDVs'!$B10,'AEO 2023 Table 40'!$B:$B,0))</f>
        <v>83.606621000000004</v>
      </c>
      <c r="W10">
        <f>INDEX('AEO 2023 Table 40'!Z:Z,MATCH('psgr LDVs'!$B10,'AEO 2023 Table 40'!$B:$B,0))</f>
        <v>83.647011000000006</v>
      </c>
      <c r="X10">
        <f>INDEX('AEO 2023 Table 40'!AA:AA,MATCH('psgr LDVs'!$B10,'AEO 2023 Table 40'!$B:$B,0))</f>
        <v>84.146018999999995</v>
      </c>
      <c r="Y10">
        <f>INDEX('AEO 2023 Table 40'!AB:AB,MATCH('psgr LDVs'!$B10,'AEO 2023 Table 40'!$B:$B,0))</f>
        <v>84.176422000000002</v>
      </c>
      <c r="Z10">
        <f>INDEX('AEO 2023 Table 40'!AC:AC,MATCH('psgr LDVs'!$B10,'AEO 2023 Table 40'!$B:$B,0))</f>
        <v>84.178543000000005</v>
      </c>
      <c r="AA10">
        <f>INDEX('AEO 2023 Table 40'!AD:AD,MATCH('psgr LDVs'!$B10,'AEO 2023 Table 40'!$B:$B,0))</f>
        <v>84.136330000000001</v>
      </c>
      <c r="AB10">
        <f>INDEX('AEO 2023 Table 40'!AE:AE,MATCH('psgr LDVs'!$B10,'AEO 2023 Table 40'!$B:$B,0))</f>
        <v>84.074043000000003</v>
      </c>
      <c r="AC10">
        <f>INDEX('AEO 2023 Table 40'!AF:AF,MATCH('psgr LDVs'!$B10,'AEO 2023 Table 40'!$B:$B,0))</f>
        <v>84.059662000000003</v>
      </c>
      <c r="AD10">
        <f>INDEX('AEO 2023 Table 40'!AG:AG,MATCH('psgr LDVs'!$B10,'AEO 2023 Table 40'!$B:$B,0))</f>
        <v>83.960953000000003</v>
      </c>
      <c r="AE10">
        <f>INDEX('AEO 2023 Table 40'!AH:AH,MATCH('psgr LDVs'!$B10,'AEO 2023 Table 40'!$B:$B,0))</f>
        <v>83.934753000000001</v>
      </c>
      <c r="AF10">
        <f>INDEX('AEO 2023 Table 40'!AI:AI,MATCH('psgr LDVs'!$B10,'AEO 2023 Table 40'!$B:$B,0))</f>
        <v>84.171631000000005</v>
      </c>
      <c r="AG10">
        <f>INDEX('AEO 2023 Table 40'!AJ:AJ,MATCH('psgr LDVs'!$B10,'AEO 2023 Table 40'!$B:$B,0))</f>
        <v>84.111794000000003</v>
      </c>
    </row>
    <row r="11" spans="1:33">
      <c r="A11" s="117" t="s">
        <v>115</v>
      </c>
      <c r="B11" s="110" t="s">
        <v>882</v>
      </c>
      <c r="C11">
        <f>INDEX('AEO 2021 Table 40'!G:G,MATCH('psgr LDVs'!$B11,'AEO 2021 Table 40'!$B:$B,0))</f>
        <v>0</v>
      </c>
      <c r="D11">
        <f>INDEX('AEO 2022 Table 40'!H:H,MATCH('psgr LDVs'!$B11,'AEO 2022 Table 40'!$B:$B,0))</f>
        <v>0</v>
      </c>
      <c r="E11">
        <f>INDEX('AEO 2023 Table 40'!H:H,MATCH('psgr LDVs'!$B11,'AEO 2023 Table 40'!$B:$B,0))</f>
        <v>0</v>
      </c>
      <c r="F11">
        <f>INDEX('AEO 2023 Table 40'!I:I,MATCH('psgr LDVs'!$B11,'AEO 2023 Table 40'!$B:$B,0))</f>
        <v>0</v>
      </c>
      <c r="G11">
        <f>INDEX('AEO 2023 Table 40'!J:J,MATCH('psgr LDVs'!$B11,'AEO 2023 Table 40'!$B:$B,0))</f>
        <v>0</v>
      </c>
      <c r="H11">
        <f>INDEX('AEO 2023 Table 40'!K:K,MATCH('psgr LDVs'!$B11,'AEO 2023 Table 40'!$B:$B,0))</f>
        <v>0</v>
      </c>
      <c r="I11">
        <f>INDEX('AEO 2023 Table 40'!L:L,MATCH('psgr LDVs'!$B11,'AEO 2023 Table 40'!$B:$B,0))</f>
        <v>0</v>
      </c>
      <c r="J11">
        <f>INDEX('AEO 2023 Table 40'!M:M,MATCH('psgr LDVs'!$B11,'AEO 2023 Table 40'!$B:$B,0))</f>
        <v>0</v>
      </c>
      <c r="K11">
        <f>INDEX('AEO 2023 Table 40'!N:N,MATCH('psgr LDVs'!$B11,'AEO 2023 Table 40'!$B:$B,0))</f>
        <v>0</v>
      </c>
      <c r="L11">
        <f>INDEX('AEO 2023 Table 40'!O:O,MATCH('psgr LDVs'!$B11,'AEO 2023 Table 40'!$B:$B,0))</f>
        <v>0</v>
      </c>
      <c r="M11">
        <f>INDEX('AEO 2023 Table 40'!P:P,MATCH('psgr LDVs'!$B11,'AEO 2023 Table 40'!$B:$B,0))</f>
        <v>0</v>
      </c>
      <c r="N11">
        <f>INDEX('AEO 2023 Table 40'!Q:Q,MATCH('psgr LDVs'!$B11,'AEO 2023 Table 40'!$B:$B,0))</f>
        <v>0</v>
      </c>
      <c r="O11">
        <f>INDEX('AEO 2023 Table 40'!R:R,MATCH('psgr LDVs'!$B11,'AEO 2023 Table 40'!$B:$B,0))</f>
        <v>0</v>
      </c>
      <c r="P11">
        <f>INDEX('AEO 2023 Table 40'!S:S,MATCH('psgr LDVs'!$B11,'AEO 2023 Table 40'!$B:$B,0))</f>
        <v>0</v>
      </c>
      <c r="Q11">
        <f>INDEX('AEO 2023 Table 40'!T:T,MATCH('psgr LDVs'!$B11,'AEO 2023 Table 40'!$B:$B,0))</f>
        <v>0</v>
      </c>
      <c r="R11">
        <f>INDEX('AEO 2023 Table 40'!U:U,MATCH('psgr LDVs'!$B11,'AEO 2023 Table 40'!$B:$B,0))</f>
        <v>0</v>
      </c>
      <c r="S11">
        <f>INDEX('AEO 2023 Table 40'!V:V,MATCH('psgr LDVs'!$B11,'AEO 2023 Table 40'!$B:$B,0))</f>
        <v>0</v>
      </c>
      <c r="T11">
        <f>INDEX('AEO 2023 Table 40'!W:W,MATCH('psgr LDVs'!$B11,'AEO 2023 Table 40'!$B:$B,0))</f>
        <v>0</v>
      </c>
      <c r="U11">
        <f>INDEX('AEO 2023 Table 40'!X:X,MATCH('psgr LDVs'!$B11,'AEO 2023 Table 40'!$B:$B,0))</f>
        <v>0</v>
      </c>
      <c r="V11">
        <f>INDEX('AEO 2023 Table 40'!Y:Y,MATCH('psgr LDVs'!$B11,'AEO 2023 Table 40'!$B:$B,0))</f>
        <v>0</v>
      </c>
      <c r="W11">
        <f>INDEX('AEO 2023 Table 40'!Z:Z,MATCH('psgr LDVs'!$B11,'AEO 2023 Table 40'!$B:$B,0))</f>
        <v>0</v>
      </c>
      <c r="X11">
        <f>INDEX('AEO 2023 Table 40'!AA:AA,MATCH('psgr LDVs'!$B11,'AEO 2023 Table 40'!$B:$B,0))</f>
        <v>0</v>
      </c>
      <c r="Y11">
        <f>INDEX('AEO 2023 Table 40'!AB:AB,MATCH('psgr LDVs'!$B11,'AEO 2023 Table 40'!$B:$B,0))</f>
        <v>0</v>
      </c>
      <c r="Z11">
        <f>INDEX('AEO 2023 Table 40'!AC:AC,MATCH('psgr LDVs'!$B11,'AEO 2023 Table 40'!$B:$B,0))</f>
        <v>0</v>
      </c>
      <c r="AA11">
        <f>INDEX('AEO 2023 Table 40'!AD:AD,MATCH('psgr LDVs'!$B11,'AEO 2023 Table 40'!$B:$B,0))</f>
        <v>0</v>
      </c>
      <c r="AB11">
        <f>INDEX('AEO 2023 Table 40'!AE:AE,MATCH('psgr LDVs'!$B11,'AEO 2023 Table 40'!$B:$B,0))</f>
        <v>0</v>
      </c>
      <c r="AC11">
        <f>INDEX('AEO 2023 Table 40'!AF:AF,MATCH('psgr LDVs'!$B11,'AEO 2023 Table 40'!$B:$B,0))</f>
        <v>0</v>
      </c>
      <c r="AD11">
        <f>INDEX('AEO 2023 Table 40'!AG:AG,MATCH('psgr LDVs'!$B11,'AEO 2023 Table 40'!$B:$B,0))</f>
        <v>0</v>
      </c>
      <c r="AE11">
        <f>INDEX('AEO 2023 Table 40'!AH:AH,MATCH('psgr LDVs'!$B11,'AEO 2023 Table 40'!$B:$B,0))</f>
        <v>0</v>
      </c>
      <c r="AF11">
        <f>INDEX('AEO 2023 Table 40'!AI:AI,MATCH('psgr LDVs'!$B11,'AEO 2023 Table 40'!$B:$B,0))</f>
        <v>0</v>
      </c>
      <c r="AG11">
        <f>INDEX('AEO 2023 Table 40'!AJ:AJ,MATCH('psgr LDVs'!$B11,'AEO 2023 Table 40'!$B:$B,0))</f>
        <v>0</v>
      </c>
    </row>
    <row r="12" spans="1:33">
      <c r="A12" s="117" t="s">
        <v>114</v>
      </c>
      <c r="B12" s="110" t="s">
        <v>883</v>
      </c>
      <c r="C12">
        <f>INDEX('AEO 2021 Table 40'!G:G,MATCH('psgr LDVs'!$B12,'AEO 2021 Table 40'!$B:$B,0))</f>
        <v>59.290179999999999</v>
      </c>
      <c r="D12">
        <f>INDEX('AEO 2022 Table 40'!H:H,MATCH('psgr LDVs'!$B12,'AEO 2022 Table 40'!$B:$B,0))</f>
        <v>62.508750999999997</v>
      </c>
      <c r="E12">
        <f>INDEX('AEO 2023 Table 40'!H:H,MATCH('psgr LDVs'!$B12,'AEO 2023 Table 40'!$B:$B,0))</f>
        <v>62.901566000000003</v>
      </c>
      <c r="F12">
        <f>INDEX('AEO 2023 Table 40'!I:I,MATCH('psgr LDVs'!$B12,'AEO 2023 Table 40'!$B:$B,0))</f>
        <v>63.880474</v>
      </c>
      <c r="G12">
        <f>INDEX('AEO 2023 Table 40'!J:J,MATCH('psgr LDVs'!$B12,'AEO 2023 Table 40'!$B:$B,0))</f>
        <v>64.402862999999996</v>
      </c>
      <c r="H12">
        <f>INDEX('AEO 2023 Table 40'!K:K,MATCH('psgr LDVs'!$B12,'AEO 2023 Table 40'!$B:$B,0))</f>
        <v>66.527434999999997</v>
      </c>
      <c r="I12">
        <f>INDEX('AEO 2023 Table 40'!L:L,MATCH('psgr LDVs'!$B12,'AEO 2023 Table 40'!$B:$B,0))</f>
        <v>66.508780999999999</v>
      </c>
      <c r="J12">
        <f>INDEX('AEO 2023 Table 40'!M:M,MATCH('psgr LDVs'!$B12,'AEO 2023 Table 40'!$B:$B,0))</f>
        <v>66.761032</v>
      </c>
      <c r="K12">
        <f>INDEX('AEO 2023 Table 40'!N:N,MATCH('psgr LDVs'!$B12,'AEO 2023 Table 40'!$B:$B,0))</f>
        <v>68.967986999999994</v>
      </c>
      <c r="L12">
        <f>INDEX('AEO 2023 Table 40'!O:O,MATCH('psgr LDVs'!$B12,'AEO 2023 Table 40'!$B:$B,0))</f>
        <v>69.145638000000005</v>
      </c>
      <c r="M12">
        <f>INDEX('AEO 2023 Table 40'!P:P,MATCH('psgr LDVs'!$B12,'AEO 2023 Table 40'!$B:$B,0))</f>
        <v>69.028603000000004</v>
      </c>
      <c r="N12">
        <f>INDEX('AEO 2023 Table 40'!Q:Q,MATCH('psgr LDVs'!$B12,'AEO 2023 Table 40'!$B:$B,0))</f>
        <v>68.818695000000005</v>
      </c>
      <c r="O12">
        <f>INDEX('AEO 2023 Table 40'!R:R,MATCH('psgr LDVs'!$B12,'AEO 2023 Table 40'!$B:$B,0))</f>
        <v>68.636382999999995</v>
      </c>
      <c r="P12">
        <f>INDEX('AEO 2023 Table 40'!S:S,MATCH('psgr LDVs'!$B12,'AEO 2023 Table 40'!$B:$B,0))</f>
        <v>68.456444000000005</v>
      </c>
      <c r="Q12">
        <f>INDEX('AEO 2023 Table 40'!T:T,MATCH('psgr LDVs'!$B12,'AEO 2023 Table 40'!$B:$B,0))</f>
        <v>68.310631000000001</v>
      </c>
      <c r="R12">
        <f>INDEX('AEO 2023 Table 40'!U:U,MATCH('psgr LDVs'!$B12,'AEO 2023 Table 40'!$B:$B,0))</f>
        <v>68.232544000000004</v>
      </c>
      <c r="S12">
        <f>INDEX('AEO 2023 Table 40'!V:V,MATCH('psgr LDVs'!$B12,'AEO 2023 Table 40'!$B:$B,0))</f>
        <v>68.201240999999996</v>
      </c>
      <c r="T12">
        <f>INDEX('AEO 2023 Table 40'!W:W,MATCH('psgr LDVs'!$B12,'AEO 2023 Table 40'!$B:$B,0))</f>
        <v>68.188461000000004</v>
      </c>
      <c r="U12">
        <f>INDEX('AEO 2023 Table 40'!X:X,MATCH('psgr LDVs'!$B12,'AEO 2023 Table 40'!$B:$B,0))</f>
        <v>68.165015999999994</v>
      </c>
      <c r="V12">
        <f>INDEX('AEO 2023 Table 40'!Y:Y,MATCH('psgr LDVs'!$B12,'AEO 2023 Table 40'!$B:$B,0))</f>
        <v>68.300269999999998</v>
      </c>
      <c r="W12">
        <f>INDEX('AEO 2023 Table 40'!Z:Z,MATCH('psgr LDVs'!$B12,'AEO 2023 Table 40'!$B:$B,0))</f>
        <v>68.253151000000003</v>
      </c>
      <c r="X12">
        <f>INDEX('AEO 2023 Table 40'!AA:AA,MATCH('psgr LDVs'!$B12,'AEO 2023 Table 40'!$B:$B,0))</f>
        <v>68.124297999999996</v>
      </c>
      <c r="Y12">
        <f>INDEX('AEO 2023 Table 40'!AB:AB,MATCH('psgr LDVs'!$B12,'AEO 2023 Table 40'!$B:$B,0))</f>
        <v>68.116050999999999</v>
      </c>
      <c r="Z12">
        <f>INDEX('AEO 2023 Table 40'!AC:AC,MATCH('psgr LDVs'!$B12,'AEO 2023 Table 40'!$B:$B,0))</f>
        <v>68.090027000000006</v>
      </c>
      <c r="AA12">
        <f>INDEX('AEO 2023 Table 40'!AD:AD,MATCH('psgr LDVs'!$B12,'AEO 2023 Table 40'!$B:$B,0))</f>
        <v>67.974013999999997</v>
      </c>
      <c r="AB12">
        <f>INDEX('AEO 2023 Table 40'!AE:AE,MATCH('psgr LDVs'!$B12,'AEO 2023 Table 40'!$B:$B,0))</f>
        <v>67.870102000000003</v>
      </c>
      <c r="AC12">
        <f>INDEX('AEO 2023 Table 40'!AF:AF,MATCH('psgr LDVs'!$B12,'AEO 2023 Table 40'!$B:$B,0))</f>
        <v>67.785240000000002</v>
      </c>
      <c r="AD12">
        <f>INDEX('AEO 2023 Table 40'!AG:AG,MATCH('psgr LDVs'!$B12,'AEO 2023 Table 40'!$B:$B,0))</f>
        <v>67.686942999999999</v>
      </c>
      <c r="AE12">
        <f>INDEX('AEO 2023 Table 40'!AH:AH,MATCH('psgr LDVs'!$B12,'AEO 2023 Table 40'!$B:$B,0))</f>
        <v>67.604088000000004</v>
      </c>
      <c r="AF12">
        <f>INDEX('AEO 2023 Table 40'!AI:AI,MATCH('psgr LDVs'!$B12,'AEO 2023 Table 40'!$B:$B,0))</f>
        <v>67.861953999999997</v>
      </c>
      <c r="AG12">
        <f>INDEX('AEO 2023 Table 40'!AJ:AJ,MATCH('psgr LDVs'!$B12,'AEO 2023 Table 40'!$B:$B,0))</f>
        <v>67.752540999999994</v>
      </c>
    </row>
    <row r="13" spans="1:33">
      <c r="A13" s="117" t="s">
        <v>113</v>
      </c>
      <c r="B13" s="110" t="s">
        <v>884</v>
      </c>
      <c r="C13">
        <f>INDEX('AEO 2021 Table 40'!G:G,MATCH('psgr LDVs'!$B13,'AEO 2021 Table 40'!$B:$B,0))</f>
        <v>43.681716999999999</v>
      </c>
      <c r="D13">
        <f>INDEX('AEO 2022 Table 40'!H:H,MATCH('psgr LDVs'!$B13,'AEO 2022 Table 40'!$B:$B,0))</f>
        <v>44.025638999999998</v>
      </c>
      <c r="E13">
        <f>INDEX('AEO 2023 Table 40'!H:H,MATCH('psgr LDVs'!$B13,'AEO 2023 Table 40'!$B:$B,0))</f>
        <v>47.435917000000003</v>
      </c>
      <c r="F13">
        <f>INDEX('AEO 2023 Table 40'!I:I,MATCH('psgr LDVs'!$B13,'AEO 2023 Table 40'!$B:$B,0))</f>
        <v>47.772758000000003</v>
      </c>
      <c r="G13">
        <f>INDEX('AEO 2023 Table 40'!J:J,MATCH('psgr LDVs'!$B13,'AEO 2023 Table 40'!$B:$B,0))</f>
        <v>48.369475999999999</v>
      </c>
      <c r="H13">
        <f>INDEX('AEO 2023 Table 40'!K:K,MATCH('psgr LDVs'!$B13,'AEO 2023 Table 40'!$B:$B,0))</f>
        <v>49.871296000000001</v>
      </c>
      <c r="I13">
        <f>INDEX('AEO 2023 Table 40'!L:L,MATCH('psgr LDVs'!$B13,'AEO 2023 Table 40'!$B:$B,0))</f>
        <v>50.188975999999997</v>
      </c>
      <c r="J13">
        <f>INDEX('AEO 2023 Table 40'!M:M,MATCH('psgr LDVs'!$B13,'AEO 2023 Table 40'!$B:$B,0))</f>
        <v>50.510845000000003</v>
      </c>
      <c r="K13">
        <f>INDEX('AEO 2023 Table 40'!N:N,MATCH('psgr LDVs'!$B13,'AEO 2023 Table 40'!$B:$B,0))</f>
        <v>52.228572999999997</v>
      </c>
      <c r="L13">
        <f>INDEX('AEO 2023 Table 40'!O:O,MATCH('psgr LDVs'!$B13,'AEO 2023 Table 40'!$B:$B,0))</f>
        <v>52.481395999999997</v>
      </c>
      <c r="M13">
        <f>INDEX('AEO 2023 Table 40'!P:P,MATCH('psgr LDVs'!$B13,'AEO 2023 Table 40'!$B:$B,0))</f>
        <v>52.512005000000002</v>
      </c>
      <c r="N13">
        <f>INDEX('AEO 2023 Table 40'!Q:Q,MATCH('psgr LDVs'!$B13,'AEO 2023 Table 40'!$B:$B,0))</f>
        <v>52.423622000000002</v>
      </c>
      <c r="O13">
        <f>INDEX('AEO 2023 Table 40'!R:R,MATCH('psgr LDVs'!$B13,'AEO 2023 Table 40'!$B:$B,0))</f>
        <v>52.312472999999997</v>
      </c>
      <c r="P13">
        <f>INDEX('AEO 2023 Table 40'!S:S,MATCH('psgr LDVs'!$B13,'AEO 2023 Table 40'!$B:$B,0))</f>
        <v>52.207633999999999</v>
      </c>
      <c r="Q13">
        <f>INDEX('AEO 2023 Table 40'!T:T,MATCH('psgr LDVs'!$B13,'AEO 2023 Table 40'!$B:$B,0))</f>
        <v>52.116638000000002</v>
      </c>
      <c r="R13">
        <f>INDEX('AEO 2023 Table 40'!U:U,MATCH('psgr LDVs'!$B13,'AEO 2023 Table 40'!$B:$B,0))</f>
        <v>52.062804999999997</v>
      </c>
      <c r="S13">
        <f>INDEX('AEO 2023 Table 40'!V:V,MATCH('psgr LDVs'!$B13,'AEO 2023 Table 40'!$B:$B,0))</f>
        <v>52.055695</v>
      </c>
      <c r="T13">
        <f>INDEX('AEO 2023 Table 40'!W:W,MATCH('psgr LDVs'!$B13,'AEO 2023 Table 40'!$B:$B,0))</f>
        <v>52.062373999999998</v>
      </c>
      <c r="U13">
        <f>INDEX('AEO 2023 Table 40'!X:X,MATCH('psgr LDVs'!$B13,'AEO 2023 Table 40'!$B:$B,0))</f>
        <v>52.105159999999998</v>
      </c>
      <c r="V13">
        <f>INDEX('AEO 2023 Table 40'!Y:Y,MATCH('psgr LDVs'!$B13,'AEO 2023 Table 40'!$B:$B,0))</f>
        <v>52.316761</v>
      </c>
      <c r="W13">
        <f>INDEX('AEO 2023 Table 40'!Z:Z,MATCH('psgr LDVs'!$B13,'AEO 2023 Table 40'!$B:$B,0))</f>
        <v>52.299441999999999</v>
      </c>
      <c r="X13">
        <f>INDEX('AEO 2023 Table 40'!AA:AA,MATCH('psgr LDVs'!$B13,'AEO 2023 Table 40'!$B:$B,0))</f>
        <v>52.334972</v>
      </c>
      <c r="Y13">
        <f>INDEX('AEO 2023 Table 40'!AB:AB,MATCH('psgr LDVs'!$B13,'AEO 2023 Table 40'!$B:$B,0))</f>
        <v>52.361916000000001</v>
      </c>
      <c r="Z13">
        <f>INDEX('AEO 2023 Table 40'!AC:AC,MATCH('psgr LDVs'!$B13,'AEO 2023 Table 40'!$B:$B,0))</f>
        <v>52.354320999999999</v>
      </c>
      <c r="AA13">
        <f>INDEX('AEO 2023 Table 40'!AD:AD,MATCH('psgr LDVs'!$B13,'AEO 2023 Table 40'!$B:$B,0))</f>
        <v>52.292884999999998</v>
      </c>
      <c r="AB13">
        <f>INDEX('AEO 2023 Table 40'!AE:AE,MATCH('psgr LDVs'!$B13,'AEO 2023 Table 40'!$B:$B,0))</f>
        <v>52.208359000000002</v>
      </c>
      <c r="AC13">
        <f>INDEX('AEO 2023 Table 40'!AF:AF,MATCH('psgr LDVs'!$B13,'AEO 2023 Table 40'!$B:$B,0))</f>
        <v>52.201599000000002</v>
      </c>
      <c r="AD13">
        <f>INDEX('AEO 2023 Table 40'!AG:AG,MATCH('psgr LDVs'!$B13,'AEO 2023 Table 40'!$B:$B,0))</f>
        <v>52.074154</v>
      </c>
      <c r="AE13">
        <f>INDEX('AEO 2023 Table 40'!AH:AH,MATCH('psgr LDVs'!$B13,'AEO 2023 Table 40'!$B:$B,0))</f>
        <v>52.033237</v>
      </c>
      <c r="AF13">
        <f>INDEX('AEO 2023 Table 40'!AI:AI,MATCH('psgr LDVs'!$B13,'AEO 2023 Table 40'!$B:$B,0))</f>
        <v>52.357182000000002</v>
      </c>
      <c r="AG13">
        <f>INDEX('AEO 2023 Table 40'!AJ:AJ,MATCH('psgr LDVs'!$B13,'AEO 2023 Table 40'!$B:$B,0))</f>
        <v>52.285282000000002</v>
      </c>
    </row>
    <row r="14" spans="1:33">
      <c r="A14" s="117" t="s">
        <v>113</v>
      </c>
      <c r="B14" s="110" t="s">
        <v>885</v>
      </c>
      <c r="C14">
        <f>INDEX('AEO 2021 Table 40'!G:G,MATCH('psgr LDVs'!$B14,'AEO 2021 Table 40'!$B:$B,0))</f>
        <v>41.084128999999997</v>
      </c>
      <c r="D14">
        <f>INDEX('AEO 2022 Table 40'!H:H,MATCH('psgr LDVs'!$B14,'AEO 2022 Table 40'!$B:$B,0))</f>
        <v>40.638351</v>
      </c>
      <c r="E14">
        <f>INDEX('AEO 2023 Table 40'!H:H,MATCH('psgr LDVs'!$B14,'AEO 2023 Table 40'!$B:$B,0))</f>
        <v>43.868991999999999</v>
      </c>
      <c r="F14">
        <f>INDEX('AEO 2023 Table 40'!I:I,MATCH('psgr LDVs'!$B14,'AEO 2023 Table 40'!$B:$B,0))</f>
        <v>44.140017999999998</v>
      </c>
      <c r="G14">
        <f>INDEX('AEO 2023 Table 40'!J:J,MATCH('psgr LDVs'!$B14,'AEO 2023 Table 40'!$B:$B,0))</f>
        <v>44.525458999999998</v>
      </c>
      <c r="H14">
        <f>INDEX('AEO 2023 Table 40'!K:K,MATCH('psgr LDVs'!$B14,'AEO 2023 Table 40'!$B:$B,0))</f>
        <v>45.947937000000003</v>
      </c>
      <c r="I14">
        <f>INDEX('AEO 2023 Table 40'!L:L,MATCH('psgr LDVs'!$B14,'AEO 2023 Table 40'!$B:$B,0))</f>
        <v>46.227207</v>
      </c>
      <c r="J14">
        <f>INDEX('AEO 2023 Table 40'!M:M,MATCH('psgr LDVs'!$B14,'AEO 2023 Table 40'!$B:$B,0))</f>
        <v>46.557479999999998</v>
      </c>
      <c r="K14">
        <f>INDEX('AEO 2023 Table 40'!N:N,MATCH('psgr LDVs'!$B14,'AEO 2023 Table 40'!$B:$B,0))</f>
        <v>48.034824</v>
      </c>
      <c r="L14">
        <f>INDEX('AEO 2023 Table 40'!O:O,MATCH('psgr LDVs'!$B14,'AEO 2023 Table 40'!$B:$B,0))</f>
        <v>48.277481000000002</v>
      </c>
      <c r="M14">
        <f>INDEX('AEO 2023 Table 40'!P:P,MATCH('psgr LDVs'!$B14,'AEO 2023 Table 40'!$B:$B,0))</f>
        <v>48.319606999999998</v>
      </c>
      <c r="N14">
        <f>INDEX('AEO 2023 Table 40'!Q:Q,MATCH('psgr LDVs'!$B14,'AEO 2023 Table 40'!$B:$B,0))</f>
        <v>48.282322000000001</v>
      </c>
      <c r="O14">
        <f>INDEX('AEO 2023 Table 40'!R:R,MATCH('psgr LDVs'!$B14,'AEO 2023 Table 40'!$B:$B,0))</f>
        <v>48.203246999999998</v>
      </c>
      <c r="P14">
        <f>INDEX('AEO 2023 Table 40'!S:S,MATCH('psgr LDVs'!$B14,'AEO 2023 Table 40'!$B:$B,0))</f>
        <v>48.111637000000002</v>
      </c>
      <c r="Q14">
        <f>INDEX('AEO 2023 Table 40'!T:T,MATCH('psgr LDVs'!$B14,'AEO 2023 Table 40'!$B:$B,0))</f>
        <v>48.061011999999998</v>
      </c>
      <c r="R14">
        <f>INDEX('AEO 2023 Table 40'!U:U,MATCH('psgr LDVs'!$B14,'AEO 2023 Table 40'!$B:$B,0))</f>
        <v>48.029353999999998</v>
      </c>
      <c r="S14">
        <f>INDEX('AEO 2023 Table 40'!V:V,MATCH('psgr LDVs'!$B14,'AEO 2023 Table 40'!$B:$B,0))</f>
        <v>48.097019000000003</v>
      </c>
      <c r="T14">
        <f>INDEX('AEO 2023 Table 40'!W:W,MATCH('psgr LDVs'!$B14,'AEO 2023 Table 40'!$B:$B,0))</f>
        <v>48.142628000000002</v>
      </c>
      <c r="U14">
        <f>INDEX('AEO 2023 Table 40'!X:X,MATCH('psgr LDVs'!$B14,'AEO 2023 Table 40'!$B:$B,0))</f>
        <v>48.219982000000002</v>
      </c>
      <c r="V14">
        <f>INDEX('AEO 2023 Table 40'!Y:Y,MATCH('psgr LDVs'!$B14,'AEO 2023 Table 40'!$B:$B,0))</f>
        <v>48.459667000000003</v>
      </c>
      <c r="W14">
        <f>INDEX('AEO 2023 Table 40'!Z:Z,MATCH('psgr LDVs'!$B14,'AEO 2023 Table 40'!$B:$B,0))</f>
        <v>48.449482000000003</v>
      </c>
      <c r="X14">
        <f>INDEX('AEO 2023 Table 40'!AA:AA,MATCH('psgr LDVs'!$B14,'AEO 2023 Table 40'!$B:$B,0))</f>
        <v>48.487929999999999</v>
      </c>
      <c r="Y14">
        <f>INDEX('AEO 2023 Table 40'!AB:AB,MATCH('psgr LDVs'!$B14,'AEO 2023 Table 40'!$B:$B,0))</f>
        <v>48.510531999999998</v>
      </c>
      <c r="Z14">
        <f>INDEX('AEO 2023 Table 40'!AC:AC,MATCH('psgr LDVs'!$B14,'AEO 2023 Table 40'!$B:$B,0))</f>
        <v>48.501980000000003</v>
      </c>
      <c r="AA14">
        <f>INDEX('AEO 2023 Table 40'!AD:AD,MATCH('psgr LDVs'!$B14,'AEO 2023 Table 40'!$B:$B,0))</f>
        <v>48.43824</v>
      </c>
      <c r="AB14">
        <f>INDEX('AEO 2023 Table 40'!AE:AE,MATCH('psgr LDVs'!$B14,'AEO 2023 Table 40'!$B:$B,0))</f>
        <v>48.357891000000002</v>
      </c>
      <c r="AC14">
        <f>INDEX('AEO 2023 Table 40'!AF:AF,MATCH('psgr LDVs'!$B14,'AEO 2023 Table 40'!$B:$B,0))</f>
        <v>48.336086000000002</v>
      </c>
      <c r="AD14">
        <f>INDEX('AEO 2023 Table 40'!AG:AG,MATCH('psgr LDVs'!$B14,'AEO 2023 Table 40'!$B:$B,0))</f>
        <v>48.210799999999999</v>
      </c>
      <c r="AE14">
        <f>INDEX('AEO 2023 Table 40'!AH:AH,MATCH('psgr LDVs'!$B14,'AEO 2023 Table 40'!$B:$B,0))</f>
        <v>48.166415999999998</v>
      </c>
      <c r="AF14">
        <f>INDEX('AEO 2023 Table 40'!AI:AI,MATCH('psgr LDVs'!$B14,'AEO 2023 Table 40'!$B:$B,0))</f>
        <v>48.467711999999999</v>
      </c>
      <c r="AG14">
        <f>INDEX('AEO 2023 Table 40'!AJ:AJ,MATCH('psgr LDVs'!$B14,'AEO 2023 Table 40'!$B:$B,0))</f>
        <v>48.395470000000003</v>
      </c>
    </row>
    <row r="15" spans="1:33">
      <c r="A15" s="117" t="s">
        <v>853</v>
      </c>
      <c r="B15" s="110" t="s">
        <v>886</v>
      </c>
      <c r="C15">
        <f>INDEX('AEO 2021 Table 40'!G:G,MATCH('psgr LDVs'!$B15,'AEO 2021 Table 40'!$B:$B,0))</f>
        <v>42.180911999999999</v>
      </c>
      <c r="D15">
        <f>INDEX('AEO 2022 Table 40'!H:H,MATCH('psgr LDVs'!$B15,'AEO 2022 Table 40'!$B:$B,0))</f>
        <v>41.782383000000003</v>
      </c>
      <c r="E15">
        <f>INDEX('AEO 2023 Table 40'!H:H,MATCH('psgr LDVs'!$B15,'AEO 2023 Table 40'!$B:$B,0))</f>
        <v>44.31673</v>
      </c>
      <c r="F15">
        <f>INDEX('AEO 2023 Table 40'!I:I,MATCH('psgr LDVs'!$B15,'AEO 2023 Table 40'!$B:$B,0))</f>
        <v>44.867004000000001</v>
      </c>
      <c r="G15">
        <f>INDEX('AEO 2023 Table 40'!J:J,MATCH('psgr LDVs'!$B15,'AEO 2023 Table 40'!$B:$B,0))</f>
        <v>45.185661000000003</v>
      </c>
      <c r="H15">
        <f>INDEX('AEO 2023 Table 40'!K:K,MATCH('psgr LDVs'!$B15,'AEO 2023 Table 40'!$B:$B,0))</f>
        <v>46.621796000000003</v>
      </c>
      <c r="I15">
        <f>INDEX('AEO 2023 Table 40'!L:L,MATCH('psgr LDVs'!$B15,'AEO 2023 Table 40'!$B:$B,0))</f>
        <v>46.863746999999996</v>
      </c>
      <c r="J15">
        <f>INDEX('AEO 2023 Table 40'!M:M,MATCH('psgr LDVs'!$B15,'AEO 2023 Table 40'!$B:$B,0))</f>
        <v>47.215938999999999</v>
      </c>
      <c r="K15">
        <f>INDEX('AEO 2023 Table 40'!N:N,MATCH('psgr LDVs'!$B15,'AEO 2023 Table 40'!$B:$B,0))</f>
        <v>48.616340999999998</v>
      </c>
      <c r="L15">
        <f>INDEX('AEO 2023 Table 40'!O:O,MATCH('psgr LDVs'!$B15,'AEO 2023 Table 40'!$B:$B,0))</f>
        <v>48.938018999999997</v>
      </c>
      <c r="M15">
        <f>INDEX('AEO 2023 Table 40'!P:P,MATCH('psgr LDVs'!$B15,'AEO 2023 Table 40'!$B:$B,0))</f>
        <v>49.009219999999999</v>
      </c>
      <c r="N15">
        <f>INDEX('AEO 2023 Table 40'!Q:Q,MATCH('psgr LDVs'!$B15,'AEO 2023 Table 40'!$B:$B,0))</f>
        <v>48.974567</v>
      </c>
      <c r="O15">
        <f>INDEX('AEO 2023 Table 40'!R:R,MATCH('psgr LDVs'!$B15,'AEO 2023 Table 40'!$B:$B,0))</f>
        <v>48.852466999999997</v>
      </c>
      <c r="P15">
        <f>INDEX('AEO 2023 Table 40'!S:S,MATCH('psgr LDVs'!$B15,'AEO 2023 Table 40'!$B:$B,0))</f>
        <v>48.747131000000003</v>
      </c>
      <c r="Q15">
        <f>INDEX('AEO 2023 Table 40'!T:T,MATCH('psgr LDVs'!$B15,'AEO 2023 Table 40'!$B:$B,0))</f>
        <v>48.669806999999999</v>
      </c>
      <c r="R15">
        <f>INDEX('AEO 2023 Table 40'!U:U,MATCH('psgr LDVs'!$B15,'AEO 2023 Table 40'!$B:$B,0))</f>
        <v>48.655163000000002</v>
      </c>
      <c r="S15">
        <f>INDEX('AEO 2023 Table 40'!V:V,MATCH('psgr LDVs'!$B15,'AEO 2023 Table 40'!$B:$B,0))</f>
        <v>48.670375999999997</v>
      </c>
      <c r="T15">
        <f>INDEX('AEO 2023 Table 40'!W:W,MATCH('psgr LDVs'!$B15,'AEO 2023 Table 40'!$B:$B,0))</f>
        <v>48.731625000000001</v>
      </c>
      <c r="U15">
        <f>INDEX('AEO 2023 Table 40'!X:X,MATCH('psgr LDVs'!$B15,'AEO 2023 Table 40'!$B:$B,0))</f>
        <v>48.788440999999999</v>
      </c>
      <c r="V15">
        <f>INDEX('AEO 2023 Table 40'!Y:Y,MATCH('psgr LDVs'!$B15,'AEO 2023 Table 40'!$B:$B,0))</f>
        <v>49.001235999999999</v>
      </c>
      <c r="W15">
        <f>INDEX('AEO 2023 Table 40'!Z:Z,MATCH('psgr LDVs'!$B15,'AEO 2023 Table 40'!$B:$B,0))</f>
        <v>48.989463999999998</v>
      </c>
      <c r="X15">
        <f>INDEX('AEO 2023 Table 40'!AA:AA,MATCH('psgr LDVs'!$B15,'AEO 2023 Table 40'!$B:$B,0))</f>
        <v>49.025036</v>
      </c>
      <c r="Y15">
        <f>INDEX('AEO 2023 Table 40'!AB:AB,MATCH('psgr LDVs'!$B15,'AEO 2023 Table 40'!$B:$B,0))</f>
        <v>49.043132999999997</v>
      </c>
      <c r="Z15">
        <f>INDEX('AEO 2023 Table 40'!AC:AC,MATCH('psgr LDVs'!$B15,'AEO 2023 Table 40'!$B:$B,0))</f>
        <v>49.045155000000001</v>
      </c>
      <c r="AA15">
        <f>INDEX('AEO 2023 Table 40'!AD:AD,MATCH('psgr LDVs'!$B15,'AEO 2023 Table 40'!$B:$B,0))</f>
        <v>48.962569999999999</v>
      </c>
      <c r="AB15">
        <f>INDEX('AEO 2023 Table 40'!AE:AE,MATCH('psgr LDVs'!$B15,'AEO 2023 Table 40'!$B:$B,0))</f>
        <v>48.887729999999998</v>
      </c>
      <c r="AC15">
        <f>INDEX('AEO 2023 Table 40'!AF:AF,MATCH('psgr LDVs'!$B15,'AEO 2023 Table 40'!$B:$B,0))</f>
        <v>48.825409000000001</v>
      </c>
      <c r="AD15">
        <f>INDEX('AEO 2023 Table 40'!AG:AG,MATCH('psgr LDVs'!$B15,'AEO 2023 Table 40'!$B:$B,0))</f>
        <v>48.749614999999999</v>
      </c>
      <c r="AE15">
        <f>INDEX('AEO 2023 Table 40'!AH:AH,MATCH('psgr LDVs'!$B15,'AEO 2023 Table 40'!$B:$B,0))</f>
        <v>48.685040000000001</v>
      </c>
      <c r="AF15">
        <f>INDEX('AEO 2023 Table 40'!AI:AI,MATCH('psgr LDVs'!$B15,'AEO 2023 Table 40'!$B:$B,0))</f>
        <v>48.979030999999999</v>
      </c>
      <c r="AG15">
        <f>INDEX('AEO 2023 Table 40'!AJ:AJ,MATCH('psgr LDVs'!$B15,'AEO 2023 Table 40'!$B:$B,0))</f>
        <v>48.898299999999999</v>
      </c>
    </row>
    <row r="16" spans="1:33">
      <c r="A16" s="117" t="s">
        <v>853</v>
      </c>
      <c r="B16" s="110" t="s">
        <v>887</v>
      </c>
      <c r="C16">
        <f>INDEX('AEO 2021 Table 40'!G:G,MATCH('psgr LDVs'!$B16,'AEO 2021 Table 40'!$B:$B,0))</f>
        <v>42.023262000000003</v>
      </c>
      <c r="D16">
        <f>INDEX('AEO 2022 Table 40'!H:H,MATCH('psgr LDVs'!$B16,'AEO 2022 Table 40'!$B:$B,0))</f>
        <v>46.368465</v>
      </c>
      <c r="E16">
        <f>INDEX('AEO 2023 Table 40'!H:H,MATCH('psgr LDVs'!$B16,'AEO 2023 Table 40'!$B:$B,0))</f>
        <v>47.644089000000001</v>
      </c>
      <c r="F16">
        <f>INDEX('AEO 2023 Table 40'!I:I,MATCH('psgr LDVs'!$B16,'AEO 2023 Table 40'!$B:$B,0))</f>
        <v>47.939926</v>
      </c>
      <c r="G16">
        <f>INDEX('AEO 2023 Table 40'!J:J,MATCH('psgr LDVs'!$B16,'AEO 2023 Table 40'!$B:$B,0))</f>
        <v>48.279594000000003</v>
      </c>
      <c r="H16">
        <f>INDEX('AEO 2023 Table 40'!K:K,MATCH('psgr LDVs'!$B16,'AEO 2023 Table 40'!$B:$B,0))</f>
        <v>50.051369000000001</v>
      </c>
      <c r="I16">
        <f>INDEX('AEO 2023 Table 40'!L:L,MATCH('psgr LDVs'!$B16,'AEO 2023 Table 40'!$B:$B,0))</f>
        <v>50.168590999999999</v>
      </c>
      <c r="J16">
        <f>INDEX('AEO 2023 Table 40'!M:M,MATCH('psgr LDVs'!$B16,'AEO 2023 Table 40'!$B:$B,0))</f>
        <v>50.413685000000001</v>
      </c>
      <c r="K16">
        <f>INDEX('AEO 2023 Table 40'!N:N,MATCH('psgr LDVs'!$B16,'AEO 2023 Table 40'!$B:$B,0))</f>
        <v>52.17313</v>
      </c>
      <c r="L16">
        <f>INDEX('AEO 2023 Table 40'!O:O,MATCH('psgr LDVs'!$B16,'AEO 2023 Table 40'!$B:$B,0))</f>
        <v>52.243214000000002</v>
      </c>
      <c r="M16">
        <f>INDEX('AEO 2023 Table 40'!P:P,MATCH('psgr LDVs'!$B16,'AEO 2023 Table 40'!$B:$B,0))</f>
        <v>52.182837999999997</v>
      </c>
      <c r="N16">
        <f>INDEX('AEO 2023 Table 40'!Q:Q,MATCH('psgr LDVs'!$B16,'AEO 2023 Table 40'!$B:$B,0))</f>
        <v>52.066906000000003</v>
      </c>
      <c r="O16">
        <f>INDEX('AEO 2023 Table 40'!R:R,MATCH('psgr LDVs'!$B16,'AEO 2023 Table 40'!$B:$B,0))</f>
        <v>51.945042000000001</v>
      </c>
      <c r="P16">
        <f>INDEX('AEO 2023 Table 40'!S:S,MATCH('psgr LDVs'!$B16,'AEO 2023 Table 40'!$B:$B,0))</f>
        <v>51.799995000000003</v>
      </c>
      <c r="Q16">
        <f>INDEX('AEO 2023 Table 40'!T:T,MATCH('psgr LDVs'!$B16,'AEO 2023 Table 40'!$B:$B,0))</f>
        <v>51.694225000000003</v>
      </c>
      <c r="R16">
        <f>INDEX('AEO 2023 Table 40'!U:U,MATCH('psgr LDVs'!$B16,'AEO 2023 Table 40'!$B:$B,0))</f>
        <v>51.636360000000003</v>
      </c>
      <c r="S16">
        <f>INDEX('AEO 2023 Table 40'!V:V,MATCH('psgr LDVs'!$B16,'AEO 2023 Table 40'!$B:$B,0))</f>
        <v>51.640827000000002</v>
      </c>
      <c r="T16">
        <f>INDEX('AEO 2023 Table 40'!W:W,MATCH('psgr LDVs'!$B16,'AEO 2023 Table 40'!$B:$B,0))</f>
        <v>51.680294000000004</v>
      </c>
      <c r="U16">
        <f>INDEX('AEO 2023 Table 40'!X:X,MATCH('psgr LDVs'!$B16,'AEO 2023 Table 40'!$B:$B,0))</f>
        <v>51.722355</v>
      </c>
      <c r="V16">
        <f>INDEX('AEO 2023 Table 40'!Y:Y,MATCH('psgr LDVs'!$B16,'AEO 2023 Table 40'!$B:$B,0))</f>
        <v>51.915821000000001</v>
      </c>
      <c r="W16">
        <f>INDEX('AEO 2023 Table 40'!Z:Z,MATCH('psgr LDVs'!$B16,'AEO 2023 Table 40'!$B:$B,0))</f>
        <v>51.907921000000002</v>
      </c>
      <c r="X16">
        <f>INDEX('AEO 2023 Table 40'!AA:AA,MATCH('psgr LDVs'!$B16,'AEO 2023 Table 40'!$B:$B,0))</f>
        <v>51.936169</v>
      </c>
      <c r="Y16">
        <f>INDEX('AEO 2023 Table 40'!AB:AB,MATCH('psgr LDVs'!$B16,'AEO 2023 Table 40'!$B:$B,0))</f>
        <v>51.944716999999997</v>
      </c>
      <c r="Z16">
        <f>INDEX('AEO 2023 Table 40'!AC:AC,MATCH('psgr LDVs'!$B16,'AEO 2023 Table 40'!$B:$B,0))</f>
        <v>51.923819999999999</v>
      </c>
      <c r="AA16">
        <f>INDEX('AEO 2023 Table 40'!AD:AD,MATCH('psgr LDVs'!$B16,'AEO 2023 Table 40'!$B:$B,0))</f>
        <v>51.827190000000002</v>
      </c>
      <c r="AB16">
        <f>INDEX('AEO 2023 Table 40'!AE:AE,MATCH('psgr LDVs'!$B16,'AEO 2023 Table 40'!$B:$B,0))</f>
        <v>51.730122000000001</v>
      </c>
      <c r="AC16">
        <f>INDEX('AEO 2023 Table 40'!AF:AF,MATCH('psgr LDVs'!$B16,'AEO 2023 Table 40'!$B:$B,0))</f>
        <v>51.675708999999998</v>
      </c>
      <c r="AD16">
        <f>INDEX('AEO 2023 Table 40'!AG:AG,MATCH('psgr LDVs'!$B16,'AEO 2023 Table 40'!$B:$B,0))</f>
        <v>51.554512000000003</v>
      </c>
      <c r="AE16">
        <f>INDEX('AEO 2023 Table 40'!AH:AH,MATCH('psgr LDVs'!$B16,'AEO 2023 Table 40'!$B:$B,0))</f>
        <v>51.479267</v>
      </c>
      <c r="AF16">
        <f>INDEX('AEO 2023 Table 40'!AI:AI,MATCH('psgr LDVs'!$B16,'AEO 2023 Table 40'!$B:$B,0))</f>
        <v>51.778255000000001</v>
      </c>
      <c r="AG16">
        <f>INDEX('AEO 2023 Table 40'!AJ:AJ,MATCH('psgr LDVs'!$B16,'AEO 2023 Table 40'!$B:$B,0))</f>
        <v>51.676192999999998</v>
      </c>
    </row>
    <row r="17" spans="1:33">
      <c r="A17" s="117" t="s">
        <v>854</v>
      </c>
      <c r="B17" s="110" t="s">
        <v>888</v>
      </c>
      <c r="C17">
        <f>INDEX('AEO 2021 Table 40'!G:G,MATCH('psgr LDVs'!$B17,'AEO 2021 Table 40'!$B:$B,0))</f>
        <v>0</v>
      </c>
      <c r="D17">
        <f>INDEX('AEO 2022 Table 40'!H:H,MATCH('psgr LDVs'!$B17,'AEO 2022 Table 40'!$B:$B,0))</f>
        <v>0</v>
      </c>
      <c r="E17">
        <f>INDEX('AEO 2023 Table 40'!H:H,MATCH('psgr LDVs'!$B17,'AEO 2023 Table 40'!$B:$B,0))</f>
        <v>0</v>
      </c>
      <c r="F17">
        <f>INDEX('AEO 2023 Table 40'!I:I,MATCH('psgr LDVs'!$B17,'AEO 2023 Table 40'!$B:$B,0))</f>
        <v>0</v>
      </c>
      <c r="G17">
        <f>INDEX('AEO 2023 Table 40'!J:J,MATCH('psgr LDVs'!$B17,'AEO 2023 Table 40'!$B:$B,0))</f>
        <v>0</v>
      </c>
      <c r="H17">
        <f>INDEX('AEO 2023 Table 40'!K:K,MATCH('psgr LDVs'!$B17,'AEO 2023 Table 40'!$B:$B,0))</f>
        <v>0</v>
      </c>
      <c r="I17">
        <f>INDEX('AEO 2023 Table 40'!L:L,MATCH('psgr LDVs'!$B17,'AEO 2023 Table 40'!$B:$B,0))</f>
        <v>0</v>
      </c>
      <c r="J17">
        <f>INDEX('AEO 2023 Table 40'!M:M,MATCH('psgr LDVs'!$B17,'AEO 2023 Table 40'!$B:$B,0))</f>
        <v>0</v>
      </c>
      <c r="K17">
        <f>INDEX('AEO 2023 Table 40'!N:N,MATCH('psgr LDVs'!$B17,'AEO 2023 Table 40'!$B:$B,0))</f>
        <v>0</v>
      </c>
      <c r="L17">
        <f>INDEX('AEO 2023 Table 40'!O:O,MATCH('psgr LDVs'!$B17,'AEO 2023 Table 40'!$B:$B,0))</f>
        <v>0</v>
      </c>
      <c r="M17">
        <f>INDEX('AEO 2023 Table 40'!P:P,MATCH('psgr LDVs'!$B17,'AEO 2023 Table 40'!$B:$B,0))</f>
        <v>0</v>
      </c>
      <c r="N17">
        <f>INDEX('AEO 2023 Table 40'!Q:Q,MATCH('psgr LDVs'!$B17,'AEO 2023 Table 40'!$B:$B,0))</f>
        <v>0</v>
      </c>
      <c r="O17">
        <f>INDEX('AEO 2023 Table 40'!R:R,MATCH('psgr LDVs'!$B17,'AEO 2023 Table 40'!$B:$B,0))</f>
        <v>0</v>
      </c>
      <c r="P17">
        <f>INDEX('AEO 2023 Table 40'!S:S,MATCH('psgr LDVs'!$B17,'AEO 2023 Table 40'!$B:$B,0))</f>
        <v>0</v>
      </c>
      <c r="Q17">
        <f>INDEX('AEO 2023 Table 40'!T:T,MATCH('psgr LDVs'!$B17,'AEO 2023 Table 40'!$B:$B,0))</f>
        <v>0</v>
      </c>
      <c r="R17">
        <f>INDEX('AEO 2023 Table 40'!U:U,MATCH('psgr LDVs'!$B17,'AEO 2023 Table 40'!$B:$B,0))</f>
        <v>0</v>
      </c>
      <c r="S17">
        <f>INDEX('AEO 2023 Table 40'!V:V,MATCH('psgr LDVs'!$B17,'AEO 2023 Table 40'!$B:$B,0))</f>
        <v>0</v>
      </c>
      <c r="T17">
        <f>INDEX('AEO 2023 Table 40'!W:W,MATCH('psgr LDVs'!$B17,'AEO 2023 Table 40'!$B:$B,0))</f>
        <v>0</v>
      </c>
      <c r="U17">
        <f>INDEX('AEO 2023 Table 40'!X:X,MATCH('psgr LDVs'!$B17,'AEO 2023 Table 40'!$B:$B,0))</f>
        <v>0</v>
      </c>
      <c r="V17">
        <f>INDEX('AEO 2023 Table 40'!Y:Y,MATCH('psgr LDVs'!$B17,'AEO 2023 Table 40'!$B:$B,0))</f>
        <v>0</v>
      </c>
      <c r="W17">
        <f>INDEX('AEO 2023 Table 40'!Z:Z,MATCH('psgr LDVs'!$B17,'AEO 2023 Table 40'!$B:$B,0))</f>
        <v>0</v>
      </c>
      <c r="X17">
        <f>INDEX('AEO 2023 Table 40'!AA:AA,MATCH('psgr LDVs'!$B17,'AEO 2023 Table 40'!$B:$B,0))</f>
        <v>0</v>
      </c>
      <c r="Y17">
        <f>INDEX('AEO 2023 Table 40'!AB:AB,MATCH('psgr LDVs'!$B17,'AEO 2023 Table 40'!$B:$B,0))</f>
        <v>0</v>
      </c>
      <c r="Z17">
        <f>INDEX('AEO 2023 Table 40'!AC:AC,MATCH('psgr LDVs'!$B17,'AEO 2023 Table 40'!$B:$B,0))</f>
        <v>0</v>
      </c>
      <c r="AA17">
        <f>INDEX('AEO 2023 Table 40'!AD:AD,MATCH('psgr LDVs'!$B17,'AEO 2023 Table 40'!$B:$B,0))</f>
        <v>0</v>
      </c>
      <c r="AB17">
        <f>INDEX('AEO 2023 Table 40'!AE:AE,MATCH('psgr LDVs'!$B17,'AEO 2023 Table 40'!$B:$B,0))</f>
        <v>0</v>
      </c>
      <c r="AC17">
        <f>INDEX('AEO 2023 Table 40'!AF:AF,MATCH('psgr LDVs'!$B17,'AEO 2023 Table 40'!$B:$B,0))</f>
        <v>0</v>
      </c>
      <c r="AD17">
        <f>INDEX('AEO 2023 Table 40'!AG:AG,MATCH('psgr LDVs'!$B17,'AEO 2023 Table 40'!$B:$B,0))</f>
        <v>0</v>
      </c>
      <c r="AE17">
        <f>INDEX('AEO 2023 Table 40'!AH:AH,MATCH('psgr LDVs'!$B17,'AEO 2023 Table 40'!$B:$B,0))</f>
        <v>0</v>
      </c>
      <c r="AF17">
        <f>INDEX('AEO 2023 Table 40'!AI:AI,MATCH('psgr LDVs'!$B17,'AEO 2023 Table 40'!$B:$B,0))</f>
        <v>0</v>
      </c>
      <c r="AG17">
        <f>INDEX('AEO 2023 Table 40'!AJ:AJ,MATCH('psgr LDVs'!$B17,'AEO 2023 Table 40'!$B:$B,0))</f>
        <v>0</v>
      </c>
    </row>
    <row r="18" spans="1:33">
      <c r="A18" s="117" t="s">
        <v>854</v>
      </c>
      <c r="B18" s="110" t="s">
        <v>889</v>
      </c>
      <c r="C18">
        <f>INDEX('AEO 2021 Table 40'!G:G,MATCH('psgr LDVs'!$B18,'AEO 2021 Table 40'!$B:$B,0))</f>
        <v>52.413367999999998</v>
      </c>
      <c r="D18">
        <f>INDEX('AEO 2022 Table 40'!H:H,MATCH('psgr LDVs'!$B18,'AEO 2022 Table 40'!$B:$B,0))</f>
        <v>54.562111000000002</v>
      </c>
      <c r="E18">
        <f>INDEX('AEO 2023 Table 40'!H:H,MATCH('psgr LDVs'!$B18,'AEO 2023 Table 40'!$B:$B,0))</f>
        <v>53.586539999999999</v>
      </c>
      <c r="F18">
        <f>INDEX('AEO 2023 Table 40'!I:I,MATCH('psgr LDVs'!$B18,'AEO 2023 Table 40'!$B:$B,0))</f>
        <v>53.324570000000001</v>
      </c>
      <c r="G18">
        <f>INDEX('AEO 2023 Table 40'!J:J,MATCH('psgr LDVs'!$B18,'AEO 2023 Table 40'!$B:$B,0))</f>
        <v>53.236598999999998</v>
      </c>
      <c r="H18">
        <f>INDEX('AEO 2023 Table 40'!K:K,MATCH('psgr LDVs'!$B18,'AEO 2023 Table 40'!$B:$B,0))</f>
        <v>53.571514000000001</v>
      </c>
      <c r="I18">
        <f>INDEX('AEO 2023 Table 40'!L:L,MATCH('psgr LDVs'!$B18,'AEO 2023 Table 40'!$B:$B,0))</f>
        <v>53.578082999999999</v>
      </c>
      <c r="J18">
        <f>INDEX('AEO 2023 Table 40'!M:M,MATCH('psgr LDVs'!$B18,'AEO 2023 Table 40'!$B:$B,0))</f>
        <v>53.663806999999998</v>
      </c>
      <c r="K18">
        <f>INDEX('AEO 2023 Table 40'!N:N,MATCH('psgr LDVs'!$B18,'AEO 2023 Table 40'!$B:$B,0))</f>
        <v>54.120907000000003</v>
      </c>
      <c r="L18">
        <f>INDEX('AEO 2023 Table 40'!O:O,MATCH('psgr LDVs'!$B18,'AEO 2023 Table 40'!$B:$B,0))</f>
        <v>54.101672999999998</v>
      </c>
      <c r="M18">
        <f>INDEX('AEO 2023 Table 40'!P:P,MATCH('psgr LDVs'!$B18,'AEO 2023 Table 40'!$B:$B,0))</f>
        <v>54.085521999999997</v>
      </c>
      <c r="N18">
        <f>INDEX('AEO 2023 Table 40'!Q:Q,MATCH('psgr LDVs'!$B18,'AEO 2023 Table 40'!$B:$B,0))</f>
        <v>54.070079999999997</v>
      </c>
      <c r="O18">
        <f>INDEX('AEO 2023 Table 40'!R:R,MATCH('psgr LDVs'!$B18,'AEO 2023 Table 40'!$B:$B,0))</f>
        <v>54.064190000000004</v>
      </c>
      <c r="P18">
        <f>INDEX('AEO 2023 Table 40'!S:S,MATCH('psgr LDVs'!$B18,'AEO 2023 Table 40'!$B:$B,0))</f>
        <v>54.099277000000001</v>
      </c>
      <c r="Q18">
        <f>INDEX('AEO 2023 Table 40'!T:T,MATCH('psgr LDVs'!$B18,'AEO 2023 Table 40'!$B:$B,0))</f>
        <v>54.169994000000003</v>
      </c>
      <c r="R18">
        <f>INDEX('AEO 2023 Table 40'!U:U,MATCH('psgr LDVs'!$B18,'AEO 2023 Table 40'!$B:$B,0))</f>
        <v>54.278815999999999</v>
      </c>
      <c r="S18">
        <f>INDEX('AEO 2023 Table 40'!V:V,MATCH('psgr LDVs'!$B18,'AEO 2023 Table 40'!$B:$B,0))</f>
        <v>54.370429999999999</v>
      </c>
      <c r="T18">
        <f>INDEX('AEO 2023 Table 40'!W:W,MATCH('psgr LDVs'!$B18,'AEO 2023 Table 40'!$B:$B,0))</f>
        <v>54.435200000000002</v>
      </c>
      <c r="U18">
        <f>INDEX('AEO 2023 Table 40'!X:X,MATCH('psgr LDVs'!$B18,'AEO 2023 Table 40'!$B:$B,0))</f>
        <v>54.482970999999999</v>
      </c>
      <c r="V18">
        <f>INDEX('AEO 2023 Table 40'!Y:Y,MATCH('psgr LDVs'!$B18,'AEO 2023 Table 40'!$B:$B,0))</f>
        <v>54.545242000000002</v>
      </c>
      <c r="W18">
        <f>INDEX('AEO 2023 Table 40'!Z:Z,MATCH('psgr LDVs'!$B18,'AEO 2023 Table 40'!$B:$B,0))</f>
        <v>54.571624999999997</v>
      </c>
      <c r="X18">
        <f>INDEX('AEO 2023 Table 40'!AA:AA,MATCH('psgr LDVs'!$B18,'AEO 2023 Table 40'!$B:$B,0))</f>
        <v>54.603470000000002</v>
      </c>
      <c r="Y18">
        <f>INDEX('AEO 2023 Table 40'!AB:AB,MATCH('psgr LDVs'!$B18,'AEO 2023 Table 40'!$B:$B,0))</f>
        <v>54.635402999999997</v>
      </c>
      <c r="Z18">
        <f>INDEX('AEO 2023 Table 40'!AC:AC,MATCH('psgr LDVs'!$B18,'AEO 2023 Table 40'!$B:$B,0))</f>
        <v>54.661586999999997</v>
      </c>
      <c r="AA18">
        <f>INDEX('AEO 2023 Table 40'!AD:AD,MATCH('psgr LDVs'!$B18,'AEO 2023 Table 40'!$B:$B,0))</f>
        <v>54.662177999999997</v>
      </c>
      <c r="AB18">
        <f>INDEX('AEO 2023 Table 40'!AE:AE,MATCH('psgr LDVs'!$B18,'AEO 2023 Table 40'!$B:$B,0))</f>
        <v>54.676307999999999</v>
      </c>
      <c r="AC18">
        <f>INDEX('AEO 2023 Table 40'!AF:AF,MATCH('psgr LDVs'!$B18,'AEO 2023 Table 40'!$B:$B,0))</f>
        <v>54.698577999999998</v>
      </c>
      <c r="AD18">
        <f>INDEX('AEO 2023 Table 40'!AG:AG,MATCH('psgr LDVs'!$B18,'AEO 2023 Table 40'!$B:$B,0))</f>
        <v>54.685478000000003</v>
      </c>
      <c r="AE18">
        <f>INDEX('AEO 2023 Table 40'!AH:AH,MATCH('psgr LDVs'!$B18,'AEO 2023 Table 40'!$B:$B,0))</f>
        <v>54.699753000000001</v>
      </c>
      <c r="AF18">
        <f>INDEX('AEO 2023 Table 40'!AI:AI,MATCH('psgr LDVs'!$B18,'AEO 2023 Table 40'!$B:$B,0))</f>
        <v>54.776318000000003</v>
      </c>
      <c r="AG18">
        <f>INDEX('AEO 2023 Table 40'!AJ:AJ,MATCH('psgr LDVs'!$B18,'AEO 2023 Table 40'!$B:$B,0))</f>
        <v>54.777110999999998</v>
      </c>
    </row>
    <row r="19" spans="1:33">
      <c r="A19" s="117"/>
      <c r="B19" s="110" t="s">
        <v>890</v>
      </c>
      <c r="C19">
        <f>INDEX('AEO 2021 Table 40'!G:G,MATCH('psgr LDVs'!$B19,'AEO 2021 Table 40'!$B:$B,0))</f>
        <v>43.264011000000004</v>
      </c>
      <c r="D19">
        <f>INDEX('AEO 2022 Table 40'!H:H,MATCH('psgr LDVs'!$B19,'AEO 2022 Table 40'!$B:$B,0))</f>
        <v>45.475074999999997</v>
      </c>
      <c r="E19">
        <f>INDEX('AEO 2023 Table 40'!H:H,MATCH('psgr LDVs'!$B19,'AEO 2023 Table 40'!$B:$B,0))</f>
        <v>56.582644999999999</v>
      </c>
      <c r="F19">
        <f>INDEX('AEO 2023 Table 40'!I:I,MATCH('psgr LDVs'!$B19,'AEO 2023 Table 40'!$B:$B,0))</f>
        <v>58.322226999999998</v>
      </c>
      <c r="G19">
        <f>INDEX('AEO 2023 Table 40'!J:J,MATCH('psgr LDVs'!$B19,'AEO 2023 Table 40'!$B:$B,0))</f>
        <v>59.783313999999997</v>
      </c>
      <c r="H19">
        <f>INDEX('AEO 2023 Table 40'!K:K,MATCH('psgr LDVs'!$B19,'AEO 2023 Table 40'!$B:$B,0))</f>
        <v>64.222374000000002</v>
      </c>
      <c r="I19">
        <f>INDEX('AEO 2023 Table 40'!L:L,MATCH('psgr LDVs'!$B19,'AEO 2023 Table 40'!$B:$B,0))</f>
        <v>65.997482000000005</v>
      </c>
      <c r="J19">
        <f>INDEX('AEO 2023 Table 40'!M:M,MATCH('psgr LDVs'!$B19,'AEO 2023 Table 40'!$B:$B,0))</f>
        <v>68.148635999999996</v>
      </c>
      <c r="K19">
        <f>INDEX('AEO 2023 Table 40'!N:N,MATCH('psgr LDVs'!$B19,'AEO 2023 Table 40'!$B:$B,0))</f>
        <v>72.759444999999999</v>
      </c>
      <c r="L19">
        <f>INDEX('AEO 2023 Table 40'!O:O,MATCH('psgr LDVs'!$B19,'AEO 2023 Table 40'!$B:$B,0))</f>
        <v>74.876166999999995</v>
      </c>
      <c r="M19">
        <f>INDEX('AEO 2023 Table 40'!P:P,MATCH('psgr LDVs'!$B19,'AEO 2023 Table 40'!$B:$B,0))</f>
        <v>76.446303999999998</v>
      </c>
      <c r="N19">
        <f>INDEX('AEO 2023 Table 40'!Q:Q,MATCH('psgr LDVs'!$B19,'AEO 2023 Table 40'!$B:$B,0))</f>
        <v>77.157302999999999</v>
      </c>
      <c r="O19">
        <f>INDEX('AEO 2023 Table 40'!R:R,MATCH('psgr LDVs'!$B19,'AEO 2023 Table 40'!$B:$B,0))</f>
        <v>78.145363000000003</v>
      </c>
      <c r="P19">
        <f>INDEX('AEO 2023 Table 40'!S:S,MATCH('psgr LDVs'!$B19,'AEO 2023 Table 40'!$B:$B,0))</f>
        <v>78.735664</v>
      </c>
      <c r="Q19">
        <f>INDEX('AEO 2023 Table 40'!T:T,MATCH('psgr LDVs'!$B19,'AEO 2023 Table 40'!$B:$B,0))</f>
        <v>79.269256999999996</v>
      </c>
      <c r="R19">
        <f>INDEX('AEO 2023 Table 40'!U:U,MATCH('psgr LDVs'!$B19,'AEO 2023 Table 40'!$B:$B,0))</f>
        <v>79.864814999999993</v>
      </c>
      <c r="S19">
        <f>INDEX('AEO 2023 Table 40'!V:V,MATCH('psgr LDVs'!$B19,'AEO 2023 Table 40'!$B:$B,0))</f>
        <v>80.311751999999998</v>
      </c>
      <c r="T19">
        <f>INDEX('AEO 2023 Table 40'!W:W,MATCH('psgr LDVs'!$B19,'AEO 2023 Table 40'!$B:$B,0))</f>
        <v>80.510566999999995</v>
      </c>
      <c r="U19">
        <f>INDEX('AEO 2023 Table 40'!X:X,MATCH('psgr LDVs'!$B19,'AEO 2023 Table 40'!$B:$B,0))</f>
        <v>80.643073999999999</v>
      </c>
      <c r="V19">
        <f>INDEX('AEO 2023 Table 40'!Y:Y,MATCH('psgr LDVs'!$B19,'AEO 2023 Table 40'!$B:$B,0))</f>
        <v>81.042243999999997</v>
      </c>
      <c r="W19">
        <f>INDEX('AEO 2023 Table 40'!Z:Z,MATCH('psgr LDVs'!$B19,'AEO 2023 Table 40'!$B:$B,0))</f>
        <v>80.790893999999994</v>
      </c>
      <c r="X19">
        <f>INDEX('AEO 2023 Table 40'!AA:AA,MATCH('psgr LDVs'!$B19,'AEO 2023 Table 40'!$B:$B,0))</f>
        <v>80.999863000000005</v>
      </c>
      <c r="Y19">
        <f>INDEX('AEO 2023 Table 40'!AB:AB,MATCH('psgr LDVs'!$B19,'AEO 2023 Table 40'!$B:$B,0))</f>
        <v>81.213393999999994</v>
      </c>
      <c r="Z19">
        <f>INDEX('AEO 2023 Table 40'!AC:AC,MATCH('psgr LDVs'!$B19,'AEO 2023 Table 40'!$B:$B,0))</f>
        <v>81.251564000000002</v>
      </c>
      <c r="AA19">
        <f>INDEX('AEO 2023 Table 40'!AD:AD,MATCH('psgr LDVs'!$B19,'AEO 2023 Table 40'!$B:$B,0))</f>
        <v>81.126784999999998</v>
      </c>
      <c r="AB19">
        <f>INDEX('AEO 2023 Table 40'!AE:AE,MATCH('psgr LDVs'!$B19,'AEO 2023 Table 40'!$B:$B,0))</f>
        <v>80.963654000000005</v>
      </c>
      <c r="AC19">
        <f>INDEX('AEO 2023 Table 40'!AF:AF,MATCH('psgr LDVs'!$B19,'AEO 2023 Table 40'!$B:$B,0))</f>
        <v>81.962256999999994</v>
      </c>
      <c r="AD19">
        <f>INDEX('AEO 2023 Table 40'!AG:AG,MATCH('psgr LDVs'!$B19,'AEO 2023 Table 40'!$B:$B,0))</f>
        <v>81.685669000000004</v>
      </c>
      <c r="AE19">
        <f>INDEX('AEO 2023 Table 40'!AH:AH,MATCH('psgr LDVs'!$B19,'AEO 2023 Table 40'!$B:$B,0))</f>
        <v>81.574020000000004</v>
      </c>
      <c r="AF19">
        <f>INDEX('AEO 2023 Table 40'!AI:AI,MATCH('psgr LDVs'!$B19,'AEO 2023 Table 40'!$B:$B,0))</f>
        <v>82.338425000000001</v>
      </c>
      <c r="AG19">
        <f>INDEX('AEO 2023 Table 40'!AJ:AJ,MATCH('psgr LDVs'!$B19,'AEO 2023 Table 40'!$B:$B,0))</f>
        <v>82.243483999999995</v>
      </c>
    </row>
    <row r="20" spans="1:33">
      <c r="A20" s="117"/>
      <c r="B20" s="110"/>
      <c r="D20"/>
    </row>
    <row r="21" spans="1:33">
      <c r="A21" s="117"/>
      <c r="B21" s="110"/>
      <c r="D21"/>
    </row>
    <row r="22" spans="1:33">
      <c r="A22" s="117" t="s">
        <v>114</v>
      </c>
      <c r="B22" s="110" t="s">
        <v>891</v>
      </c>
      <c r="C22">
        <f>INDEX('AEO 2021 Table 40'!G:G,MATCH('psgr LDVs'!$B22,'AEO 2021 Table 40'!$B:$B,0))</f>
        <v>30.781351000000001</v>
      </c>
      <c r="D22">
        <f>INDEX('AEO 2022 Table 40'!H:H,MATCH('psgr LDVs'!$B22,'AEO 2022 Table 40'!$B:$B,0))</f>
        <v>31.007663999999998</v>
      </c>
      <c r="E22">
        <f>INDEX('AEO 2023 Table 40'!H:H,MATCH('psgr LDVs'!$B22,'AEO 2023 Table 40'!$B:$B,0))</f>
        <v>31.474534999999999</v>
      </c>
      <c r="F22">
        <f>INDEX('AEO 2023 Table 40'!I:I,MATCH('psgr LDVs'!$B22,'AEO 2023 Table 40'!$B:$B,0))</f>
        <v>32.258201999999997</v>
      </c>
      <c r="G22">
        <f>INDEX('AEO 2023 Table 40'!J:J,MATCH('psgr LDVs'!$B22,'AEO 2023 Table 40'!$B:$B,0))</f>
        <v>32.771262999999998</v>
      </c>
      <c r="H22">
        <f>INDEX('AEO 2023 Table 40'!K:K,MATCH('psgr LDVs'!$B22,'AEO 2023 Table 40'!$B:$B,0))</f>
        <v>34.091709000000002</v>
      </c>
      <c r="I22">
        <f>INDEX('AEO 2023 Table 40'!L:L,MATCH('psgr LDVs'!$B22,'AEO 2023 Table 40'!$B:$B,0))</f>
        <v>34.730381000000001</v>
      </c>
      <c r="J22">
        <f>INDEX('AEO 2023 Table 40'!M:M,MATCH('psgr LDVs'!$B22,'AEO 2023 Table 40'!$B:$B,0))</f>
        <v>35.098861999999997</v>
      </c>
      <c r="K22">
        <f>INDEX('AEO 2023 Table 40'!N:N,MATCH('psgr LDVs'!$B22,'AEO 2023 Table 40'!$B:$B,0))</f>
        <v>36.101894000000001</v>
      </c>
      <c r="L22">
        <f>INDEX('AEO 2023 Table 40'!O:O,MATCH('psgr LDVs'!$B22,'AEO 2023 Table 40'!$B:$B,0))</f>
        <v>36.198936000000003</v>
      </c>
      <c r="M22">
        <f>INDEX('AEO 2023 Table 40'!P:P,MATCH('psgr LDVs'!$B22,'AEO 2023 Table 40'!$B:$B,0))</f>
        <v>36.233508999999998</v>
      </c>
      <c r="N22">
        <f>INDEX('AEO 2023 Table 40'!Q:Q,MATCH('psgr LDVs'!$B22,'AEO 2023 Table 40'!$B:$B,0))</f>
        <v>36.298332000000002</v>
      </c>
      <c r="O22">
        <f>INDEX('AEO 2023 Table 40'!R:R,MATCH('psgr LDVs'!$B22,'AEO 2023 Table 40'!$B:$B,0))</f>
        <v>36.403446000000002</v>
      </c>
      <c r="P22">
        <f>INDEX('AEO 2023 Table 40'!S:S,MATCH('psgr LDVs'!$B22,'AEO 2023 Table 40'!$B:$B,0))</f>
        <v>36.559204000000001</v>
      </c>
      <c r="Q22">
        <f>INDEX('AEO 2023 Table 40'!T:T,MATCH('psgr LDVs'!$B22,'AEO 2023 Table 40'!$B:$B,0))</f>
        <v>36.726031999999996</v>
      </c>
      <c r="R22">
        <f>INDEX('AEO 2023 Table 40'!U:U,MATCH('psgr LDVs'!$B22,'AEO 2023 Table 40'!$B:$B,0))</f>
        <v>36.919617000000002</v>
      </c>
      <c r="S22">
        <f>INDEX('AEO 2023 Table 40'!V:V,MATCH('psgr LDVs'!$B22,'AEO 2023 Table 40'!$B:$B,0))</f>
        <v>37.081150000000001</v>
      </c>
      <c r="T22">
        <f>INDEX('AEO 2023 Table 40'!W:W,MATCH('psgr LDVs'!$B22,'AEO 2023 Table 40'!$B:$B,0))</f>
        <v>37.230862000000002</v>
      </c>
      <c r="U22">
        <f>INDEX('AEO 2023 Table 40'!X:X,MATCH('psgr LDVs'!$B22,'AEO 2023 Table 40'!$B:$B,0))</f>
        <v>37.362372999999998</v>
      </c>
      <c r="V22">
        <f>INDEX('AEO 2023 Table 40'!Y:Y,MATCH('psgr LDVs'!$B22,'AEO 2023 Table 40'!$B:$B,0))</f>
        <v>37.537132</v>
      </c>
      <c r="W22">
        <f>INDEX('AEO 2023 Table 40'!Z:Z,MATCH('psgr LDVs'!$B22,'AEO 2023 Table 40'!$B:$B,0))</f>
        <v>37.595371</v>
      </c>
      <c r="X22">
        <f>INDEX('AEO 2023 Table 40'!AA:AA,MATCH('psgr LDVs'!$B22,'AEO 2023 Table 40'!$B:$B,0))</f>
        <v>37.644672</v>
      </c>
      <c r="Y22">
        <f>INDEX('AEO 2023 Table 40'!AB:AB,MATCH('psgr LDVs'!$B22,'AEO 2023 Table 40'!$B:$B,0))</f>
        <v>37.679478000000003</v>
      </c>
      <c r="Z22">
        <f>INDEX('AEO 2023 Table 40'!AC:AC,MATCH('psgr LDVs'!$B22,'AEO 2023 Table 40'!$B:$B,0))</f>
        <v>37.697353</v>
      </c>
      <c r="AA22">
        <f>INDEX('AEO 2023 Table 40'!AD:AD,MATCH('psgr LDVs'!$B22,'AEO 2023 Table 40'!$B:$B,0))</f>
        <v>37.670639000000001</v>
      </c>
      <c r="AB22">
        <f>INDEX('AEO 2023 Table 40'!AE:AE,MATCH('psgr LDVs'!$B22,'AEO 2023 Table 40'!$B:$B,0))</f>
        <v>37.652602999999999</v>
      </c>
      <c r="AC22">
        <f>INDEX('AEO 2023 Table 40'!AF:AF,MATCH('psgr LDVs'!$B22,'AEO 2023 Table 40'!$B:$B,0))</f>
        <v>37.630749000000002</v>
      </c>
      <c r="AD22">
        <f>INDEX('AEO 2023 Table 40'!AG:AG,MATCH('psgr LDVs'!$B22,'AEO 2023 Table 40'!$B:$B,0))</f>
        <v>37.609749000000001</v>
      </c>
      <c r="AE22">
        <f>INDEX('AEO 2023 Table 40'!AH:AH,MATCH('psgr LDVs'!$B22,'AEO 2023 Table 40'!$B:$B,0))</f>
        <v>37.587443999999998</v>
      </c>
      <c r="AF22">
        <f>INDEX('AEO 2023 Table 40'!AI:AI,MATCH('psgr LDVs'!$B22,'AEO 2023 Table 40'!$B:$B,0))</f>
        <v>37.702198000000003</v>
      </c>
      <c r="AG22">
        <f>INDEX('AEO 2023 Table 40'!AJ:AJ,MATCH('psgr LDVs'!$B22,'AEO 2023 Table 40'!$B:$B,0))</f>
        <v>37.677174000000001</v>
      </c>
    </row>
    <row r="23" spans="1:33">
      <c r="A23" s="117" t="s">
        <v>115</v>
      </c>
      <c r="B23" s="110" t="s">
        <v>892</v>
      </c>
      <c r="C23">
        <f>INDEX('AEO 2021 Table 40'!G:G,MATCH('psgr LDVs'!$B23,'AEO 2021 Table 40'!$B:$B,0))</f>
        <v>37.262664999999998</v>
      </c>
      <c r="D23">
        <f>INDEX('AEO 2022 Table 40'!H:H,MATCH('psgr LDVs'!$B23,'AEO 2022 Table 40'!$B:$B,0))</f>
        <v>37.846778999999998</v>
      </c>
      <c r="E23">
        <f>INDEX('AEO 2023 Table 40'!H:H,MATCH('psgr LDVs'!$B23,'AEO 2023 Table 40'!$B:$B,0))</f>
        <v>38.896144999999997</v>
      </c>
      <c r="F23">
        <f>INDEX('AEO 2023 Table 40'!I:I,MATCH('psgr LDVs'!$B23,'AEO 2023 Table 40'!$B:$B,0))</f>
        <v>39.172198999999999</v>
      </c>
      <c r="G23">
        <f>INDEX('AEO 2023 Table 40'!J:J,MATCH('psgr LDVs'!$B23,'AEO 2023 Table 40'!$B:$B,0))</f>
        <v>39.450519999999997</v>
      </c>
      <c r="H23">
        <f>INDEX('AEO 2023 Table 40'!K:K,MATCH('psgr LDVs'!$B23,'AEO 2023 Table 40'!$B:$B,0))</f>
        <v>40.478293999999998</v>
      </c>
      <c r="I23">
        <f>INDEX('AEO 2023 Table 40'!L:L,MATCH('psgr LDVs'!$B23,'AEO 2023 Table 40'!$B:$B,0))</f>
        <v>40.917580000000001</v>
      </c>
      <c r="J23">
        <f>INDEX('AEO 2023 Table 40'!M:M,MATCH('psgr LDVs'!$B23,'AEO 2023 Table 40'!$B:$B,0))</f>
        <v>41.092564000000003</v>
      </c>
      <c r="K23">
        <f>INDEX('AEO 2023 Table 40'!N:N,MATCH('psgr LDVs'!$B23,'AEO 2023 Table 40'!$B:$B,0))</f>
        <v>41.729748000000001</v>
      </c>
      <c r="L23">
        <f>INDEX('AEO 2023 Table 40'!O:O,MATCH('psgr LDVs'!$B23,'AEO 2023 Table 40'!$B:$B,0))</f>
        <v>41.800175000000003</v>
      </c>
      <c r="M23">
        <f>INDEX('AEO 2023 Table 40'!P:P,MATCH('psgr LDVs'!$B23,'AEO 2023 Table 40'!$B:$B,0))</f>
        <v>41.81953</v>
      </c>
      <c r="N23">
        <f>INDEX('AEO 2023 Table 40'!Q:Q,MATCH('psgr LDVs'!$B23,'AEO 2023 Table 40'!$B:$B,0))</f>
        <v>41.887058000000003</v>
      </c>
      <c r="O23">
        <f>INDEX('AEO 2023 Table 40'!R:R,MATCH('psgr LDVs'!$B23,'AEO 2023 Table 40'!$B:$B,0))</f>
        <v>41.943370999999999</v>
      </c>
      <c r="P23">
        <f>INDEX('AEO 2023 Table 40'!S:S,MATCH('psgr LDVs'!$B23,'AEO 2023 Table 40'!$B:$B,0))</f>
        <v>42.070338999999997</v>
      </c>
      <c r="Q23">
        <f>INDEX('AEO 2023 Table 40'!T:T,MATCH('psgr LDVs'!$B23,'AEO 2023 Table 40'!$B:$B,0))</f>
        <v>42.191150999999998</v>
      </c>
      <c r="R23">
        <f>INDEX('AEO 2023 Table 40'!U:U,MATCH('psgr LDVs'!$B23,'AEO 2023 Table 40'!$B:$B,0))</f>
        <v>42.347411999999998</v>
      </c>
      <c r="S23">
        <f>INDEX('AEO 2023 Table 40'!V:V,MATCH('psgr LDVs'!$B23,'AEO 2023 Table 40'!$B:$B,0))</f>
        <v>42.445160000000001</v>
      </c>
      <c r="T23">
        <f>INDEX('AEO 2023 Table 40'!W:W,MATCH('psgr LDVs'!$B23,'AEO 2023 Table 40'!$B:$B,0))</f>
        <v>42.578372999999999</v>
      </c>
      <c r="U23">
        <f>INDEX('AEO 2023 Table 40'!X:X,MATCH('psgr LDVs'!$B23,'AEO 2023 Table 40'!$B:$B,0))</f>
        <v>42.693438999999998</v>
      </c>
      <c r="V23">
        <f>INDEX('AEO 2023 Table 40'!Y:Y,MATCH('psgr LDVs'!$B23,'AEO 2023 Table 40'!$B:$B,0))</f>
        <v>42.824936000000001</v>
      </c>
      <c r="W23">
        <f>INDEX('AEO 2023 Table 40'!Z:Z,MATCH('psgr LDVs'!$B23,'AEO 2023 Table 40'!$B:$B,0))</f>
        <v>42.870502000000002</v>
      </c>
      <c r="X23">
        <f>INDEX('AEO 2023 Table 40'!AA:AA,MATCH('psgr LDVs'!$B23,'AEO 2023 Table 40'!$B:$B,0))</f>
        <v>42.926246999999996</v>
      </c>
      <c r="Y23">
        <f>INDEX('AEO 2023 Table 40'!AB:AB,MATCH('psgr LDVs'!$B23,'AEO 2023 Table 40'!$B:$B,0))</f>
        <v>42.942985999999998</v>
      </c>
      <c r="Z23">
        <f>INDEX('AEO 2023 Table 40'!AC:AC,MATCH('psgr LDVs'!$B23,'AEO 2023 Table 40'!$B:$B,0))</f>
        <v>42.973300999999999</v>
      </c>
      <c r="AA23">
        <f>INDEX('AEO 2023 Table 40'!AD:AD,MATCH('psgr LDVs'!$B23,'AEO 2023 Table 40'!$B:$B,0))</f>
        <v>42.916397000000003</v>
      </c>
      <c r="AB23">
        <f>INDEX('AEO 2023 Table 40'!AE:AE,MATCH('psgr LDVs'!$B23,'AEO 2023 Table 40'!$B:$B,0))</f>
        <v>42.888710000000003</v>
      </c>
      <c r="AC23">
        <f>INDEX('AEO 2023 Table 40'!AF:AF,MATCH('psgr LDVs'!$B23,'AEO 2023 Table 40'!$B:$B,0))</f>
        <v>42.833587999999999</v>
      </c>
      <c r="AD23">
        <f>INDEX('AEO 2023 Table 40'!AG:AG,MATCH('psgr LDVs'!$B23,'AEO 2023 Table 40'!$B:$B,0))</f>
        <v>42.803246000000001</v>
      </c>
      <c r="AE23">
        <f>INDEX('AEO 2023 Table 40'!AH:AH,MATCH('psgr LDVs'!$B23,'AEO 2023 Table 40'!$B:$B,0))</f>
        <v>42.745444999999997</v>
      </c>
      <c r="AF23">
        <f>INDEX('AEO 2023 Table 40'!AI:AI,MATCH('psgr LDVs'!$B23,'AEO 2023 Table 40'!$B:$B,0))</f>
        <v>42.872841000000001</v>
      </c>
      <c r="AG23">
        <f>INDEX('AEO 2023 Table 40'!AJ:AJ,MATCH('psgr LDVs'!$B23,'AEO 2023 Table 40'!$B:$B,0))</f>
        <v>42.809944000000002</v>
      </c>
    </row>
    <row r="24" spans="1:33">
      <c r="A24" s="117"/>
      <c r="B24" s="110"/>
      <c r="D24"/>
    </row>
    <row r="25" spans="1:33">
      <c r="A25" s="117" t="s">
        <v>114</v>
      </c>
      <c r="B25" s="110" t="s">
        <v>893</v>
      </c>
      <c r="C25">
        <f>INDEX('AEO 2021 Table 40'!G:G,MATCH('psgr LDVs'!$B25,'AEO 2021 Table 40'!$B:$B,0))</f>
        <v>30.990406</v>
      </c>
      <c r="D25">
        <f>INDEX('AEO 2022 Table 40'!H:H,MATCH('psgr LDVs'!$B25,'AEO 2022 Table 40'!$B:$B,0))</f>
        <v>31.480324</v>
      </c>
      <c r="E25">
        <f>INDEX('AEO 2023 Table 40'!H:H,MATCH('psgr LDVs'!$B25,'AEO 2023 Table 40'!$B:$B,0))</f>
        <v>31.966473000000001</v>
      </c>
      <c r="F25">
        <f>INDEX('AEO 2023 Table 40'!I:I,MATCH('psgr LDVs'!$B25,'AEO 2023 Table 40'!$B:$B,0))</f>
        <v>32.779986999999998</v>
      </c>
      <c r="G25">
        <f>INDEX('AEO 2023 Table 40'!J:J,MATCH('psgr LDVs'!$B25,'AEO 2023 Table 40'!$B:$B,0))</f>
        <v>33.299872999999998</v>
      </c>
      <c r="H25">
        <f>INDEX('AEO 2023 Table 40'!K:K,MATCH('psgr LDVs'!$B25,'AEO 2023 Table 40'!$B:$B,0))</f>
        <v>34.640349999999998</v>
      </c>
      <c r="I25">
        <f>INDEX('AEO 2023 Table 40'!L:L,MATCH('psgr LDVs'!$B25,'AEO 2023 Table 40'!$B:$B,0))</f>
        <v>35.296000999999997</v>
      </c>
      <c r="J25">
        <f>INDEX('AEO 2023 Table 40'!M:M,MATCH('psgr LDVs'!$B25,'AEO 2023 Table 40'!$B:$B,0))</f>
        <v>35.667622000000001</v>
      </c>
      <c r="K25">
        <f>INDEX('AEO 2023 Table 40'!N:N,MATCH('psgr LDVs'!$B25,'AEO 2023 Table 40'!$B:$B,0))</f>
        <v>36.691806999999997</v>
      </c>
      <c r="L25">
        <f>INDEX('AEO 2023 Table 40'!O:O,MATCH('psgr LDVs'!$B25,'AEO 2023 Table 40'!$B:$B,0))</f>
        <v>36.792664000000002</v>
      </c>
      <c r="M25">
        <f>INDEX('AEO 2023 Table 40'!P:P,MATCH('psgr LDVs'!$B25,'AEO 2023 Table 40'!$B:$B,0))</f>
        <v>36.83437</v>
      </c>
      <c r="N25">
        <f>INDEX('AEO 2023 Table 40'!Q:Q,MATCH('psgr LDVs'!$B25,'AEO 2023 Table 40'!$B:$B,0))</f>
        <v>36.903015000000003</v>
      </c>
      <c r="O25">
        <f>INDEX('AEO 2023 Table 40'!R:R,MATCH('psgr LDVs'!$B25,'AEO 2023 Table 40'!$B:$B,0))</f>
        <v>37.012318</v>
      </c>
      <c r="P25">
        <f>INDEX('AEO 2023 Table 40'!S:S,MATCH('psgr LDVs'!$B25,'AEO 2023 Table 40'!$B:$B,0))</f>
        <v>37.172840000000001</v>
      </c>
      <c r="Q25">
        <f>INDEX('AEO 2023 Table 40'!T:T,MATCH('psgr LDVs'!$B25,'AEO 2023 Table 40'!$B:$B,0))</f>
        <v>37.345722000000002</v>
      </c>
      <c r="R25">
        <f>INDEX('AEO 2023 Table 40'!U:U,MATCH('psgr LDVs'!$B25,'AEO 2023 Table 40'!$B:$B,0))</f>
        <v>37.546238000000002</v>
      </c>
      <c r="S25">
        <f>INDEX('AEO 2023 Table 40'!V:V,MATCH('psgr LDVs'!$B25,'AEO 2023 Table 40'!$B:$B,0))</f>
        <v>37.715713999999998</v>
      </c>
      <c r="T25">
        <f>INDEX('AEO 2023 Table 40'!W:W,MATCH('psgr LDVs'!$B25,'AEO 2023 Table 40'!$B:$B,0))</f>
        <v>37.871662000000001</v>
      </c>
      <c r="U25">
        <f>INDEX('AEO 2023 Table 40'!X:X,MATCH('psgr LDVs'!$B25,'AEO 2023 Table 40'!$B:$B,0))</f>
        <v>38.007815999999998</v>
      </c>
      <c r="V25">
        <f>INDEX('AEO 2023 Table 40'!Y:Y,MATCH('psgr LDVs'!$B25,'AEO 2023 Table 40'!$B:$B,0))</f>
        <v>38.191890999999998</v>
      </c>
      <c r="W25">
        <f>INDEX('AEO 2023 Table 40'!Z:Z,MATCH('psgr LDVs'!$B25,'AEO 2023 Table 40'!$B:$B,0))</f>
        <v>38.253666000000003</v>
      </c>
      <c r="X25">
        <f>INDEX('AEO 2023 Table 40'!AA:AA,MATCH('psgr LDVs'!$B25,'AEO 2023 Table 40'!$B:$B,0))</f>
        <v>38.310344999999998</v>
      </c>
      <c r="Y25">
        <f>INDEX('AEO 2023 Table 40'!AB:AB,MATCH('psgr LDVs'!$B25,'AEO 2023 Table 40'!$B:$B,0))</f>
        <v>38.350475000000003</v>
      </c>
      <c r="Z25">
        <f>INDEX('AEO 2023 Table 40'!AC:AC,MATCH('psgr LDVs'!$B25,'AEO 2023 Table 40'!$B:$B,0))</f>
        <v>38.373412999999999</v>
      </c>
      <c r="AA25">
        <f>INDEX('AEO 2023 Table 40'!AD:AD,MATCH('psgr LDVs'!$B25,'AEO 2023 Table 40'!$B:$B,0))</f>
        <v>38.350490999999998</v>
      </c>
      <c r="AB25">
        <f>INDEX('AEO 2023 Table 40'!AE:AE,MATCH('psgr LDVs'!$B25,'AEO 2023 Table 40'!$B:$B,0))</f>
        <v>38.336029000000003</v>
      </c>
      <c r="AC25">
        <f>INDEX('AEO 2023 Table 40'!AF:AF,MATCH('psgr LDVs'!$B25,'AEO 2023 Table 40'!$B:$B,0))</f>
        <v>38.317222999999998</v>
      </c>
      <c r="AD25">
        <f>INDEX('AEO 2023 Table 40'!AG:AG,MATCH('psgr LDVs'!$B25,'AEO 2023 Table 40'!$B:$B,0))</f>
        <v>38.299506999999998</v>
      </c>
      <c r="AE25">
        <f>INDEX('AEO 2023 Table 40'!AH:AH,MATCH('psgr LDVs'!$B25,'AEO 2023 Table 40'!$B:$B,0))</f>
        <v>38.282127000000003</v>
      </c>
      <c r="AF25">
        <f>INDEX('AEO 2023 Table 40'!AI:AI,MATCH('psgr LDVs'!$B25,'AEO 2023 Table 40'!$B:$B,0))</f>
        <v>38.408054</v>
      </c>
      <c r="AG25">
        <f>INDEX('AEO 2023 Table 40'!AJ:AJ,MATCH('psgr LDVs'!$B25,'AEO 2023 Table 40'!$B:$B,0))</f>
        <v>38.387290999999998</v>
      </c>
    </row>
    <row r="26" spans="1:33">
      <c r="A26" s="117" t="s">
        <v>112</v>
      </c>
      <c r="B26" s="110" t="s">
        <v>894</v>
      </c>
      <c r="C26">
        <f>INDEX('AEO 2021 Table 40'!G:G,MATCH('psgr LDVs'!$B26,'AEO 2021 Table 40'!$B:$B,0))</f>
        <v>0</v>
      </c>
      <c r="D26">
        <f>INDEX('AEO 2022 Table 40'!H:H,MATCH('psgr LDVs'!$B26,'AEO 2022 Table 40'!$B:$B,0))</f>
        <v>0</v>
      </c>
      <c r="E26">
        <f>INDEX('AEO 2023 Table 40'!H:H,MATCH('psgr LDVs'!$B26,'AEO 2023 Table 40'!$B:$B,0))</f>
        <v>0</v>
      </c>
      <c r="F26">
        <f>INDEX('AEO 2023 Table 40'!I:I,MATCH('psgr LDVs'!$B26,'AEO 2023 Table 40'!$B:$B,0))</f>
        <v>0</v>
      </c>
      <c r="G26">
        <f>INDEX('AEO 2023 Table 40'!J:J,MATCH('psgr LDVs'!$B26,'AEO 2023 Table 40'!$B:$B,0))</f>
        <v>0</v>
      </c>
      <c r="H26">
        <f>INDEX('AEO 2023 Table 40'!K:K,MATCH('psgr LDVs'!$B26,'AEO 2023 Table 40'!$B:$B,0))</f>
        <v>0</v>
      </c>
      <c r="I26">
        <f>INDEX('AEO 2023 Table 40'!L:L,MATCH('psgr LDVs'!$B26,'AEO 2023 Table 40'!$B:$B,0))</f>
        <v>0</v>
      </c>
      <c r="J26">
        <f>INDEX('AEO 2023 Table 40'!M:M,MATCH('psgr LDVs'!$B26,'AEO 2023 Table 40'!$B:$B,0))</f>
        <v>0</v>
      </c>
      <c r="K26">
        <f>INDEX('AEO 2023 Table 40'!N:N,MATCH('psgr LDVs'!$B26,'AEO 2023 Table 40'!$B:$B,0))</f>
        <v>0</v>
      </c>
      <c r="L26">
        <f>INDEX('AEO 2023 Table 40'!O:O,MATCH('psgr LDVs'!$B26,'AEO 2023 Table 40'!$B:$B,0))</f>
        <v>0</v>
      </c>
      <c r="M26">
        <f>INDEX('AEO 2023 Table 40'!P:P,MATCH('psgr LDVs'!$B26,'AEO 2023 Table 40'!$B:$B,0))</f>
        <v>0</v>
      </c>
      <c r="N26">
        <f>INDEX('AEO 2023 Table 40'!Q:Q,MATCH('psgr LDVs'!$B26,'AEO 2023 Table 40'!$B:$B,0))</f>
        <v>0</v>
      </c>
      <c r="O26">
        <f>INDEX('AEO 2023 Table 40'!R:R,MATCH('psgr LDVs'!$B26,'AEO 2023 Table 40'!$B:$B,0))</f>
        <v>0</v>
      </c>
      <c r="P26">
        <f>INDEX('AEO 2023 Table 40'!S:S,MATCH('psgr LDVs'!$B26,'AEO 2023 Table 40'!$B:$B,0))</f>
        <v>0</v>
      </c>
      <c r="Q26">
        <f>INDEX('AEO 2023 Table 40'!T:T,MATCH('psgr LDVs'!$B26,'AEO 2023 Table 40'!$B:$B,0))</f>
        <v>0</v>
      </c>
      <c r="R26">
        <f>INDEX('AEO 2023 Table 40'!U:U,MATCH('psgr LDVs'!$B26,'AEO 2023 Table 40'!$B:$B,0))</f>
        <v>0</v>
      </c>
      <c r="S26">
        <f>INDEX('AEO 2023 Table 40'!V:V,MATCH('psgr LDVs'!$B26,'AEO 2023 Table 40'!$B:$B,0))</f>
        <v>0</v>
      </c>
      <c r="T26">
        <f>INDEX('AEO 2023 Table 40'!W:W,MATCH('psgr LDVs'!$B26,'AEO 2023 Table 40'!$B:$B,0))</f>
        <v>0</v>
      </c>
      <c r="U26">
        <f>INDEX('AEO 2023 Table 40'!X:X,MATCH('psgr LDVs'!$B26,'AEO 2023 Table 40'!$B:$B,0))</f>
        <v>0</v>
      </c>
      <c r="V26">
        <f>INDEX('AEO 2023 Table 40'!Y:Y,MATCH('psgr LDVs'!$B26,'AEO 2023 Table 40'!$B:$B,0))</f>
        <v>0</v>
      </c>
      <c r="W26">
        <f>INDEX('AEO 2023 Table 40'!Z:Z,MATCH('psgr LDVs'!$B26,'AEO 2023 Table 40'!$B:$B,0))</f>
        <v>0</v>
      </c>
      <c r="X26">
        <f>INDEX('AEO 2023 Table 40'!AA:AA,MATCH('psgr LDVs'!$B26,'AEO 2023 Table 40'!$B:$B,0))</f>
        <v>0</v>
      </c>
      <c r="Y26">
        <f>INDEX('AEO 2023 Table 40'!AB:AB,MATCH('psgr LDVs'!$B26,'AEO 2023 Table 40'!$B:$B,0))</f>
        <v>0</v>
      </c>
      <c r="Z26">
        <f>INDEX('AEO 2023 Table 40'!AC:AC,MATCH('psgr LDVs'!$B26,'AEO 2023 Table 40'!$B:$B,0))</f>
        <v>0</v>
      </c>
      <c r="AA26">
        <f>INDEX('AEO 2023 Table 40'!AD:AD,MATCH('psgr LDVs'!$B26,'AEO 2023 Table 40'!$B:$B,0))</f>
        <v>0</v>
      </c>
      <c r="AB26">
        <f>INDEX('AEO 2023 Table 40'!AE:AE,MATCH('psgr LDVs'!$B26,'AEO 2023 Table 40'!$B:$B,0))</f>
        <v>0</v>
      </c>
      <c r="AC26">
        <f>INDEX('AEO 2023 Table 40'!AF:AF,MATCH('psgr LDVs'!$B26,'AEO 2023 Table 40'!$B:$B,0))</f>
        <v>0</v>
      </c>
      <c r="AD26">
        <f>INDEX('AEO 2023 Table 40'!AG:AG,MATCH('psgr LDVs'!$B26,'AEO 2023 Table 40'!$B:$B,0))</f>
        <v>0</v>
      </c>
      <c r="AE26">
        <f>INDEX('AEO 2023 Table 40'!AH:AH,MATCH('psgr LDVs'!$B26,'AEO 2023 Table 40'!$B:$B,0))</f>
        <v>0</v>
      </c>
      <c r="AF26">
        <f>INDEX('AEO 2023 Table 40'!AI:AI,MATCH('psgr LDVs'!$B26,'AEO 2023 Table 40'!$B:$B,0))</f>
        <v>0</v>
      </c>
      <c r="AG26">
        <f>INDEX('AEO 2023 Table 40'!AJ:AJ,MATCH('psgr LDVs'!$B26,'AEO 2023 Table 40'!$B:$B,0))</f>
        <v>0</v>
      </c>
    </row>
    <row r="27" spans="1:33">
      <c r="A27" s="117" t="s">
        <v>112</v>
      </c>
      <c r="B27" s="110" t="s">
        <v>895</v>
      </c>
      <c r="C27">
        <f>INDEX('AEO 2021 Table 40'!G:G,MATCH('psgr LDVs'!$B27,'AEO 2021 Table 40'!$B:$B,0))</f>
        <v>99.170578000000006</v>
      </c>
      <c r="D27">
        <f>INDEX('AEO 2022 Table 40'!H:H,MATCH('psgr LDVs'!$B27,'AEO 2022 Table 40'!$B:$B,0))</f>
        <v>82.061508000000003</v>
      </c>
      <c r="E27">
        <f>INDEX('AEO 2023 Table 40'!H:H,MATCH('psgr LDVs'!$B27,'AEO 2023 Table 40'!$B:$B,0))</f>
        <v>78.673614999999998</v>
      </c>
      <c r="F27">
        <f>INDEX('AEO 2023 Table 40'!I:I,MATCH('psgr LDVs'!$B27,'AEO 2023 Table 40'!$B:$B,0))</f>
        <v>79.115157999999994</v>
      </c>
      <c r="G27">
        <f>INDEX('AEO 2023 Table 40'!J:J,MATCH('psgr LDVs'!$B27,'AEO 2023 Table 40'!$B:$B,0))</f>
        <v>79.009613000000002</v>
      </c>
      <c r="H27">
        <f>INDEX('AEO 2023 Table 40'!K:K,MATCH('psgr LDVs'!$B27,'AEO 2023 Table 40'!$B:$B,0))</f>
        <v>79.157691999999997</v>
      </c>
      <c r="I27">
        <f>INDEX('AEO 2023 Table 40'!L:L,MATCH('psgr LDVs'!$B27,'AEO 2023 Table 40'!$B:$B,0))</f>
        <v>79.246825999999999</v>
      </c>
      <c r="J27">
        <f>INDEX('AEO 2023 Table 40'!M:M,MATCH('psgr LDVs'!$B27,'AEO 2023 Table 40'!$B:$B,0))</f>
        <v>78.798050000000003</v>
      </c>
      <c r="K27">
        <f>INDEX('AEO 2023 Table 40'!N:N,MATCH('psgr LDVs'!$B27,'AEO 2023 Table 40'!$B:$B,0))</f>
        <v>78.658928000000003</v>
      </c>
      <c r="L27">
        <f>INDEX('AEO 2023 Table 40'!O:O,MATCH('psgr LDVs'!$B27,'AEO 2023 Table 40'!$B:$B,0))</f>
        <v>78.230034000000003</v>
      </c>
      <c r="M27">
        <f>INDEX('AEO 2023 Table 40'!P:P,MATCH('psgr LDVs'!$B27,'AEO 2023 Table 40'!$B:$B,0))</f>
        <v>77.53801</v>
      </c>
      <c r="N27">
        <f>INDEX('AEO 2023 Table 40'!Q:Q,MATCH('psgr LDVs'!$B27,'AEO 2023 Table 40'!$B:$B,0))</f>
        <v>76.870911000000007</v>
      </c>
      <c r="O27">
        <f>INDEX('AEO 2023 Table 40'!R:R,MATCH('psgr LDVs'!$B27,'AEO 2023 Table 40'!$B:$B,0))</f>
        <v>76.423714000000004</v>
      </c>
      <c r="P27">
        <f>INDEX('AEO 2023 Table 40'!S:S,MATCH('psgr LDVs'!$B27,'AEO 2023 Table 40'!$B:$B,0))</f>
        <v>76.065239000000005</v>
      </c>
      <c r="Q27">
        <f>INDEX('AEO 2023 Table 40'!T:T,MATCH('psgr LDVs'!$B27,'AEO 2023 Table 40'!$B:$B,0))</f>
        <v>75.783150000000006</v>
      </c>
      <c r="R27">
        <f>INDEX('AEO 2023 Table 40'!U:U,MATCH('psgr LDVs'!$B27,'AEO 2023 Table 40'!$B:$B,0))</f>
        <v>75.551544000000007</v>
      </c>
      <c r="S27">
        <f>INDEX('AEO 2023 Table 40'!V:V,MATCH('psgr LDVs'!$B27,'AEO 2023 Table 40'!$B:$B,0))</f>
        <v>75.347213999999994</v>
      </c>
      <c r="T27">
        <f>INDEX('AEO 2023 Table 40'!W:W,MATCH('psgr LDVs'!$B27,'AEO 2023 Table 40'!$B:$B,0))</f>
        <v>75.228767000000005</v>
      </c>
      <c r="U27">
        <f>INDEX('AEO 2023 Table 40'!X:X,MATCH('psgr LDVs'!$B27,'AEO 2023 Table 40'!$B:$B,0))</f>
        <v>75.166916000000001</v>
      </c>
      <c r="V27">
        <f>INDEX('AEO 2023 Table 40'!Y:Y,MATCH('psgr LDVs'!$B27,'AEO 2023 Table 40'!$B:$B,0))</f>
        <v>75.153998999999999</v>
      </c>
      <c r="W27">
        <f>INDEX('AEO 2023 Table 40'!Z:Z,MATCH('psgr LDVs'!$B27,'AEO 2023 Table 40'!$B:$B,0))</f>
        <v>75.140418999999994</v>
      </c>
      <c r="X27">
        <f>INDEX('AEO 2023 Table 40'!AA:AA,MATCH('psgr LDVs'!$B27,'AEO 2023 Table 40'!$B:$B,0))</f>
        <v>75.142737999999994</v>
      </c>
      <c r="Y27">
        <f>INDEX('AEO 2023 Table 40'!AB:AB,MATCH('psgr LDVs'!$B27,'AEO 2023 Table 40'!$B:$B,0))</f>
        <v>75.154358000000002</v>
      </c>
      <c r="Z27">
        <f>INDEX('AEO 2023 Table 40'!AC:AC,MATCH('psgr LDVs'!$B27,'AEO 2023 Table 40'!$B:$B,0))</f>
        <v>75.168082999999996</v>
      </c>
      <c r="AA27">
        <f>INDEX('AEO 2023 Table 40'!AD:AD,MATCH('psgr LDVs'!$B27,'AEO 2023 Table 40'!$B:$B,0))</f>
        <v>75.166167999999999</v>
      </c>
      <c r="AB27">
        <f>INDEX('AEO 2023 Table 40'!AE:AE,MATCH('psgr LDVs'!$B27,'AEO 2023 Table 40'!$B:$B,0))</f>
        <v>75.172545999999997</v>
      </c>
      <c r="AC27">
        <f>INDEX('AEO 2023 Table 40'!AF:AF,MATCH('psgr LDVs'!$B27,'AEO 2023 Table 40'!$B:$B,0))</f>
        <v>75.174392999999995</v>
      </c>
      <c r="AD27">
        <f>INDEX('AEO 2023 Table 40'!AG:AG,MATCH('psgr LDVs'!$B27,'AEO 2023 Table 40'!$B:$B,0))</f>
        <v>75.179169000000002</v>
      </c>
      <c r="AE27">
        <f>INDEX('AEO 2023 Table 40'!AH:AH,MATCH('psgr LDVs'!$B27,'AEO 2023 Table 40'!$B:$B,0))</f>
        <v>75.182761999999997</v>
      </c>
      <c r="AF27">
        <f>INDEX('AEO 2023 Table 40'!AI:AI,MATCH('psgr LDVs'!$B27,'AEO 2023 Table 40'!$B:$B,0))</f>
        <v>75.222054</v>
      </c>
      <c r="AG27">
        <f>INDEX('AEO 2023 Table 40'!AJ:AJ,MATCH('psgr LDVs'!$B27,'AEO 2023 Table 40'!$B:$B,0))</f>
        <v>75.225594000000001</v>
      </c>
    </row>
    <row r="28" spans="1:33">
      <c r="A28" s="117" t="s">
        <v>112</v>
      </c>
      <c r="B28" s="110" t="s">
        <v>896</v>
      </c>
      <c r="C28">
        <f>INDEX('AEO 2021 Table 40'!G:G,MATCH('psgr LDVs'!$B28,'AEO 2021 Table 40'!$B:$B,0))</f>
        <v>102.266846</v>
      </c>
      <c r="D28">
        <f>INDEX('AEO 2022 Table 40'!H:H,MATCH('psgr LDVs'!$B28,'AEO 2022 Table 40'!$B:$B,0))</f>
        <v>96.579704000000007</v>
      </c>
      <c r="E28">
        <f>INDEX('AEO 2023 Table 40'!H:H,MATCH('psgr LDVs'!$B28,'AEO 2023 Table 40'!$B:$B,0))</f>
        <v>97.036384999999996</v>
      </c>
      <c r="F28">
        <f>INDEX('AEO 2023 Table 40'!I:I,MATCH('psgr LDVs'!$B28,'AEO 2023 Table 40'!$B:$B,0))</f>
        <v>98.066856000000001</v>
      </c>
      <c r="G28">
        <f>INDEX('AEO 2023 Table 40'!J:J,MATCH('psgr LDVs'!$B28,'AEO 2023 Table 40'!$B:$B,0))</f>
        <v>98.784583999999995</v>
      </c>
      <c r="H28">
        <f>INDEX('AEO 2023 Table 40'!K:K,MATCH('psgr LDVs'!$B28,'AEO 2023 Table 40'!$B:$B,0))</f>
        <v>99.700890000000001</v>
      </c>
      <c r="I28">
        <f>INDEX('AEO 2023 Table 40'!L:L,MATCH('psgr LDVs'!$B28,'AEO 2023 Table 40'!$B:$B,0))</f>
        <v>100.49717699999999</v>
      </c>
      <c r="J28">
        <f>INDEX('AEO 2023 Table 40'!M:M,MATCH('psgr LDVs'!$B28,'AEO 2023 Table 40'!$B:$B,0))</f>
        <v>100.411064</v>
      </c>
      <c r="K28">
        <f>INDEX('AEO 2023 Table 40'!N:N,MATCH('psgr LDVs'!$B28,'AEO 2023 Table 40'!$B:$B,0))</f>
        <v>100.386009</v>
      </c>
      <c r="L28">
        <f>INDEX('AEO 2023 Table 40'!O:O,MATCH('psgr LDVs'!$B28,'AEO 2023 Table 40'!$B:$B,0))</f>
        <v>100.19570899999999</v>
      </c>
      <c r="M28">
        <f>INDEX('AEO 2023 Table 40'!P:P,MATCH('psgr LDVs'!$B28,'AEO 2023 Table 40'!$B:$B,0))</f>
        <v>100.063889</v>
      </c>
      <c r="N28">
        <f>INDEX('AEO 2023 Table 40'!Q:Q,MATCH('psgr LDVs'!$B28,'AEO 2023 Table 40'!$B:$B,0))</f>
        <v>100.016251</v>
      </c>
      <c r="O28">
        <f>INDEX('AEO 2023 Table 40'!R:R,MATCH('psgr LDVs'!$B28,'AEO 2023 Table 40'!$B:$B,0))</f>
        <v>99.958106999999998</v>
      </c>
      <c r="P28">
        <f>INDEX('AEO 2023 Table 40'!S:S,MATCH('psgr LDVs'!$B28,'AEO 2023 Table 40'!$B:$B,0))</f>
        <v>99.909049999999993</v>
      </c>
      <c r="Q28">
        <f>INDEX('AEO 2023 Table 40'!T:T,MATCH('psgr LDVs'!$B28,'AEO 2023 Table 40'!$B:$B,0))</f>
        <v>99.860755999999995</v>
      </c>
      <c r="R28">
        <f>INDEX('AEO 2023 Table 40'!U:U,MATCH('psgr LDVs'!$B28,'AEO 2023 Table 40'!$B:$B,0))</f>
        <v>99.811797999999996</v>
      </c>
      <c r="S28">
        <f>INDEX('AEO 2023 Table 40'!V:V,MATCH('psgr LDVs'!$B28,'AEO 2023 Table 40'!$B:$B,0))</f>
        <v>99.769362999999998</v>
      </c>
      <c r="T28">
        <f>INDEX('AEO 2023 Table 40'!W:W,MATCH('psgr LDVs'!$B28,'AEO 2023 Table 40'!$B:$B,0))</f>
        <v>99.750343000000001</v>
      </c>
      <c r="U28">
        <f>INDEX('AEO 2023 Table 40'!X:X,MATCH('psgr LDVs'!$B28,'AEO 2023 Table 40'!$B:$B,0))</f>
        <v>99.731949</v>
      </c>
      <c r="V28">
        <f>INDEX('AEO 2023 Table 40'!Y:Y,MATCH('psgr LDVs'!$B28,'AEO 2023 Table 40'!$B:$B,0))</f>
        <v>99.715950000000007</v>
      </c>
      <c r="W28">
        <f>INDEX('AEO 2023 Table 40'!Z:Z,MATCH('psgr LDVs'!$B28,'AEO 2023 Table 40'!$B:$B,0))</f>
        <v>99.705032000000003</v>
      </c>
      <c r="X28">
        <f>INDEX('AEO 2023 Table 40'!AA:AA,MATCH('psgr LDVs'!$B28,'AEO 2023 Table 40'!$B:$B,0))</f>
        <v>99.687331999999998</v>
      </c>
      <c r="Y28">
        <f>INDEX('AEO 2023 Table 40'!AB:AB,MATCH('psgr LDVs'!$B28,'AEO 2023 Table 40'!$B:$B,0))</f>
        <v>99.664947999999995</v>
      </c>
      <c r="Z28">
        <f>INDEX('AEO 2023 Table 40'!AC:AC,MATCH('psgr LDVs'!$B28,'AEO 2023 Table 40'!$B:$B,0))</f>
        <v>99.648071000000002</v>
      </c>
      <c r="AA28">
        <f>INDEX('AEO 2023 Table 40'!AD:AD,MATCH('psgr LDVs'!$B28,'AEO 2023 Table 40'!$B:$B,0))</f>
        <v>99.618324000000001</v>
      </c>
      <c r="AB28">
        <f>INDEX('AEO 2023 Table 40'!AE:AE,MATCH('psgr LDVs'!$B28,'AEO 2023 Table 40'!$B:$B,0))</f>
        <v>99.598129</v>
      </c>
      <c r="AC28">
        <f>INDEX('AEO 2023 Table 40'!AF:AF,MATCH('psgr LDVs'!$B28,'AEO 2023 Table 40'!$B:$B,0))</f>
        <v>99.527801999999994</v>
      </c>
      <c r="AD28">
        <f>INDEX('AEO 2023 Table 40'!AG:AG,MATCH('psgr LDVs'!$B28,'AEO 2023 Table 40'!$B:$B,0))</f>
        <v>99.505295000000004</v>
      </c>
      <c r="AE28">
        <f>INDEX('AEO 2023 Table 40'!AH:AH,MATCH('psgr LDVs'!$B28,'AEO 2023 Table 40'!$B:$B,0))</f>
        <v>99.474777000000003</v>
      </c>
      <c r="AF28">
        <f>INDEX('AEO 2023 Table 40'!AI:AI,MATCH('psgr LDVs'!$B28,'AEO 2023 Table 40'!$B:$B,0))</f>
        <v>99.457465999999997</v>
      </c>
      <c r="AG28">
        <f>INDEX('AEO 2023 Table 40'!AJ:AJ,MATCH('psgr LDVs'!$B28,'AEO 2023 Table 40'!$B:$B,0))</f>
        <v>99.424582999999998</v>
      </c>
    </row>
    <row r="29" spans="1:33">
      <c r="A29" s="117" t="s">
        <v>116</v>
      </c>
      <c r="B29" s="110" t="s">
        <v>897</v>
      </c>
      <c r="C29">
        <f>INDEX('AEO 2021 Table 40'!G:G,MATCH('psgr LDVs'!$B29,'AEO 2021 Table 40'!$B:$B,0))</f>
        <v>47.010894999999998</v>
      </c>
      <c r="D29">
        <f>INDEX('AEO 2022 Table 40'!H:H,MATCH('psgr LDVs'!$B29,'AEO 2022 Table 40'!$B:$B,0))</f>
        <v>51.267142999999997</v>
      </c>
      <c r="E29">
        <f>INDEX('AEO 2023 Table 40'!H:H,MATCH('psgr LDVs'!$B29,'AEO 2023 Table 40'!$B:$B,0))</f>
        <v>45.289116</v>
      </c>
      <c r="F29">
        <f>INDEX('AEO 2023 Table 40'!I:I,MATCH('psgr LDVs'!$B29,'AEO 2023 Table 40'!$B:$B,0))</f>
        <v>45.730449999999998</v>
      </c>
      <c r="G29">
        <f>INDEX('AEO 2023 Table 40'!J:J,MATCH('psgr LDVs'!$B29,'AEO 2023 Table 40'!$B:$B,0))</f>
        <v>46.297977000000003</v>
      </c>
      <c r="H29">
        <f>INDEX('AEO 2023 Table 40'!K:K,MATCH('psgr LDVs'!$B29,'AEO 2023 Table 40'!$B:$B,0))</f>
        <v>47.805903999999998</v>
      </c>
      <c r="I29">
        <f>INDEX('AEO 2023 Table 40'!L:L,MATCH('psgr LDVs'!$B29,'AEO 2023 Table 40'!$B:$B,0))</f>
        <v>48.513404999999999</v>
      </c>
      <c r="J29">
        <f>INDEX('AEO 2023 Table 40'!M:M,MATCH('psgr LDVs'!$B29,'AEO 2023 Table 40'!$B:$B,0))</f>
        <v>48.890788999999998</v>
      </c>
      <c r="K29">
        <f>INDEX('AEO 2023 Table 40'!N:N,MATCH('psgr LDVs'!$B29,'AEO 2023 Table 40'!$B:$B,0))</f>
        <v>49.972172</v>
      </c>
      <c r="L29">
        <f>INDEX('AEO 2023 Table 40'!O:O,MATCH('psgr LDVs'!$B29,'AEO 2023 Table 40'!$B:$B,0))</f>
        <v>50.068890000000003</v>
      </c>
      <c r="M29">
        <f>INDEX('AEO 2023 Table 40'!P:P,MATCH('psgr LDVs'!$B29,'AEO 2023 Table 40'!$B:$B,0))</f>
        <v>50.090527000000002</v>
      </c>
      <c r="N29">
        <f>INDEX('AEO 2023 Table 40'!Q:Q,MATCH('psgr LDVs'!$B29,'AEO 2023 Table 40'!$B:$B,0))</f>
        <v>50.150027999999999</v>
      </c>
      <c r="O29">
        <f>INDEX('AEO 2023 Table 40'!R:R,MATCH('psgr LDVs'!$B29,'AEO 2023 Table 40'!$B:$B,0))</f>
        <v>50.257663999999998</v>
      </c>
      <c r="P29">
        <f>INDEX('AEO 2023 Table 40'!S:S,MATCH('psgr LDVs'!$B29,'AEO 2023 Table 40'!$B:$B,0))</f>
        <v>50.397930000000002</v>
      </c>
      <c r="Q29">
        <f>INDEX('AEO 2023 Table 40'!T:T,MATCH('psgr LDVs'!$B29,'AEO 2023 Table 40'!$B:$B,0))</f>
        <v>50.560833000000002</v>
      </c>
      <c r="R29">
        <f>INDEX('AEO 2023 Table 40'!U:U,MATCH('psgr LDVs'!$B29,'AEO 2023 Table 40'!$B:$B,0))</f>
        <v>50.738124999999997</v>
      </c>
      <c r="S29">
        <f>INDEX('AEO 2023 Table 40'!V:V,MATCH('psgr LDVs'!$B29,'AEO 2023 Table 40'!$B:$B,0))</f>
        <v>50.902256000000001</v>
      </c>
      <c r="T29">
        <f>INDEX('AEO 2023 Table 40'!W:W,MATCH('psgr LDVs'!$B29,'AEO 2023 Table 40'!$B:$B,0))</f>
        <v>51.049087999999998</v>
      </c>
      <c r="U29">
        <f>INDEX('AEO 2023 Table 40'!X:X,MATCH('psgr LDVs'!$B29,'AEO 2023 Table 40'!$B:$B,0))</f>
        <v>51.189338999999997</v>
      </c>
      <c r="V29">
        <f>INDEX('AEO 2023 Table 40'!Y:Y,MATCH('psgr LDVs'!$B29,'AEO 2023 Table 40'!$B:$B,0))</f>
        <v>51.384028999999998</v>
      </c>
      <c r="W29">
        <f>INDEX('AEO 2023 Table 40'!Z:Z,MATCH('psgr LDVs'!$B29,'AEO 2023 Table 40'!$B:$B,0))</f>
        <v>51.433368999999999</v>
      </c>
      <c r="X29">
        <f>INDEX('AEO 2023 Table 40'!AA:AA,MATCH('psgr LDVs'!$B29,'AEO 2023 Table 40'!$B:$B,0))</f>
        <v>51.482498</v>
      </c>
      <c r="Y29">
        <f>INDEX('AEO 2023 Table 40'!AB:AB,MATCH('psgr LDVs'!$B29,'AEO 2023 Table 40'!$B:$B,0))</f>
        <v>51.513725000000001</v>
      </c>
      <c r="Z29">
        <f>INDEX('AEO 2023 Table 40'!AC:AC,MATCH('psgr LDVs'!$B29,'AEO 2023 Table 40'!$B:$B,0))</f>
        <v>51.523803999999998</v>
      </c>
      <c r="AA29">
        <f>INDEX('AEO 2023 Table 40'!AD:AD,MATCH('psgr LDVs'!$B29,'AEO 2023 Table 40'!$B:$B,0))</f>
        <v>51.495998</v>
      </c>
      <c r="AB29">
        <f>INDEX('AEO 2023 Table 40'!AE:AE,MATCH('psgr LDVs'!$B29,'AEO 2023 Table 40'!$B:$B,0))</f>
        <v>51.464171999999998</v>
      </c>
      <c r="AC29">
        <f>INDEX('AEO 2023 Table 40'!AF:AF,MATCH('psgr LDVs'!$B29,'AEO 2023 Table 40'!$B:$B,0))</f>
        <v>51.444339999999997</v>
      </c>
      <c r="AD29">
        <f>INDEX('AEO 2023 Table 40'!AG:AG,MATCH('psgr LDVs'!$B29,'AEO 2023 Table 40'!$B:$B,0))</f>
        <v>51.396278000000002</v>
      </c>
      <c r="AE29">
        <f>INDEX('AEO 2023 Table 40'!AH:AH,MATCH('psgr LDVs'!$B29,'AEO 2023 Table 40'!$B:$B,0))</f>
        <v>51.36985</v>
      </c>
      <c r="AF29">
        <f>INDEX('AEO 2023 Table 40'!AI:AI,MATCH('psgr LDVs'!$B29,'AEO 2023 Table 40'!$B:$B,0))</f>
        <v>51.475185000000003</v>
      </c>
      <c r="AG29">
        <f>INDEX('AEO 2023 Table 40'!AJ:AJ,MATCH('psgr LDVs'!$B29,'AEO 2023 Table 40'!$B:$B,0))</f>
        <v>51.441882999999997</v>
      </c>
    </row>
    <row r="30" spans="1:33">
      <c r="A30" s="117" t="s">
        <v>116</v>
      </c>
      <c r="B30" s="110" t="s">
        <v>898</v>
      </c>
      <c r="C30">
        <f>INDEX('AEO 2021 Table 40'!G:G,MATCH('psgr LDVs'!$B30,'AEO 2021 Table 40'!$B:$B,0))</f>
        <v>54.178719000000001</v>
      </c>
      <c r="D30">
        <f>INDEX('AEO 2022 Table 40'!H:H,MATCH('psgr LDVs'!$B30,'AEO 2022 Table 40'!$B:$B,0))</f>
        <v>74.077354</v>
      </c>
      <c r="E30">
        <f>INDEX('AEO 2023 Table 40'!H:H,MATCH('psgr LDVs'!$B30,'AEO 2023 Table 40'!$B:$B,0))</f>
        <v>69.160233000000005</v>
      </c>
      <c r="F30">
        <f>INDEX('AEO 2023 Table 40'!I:I,MATCH('psgr LDVs'!$B30,'AEO 2023 Table 40'!$B:$B,0))</f>
        <v>69.786490999999998</v>
      </c>
      <c r="G30">
        <f>INDEX('AEO 2023 Table 40'!J:J,MATCH('psgr LDVs'!$B30,'AEO 2023 Table 40'!$B:$B,0))</f>
        <v>70.034248000000005</v>
      </c>
      <c r="H30">
        <f>INDEX('AEO 2023 Table 40'!K:K,MATCH('psgr LDVs'!$B30,'AEO 2023 Table 40'!$B:$B,0))</f>
        <v>71.328132999999994</v>
      </c>
      <c r="I30">
        <f>INDEX('AEO 2023 Table 40'!L:L,MATCH('psgr LDVs'!$B30,'AEO 2023 Table 40'!$B:$B,0))</f>
        <v>71.910270999999995</v>
      </c>
      <c r="J30">
        <f>INDEX('AEO 2023 Table 40'!M:M,MATCH('psgr LDVs'!$B30,'AEO 2023 Table 40'!$B:$B,0))</f>
        <v>72.134406999999996</v>
      </c>
      <c r="K30">
        <f>INDEX('AEO 2023 Table 40'!N:N,MATCH('psgr LDVs'!$B30,'AEO 2023 Table 40'!$B:$B,0))</f>
        <v>73.257835</v>
      </c>
      <c r="L30">
        <f>INDEX('AEO 2023 Table 40'!O:O,MATCH('psgr LDVs'!$B30,'AEO 2023 Table 40'!$B:$B,0))</f>
        <v>73.259781000000004</v>
      </c>
      <c r="M30">
        <f>INDEX('AEO 2023 Table 40'!P:P,MATCH('psgr LDVs'!$B30,'AEO 2023 Table 40'!$B:$B,0))</f>
        <v>73.204070999999999</v>
      </c>
      <c r="N30">
        <f>INDEX('AEO 2023 Table 40'!Q:Q,MATCH('psgr LDVs'!$B30,'AEO 2023 Table 40'!$B:$B,0))</f>
        <v>73.211128000000002</v>
      </c>
      <c r="O30">
        <f>INDEX('AEO 2023 Table 40'!R:R,MATCH('psgr LDVs'!$B30,'AEO 2023 Table 40'!$B:$B,0))</f>
        <v>73.263390000000001</v>
      </c>
      <c r="P30">
        <f>INDEX('AEO 2023 Table 40'!S:S,MATCH('psgr LDVs'!$B30,'AEO 2023 Table 40'!$B:$B,0))</f>
        <v>73.364745999999997</v>
      </c>
      <c r="Q30">
        <f>INDEX('AEO 2023 Table 40'!T:T,MATCH('psgr LDVs'!$B30,'AEO 2023 Table 40'!$B:$B,0))</f>
        <v>73.493140999999994</v>
      </c>
      <c r="R30">
        <f>INDEX('AEO 2023 Table 40'!U:U,MATCH('psgr LDVs'!$B30,'AEO 2023 Table 40'!$B:$B,0))</f>
        <v>73.635406000000003</v>
      </c>
      <c r="S30">
        <f>INDEX('AEO 2023 Table 40'!V:V,MATCH('psgr LDVs'!$B30,'AEO 2023 Table 40'!$B:$B,0))</f>
        <v>73.776566000000003</v>
      </c>
      <c r="T30">
        <f>INDEX('AEO 2023 Table 40'!W:W,MATCH('psgr LDVs'!$B30,'AEO 2023 Table 40'!$B:$B,0))</f>
        <v>73.896095000000003</v>
      </c>
      <c r="U30">
        <f>INDEX('AEO 2023 Table 40'!X:X,MATCH('psgr LDVs'!$B30,'AEO 2023 Table 40'!$B:$B,0))</f>
        <v>74.013306</v>
      </c>
      <c r="V30">
        <f>INDEX('AEO 2023 Table 40'!Y:Y,MATCH('psgr LDVs'!$B30,'AEO 2023 Table 40'!$B:$B,0))</f>
        <v>74.185554999999994</v>
      </c>
      <c r="W30">
        <f>INDEX('AEO 2023 Table 40'!Z:Z,MATCH('psgr LDVs'!$B30,'AEO 2023 Table 40'!$B:$B,0))</f>
        <v>74.212249999999997</v>
      </c>
      <c r="X30">
        <f>INDEX('AEO 2023 Table 40'!AA:AA,MATCH('psgr LDVs'!$B30,'AEO 2023 Table 40'!$B:$B,0))</f>
        <v>74.246718999999999</v>
      </c>
      <c r="Y30">
        <f>INDEX('AEO 2023 Table 40'!AB:AB,MATCH('psgr LDVs'!$B30,'AEO 2023 Table 40'!$B:$B,0))</f>
        <v>74.265029999999996</v>
      </c>
      <c r="Z30">
        <f>INDEX('AEO 2023 Table 40'!AC:AC,MATCH('psgr LDVs'!$B30,'AEO 2023 Table 40'!$B:$B,0))</f>
        <v>74.262794</v>
      </c>
      <c r="AA30">
        <f>INDEX('AEO 2023 Table 40'!AD:AD,MATCH('psgr LDVs'!$B30,'AEO 2023 Table 40'!$B:$B,0))</f>
        <v>74.218352999999993</v>
      </c>
      <c r="AB30">
        <f>INDEX('AEO 2023 Table 40'!AE:AE,MATCH('psgr LDVs'!$B30,'AEO 2023 Table 40'!$B:$B,0))</f>
        <v>74.170295999999993</v>
      </c>
      <c r="AC30">
        <f>INDEX('AEO 2023 Table 40'!AF:AF,MATCH('psgr LDVs'!$B30,'AEO 2023 Table 40'!$B:$B,0))</f>
        <v>74.126091000000002</v>
      </c>
      <c r="AD30">
        <f>INDEX('AEO 2023 Table 40'!AG:AG,MATCH('psgr LDVs'!$B30,'AEO 2023 Table 40'!$B:$B,0))</f>
        <v>74.059737999999996</v>
      </c>
      <c r="AE30">
        <f>INDEX('AEO 2023 Table 40'!AH:AH,MATCH('psgr LDVs'!$B30,'AEO 2023 Table 40'!$B:$B,0))</f>
        <v>74.020142000000007</v>
      </c>
      <c r="AF30">
        <f>INDEX('AEO 2023 Table 40'!AI:AI,MATCH('psgr LDVs'!$B30,'AEO 2023 Table 40'!$B:$B,0))</f>
        <v>74.123572999999993</v>
      </c>
      <c r="AG30">
        <f>INDEX('AEO 2023 Table 40'!AJ:AJ,MATCH('psgr LDVs'!$B30,'AEO 2023 Table 40'!$B:$B,0))</f>
        <v>74.074059000000005</v>
      </c>
    </row>
    <row r="31" spans="1:33">
      <c r="A31" s="117" t="s">
        <v>115</v>
      </c>
      <c r="B31" s="110" t="s">
        <v>899</v>
      </c>
      <c r="C31">
        <f>INDEX('AEO 2021 Table 40'!G:G,MATCH('psgr LDVs'!$B31,'AEO 2021 Table 40'!$B:$B,0))</f>
        <v>0</v>
      </c>
      <c r="D31">
        <f>INDEX('AEO 2022 Table 40'!H:H,MATCH('psgr LDVs'!$B31,'AEO 2022 Table 40'!$B:$B,0))</f>
        <v>0</v>
      </c>
      <c r="E31">
        <f>INDEX('AEO 2023 Table 40'!H:H,MATCH('psgr LDVs'!$B31,'AEO 2023 Table 40'!$B:$B,0))</f>
        <v>0</v>
      </c>
      <c r="F31">
        <f>INDEX('AEO 2023 Table 40'!I:I,MATCH('psgr LDVs'!$B31,'AEO 2023 Table 40'!$B:$B,0))</f>
        <v>0</v>
      </c>
      <c r="G31">
        <f>INDEX('AEO 2023 Table 40'!J:J,MATCH('psgr LDVs'!$B31,'AEO 2023 Table 40'!$B:$B,0))</f>
        <v>0</v>
      </c>
      <c r="H31">
        <f>INDEX('AEO 2023 Table 40'!K:K,MATCH('psgr LDVs'!$B31,'AEO 2023 Table 40'!$B:$B,0))</f>
        <v>0</v>
      </c>
      <c r="I31">
        <f>INDEX('AEO 2023 Table 40'!L:L,MATCH('psgr LDVs'!$B31,'AEO 2023 Table 40'!$B:$B,0))</f>
        <v>0</v>
      </c>
      <c r="J31">
        <f>INDEX('AEO 2023 Table 40'!M:M,MATCH('psgr LDVs'!$B31,'AEO 2023 Table 40'!$B:$B,0))</f>
        <v>0</v>
      </c>
      <c r="K31">
        <f>INDEX('AEO 2023 Table 40'!N:N,MATCH('psgr LDVs'!$B31,'AEO 2023 Table 40'!$B:$B,0))</f>
        <v>0</v>
      </c>
      <c r="L31">
        <f>INDEX('AEO 2023 Table 40'!O:O,MATCH('psgr LDVs'!$B31,'AEO 2023 Table 40'!$B:$B,0))</f>
        <v>0</v>
      </c>
      <c r="M31">
        <f>INDEX('AEO 2023 Table 40'!P:P,MATCH('psgr LDVs'!$B31,'AEO 2023 Table 40'!$B:$B,0))</f>
        <v>0</v>
      </c>
      <c r="N31">
        <f>INDEX('AEO 2023 Table 40'!Q:Q,MATCH('psgr LDVs'!$B31,'AEO 2023 Table 40'!$B:$B,0))</f>
        <v>0</v>
      </c>
      <c r="O31">
        <f>INDEX('AEO 2023 Table 40'!R:R,MATCH('psgr LDVs'!$B31,'AEO 2023 Table 40'!$B:$B,0))</f>
        <v>0</v>
      </c>
      <c r="P31">
        <f>INDEX('AEO 2023 Table 40'!S:S,MATCH('psgr LDVs'!$B31,'AEO 2023 Table 40'!$B:$B,0))</f>
        <v>0</v>
      </c>
      <c r="Q31">
        <f>INDEX('AEO 2023 Table 40'!T:T,MATCH('psgr LDVs'!$B31,'AEO 2023 Table 40'!$B:$B,0))</f>
        <v>0</v>
      </c>
      <c r="R31">
        <f>INDEX('AEO 2023 Table 40'!U:U,MATCH('psgr LDVs'!$B31,'AEO 2023 Table 40'!$B:$B,0))</f>
        <v>0</v>
      </c>
      <c r="S31">
        <f>INDEX('AEO 2023 Table 40'!V:V,MATCH('psgr LDVs'!$B31,'AEO 2023 Table 40'!$B:$B,0))</f>
        <v>0</v>
      </c>
      <c r="T31">
        <f>INDEX('AEO 2023 Table 40'!W:W,MATCH('psgr LDVs'!$B31,'AEO 2023 Table 40'!$B:$B,0))</f>
        <v>0</v>
      </c>
      <c r="U31">
        <f>INDEX('AEO 2023 Table 40'!X:X,MATCH('psgr LDVs'!$B31,'AEO 2023 Table 40'!$B:$B,0))</f>
        <v>0</v>
      </c>
      <c r="V31">
        <f>INDEX('AEO 2023 Table 40'!Y:Y,MATCH('psgr LDVs'!$B31,'AEO 2023 Table 40'!$B:$B,0))</f>
        <v>0</v>
      </c>
      <c r="W31">
        <f>INDEX('AEO 2023 Table 40'!Z:Z,MATCH('psgr LDVs'!$B31,'AEO 2023 Table 40'!$B:$B,0))</f>
        <v>0</v>
      </c>
      <c r="X31">
        <f>INDEX('AEO 2023 Table 40'!AA:AA,MATCH('psgr LDVs'!$B31,'AEO 2023 Table 40'!$B:$B,0))</f>
        <v>0</v>
      </c>
      <c r="Y31">
        <f>INDEX('AEO 2023 Table 40'!AB:AB,MATCH('psgr LDVs'!$B31,'AEO 2023 Table 40'!$B:$B,0))</f>
        <v>0</v>
      </c>
      <c r="Z31">
        <f>INDEX('AEO 2023 Table 40'!AC:AC,MATCH('psgr LDVs'!$B31,'AEO 2023 Table 40'!$B:$B,0))</f>
        <v>0</v>
      </c>
      <c r="AA31">
        <f>INDEX('AEO 2023 Table 40'!AD:AD,MATCH('psgr LDVs'!$B31,'AEO 2023 Table 40'!$B:$B,0))</f>
        <v>0</v>
      </c>
      <c r="AB31">
        <f>INDEX('AEO 2023 Table 40'!AE:AE,MATCH('psgr LDVs'!$B31,'AEO 2023 Table 40'!$B:$B,0))</f>
        <v>0</v>
      </c>
      <c r="AC31">
        <f>INDEX('AEO 2023 Table 40'!AF:AF,MATCH('psgr LDVs'!$B31,'AEO 2023 Table 40'!$B:$B,0))</f>
        <v>0</v>
      </c>
      <c r="AD31">
        <f>INDEX('AEO 2023 Table 40'!AG:AG,MATCH('psgr LDVs'!$B31,'AEO 2023 Table 40'!$B:$B,0))</f>
        <v>0</v>
      </c>
      <c r="AE31">
        <f>INDEX('AEO 2023 Table 40'!AH:AH,MATCH('psgr LDVs'!$B31,'AEO 2023 Table 40'!$B:$B,0))</f>
        <v>0</v>
      </c>
      <c r="AF31">
        <f>INDEX('AEO 2023 Table 40'!AI:AI,MATCH('psgr LDVs'!$B31,'AEO 2023 Table 40'!$B:$B,0))</f>
        <v>0</v>
      </c>
      <c r="AG31">
        <f>INDEX('AEO 2023 Table 40'!AJ:AJ,MATCH('psgr LDVs'!$B31,'AEO 2023 Table 40'!$B:$B,0))</f>
        <v>0</v>
      </c>
    </row>
    <row r="32" spans="1:33">
      <c r="A32" s="117" t="s">
        <v>114</v>
      </c>
      <c r="B32" s="110" t="s">
        <v>900</v>
      </c>
      <c r="C32">
        <f>INDEX('AEO 2021 Table 40'!G:G,MATCH('psgr LDVs'!$B32,'AEO 2021 Table 40'!$B:$B,0))</f>
        <v>44.357875999999997</v>
      </c>
      <c r="D32">
        <f>INDEX('AEO 2022 Table 40'!H:H,MATCH('psgr LDVs'!$B32,'AEO 2022 Table 40'!$B:$B,0))</f>
        <v>44.952449999999999</v>
      </c>
      <c r="E32">
        <f>INDEX('AEO 2023 Table 40'!H:H,MATCH('psgr LDVs'!$B32,'AEO 2023 Table 40'!$B:$B,0))</f>
        <v>45.012127</v>
      </c>
      <c r="F32">
        <f>INDEX('AEO 2023 Table 40'!I:I,MATCH('psgr LDVs'!$B32,'AEO 2023 Table 40'!$B:$B,0))</f>
        <v>46.188526000000003</v>
      </c>
      <c r="G32">
        <f>INDEX('AEO 2023 Table 40'!J:J,MATCH('psgr LDVs'!$B32,'AEO 2023 Table 40'!$B:$B,0))</f>
        <v>47.053592999999999</v>
      </c>
      <c r="H32">
        <f>INDEX('AEO 2023 Table 40'!K:K,MATCH('psgr LDVs'!$B32,'AEO 2023 Table 40'!$B:$B,0))</f>
        <v>49.164917000000003</v>
      </c>
      <c r="I32">
        <f>INDEX('AEO 2023 Table 40'!L:L,MATCH('psgr LDVs'!$B32,'AEO 2023 Table 40'!$B:$B,0))</f>
        <v>50.449081</v>
      </c>
      <c r="J32">
        <f>INDEX('AEO 2023 Table 40'!M:M,MATCH('psgr LDVs'!$B32,'AEO 2023 Table 40'!$B:$B,0))</f>
        <v>50.863197</v>
      </c>
      <c r="K32">
        <f>INDEX('AEO 2023 Table 40'!N:N,MATCH('psgr LDVs'!$B32,'AEO 2023 Table 40'!$B:$B,0))</f>
        <v>51.984005000000003</v>
      </c>
      <c r="L32">
        <f>INDEX('AEO 2023 Table 40'!O:O,MATCH('psgr LDVs'!$B32,'AEO 2023 Table 40'!$B:$B,0))</f>
        <v>52.149676999999997</v>
      </c>
      <c r="M32">
        <f>INDEX('AEO 2023 Table 40'!P:P,MATCH('psgr LDVs'!$B32,'AEO 2023 Table 40'!$B:$B,0))</f>
        <v>52.229652000000002</v>
      </c>
      <c r="N32">
        <f>INDEX('AEO 2023 Table 40'!Q:Q,MATCH('psgr LDVs'!$B32,'AEO 2023 Table 40'!$B:$B,0))</f>
        <v>52.284461999999998</v>
      </c>
      <c r="O32">
        <f>INDEX('AEO 2023 Table 40'!R:R,MATCH('psgr LDVs'!$B32,'AEO 2023 Table 40'!$B:$B,0))</f>
        <v>52.385249999999999</v>
      </c>
      <c r="P32">
        <f>INDEX('AEO 2023 Table 40'!S:S,MATCH('psgr LDVs'!$B32,'AEO 2023 Table 40'!$B:$B,0))</f>
        <v>52.497878999999998</v>
      </c>
      <c r="Q32">
        <f>INDEX('AEO 2023 Table 40'!T:T,MATCH('psgr LDVs'!$B32,'AEO 2023 Table 40'!$B:$B,0))</f>
        <v>52.616734000000001</v>
      </c>
      <c r="R32">
        <f>INDEX('AEO 2023 Table 40'!U:U,MATCH('psgr LDVs'!$B32,'AEO 2023 Table 40'!$B:$B,0))</f>
        <v>52.775573999999999</v>
      </c>
      <c r="S32">
        <f>INDEX('AEO 2023 Table 40'!V:V,MATCH('psgr LDVs'!$B32,'AEO 2023 Table 40'!$B:$B,0))</f>
        <v>52.892147000000001</v>
      </c>
      <c r="T32">
        <f>INDEX('AEO 2023 Table 40'!W:W,MATCH('psgr LDVs'!$B32,'AEO 2023 Table 40'!$B:$B,0))</f>
        <v>53.007465000000003</v>
      </c>
      <c r="U32">
        <f>INDEX('AEO 2023 Table 40'!X:X,MATCH('psgr LDVs'!$B32,'AEO 2023 Table 40'!$B:$B,0))</f>
        <v>53.091610000000003</v>
      </c>
      <c r="V32">
        <f>INDEX('AEO 2023 Table 40'!Y:Y,MATCH('psgr LDVs'!$B32,'AEO 2023 Table 40'!$B:$B,0))</f>
        <v>53.205944000000002</v>
      </c>
      <c r="W32">
        <f>INDEX('AEO 2023 Table 40'!Z:Z,MATCH('psgr LDVs'!$B32,'AEO 2023 Table 40'!$B:$B,0))</f>
        <v>53.194198999999998</v>
      </c>
      <c r="X32">
        <f>INDEX('AEO 2023 Table 40'!AA:AA,MATCH('psgr LDVs'!$B32,'AEO 2023 Table 40'!$B:$B,0))</f>
        <v>53.216678999999999</v>
      </c>
      <c r="Y32">
        <f>INDEX('AEO 2023 Table 40'!AB:AB,MATCH('psgr LDVs'!$B32,'AEO 2023 Table 40'!$B:$B,0))</f>
        <v>53.238407000000002</v>
      </c>
      <c r="Z32">
        <f>INDEX('AEO 2023 Table 40'!AC:AC,MATCH('psgr LDVs'!$B32,'AEO 2023 Table 40'!$B:$B,0))</f>
        <v>53.242705999999998</v>
      </c>
      <c r="AA32">
        <f>INDEX('AEO 2023 Table 40'!AD:AD,MATCH('psgr LDVs'!$B32,'AEO 2023 Table 40'!$B:$B,0))</f>
        <v>53.185752999999998</v>
      </c>
      <c r="AB32">
        <f>INDEX('AEO 2023 Table 40'!AE:AE,MATCH('psgr LDVs'!$B32,'AEO 2023 Table 40'!$B:$B,0))</f>
        <v>53.133803999999998</v>
      </c>
      <c r="AC32">
        <f>INDEX('AEO 2023 Table 40'!AF:AF,MATCH('psgr LDVs'!$B32,'AEO 2023 Table 40'!$B:$B,0))</f>
        <v>53.083637000000003</v>
      </c>
      <c r="AD32">
        <f>INDEX('AEO 2023 Table 40'!AG:AG,MATCH('psgr LDVs'!$B32,'AEO 2023 Table 40'!$B:$B,0))</f>
        <v>53.041297999999998</v>
      </c>
      <c r="AE32">
        <f>INDEX('AEO 2023 Table 40'!AH:AH,MATCH('psgr LDVs'!$B32,'AEO 2023 Table 40'!$B:$B,0))</f>
        <v>52.994517999999999</v>
      </c>
      <c r="AF32">
        <f>INDEX('AEO 2023 Table 40'!AI:AI,MATCH('psgr LDVs'!$B32,'AEO 2023 Table 40'!$B:$B,0))</f>
        <v>53.137599999999999</v>
      </c>
      <c r="AG32">
        <f>INDEX('AEO 2023 Table 40'!AJ:AJ,MATCH('psgr LDVs'!$B32,'AEO 2023 Table 40'!$B:$B,0))</f>
        <v>53.08717</v>
      </c>
    </row>
    <row r="33" spans="1:33">
      <c r="A33" s="117" t="s">
        <v>113</v>
      </c>
      <c r="B33" s="110" t="s">
        <v>901</v>
      </c>
      <c r="C33">
        <f>INDEX('AEO 2021 Table 40'!G:G,MATCH('psgr LDVs'!$B33,'AEO 2021 Table 40'!$B:$B,0))</f>
        <v>31.861865999999999</v>
      </c>
      <c r="D33">
        <f>INDEX('AEO 2022 Table 40'!H:H,MATCH('psgr LDVs'!$B33,'AEO 2022 Table 40'!$B:$B,0))</f>
        <v>33.074455</v>
      </c>
      <c r="E33">
        <f>INDEX('AEO 2023 Table 40'!H:H,MATCH('psgr LDVs'!$B33,'AEO 2023 Table 40'!$B:$B,0))</f>
        <v>32.762714000000003</v>
      </c>
      <c r="F33">
        <f>INDEX('AEO 2023 Table 40'!I:I,MATCH('psgr LDVs'!$B33,'AEO 2023 Table 40'!$B:$B,0))</f>
        <v>33.996161999999998</v>
      </c>
      <c r="G33">
        <f>INDEX('AEO 2023 Table 40'!J:J,MATCH('psgr LDVs'!$B33,'AEO 2023 Table 40'!$B:$B,0))</f>
        <v>34.479377999999997</v>
      </c>
      <c r="H33">
        <f>INDEX('AEO 2023 Table 40'!K:K,MATCH('psgr LDVs'!$B33,'AEO 2023 Table 40'!$B:$B,0))</f>
        <v>35.714087999999997</v>
      </c>
      <c r="I33">
        <f>INDEX('AEO 2023 Table 40'!L:L,MATCH('psgr LDVs'!$B33,'AEO 2023 Table 40'!$B:$B,0))</f>
        <v>36.608745999999996</v>
      </c>
      <c r="J33">
        <f>INDEX('AEO 2023 Table 40'!M:M,MATCH('psgr LDVs'!$B33,'AEO 2023 Table 40'!$B:$B,0))</f>
        <v>36.926318999999999</v>
      </c>
      <c r="K33">
        <f>INDEX('AEO 2023 Table 40'!N:N,MATCH('psgr LDVs'!$B33,'AEO 2023 Table 40'!$B:$B,0))</f>
        <v>37.879646000000001</v>
      </c>
      <c r="L33">
        <f>INDEX('AEO 2023 Table 40'!O:O,MATCH('psgr LDVs'!$B33,'AEO 2023 Table 40'!$B:$B,0))</f>
        <v>38.057884000000001</v>
      </c>
      <c r="M33">
        <f>INDEX('AEO 2023 Table 40'!P:P,MATCH('psgr LDVs'!$B33,'AEO 2023 Table 40'!$B:$B,0))</f>
        <v>38.115372000000001</v>
      </c>
      <c r="N33">
        <f>INDEX('AEO 2023 Table 40'!Q:Q,MATCH('psgr LDVs'!$B33,'AEO 2023 Table 40'!$B:$B,0))</f>
        <v>38.170546999999999</v>
      </c>
      <c r="O33">
        <f>INDEX('AEO 2023 Table 40'!R:R,MATCH('psgr LDVs'!$B33,'AEO 2023 Table 40'!$B:$B,0))</f>
        <v>38.24033</v>
      </c>
      <c r="P33">
        <f>INDEX('AEO 2023 Table 40'!S:S,MATCH('psgr LDVs'!$B33,'AEO 2023 Table 40'!$B:$B,0))</f>
        <v>38.365582000000003</v>
      </c>
      <c r="Q33">
        <f>INDEX('AEO 2023 Table 40'!T:T,MATCH('psgr LDVs'!$B33,'AEO 2023 Table 40'!$B:$B,0))</f>
        <v>38.519142000000002</v>
      </c>
      <c r="R33">
        <f>INDEX('AEO 2023 Table 40'!U:U,MATCH('psgr LDVs'!$B33,'AEO 2023 Table 40'!$B:$B,0))</f>
        <v>38.710880000000003</v>
      </c>
      <c r="S33">
        <f>INDEX('AEO 2023 Table 40'!V:V,MATCH('psgr LDVs'!$B33,'AEO 2023 Table 40'!$B:$B,0))</f>
        <v>38.837367999999998</v>
      </c>
      <c r="T33">
        <f>INDEX('AEO 2023 Table 40'!W:W,MATCH('psgr LDVs'!$B33,'AEO 2023 Table 40'!$B:$B,0))</f>
        <v>38.953701000000002</v>
      </c>
      <c r="U33">
        <f>INDEX('AEO 2023 Table 40'!X:X,MATCH('psgr LDVs'!$B33,'AEO 2023 Table 40'!$B:$B,0))</f>
        <v>39.056548999999997</v>
      </c>
      <c r="V33">
        <f>INDEX('AEO 2023 Table 40'!Y:Y,MATCH('psgr LDVs'!$B33,'AEO 2023 Table 40'!$B:$B,0))</f>
        <v>39.189163000000001</v>
      </c>
      <c r="W33">
        <f>INDEX('AEO 2023 Table 40'!Z:Z,MATCH('psgr LDVs'!$B33,'AEO 2023 Table 40'!$B:$B,0))</f>
        <v>39.224322999999998</v>
      </c>
      <c r="X33">
        <f>INDEX('AEO 2023 Table 40'!AA:AA,MATCH('psgr LDVs'!$B33,'AEO 2023 Table 40'!$B:$B,0))</f>
        <v>39.263092</v>
      </c>
      <c r="Y33">
        <f>INDEX('AEO 2023 Table 40'!AB:AB,MATCH('psgr LDVs'!$B33,'AEO 2023 Table 40'!$B:$B,0))</f>
        <v>39.279972000000001</v>
      </c>
      <c r="Z33">
        <f>INDEX('AEO 2023 Table 40'!AC:AC,MATCH('psgr LDVs'!$B33,'AEO 2023 Table 40'!$B:$B,0))</f>
        <v>39.290073</v>
      </c>
      <c r="AA33">
        <f>INDEX('AEO 2023 Table 40'!AD:AD,MATCH('psgr LDVs'!$B33,'AEO 2023 Table 40'!$B:$B,0))</f>
        <v>39.229461999999998</v>
      </c>
      <c r="AB33">
        <f>INDEX('AEO 2023 Table 40'!AE:AE,MATCH('psgr LDVs'!$B33,'AEO 2023 Table 40'!$B:$B,0))</f>
        <v>39.199272000000001</v>
      </c>
      <c r="AC33">
        <f>INDEX('AEO 2023 Table 40'!AF:AF,MATCH('psgr LDVs'!$B33,'AEO 2023 Table 40'!$B:$B,0))</f>
        <v>39.141342000000002</v>
      </c>
      <c r="AD33">
        <f>INDEX('AEO 2023 Table 40'!AG:AG,MATCH('psgr LDVs'!$B33,'AEO 2023 Table 40'!$B:$B,0))</f>
        <v>39.100918</v>
      </c>
      <c r="AE33">
        <f>INDEX('AEO 2023 Table 40'!AH:AH,MATCH('psgr LDVs'!$B33,'AEO 2023 Table 40'!$B:$B,0))</f>
        <v>39.045108999999997</v>
      </c>
      <c r="AF33">
        <f>INDEX('AEO 2023 Table 40'!AI:AI,MATCH('psgr LDVs'!$B33,'AEO 2023 Table 40'!$B:$B,0))</f>
        <v>39.155979000000002</v>
      </c>
      <c r="AG33">
        <f>INDEX('AEO 2023 Table 40'!AJ:AJ,MATCH('psgr LDVs'!$B33,'AEO 2023 Table 40'!$B:$B,0))</f>
        <v>39.116759999999999</v>
      </c>
    </row>
    <row r="34" spans="1:33">
      <c r="A34" s="117" t="s">
        <v>113</v>
      </c>
      <c r="B34" s="110" t="s">
        <v>902</v>
      </c>
      <c r="C34">
        <f>INDEX('AEO 2021 Table 40'!G:G,MATCH('psgr LDVs'!$B34,'AEO 2021 Table 40'!$B:$B,0))</f>
        <v>29.55686</v>
      </c>
      <c r="D34">
        <f>INDEX('AEO 2022 Table 40'!H:H,MATCH('psgr LDVs'!$B34,'AEO 2022 Table 40'!$B:$B,0))</f>
        <v>29.112864999999999</v>
      </c>
      <c r="E34">
        <f>INDEX('AEO 2023 Table 40'!H:H,MATCH('psgr LDVs'!$B34,'AEO 2023 Table 40'!$B:$B,0))</f>
        <v>28.505068000000001</v>
      </c>
      <c r="F34">
        <f>INDEX('AEO 2023 Table 40'!I:I,MATCH('psgr LDVs'!$B34,'AEO 2023 Table 40'!$B:$B,0))</f>
        <v>29.255337000000001</v>
      </c>
      <c r="G34">
        <f>INDEX('AEO 2023 Table 40'!J:J,MATCH('psgr LDVs'!$B34,'AEO 2023 Table 40'!$B:$B,0))</f>
        <v>29.64743</v>
      </c>
      <c r="H34">
        <f>INDEX('AEO 2023 Table 40'!K:K,MATCH('psgr LDVs'!$B34,'AEO 2023 Table 40'!$B:$B,0))</f>
        <v>30.720231999999999</v>
      </c>
      <c r="I34">
        <f>INDEX('AEO 2023 Table 40'!L:L,MATCH('psgr LDVs'!$B34,'AEO 2023 Table 40'!$B:$B,0))</f>
        <v>31.360544000000001</v>
      </c>
      <c r="J34">
        <f>INDEX('AEO 2023 Table 40'!M:M,MATCH('psgr LDVs'!$B34,'AEO 2023 Table 40'!$B:$B,0))</f>
        <v>31.641964000000002</v>
      </c>
      <c r="K34">
        <f>INDEX('AEO 2023 Table 40'!N:N,MATCH('psgr LDVs'!$B34,'AEO 2023 Table 40'!$B:$B,0))</f>
        <v>32.400154000000001</v>
      </c>
      <c r="L34">
        <f>INDEX('AEO 2023 Table 40'!O:O,MATCH('psgr LDVs'!$B34,'AEO 2023 Table 40'!$B:$B,0))</f>
        <v>32.543579000000001</v>
      </c>
      <c r="M34">
        <f>INDEX('AEO 2023 Table 40'!P:P,MATCH('psgr LDVs'!$B34,'AEO 2023 Table 40'!$B:$B,0))</f>
        <v>32.563057000000001</v>
      </c>
      <c r="N34">
        <f>INDEX('AEO 2023 Table 40'!Q:Q,MATCH('psgr LDVs'!$B34,'AEO 2023 Table 40'!$B:$B,0))</f>
        <v>32.616225999999997</v>
      </c>
      <c r="O34">
        <f>INDEX('AEO 2023 Table 40'!R:R,MATCH('psgr LDVs'!$B34,'AEO 2023 Table 40'!$B:$B,0))</f>
        <v>32.685661000000003</v>
      </c>
      <c r="P34">
        <f>INDEX('AEO 2023 Table 40'!S:S,MATCH('psgr LDVs'!$B34,'AEO 2023 Table 40'!$B:$B,0))</f>
        <v>32.802070999999998</v>
      </c>
      <c r="Q34">
        <f>INDEX('AEO 2023 Table 40'!T:T,MATCH('psgr LDVs'!$B34,'AEO 2023 Table 40'!$B:$B,0))</f>
        <v>32.947963999999999</v>
      </c>
      <c r="R34">
        <f>INDEX('AEO 2023 Table 40'!U:U,MATCH('psgr LDVs'!$B34,'AEO 2023 Table 40'!$B:$B,0))</f>
        <v>33.114269</v>
      </c>
      <c r="S34">
        <f>INDEX('AEO 2023 Table 40'!V:V,MATCH('psgr LDVs'!$B34,'AEO 2023 Table 40'!$B:$B,0))</f>
        <v>33.213799000000002</v>
      </c>
      <c r="T34">
        <f>INDEX('AEO 2023 Table 40'!W:W,MATCH('psgr LDVs'!$B34,'AEO 2023 Table 40'!$B:$B,0))</f>
        <v>33.311363</v>
      </c>
      <c r="U34">
        <f>INDEX('AEO 2023 Table 40'!X:X,MATCH('psgr LDVs'!$B34,'AEO 2023 Table 40'!$B:$B,0))</f>
        <v>33.396628999999997</v>
      </c>
      <c r="V34">
        <f>INDEX('AEO 2023 Table 40'!Y:Y,MATCH('psgr LDVs'!$B34,'AEO 2023 Table 40'!$B:$B,0))</f>
        <v>33.494923</v>
      </c>
      <c r="W34">
        <f>INDEX('AEO 2023 Table 40'!Z:Z,MATCH('psgr LDVs'!$B34,'AEO 2023 Table 40'!$B:$B,0))</f>
        <v>33.527439000000001</v>
      </c>
      <c r="X34">
        <f>INDEX('AEO 2023 Table 40'!AA:AA,MATCH('psgr LDVs'!$B34,'AEO 2023 Table 40'!$B:$B,0))</f>
        <v>33.556216999999997</v>
      </c>
      <c r="Y34">
        <f>INDEX('AEO 2023 Table 40'!AB:AB,MATCH('psgr LDVs'!$B34,'AEO 2023 Table 40'!$B:$B,0))</f>
        <v>33.568171999999997</v>
      </c>
      <c r="Z34">
        <f>INDEX('AEO 2023 Table 40'!AC:AC,MATCH('psgr LDVs'!$B34,'AEO 2023 Table 40'!$B:$B,0))</f>
        <v>33.574264999999997</v>
      </c>
      <c r="AA34">
        <f>INDEX('AEO 2023 Table 40'!AD:AD,MATCH('psgr LDVs'!$B34,'AEO 2023 Table 40'!$B:$B,0))</f>
        <v>33.531478999999997</v>
      </c>
      <c r="AB34">
        <f>INDEX('AEO 2023 Table 40'!AE:AE,MATCH('psgr LDVs'!$B34,'AEO 2023 Table 40'!$B:$B,0))</f>
        <v>33.503155</v>
      </c>
      <c r="AC34">
        <f>INDEX('AEO 2023 Table 40'!AF:AF,MATCH('psgr LDVs'!$B34,'AEO 2023 Table 40'!$B:$B,0))</f>
        <v>33.467396000000001</v>
      </c>
      <c r="AD34">
        <f>INDEX('AEO 2023 Table 40'!AG:AG,MATCH('psgr LDVs'!$B34,'AEO 2023 Table 40'!$B:$B,0))</f>
        <v>33.431880999999997</v>
      </c>
      <c r="AE34">
        <f>INDEX('AEO 2023 Table 40'!AH:AH,MATCH('psgr LDVs'!$B34,'AEO 2023 Table 40'!$B:$B,0))</f>
        <v>33.386768000000004</v>
      </c>
      <c r="AF34">
        <f>INDEX('AEO 2023 Table 40'!AI:AI,MATCH('psgr LDVs'!$B34,'AEO 2023 Table 40'!$B:$B,0))</f>
        <v>33.450969999999998</v>
      </c>
      <c r="AG34">
        <f>INDEX('AEO 2023 Table 40'!AJ:AJ,MATCH('psgr LDVs'!$B34,'AEO 2023 Table 40'!$B:$B,0))</f>
        <v>33.413826</v>
      </c>
    </row>
    <row r="35" spans="1:33">
      <c r="A35" s="117" t="s">
        <v>853</v>
      </c>
      <c r="B35" s="110" t="s">
        <v>903</v>
      </c>
      <c r="C35">
        <f>INDEX('AEO 2021 Table 40'!G:G,MATCH('psgr LDVs'!$B35,'AEO 2021 Table 40'!$B:$B,0))</f>
        <v>30.622246000000001</v>
      </c>
      <c r="D35">
        <f>INDEX('AEO 2022 Table 40'!H:H,MATCH('psgr LDVs'!$B35,'AEO 2022 Table 40'!$B:$B,0))</f>
        <v>31.775255000000001</v>
      </c>
      <c r="E35">
        <f>INDEX('AEO 2023 Table 40'!H:H,MATCH('psgr LDVs'!$B35,'AEO 2023 Table 40'!$B:$B,0))</f>
        <v>31.766615000000002</v>
      </c>
      <c r="F35">
        <f>INDEX('AEO 2023 Table 40'!I:I,MATCH('psgr LDVs'!$B35,'AEO 2023 Table 40'!$B:$B,0))</f>
        <v>33.5</v>
      </c>
      <c r="G35">
        <f>INDEX('AEO 2023 Table 40'!J:J,MATCH('psgr LDVs'!$B35,'AEO 2023 Table 40'!$B:$B,0))</f>
        <v>34.059204000000001</v>
      </c>
      <c r="H35">
        <f>INDEX('AEO 2023 Table 40'!K:K,MATCH('psgr LDVs'!$B35,'AEO 2023 Table 40'!$B:$B,0))</f>
        <v>35.198493999999997</v>
      </c>
      <c r="I35">
        <f>INDEX('AEO 2023 Table 40'!L:L,MATCH('psgr LDVs'!$B35,'AEO 2023 Table 40'!$B:$B,0))</f>
        <v>36.044750000000001</v>
      </c>
      <c r="J35">
        <f>INDEX('AEO 2023 Table 40'!M:M,MATCH('psgr LDVs'!$B35,'AEO 2023 Table 40'!$B:$B,0))</f>
        <v>36.335662999999997</v>
      </c>
      <c r="K35">
        <f>INDEX('AEO 2023 Table 40'!N:N,MATCH('psgr LDVs'!$B35,'AEO 2023 Table 40'!$B:$B,0))</f>
        <v>37.318119000000003</v>
      </c>
      <c r="L35">
        <f>INDEX('AEO 2023 Table 40'!O:O,MATCH('psgr LDVs'!$B35,'AEO 2023 Table 40'!$B:$B,0))</f>
        <v>37.453274</v>
      </c>
      <c r="M35">
        <f>INDEX('AEO 2023 Table 40'!P:P,MATCH('psgr LDVs'!$B35,'AEO 2023 Table 40'!$B:$B,0))</f>
        <v>37.500934999999998</v>
      </c>
      <c r="N35">
        <f>INDEX('AEO 2023 Table 40'!Q:Q,MATCH('psgr LDVs'!$B35,'AEO 2023 Table 40'!$B:$B,0))</f>
        <v>37.564785000000001</v>
      </c>
      <c r="O35">
        <f>INDEX('AEO 2023 Table 40'!R:R,MATCH('psgr LDVs'!$B35,'AEO 2023 Table 40'!$B:$B,0))</f>
        <v>37.660915000000003</v>
      </c>
      <c r="P35">
        <f>INDEX('AEO 2023 Table 40'!S:S,MATCH('psgr LDVs'!$B35,'AEO 2023 Table 40'!$B:$B,0))</f>
        <v>37.820701999999997</v>
      </c>
      <c r="Q35">
        <f>INDEX('AEO 2023 Table 40'!T:T,MATCH('psgr LDVs'!$B35,'AEO 2023 Table 40'!$B:$B,0))</f>
        <v>37.981884000000001</v>
      </c>
      <c r="R35">
        <f>INDEX('AEO 2023 Table 40'!U:U,MATCH('psgr LDVs'!$B35,'AEO 2023 Table 40'!$B:$B,0))</f>
        <v>38.139042000000003</v>
      </c>
      <c r="S35">
        <f>INDEX('AEO 2023 Table 40'!V:V,MATCH('psgr LDVs'!$B35,'AEO 2023 Table 40'!$B:$B,0))</f>
        <v>38.237633000000002</v>
      </c>
      <c r="T35">
        <f>INDEX('AEO 2023 Table 40'!W:W,MATCH('psgr LDVs'!$B35,'AEO 2023 Table 40'!$B:$B,0))</f>
        <v>38.337757000000003</v>
      </c>
      <c r="U35">
        <f>INDEX('AEO 2023 Table 40'!X:X,MATCH('psgr LDVs'!$B35,'AEO 2023 Table 40'!$B:$B,0))</f>
        <v>38.428443999999999</v>
      </c>
      <c r="V35">
        <f>INDEX('AEO 2023 Table 40'!Y:Y,MATCH('psgr LDVs'!$B35,'AEO 2023 Table 40'!$B:$B,0))</f>
        <v>38.538578000000001</v>
      </c>
      <c r="W35">
        <f>INDEX('AEO 2023 Table 40'!Z:Z,MATCH('psgr LDVs'!$B35,'AEO 2023 Table 40'!$B:$B,0))</f>
        <v>38.559722999999998</v>
      </c>
      <c r="X35">
        <f>INDEX('AEO 2023 Table 40'!AA:AA,MATCH('psgr LDVs'!$B35,'AEO 2023 Table 40'!$B:$B,0))</f>
        <v>38.578479999999999</v>
      </c>
      <c r="Y35">
        <f>INDEX('AEO 2023 Table 40'!AB:AB,MATCH('psgr LDVs'!$B35,'AEO 2023 Table 40'!$B:$B,0))</f>
        <v>38.568286999999998</v>
      </c>
      <c r="Z35">
        <f>INDEX('AEO 2023 Table 40'!AC:AC,MATCH('psgr LDVs'!$B35,'AEO 2023 Table 40'!$B:$B,0))</f>
        <v>38.546180999999997</v>
      </c>
      <c r="AA35">
        <f>INDEX('AEO 2023 Table 40'!AD:AD,MATCH('psgr LDVs'!$B35,'AEO 2023 Table 40'!$B:$B,0))</f>
        <v>38.459392999999999</v>
      </c>
      <c r="AB35">
        <f>INDEX('AEO 2023 Table 40'!AE:AE,MATCH('psgr LDVs'!$B35,'AEO 2023 Table 40'!$B:$B,0))</f>
        <v>38.389763000000002</v>
      </c>
      <c r="AC35">
        <f>INDEX('AEO 2023 Table 40'!AF:AF,MATCH('psgr LDVs'!$B35,'AEO 2023 Table 40'!$B:$B,0))</f>
        <v>38.283481999999999</v>
      </c>
      <c r="AD35">
        <f>INDEX('AEO 2023 Table 40'!AG:AG,MATCH('psgr LDVs'!$B35,'AEO 2023 Table 40'!$B:$B,0))</f>
        <v>38.205627</v>
      </c>
      <c r="AE35">
        <f>INDEX('AEO 2023 Table 40'!AH:AH,MATCH('psgr LDVs'!$B35,'AEO 2023 Table 40'!$B:$B,0))</f>
        <v>38.125385000000001</v>
      </c>
      <c r="AF35">
        <f>INDEX('AEO 2023 Table 40'!AI:AI,MATCH('psgr LDVs'!$B35,'AEO 2023 Table 40'!$B:$B,0))</f>
        <v>38.186301999999998</v>
      </c>
      <c r="AG35">
        <f>INDEX('AEO 2023 Table 40'!AJ:AJ,MATCH('psgr LDVs'!$B35,'AEO 2023 Table 40'!$B:$B,0))</f>
        <v>38.103122999999997</v>
      </c>
    </row>
    <row r="36" spans="1:33">
      <c r="A36" s="117" t="s">
        <v>853</v>
      </c>
      <c r="B36" s="110" t="s">
        <v>904</v>
      </c>
      <c r="C36">
        <f>INDEX('AEO 2021 Table 40'!G:G,MATCH('psgr LDVs'!$B36,'AEO 2021 Table 40'!$B:$B,0))</f>
        <v>29.502110999999999</v>
      </c>
      <c r="D36">
        <f>INDEX('AEO 2022 Table 40'!H:H,MATCH('psgr LDVs'!$B36,'AEO 2022 Table 40'!$B:$B,0))</f>
        <v>28.742460000000001</v>
      </c>
      <c r="E36">
        <f>INDEX('AEO 2023 Table 40'!H:H,MATCH('psgr LDVs'!$B36,'AEO 2023 Table 40'!$B:$B,0))</f>
        <v>28.219044</v>
      </c>
      <c r="F36">
        <f>INDEX('AEO 2023 Table 40'!I:I,MATCH('psgr LDVs'!$B36,'AEO 2023 Table 40'!$B:$B,0))</f>
        <v>28.90344</v>
      </c>
      <c r="G36">
        <f>INDEX('AEO 2023 Table 40'!J:J,MATCH('psgr LDVs'!$B36,'AEO 2023 Table 40'!$B:$B,0))</f>
        <v>29.260791999999999</v>
      </c>
      <c r="H36">
        <f>INDEX('AEO 2023 Table 40'!K:K,MATCH('psgr LDVs'!$B36,'AEO 2023 Table 40'!$B:$B,0))</f>
        <v>30.284571</v>
      </c>
      <c r="I36">
        <f>INDEX('AEO 2023 Table 40'!L:L,MATCH('psgr LDVs'!$B36,'AEO 2023 Table 40'!$B:$B,0))</f>
        <v>30.910382999999999</v>
      </c>
      <c r="J36">
        <f>INDEX('AEO 2023 Table 40'!M:M,MATCH('psgr LDVs'!$B36,'AEO 2023 Table 40'!$B:$B,0))</f>
        <v>31.187512999999999</v>
      </c>
      <c r="K36">
        <f>INDEX('AEO 2023 Table 40'!N:N,MATCH('psgr LDVs'!$B36,'AEO 2023 Table 40'!$B:$B,0))</f>
        <v>31.937479</v>
      </c>
      <c r="L36">
        <f>INDEX('AEO 2023 Table 40'!O:O,MATCH('psgr LDVs'!$B36,'AEO 2023 Table 40'!$B:$B,0))</f>
        <v>32.094237999999997</v>
      </c>
      <c r="M36">
        <f>INDEX('AEO 2023 Table 40'!P:P,MATCH('psgr LDVs'!$B36,'AEO 2023 Table 40'!$B:$B,0))</f>
        <v>32.128933000000004</v>
      </c>
      <c r="N36">
        <f>INDEX('AEO 2023 Table 40'!Q:Q,MATCH('psgr LDVs'!$B36,'AEO 2023 Table 40'!$B:$B,0))</f>
        <v>32.196606000000003</v>
      </c>
      <c r="O36">
        <f>INDEX('AEO 2023 Table 40'!R:R,MATCH('psgr LDVs'!$B36,'AEO 2023 Table 40'!$B:$B,0))</f>
        <v>32.303589000000002</v>
      </c>
      <c r="P36">
        <f>INDEX('AEO 2023 Table 40'!S:S,MATCH('psgr LDVs'!$B36,'AEO 2023 Table 40'!$B:$B,0))</f>
        <v>32.438515000000002</v>
      </c>
      <c r="Q36">
        <f>INDEX('AEO 2023 Table 40'!T:T,MATCH('psgr LDVs'!$B36,'AEO 2023 Table 40'!$B:$B,0))</f>
        <v>32.594878999999999</v>
      </c>
      <c r="R36">
        <f>INDEX('AEO 2023 Table 40'!U:U,MATCH('psgr LDVs'!$B36,'AEO 2023 Table 40'!$B:$B,0))</f>
        <v>32.754649999999998</v>
      </c>
      <c r="S36">
        <f>INDEX('AEO 2023 Table 40'!V:V,MATCH('psgr LDVs'!$B36,'AEO 2023 Table 40'!$B:$B,0))</f>
        <v>32.870716000000002</v>
      </c>
      <c r="T36">
        <f>INDEX('AEO 2023 Table 40'!W:W,MATCH('psgr LDVs'!$B36,'AEO 2023 Table 40'!$B:$B,0))</f>
        <v>32.976520999999998</v>
      </c>
      <c r="U36">
        <f>INDEX('AEO 2023 Table 40'!X:X,MATCH('psgr LDVs'!$B36,'AEO 2023 Table 40'!$B:$B,0))</f>
        <v>33.074534999999997</v>
      </c>
      <c r="V36">
        <f>INDEX('AEO 2023 Table 40'!Y:Y,MATCH('psgr LDVs'!$B36,'AEO 2023 Table 40'!$B:$B,0))</f>
        <v>33.179836000000002</v>
      </c>
      <c r="W36">
        <f>INDEX('AEO 2023 Table 40'!Z:Z,MATCH('psgr LDVs'!$B36,'AEO 2023 Table 40'!$B:$B,0))</f>
        <v>33.224518000000003</v>
      </c>
      <c r="X36">
        <f>INDEX('AEO 2023 Table 40'!AA:AA,MATCH('psgr LDVs'!$B36,'AEO 2023 Table 40'!$B:$B,0))</f>
        <v>33.261313999999999</v>
      </c>
      <c r="Y36">
        <f>INDEX('AEO 2023 Table 40'!AB:AB,MATCH('psgr LDVs'!$B36,'AEO 2023 Table 40'!$B:$B,0))</f>
        <v>33.281731000000001</v>
      </c>
      <c r="Z36">
        <f>INDEX('AEO 2023 Table 40'!AC:AC,MATCH('psgr LDVs'!$B36,'AEO 2023 Table 40'!$B:$B,0))</f>
        <v>33.291083999999998</v>
      </c>
      <c r="AA36">
        <f>INDEX('AEO 2023 Table 40'!AD:AD,MATCH('psgr LDVs'!$B36,'AEO 2023 Table 40'!$B:$B,0))</f>
        <v>33.256168000000002</v>
      </c>
      <c r="AB36">
        <f>INDEX('AEO 2023 Table 40'!AE:AE,MATCH('psgr LDVs'!$B36,'AEO 2023 Table 40'!$B:$B,0))</f>
        <v>33.232246000000004</v>
      </c>
      <c r="AC36">
        <f>INDEX('AEO 2023 Table 40'!AF:AF,MATCH('psgr LDVs'!$B36,'AEO 2023 Table 40'!$B:$B,0))</f>
        <v>33.179012</v>
      </c>
      <c r="AD36">
        <f>INDEX('AEO 2023 Table 40'!AG:AG,MATCH('psgr LDVs'!$B36,'AEO 2023 Table 40'!$B:$B,0))</f>
        <v>33.151676000000002</v>
      </c>
      <c r="AE36">
        <f>INDEX('AEO 2023 Table 40'!AH:AH,MATCH('psgr LDVs'!$B36,'AEO 2023 Table 40'!$B:$B,0))</f>
        <v>33.120761999999999</v>
      </c>
      <c r="AF36">
        <f>INDEX('AEO 2023 Table 40'!AI:AI,MATCH('psgr LDVs'!$B36,'AEO 2023 Table 40'!$B:$B,0))</f>
        <v>33.188251000000001</v>
      </c>
      <c r="AG36">
        <f>INDEX('AEO 2023 Table 40'!AJ:AJ,MATCH('psgr LDVs'!$B36,'AEO 2023 Table 40'!$B:$B,0))</f>
        <v>33.155121000000001</v>
      </c>
    </row>
    <row r="37" spans="1:33">
      <c r="A37" s="117" t="s">
        <v>854</v>
      </c>
      <c r="B37" s="110" t="s">
        <v>905</v>
      </c>
      <c r="C37">
        <f>INDEX('AEO 2021 Table 40'!G:G,MATCH('psgr LDVs'!$B37,'AEO 2021 Table 40'!$B:$B,0))</f>
        <v>0</v>
      </c>
      <c r="D37">
        <f>INDEX('AEO 2022 Table 40'!H:H,MATCH('psgr LDVs'!$B37,'AEO 2022 Table 40'!$B:$B,0))</f>
        <v>0</v>
      </c>
      <c r="E37">
        <f>INDEX('AEO 2023 Table 40'!H:H,MATCH('psgr LDVs'!$B37,'AEO 2023 Table 40'!$B:$B,0))</f>
        <v>0</v>
      </c>
      <c r="F37">
        <f>INDEX('AEO 2023 Table 40'!I:I,MATCH('psgr LDVs'!$B37,'AEO 2023 Table 40'!$B:$B,0))</f>
        <v>0</v>
      </c>
      <c r="G37">
        <f>INDEX('AEO 2023 Table 40'!J:J,MATCH('psgr LDVs'!$B37,'AEO 2023 Table 40'!$B:$B,0))</f>
        <v>0</v>
      </c>
      <c r="H37">
        <f>INDEX('AEO 2023 Table 40'!K:K,MATCH('psgr LDVs'!$B37,'AEO 2023 Table 40'!$B:$B,0))</f>
        <v>0</v>
      </c>
      <c r="I37">
        <f>INDEX('AEO 2023 Table 40'!L:L,MATCH('psgr LDVs'!$B37,'AEO 2023 Table 40'!$B:$B,0))</f>
        <v>0</v>
      </c>
      <c r="J37">
        <f>INDEX('AEO 2023 Table 40'!M:M,MATCH('psgr LDVs'!$B37,'AEO 2023 Table 40'!$B:$B,0))</f>
        <v>0</v>
      </c>
      <c r="K37">
        <f>INDEX('AEO 2023 Table 40'!N:N,MATCH('psgr LDVs'!$B37,'AEO 2023 Table 40'!$B:$B,0))</f>
        <v>0</v>
      </c>
      <c r="L37">
        <f>INDEX('AEO 2023 Table 40'!O:O,MATCH('psgr LDVs'!$B37,'AEO 2023 Table 40'!$B:$B,0))</f>
        <v>0</v>
      </c>
      <c r="M37">
        <f>INDEX('AEO 2023 Table 40'!P:P,MATCH('psgr LDVs'!$B37,'AEO 2023 Table 40'!$B:$B,0))</f>
        <v>0</v>
      </c>
      <c r="N37">
        <f>INDEX('AEO 2023 Table 40'!Q:Q,MATCH('psgr LDVs'!$B37,'AEO 2023 Table 40'!$B:$B,0))</f>
        <v>0</v>
      </c>
      <c r="O37">
        <f>INDEX('AEO 2023 Table 40'!R:R,MATCH('psgr LDVs'!$B37,'AEO 2023 Table 40'!$B:$B,0))</f>
        <v>0</v>
      </c>
      <c r="P37">
        <f>INDEX('AEO 2023 Table 40'!S:S,MATCH('psgr LDVs'!$B37,'AEO 2023 Table 40'!$B:$B,0))</f>
        <v>0</v>
      </c>
      <c r="Q37">
        <f>INDEX('AEO 2023 Table 40'!T:T,MATCH('psgr LDVs'!$B37,'AEO 2023 Table 40'!$B:$B,0))</f>
        <v>0</v>
      </c>
      <c r="R37">
        <f>INDEX('AEO 2023 Table 40'!U:U,MATCH('psgr LDVs'!$B37,'AEO 2023 Table 40'!$B:$B,0))</f>
        <v>0</v>
      </c>
      <c r="S37">
        <f>INDEX('AEO 2023 Table 40'!V:V,MATCH('psgr LDVs'!$B37,'AEO 2023 Table 40'!$B:$B,0))</f>
        <v>0</v>
      </c>
      <c r="T37">
        <f>INDEX('AEO 2023 Table 40'!W:W,MATCH('psgr LDVs'!$B37,'AEO 2023 Table 40'!$B:$B,0))</f>
        <v>0</v>
      </c>
      <c r="U37">
        <f>INDEX('AEO 2023 Table 40'!X:X,MATCH('psgr LDVs'!$B37,'AEO 2023 Table 40'!$B:$B,0))</f>
        <v>0</v>
      </c>
      <c r="V37">
        <f>INDEX('AEO 2023 Table 40'!Y:Y,MATCH('psgr LDVs'!$B37,'AEO 2023 Table 40'!$B:$B,0))</f>
        <v>0</v>
      </c>
      <c r="W37">
        <f>INDEX('AEO 2023 Table 40'!Z:Z,MATCH('psgr LDVs'!$B37,'AEO 2023 Table 40'!$B:$B,0))</f>
        <v>0</v>
      </c>
      <c r="X37">
        <f>INDEX('AEO 2023 Table 40'!AA:AA,MATCH('psgr LDVs'!$B37,'AEO 2023 Table 40'!$B:$B,0))</f>
        <v>0</v>
      </c>
      <c r="Y37">
        <f>INDEX('AEO 2023 Table 40'!AB:AB,MATCH('psgr LDVs'!$B37,'AEO 2023 Table 40'!$B:$B,0))</f>
        <v>0</v>
      </c>
      <c r="Z37">
        <f>INDEX('AEO 2023 Table 40'!AC:AC,MATCH('psgr LDVs'!$B37,'AEO 2023 Table 40'!$B:$B,0))</f>
        <v>0</v>
      </c>
      <c r="AA37">
        <f>INDEX('AEO 2023 Table 40'!AD:AD,MATCH('psgr LDVs'!$B37,'AEO 2023 Table 40'!$B:$B,0))</f>
        <v>0</v>
      </c>
      <c r="AB37">
        <f>INDEX('AEO 2023 Table 40'!AE:AE,MATCH('psgr LDVs'!$B37,'AEO 2023 Table 40'!$B:$B,0))</f>
        <v>0</v>
      </c>
      <c r="AC37">
        <f>INDEX('AEO 2023 Table 40'!AF:AF,MATCH('psgr LDVs'!$B37,'AEO 2023 Table 40'!$B:$B,0))</f>
        <v>0</v>
      </c>
      <c r="AD37">
        <f>INDEX('AEO 2023 Table 40'!AG:AG,MATCH('psgr LDVs'!$B37,'AEO 2023 Table 40'!$B:$B,0))</f>
        <v>0</v>
      </c>
      <c r="AE37">
        <f>INDEX('AEO 2023 Table 40'!AH:AH,MATCH('psgr LDVs'!$B37,'AEO 2023 Table 40'!$B:$B,0))</f>
        <v>0</v>
      </c>
      <c r="AF37">
        <f>INDEX('AEO 2023 Table 40'!AI:AI,MATCH('psgr LDVs'!$B37,'AEO 2023 Table 40'!$B:$B,0))</f>
        <v>0</v>
      </c>
      <c r="AG37">
        <f>INDEX('AEO 2023 Table 40'!AJ:AJ,MATCH('psgr LDVs'!$B37,'AEO 2023 Table 40'!$B:$B,0))</f>
        <v>0</v>
      </c>
    </row>
    <row r="38" spans="1:33">
      <c r="A38" s="117" t="s">
        <v>854</v>
      </c>
      <c r="B38" s="110" t="s">
        <v>906</v>
      </c>
      <c r="C38">
        <f>INDEX('AEO 2021 Table 40'!G:G,MATCH('psgr LDVs'!$B38,'AEO 2021 Table 40'!$B:$B,0))</f>
        <v>37.807884000000001</v>
      </c>
      <c r="D38">
        <f>INDEX('AEO 2022 Table 40'!H:H,MATCH('psgr LDVs'!$B38,'AEO 2022 Table 40'!$B:$B,0))</f>
        <v>51.416946000000003</v>
      </c>
      <c r="E38">
        <f>INDEX('AEO 2023 Table 40'!H:H,MATCH('psgr LDVs'!$B38,'AEO 2023 Table 40'!$B:$B,0))</f>
        <v>0</v>
      </c>
      <c r="F38">
        <f>INDEX('AEO 2023 Table 40'!I:I,MATCH('psgr LDVs'!$B38,'AEO 2023 Table 40'!$B:$B,0))</f>
        <v>0</v>
      </c>
      <c r="G38">
        <f>INDEX('AEO 2023 Table 40'!J:J,MATCH('psgr LDVs'!$B38,'AEO 2023 Table 40'!$B:$B,0))</f>
        <v>0</v>
      </c>
      <c r="H38">
        <f>INDEX('AEO 2023 Table 40'!K:K,MATCH('psgr LDVs'!$B38,'AEO 2023 Table 40'!$B:$B,0))</f>
        <v>0</v>
      </c>
      <c r="I38">
        <f>INDEX('AEO 2023 Table 40'!L:L,MATCH('psgr LDVs'!$B38,'AEO 2023 Table 40'!$B:$B,0))</f>
        <v>0</v>
      </c>
      <c r="J38">
        <f>INDEX('AEO 2023 Table 40'!M:M,MATCH('psgr LDVs'!$B38,'AEO 2023 Table 40'!$B:$B,0))</f>
        <v>0</v>
      </c>
      <c r="K38">
        <f>INDEX('AEO 2023 Table 40'!N:N,MATCH('psgr LDVs'!$B38,'AEO 2023 Table 40'!$B:$B,0))</f>
        <v>0</v>
      </c>
      <c r="L38">
        <f>INDEX('AEO 2023 Table 40'!O:O,MATCH('psgr LDVs'!$B38,'AEO 2023 Table 40'!$B:$B,0))</f>
        <v>0</v>
      </c>
      <c r="M38">
        <f>INDEX('AEO 2023 Table 40'!P:P,MATCH('psgr LDVs'!$B38,'AEO 2023 Table 40'!$B:$B,0))</f>
        <v>0</v>
      </c>
      <c r="N38">
        <f>INDEX('AEO 2023 Table 40'!Q:Q,MATCH('psgr LDVs'!$B38,'AEO 2023 Table 40'!$B:$B,0))</f>
        <v>0</v>
      </c>
      <c r="O38">
        <f>INDEX('AEO 2023 Table 40'!R:R,MATCH('psgr LDVs'!$B38,'AEO 2023 Table 40'!$B:$B,0))</f>
        <v>0</v>
      </c>
      <c r="P38">
        <f>INDEX('AEO 2023 Table 40'!S:S,MATCH('psgr LDVs'!$B38,'AEO 2023 Table 40'!$B:$B,0))</f>
        <v>0</v>
      </c>
      <c r="Q38">
        <f>INDEX('AEO 2023 Table 40'!T:T,MATCH('psgr LDVs'!$B38,'AEO 2023 Table 40'!$B:$B,0))</f>
        <v>0</v>
      </c>
      <c r="R38">
        <f>INDEX('AEO 2023 Table 40'!U:U,MATCH('psgr LDVs'!$B38,'AEO 2023 Table 40'!$B:$B,0))</f>
        <v>0</v>
      </c>
      <c r="S38">
        <f>INDEX('AEO 2023 Table 40'!V:V,MATCH('psgr LDVs'!$B38,'AEO 2023 Table 40'!$B:$B,0))</f>
        <v>0</v>
      </c>
      <c r="T38">
        <f>INDEX('AEO 2023 Table 40'!W:W,MATCH('psgr LDVs'!$B38,'AEO 2023 Table 40'!$B:$B,0))</f>
        <v>0</v>
      </c>
      <c r="U38">
        <f>INDEX('AEO 2023 Table 40'!X:X,MATCH('psgr LDVs'!$B38,'AEO 2023 Table 40'!$B:$B,0))</f>
        <v>0</v>
      </c>
      <c r="V38">
        <f>INDEX('AEO 2023 Table 40'!Y:Y,MATCH('psgr LDVs'!$B38,'AEO 2023 Table 40'!$B:$B,0))</f>
        <v>0</v>
      </c>
      <c r="W38">
        <f>INDEX('AEO 2023 Table 40'!Z:Z,MATCH('psgr LDVs'!$B38,'AEO 2023 Table 40'!$B:$B,0))</f>
        <v>0</v>
      </c>
      <c r="X38">
        <f>INDEX('AEO 2023 Table 40'!AA:AA,MATCH('psgr LDVs'!$B38,'AEO 2023 Table 40'!$B:$B,0))</f>
        <v>0</v>
      </c>
      <c r="Y38">
        <f>INDEX('AEO 2023 Table 40'!AB:AB,MATCH('psgr LDVs'!$B38,'AEO 2023 Table 40'!$B:$B,0))</f>
        <v>0</v>
      </c>
      <c r="Z38">
        <f>INDEX('AEO 2023 Table 40'!AC:AC,MATCH('psgr LDVs'!$B38,'AEO 2023 Table 40'!$B:$B,0))</f>
        <v>0</v>
      </c>
      <c r="AA38">
        <f>INDEX('AEO 2023 Table 40'!AD:AD,MATCH('psgr LDVs'!$B38,'AEO 2023 Table 40'!$B:$B,0))</f>
        <v>0</v>
      </c>
      <c r="AB38">
        <f>INDEX('AEO 2023 Table 40'!AE:AE,MATCH('psgr LDVs'!$B38,'AEO 2023 Table 40'!$B:$B,0))</f>
        <v>0</v>
      </c>
      <c r="AC38">
        <f>INDEX('AEO 2023 Table 40'!AF:AF,MATCH('psgr LDVs'!$B38,'AEO 2023 Table 40'!$B:$B,0))</f>
        <v>0</v>
      </c>
      <c r="AD38">
        <f>INDEX('AEO 2023 Table 40'!AG:AG,MATCH('psgr LDVs'!$B38,'AEO 2023 Table 40'!$B:$B,0))</f>
        <v>0</v>
      </c>
      <c r="AE38">
        <f>INDEX('AEO 2023 Table 40'!AH:AH,MATCH('psgr LDVs'!$B38,'AEO 2023 Table 40'!$B:$B,0))</f>
        <v>0</v>
      </c>
      <c r="AF38">
        <f>INDEX('AEO 2023 Table 40'!AI:AI,MATCH('psgr LDVs'!$B38,'AEO 2023 Table 40'!$B:$B,0))</f>
        <v>0</v>
      </c>
      <c r="AG38">
        <f>INDEX('AEO 2023 Table 40'!AJ:AJ,MATCH('psgr LDVs'!$B38,'AEO 2023 Table 40'!$B:$B,0))</f>
        <v>0</v>
      </c>
    </row>
    <row r="39" spans="1:33">
      <c r="A39" s="117"/>
      <c r="B39" s="110" t="s">
        <v>907</v>
      </c>
      <c r="C39">
        <f>INDEX('AEO 2021 Table 40'!G:G,MATCH('psgr LDVs'!$B39,'AEO 2021 Table 40'!$B:$B,0))</f>
        <v>31.765070000000001</v>
      </c>
      <c r="D39">
        <f>INDEX('AEO 2022 Table 40'!H:H,MATCH('psgr LDVs'!$B39,'AEO 2022 Table 40'!$B:$B,0))</f>
        <v>32.735343999999998</v>
      </c>
      <c r="E39">
        <f>INDEX('AEO 2023 Table 40'!H:H,MATCH('psgr LDVs'!$B39,'AEO 2023 Table 40'!$B:$B,0))</f>
        <v>36.263930999999999</v>
      </c>
      <c r="F39">
        <f>INDEX('AEO 2023 Table 40'!I:I,MATCH('psgr LDVs'!$B39,'AEO 2023 Table 40'!$B:$B,0))</f>
        <v>37.832123000000003</v>
      </c>
      <c r="G39">
        <f>INDEX('AEO 2023 Table 40'!J:J,MATCH('psgr LDVs'!$B39,'AEO 2023 Table 40'!$B:$B,0))</f>
        <v>39.014805000000003</v>
      </c>
      <c r="H39">
        <f>INDEX('AEO 2023 Table 40'!K:K,MATCH('psgr LDVs'!$B39,'AEO 2023 Table 40'!$B:$B,0))</f>
        <v>41.375152999999997</v>
      </c>
      <c r="I39">
        <f>INDEX('AEO 2023 Table 40'!L:L,MATCH('psgr LDVs'!$B39,'AEO 2023 Table 40'!$B:$B,0))</f>
        <v>42.876761999999999</v>
      </c>
      <c r="J39">
        <f>INDEX('AEO 2023 Table 40'!M:M,MATCH('psgr LDVs'!$B39,'AEO 2023 Table 40'!$B:$B,0))</f>
        <v>43.911583</v>
      </c>
      <c r="K39">
        <f>INDEX('AEO 2023 Table 40'!N:N,MATCH('psgr LDVs'!$B39,'AEO 2023 Table 40'!$B:$B,0))</f>
        <v>45.953789</v>
      </c>
      <c r="L39">
        <f>INDEX('AEO 2023 Table 40'!O:O,MATCH('psgr LDVs'!$B39,'AEO 2023 Table 40'!$B:$B,0))</f>
        <v>46.678477999999998</v>
      </c>
      <c r="M39">
        <f>INDEX('AEO 2023 Table 40'!P:P,MATCH('psgr LDVs'!$B39,'AEO 2023 Table 40'!$B:$B,0))</f>
        <v>47.207011999999999</v>
      </c>
      <c r="N39">
        <f>INDEX('AEO 2023 Table 40'!Q:Q,MATCH('psgr LDVs'!$B39,'AEO 2023 Table 40'!$B:$B,0))</f>
        <v>47.518374999999999</v>
      </c>
      <c r="O39">
        <f>INDEX('AEO 2023 Table 40'!R:R,MATCH('psgr LDVs'!$B39,'AEO 2023 Table 40'!$B:$B,0))</f>
        <v>47.939487</v>
      </c>
      <c r="P39">
        <f>INDEX('AEO 2023 Table 40'!S:S,MATCH('psgr LDVs'!$B39,'AEO 2023 Table 40'!$B:$B,0))</f>
        <v>48.362620999999997</v>
      </c>
      <c r="Q39">
        <f>INDEX('AEO 2023 Table 40'!T:T,MATCH('psgr LDVs'!$B39,'AEO 2023 Table 40'!$B:$B,0))</f>
        <v>48.779860999999997</v>
      </c>
      <c r="R39">
        <f>INDEX('AEO 2023 Table 40'!U:U,MATCH('psgr LDVs'!$B39,'AEO 2023 Table 40'!$B:$B,0))</f>
        <v>49.233046999999999</v>
      </c>
      <c r="S39">
        <f>INDEX('AEO 2023 Table 40'!V:V,MATCH('psgr LDVs'!$B39,'AEO 2023 Table 40'!$B:$B,0))</f>
        <v>49.585566999999998</v>
      </c>
      <c r="T39">
        <f>INDEX('AEO 2023 Table 40'!W:W,MATCH('psgr LDVs'!$B39,'AEO 2023 Table 40'!$B:$B,0))</f>
        <v>49.838344999999997</v>
      </c>
      <c r="U39">
        <f>INDEX('AEO 2023 Table 40'!X:X,MATCH('psgr LDVs'!$B39,'AEO 2023 Table 40'!$B:$B,0))</f>
        <v>50.048076999999999</v>
      </c>
      <c r="V39">
        <f>INDEX('AEO 2023 Table 40'!Y:Y,MATCH('psgr LDVs'!$B39,'AEO 2023 Table 40'!$B:$B,0))</f>
        <v>50.325744999999998</v>
      </c>
      <c r="W39">
        <f>INDEX('AEO 2023 Table 40'!Z:Z,MATCH('psgr LDVs'!$B39,'AEO 2023 Table 40'!$B:$B,0))</f>
        <v>50.338009</v>
      </c>
      <c r="X39">
        <f>INDEX('AEO 2023 Table 40'!AA:AA,MATCH('psgr LDVs'!$B39,'AEO 2023 Table 40'!$B:$B,0))</f>
        <v>50.426777000000001</v>
      </c>
      <c r="Y39">
        <f>INDEX('AEO 2023 Table 40'!AB:AB,MATCH('psgr LDVs'!$B39,'AEO 2023 Table 40'!$B:$B,0))</f>
        <v>50.517310999999999</v>
      </c>
      <c r="Z39">
        <f>INDEX('AEO 2023 Table 40'!AC:AC,MATCH('psgr LDVs'!$B39,'AEO 2023 Table 40'!$B:$B,0))</f>
        <v>50.542614</v>
      </c>
      <c r="AA39">
        <f>INDEX('AEO 2023 Table 40'!AD:AD,MATCH('psgr LDVs'!$B39,'AEO 2023 Table 40'!$B:$B,0))</f>
        <v>50.50412</v>
      </c>
      <c r="AB39">
        <f>INDEX('AEO 2023 Table 40'!AE:AE,MATCH('psgr LDVs'!$B39,'AEO 2023 Table 40'!$B:$B,0))</f>
        <v>50.459384999999997</v>
      </c>
      <c r="AC39">
        <f>INDEX('AEO 2023 Table 40'!AF:AF,MATCH('psgr LDVs'!$B39,'AEO 2023 Table 40'!$B:$B,0))</f>
        <v>50.618049999999997</v>
      </c>
      <c r="AD39">
        <f>INDEX('AEO 2023 Table 40'!AG:AG,MATCH('psgr LDVs'!$B39,'AEO 2023 Table 40'!$B:$B,0))</f>
        <v>50.565734999999997</v>
      </c>
      <c r="AE39">
        <f>INDEX('AEO 2023 Table 40'!AH:AH,MATCH('psgr LDVs'!$B39,'AEO 2023 Table 40'!$B:$B,0))</f>
        <v>50.535651999999999</v>
      </c>
      <c r="AF39">
        <f>INDEX('AEO 2023 Table 40'!AI:AI,MATCH('psgr LDVs'!$B39,'AEO 2023 Table 40'!$B:$B,0))</f>
        <v>50.739390999999998</v>
      </c>
      <c r="AG39">
        <f>INDEX('AEO 2023 Table 40'!AJ:AJ,MATCH('psgr LDVs'!$B39,'AEO 2023 Table 40'!$B:$B,0))</f>
        <v>50.721836000000003</v>
      </c>
    </row>
    <row r="40" spans="1:33">
      <c r="D40" s="14"/>
    </row>
    <row r="41" spans="1:33" s="1" customFormat="1">
      <c r="A41" s="1" t="s">
        <v>3036</v>
      </c>
      <c r="C41" s="1">
        <v>2020</v>
      </c>
      <c r="D41" s="1">
        <v>2021</v>
      </c>
      <c r="E41" s="1">
        <v>2022</v>
      </c>
      <c r="F41" s="1">
        <v>2023</v>
      </c>
      <c r="G41" s="1">
        <v>2024</v>
      </c>
      <c r="H41" s="1">
        <v>2025</v>
      </c>
      <c r="I41" s="1">
        <v>2026</v>
      </c>
      <c r="J41" s="1">
        <v>2027</v>
      </c>
      <c r="K41" s="1">
        <v>2028</v>
      </c>
      <c r="L41" s="1">
        <v>2029</v>
      </c>
      <c r="M41" s="1">
        <v>2030</v>
      </c>
      <c r="N41" s="1">
        <v>2031</v>
      </c>
      <c r="O41" s="1">
        <v>2032</v>
      </c>
      <c r="P41" s="1">
        <v>2033</v>
      </c>
      <c r="Q41" s="1">
        <v>2034</v>
      </c>
      <c r="R41" s="1">
        <v>2035</v>
      </c>
      <c r="S41" s="1">
        <v>2036</v>
      </c>
      <c r="T41" s="1">
        <v>2037</v>
      </c>
      <c r="U41" s="1">
        <v>2038</v>
      </c>
      <c r="V41" s="1">
        <v>2039</v>
      </c>
      <c r="W41" s="1">
        <v>2040</v>
      </c>
      <c r="X41" s="1">
        <v>2041</v>
      </c>
      <c r="Y41" s="1">
        <v>2042</v>
      </c>
      <c r="Z41" s="1">
        <v>2043</v>
      </c>
      <c r="AA41" s="1">
        <v>2044</v>
      </c>
      <c r="AB41" s="1">
        <v>2045</v>
      </c>
      <c r="AC41" s="1">
        <v>2046</v>
      </c>
      <c r="AD41" s="1">
        <v>2047</v>
      </c>
      <c r="AE41" s="1">
        <v>2048</v>
      </c>
      <c r="AF41" s="1">
        <v>2049</v>
      </c>
      <c r="AG41" s="1">
        <v>2050</v>
      </c>
    </row>
    <row r="42" spans="1:33">
      <c r="A42" s="117" t="s">
        <v>114</v>
      </c>
      <c r="B42" s="110" t="s">
        <v>916</v>
      </c>
      <c r="C42">
        <f>INDEX('AEO 2021 Table 38'!G:G,MATCH('psgr LDVs'!$B42,'AEO 2021 Table 38'!$B:$B,0))</f>
        <v>4430.5400390000004</v>
      </c>
      <c r="D42">
        <f>INDEX('AEO 2022 Table 38'!H:H,MATCH('psgr LDVs'!$B42,'AEO 2022 Table 38'!$B:$B,0))</f>
        <v>4773.7641599999997</v>
      </c>
      <c r="E42">
        <f>INDEX('AEO 2023 Table 38'!H:H,MATCH('psgr LDVs'!$B42,'AEO 2023 Table 38'!$B:$B,0))</f>
        <v>4261.2089839999999</v>
      </c>
      <c r="F42">
        <f>INDEX('AEO 2023 Table 38'!I:I,MATCH('psgr LDVs'!$B42,'AEO 2023 Table 38'!$B:$B,0))</f>
        <v>4165.4692379999997</v>
      </c>
      <c r="G42">
        <f>INDEX('AEO 2023 Table 38'!J:J,MATCH('psgr LDVs'!$B42,'AEO 2023 Table 38'!$B:$B,0))</f>
        <v>4178.9077150000003</v>
      </c>
      <c r="H42">
        <f>INDEX('AEO 2023 Table 38'!K:K,MATCH('psgr LDVs'!$B42,'AEO 2023 Table 38'!$B:$B,0))</f>
        <v>3978.719482</v>
      </c>
      <c r="I42">
        <f>INDEX('AEO 2023 Table 38'!L:L,MATCH('psgr LDVs'!$B42,'AEO 2023 Table 38'!$B:$B,0))</f>
        <v>3855.0739749999998</v>
      </c>
      <c r="J42">
        <f>INDEX('AEO 2023 Table 38'!M:M,MATCH('psgr LDVs'!$B42,'AEO 2023 Table 38'!$B:$B,0))</f>
        <v>3710.0678710000002</v>
      </c>
      <c r="K42">
        <f>INDEX('AEO 2023 Table 38'!N:N,MATCH('psgr LDVs'!$B42,'AEO 2023 Table 38'!$B:$B,0))</f>
        <v>3529.6840820000002</v>
      </c>
      <c r="L42">
        <f>INDEX('AEO 2023 Table 38'!O:O,MATCH('psgr LDVs'!$B42,'AEO 2023 Table 38'!$B:$B,0))</f>
        <v>3435.4689939999998</v>
      </c>
      <c r="M42">
        <f>INDEX('AEO 2023 Table 38'!P:P,MATCH('psgr LDVs'!$B42,'AEO 2023 Table 38'!$B:$B,0))</f>
        <v>3334.1838379999999</v>
      </c>
      <c r="N42">
        <f>INDEX('AEO 2023 Table 38'!Q:Q,MATCH('psgr LDVs'!$B42,'AEO 2023 Table 38'!$B:$B,0))</f>
        <v>3264.727539</v>
      </c>
      <c r="O42">
        <f>INDEX('AEO 2023 Table 38'!R:R,MATCH('psgr LDVs'!$B42,'AEO 2023 Table 38'!$B:$B,0))</f>
        <v>3205.7775879999999</v>
      </c>
      <c r="P42">
        <f>INDEX('AEO 2023 Table 38'!S:S,MATCH('psgr LDVs'!$B42,'AEO 2023 Table 38'!$B:$B,0))</f>
        <v>3152.030518</v>
      </c>
      <c r="Q42">
        <f>INDEX('AEO 2023 Table 38'!T:T,MATCH('psgr LDVs'!$B42,'AEO 2023 Table 38'!$B:$B,0))</f>
        <v>3120.5131839999999</v>
      </c>
      <c r="R42">
        <f>INDEX('AEO 2023 Table 38'!U:U,MATCH('psgr LDVs'!$B42,'AEO 2023 Table 38'!$B:$B,0))</f>
        <v>3100.7028810000002</v>
      </c>
      <c r="S42">
        <f>INDEX('AEO 2023 Table 38'!V:V,MATCH('psgr LDVs'!$B42,'AEO 2023 Table 38'!$B:$B,0))</f>
        <v>3107.5751949999999</v>
      </c>
      <c r="T42">
        <f>INDEX('AEO 2023 Table 38'!W:W,MATCH('psgr LDVs'!$B42,'AEO 2023 Table 38'!$B:$B,0))</f>
        <v>3103.5952149999998</v>
      </c>
      <c r="U42">
        <f>INDEX('AEO 2023 Table 38'!X:X,MATCH('psgr LDVs'!$B42,'AEO 2023 Table 38'!$B:$B,0))</f>
        <v>3105.5422359999998</v>
      </c>
      <c r="V42">
        <f>INDEX('AEO 2023 Table 38'!Y:Y,MATCH('psgr LDVs'!$B42,'AEO 2023 Table 38'!$B:$B,0))</f>
        <v>3104.023682</v>
      </c>
      <c r="W42">
        <f>INDEX('AEO 2023 Table 38'!Z:Z,MATCH('psgr LDVs'!$B42,'AEO 2023 Table 38'!$B:$B,0))</f>
        <v>3113.2983399999998</v>
      </c>
      <c r="X42">
        <f>INDEX('AEO 2023 Table 38'!AA:AA,MATCH('psgr LDVs'!$B42,'AEO 2023 Table 38'!$B:$B,0))</f>
        <v>3089.4384770000001</v>
      </c>
      <c r="Y42">
        <f>INDEX('AEO 2023 Table 38'!AB:AB,MATCH('psgr LDVs'!$B42,'AEO 2023 Table 38'!$B:$B,0))</f>
        <v>3066.6860350000002</v>
      </c>
      <c r="Z42">
        <f>INDEX('AEO 2023 Table 38'!AC:AC,MATCH('psgr LDVs'!$B42,'AEO 2023 Table 38'!$B:$B,0))</f>
        <v>3034.6389159999999</v>
      </c>
      <c r="AA42">
        <f>INDEX('AEO 2023 Table 38'!AD:AD,MATCH('psgr LDVs'!$B42,'AEO 2023 Table 38'!$B:$B,0))</f>
        <v>3020.6389159999999</v>
      </c>
      <c r="AB42">
        <f>INDEX('AEO 2023 Table 38'!AE:AE,MATCH('psgr LDVs'!$B42,'AEO 2023 Table 38'!$B:$B,0))</f>
        <v>3018.6577149999998</v>
      </c>
      <c r="AC42">
        <f>INDEX('AEO 2023 Table 38'!AF:AF,MATCH('psgr LDVs'!$B42,'AEO 2023 Table 38'!$B:$B,0))</f>
        <v>3014.9001459999999</v>
      </c>
      <c r="AD42">
        <f>INDEX('AEO 2023 Table 38'!AG:AG,MATCH('psgr LDVs'!$B42,'AEO 2023 Table 38'!$B:$B,0))</f>
        <v>2999.3642580000001</v>
      </c>
      <c r="AE42">
        <f>INDEX('AEO 2023 Table 38'!AH:AH,MATCH('psgr LDVs'!$B42,'AEO 2023 Table 38'!$B:$B,0))</f>
        <v>2994.1733399999998</v>
      </c>
      <c r="AF42">
        <f>INDEX('AEO 2023 Table 38'!AI:AI,MATCH('psgr LDVs'!$B42,'AEO 2023 Table 38'!$B:$B,0))</f>
        <v>2975.3676759999998</v>
      </c>
      <c r="AG42">
        <f>INDEX('AEO 2023 Table 38'!AJ:AJ,MATCH('psgr LDVs'!$B42,'AEO 2023 Table 38'!$B:$B,0))</f>
        <v>2985.5803219999998</v>
      </c>
    </row>
    <row r="43" spans="1:33">
      <c r="A43" s="117" t="s">
        <v>115</v>
      </c>
      <c r="B43" s="110" t="s">
        <v>917</v>
      </c>
      <c r="C43">
        <f>INDEX('AEO 2021 Table 38'!G:G,MATCH('psgr LDVs'!$B43,'AEO 2021 Table 38'!$B:$B,0))</f>
        <v>9.1703000000000007E-2</v>
      </c>
      <c r="D43">
        <f>INDEX('AEO 2022 Table 38'!H:H,MATCH('psgr LDVs'!$B43,'AEO 2022 Table 38'!$B:$B,0))</f>
        <v>6.2391000000000002E-2</v>
      </c>
      <c r="E43">
        <f>INDEX('AEO 2023 Table 38'!H:H,MATCH('psgr LDVs'!$B43,'AEO 2023 Table 38'!$B:$B,0))</f>
        <v>3.8023000000000001E-2</v>
      </c>
      <c r="F43">
        <f>INDEX('AEO 2023 Table 38'!I:I,MATCH('psgr LDVs'!$B43,'AEO 2023 Table 38'!$B:$B,0))</f>
        <v>4.3187000000000003E-2</v>
      </c>
      <c r="G43">
        <f>INDEX('AEO 2023 Table 38'!J:J,MATCH('psgr LDVs'!$B43,'AEO 2023 Table 38'!$B:$B,0))</f>
        <v>4.5353999999999998E-2</v>
      </c>
      <c r="H43">
        <f>INDEX('AEO 2023 Table 38'!K:K,MATCH('psgr LDVs'!$B43,'AEO 2023 Table 38'!$B:$B,0))</f>
        <v>4.5319999999999999E-2</v>
      </c>
      <c r="I43">
        <f>INDEX('AEO 2023 Table 38'!L:L,MATCH('psgr LDVs'!$B43,'AEO 2023 Table 38'!$B:$B,0))</f>
        <v>4.4067000000000002E-2</v>
      </c>
      <c r="J43">
        <f>INDEX('AEO 2023 Table 38'!M:M,MATCH('psgr LDVs'!$B43,'AEO 2023 Table 38'!$B:$B,0))</f>
        <v>4.4172999999999997E-2</v>
      </c>
      <c r="K43">
        <f>INDEX('AEO 2023 Table 38'!N:N,MATCH('psgr LDVs'!$B43,'AEO 2023 Table 38'!$B:$B,0))</f>
        <v>4.7336999999999997E-2</v>
      </c>
      <c r="L43">
        <f>INDEX('AEO 2023 Table 38'!O:O,MATCH('psgr LDVs'!$B43,'AEO 2023 Table 38'!$B:$B,0))</f>
        <v>4.5893000000000003E-2</v>
      </c>
      <c r="M43">
        <f>INDEX('AEO 2023 Table 38'!P:P,MATCH('psgr LDVs'!$B43,'AEO 2023 Table 38'!$B:$B,0))</f>
        <v>4.4604999999999999E-2</v>
      </c>
      <c r="N43">
        <f>INDEX('AEO 2023 Table 38'!Q:Q,MATCH('psgr LDVs'!$B43,'AEO 2023 Table 38'!$B:$B,0))</f>
        <v>4.3331000000000001E-2</v>
      </c>
      <c r="O43">
        <f>INDEX('AEO 2023 Table 38'!R:R,MATCH('psgr LDVs'!$B43,'AEO 2023 Table 38'!$B:$B,0))</f>
        <v>4.2484000000000001E-2</v>
      </c>
      <c r="P43">
        <f>INDEX('AEO 2023 Table 38'!S:S,MATCH('psgr LDVs'!$B43,'AEO 2023 Table 38'!$B:$B,0))</f>
        <v>4.1492000000000001E-2</v>
      </c>
      <c r="Q43">
        <f>INDEX('AEO 2023 Table 38'!T:T,MATCH('psgr LDVs'!$B43,'AEO 2023 Table 38'!$B:$B,0))</f>
        <v>4.1480000000000003E-2</v>
      </c>
      <c r="R43">
        <f>INDEX('AEO 2023 Table 38'!U:U,MATCH('psgr LDVs'!$B43,'AEO 2023 Table 38'!$B:$B,0))</f>
        <v>4.1260999999999999E-2</v>
      </c>
      <c r="S43">
        <f>INDEX('AEO 2023 Table 38'!V:V,MATCH('psgr LDVs'!$B43,'AEO 2023 Table 38'!$B:$B,0))</f>
        <v>4.2231999999999999E-2</v>
      </c>
      <c r="T43">
        <f>INDEX('AEO 2023 Table 38'!W:W,MATCH('psgr LDVs'!$B43,'AEO 2023 Table 38'!$B:$B,0))</f>
        <v>4.2576999999999997E-2</v>
      </c>
      <c r="U43">
        <f>INDEX('AEO 2023 Table 38'!X:X,MATCH('psgr LDVs'!$B43,'AEO 2023 Table 38'!$B:$B,0))</f>
        <v>4.3085999999999999E-2</v>
      </c>
      <c r="V43">
        <f>INDEX('AEO 2023 Table 38'!Y:Y,MATCH('psgr LDVs'!$B43,'AEO 2023 Table 38'!$B:$B,0))</f>
        <v>4.3957999999999997E-2</v>
      </c>
      <c r="W43">
        <f>INDEX('AEO 2023 Table 38'!Z:Z,MATCH('psgr LDVs'!$B43,'AEO 2023 Table 38'!$B:$B,0))</f>
        <v>4.4603999999999998E-2</v>
      </c>
      <c r="X43">
        <f>INDEX('AEO 2023 Table 38'!AA:AA,MATCH('psgr LDVs'!$B43,'AEO 2023 Table 38'!$B:$B,0))</f>
        <v>4.4463000000000003E-2</v>
      </c>
      <c r="Y43">
        <f>INDEX('AEO 2023 Table 38'!AB:AB,MATCH('psgr LDVs'!$B43,'AEO 2023 Table 38'!$B:$B,0))</f>
        <v>4.4759E-2</v>
      </c>
      <c r="Z43">
        <f>INDEX('AEO 2023 Table 38'!AC:AC,MATCH('psgr LDVs'!$B43,'AEO 2023 Table 38'!$B:$B,0))</f>
        <v>4.4290999999999997E-2</v>
      </c>
      <c r="AA43">
        <f>INDEX('AEO 2023 Table 38'!AD:AD,MATCH('psgr LDVs'!$B43,'AEO 2023 Table 38'!$B:$B,0))</f>
        <v>4.4715999999999999E-2</v>
      </c>
      <c r="AB43">
        <f>INDEX('AEO 2023 Table 38'!AE:AE,MATCH('psgr LDVs'!$B43,'AEO 2023 Table 38'!$B:$B,0))</f>
        <v>4.5012000000000003E-2</v>
      </c>
      <c r="AC43">
        <f>INDEX('AEO 2023 Table 38'!AF:AF,MATCH('psgr LDVs'!$B43,'AEO 2023 Table 38'!$B:$B,0))</f>
        <v>4.5915999999999998E-2</v>
      </c>
      <c r="AD43">
        <f>INDEX('AEO 2023 Table 38'!AG:AG,MATCH('psgr LDVs'!$B43,'AEO 2023 Table 38'!$B:$B,0))</f>
        <v>4.6358999999999997E-2</v>
      </c>
      <c r="AE43">
        <f>INDEX('AEO 2023 Table 38'!AH:AH,MATCH('psgr LDVs'!$B43,'AEO 2023 Table 38'!$B:$B,0))</f>
        <v>4.7074999999999999E-2</v>
      </c>
      <c r="AF43">
        <f>INDEX('AEO 2023 Table 38'!AI:AI,MATCH('psgr LDVs'!$B43,'AEO 2023 Table 38'!$B:$B,0))</f>
        <v>4.7725999999999998E-2</v>
      </c>
      <c r="AG43">
        <f>INDEX('AEO 2023 Table 38'!AJ:AJ,MATCH('psgr LDVs'!$B43,'AEO 2023 Table 38'!$B:$B,0))</f>
        <v>4.8885999999999999E-2</v>
      </c>
    </row>
    <row r="44" spans="1:33">
      <c r="A44" s="117"/>
      <c r="B44" s="110" t="s">
        <v>918</v>
      </c>
      <c r="C44">
        <f>INDEX('AEO 2021 Table 38'!G:G,MATCH('psgr LDVs'!$B44,'AEO 2021 Table 38'!$B:$B,0))</f>
        <v>4430.6318359999996</v>
      </c>
      <c r="D44">
        <f>INDEX('AEO 2022 Table 38'!H:H,MATCH('psgr LDVs'!$B44,'AEO 2022 Table 38'!$B:$B,0))</f>
        <v>4773.8266599999997</v>
      </c>
      <c r="E44">
        <f>INDEX('AEO 2023 Table 38'!H:H,MATCH('psgr LDVs'!$B44,'AEO 2023 Table 38'!$B:$B,0))</f>
        <v>4261.2470700000003</v>
      </c>
      <c r="F44">
        <f>INDEX('AEO 2023 Table 38'!I:I,MATCH('psgr LDVs'!$B44,'AEO 2023 Table 38'!$B:$B,0))</f>
        <v>4165.5122069999998</v>
      </c>
      <c r="G44">
        <f>INDEX('AEO 2023 Table 38'!J:J,MATCH('psgr LDVs'!$B44,'AEO 2023 Table 38'!$B:$B,0))</f>
        <v>4178.953125</v>
      </c>
      <c r="H44">
        <f>INDEX('AEO 2023 Table 38'!K:K,MATCH('psgr LDVs'!$B44,'AEO 2023 Table 38'!$B:$B,0))</f>
        <v>3978.764893</v>
      </c>
      <c r="I44">
        <f>INDEX('AEO 2023 Table 38'!L:L,MATCH('psgr LDVs'!$B44,'AEO 2023 Table 38'!$B:$B,0))</f>
        <v>3855.118164</v>
      </c>
      <c r="J44">
        <f>INDEX('AEO 2023 Table 38'!M:M,MATCH('psgr LDVs'!$B44,'AEO 2023 Table 38'!$B:$B,0))</f>
        <v>3710.1120609999998</v>
      </c>
      <c r="K44">
        <f>INDEX('AEO 2023 Table 38'!N:N,MATCH('psgr LDVs'!$B44,'AEO 2023 Table 38'!$B:$B,0))</f>
        <v>3529.7314449999999</v>
      </c>
      <c r="L44">
        <f>INDEX('AEO 2023 Table 38'!O:O,MATCH('psgr LDVs'!$B44,'AEO 2023 Table 38'!$B:$B,0))</f>
        <v>3435.514893</v>
      </c>
      <c r="M44">
        <f>INDEX('AEO 2023 Table 38'!P:P,MATCH('psgr LDVs'!$B44,'AEO 2023 Table 38'!$B:$B,0))</f>
        <v>3334.2285160000001</v>
      </c>
      <c r="N44">
        <f>INDEX('AEO 2023 Table 38'!Q:Q,MATCH('psgr LDVs'!$B44,'AEO 2023 Table 38'!$B:$B,0))</f>
        <v>3264.7707519999999</v>
      </c>
      <c r="O44">
        <f>INDEX('AEO 2023 Table 38'!R:R,MATCH('psgr LDVs'!$B44,'AEO 2023 Table 38'!$B:$B,0))</f>
        <v>3205.820068</v>
      </c>
      <c r="P44">
        <f>INDEX('AEO 2023 Table 38'!S:S,MATCH('psgr LDVs'!$B44,'AEO 2023 Table 38'!$B:$B,0))</f>
        <v>3152.0720209999999</v>
      </c>
      <c r="Q44">
        <f>INDEX('AEO 2023 Table 38'!T:T,MATCH('psgr LDVs'!$B44,'AEO 2023 Table 38'!$B:$B,0))</f>
        <v>3120.5546880000002</v>
      </c>
      <c r="R44">
        <f>INDEX('AEO 2023 Table 38'!U:U,MATCH('psgr LDVs'!$B44,'AEO 2023 Table 38'!$B:$B,0))</f>
        <v>3100.7441410000001</v>
      </c>
      <c r="S44">
        <f>INDEX('AEO 2023 Table 38'!V:V,MATCH('psgr LDVs'!$B44,'AEO 2023 Table 38'!$B:$B,0))</f>
        <v>3107.617432</v>
      </c>
      <c r="T44">
        <f>INDEX('AEO 2023 Table 38'!W:W,MATCH('psgr LDVs'!$B44,'AEO 2023 Table 38'!$B:$B,0))</f>
        <v>3103.6376949999999</v>
      </c>
      <c r="U44">
        <f>INDEX('AEO 2023 Table 38'!X:X,MATCH('psgr LDVs'!$B44,'AEO 2023 Table 38'!$B:$B,0))</f>
        <v>3105.5852049999999</v>
      </c>
      <c r="V44">
        <f>INDEX('AEO 2023 Table 38'!Y:Y,MATCH('psgr LDVs'!$B44,'AEO 2023 Table 38'!$B:$B,0))</f>
        <v>3104.0676269999999</v>
      </c>
      <c r="W44">
        <f>INDEX('AEO 2023 Table 38'!Z:Z,MATCH('psgr LDVs'!$B44,'AEO 2023 Table 38'!$B:$B,0))</f>
        <v>3113.343018</v>
      </c>
      <c r="X44">
        <f>INDEX('AEO 2023 Table 38'!AA:AA,MATCH('psgr LDVs'!$B44,'AEO 2023 Table 38'!$B:$B,0))</f>
        <v>3089.4829100000002</v>
      </c>
      <c r="Y44">
        <f>INDEX('AEO 2023 Table 38'!AB:AB,MATCH('psgr LDVs'!$B44,'AEO 2023 Table 38'!$B:$B,0))</f>
        <v>3066.7307129999999</v>
      </c>
      <c r="Z44">
        <f>INDEX('AEO 2023 Table 38'!AC:AC,MATCH('psgr LDVs'!$B44,'AEO 2023 Table 38'!$B:$B,0))</f>
        <v>3034.6831050000001</v>
      </c>
      <c r="AA44">
        <f>INDEX('AEO 2023 Table 38'!AD:AD,MATCH('psgr LDVs'!$B44,'AEO 2023 Table 38'!$B:$B,0))</f>
        <v>3020.6835940000001</v>
      </c>
      <c r="AB44">
        <f>INDEX('AEO 2023 Table 38'!AE:AE,MATCH('psgr LDVs'!$B44,'AEO 2023 Table 38'!$B:$B,0))</f>
        <v>3018.7026369999999</v>
      </c>
      <c r="AC44">
        <f>INDEX('AEO 2023 Table 38'!AF:AF,MATCH('psgr LDVs'!$B44,'AEO 2023 Table 38'!$B:$B,0))</f>
        <v>3014.9460450000001</v>
      </c>
      <c r="AD44">
        <f>INDEX('AEO 2023 Table 38'!AG:AG,MATCH('psgr LDVs'!$B44,'AEO 2023 Table 38'!$B:$B,0))</f>
        <v>2999.4106449999999</v>
      </c>
      <c r="AE44">
        <f>INDEX('AEO 2023 Table 38'!AH:AH,MATCH('psgr LDVs'!$B44,'AEO 2023 Table 38'!$B:$B,0))</f>
        <v>2994.2204590000001</v>
      </c>
      <c r="AF44">
        <f>INDEX('AEO 2023 Table 38'!AI:AI,MATCH('psgr LDVs'!$B44,'AEO 2023 Table 38'!$B:$B,0))</f>
        <v>2975.4152829999998</v>
      </c>
      <c r="AG44">
        <f>INDEX('AEO 2023 Table 38'!AJ:AJ,MATCH('psgr LDVs'!$B44,'AEO 2023 Table 38'!$B:$B,0))</f>
        <v>2985.6291500000002</v>
      </c>
    </row>
    <row r="45" spans="1:33">
      <c r="A45" s="117" t="s">
        <v>114</v>
      </c>
      <c r="B45" s="110" t="s">
        <v>919</v>
      </c>
      <c r="C45">
        <f>INDEX('AEO 2021 Table 38'!G:G,MATCH('psgr LDVs'!$B45,'AEO 2021 Table 38'!$B:$B,0))</f>
        <v>82.865729999999999</v>
      </c>
      <c r="D45">
        <f>INDEX('AEO 2022 Table 38'!H:H,MATCH('psgr LDVs'!$B45,'AEO 2022 Table 38'!$B:$B,0))</f>
        <v>71.446387999999999</v>
      </c>
      <c r="E45">
        <f>INDEX('AEO 2023 Table 38'!H:H,MATCH('psgr LDVs'!$B45,'AEO 2023 Table 38'!$B:$B,0))</f>
        <v>65.354873999999995</v>
      </c>
      <c r="F45">
        <f>INDEX('AEO 2023 Table 38'!I:I,MATCH('psgr LDVs'!$B45,'AEO 2023 Table 38'!$B:$B,0))</f>
        <v>64.367446999999999</v>
      </c>
      <c r="G45">
        <f>INDEX('AEO 2023 Table 38'!J:J,MATCH('psgr LDVs'!$B45,'AEO 2023 Table 38'!$B:$B,0))</f>
        <v>64.577347000000003</v>
      </c>
      <c r="H45">
        <f>INDEX('AEO 2023 Table 38'!K:K,MATCH('psgr LDVs'!$B45,'AEO 2023 Table 38'!$B:$B,0))</f>
        <v>61.971232999999998</v>
      </c>
      <c r="I45">
        <f>INDEX('AEO 2023 Table 38'!L:L,MATCH('psgr LDVs'!$B45,'AEO 2023 Table 38'!$B:$B,0))</f>
        <v>60.005485999999998</v>
      </c>
      <c r="J45">
        <f>INDEX('AEO 2023 Table 38'!M:M,MATCH('psgr LDVs'!$B45,'AEO 2023 Table 38'!$B:$B,0))</f>
        <v>58.059173999999999</v>
      </c>
      <c r="K45">
        <f>INDEX('AEO 2023 Table 38'!N:N,MATCH('psgr LDVs'!$B45,'AEO 2023 Table 38'!$B:$B,0))</f>
        <v>55.693237000000003</v>
      </c>
      <c r="L45">
        <f>INDEX('AEO 2023 Table 38'!O:O,MATCH('psgr LDVs'!$B45,'AEO 2023 Table 38'!$B:$B,0))</f>
        <v>54.434040000000003</v>
      </c>
      <c r="M45">
        <f>INDEX('AEO 2023 Table 38'!P:P,MATCH('psgr LDVs'!$B45,'AEO 2023 Table 38'!$B:$B,0))</f>
        <v>53.190224000000001</v>
      </c>
      <c r="N45">
        <f>INDEX('AEO 2023 Table 38'!Q:Q,MATCH('psgr LDVs'!$B45,'AEO 2023 Table 38'!$B:$B,0))</f>
        <v>52.335518</v>
      </c>
      <c r="O45">
        <f>INDEX('AEO 2023 Table 38'!R:R,MATCH('psgr LDVs'!$B45,'AEO 2023 Table 38'!$B:$B,0))</f>
        <v>51.635181000000003</v>
      </c>
      <c r="P45">
        <f>INDEX('AEO 2023 Table 38'!S:S,MATCH('psgr LDVs'!$B45,'AEO 2023 Table 38'!$B:$B,0))</f>
        <v>51.013401000000002</v>
      </c>
      <c r="Q45">
        <f>INDEX('AEO 2023 Table 38'!T:T,MATCH('psgr LDVs'!$B45,'AEO 2023 Table 38'!$B:$B,0))</f>
        <v>50.723430999999998</v>
      </c>
      <c r="R45">
        <f>INDEX('AEO 2023 Table 38'!U:U,MATCH('psgr LDVs'!$B45,'AEO 2023 Table 38'!$B:$B,0))</f>
        <v>50.638119000000003</v>
      </c>
      <c r="S45">
        <f>INDEX('AEO 2023 Table 38'!V:V,MATCH('psgr LDVs'!$B45,'AEO 2023 Table 38'!$B:$B,0))</f>
        <v>50.953381</v>
      </c>
      <c r="T45">
        <f>INDEX('AEO 2023 Table 38'!W:W,MATCH('psgr LDVs'!$B45,'AEO 2023 Table 38'!$B:$B,0))</f>
        <v>51.106983</v>
      </c>
      <c r="U45">
        <f>INDEX('AEO 2023 Table 38'!X:X,MATCH('psgr LDVs'!$B45,'AEO 2023 Table 38'!$B:$B,0))</f>
        <v>51.337200000000003</v>
      </c>
      <c r="V45">
        <f>INDEX('AEO 2023 Table 38'!Y:Y,MATCH('psgr LDVs'!$B45,'AEO 2023 Table 38'!$B:$B,0))</f>
        <v>51.507069000000001</v>
      </c>
      <c r="W45">
        <f>INDEX('AEO 2023 Table 38'!Z:Z,MATCH('psgr LDVs'!$B45,'AEO 2023 Table 38'!$B:$B,0))</f>
        <v>51.807926000000002</v>
      </c>
      <c r="X45">
        <f>INDEX('AEO 2023 Table 38'!AA:AA,MATCH('psgr LDVs'!$B45,'AEO 2023 Table 38'!$B:$B,0))</f>
        <v>51.617271000000002</v>
      </c>
      <c r="Y45">
        <f>INDEX('AEO 2023 Table 38'!AB:AB,MATCH('psgr LDVs'!$B45,'AEO 2023 Table 38'!$B:$B,0))</f>
        <v>51.425037000000003</v>
      </c>
      <c r="Z45">
        <f>INDEX('AEO 2023 Table 38'!AC:AC,MATCH('psgr LDVs'!$B45,'AEO 2023 Table 38'!$B:$B,0))</f>
        <v>51.076138</v>
      </c>
      <c r="AA45">
        <f>INDEX('AEO 2023 Table 38'!AD:AD,MATCH('psgr LDVs'!$B45,'AEO 2023 Table 38'!$B:$B,0))</f>
        <v>50.975265999999998</v>
      </c>
      <c r="AB45">
        <f>INDEX('AEO 2023 Table 38'!AE:AE,MATCH('psgr LDVs'!$B45,'AEO 2023 Table 38'!$B:$B,0))</f>
        <v>51.131583999999997</v>
      </c>
      <c r="AC45">
        <f>INDEX('AEO 2023 Table 38'!AF:AF,MATCH('psgr LDVs'!$B45,'AEO 2023 Table 38'!$B:$B,0))</f>
        <v>51.549194</v>
      </c>
      <c r="AD45">
        <f>INDEX('AEO 2023 Table 38'!AG:AG,MATCH('psgr LDVs'!$B45,'AEO 2023 Table 38'!$B:$B,0))</f>
        <v>51.506973000000002</v>
      </c>
      <c r="AE45">
        <f>INDEX('AEO 2023 Table 38'!AH:AH,MATCH('psgr LDVs'!$B45,'AEO 2023 Table 38'!$B:$B,0))</f>
        <v>51.551234999999998</v>
      </c>
      <c r="AF45">
        <f>INDEX('AEO 2023 Table 38'!AI:AI,MATCH('psgr LDVs'!$B45,'AEO 2023 Table 38'!$B:$B,0))</f>
        <v>51.505409</v>
      </c>
      <c r="AG45">
        <f>INDEX('AEO 2023 Table 38'!AJ:AJ,MATCH('psgr LDVs'!$B45,'AEO 2023 Table 38'!$B:$B,0))</f>
        <v>51.592044999999999</v>
      </c>
    </row>
    <row r="46" spans="1:33">
      <c r="A46" s="117" t="s">
        <v>112</v>
      </c>
      <c r="B46" s="110" t="s">
        <v>920</v>
      </c>
      <c r="C46">
        <f>INDEX('AEO 2021 Table 38'!G:G,MATCH('psgr LDVs'!$B46,'AEO 2021 Table 38'!$B:$B,0))</f>
        <v>2.0141610000000001</v>
      </c>
      <c r="D46">
        <f>INDEX('AEO 2022 Table 38'!H:H,MATCH('psgr LDVs'!$B46,'AEO 2022 Table 38'!$B:$B,0))</f>
        <v>1.9243950000000001</v>
      </c>
      <c r="E46">
        <f>INDEX('AEO 2023 Table 38'!H:H,MATCH('psgr LDVs'!$B46,'AEO 2023 Table 38'!$B:$B,0))</f>
        <v>1.743233</v>
      </c>
      <c r="F46">
        <f>INDEX('AEO 2023 Table 38'!I:I,MATCH('psgr LDVs'!$B46,'AEO 2023 Table 38'!$B:$B,0))</f>
        <v>2.0182180000000001</v>
      </c>
      <c r="G46">
        <f>INDEX('AEO 2023 Table 38'!J:J,MATCH('psgr LDVs'!$B46,'AEO 2023 Table 38'!$B:$B,0))</f>
        <v>2.2862909999999999</v>
      </c>
      <c r="H46">
        <f>INDEX('AEO 2023 Table 38'!K:K,MATCH('psgr LDVs'!$B46,'AEO 2023 Table 38'!$B:$B,0))</f>
        <v>2.4998840000000002</v>
      </c>
      <c r="I46">
        <f>INDEX('AEO 2023 Table 38'!L:L,MATCH('psgr LDVs'!$B46,'AEO 2023 Table 38'!$B:$B,0))</f>
        <v>2.686242</v>
      </c>
      <c r="J46">
        <f>INDEX('AEO 2023 Table 38'!M:M,MATCH('psgr LDVs'!$B46,'AEO 2023 Table 38'!$B:$B,0))</f>
        <v>2.8885809999999998</v>
      </c>
      <c r="K46">
        <f>INDEX('AEO 2023 Table 38'!N:N,MATCH('psgr LDVs'!$B46,'AEO 2023 Table 38'!$B:$B,0))</f>
        <v>3.0825490000000002</v>
      </c>
      <c r="L46">
        <f>INDEX('AEO 2023 Table 38'!O:O,MATCH('psgr LDVs'!$B46,'AEO 2023 Table 38'!$B:$B,0))</f>
        <v>3.2880370000000001</v>
      </c>
      <c r="M46">
        <f>INDEX('AEO 2023 Table 38'!P:P,MATCH('psgr LDVs'!$B46,'AEO 2023 Table 38'!$B:$B,0))</f>
        <v>3.4951979999999998</v>
      </c>
      <c r="N46">
        <f>INDEX('AEO 2023 Table 38'!Q:Q,MATCH('psgr LDVs'!$B46,'AEO 2023 Table 38'!$B:$B,0))</f>
        <v>3.6990980000000002</v>
      </c>
      <c r="O46">
        <f>INDEX('AEO 2023 Table 38'!R:R,MATCH('psgr LDVs'!$B46,'AEO 2023 Table 38'!$B:$B,0))</f>
        <v>3.9172699999999998</v>
      </c>
      <c r="P46">
        <f>INDEX('AEO 2023 Table 38'!S:S,MATCH('psgr LDVs'!$B46,'AEO 2023 Table 38'!$B:$B,0))</f>
        <v>4.1249289999999998</v>
      </c>
      <c r="Q46">
        <f>INDEX('AEO 2023 Table 38'!T:T,MATCH('psgr LDVs'!$B46,'AEO 2023 Table 38'!$B:$B,0))</f>
        <v>4.3538300000000003</v>
      </c>
      <c r="R46">
        <f>INDEX('AEO 2023 Table 38'!U:U,MATCH('psgr LDVs'!$B46,'AEO 2023 Table 38'!$B:$B,0))</f>
        <v>4.6029609999999996</v>
      </c>
      <c r="S46">
        <f>INDEX('AEO 2023 Table 38'!V:V,MATCH('psgr LDVs'!$B46,'AEO 2023 Table 38'!$B:$B,0))</f>
        <v>4.8807489999999998</v>
      </c>
      <c r="T46">
        <f>INDEX('AEO 2023 Table 38'!W:W,MATCH('psgr LDVs'!$B46,'AEO 2023 Table 38'!$B:$B,0))</f>
        <v>5.1384759999999998</v>
      </c>
      <c r="U46">
        <f>INDEX('AEO 2023 Table 38'!X:X,MATCH('psgr LDVs'!$B46,'AEO 2023 Table 38'!$B:$B,0))</f>
        <v>5.3986669999999997</v>
      </c>
      <c r="V46">
        <f>INDEX('AEO 2023 Table 38'!Y:Y,MATCH('psgr LDVs'!$B46,'AEO 2023 Table 38'!$B:$B,0))</f>
        <v>5.6610370000000003</v>
      </c>
      <c r="W46">
        <f>INDEX('AEO 2023 Table 38'!Z:Z,MATCH('psgr LDVs'!$B46,'AEO 2023 Table 38'!$B:$B,0))</f>
        <v>5.9194690000000003</v>
      </c>
      <c r="X46">
        <f>INDEX('AEO 2023 Table 38'!AA:AA,MATCH('psgr LDVs'!$B46,'AEO 2023 Table 38'!$B:$B,0))</f>
        <v>6.1427649999999998</v>
      </c>
      <c r="Y46">
        <f>INDEX('AEO 2023 Table 38'!AB:AB,MATCH('psgr LDVs'!$B46,'AEO 2023 Table 38'!$B:$B,0))</f>
        <v>6.367375</v>
      </c>
      <c r="Z46">
        <f>INDEX('AEO 2023 Table 38'!AC:AC,MATCH('psgr LDVs'!$B46,'AEO 2023 Table 38'!$B:$B,0))</f>
        <v>6.565753</v>
      </c>
      <c r="AA46">
        <f>INDEX('AEO 2023 Table 38'!AD:AD,MATCH('psgr LDVs'!$B46,'AEO 2023 Table 38'!$B:$B,0))</f>
        <v>6.787687</v>
      </c>
      <c r="AB46">
        <f>INDEX('AEO 2023 Table 38'!AE:AE,MATCH('psgr LDVs'!$B46,'AEO 2023 Table 38'!$B:$B,0))</f>
        <v>7.0449020000000004</v>
      </c>
      <c r="AC46">
        <f>INDEX('AEO 2023 Table 38'!AF:AF,MATCH('psgr LDVs'!$B46,'AEO 2023 Table 38'!$B:$B,0))</f>
        <v>7.3636160000000004</v>
      </c>
      <c r="AD46">
        <f>INDEX('AEO 2023 Table 38'!AG:AG,MATCH('psgr LDVs'!$B46,'AEO 2023 Table 38'!$B:$B,0))</f>
        <v>7.5993620000000002</v>
      </c>
      <c r="AE46">
        <f>INDEX('AEO 2023 Table 38'!AH:AH,MATCH('psgr LDVs'!$B46,'AEO 2023 Table 38'!$B:$B,0))</f>
        <v>7.8479130000000001</v>
      </c>
      <c r="AF46">
        <f>INDEX('AEO 2023 Table 38'!AI:AI,MATCH('psgr LDVs'!$B46,'AEO 2023 Table 38'!$B:$B,0))</f>
        <v>8.1101650000000003</v>
      </c>
      <c r="AG46">
        <f>INDEX('AEO 2023 Table 38'!AJ:AJ,MATCH('psgr LDVs'!$B46,'AEO 2023 Table 38'!$B:$B,0))</f>
        <v>8.3923629999999996</v>
      </c>
    </row>
    <row r="47" spans="1:33">
      <c r="A47" s="117" t="s">
        <v>112</v>
      </c>
      <c r="B47" s="110" t="s">
        <v>921</v>
      </c>
      <c r="C47">
        <f>INDEX('AEO 2021 Table 38'!G:G,MATCH('psgr LDVs'!$B47,'AEO 2021 Table 38'!$B:$B,0))</f>
        <v>45.098399999999998</v>
      </c>
      <c r="D47">
        <f>INDEX('AEO 2022 Table 38'!H:H,MATCH('psgr LDVs'!$B47,'AEO 2022 Table 38'!$B:$B,0))</f>
        <v>24.934086000000001</v>
      </c>
      <c r="E47">
        <f>INDEX('AEO 2023 Table 38'!H:H,MATCH('psgr LDVs'!$B47,'AEO 2023 Table 38'!$B:$B,0))</f>
        <v>111.074066</v>
      </c>
      <c r="F47">
        <f>INDEX('AEO 2023 Table 38'!I:I,MATCH('psgr LDVs'!$B47,'AEO 2023 Table 38'!$B:$B,0))</f>
        <v>92.723067999999998</v>
      </c>
      <c r="G47">
        <f>INDEX('AEO 2023 Table 38'!J:J,MATCH('psgr LDVs'!$B47,'AEO 2023 Table 38'!$B:$B,0))</f>
        <v>115.042404</v>
      </c>
      <c r="H47">
        <f>INDEX('AEO 2023 Table 38'!K:K,MATCH('psgr LDVs'!$B47,'AEO 2023 Table 38'!$B:$B,0))</f>
        <v>131.954193</v>
      </c>
      <c r="I47">
        <f>INDEX('AEO 2023 Table 38'!L:L,MATCH('psgr LDVs'!$B47,'AEO 2023 Table 38'!$B:$B,0))</f>
        <v>176.260132</v>
      </c>
      <c r="J47">
        <f>INDEX('AEO 2023 Table 38'!M:M,MATCH('psgr LDVs'!$B47,'AEO 2023 Table 38'!$B:$B,0))</f>
        <v>211.37725800000001</v>
      </c>
      <c r="K47">
        <f>INDEX('AEO 2023 Table 38'!N:N,MATCH('psgr LDVs'!$B47,'AEO 2023 Table 38'!$B:$B,0))</f>
        <v>241.34435999999999</v>
      </c>
      <c r="L47">
        <f>INDEX('AEO 2023 Table 38'!O:O,MATCH('psgr LDVs'!$B47,'AEO 2023 Table 38'!$B:$B,0))</f>
        <v>303.136841</v>
      </c>
      <c r="M47">
        <f>INDEX('AEO 2023 Table 38'!P:P,MATCH('psgr LDVs'!$B47,'AEO 2023 Table 38'!$B:$B,0))</f>
        <v>357.62210099999999</v>
      </c>
      <c r="N47">
        <f>INDEX('AEO 2023 Table 38'!Q:Q,MATCH('psgr LDVs'!$B47,'AEO 2023 Table 38'!$B:$B,0))</f>
        <v>374.59121699999997</v>
      </c>
      <c r="O47">
        <f>INDEX('AEO 2023 Table 38'!R:R,MATCH('psgr LDVs'!$B47,'AEO 2023 Table 38'!$B:$B,0))</f>
        <v>391.29467799999998</v>
      </c>
      <c r="P47">
        <f>INDEX('AEO 2023 Table 38'!S:S,MATCH('psgr LDVs'!$B47,'AEO 2023 Table 38'!$B:$B,0))</f>
        <v>397.81219499999997</v>
      </c>
      <c r="Q47">
        <f>INDEX('AEO 2023 Table 38'!T:T,MATCH('psgr LDVs'!$B47,'AEO 2023 Table 38'!$B:$B,0))</f>
        <v>406.01861600000001</v>
      </c>
      <c r="R47">
        <f>INDEX('AEO 2023 Table 38'!U:U,MATCH('psgr LDVs'!$B47,'AEO 2023 Table 38'!$B:$B,0))</f>
        <v>415.84866299999999</v>
      </c>
      <c r="S47">
        <f>INDEX('AEO 2023 Table 38'!V:V,MATCH('psgr LDVs'!$B47,'AEO 2023 Table 38'!$B:$B,0))</f>
        <v>426.80166600000001</v>
      </c>
      <c r="T47">
        <f>INDEX('AEO 2023 Table 38'!W:W,MATCH('psgr LDVs'!$B47,'AEO 2023 Table 38'!$B:$B,0))</f>
        <v>428.99340799999999</v>
      </c>
      <c r="U47">
        <f>INDEX('AEO 2023 Table 38'!X:X,MATCH('psgr LDVs'!$B47,'AEO 2023 Table 38'!$B:$B,0))</f>
        <v>430.97232100000002</v>
      </c>
      <c r="V47">
        <f>INDEX('AEO 2023 Table 38'!Y:Y,MATCH('psgr LDVs'!$B47,'AEO 2023 Table 38'!$B:$B,0))</f>
        <v>432.742188</v>
      </c>
      <c r="W47">
        <f>INDEX('AEO 2023 Table 38'!Z:Z,MATCH('psgr LDVs'!$B47,'AEO 2023 Table 38'!$B:$B,0))</f>
        <v>429.12298600000003</v>
      </c>
      <c r="X47">
        <f>INDEX('AEO 2023 Table 38'!AA:AA,MATCH('psgr LDVs'!$B47,'AEO 2023 Table 38'!$B:$B,0))</f>
        <v>427.27084400000001</v>
      </c>
      <c r="Y47">
        <f>INDEX('AEO 2023 Table 38'!AB:AB,MATCH('psgr LDVs'!$B47,'AEO 2023 Table 38'!$B:$B,0))</f>
        <v>425.53814699999998</v>
      </c>
      <c r="Z47">
        <f>INDEX('AEO 2023 Table 38'!AC:AC,MATCH('psgr LDVs'!$B47,'AEO 2023 Table 38'!$B:$B,0))</f>
        <v>418.24804699999999</v>
      </c>
      <c r="AA47">
        <f>INDEX('AEO 2023 Table 38'!AD:AD,MATCH('psgr LDVs'!$B47,'AEO 2023 Table 38'!$B:$B,0))</f>
        <v>413.413971</v>
      </c>
      <c r="AB47">
        <f>INDEX('AEO 2023 Table 38'!AE:AE,MATCH('psgr LDVs'!$B47,'AEO 2023 Table 38'!$B:$B,0))</f>
        <v>407.59445199999999</v>
      </c>
      <c r="AC47">
        <f>INDEX('AEO 2023 Table 38'!AF:AF,MATCH('psgr LDVs'!$B47,'AEO 2023 Table 38'!$B:$B,0))</f>
        <v>421.545502</v>
      </c>
      <c r="AD47">
        <f>INDEX('AEO 2023 Table 38'!AG:AG,MATCH('psgr LDVs'!$B47,'AEO 2023 Table 38'!$B:$B,0))</f>
        <v>405.49380500000001</v>
      </c>
      <c r="AE47">
        <f>INDEX('AEO 2023 Table 38'!AH:AH,MATCH('psgr LDVs'!$B47,'AEO 2023 Table 38'!$B:$B,0))</f>
        <v>397.36910999999998</v>
      </c>
      <c r="AF47">
        <f>INDEX('AEO 2023 Table 38'!AI:AI,MATCH('psgr LDVs'!$B47,'AEO 2023 Table 38'!$B:$B,0))</f>
        <v>390.33197000000001</v>
      </c>
      <c r="AG47">
        <f>INDEX('AEO 2023 Table 38'!AJ:AJ,MATCH('psgr LDVs'!$B47,'AEO 2023 Table 38'!$B:$B,0))</f>
        <v>382.40600599999999</v>
      </c>
    </row>
    <row r="48" spans="1:33">
      <c r="A48" s="117" t="s">
        <v>112</v>
      </c>
      <c r="B48" s="110" t="s">
        <v>922</v>
      </c>
      <c r="C48">
        <f>INDEX('AEO 2021 Table 38'!G:G,MATCH('psgr LDVs'!$B48,'AEO 2021 Table 38'!$B:$B,0))</f>
        <v>65.759253999999999</v>
      </c>
      <c r="D48">
        <f>INDEX('AEO 2022 Table 38'!H:H,MATCH('psgr LDVs'!$B48,'AEO 2022 Table 38'!$B:$B,0))</f>
        <v>156.68512000000001</v>
      </c>
      <c r="E48">
        <f>INDEX('AEO 2023 Table 38'!H:H,MATCH('psgr LDVs'!$B48,'AEO 2023 Table 38'!$B:$B,0))</f>
        <v>508.43786599999999</v>
      </c>
      <c r="F48">
        <f>INDEX('AEO 2023 Table 38'!I:I,MATCH('psgr LDVs'!$B48,'AEO 2023 Table 38'!$B:$B,0))</f>
        <v>551.344604</v>
      </c>
      <c r="G48">
        <f>INDEX('AEO 2023 Table 38'!J:J,MATCH('psgr LDVs'!$B48,'AEO 2023 Table 38'!$B:$B,0))</f>
        <v>560.90081799999996</v>
      </c>
      <c r="H48">
        <f>INDEX('AEO 2023 Table 38'!K:K,MATCH('psgr LDVs'!$B48,'AEO 2023 Table 38'!$B:$B,0))</f>
        <v>608.73260500000004</v>
      </c>
      <c r="I48">
        <f>INDEX('AEO 2023 Table 38'!L:L,MATCH('psgr LDVs'!$B48,'AEO 2023 Table 38'!$B:$B,0))</f>
        <v>637.63928199999998</v>
      </c>
      <c r="J48">
        <f>INDEX('AEO 2023 Table 38'!M:M,MATCH('psgr LDVs'!$B48,'AEO 2023 Table 38'!$B:$B,0))</f>
        <v>675.878784</v>
      </c>
      <c r="K48">
        <f>INDEX('AEO 2023 Table 38'!N:N,MATCH('psgr LDVs'!$B48,'AEO 2023 Table 38'!$B:$B,0))</f>
        <v>715.71838400000001</v>
      </c>
      <c r="L48">
        <f>INDEX('AEO 2023 Table 38'!O:O,MATCH('psgr LDVs'!$B48,'AEO 2023 Table 38'!$B:$B,0))</f>
        <v>742.19348100000002</v>
      </c>
      <c r="M48">
        <f>INDEX('AEO 2023 Table 38'!P:P,MATCH('psgr LDVs'!$B48,'AEO 2023 Table 38'!$B:$B,0))</f>
        <v>751.131531</v>
      </c>
      <c r="N48">
        <f>INDEX('AEO 2023 Table 38'!Q:Q,MATCH('psgr LDVs'!$B48,'AEO 2023 Table 38'!$B:$B,0))</f>
        <v>761.29754600000001</v>
      </c>
      <c r="O48">
        <f>INDEX('AEO 2023 Table 38'!R:R,MATCH('psgr LDVs'!$B48,'AEO 2023 Table 38'!$B:$B,0))</f>
        <v>787.35711700000002</v>
      </c>
      <c r="P48">
        <f>INDEX('AEO 2023 Table 38'!S:S,MATCH('psgr LDVs'!$B48,'AEO 2023 Table 38'!$B:$B,0))</f>
        <v>799.63317900000004</v>
      </c>
      <c r="Q48">
        <f>INDEX('AEO 2023 Table 38'!T:T,MATCH('psgr LDVs'!$B48,'AEO 2023 Table 38'!$B:$B,0))</f>
        <v>813.97637899999995</v>
      </c>
      <c r="R48">
        <f>INDEX('AEO 2023 Table 38'!U:U,MATCH('psgr LDVs'!$B48,'AEO 2023 Table 38'!$B:$B,0))</f>
        <v>829.30658000000005</v>
      </c>
      <c r="S48">
        <f>INDEX('AEO 2023 Table 38'!V:V,MATCH('psgr LDVs'!$B48,'AEO 2023 Table 38'!$B:$B,0))</f>
        <v>845.67999299999997</v>
      </c>
      <c r="T48">
        <f>INDEX('AEO 2023 Table 38'!W:W,MATCH('psgr LDVs'!$B48,'AEO 2023 Table 38'!$B:$B,0))</f>
        <v>852.52032499999996</v>
      </c>
      <c r="U48">
        <f>INDEX('AEO 2023 Table 38'!X:X,MATCH('psgr LDVs'!$B48,'AEO 2023 Table 38'!$B:$B,0))</f>
        <v>859.699341</v>
      </c>
      <c r="V48">
        <f>INDEX('AEO 2023 Table 38'!Y:Y,MATCH('psgr LDVs'!$B48,'AEO 2023 Table 38'!$B:$B,0))</f>
        <v>866.59027100000003</v>
      </c>
      <c r="W48">
        <f>INDEX('AEO 2023 Table 38'!Z:Z,MATCH('psgr LDVs'!$B48,'AEO 2023 Table 38'!$B:$B,0))</f>
        <v>868.37591599999996</v>
      </c>
      <c r="X48">
        <f>INDEX('AEO 2023 Table 38'!AA:AA,MATCH('psgr LDVs'!$B48,'AEO 2023 Table 38'!$B:$B,0))</f>
        <v>873.333618</v>
      </c>
      <c r="Y48">
        <f>INDEX('AEO 2023 Table 38'!AB:AB,MATCH('psgr LDVs'!$B48,'AEO 2023 Table 38'!$B:$B,0))</f>
        <v>880.52056900000002</v>
      </c>
      <c r="Z48">
        <f>INDEX('AEO 2023 Table 38'!AC:AC,MATCH('psgr LDVs'!$B48,'AEO 2023 Table 38'!$B:$B,0))</f>
        <v>881.733521</v>
      </c>
      <c r="AA48">
        <f>INDEX('AEO 2023 Table 38'!AD:AD,MATCH('psgr LDVs'!$B48,'AEO 2023 Table 38'!$B:$B,0))</f>
        <v>887.74896200000001</v>
      </c>
      <c r="AB48">
        <f>INDEX('AEO 2023 Table 38'!AE:AE,MATCH('psgr LDVs'!$B48,'AEO 2023 Table 38'!$B:$B,0))</f>
        <v>896.84521500000005</v>
      </c>
      <c r="AC48">
        <f>INDEX('AEO 2023 Table 38'!AF:AF,MATCH('psgr LDVs'!$B48,'AEO 2023 Table 38'!$B:$B,0))</f>
        <v>945.74054000000001</v>
      </c>
      <c r="AD48">
        <f>INDEX('AEO 2023 Table 38'!AG:AG,MATCH('psgr LDVs'!$B48,'AEO 2023 Table 38'!$B:$B,0))</f>
        <v>951.76086399999997</v>
      </c>
      <c r="AE48">
        <f>INDEX('AEO 2023 Table 38'!AH:AH,MATCH('psgr LDVs'!$B48,'AEO 2023 Table 38'!$B:$B,0))</f>
        <v>963.33557099999996</v>
      </c>
      <c r="AF48">
        <f>INDEX('AEO 2023 Table 38'!AI:AI,MATCH('psgr LDVs'!$B48,'AEO 2023 Table 38'!$B:$B,0))</f>
        <v>980.705017</v>
      </c>
      <c r="AG48">
        <f>INDEX('AEO 2023 Table 38'!AJ:AJ,MATCH('psgr LDVs'!$B48,'AEO 2023 Table 38'!$B:$B,0))</f>
        <v>1002.163269</v>
      </c>
    </row>
    <row r="49" spans="1:33">
      <c r="A49" s="117" t="s">
        <v>116</v>
      </c>
      <c r="B49" s="110" t="s">
        <v>923</v>
      </c>
      <c r="C49">
        <f>INDEX('AEO 2021 Table 38'!G:G,MATCH('psgr LDVs'!$B49,'AEO 2021 Table 38'!$B:$B,0))</f>
        <v>20.674416000000001</v>
      </c>
      <c r="D49">
        <f>INDEX('AEO 2022 Table 38'!H:H,MATCH('psgr LDVs'!$B49,'AEO 2022 Table 38'!$B:$B,0))</f>
        <v>48.047108000000001</v>
      </c>
      <c r="E49">
        <f>INDEX('AEO 2023 Table 38'!H:H,MATCH('psgr LDVs'!$B49,'AEO 2023 Table 38'!$B:$B,0))</f>
        <v>36.80809</v>
      </c>
      <c r="F49">
        <f>INDEX('AEO 2023 Table 38'!I:I,MATCH('psgr LDVs'!$B49,'AEO 2023 Table 38'!$B:$B,0))</f>
        <v>42.450114999999997</v>
      </c>
      <c r="G49">
        <f>INDEX('AEO 2023 Table 38'!J:J,MATCH('psgr LDVs'!$B49,'AEO 2023 Table 38'!$B:$B,0))</f>
        <v>55.260314999999999</v>
      </c>
      <c r="H49">
        <f>INDEX('AEO 2023 Table 38'!K:K,MATCH('psgr LDVs'!$B49,'AEO 2023 Table 38'!$B:$B,0))</f>
        <v>70.734511999999995</v>
      </c>
      <c r="I49">
        <f>INDEX('AEO 2023 Table 38'!L:L,MATCH('psgr LDVs'!$B49,'AEO 2023 Table 38'!$B:$B,0))</f>
        <v>82.198173999999995</v>
      </c>
      <c r="J49">
        <f>INDEX('AEO 2023 Table 38'!M:M,MATCH('psgr LDVs'!$B49,'AEO 2023 Table 38'!$B:$B,0))</f>
        <v>88.952583000000004</v>
      </c>
      <c r="K49">
        <f>INDEX('AEO 2023 Table 38'!N:N,MATCH('psgr LDVs'!$B49,'AEO 2023 Table 38'!$B:$B,0))</f>
        <v>96.522469000000001</v>
      </c>
      <c r="L49">
        <f>INDEX('AEO 2023 Table 38'!O:O,MATCH('psgr LDVs'!$B49,'AEO 2023 Table 38'!$B:$B,0))</f>
        <v>102.665527</v>
      </c>
      <c r="M49">
        <f>INDEX('AEO 2023 Table 38'!P:P,MATCH('psgr LDVs'!$B49,'AEO 2023 Table 38'!$B:$B,0))</f>
        <v>104.730766</v>
      </c>
      <c r="N49">
        <f>INDEX('AEO 2023 Table 38'!Q:Q,MATCH('psgr LDVs'!$B49,'AEO 2023 Table 38'!$B:$B,0))</f>
        <v>106.99645200000001</v>
      </c>
      <c r="O49">
        <f>INDEX('AEO 2023 Table 38'!R:R,MATCH('psgr LDVs'!$B49,'AEO 2023 Table 38'!$B:$B,0))</f>
        <v>109.58612100000001</v>
      </c>
      <c r="P49">
        <f>INDEX('AEO 2023 Table 38'!S:S,MATCH('psgr LDVs'!$B49,'AEO 2023 Table 38'!$B:$B,0))</f>
        <v>112.281425</v>
      </c>
      <c r="Q49">
        <f>INDEX('AEO 2023 Table 38'!T:T,MATCH('psgr LDVs'!$B49,'AEO 2023 Table 38'!$B:$B,0))</f>
        <v>115.795715</v>
      </c>
      <c r="R49">
        <f>INDEX('AEO 2023 Table 38'!U:U,MATCH('psgr LDVs'!$B49,'AEO 2023 Table 38'!$B:$B,0))</f>
        <v>119.63102000000001</v>
      </c>
      <c r="S49">
        <f>INDEX('AEO 2023 Table 38'!V:V,MATCH('psgr LDVs'!$B49,'AEO 2023 Table 38'!$B:$B,0))</f>
        <v>121.983734</v>
      </c>
      <c r="T49">
        <f>INDEX('AEO 2023 Table 38'!W:W,MATCH('psgr LDVs'!$B49,'AEO 2023 Table 38'!$B:$B,0))</f>
        <v>123.021652</v>
      </c>
      <c r="U49">
        <f>INDEX('AEO 2023 Table 38'!X:X,MATCH('psgr LDVs'!$B49,'AEO 2023 Table 38'!$B:$B,0))</f>
        <v>124.072029</v>
      </c>
      <c r="V49">
        <f>INDEX('AEO 2023 Table 38'!Y:Y,MATCH('psgr LDVs'!$B49,'AEO 2023 Table 38'!$B:$B,0))</f>
        <v>124.679176</v>
      </c>
      <c r="W49">
        <f>INDEX('AEO 2023 Table 38'!Z:Z,MATCH('psgr LDVs'!$B49,'AEO 2023 Table 38'!$B:$B,0))</f>
        <v>124.110359</v>
      </c>
      <c r="X49">
        <f>INDEX('AEO 2023 Table 38'!AA:AA,MATCH('psgr LDVs'!$B49,'AEO 2023 Table 38'!$B:$B,0))</f>
        <v>126.292648</v>
      </c>
      <c r="Y49">
        <f>INDEX('AEO 2023 Table 38'!AB:AB,MATCH('psgr LDVs'!$B49,'AEO 2023 Table 38'!$B:$B,0))</f>
        <v>128.647797</v>
      </c>
      <c r="Z49">
        <f>INDEX('AEO 2023 Table 38'!AC:AC,MATCH('psgr LDVs'!$B49,'AEO 2023 Table 38'!$B:$B,0))</f>
        <v>130.731369</v>
      </c>
      <c r="AA49">
        <f>INDEX('AEO 2023 Table 38'!AD:AD,MATCH('psgr LDVs'!$B49,'AEO 2023 Table 38'!$B:$B,0))</f>
        <v>132.804047</v>
      </c>
      <c r="AB49">
        <f>INDEX('AEO 2023 Table 38'!AE:AE,MATCH('psgr LDVs'!$B49,'AEO 2023 Table 38'!$B:$B,0))</f>
        <v>135.45207199999999</v>
      </c>
      <c r="AC49">
        <f>INDEX('AEO 2023 Table 38'!AF:AF,MATCH('psgr LDVs'!$B49,'AEO 2023 Table 38'!$B:$B,0))</f>
        <v>140.67497299999999</v>
      </c>
      <c r="AD49">
        <f>INDEX('AEO 2023 Table 38'!AG:AG,MATCH('psgr LDVs'!$B49,'AEO 2023 Table 38'!$B:$B,0))</f>
        <v>143.49865700000001</v>
      </c>
      <c r="AE49">
        <f>INDEX('AEO 2023 Table 38'!AH:AH,MATCH('psgr LDVs'!$B49,'AEO 2023 Table 38'!$B:$B,0))</f>
        <v>146.019882</v>
      </c>
      <c r="AF49">
        <f>INDEX('AEO 2023 Table 38'!AI:AI,MATCH('psgr LDVs'!$B49,'AEO 2023 Table 38'!$B:$B,0))</f>
        <v>148.85476700000001</v>
      </c>
      <c r="AG49">
        <f>INDEX('AEO 2023 Table 38'!AJ:AJ,MATCH('psgr LDVs'!$B49,'AEO 2023 Table 38'!$B:$B,0))</f>
        <v>152.716949</v>
      </c>
    </row>
    <row r="50" spans="1:33">
      <c r="A50" s="117" t="s">
        <v>116</v>
      </c>
      <c r="B50" s="110" t="s">
        <v>924</v>
      </c>
      <c r="C50">
        <f>INDEX('AEO 2021 Table 38'!G:G,MATCH('psgr LDVs'!$B50,'AEO 2021 Table 38'!$B:$B,0))</f>
        <v>5.3106419999999996</v>
      </c>
      <c r="D50">
        <f>INDEX('AEO 2022 Table 38'!H:H,MATCH('psgr LDVs'!$B50,'AEO 2022 Table 38'!$B:$B,0))</f>
        <v>2.177969</v>
      </c>
      <c r="E50">
        <f>INDEX('AEO 2023 Table 38'!H:H,MATCH('psgr LDVs'!$B50,'AEO 2023 Table 38'!$B:$B,0))</f>
        <v>1.8548770000000001</v>
      </c>
      <c r="F50">
        <f>INDEX('AEO 2023 Table 38'!I:I,MATCH('psgr LDVs'!$B50,'AEO 2023 Table 38'!$B:$B,0))</f>
        <v>1.49115</v>
      </c>
      <c r="G50">
        <f>INDEX('AEO 2023 Table 38'!J:J,MATCH('psgr LDVs'!$B50,'AEO 2023 Table 38'!$B:$B,0))</f>
        <v>1.977841</v>
      </c>
      <c r="H50">
        <f>INDEX('AEO 2023 Table 38'!K:K,MATCH('psgr LDVs'!$B50,'AEO 2023 Table 38'!$B:$B,0))</f>
        <v>2.4288750000000001</v>
      </c>
      <c r="I50">
        <f>INDEX('AEO 2023 Table 38'!L:L,MATCH('psgr LDVs'!$B50,'AEO 2023 Table 38'!$B:$B,0))</f>
        <v>2.8408159999999998</v>
      </c>
      <c r="J50">
        <f>INDEX('AEO 2023 Table 38'!M:M,MATCH('psgr LDVs'!$B50,'AEO 2023 Table 38'!$B:$B,0))</f>
        <v>3.2359110000000002</v>
      </c>
      <c r="K50">
        <f>INDEX('AEO 2023 Table 38'!N:N,MATCH('psgr LDVs'!$B50,'AEO 2023 Table 38'!$B:$B,0))</f>
        <v>3.649448</v>
      </c>
      <c r="L50">
        <f>INDEX('AEO 2023 Table 38'!O:O,MATCH('psgr LDVs'!$B50,'AEO 2023 Table 38'!$B:$B,0))</f>
        <v>4.0281409999999997</v>
      </c>
      <c r="M50">
        <f>INDEX('AEO 2023 Table 38'!P:P,MATCH('psgr LDVs'!$B50,'AEO 2023 Table 38'!$B:$B,0))</f>
        <v>4.4075350000000002</v>
      </c>
      <c r="N50">
        <f>INDEX('AEO 2023 Table 38'!Q:Q,MATCH('psgr LDVs'!$B50,'AEO 2023 Table 38'!$B:$B,0))</f>
        <v>4.7407579999999996</v>
      </c>
      <c r="O50">
        <f>INDEX('AEO 2023 Table 38'!R:R,MATCH('psgr LDVs'!$B50,'AEO 2023 Table 38'!$B:$B,0))</f>
        <v>5.1201639999999999</v>
      </c>
      <c r="P50">
        <f>INDEX('AEO 2023 Table 38'!S:S,MATCH('psgr LDVs'!$B50,'AEO 2023 Table 38'!$B:$B,0))</f>
        <v>5.4903329999999997</v>
      </c>
      <c r="Q50">
        <f>INDEX('AEO 2023 Table 38'!T:T,MATCH('psgr LDVs'!$B50,'AEO 2023 Table 38'!$B:$B,0))</f>
        <v>5.8926119999999997</v>
      </c>
      <c r="R50">
        <f>INDEX('AEO 2023 Table 38'!U:U,MATCH('psgr LDVs'!$B50,'AEO 2023 Table 38'!$B:$B,0))</f>
        <v>6.3226519999999997</v>
      </c>
      <c r="S50">
        <f>INDEX('AEO 2023 Table 38'!V:V,MATCH('psgr LDVs'!$B50,'AEO 2023 Table 38'!$B:$B,0))</f>
        <v>6.7701330000000004</v>
      </c>
      <c r="T50">
        <f>INDEX('AEO 2023 Table 38'!W:W,MATCH('psgr LDVs'!$B50,'AEO 2023 Table 38'!$B:$B,0))</f>
        <v>7.1771459999999996</v>
      </c>
      <c r="U50">
        <f>INDEX('AEO 2023 Table 38'!X:X,MATCH('psgr LDVs'!$B50,'AEO 2023 Table 38'!$B:$B,0))</f>
        <v>7.5892309999999998</v>
      </c>
      <c r="V50">
        <f>INDEX('AEO 2023 Table 38'!Y:Y,MATCH('psgr LDVs'!$B50,'AEO 2023 Table 38'!$B:$B,0))</f>
        <v>7.9999479999999998</v>
      </c>
      <c r="W50">
        <f>INDEX('AEO 2023 Table 38'!Z:Z,MATCH('psgr LDVs'!$B50,'AEO 2023 Table 38'!$B:$B,0))</f>
        <v>8.3867989999999999</v>
      </c>
      <c r="X50">
        <f>INDEX('AEO 2023 Table 38'!AA:AA,MATCH('psgr LDVs'!$B50,'AEO 2023 Table 38'!$B:$B,0))</f>
        <v>8.4483689999999996</v>
      </c>
      <c r="Y50">
        <f>INDEX('AEO 2023 Table 38'!AB:AB,MATCH('psgr LDVs'!$B50,'AEO 2023 Table 38'!$B:$B,0))</f>
        <v>8.8156440000000007</v>
      </c>
      <c r="Z50">
        <f>INDEX('AEO 2023 Table 38'!AC:AC,MATCH('psgr LDVs'!$B50,'AEO 2023 Table 38'!$B:$B,0))</f>
        <v>9.1417289999999998</v>
      </c>
      <c r="AA50">
        <f>INDEX('AEO 2023 Table 38'!AD:AD,MATCH('psgr LDVs'!$B50,'AEO 2023 Table 38'!$B:$B,0))</f>
        <v>9.4986230000000003</v>
      </c>
      <c r="AB50">
        <f>INDEX('AEO 2023 Table 38'!AE:AE,MATCH('psgr LDVs'!$B50,'AEO 2023 Table 38'!$B:$B,0))</f>
        <v>9.9047850000000004</v>
      </c>
      <c r="AC50">
        <f>INDEX('AEO 2023 Table 38'!AF:AF,MATCH('psgr LDVs'!$B50,'AEO 2023 Table 38'!$B:$B,0))</f>
        <v>10.464734999999999</v>
      </c>
      <c r="AD50">
        <f>INDEX('AEO 2023 Table 38'!AG:AG,MATCH('psgr LDVs'!$B50,'AEO 2023 Table 38'!$B:$B,0))</f>
        <v>10.843572</v>
      </c>
      <c r="AE50">
        <f>INDEX('AEO 2023 Table 38'!AH:AH,MATCH('psgr LDVs'!$B50,'AEO 2023 Table 38'!$B:$B,0))</f>
        <v>11.242437000000001</v>
      </c>
      <c r="AF50">
        <f>INDEX('AEO 2023 Table 38'!AI:AI,MATCH('psgr LDVs'!$B50,'AEO 2023 Table 38'!$B:$B,0))</f>
        <v>11.666950999999999</v>
      </c>
      <c r="AG50">
        <f>INDEX('AEO 2023 Table 38'!AJ:AJ,MATCH('psgr LDVs'!$B50,'AEO 2023 Table 38'!$B:$B,0))</f>
        <v>12.12445</v>
      </c>
    </row>
    <row r="51" spans="1:33">
      <c r="A51" s="117" t="s">
        <v>115</v>
      </c>
      <c r="B51" s="110" t="s">
        <v>925</v>
      </c>
      <c r="C51">
        <f>INDEX('AEO 2021 Table 38'!G:G,MATCH('psgr LDVs'!$B51,'AEO 2021 Table 38'!$B:$B,0))</f>
        <v>0</v>
      </c>
      <c r="D51">
        <f>INDEX('AEO 2022 Table 38'!H:H,MATCH('psgr LDVs'!$B51,'AEO 2022 Table 38'!$B:$B,0))</f>
        <v>0</v>
      </c>
      <c r="E51">
        <f>INDEX('AEO 2023 Table 38'!H:H,MATCH('psgr LDVs'!$B51,'AEO 2023 Table 38'!$B:$B,0))</f>
        <v>0</v>
      </c>
      <c r="F51">
        <f>INDEX('AEO 2023 Table 38'!I:I,MATCH('psgr LDVs'!$B51,'AEO 2023 Table 38'!$B:$B,0))</f>
        <v>0</v>
      </c>
      <c r="G51">
        <f>INDEX('AEO 2023 Table 38'!J:J,MATCH('psgr LDVs'!$B51,'AEO 2023 Table 38'!$B:$B,0))</f>
        <v>0</v>
      </c>
      <c r="H51">
        <f>INDEX('AEO 2023 Table 38'!K:K,MATCH('psgr LDVs'!$B51,'AEO 2023 Table 38'!$B:$B,0))</f>
        <v>0</v>
      </c>
      <c r="I51">
        <f>INDEX('AEO 2023 Table 38'!L:L,MATCH('psgr LDVs'!$B51,'AEO 2023 Table 38'!$B:$B,0))</f>
        <v>0</v>
      </c>
      <c r="J51">
        <f>INDEX('AEO 2023 Table 38'!M:M,MATCH('psgr LDVs'!$B51,'AEO 2023 Table 38'!$B:$B,0))</f>
        <v>0</v>
      </c>
      <c r="K51">
        <f>INDEX('AEO 2023 Table 38'!N:N,MATCH('psgr LDVs'!$B51,'AEO 2023 Table 38'!$B:$B,0))</f>
        <v>0</v>
      </c>
      <c r="L51">
        <f>INDEX('AEO 2023 Table 38'!O:O,MATCH('psgr LDVs'!$B51,'AEO 2023 Table 38'!$B:$B,0))</f>
        <v>0</v>
      </c>
      <c r="M51">
        <f>INDEX('AEO 2023 Table 38'!P:P,MATCH('psgr LDVs'!$B51,'AEO 2023 Table 38'!$B:$B,0))</f>
        <v>0</v>
      </c>
      <c r="N51">
        <f>INDEX('AEO 2023 Table 38'!Q:Q,MATCH('psgr LDVs'!$B51,'AEO 2023 Table 38'!$B:$B,0))</f>
        <v>0</v>
      </c>
      <c r="O51">
        <f>INDEX('AEO 2023 Table 38'!R:R,MATCH('psgr LDVs'!$B51,'AEO 2023 Table 38'!$B:$B,0))</f>
        <v>0</v>
      </c>
      <c r="P51">
        <f>INDEX('AEO 2023 Table 38'!S:S,MATCH('psgr LDVs'!$B51,'AEO 2023 Table 38'!$B:$B,0))</f>
        <v>0</v>
      </c>
      <c r="Q51">
        <f>INDEX('AEO 2023 Table 38'!T:T,MATCH('psgr LDVs'!$B51,'AEO 2023 Table 38'!$B:$B,0))</f>
        <v>0</v>
      </c>
      <c r="R51">
        <f>INDEX('AEO 2023 Table 38'!U:U,MATCH('psgr LDVs'!$B51,'AEO 2023 Table 38'!$B:$B,0))</f>
        <v>0</v>
      </c>
      <c r="S51">
        <f>INDEX('AEO 2023 Table 38'!V:V,MATCH('psgr LDVs'!$B51,'AEO 2023 Table 38'!$B:$B,0))</f>
        <v>0</v>
      </c>
      <c r="T51">
        <f>INDEX('AEO 2023 Table 38'!W:W,MATCH('psgr LDVs'!$B51,'AEO 2023 Table 38'!$B:$B,0))</f>
        <v>0</v>
      </c>
      <c r="U51">
        <f>INDEX('AEO 2023 Table 38'!X:X,MATCH('psgr LDVs'!$B51,'AEO 2023 Table 38'!$B:$B,0))</f>
        <v>0</v>
      </c>
      <c r="V51">
        <f>INDEX('AEO 2023 Table 38'!Y:Y,MATCH('psgr LDVs'!$B51,'AEO 2023 Table 38'!$B:$B,0))</f>
        <v>0</v>
      </c>
      <c r="W51">
        <f>INDEX('AEO 2023 Table 38'!Z:Z,MATCH('psgr LDVs'!$B51,'AEO 2023 Table 38'!$B:$B,0))</f>
        <v>0</v>
      </c>
      <c r="X51">
        <f>INDEX('AEO 2023 Table 38'!AA:AA,MATCH('psgr LDVs'!$B51,'AEO 2023 Table 38'!$B:$B,0))</f>
        <v>0</v>
      </c>
      <c r="Y51">
        <f>INDEX('AEO 2023 Table 38'!AB:AB,MATCH('psgr LDVs'!$B51,'AEO 2023 Table 38'!$B:$B,0))</f>
        <v>0</v>
      </c>
      <c r="Z51">
        <f>INDEX('AEO 2023 Table 38'!AC:AC,MATCH('psgr LDVs'!$B51,'AEO 2023 Table 38'!$B:$B,0))</f>
        <v>0</v>
      </c>
      <c r="AA51">
        <f>INDEX('AEO 2023 Table 38'!AD:AD,MATCH('psgr LDVs'!$B51,'AEO 2023 Table 38'!$B:$B,0))</f>
        <v>0</v>
      </c>
      <c r="AB51">
        <f>INDEX('AEO 2023 Table 38'!AE:AE,MATCH('psgr LDVs'!$B51,'AEO 2023 Table 38'!$B:$B,0))</f>
        <v>0</v>
      </c>
      <c r="AC51">
        <f>INDEX('AEO 2023 Table 38'!AF:AF,MATCH('psgr LDVs'!$B51,'AEO 2023 Table 38'!$B:$B,0))</f>
        <v>0</v>
      </c>
      <c r="AD51">
        <f>INDEX('AEO 2023 Table 38'!AG:AG,MATCH('psgr LDVs'!$B51,'AEO 2023 Table 38'!$B:$B,0))</f>
        <v>0</v>
      </c>
      <c r="AE51">
        <f>INDEX('AEO 2023 Table 38'!AH:AH,MATCH('psgr LDVs'!$B51,'AEO 2023 Table 38'!$B:$B,0))</f>
        <v>0</v>
      </c>
      <c r="AF51">
        <f>INDEX('AEO 2023 Table 38'!AI:AI,MATCH('psgr LDVs'!$B51,'AEO 2023 Table 38'!$B:$B,0))</f>
        <v>0</v>
      </c>
      <c r="AG51">
        <f>INDEX('AEO 2023 Table 38'!AJ:AJ,MATCH('psgr LDVs'!$B51,'AEO 2023 Table 38'!$B:$B,0))</f>
        <v>0</v>
      </c>
    </row>
    <row r="52" spans="1:33">
      <c r="A52" s="117" t="s">
        <v>114</v>
      </c>
      <c r="B52" s="110" t="s">
        <v>926</v>
      </c>
      <c r="C52">
        <f>INDEX('AEO 2021 Table 38'!G:G,MATCH('psgr LDVs'!$B52,'AEO 2021 Table 38'!$B:$B,0))</f>
        <v>121.397232</v>
      </c>
      <c r="D52">
        <f>INDEX('AEO 2022 Table 38'!H:H,MATCH('psgr LDVs'!$B52,'AEO 2022 Table 38'!$B:$B,0))</f>
        <v>343.317139</v>
      </c>
      <c r="E52">
        <f>INDEX('AEO 2023 Table 38'!H:H,MATCH('psgr LDVs'!$B52,'AEO 2023 Table 38'!$B:$B,0))</f>
        <v>260.33767699999999</v>
      </c>
      <c r="F52">
        <f>INDEX('AEO 2023 Table 38'!I:I,MATCH('psgr LDVs'!$B52,'AEO 2023 Table 38'!$B:$B,0))</f>
        <v>284.04229700000002</v>
      </c>
      <c r="G52">
        <f>INDEX('AEO 2023 Table 38'!J:J,MATCH('psgr LDVs'!$B52,'AEO 2023 Table 38'!$B:$B,0))</f>
        <v>305.01568600000002</v>
      </c>
      <c r="H52">
        <f>INDEX('AEO 2023 Table 38'!K:K,MATCH('psgr LDVs'!$B52,'AEO 2023 Table 38'!$B:$B,0))</f>
        <v>305.35479700000002</v>
      </c>
      <c r="I52">
        <f>INDEX('AEO 2023 Table 38'!L:L,MATCH('psgr LDVs'!$B52,'AEO 2023 Table 38'!$B:$B,0))</f>
        <v>312.66549700000002</v>
      </c>
      <c r="J52">
        <f>INDEX('AEO 2023 Table 38'!M:M,MATCH('psgr LDVs'!$B52,'AEO 2023 Table 38'!$B:$B,0))</f>
        <v>314.52105699999998</v>
      </c>
      <c r="K52">
        <f>INDEX('AEO 2023 Table 38'!N:N,MATCH('psgr LDVs'!$B52,'AEO 2023 Table 38'!$B:$B,0))</f>
        <v>315.11904900000002</v>
      </c>
      <c r="L52">
        <f>INDEX('AEO 2023 Table 38'!O:O,MATCH('psgr LDVs'!$B52,'AEO 2023 Table 38'!$B:$B,0))</f>
        <v>319.13711499999999</v>
      </c>
      <c r="M52">
        <f>INDEX('AEO 2023 Table 38'!P:P,MATCH('psgr LDVs'!$B52,'AEO 2023 Table 38'!$B:$B,0))</f>
        <v>321.17468300000002</v>
      </c>
      <c r="N52">
        <f>INDEX('AEO 2023 Table 38'!Q:Q,MATCH('psgr LDVs'!$B52,'AEO 2023 Table 38'!$B:$B,0))</f>
        <v>326.260986</v>
      </c>
      <c r="O52">
        <f>INDEX('AEO 2023 Table 38'!R:R,MATCH('psgr LDVs'!$B52,'AEO 2023 Table 38'!$B:$B,0))</f>
        <v>328.858521</v>
      </c>
      <c r="P52">
        <f>INDEX('AEO 2023 Table 38'!S:S,MATCH('psgr LDVs'!$B52,'AEO 2023 Table 38'!$B:$B,0))</f>
        <v>333.425659</v>
      </c>
      <c r="Q52">
        <f>INDEX('AEO 2023 Table 38'!T:T,MATCH('psgr LDVs'!$B52,'AEO 2023 Table 38'!$B:$B,0))</f>
        <v>340.51068099999998</v>
      </c>
      <c r="R52">
        <f>INDEX('AEO 2023 Table 38'!U:U,MATCH('psgr LDVs'!$B52,'AEO 2023 Table 38'!$B:$B,0))</f>
        <v>348.96490499999999</v>
      </c>
      <c r="S52">
        <f>INDEX('AEO 2023 Table 38'!V:V,MATCH('psgr LDVs'!$B52,'AEO 2023 Table 38'!$B:$B,0))</f>
        <v>359.56423999999998</v>
      </c>
      <c r="T52">
        <f>INDEX('AEO 2023 Table 38'!W:W,MATCH('psgr LDVs'!$B52,'AEO 2023 Table 38'!$B:$B,0))</f>
        <v>369.301331</v>
      </c>
      <c r="U52">
        <f>INDEX('AEO 2023 Table 38'!X:X,MATCH('psgr LDVs'!$B52,'AEO 2023 Table 38'!$B:$B,0))</f>
        <v>379.96630900000002</v>
      </c>
      <c r="V52">
        <f>INDEX('AEO 2023 Table 38'!Y:Y,MATCH('psgr LDVs'!$B52,'AEO 2023 Table 38'!$B:$B,0))</f>
        <v>390.71816999999999</v>
      </c>
      <c r="W52">
        <f>INDEX('AEO 2023 Table 38'!Z:Z,MATCH('psgr LDVs'!$B52,'AEO 2023 Table 38'!$B:$B,0))</f>
        <v>402.095032</v>
      </c>
      <c r="X52">
        <f>INDEX('AEO 2023 Table 38'!AA:AA,MATCH('psgr LDVs'!$B52,'AEO 2023 Table 38'!$B:$B,0))</f>
        <v>407.89550800000001</v>
      </c>
      <c r="Y52">
        <f>INDEX('AEO 2023 Table 38'!AB:AB,MATCH('psgr LDVs'!$B52,'AEO 2023 Table 38'!$B:$B,0))</f>
        <v>410.38531499999999</v>
      </c>
      <c r="Z52">
        <f>INDEX('AEO 2023 Table 38'!AC:AC,MATCH('psgr LDVs'!$B52,'AEO 2023 Table 38'!$B:$B,0))</f>
        <v>411.369598</v>
      </c>
      <c r="AA52">
        <f>INDEX('AEO 2023 Table 38'!AD:AD,MATCH('psgr LDVs'!$B52,'AEO 2023 Table 38'!$B:$B,0))</f>
        <v>414.686218</v>
      </c>
      <c r="AB52">
        <f>INDEX('AEO 2023 Table 38'!AE:AE,MATCH('psgr LDVs'!$B52,'AEO 2023 Table 38'!$B:$B,0))</f>
        <v>419.77377300000001</v>
      </c>
      <c r="AC52">
        <f>INDEX('AEO 2023 Table 38'!AF:AF,MATCH('psgr LDVs'!$B52,'AEO 2023 Table 38'!$B:$B,0))</f>
        <v>431.28286700000001</v>
      </c>
      <c r="AD52">
        <f>INDEX('AEO 2023 Table 38'!AG:AG,MATCH('psgr LDVs'!$B52,'AEO 2023 Table 38'!$B:$B,0))</f>
        <v>434.78265399999998</v>
      </c>
      <c r="AE52">
        <f>INDEX('AEO 2023 Table 38'!AH:AH,MATCH('psgr LDVs'!$B52,'AEO 2023 Table 38'!$B:$B,0))</f>
        <v>439.58450299999998</v>
      </c>
      <c r="AF52">
        <f>INDEX('AEO 2023 Table 38'!AI:AI,MATCH('psgr LDVs'!$B52,'AEO 2023 Table 38'!$B:$B,0))</f>
        <v>443.747589</v>
      </c>
      <c r="AG52">
        <f>INDEX('AEO 2023 Table 38'!AJ:AJ,MATCH('psgr LDVs'!$B52,'AEO 2023 Table 38'!$B:$B,0))</f>
        <v>451.06195100000002</v>
      </c>
    </row>
    <row r="53" spans="1:33">
      <c r="A53" s="117" t="s">
        <v>113</v>
      </c>
      <c r="B53" s="110" t="s">
        <v>927</v>
      </c>
      <c r="C53">
        <f>INDEX('AEO 2021 Table 38'!G:G,MATCH('psgr LDVs'!$B53,'AEO 2021 Table 38'!$B:$B,0))</f>
        <v>0.43629899999999999</v>
      </c>
      <c r="D53">
        <f>INDEX('AEO 2022 Table 38'!H:H,MATCH('psgr LDVs'!$B53,'AEO 2022 Table 38'!$B:$B,0))</f>
        <v>0.135659</v>
      </c>
      <c r="E53">
        <f>INDEX('AEO 2023 Table 38'!H:H,MATCH('psgr LDVs'!$B53,'AEO 2023 Table 38'!$B:$B,0))</f>
        <v>0.146399</v>
      </c>
      <c r="F53">
        <f>INDEX('AEO 2023 Table 38'!I:I,MATCH('psgr LDVs'!$B53,'AEO 2023 Table 38'!$B:$B,0))</f>
        <v>0.18338299999999999</v>
      </c>
      <c r="G53">
        <f>INDEX('AEO 2023 Table 38'!J:J,MATCH('psgr LDVs'!$B53,'AEO 2023 Table 38'!$B:$B,0))</f>
        <v>0.200849</v>
      </c>
      <c r="H53">
        <f>INDEX('AEO 2023 Table 38'!K:K,MATCH('psgr LDVs'!$B53,'AEO 2023 Table 38'!$B:$B,0))</f>
        <v>0.19855800000000001</v>
      </c>
      <c r="I53">
        <f>INDEX('AEO 2023 Table 38'!L:L,MATCH('psgr LDVs'!$B53,'AEO 2023 Table 38'!$B:$B,0))</f>
        <v>0.18665100000000001</v>
      </c>
      <c r="J53">
        <f>INDEX('AEO 2023 Table 38'!M:M,MATCH('psgr LDVs'!$B53,'AEO 2023 Table 38'!$B:$B,0))</f>
        <v>0.17716399999999999</v>
      </c>
      <c r="K53">
        <f>INDEX('AEO 2023 Table 38'!N:N,MATCH('psgr LDVs'!$B53,'AEO 2023 Table 38'!$B:$B,0))</f>
        <v>0.16334199999999999</v>
      </c>
      <c r="L53">
        <f>INDEX('AEO 2023 Table 38'!O:O,MATCH('psgr LDVs'!$B53,'AEO 2023 Table 38'!$B:$B,0))</f>
        <v>0.156747</v>
      </c>
      <c r="M53">
        <f>INDEX('AEO 2023 Table 38'!P:P,MATCH('psgr LDVs'!$B53,'AEO 2023 Table 38'!$B:$B,0))</f>
        <v>0.15138099999999999</v>
      </c>
      <c r="N53">
        <f>INDEX('AEO 2023 Table 38'!Q:Q,MATCH('psgr LDVs'!$B53,'AEO 2023 Table 38'!$B:$B,0))</f>
        <v>0.147448</v>
      </c>
      <c r="O53">
        <f>INDEX('AEO 2023 Table 38'!R:R,MATCH('psgr LDVs'!$B53,'AEO 2023 Table 38'!$B:$B,0))</f>
        <v>0.143647</v>
      </c>
      <c r="P53">
        <f>INDEX('AEO 2023 Table 38'!S:S,MATCH('psgr LDVs'!$B53,'AEO 2023 Table 38'!$B:$B,0))</f>
        <v>0.14069799999999999</v>
      </c>
      <c r="Q53">
        <f>INDEX('AEO 2023 Table 38'!T:T,MATCH('psgr LDVs'!$B53,'AEO 2023 Table 38'!$B:$B,0))</f>
        <v>0.138933</v>
      </c>
      <c r="R53">
        <f>INDEX('AEO 2023 Table 38'!U:U,MATCH('psgr LDVs'!$B53,'AEO 2023 Table 38'!$B:$B,0))</f>
        <v>0.13770399999999999</v>
      </c>
      <c r="S53">
        <f>INDEX('AEO 2023 Table 38'!V:V,MATCH('psgr LDVs'!$B53,'AEO 2023 Table 38'!$B:$B,0))</f>
        <v>0.13794100000000001</v>
      </c>
      <c r="T53">
        <f>INDEX('AEO 2023 Table 38'!W:W,MATCH('psgr LDVs'!$B53,'AEO 2023 Table 38'!$B:$B,0))</f>
        <v>0.13822400000000001</v>
      </c>
      <c r="U53">
        <f>INDEX('AEO 2023 Table 38'!X:X,MATCH('psgr LDVs'!$B53,'AEO 2023 Table 38'!$B:$B,0))</f>
        <v>0.13792599999999999</v>
      </c>
      <c r="V53">
        <f>INDEX('AEO 2023 Table 38'!Y:Y,MATCH('psgr LDVs'!$B53,'AEO 2023 Table 38'!$B:$B,0))</f>
        <v>0.137735</v>
      </c>
      <c r="W53">
        <f>INDEX('AEO 2023 Table 38'!Z:Z,MATCH('psgr LDVs'!$B53,'AEO 2023 Table 38'!$B:$B,0))</f>
        <v>0.138627</v>
      </c>
      <c r="X53">
        <f>INDEX('AEO 2023 Table 38'!AA:AA,MATCH('psgr LDVs'!$B53,'AEO 2023 Table 38'!$B:$B,0))</f>
        <v>0.13744000000000001</v>
      </c>
      <c r="Y53">
        <f>INDEX('AEO 2023 Table 38'!AB:AB,MATCH('psgr LDVs'!$B53,'AEO 2023 Table 38'!$B:$B,0))</f>
        <v>0.13666300000000001</v>
      </c>
      <c r="Z53">
        <f>INDEX('AEO 2023 Table 38'!AC:AC,MATCH('psgr LDVs'!$B53,'AEO 2023 Table 38'!$B:$B,0))</f>
        <v>0.13572500000000001</v>
      </c>
      <c r="AA53">
        <f>INDEX('AEO 2023 Table 38'!AD:AD,MATCH('psgr LDVs'!$B53,'AEO 2023 Table 38'!$B:$B,0))</f>
        <v>0.135739</v>
      </c>
      <c r="AB53">
        <f>INDEX('AEO 2023 Table 38'!AE:AE,MATCH('psgr LDVs'!$B53,'AEO 2023 Table 38'!$B:$B,0))</f>
        <v>0.136181</v>
      </c>
      <c r="AC53">
        <f>INDEX('AEO 2023 Table 38'!AF:AF,MATCH('psgr LDVs'!$B53,'AEO 2023 Table 38'!$B:$B,0))</f>
        <v>0.13528499999999999</v>
      </c>
      <c r="AD53">
        <f>INDEX('AEO 2023 Table 38'!AG:AG,MATCH('psgr LDVs'!$B53,'AEO 2023 Table 38'!$B:$B,0))</f>
        <v>0.13680700000000001</v>
      </c>
      <c r="AE53">
        <f>INDEX('AEO 2023 Table 38'!AH:AH,MATCH('psgr LDVs'!$B53,'AEO 2023 Table 38'!$B:$B,0))</f>
        <v>0.13749700000000001</v>
      </c>
      <c r="AF53">
        <f>INDEX('AEO 2023 Table 38'!AI:AI,MATCH('psgr LDVs'!$B53,'AEO 2023 Table 38'!$B:$B,0))</f>
        <v>0.13724700000000001</v>
      </c>
      <c r="AG53">
        <f>INDEX('AEO 2023 Table 38'!AJ:AJ,MATCH('psgr LDVs'!$B53,'AEO 2023 Table 38'!$B:$B,0))</f>
        <v>0.13896</v>
      </c>
    </row>
    <row r="54" spans="1:33">
      <c r="A54" s="117" t="s">
        <v>113</v>
      </c>
      <c r="B54" s="110" t="s">
        <v>928</v>
      </c>
      <c r="C54">
        <f>INDEX('AEO 2021 Table 38'!G:G,MATCH('psgr LDVs'!$B54,'AEO 2021 Table 38'!$B:$B,0))</f>
        <v>2.233771</v>
      </c>
      <c r="D54">
        <f>INDEX('AEO 2022 Table 38'!H:H,MATCH('psgr LDVs'!$B54,'AEO 2022 Table 38'!$B:$B,0))</f>
        <v>9.4126000000000001E-2</v>
      </c>
      <c r="E54">
        <f>INDEX('AEO 2023 Table 38'!H:H,MATCH('psgr LDVs'!$B54,'AEO 2023 Table 38'!$B:$B,0))</f>
        <v>8.7724999999999997E-2</v>
      </c>
      <c r="F54">
        <f>INDEX('AEO 2023 Table 38'!I:I,MATCH('psgr LDVs'!$B54,'AEO 2023 Table 38'!$B:$B,0))</f>
        <v>9.5141000000000003E-2</v>
      </c>
      <c r="G54">
        <f>INDEX('AEO 2023 Table 38'!J:J,MATCH('psgr LDVs'!$B54,'AEO 2023 Table 38'!$B:$B,0))</f>
        <v>9.3187000000000006E-2</v>
      </c>
      <c r="H54">
        <f>INDEX('AEO 2023 Table 38'!K:K,MATCH('psgr LDVs'!$B54,'AEO 2023 Table 38'!$B:$B,0))</f>
        <v>8.4927000000000002E-2</v>
      </c>
      <c r="I54">
        <f>INDEX('AEO 2023 Table 38'!L:L,MATCH('psgr LDVs'!$B54,'AEO 2023 Table 38'!$B:$B,0))</f>
        <v>7.8188999999999995E-2</v>
      </c>
      <c r="J54">
        <f>INDEX('AEO 2023 Table 38'!M:M,MATCH('psgr LDVs'!$B54,'AEO 2023 Table 38'!$B:$B,0))</f>
        <v>7.4744000000000005E-2</v>
      </c>
      <c r="K54">
        <f>INDEX('AEO 2023 Table 38'!N:N,MATCH('psgr LDVs'!$B54,'AEO 2023 Table 38'!$B:$B,0))</f>
        <v>6.9276000000000004E-2</v>
      </c>
      <c r="L54">
        <f>INDEX('AEO 2023 Table 38'!O:O,MATCH('psgr LDVs'!$B54,'AEO 2023 Table 38'!$B:$B,0))</f>
        <v>6.7884E-2</v>
      </c>
      <c r="M54">
        <f>INDEX('AEO 2023 Table 38'!P:P,MATCH('psgr LDVs'!$B54,'AEO 2023 Table 38'!$B:$B,0))</f>
        <v>6.6099000000000005E-2</v>
      </c>
      <c r="N54">
        <f>INDEX('AEO 2023 Table 38'!Q:Q,MATCH('psgr LDVs'!$B54,'AEO 2023 Table 38'!$B:$B,0))</f>
        <v>6.4701999999999996E-2</v>
      </c>
      <c r="O54">
        <f>INDEX('AEO 2023 Table 38'!R:R,MATCH('psgr LDVs'!$B54,'AEO 2023 Table 38'!$B:$B,0))</f>
        <v>6.3481999999999997E-2</v>
      </c>
      <c r="P54">
        <f>INDEX('AEO 2023 Table 38'!S:S,MATCH('psgr LDVs'!$B54,'AEO 2023 Table 38'!$B:$B,0))</f>
        <v>6.2466000000000001E-2</v>
      </c>
      <c r="Q54">
        <f>INDEX('AEO 2023 Table 38'!T:T,MATCH('psgr LDVs'!$B54,'AEO 2023 Table 38'!$B:$B,0))</f>
        <v>6.2052000000000003E-2</v>
      </c>
      <c r="R54">
        <f>INDEX('AEO 2023 Table 38'!U:U,MATCH('psgr LDVs'!$B54,'AEO 2023 Table 38'!$B:$B,0))</f>
        <v>6.2031000000000003E-2</v>
      </c>
      <c r="S54">
        <f>INDEX('AEO 2023 Table 38'!V:V,MATCH('psgr LDVs'!$B54,'AEO 2023 Table 38'!$B:$B,0))</f>
        <v>6.2622999999999998E-2</v>
      </c>
      <c r="T54">
        <f>INDEX('AEO 2023 Table 38'!W:W,MATCH('psgr LDVs'!$B54,'AEO 2023 Table 38'!$B:$B,0))</f>
        <v>6.3350000000000004E-2</v>
      </c>
      <c r="U54">
        <f>INDEX('AEO 2023 Table 38'!X:X,MATCH('psgr LDVs'!$B54,'AEO 2023 Table 38'!$B:$B,0))</f>
        <v>6.3626000000000002E-2</v>
      </c>
      <c r="V54">
        <f>INDEX('AEO 2023 Table 38'!Y:Y,MATCH('psgr LDVs'!$B54,'AEO 2023 Table 38'!$B:$B,0))</f>
        <v>6.4074999999999993E-2</v>
      </c>
      <c r="W54">
        <f>INDEX('AEO 2023 Table 38'!Z:Z,MATCH('psgr LDVs'!$B54,'AEO 2023 Table 38'!$B:$B,0))</f>
        <v>6.5116999999999994E-2</v>
      </c>
      <c r="X54">
        <f>INDEX('AEO 2023 Table 38'!AA:AA,MATCH('psgr LDVs'!$B54,'AEO 2023 Table 38'!$B:$B,0))</f>
        <v>6.5092999999999998E-2</v>
      </c>
      <c r="Y54">
        <f>INDEX('AEO 2023 Table 38'!AB:AB,MATCH('psgr LDVs'!$B54,'AEO 2023 Table 38'!$B:$B,0))</f>
        <v>6.5226000000000006E-2</v>
      </c>
      <c r="Z54">
        <f>INDEX('AEO 2023 Table 38'!AC:AC,MATCH('psgr LDVs'!$B54,'AEO 2023 Table 38'!$B:$B,0))</f>
        <v>6.5299999999999997E-2</v>
      </c>
      <c r="AA54">
        <f>INDEX('AEO 2023 Table 38'!AD:AD,MATCH('psgr LDVs'!$B54,'AEO 2023 Table 38'!$B:$B,0))</f>
        <v>6.5858E-2</v>
      </c>
      <c r="AB54">
        <f>INDEX('AEO 2023 Table 38'!AE:AE,MATCH('psgr LDVs'!$B54,'AEO 2023 Table 38'!$B:$B,0))</f>
        <v>6.6746E-2</v>
      </c>
      <c r="AC54">
        <f>INDEX('AEO 2023 Table 38'!AF:AF,MATCH('psgr LDVs'!$B54,'AEO 2023 Table 38'!$B:$B,0))</f>
        <v>6.6167000000000004E-2</v>
      </c>
      <c r="AD54">
        <f>INDEX('AEO 2023 Table 38'!AG:AG,MATCH('psgr LDVs'!$B54,'AEO 2023 Table 38'!$B:$B,0))</f>
        <v>6.8168999999999993E-2</v>
      </c>
      <c r="AE54">
        <f>INDEX('AEO 2023 Table 38'!AH:AH,MATCH('psgr LDVs'!$B54,'AEO 2023 Table 38'!$B:$B,0))</f>
        <v>6.9236000000000006E-2</v>
      </c>
      <c r="AF54">
        <f>INDEX('AEO 2023 Table 38'!AI:AI,MATCH('psgr LDVs'!$B54,'AEO 2023 Table 38'!$B:$B,0))</f>
        <v>6.9742999999999999E-2</v>
      </c>
      <c r="AG54">
        <f>INDEX('AEO 2023 Table 38'!AJ:AJ,MATCH('psgr LDVs'!$B54,'AEO 2023 Table 38'!$B:$B,0))</f>
        <v>7.1419999999999997E-2</v>
      </c>
    </row>
    <row r="55" spans="1:33">
      <c r="A55" s="117" t="s">
        <v>853</v>
      </c>
      <c r="B55" s="110" t="s">
        <v>929</v>
      </c>
      <c r="C55">
        <f>INDEX('AEO 2021 Table 38'!G:G,MATCH('psgr LDVs'!$B55,'AEO 2021 Table 38'!$B:$B,0))</f>
        <v>0.41389199999999998</v>
      </c>
      <c r="D55">
        <f>INDEX('AEO 2022 Table 38'!H:H,MATCH('psgr LDVs'!$B55,'AEO 2022 Table 38'!$B:$B,0))</f>
        <v>6.4287999999999998E-2</v>
      </c>
      <c r="E55">
        <f>INDEX('AEO 2023 Table 38'!H:H,MATCH('psgr LDVs'!$B55,'AEO 2023 Table 38'!$B:$B,0))</f>
        <v>3.9212999999999998E-2</v>
      </c>
      <c r="F55">
        <f>INDEX('AEO 2023 Table 38'!I:I,MATCH('psgr LDVs'!$B55,'AEO 2023 Table 38'!$B:$B,0))</f>
        <v>7.0762000000000005E-2</v>
      </c>
      <c r="G55">
        <f>INDEX('AEO 2023 Table 38'!J:J,MATCH('psgr LDVs'!$B55,'AEO 2023 Table 38'!$B:$B,0))</f>
        <v>7.5776999999999997E-2</v>
      </c>
      <c r="H55">
        <f>INDEX('AEO 2023 Table 38'!K:K,MATCH('psgr LDVs'!$B55,'AEO 2023 Table 38'!$B:$B,0))</f>
        <v>7.7414999999999998E-2</v>
      </c>
      <c r="I55">
        <f>INDEX('AEO 2023 Table 38'!L:L,MATCH('psgr LDVs'!$B55,'AEO 2023 Table 38'!$B:$B,0))</f>
        <v>7.2887999999999994E-2</v>
      </c>
      <c r="J55">
        <f>INDEX('AEO 2023 Table 38'!M:M,MATCH('psgr LDVs'!$B55,'AEO 2023 Table 38'!$B:$B,0))</f>
        <v>7.1433999999999997E-2</v>
      </c>
      <c r="K55">
        <f>INDEX('AEO 2023 Table 38'!N:N,MATCH('psgr LDVs'!$B55,'AEO 2023 Table 38'!$B:$B,0))</f>
        <v>6.7584000000000005E-2</v>
      </c>
      <c r="L55">
        <f>INDEX('AEO 2023 Table 38'!O:O,MATCH('psgr LDVs'!$B55,'AEO 2023 Table 38'!$B:$B,0))</f>
        <v>6.7595000000000002E-2</v>
      </c>
      <c r="M55">
        <f>INDEX('AEO 2023 Table 38'!P:P,MATCH('psgr LDVs'!$B55,'AEO 2023 Table 38'!$B:$B,0))</f>
        <v>6.6695000000000004E-2</v>
      </c>
      <c r="N55">
        <f>INDEX('AEO 2023 Table 38'!Q:Q,MATCH('psgr LDVs'!$B55,'AEO 2023 Table 38'!$B:$B,0))</f>
        <v>6.6094E-2</v>
      </c>
      <c r="O55">
        <f>INDEX('AEO 2023 Table 38'!R:R,MATCH('psgr LDVs'!$B55,'AEO 2023 Table 38'!$B:$B,0))</f>
        <v>6.5060999999999994E-2</v>
      </c>
      <c r="P55">
        <f>INDEX('AEO 2023 Table 38'!S:S,MATCH('psgr LDVs'!$B55,'AEO 2023 Table 38'!$B:$B,0))</f>
        <v>6.4700999999999995E-2</v>
      </c>
      <c r="Q55">
        <f>INDEX('AEO 2023 Table 38'!T:T,MATCH('psgr LDVs'!$B55,'AEO 2023 Table 38'!$B:$B,0))</f>
        <v>6.4893999999999993E-2</v>
      </c>
      <c r="R55">
        <f>INDEX('AEO 2023 Table 38'!U:U,MATCH('psgr LDVs'!$B55,'AEO 2023 Table 38'!$B:$B,0))</f>
        <v>6.5939999999999999E-2</v>
      </c>
      <c r="S55">
        <f>INDEX('AEO 2023 Table 38'!V:V,MATCH('psgr LDVs'!$B55,'AEO 2023 Table 38'!$B:$B,0))</f>
        <v>6.7456000000000002E-2</v>
      </c>
      <c r="T55">
        <f>INDEX('AEO 2023 Table 38'!W:W,MATCH('psgr LDVs'!$B55,'AEO 2023 Table 38'!$B:$B,0))</f>
        <v>6.9922999999999999E-2</v>
      </c>
      <c r="U55">
        <f>INDEX('AEO 2023 Table 38'!X:X,MATCH('psgr LDVs'!$B55,'AEO 2023 Table 38'!$B:$B,0))</f>
        <v>7.1676000000000004E-2</v>
      </c>
      <c r="V55">
        <f>INDEX('AEO 2023 Table 38'!Y:Y,MATCH('psgr LDVs'!$B55,'AEO 2023 Table 38'!$B:$B,0))</f>
        <v>7.3866000000000001E-2</v>
      </c>
      <c r="W55">
        <f>INDEX('AEO 2023 Table 38'!Z:Z,MATCH('psgr LDVs'!$B55,'AEO 2023 Table 38'!$B:$B,0))</f>
        <v>7.6803999999999997E-2</v>
      </c>
      <c r="X55">
        <f>INDEX('AEO 2023 Table 38'!AA:AA,MATCH('psgr LDVs'!$B55,'AEO 2023 Table 38'!$B:$B,0))</f>
        <v>7.8645000000000007E-2</v>
      </c>
      <c r="Y55">
        <f>INDEX('AEO 2023 Table 38'!AB:AB,MATCH('psgr LDVs'!$B55,'AEO 2023 Table 38'!$B:$B,0))</f>
        <v>8.0493999999999996E-2</v>
      </c>
      <c r="Z55">
        <f>INDEX('AEO 2023 Table 38'!AC:AC,MATCH('psgr LDVs'!$B55,'AEO 2023 Table 38'!$B:$B,0))</f>
        <v>8.2782999999999995E-2</v>
      </c>
      <c r="AA55">
        <f>INDEX('AEO 2023 Table 38'!AD:AD,MATCH('psgr LDVs'!$B55,'AEO 2023 Table 38'!$B:$B,0))</f>
        <v>8.5065000000000002E-2</v>
      </c>
      <c r="AB55">
        <f>INDEX('AEO 2023 Table 38'!AE:AE,MATCH('psgr LDVs'!$B55,'AEO 2023 Table 38'!$B:$B,0))</f>
        <v>8.8678000000000007E-2</v>
      </c>
      <c r="AC55">
        <f>INDEX('AEO 2023 Table 38'!AF:AF,MATCH('psgr LDVs'!$B55,'AEO 2023 Table 38'!$B:$B,0))</f>
        <v>9.1661999999999993E-2</v>
      </c>
      <c r="AD55">
        <f>INDEX('AEO 2023 Table 38'!AG:AG,MATCH('psgr LDVs'!$B55,'AEO 2023 Table 38'!$B:$B,0))</f>
        <v>9.8857E-2</v>
      </c>
      <c r="AE55">
        <f>INDEX('AEO 2023 Table 38'!AH:AH,MATCH('psgr LDVs'!$B55,'AEO 2023 Table 38'!$B:$B,0))</f>
        <v>0.10201200000000001</v>
      </c>
      <c r="AF55">
        <f>INDEX('AEO 2023 Table 38'!AI:AI,MATCH('psgr LDVs'!$B55,'AEO 2023 Table 38'!$B:$B,0))</f>
        <v>0.105752</v>
      </c>
      <c r="AG55">
        <f>INDEX('AEO 2023 Table 38'!AJ:AJ,MATCH('psgr LDVs'!$B55,'AEO 2023 Table 38'!$B:$B,0))</f>
        <v>0.110752</v>
      </c>
    </row>
    <row r="56" spans="1:33">
      <c r="A56" s="117" t="s">
        <v>853</v>
      </c>
      <c r="B56" s="110" t="s">
        <v>930</v>
      </c>
      <c r="C56">
        <f>INDEX('AEO 2021 Table 38'!G:G,MATCH('psgr LDVs'!$B56,'AEO 2021 Table 38'!$B:$B,0))</f>
        <v>0.55315300000000001</v>
      </c>
      <c r="D56">
        <f>INDEX('AEO 2022 Table 38'!H:H,MATCH('psgr LDVs'!$B56,'AEO 2022 Table 38'!$B:$B,0))</f>
        <v>3.6707999999999998E-2</v>
      </c>
      <c r="E56">
        <f>INDEX('AEO 2023 Table 38'!H:H,MATCH('psgr LDVs'!$B56,'AEO 2023 Table 38'!$B:$B,0))</f>
        <v>2.8170000000000001E-2</v>
      </c>
      <c r="F56">
        <f>INDEX('AEO 2023 Table 38'!I:I,MATCH('psgr LDVs'!$B56,'AEO 2023 Table 38'!$B:$B,0))</f>
        <v>2.9277999999999998E-2</v>
      </c>
      <c r="G56">
        <f>INDEX('AEO 2023 Table 38'!J:J,MATCH('psgr LDVs'!$B56,'AEO 2023 Table 38'!$B:$B,0))</f>
        <v>2.9669000000000001E-2</v>
      </c>
      <c r="H56">
        <f>INDEX('AEO 2023 Table 38'!K:K,MATCH('psgr LDVs'!$B56,'AEO 2023 Table 38'!$B:$B,0))</f>
        <v>2.8216999999999999E-2</v>
      </c>
      <c r="I56">
        <f>INDEX('AEO 2023 Table 38'!L:L,MATCH('psgr LDVs'!$B56,'AEO 2023 Table 38'!$B:$B,0))</f>
        <v>2.6741999999999998E-2</v>
      </c>
      <c r="J56">
        <f>INDEX('AEO 2023 Table 38'!M:M,MATCH('psgr LDVs'!$B56,'AEO 2023 Table 38'!$B:$B,0))</f>
        <v>2.5812000000000002E-2</v>
      </c>
      <c r="K56">
        <f>INDEX('AEO 2023 Table 38'!N:N,MATCH('psgr LDVs'!$B56,'AEO 2023 Table 38'!$B:$B,0))</f>
        <v>2.4267E-2</v>
      </c>
      <c r="L56">
        <f>INDEX('AEO 2023 Table 38'!O:O,MATCH('psgr LDVs'!$B56,'AEO 2023 Table 38'!$B:$B,0))</f>
        <v>2.3708E-2</v>
      </c>
      <c r="M56">
        <f>INDEX('AEO 2023 Table 38'!P:P,MATCH('psgr LDVs'!$B56,'AEO 2023 Table 38'!$B:$B,0))</f>
        <v>2.2952E-2</v>
      </c>
      <c r="N56">
        <f>INDEX('AEO 2023 Table 38'!Q:Q,MATCH('psgr LDVs'!$B56,'AEO 2023 Table 38'!$B:$B,0))</f>
        <v>2.2303E-2</v>
      </c>
      <c r="O56">
        <f>INDEX('AEO 2023 Table 38'!R:R,MATCH('psgr LDVs'!$B56,'AEO 2023 Table 38'!$B:$B,0))</f>
        <v>2.1676000000000001E-2</v>
      </c>
      <c r="P56">
        <f>INDEX('AEO 2023 Table 38'!S:S,MATCH('psgr LDVs'!$B56,'AEO 2023 Table 38'!$B:$B,0))</f>
        <v>2.1156000000000001E-2</v>
      </c>
      <c r="Q56">
        <f>INDEX('AEO 2023 Table 38'!T:T,MATCH('psgr LDVs'!$B56,'AEO 2023 Table 38'!$B:$B,0))</f>
        <v>2.0836E-2</v>
      </c>
      <c r="R56">
        <f>INDEX('AEO 2023 Table 38'!U:U,MATCH('psgr LDVs'!$B56,'AEO 2023 Table 38'!$B:$B,0))</f>
        <v>2.0712999999999999E-2</v>
      </c>
      <c r="S56">
        <f>INDEX('AEO 2023 Table 38'!V:V,MATCH('psgr LDVs'!$B56,'AEO 2023 Table 38'!$B:$B,0))</f>
        <v>2.0820999999999999E-2</v>
      </c>
      <c r="T56">
        <f>INDEX('AEO 2023 Table 38'!W:W,MATCH('psgr LDVs'!$B56,'AEO 2023 Table 38'!$B:$B,0))</f>
        <v>2.0957E-2</v>
      </c>
      <c r="U56">
        <f>INDEX('AEO 2023 Table 38'!X:X,MATCH('psgr LDVs'!$B56,'AEO 2023 Table 38'!$B:$B,0))</f>
        <v>2.0978E-2</v>
      </c>
      <c r="V56">
        <f>INDEX('AEO 2023 Table 38'!Y:Y,MATCH('psgr LDVs'!$B56,'AEO 2023 Table 38'!$B:$B,0))</f>
        <v>2.1166000000000001E-2</v>
      </c>
      <c r="W56">
        <f>INDEX('AEO 2023 Table 38'!Z:Z,MATCH('psgr LDVs'!$B56,'AEO 2023 Table 38'!$B:$B,0))</f>
        <v>2.1319000000000001E-2</v>
      </c>
      <c r="X56">
        <f>INDEX('AEO 2023 Table 38'!AA:AA,MATCH('psgr LDVs'!$B56,'AEO 2023 Table 38'!$B:$B,0))</f>
        <v>2.1262E-2</v>
      </c>
      <c r="Y56">
        <f>INDEX('AEO 2023 Table 38'!AB:AB,MATCH('psgr LDVs'!$B56,'AEO 2023 Table 38'!$B:$B,0))</f>
        <v>2.1253000000000001E-2</v>
      </c>
      <c r="Z56">
        <f>INDEX('AEO 2023 Table 38'!AC:AC,MATCH('psgr LDVs'!$B56,'AEO 2023 Table 38'!$B:$B,0))</f>
        <v>2.1250000000000002E-2</v>
      </c>
      <c r="AA56">
        <f>INDEX('AEO 2023 Table 38'!AD:AD,MATCH('psgr LDVs'!$B56,'AEO 2023 Table 38'!$B:$B,0))</f>
        <v>2.1382999999999999E-2</v>
      </c>
      <c r="AB56">
        <f>INDEX('AEO 2023 Table 38'!AE:AE,MATCH('psgr LDVs'!$B56,'AEO 2023 Table 38'!$B:$B,0))</f>
        <v>2.1656999999999999E-2</v>
      </c>
      <c r="AC56">
        <f>INDEX('AEO 2023 Table 38'!AF:AF,MATCH('psgr LDVs'!$B56,'AEO 2023 Table 38'!$B:$B,0))</f>
        <v>2.2249000000000001E-2</v>
      </c>
      <c r="AD56">
        <f>INDEX('AEO 2023 Table 38'!AG:AG,MATCH('psgr LDVs'!$B56,'AEO 2023 Table 38'!$B:$B,0))</f>
        <v>2.2818999999999999E-2</v>
      </c>
      <c r="AE56">
        <f>INDEX('AEO 2023 Table 38'!AH:AH,MATCH('psgr LDVs'!$B56,'AEO 2023 Table 38'!$B:$B,0))</f>
        <v>2.3054000000000002E-2</v>
      </c>
      <c r="AF56">
        <f>INDEX('AEO 2023 Table 38'!AI:AI,MATCH('psgr LDVs'!$B56,'AEO 2023 Table 38'!$B:$B,0))</f>
        <v>2.3292E-2</v>
      </c>
      <c r="AG56">
        <f>INDEX('AEO 2023 Table 38'!AJ:AJ,MATCH('psgr LDVs'!$B56,'AEO 2023 Table 38'!$B:$B,0))</f>
        <v>2.3813999999999998E-2</v>
      </c>
    </row>
    <row r="57" spans="1:33">
      <c r="A57" s="117" t="s">
        <v>854</v>
      </c>
      <c r="B57" s="110" t="s">
        <v>931</v>
      </c>
      <c r="C57">
        <f>INDEX('AEO 2021 Table 38'!G:G,MATCH('psgr LDVs'!$B57,'AEO 2021 Table 38'!$B:$B,0))</f>
        <v>0</v>
      </c>
      <c r="D57">
        <f>INDEX('AEO 2022 Table 38'!H:H,MATCH('psgr LDVs'!$B57,'AEO 2022 Table 38'!$B:$B,0))</f>
        <v>0</v>
      </c>
      <c r="E57">
        <f>INDEX('AEO 2023 Table 38'!H:H,MATCH('psgr LDVs'!$B57,'AEO 2023 Table 38'!$B:$B,0))</f>
        <v>0</v>
      </c>
      <c r="F57">
        <f>INDEX('AEO 2023 Table 38'!I:I,MATCH('psgr LDVs'!$B57,'AEO 2023 Table 38'!$B:$B,0))</f>
        <v>0</v>
      </c>
      <c r="G57">
        <f>INDEX('AEO 2023 Table 38'!J:J,MATCH('psgr LDVs'!$B57,'AEO 2023 Table 38'!$B:$B,0))</f>
        <v>0</v>
      </c>
      <c r="H57">
        <f>INDEX('AEO 2023 Table 38'!K:K,MATCH('psgr LDVs'!$B57,'AEO 2023 Table 38'!$B:$B,0))</f>
        <v>0</v>
      </c>
      <c r="I57">
        <f>INDEX('AEO 2023 Table 38'!L:L,MATCH('psgr LDVs'!$B57,'AEO 2023 Table 38'!$B:$B,0))</f>
        <v>0</v>
      </c>
      <c r="J57">
        <f>INDEX('AEO 2023 Table 38'!M:M,MATCH('psgr LDVs'!$B57,'AEO 2023 Table 38'!$B:$B,0))</f>
        <v>0</v>
      </c>
      <c r="K57">
        <f>INDEX('AEO 2023 Table 38'!N:N,MATCH('psgr LDVs'!$B57,'AEO 2023 Table 38'!$B:$B,0))</f>
        <v>0</v>
      </c>
      <c r="L57">
        <f>INDEX('AEO 2023 Table 38'!O:O,MATCH('psgr LDVs'!$B57,'AEO 2023 Table 38'!$B:$B,0))</f>
        <v>0</v>
      </c>
      <c r="M57">
        <f>INDEX('AEO 2023 Table 38'!P:P,MATCH('psgr LDVs'!$B57,'AEO 2023 Table 38'!$B:$B,0))</f>
        <v>0</v>
      </c>
      <c r="N57">
        <f>INDEX('AEO 2023 Table 38'!Q:Q,MATCH('psgr LDVs'!$B57,'AEO 2023 Table 38'!$B:$B,0))</f>
        <v>0</v>
      </c>
      <c r="O57">
        <f>INDEX('AEO 2023 Table 38'!R:R,MATCH('psgr LDVs'!$B57,'AEO 2023 Table 38'!$B:$B,0))</f>
        <v>0</v>
      </c>
      <c r="P57">
        <f>INDEX('AEO 2023 Table 38'!S:S,MATCH('psgr LDVs'!$B57,'AEO 2023 Table 38'!$B:$B,0))</f>
        <v>0</v>
      </c>
      <c r="Q57">
        <f>INDEX('AEO 2023 Table 38'!T:T,MATCH('psgr LDVs'!$B57,'AEO 2023 Table 38'!$B:$B,0))</f>
        <v>0</v>
      </c>
      <c r="R57">
        <f>INDEX('AEO 2023 Table 38'!U:U,MATCH('psgr LDVs'!$B57,'AEO 2023 Table 38'!$B:$B,0))</f>
        <v>0</v>
      </c>
      <c r="S57">
        <f>INDEX('AEO 2023 Table 38'!V:V,MATCH('psgr LDVs'!$B57,'AEO 2023 Table 38'!$B:$B,0))</f>
        <v>0</v>
      </c>
      <c r="T57">
        <f>INDEX('AEO 2023 Table 38'!W:W,MATCH('psgr LDVs'!$B57,'AEO 2023 Table 38'!$B:$B,0))</f>
        <v>0</v>
      </c>
      <c r="U57">
        <f>INDEX('AEO 2023 Table 38'!X:X,MATCH('psgr LDVs'!$B57,'AEO 2023 Table 38'!$B:$B,0))</f>
        <v>0</v>
      </c>
      <c r="V57">
        <f>INDEX('AEO 2023 Table 38'!Y:Y,MATCH('psgr LDVs'!$B57,'AEO 2023 Table 38'!$B:$B,0))</f>
        <v>0</v>
      </c>
      <c r="W57">
        <f>INDEX('AEO 2023 Table 38'!Z:Z,MATCH('psgr LDVs'!$B57,'AEO 2023 Table 38'!$B:$B,0))</f>
        <v>0</v>
      </c>
      <c r="X57">
        <f>INDEX('AEO 2023 Table 38'!AA:AA,MATCH('psgr LDVs'!$B57,'AEO 2023 Table 38'!$B:$B,0))</f>
        <v>0</v>
      </c>
      <c r="Y57">
        <f>INDEX('AEO 2023 Table 38'!AB:AB,MATCH('psgr LDVs'!$B57,'AEO 2023 Table 38'!$B:$B,0))</f>
        <v>0</v>
      </c>
      <c r="Z57">
        <f>INDEX('AEO 2023 Table 38'!AC:AC,MATCH('psgr LDVs'!$B57,'AEO 2023 Table 38'!$B:$B,0))</f>
        <v>0</v>
      </c>
      <c r="AA57">
        <f>INDEX('AEO 2023 Table 38'!AD:AD,MATCH('psgr LDVs'!$B57,'AEO 2023 Table 38'!$B:$B,0))</f>
        <v>0</v>
      </c>
      <c r="AB57">
        <f>INDEX('AEO 2023 Table 38'!AE:AE,MATCH('psgr LDVs'!$B57,'AEO 2023 Table 38'!$B:$B,0))</f>
        <v>0</v>
      </c>
      <c r="AC57">
        <f>INDEX('AEO 2023 Table 38'!AF:AF,MATCH('psgr LDVs'!$B57,'AEO 2023 Table 38'!$B:$B,0))</f>
        <v>0</v>
      </c>
      <c r="AD57">
        <f>INDEX('AEO 2023 Table 38'!AG:AG,MATCH('psgr LDVs'!$B57,'AEO 2023 Table 38'!$B:$B,0))</f>
        <v>0</v>
      </c>
      <c r="AE57">
        <f>INDEX('AEO 2023 Table 38'!AH:AH,MATCH('psgr LDVs'!$B57,'AEO 2023 Table 38'!$B:$B,0))</f>
        <v>0</v>
      </c>
      <c r="AF57">
        <f>INDEX('AEO 2023 Table 38'!AI:AI,MATCH('psgr LDVs'!$B57,'AEO 2023 Table 38'!$B:$B,0))</f>
        <v>0</v>
      </c>
      <c r="AG57">
        <f>INDEX('AEO 2023 Table 38'!AJ:AJ,MATCH('psgr LDVs'!$B57,'AEO 2023 Table 38'!$B:$B,0))</f>
        <v>0</v>
      </c>
    </row>
    <row r="58" spans="1:33">
      <c r="A58" s="117" t="s">
        <v>854</v>
      </c>
      <c r="B58" s="110" t="s">
        <v>932</v>
      </c>
      <c r="C58">
        <f>INDEX('AEO 2021 Table 38'!G:G,MATCH('psgr LDVs'!$B58,'AEO 2021 Table 38'!$B:$B,0))</f>
        <v>0.17832799999999999</v>
      </c>
      <c r="D58">
        <f>INDEX('AEO 2022 Table 38'!H:H,MATCH('psgr LDVs'!$B58,'AEO 2022 Table 38'!$B:$B,0))</f>
        <v>2.9368210000000001</v>
      </c>
      <c r="E58">
        <f>INDEX('AEO 2023 Table 38'!H:H,MATCH('psgr LDVs'!$B58,'AEO 2023 Table 38'!$B:$B,0))</f>
        <v>2.5139239999999998</v>
      </c>
      <c r="F58">
        <f>INDEX('AEO 2023 Table 38'!I:I,MATCH('psgr LDVs'!$B58,'AEO 2023 Table 38'!$B:$B,0))</f>
        <v>2.5356830000000001</v>
      </c>
      <c r="G58">
        <f>INDEX('AEO 2023 Table 38'!J:J,MATCH('psgr LDVs'!$B58,'AEO 2023 Table 38'!$B:$B,0))</f>
        <v>2.2055470000000001</v>
      </c>
      <c r="H58">
        <f>INDEX('AEO 2023 Table 38'!K:K,MATCH('psgr LDVs'!$B58,'AEO 2023 Table 38'!$B:$B,0))</f>
        <v>2.0324040000000001</v>
      </c>
      <c r="I58">
        <f>INDEX('AEO 2023 Table 38'!L:L,MATCH('psgr LDVs'!$B58,'AEO 2023 Table 38'!$B:$B,0))</f>
        <v>2.150182</v>
      </c>
      <c r="J58">
        <f>INDEX('AEO 2023 Table 38'!M:M,MATCH('psgr LDVs'!$B58,'AEO 2023 Table 38'!$B:$B,0))</f>
        <v>2.3345470000000001</v>
      </c>
      <c r="K58">
        <f>INDEX('AEO 2023 Table 38'!N:N,MATCH('psgr LDVs'!$B58,'AEO 2023 Table 38'!$B:$B,0))</f>
        <v>2.6524869999999998</v>
      </c>
      <c r="L58">
        <f>INDEX('AEO 2023 Table 38'!O:O,MATCH('psgr LDVs'!$B58,'AEO 2023 Table 38'!$B:$B,0))</f>
        <v>2.8486359999999999</v>
      </c>
      <c r="M58">
        <f>INDEX('AEO 2023 Table 38'!P:P,MATCH('psgr LDVs'!$B58,'AEO 2023 Table 38'!$B:$B,0))</f>
        <v>3.0338449999999999</v>
      </c>
      <c r="N58">
        <f>INDEX('AEO 2023 Table 38'!Q:Q,MATCH('psgr LDVs'!$B58,'AEO 2023 Table 38'!$B:$B,0))</f>
        <v>3.1788259999999999</v>
      </c>
      <c r="O58">
        <f>INDEX('AEO 2023 Table 38'!R:R,MATCH('psgr LDVs'!$B58,'AEO 2023 Table 38'!$B:$B,0))</f>
        <v>3.300967</v>
      </c>
      <c r="P58">
        <f>INDEX('AEO 2023 Table 38'!S:S,MATCH('psgr LDVs'!$B58,'AEO 2023 Table 38'!$B:$B,0))</f>
        <v>3.412798</v>
      </c>
      <c r="Q58">
        <f>INDEX('AEO 2023 Table 38'!T:T,MATCH('psgr LDVs'!$B58,'AEO 2023 Table 38'!$B:$B,0))</f>
        <v>3.5302519999999999</v>
      </c>
      <c r="R58">
        <f>INDEX('AEO 2023 Table 38'!U:U,MATCH('psgr LDVs'!$B58,'AEO 2023 Table 38'!$B:$B,0))</f>
        <v>3.6535359999999999</v>
      </c>
      <c r="S58">
        <f>INDEX('AEO 2023 Table 38'!V:V,MATCH('psgr LDVs'!$B58,'AEO 2023 Table 38'!$B:$B,0))</f>
        <v>3.7629760000000001</v>
      </c>
      <c r="T58">
        <f>INDEX('AEO 2023 Table 38'!W:W,MATCH('psgr LDVs'!$B58,'AEO 2023 Table 38'!$B:$B,0))</f>
        <v>3.8445360000000002</v>
      </c>
      <c r="U58">
        <f>INDEX('AEO 2023 Table 38'!X:X,MATCH('psgr LDVs'!$B58,'AEO 2023 Table 38'!$B:$B,0))</f>
        <v>3.7949630000000001</v>
      </c>
      <c r="V58">
        <f>INDEX('AEO 2023 Table 38'!Y:Y,MATCH('psgr LDVs'!$B58,'AEO 2023 Table 38'!$B:$B,0))</f>
        <v>3.7541329999999999</v>
      </c>
      <c r="W58">
        <f>INDEX('AEO 2023 Table 38'!Z:Z,MATCH('psgr LDVs'!$B58,'AEO 2023 Table 38'!$B:$B,0))</f>
        <v>3.7143030000000001</v>
      </c>
      <c r="X58">
        <f>INDEX('AEO 2023 Table 38'!AA:AA,MATCH('psgr LDVs'!$B58,'AEO 2023 Table 38'!$B:$B,0))</f>
        <v>3.654188</v>
      </c>
      <c r="Y58">
        <f>INDEX('AEO 2023 Table 38'!AB:AB,MATCH('psgr LDVs'!$B58,'AEO 2023 Table 38'!$B:$B,0))</f>
        <v>3.592638</v>
      </c>
      <c r="Z58">
        <f>INDEX('AEO 2023 Table 38'!AC:AC,MATCH('psgr LDVs'!$B58,'AEO 2023 Table 38'!$B:$B,0))</f>
        <v>3.5293109999999999</v>
      </c>
      <c r="AA58">
        <f>INDEX('AEO 2023 Table 38'!AD:AD,MATCH('psgr LDVs'!$B58,'AEO 2023 Table 38'!$B:$B,0))</f>
        <v>3.473919</v>
      </c>
      <c r="AB58">
        <f>INDEX('AEO 2023 Table 38'!AE:AE,MATCH('psgr LDVs'!$B58,'AEO 2023 Table 38'!$B:$B,0))</f>
        <v>3.456718</v>
      </c>
      <c r="AC58">
        <f>INDEX('AEO 2023 Table 38'!AF:AF,MATCH('psgr LDVs'!$B58,'AEO 2023 Table 38'!$B:$B,0))</f>
        <v>3.559974</v>
      </c>
      <c r="AD58">
        <f>INDEX('AEO 2023 Table 38'!AG:AG,MATCH('psgr LDVs'!$B58,'AEO 2023 Table 38'!$B:$B,0))</f>
        <v>3.6922130000000002</v>
      </c>
      <c r="AE58">
        <f>INDEX('AEO 2023 Table 38'!AH:AH,MATCH('psgr LDVs'!$B58,'AEO 2023 Table 38'!$B:$B,0))</f>
        <v>3.6755080000000002</v>
      </c>
      <c r="AF58">
        <f>INDEX('AEO 2023 Table 38'!AI:AI,MATCH('psgr LDVs'!$B58,'AEO 2023 Table 38'!$B:$B,0))</f>
        <v>3.6827830000000001</v>
      </c>
      <c r="AG58">
        <f>INDEX('AEO 2023 Table 38'!AJ:AJ,MATCH('psgr LDVs'!$B58,'AEO 2023 Table 38'!$B:$B,0))</f>
        <v>3.6879759999999999</v>
      </c>
    </row>
    <row r="59" spans="1:33">
      <c r="A59" s="117"/>
      <c r="B59" s="110" t="s">
        <v>933</v>
      </c>
      <c r="C59">
        <f>INDEX('AEO 2021 Table 38'!G:G,MATCH('psgr LDVs'!$B59,'AEO 2021 Table 38'!$B:$B,0))</f>
        <v>346.935272</v>
      </c>
      <c r="D59">
        <f>INDEX('AEO 2022 Table 38'!H:H,MATCH('psgr LDVs'!$B59,'AEO 2022 Table 38'!$B:$B,0))</f>
        <v>651.79980499999999</v>
      </c>
      <c r="E59">
        <f>INDEX('AEO 2023 Table 38'!H:H,MATCH('psgr LDVs'!$B59,'AEO 2023 Table 38'!$B:$B,0))</f>
        <v>988.42608600000005</v>
      </c>
      <c r="F59">
        <f>INDEX('AEO 2023 Table 38'!I:I,MATCH('psgr LDVs'!$B59,'AEO 2023 Table 38'!$B:$B,0))</f>
        <v>1041.3510739999999</v>
      </c>
      <c r="G59">
        <f>INDEX('AEO 2023 Table 38'!J:J,MATCH('psgr LDVs'!$B59,'AEO 2023 Table 38'!$B:$B,0))</f>
        <v>1107.6657709999999</v>
      </c>
      <c r="H59">
        <f>INDEX('AEO 2023 Table 38'!K:K,MATCH('psgr LDVs'!$B59,'AEO 2023 Table 38'!$B:$B,0))</f>
        <v>1186.097534</v>
      </c>
      <c r="I59">
        <f>INDEX('AEO 2023 Table 38'!L:L,MATCH('psgr LDVs'!$B59,'AEO 2023 Table 38'!$B:$B,0))</f>
        <v>1276.810303</v>
      </c>
      <c r="J59">
        <f>INDEX('AEO 2023 Table 38'!M:M,MATCH('psgr LDVs'!$B59,'AEO 2023 Table 38'!$B:$B,0))</f>
        <v>1357.5970460000001</v>
      </c>
      <c r="K59">
        <f>INDEX('AEO 2023 Table 38'!N:N,MATCH('psgr LDVs'!$B59,'AEO 2023 Table 38'!$B:$B,0))</f>
        <v>1434.1064449999999</v>
      </c>
      <c r="L59">
        <f>INDEX('AEO 2023 Table 38'!O:O,MATCH('psgr LDVs'!$B59,'AEO 2023 Table 38'!$B:$B,0))</f>
        <v>1532.047607</v>
      </c>
      <c r="M59">
        <f>INDEX('AEO 2023 Table 38'!P:P,MATCH('psgr LDVs'!$B59,'AEO 2023 Table 38'!$B:$B,0))</f>
        <v>1599.0928960000001</v>
      </c>
      <c r="N59">
        <f>INDEX('AEO 2023 Table 38'!Q:Q,MATCH('psgr LDVs'!$B59,'AEO 2023 Table 38'!$B:$B,0))</f>
        <v>1633.401001</v>
      </c>
      <c r="O59">
        <f>INDEX('AEO 2023 Table 38'!R:R,MATCH('psgr LDVs'!$B59,'AEO 2023 Table 38'!$B:$B,0))</f>
        <v>1681.364014</v>
      </c>
      <c r="P59">
        <f>INDEX('AEO 2023 Table 38'!S:S,MATCH('psgr LDVs'!$B59,'AEO 2023 Table 38'!$B:$B,0))</f>
        <v>1707.4829099999999</v>
      </c>
      <c r="Q59">
        <f>INDEX('AEO 2023 Table 38'!T:T,MATCH('psgr LDVs'!$B59,'AEO 2023 Table 38'!$B:$B,0))</f>
        <v>1741.088135</v>
      </c>
      <c r="R59">
        <f>INDEX('AEO 2023 Table 38'!U:U,MATCH('psgr LDVs'!$B59,'AEO 2023 Table 38'!$B:$B,0))</f>
        <v>1779.2547609999999</v>
      </c>
      <c r="S59">
        <f>INDEX('AEO 2023 Table 38'!V:V,MATCH('psgr LDVs'!$B59,'AEO 2023 Table 38'!$B:$B,0))</f>
        <v>1820.685547</v>
      </c>
      <c r="T59">
        <f>INDEX('AEO 2023 Table 38'!W:W,MATCH('psgr LDVs'!$B59,'AEO 2023 Table 38'!$B:$B,0))</f>
        <v>1841.39624</v>
      </c>
      <c r="U59">
        <f>INDEX('AEO 2023 Table 38'!X:X,MATCH('psgr LDVs'!$B59,'AEO 2023 Table 38'!$B:$B,0))</f>
        <v>1863.124268</v>
      </c>
      <c r="V59">
        <f>INDEX('AEO 2023 Table 38'!Y:Y,MATCH('psgr LDVs'!$B59,'AEO 2023 Table 38'!$B:$B,0))</f>
        <v>1883.948975</v>
      </c>
      <c r="W59">
        <f>INDEX('AEO 2023 Table 38'!Z:Z,MATCH('psgr LDVs'!$B59,'AEO 2023 Table 38'!$B:$B,0))</f>
        <v>1893.834717</v>
      </c>
      <c r="X59">
        <f>INDEX('AEO 2023 Table 38'!AA:AA,MATCH('psgr LDVs'!$B59,'AEO 2023 Table 38'!$B:$B,0))</f>
        <v>1904.9576420000001</v>
      </c>
      <c r="Y59">
        <f>INDEX('AEO 2023 Table 38'!AB:AB,MATCH('psgr LDVs'!$B59,'AEO 2023 Table 38'!$B:$B,0))</f>
        <v>1915.5960689999999</v>
      </c>
      <c r="Z59">
        <f>INDEX('AEO 2023 Table 38'!AC:AC,MATCH('psgr LDVs'!$B59,'AEO 2023 Table 38'!$B:$B,0))</f>
        <v>1912.700562</v>
      </c>
      <c r="AA59">
        <f>INDEX('AEO 2023 Table 38'!AD:AD,MATCH('psgr LDVs'!$B59,'AEO 2023 Table 38'!$B:$B,0))</f>
        <v>1919.6967770000001</v>
      </c>
      <c r="AB59">
        <f>INDEX('AEO 2023 Table 38'!AE:AE,MATCH('psgr LDVs'!$B59,'AEO 2023 Table 38'!$B:$B,0))</f>
        <v>1931.5167240000001</v>
      </c>
      <c r="AC59">
        <f>INDEX('AEO 2023 Table 38'!AF:AF,MATCH('psgr LDVs'!$B59,'AEO 2023 Table 38'!$B:$B,0))</f>
        <v>2012.4967039999999</v>
      </c>
      <c r="AD59">
        <f>INDEX('AEO 2023 Table 38'!AG:AG,MATCH('psgr LDVs'!$B59,'AEO 2023 Table 38'!$B:$B,0))</f>
        <v>2009.5048830000001</v>
      </c>
      <c r="AE59">
        <f>INDEX('AEO 2023 Table 38'!AH:AH,MATCH('psgr LDVs'!$B59,'AEO 2023 Table 38'!$B:$B,0))</f>
        <v>2020.9580080000001</v>
      </c>
      <c r="AF59">
        <f>INDEX('AEO 2023 Table 38'!AI:AI,MATCH('psgr LDVs'!$B59,'AEO 2023 Table 38'!$B:$B,0))</f>
        <v>2038.940552</v>
      </c>
      <c r="AG59">
        <f>INDEX('AEO 2023 Table 38'!AJ:AJ,MATCH('psgr LDVs'!$B59,'AEO 2023 Table 38'!$B:$B,0))</f>
        <v>2064.4897460000002</v>
      </c>
    </row>
    <row r="60" spans="1:33">
      <c r="A60" s="117"/>
      <c r="B60" s="110" t="s">
        <v>934</v>
      </c>
      <c r="C60">
        <f>INDEX('AEO 2021 Table 38'!G:G,MATCH('psgr LDVs'!$B60,'AEO 2021 Table 38'!$B:$B,0))</f>
        <v>7.2617570000000002</v>
      </c>
      <c r="D60">
        <f>INDEX('AEO 2022 Table 38'!H:H,MATCH('psgr LDVs'!$B60,'AEO 2022 Table 38'!$B:$B,0))</f>
        <v>12.013355000000001</v>
      </c>
      <c r="E60">
        <f>INDEX('AEO 2023 Table 38'!H:H,MATCH('psgr LDVs'!$B60,'AEO 2023 Table 38'!$B:$B,0))</f>
        <v>18.828334999999999</v>
      </c>
      <c r="F60">
        <f>INDEX('AEO 2023 Table 38'!I:I,MATCH('psgr LDVs'!$B60,'AEO 2023 Table 38'!$B:$B,0))</f>
        <v>19.999586000000001</v>
      </c>
      <c r="G60">
        <f>INDEX('AEO 2023 Table 38'!J:J,MATCH('psgr LDVs'!$B60,'AEO 2023 Table 38'!$B:$B,0))</f>
        <v>20.952251</v>
      </c>
      <c r="H60">
        <f>INDEX('AEO 2023 Table 38'!K:K,MATCH('psgr LDVs'!$B60,'AEO 2023 Table 38'!$B:$B,0))</f>
        <v>22.964746000000002</v>
      </c>
      <c r="I60">
        <f>INDEX('AEO 2023 Table 38'!L:L,MATCH('psgr LDVs'!$B60,'AEO 2023 Table 38'!$B:$B,0))</f>
        <v>24.879736000000001</v>
      </c>
      <c r="J60">
        <f>INDEX('AEO 2023 Table 38'!M:M,MATCH('psgr LDVs'!$B60,'AEO 2023 Table 38'!$B:$B,0))</f>
        <v>26.789166999999999</v>
      </c>
      <c r="K60">
        <f>INDEX('AEO 2023 Table 38'!N:N,MATCH('psgr LDVs'!$B60,'AEO 2023 Table 38'!$B:$B,0))</f>
        <v>28.891081</v>
      </c>
      <c r="L60">
        <f>INDEX('AEO 2023 Table 38'!O:O,MATCH('psgr LDVs'!$B60,'AEO 2023 Table 38'!$B:$B,0))</f>
        <v>30.841034000000001</v>
      </c>
      <c r="M60">
        <f>INDEX('AEO 2023 Table 38'!P:P,MATCH('psgr LDVs'!$B60,'AEO 2023 Table 38'!$B:$B,0))</f>
        <v>32.414124000000001</v>
      </c>
      <c r="N60">
        <f>INDEX('AEO 2023 Table 38'!Q:Q,MATCH('psgr LDVs'!$B60,'AEO 2023 Table 38'!$B:$B,0))</f>
        <v>33.347157000000003</v>
      </c>
      <c r="O60">
        <f>INDEX('AEO 2023 Table 38'!R:R,MATCH('psgr LDVs'!$B60,'AEO 2023 Table 38'!$B:$B,0))</f>
        <v>34.403534000000001</v>
      </c>
      <c r="P60">
        <f>INDEX('AEO 2023 Table 38'!S:S,MATCH('psgr LDVs'!$B60,'AEO 2023 Table 38'!$B:$B,0))</f>
        <v>35.136612</v>
      </c>
      <c r="Q60">
        <f>INDEX('AEO 2023 Table 38'!T:T,MATCH('psgr LDVs'!$B60,'AEO 2023 Table 38'!$B:$B,0))</f>
        <v>35.812752000000003</v>
      </c>
      <c r="R60">
        <f>INDEX('AEO 2023 Table 38'!U:U,MATCH('psgr LDVs'!$B60,'AEO 2023 Table 38'!$B:$B,0))</f>
        <v>36.460147999999997</v>
      </c>
      <c r="S60">
        <f>INDEX('AEO 2023 Table 38'!V:V,MATCH('psgr LDVs'!$B60,'AEO 2023 Table 38'!$B:$B,0))</f>
        <v>36.943458999999997</v>
      </c>
      <c r="T60">
        <f>INDEX('AEO 2023 Table 38'!W:W,MATCH('psgr LDVs'!$B60,'AEO 2023 Table 38'!$B:$B,0))</f>
        <v>37.237282</v>
      </c>
      <c r="U60">
        <f>INDEX('AEO 2023 Table 38'!X:X,MATCH('psgr LDVs'!$B60,'AEO 2023 Table 38'!$B:$B,0))</f>
        <v>37.497146999999998</v>
      </c>
      <c r="V60">
        <f>INDEX('AEO 2023 Table 38'!Y:Y,MATCH('psgr LDVs'!$B60,'AEO 2023 Table 38'!$B:$B,0))</f>
        <v>37.769500999999998</v>
      </c>
      <c r="W60">
        <f>INDEX('AEO 2023 Table 38'!Z:Z,MATCH('psgr LDVs'!$B60,'AEO 2023 Table 38'!$B:$B,0))</f>
        <v>37.822398999999997</v>
      </c>
      <c r="X60">
        <f>INDEX('AEO 2023 Table 38'!AA:AA,MATCH('psgr LDVs'!$B60,'AEO 2023 Table 38'!$B:$B,0))</f>
        <v>38.141562999999998</v>
      </c>
      <c r="Y60">
        <f>INDEX('AEO 2023 Table 38'!AB:AB,MATCH('psgr LDVs'!$B60,'AEO 2023 Table 38'!$B:$B,0))</f>
        <v>38.447823</v>
      </c>
      <c r="Z60">
        <f>INDEX('AEO 2023 Table 38'!AC:AC,MATCH('psgr LDVs'!$B60,'AEO 2023 Table 38'!$B:$B,0))</f>
        <v>38.660846999999997</v>
      </c>
      <c r="AA60">
        <f>INDEX('AEO 2023 Table 38'!AD:AD,MATCH('psgr LDVs'!$B60,'AEO 2023 Table 38'!$B:$B,0))</f>
        <v>38.857264999999998</v>
      </c>
      <c r="AB60">
        <f>INDEX('AEO 2023 Table 38'!AE:AE,MATCH('psgr LDVs'!$B60,'AEO 2023 Table 38'!$B:$B,0))</f>
        <v>39.018813999999999</v>
      </c>
      <c r="AC60">
        <f>INDEX('AEO 2023 Table 38'!AF:AF,MATCH('psgr LDVs'!$B60,'AEO 2023 Table 38'!$B:$B,0))</f>
        <v>40.030228000000001</v>
      </c>
      <c r="AD60">
        <f>INDEX('AEO 2023 Table 38'!AG:AG,MATCH('psgr LDVs'!$B60,'AEO 2023 Table 38'!$B:$B,0))</f>
        <v>40.118564999999997</v>
      </c>
      <c r="AE60">
        <f>INDEX('AEO 2023 Table 38'!AH:AH,MATCH('psgr LDVs'!$B60,'AEO 2023 Table 38'!$B:$B,0))</f>
        <v>40.296829000000002</v>
      </c>
      <c r="AF60">
        <f>INDEX('AEO 2023 Table 38'!AI:AI,MATCH('psgr LDVs'!$B60,'AEO 2023 Table 38'!$B:$B,0))</f>
        <v>40.662064000000001</v>
      </c>
      <c r="AG60">
        <f>INDEX('AEO 2023 Table 38'!AJ:AJ,MATCH('psgr LDVs'!$B60,'AEO 2023 Table 38'!$B:$B,0))</f>
        <v>40.880020000000002</v>
      </c>
    </row>
    <row r="61" spans="1:33">
      <c r="A61" s="117"/>
      <c r="B61" s="110" t="s">
        <v>936</v>
      </c>
      <c r="C61">
        <f>INDEX('AEO 2021 Table 38'!G:G,MATCH('psgr LDVs'!$B61,'AEO 2021 Table 38'!$B:$B,0))</f>
        <v>4777.5668949999999</v>
      </c>
      <c r="D61">
        <f>INDEX('AEO 2022 Table 38'!H:H,MATCH('psgr LDVs'!$B61,'AEO 2022 Table 38'!$B:$B,0))</f>
        <v>5425.6264650000003</v>
      </c>
      <c r="E61">
        <f>INDEX('AEO 2023 Table 38'!H:H,MATCH('psgr LDVs'!$B61,'AEO 2023 Table 38'!$B:$B,0))</f>
        <v>5249.6733400000003</v>
      </c>
      <c r="F61">
        <f>INDEX('AEO 2023 Table 38'!I:I,MATCH('psgr LDVs'!$B61,'AEO 2023 Table 38'!$B:$B,0))</f>
        <v>5206.8632809999999</v>
      </c>
      <c r="G61">
        <f>INDEX('AEO 2023 Table 38'!J:J,MATCH('psgr LDVs'!$B61,'AEO 2023 Table 38'!$B:$B,0))</f>
        <v>5286.6191410000001</v>
      </c>
      <c r="H61">
        <f>INDEX('AEO 2023 Table 38'!K:K,MATCH('psgr LDVs'!$B61,'AEO 2023 Table 38'!$B:$B,0))</f>
        <v>5164.8623049999997</v>
      </c>
      <c r="I61">
        <f>INDEX('AEO 2023 Table 38'!L:L,MATCH('psgr LDVs'!$B61,'AEO 2023 Table 38'!$B:$B,0))</f>
        <v>5131.9287109999996</v>
      </c>
      <c r="J61">
        <f>INDEX('AEO 2023 Table 38'!M:M,MATCH('psgr LDVs'!$B61,'AEO 2023 Table 38'!$B:$B,0))</f>
        <v>5067.7089839999999</v>
      </c>
      <c r="K61">
        <f>INDEX('AEO 2023 Table 38'!N:N,MATCH('psgr LDVs'!$B61,'AEO 2023 Table 38'!$B:$B,0))</f>
        <v>4963.8378910000001</v>
      </c>
      <c r="L61">
        <f>INDEX('AEO 2023 Table 38'!O:O,MATCH('psgr LDVs'!$B61,'AEO 2023 Table 38'!$B:$B,0))</f>
        <v>4967.5625</v>
      </c>
      <c r="M61">
        <f>INDEX('AEO 2023 Table 38'!P:P,MATCH('psgr LDVs'!$B61,'AEO 2023 Table 38'!$B:$B,0))</f>
        <v>4933.3212890000004</v>
      </c>
      <c r="N61">
        <f>INDEX('AEO 2023 Table 38'!Q:Q,MATCH('psgr LDVs'!$B61,'AEO 2023 Table 38'!$B:$B,0))</f>
        <v>4898.171875</v>
      </c>
      <c r="O61">
        <f>INDEX('AEO 2023 Table 38'!R:R,MATCH('psgr LDVs'!$B61,'AEO 2023 Table 38'!$B:$B,0))</f>
        <v>4887.1840819999998</v>
      </c>
      <c r="P61">
        <f>INDEX('AEO 2023 Table 38'!S:S,MATCH('psgr LDVs'!$B61,'AEO 2023 Table 38'!$B:$B,0))</f>
        <v>4859.5546880000002</v>
      </c>
      <c r="Q61">
        <f>INDEX('AEO 2023 Table 38'!T:T,MATCH('psgr LDVs'!$B61,'AEO 2023 Table 38'!$B:$B,0))</f>
        <v>4861.642578</v>
      </c>
      <c r="R61">
        <f>INDEX('AEO 2023 Table 38'!U:U,MATCH('psgr LDVs'!$B61,'AEO 2023 Table 38'!$B:$B,0))</f>
        <v>4879.9990230000003</v>
      </c>
      <c r="S61">
        <f>INDEX('AEO 2023 Table 38'!V:V,MATCH('psgr LDVs'!$B61,'AEO 2023 Table 38'!$B:$B,0))</f>
        <v>4928.3027339999999</v>
      </c>
      <c r="T61">
        <f>INDEX('AEO 2023 Table 38'!W:W,MATCH('psgr LDVs'!$B61,'AEO 2023 Table 38'!$B:$B,0))</f>
        <v>4945.0341799999997</v>
      </c>
      <c r="U61">
        <f>INDEX('AEO 2023 Table 38'!X:X,MATCH('psgr LDVs'!$B61,'AEO 2023 Table 38'!$B:$B,0))</f>
        <v>4968.7094729999999</v>
      </c>
      <c r="V61">
        <f>INDEX('AEO 2023 Table 38'!Y:Y,MATCH('psgr LDVs'!$B61,'AEO 2023 Table 38'!$B:$B,0))</f>
        <v>4988.0166019999997</v>
      </c>
      <c r="W61">
        <f>INDEX('AEO 2023 Table 38'!Z:Z,MATCH('psgr LDVs'!$B61,'AEO 2023 Table 38'!$B:$B,0))</f>
        <v>5007.1777339999999</v>
      </c>
      <c r="X61">
        <f>INDEX('AEO 2023 Table 38'!AA:AA,MATCH('psgr LDVs'!$B61,'AEO 2023 Table 38'!$B:$B,0))</f>
        <v>4994.4404299999997</v>
      </c>
      <c r="Y61">
        <f>INDEX('AEO 2023 Table 38'!AB:AB,MATCH('psgr LDVs'!$B61,'AEO 2023 Table 38'!$B:$B,0))</f>
        <v>4982.3266599999997</v>
      </c>
      <c r="Z61">
        <f>INDEX('AEO 2023 Table 38'!AC:AC,MATCH('psgr LDVs'!$B61,'AEO 2023 Table 38'!$B:$B,0))</f>
        <v>4947.3837890000004</v>
      </c>
      <c r="AA61">
        <f>INDEX('AEO 2023 Table 38'!AD:AD,MATCH('psgr LDVs'!$B61,'AEO 2023 Table 38'!$B:$B,0))</f>
        <v>4940.3803710000002</v>
      </c>
      <c r="AB61">
        <f>INDEX('AEO 2023 Table 38'!AE:AE,MATCH('psgr LDVs'!$B61,'AEO 2023 Table 38'!$B:$B,0))</f>
        <v>4950.2192379999997</v>
      </c>
      <c r="AC61">
        <f>INDEX('AEO 2023 Table 38'!AF:AF,MATCH('psgr LDVs'!$B61,'AEO 2023 Table 38'!$B:$B,0))</f>
        <v>5027.4428710000002</v>
      </c>
      <c r="AD61">
        <f>INDEX('AEO 2023 Table 38'!AG:AG,MATCH('psgr LDVs'!$B61,'AEO 2023 Table 38'!$B:$B,0))</f>
        <v>5008.9155270000001</v>
      </c>
      <c r="AE61">
        <f>INDEX('AEO 2023 Table 38'!AH:AH,MATCH('psgr LDVs'!$B61,'AEO 2023 Table 38'!$B:$B,0))</f>
        <v>5015.1787109999996</v>
      </c>
      <c r="AF61">
        <f>INDEX('AEO 2023 Table 38'!AI:AI,MATCH('psgr LDVs'!$B61,'AEO 2023 Table 38'!$B:$B,0))</f>
        <v>5014.3559569999998</v>
      </c>
      <c r="AG61">
        <f>INDEX('AEO 2023 Table 38'!AJ:AJ,MATCH('psgr LDVs'!$B61,'AEO 2023 Table 38'!$B:$B,0))</f>
        <v>5050.1191410000001</v>
      </c>
    </row>
    <row r="62" spans="1:33">
      <c r="A62" s="117" t="s">
        <v>114</v>
      </c>
      <c r="B62" s="110" t="s">
        <v>938</v>
      </c>
      <c r="C62">
        <f>INDEX('AEO 2021 Table 38'!G:G,MATCH('psgr LDVs'!$B62,'AEO 2021 Table 38'!$B:$B,0))</f>
        <v>6511.5112300000001</v>
      </c>
      <c r="D62">
        <f>INDEX('AEO 2022 Table 38'!H:H,MATCH('psgr LDVs'!$B62,'AEO 2022 Table 38'!$B:$B,0))</f>
        <v>8622.0078119999998</v>
      </c>
      <c r="E62">
        <f>INDEX('AEO 2023 Table 38'!H:H,MATCH('psgr LDVs'!$B62,'AEO 2023 Table 38'!$B:$B,0))</f>
        <v>7718.4140619999998</v>
      </c>
      <c r="F62">
        <f>INDEX('AEO 2023 Table 38'!I:I,MATCH('psgr LDVs'!$B62,'AEO 2023 Table 38'!$B:$B,0))</f>
        <v>7976.0561520000001</v>
      </c>
      <c r="G62">
        <f>INDEX('AEO 2023 Table 38'!J:J,MATCH('psgr LDVs'!$B62,'AEO 2023 Table 38'!$B:$B,0))</f>
        <v>8178.6586909999996</v>
      </c>
      <c r="H62">
        <f>INDEX('AEO 2023 Table 38'!K:K,MATCH('psgr LDVs'!$B62,'AEO 2023 Table 38'!$B:$B,0))</f>
        <v>8324.0957030000009</v>
      </c>
      <c r="I62">
        <f>INDEX('AEO 2023 Table 38'!L:L,MATCH('psgr LDVs'!$B62,'AEO 2023 Table 38'!$B:$B,0))</f>
        <v>8312.1621090000008</v>
      </c>
      <c r="J62">
        <f>INDEX('AEO 2023 Table 38'!M:M,MATCH('psgr LDVs'!$B62,'AEO 2023 Table 38'!$B:$B,0))</f>
        <v>8184.3251950000003</v>
      </c>
      <c r="K62">
        <f>INDEX('AEO 2023 Table 38'!N:N,MATCH('psgr LDVs'!$B62,'AEO 2023 Table 38'!$B:$B,0))</f>
        <v>8008.7880859999996</v>
      </c>
      <c r="L62">
        <f>INDEX('AEO 2023 Table 38'!O:O,MATCH('psgr LDVs'!$B62,'AEO 2023 Table 38'!$B:$B,0))</f>
        <v>7936.4726559999999</v>
      </c>
      <c r="M62">
        <f>INDEX('AEO 2023 Table 38'!P:P,MATCH('psgr LDVs'!$B62,'AEO 2023 Table 38'!$B:$B,0))</f>
        <v>7809.1035160000001</v>
      </c>
      <c r="N62">
        <f>INDEX('AEO 2023 Table 38'!Q:Q,MATCH('psgr LDVs'!$B62,'AEO 2023 Table 38'!$B:$B,0))</f>
        <v>7739.4077150000003</v>
      </c>
      <c r="O62">
        <f>INDEX('AEO 2023 Table 38'!R:R,MATCH('psgr LDVs'!$B62,'AEO 2023 Table 38'!$B:$B,0))</f>
        <v>7655.8237300000001</v>
      </c>
      <c r="P62">
        <f>INDEX('AEO 2023 Table 38'!S:S,MATCH('psgr LDVs'!$B62,'AEO 2023 Table 38'!$B:$B,0))</f>
        <v>7585.7709960000002</v>
      </c>
      <c r="Q62">
        <f>INDEX('AEO 2023 Table 38'!T:T,MATCH('psgr LDVs'!$B62,'AEO 2023 Table 38'!$B:$B,0))</f>
        <v>7563.6132809999999</v>
      </c>
      <c r="R62">
        <f>INDEX('AEO 2023 Table 38'!U:U,MATCH('psgr LDVs'!$B62,'AEO 2023 Table 38'!$B:$B,0))</f>
        <v>7587.8632809999999</v>
      </c>
      <c r="S62">
        <f>INDEX('AEO 2023 Table 38'!V:V,MATCH('psgr LDVs'!$B62,'AEO 2023 Table 38'!$B:$B,0))</f>
        <v>7623.1318359999996</v>
      </c>
      <c r="T62">
        <f>INDEX('AEO 2023 Table 38'!W:W,MATCH('psgr LDVs'!$B62,'AEO 2023 Table 38'!$B:$B,0))</f>
        <v>7679.5986329999996</v>
      </c>
      <c r="U62">
        <f>INDEX('AEO 2023 Table 38'!X:X,MATCH('psgr LDVs'!$B62,'AEO 2023 Table 38'!$B:$B,0))</f>
        <v>7751.0859380000002</v>
      </c>
      <c r="V62">
        <f>INDEX('AEO 2023 Table 38'!Y:Y,MATCH('psgr LDVs'!$B62,'AEO 2023 Table 38'!$B:$B,0))</f>
        <v>7811.0336909999996</v>
      </c>
      <c r="W62">
        <f>INDEX('AEO 2023 Table 38'!Z:Z,MATCH('psgr LDVs'!$B62,'AEO 2023 Table 38'!$B:$B,0))</f>
        <v>7906.6547849999997</v>
      </c>
      <c r="X62">
        <f>INDEX('AEO 2023 Table 38'!AA:AA,MATCH('psgr LDVs'!$B62,'AEO 2023 Table 38'!$B:$B,0))</f>
        <v>7946.8232420000004</v>
      </c>
      <c r="Y62">
        <f>INDEX('AEO 2023 Table 38'!AB:AB,MATCH('psgr LDVs'!$B62,'AEO 2023 Table 38'!$B:$B,0))</f>
        <v>7985.9658200000003</v>
      </c>
      <c r="Z62">
        <f>INDEX('AEO 2023 Table 38'!AC:AC,MATCH('psgr LDVs'!$B62,'AEO 2023 Table 38'!$B:$B,0))</f>
        <v>8036.3627930000002</v>
      </c>
      <c r="AA62">
        <f>INDEX('AEO 2023 Table 38'!AD:AD,MATCH('psgr LDVs'!$B62,'AEO 2023 Table 38'!$B:$B,0))</f>
        <v>8071.8164059999999</v>
      </c>
      <c r="AB62">
        <f>INDEX('AEO 2023 Table 38'!AE:AE,MATCH('psgr LDVs'!$B62,'AEO 2023 Table 38'!$B:$B,0))</f>
        <v>8159.9731449999999</v>
      </c>
      <c r="AC62">
        <f>INDEX('AEO 2023 Table 38'!AF:AF,MATCH('psgr LDVs'!$B62,'AEO 2023 Table 38'!$B:$B,0))</f>
        <v>8158.4384769999997</v>
      </c>
      <c r="AD62">
        <f>INDEX('AEO 2023 Table 38'!AG:AG,MATCH('psgr LDVs'!$B62,'AEO 2023 Table 38'!$B:$B,0))</f>
        <v>8218.5048829999996</v>
      </c>
      <c r="AE62">
        <f>INDEX('AEO 2023 Table 38'!AH:AH,MATCH('psgr LDVs'!$B62,'AEO 2023 Table 38'!$B:$B,0))</f>
        <v>8237.9003909999992</v>
      </c>
      <c r="AF62">
        <f>INDEX('AEO 2023 Table 38'!AI:AI,MATCH('psgr LDVs'!$B62,'AEO 2023 Table 38'!$B:$B,0))</f>
        <v>8299.1777340000008</v>
      </c>
      <c r="AG62">
        <f>INDEX('AEO 2023 Table 38'!AJ:AJ,MATCH('psgr LDVs'!$B62,'AEO 2023 Table 38'!$B:$B,0))</f>
        <v>8371.828125</v>
      </c>
    </row>
    <row r="63" spans="1:33">
      <c r="A63" s="117" t="s">
        <v>115</v>
      </c>
      <c r="B63" s="110" t="s">
        <v>939</v>
      </c>
      <c r="C63">
        <f>INDEX('AEO 2021 Table 38'!G:G,MATCH('psgr LDVs'!$B63,'AEO 2021 Table 38'!$B:$B,0))</f>
        <v>46.653286000000001</v>
      </c>
      <c r="D63">
        <f>INDEX('AEO 2022 Table 38'!H:H,MATCH('psgr LDVs'!$B63,'AEO 2022 Table 38'!$B:$B,0))</f>
        <v>52.069724999999998</v>
      </c>
      <c r="E63">
        <f>INDEX('AEO 2023 Table 38'!H:H,MATCH('psgr LDVs'!$B63,'AEO 2023 Table 38'!$B:$B,0))</f>
        <v>83.796310000000005</v>
      </c>
      <c r="F63">
        <f>INDEX('AEO 2023 Table 38'!I:I,MATCH('psgr LDVs'!$B63,'AEO 2023 Table 38'!$B:$B,0))</f>
        <v>97.011641999999995</v>
      </c>
      <c r="G63">
        <f>INDEX('AEO 2023 Table 38'!J:J,MATCH('psgr LDVs'!$B63,'AEO 2023 Table 38'!$B:$B,0))</f>
        <v>104.512894</v>
      </c>
      <c r="H63">
        <f>INDEX('AEO 2023 Table 38'!K:K,MATCH('psgr LDVs'!$B63,'AEO 2023 Table 38'!$B:$B,0))</f>
        <v>110.15418200000001</v>
      </c>
      <c r="I63">
        <f>INDEX('AEO 2023 Table 38'!L:L,MATCH('psgr LDVs'!$B63,'AEO 2023 Table 38'!$B:$B,0))</f>
        <v>114.37352799999999</v>
      </c>
      <c r="J63">
        <f>INDEX('AEO 2023 Table 38'!M:M,MATCH('psgr LDVs'!$B63,'AEO 2023 Table 38'!$B:$B,0))</f>
        <v>118.141678</v>
      </c>
      <c r="K63">
        <f>INDEX('AEO 2023 Table 38'!N:N,MATCH('psgr LDVs'!$B63,'AEO 2023 Table 38'!$B:$B,0))</f>
        <v>124.906181</v>
      </c>
      <c r="L63">
        <f>INDEX('AEO 2023 Table 38'!O:O,MATCH('psgr LDVs'!$B63,'AEO 2023 Table 38'!$B:$B,0))</f>
        <v>122.077034</v>
      </c>
      <c r="M63">
        <f>INDEX('AEO 2023 Table 38'!P:P,MATCH('psgr LDVs'!$B63,'AEO 2023 Table 38'!$B:$B,0))</f>
        <v>119.38761100000001</v>
      </c>
      <c r="N63">
        <f>INDEX('AEO 2023 Table 38'!Q:Q,MATCH('psgr LDVs'!$B63,'AEO 2023 Table 38'!$B:$B,0))</f>
        <v>116.274109</v>
      </c>
      <c r="O63">
        <f>INDEX('AEO 2023 Table 38'!R:R,MATCH('psgr LDVs'!$B63,'AEO 2023 Table 38'!$B:$B,0))</f>
        <v>115.159111</v>
      </c>
      <c r="P63">
        <f>INDEX('AEO 2023 Table 38'!S:S,MATCH('psgr LDVs'!$B63,'AEO 2023 Table 38'!$B:$B,0))</f>
        <v>113.840157</v>
      </c>
      <c r="Q63">
        <f>INDEX('AEO 2023 Table 38'!T:T,MATCH('psgr LDVs'!$B63,'AEO 2023 Table 38'!$B:$B,0))</f>
        <v>114.572609</v>
      </c>
      <c r="R63">
        <f>INDEX('AEO 2023 Table 38'!U:U,MATCH('psgr LDVs'!$B63,'AEO 2023 Table 38'!$B:$B,0))</f>
        <v>114.764709</v>
      </c>
      <c r="S63">
        <f>INDEX('AEO 2023 Table 38'!V:V,MATCH('psgr LDVs'!$B63,'AEO 2023 Table 38'!$B:$B,0))</f>
        <v>118.359932</v>
      </c>
      <c r="T63">
        <f>INDEX('AEO 2023 Table 38'!W:W,MATCH('psgr LDVs'!$B63,'AEO 2023 Table 38'!$B:$B,0))</f>
        <v>119.838356</v>
      </c>
      <c r="U63">
        <f>INDEX('AEO 2023 Table 38'!X:X,MATCH('psgr LDVs'!$B63,'AEO 2023 Table 38'!$B:$B,0))</f>
        <v>122.006264</v>
      </c>
      <c r="V63">
        <f>INDEX('AEO 2023 Table 38'!Y:Y,MATCH('psgr LDVs'!$B63,'AEO 2023 Table 38'!$B:$B,0))</f>
        <v>125.28846</v>
      </c>
      <c r="W63">
        <f>INDEX('AEO 2023 Table 38'!Z:Z,MATCH('psgr LDVs'!$B63,'AEO 2023 Table 38'!$B:$B,0))</f>
        <v>127.723068</v>
      </c>
      <c r="X63">
        <f>INDEX('AEO 2023 Table 38'!AA:AA,MATCH('psgr LDVs'!$B63,'AEO 2023 Table 38'!$B:$B,0))</f>
        <v>128.04115300000001</v>
      </c>
      <c r="Y63">
        <f>INDEX('AEO 2023 Table 38'!AB:AB,MATCH('psgr LDVs'!$B63,'AEO 2023 Table 38'!$B:$B,0))</f>
        <v>130.17207300000001</v>
      </c>
      <c r="Z63">
        <f>INDEX('AEO 2023 Table 38'!AC:AC,MATCH('psgr LDVs'!$B63,'AEO 2023 Table 38'!$B:$B,0))</f>
        <v>130.01267999999999</v>
      </c>
      <c r="AA63">
        <f>INDEX('AEO 2023 Table 38'!AD:AD,MATCH('psgr LDVs'!$B63,'AEO 2023 Table 38'!$B:$B,0))</f>
        <v>132.68360899999999</v>
      </c>
      <c r="AB63">
        <f>INDEX('AEO 2023 Table 38'!AE:AE,MATCH('psgr LDVs'!$B63,'AEO 2023 Table 38'!$B:$B,0))</f>
        <v>134.548508</v>
      </c>
      <c r="AC63">
        <f>INDEX('AEO 2023 Table 38'!AF:AF,MATCH('psgr LDVs'!$B63,'AEO 2023 Table 38'!$B:$B,0))</f>
        <v>137.04145800000001</v>
      </c>
      <c r="AD63">
        <f>INDEX('AEO 2023 Table 38'!AG:AG,MATCH('psgr LDVs'!$B63,'AEO 2023 Table 38'!$B:$B,0))</f>
        <v>138.32456999999999</v>
      </c>
      <c r="AE63">
        <f>INDEX('AEO 2023 Table 38'!AH:AH,MATCH('psgr LDVs'!$B63,'AEO 2023 Table 38'!$B:$B,0))</f>
        <v>141.15595999999999</v>
      </c>
      <c r="AF63">
        <f>INDEX('AEO 2023 Table 38'!AI:AI,MATCH('psgr LDVs'!$B63,'AEO 2023 Table 38'!$B:$B,0))</f>
        <v>143.10771199999999</v>
      </c>
      <c r="AG63">
        <f>INDEX('AEO 2023 Table 38'!AJ:AJ,MATCH('psgr LDVs'!$B63,'AEO 2023 Table 38'!$B:$B,0))</f>
        <v>147.29293799999999</v>
      </c>
    </row>
    <row r="64" spans="1:33">
      <c r="A64" s="117"/>
      <c r="B64" s="110" t="s">
        <v>940</v>
      </c>
      <c r="C64">
        <f>INDEX('AEO 2021 Table 38'!G:G,MATCH('psgr LDVs'!$B64,'AEO 2021 Table 38'!$B:$B,0))</f>
        <v>6558.1645509999998</v>
      </c>
      <c r="D64">
        <f>INDEX('AEO 2022 Table 38'!H:H,MATCH('psgr LDVs'!$B64,'AEO 2022 Table 38'!$B:$B,0))</f>
        <v>8674.0771480000003</v>
      </c>
      <c r="E64">
        <f>INDEX('AEO 2023 Table 38'!H:H,MATCH('psgr LDVs'!$B64,'AEO 2023 Table 38'!$B:$B,0))</f>
        <v>7802.2104490000002</v>
      </c>
      <c r="F64">
        <f>INDEX('AEO 2023 Table 38'!I:I,MATCH('psgr LDVs'!$B64,'AEO 2023 Table 38'!$B:$B,0))</f>
        <v>8073.0678710000002</v>
      </c>
      <c r="G64">
        <f>INDEX('AEO 2023 Table 38'!J:J,MATCH('psgr LDVs'!$B64,'AEO 2023 Table 38'!$B:$B,0))</f>
        <v>8283.171875</v>
      </c>
      <c r="H64">
        <f>INDEX('AEO 2023 Table 38'!K:K,MATCH('psgr LDVs'!$B64,'AEO 2023 Table 38'!$B:$B,0))</f>
        <v>8434.25</v>
      </c>
      <c r="I64">
        <f>INDEX('AEO 2023 Table 38'!L:L,MATCH('psgr LDVs'!$B64,'AEO 2023 Table 38'!$B:$B,0))</f>
        <v>8426.5351559999999</v>
      </c>
      <c r="J64">
        <f>INDEX('AEO 2023 Table 38'!M:M,MATCH('psgr LDVs'!$B64,'AEO 2023 Table 38'!$B:$B,0))</f>
        <v>8302.4667969999991</v>
      </c>
      <c r="K64">
        <f>INDEX('AEO 2023 Table 38'!N:N,MATCH('psgr LDVs'!$B64,'AEO 2023 Table 38'!$B:$B,0))</f>
        <v>8133.6943359999996</v>
      </c>
      <c r="L64">
        <f>INDEX('AEO 2023 Table 38'!O:O,MATCH('psgr LDVs'!$B64,'AEO 2023 Table 38'!$B:$B,0))</f>
        <v>8058.5498049999997</v>
      </c>
      <c r="M64">
        <f>INDEX('AEO 2023 Table 38'!P:P,MATCH('psgr LDVs'!$B64,'AEO 2023 Table 38'!$B:$B,0))</f>
        <v>7928.4912109999996</v>
      </c>
      <c r="N64">
        <f>INDEX('AEO 2023 Table 38'!Q:Q,MATCH('psgr LDVs'!$B64,'AEO 2023 Table 38'!$B:$B,0))</f>
        <v>7855.6816410000001</v>
      </c>
      <c r="O64">
        <f>INDEX('AEO 2023 Table 38'!R:R,MATCH('psgr LDVs'!$B64,'AEO 2023 Table 38'!$B:$B,0))</f>
        <v>7770.9829099999997</v>
      </c>
      <c r="P64">
        <f>INDEX('AEO 2023 Table 38'!S:S,MATCH('psgr LDVs'!$B64,'AEO 2023 Table 38'!$B:$B,0))</f>
        <v>7699.611328</v>
      </c>
      <c r="Q64">
        <f>INDEX('AEO 2023 Table 38'!T:T,MATCH('psgr LDVs'!$B64,'AEO 2023 Table 38'!$B:$B,0))</f>
        <v>7678.1860349999997</v>
      </c>
      <c r="R64">
        <f>INDEX('AEO 2023 Table 38'!U:U,MATCH('psgr LDVs'!$B64,'AEO 2023 Table 38'!$B:$B,0))</f>
        <v>7702.6279299999997</v>
      </c>
      <c r="S64">
        <f>INDEX('AEO 2023 Table 38'!V:V,MATCH('psgr LDVs'!$B64,'AEO 2023 Table 38'!$B:$B,0))</f>
        <v>7741.4916990000002</v>
      </c>
      <c r="T64">
        <f>INDEX('AEO 2023 Table 38'!W:W,MATCH('psgr LDVs'!$B64,'AEO 2023 Table 38'!$B:$B,0))</f>
        <v>7799.4370120000003</v>
      </c>
      <c r="U64">
        <f>INDEX('AEO 2023 Table 38'!X:X,MATCH('psgr LDVs'!$B64,'AEO 2023 Table 38'!$B:$B,0))</f>
        <v>7873.0922849999997</v>
      </c>
      <c r="V64">
        <f>INDEX('AEO 2023 Table 38'!Y:Y,MATCH('psgr LDVs'!$B64,'AEO 2023 Table 38'!$B:$B,0))</f>
        <v>7936.3222660000001</v>
      </c>
      <c r="W64">
        <f>INDEX('AEO 2023 Table 38'!Z:Z,MATCH('psgr LDVs'!$B64,'AEO 2023 Table 38'!$B:$B,0))</f>
        <v>8034.3779299999997</v>
      </c>
      <c r="X64">
        <f>INDEX('AEO 2023 Table 38'!AA:AA,MATCH('psgr LDVs'!$B64,'AEO 2023 Table 38'!$B:$B,0))</f>
        <v>8074.8642579999996</v>
      </c>
      <c r="Y64">
        <f>INDEX('AEO 2023 Table 38'!AB:AB,MATCH('psgr LDVs'!$B64,'AEO 2023 Table 38'!$B:$B,0))</f>
        <v>8116.1376950000003</v>
      </c>
      <c r="Z64">
        <f>INDEX('AEO 2023 Table 38'!AC:AC,MATCH('psgr LDVs'!$B64,'AEO 2023 Table 38'!$B:$B,0))</f>
        <v>8166.3754879999997</v>
      </c>
      <c r="AA64">
        <f>INDEX('AEO 2023 Table 38'!AD:AD,MATCH('psgr LDVs'!$B64,'AEO 2023 Table 38'!$B:$B,0))</f>
        <v>8204.5</v>
      </c>
      <c r="AB64">
        <f>INDEX('AEO 2023 Table 38'!AE:AE,MATCH('psgr LDVs'!$B64,'AEO 2023 Table 38'!$B:$B,0))</f>
        <v>8294.5214840000008</v>
      </c>
      <c r="AC64">
        <f>INDEX('AEO 2023 Table 38'!AF:AF,MATCH('psgr LDVs'!$B64,'AEO 2023 Table 38'!$B:$B,0))</f>
        <v>8295.4794920000004</v>
      </c>
      <c r="AD64">
        <f>INDEX('AEO 2023 Table 38'!AG:AG,MATCH('psgr LDVs'!$B64,'AEO 2023 Table 38'!$B:$B,0))</f>
        <v>8356.8291019999997</v>
      </c>
      <c r="AE64">
        <f>INDEX('AEO 2023 Table 38'!AH:AH,MATCH('psgr LDVs'!$B64,'AEO 2023 Table 38'!$B:$B,0))</f>
        <v>8379.0566409999992</v>
      </c>
      <c r="AF64">
        <f>INDEX('AEO 2023 Table 38'!AI:AI,MATCH('psgr LDVs'!$B64,'AEO 2023 Table 38'!$B:$B,0))</f>
        <v>8442.2851559999999</v>
      </c>
      <c r="AG64">
        <f>INDEX('AEO 2023 Table 38'!AJ:AJ,MATCH('psgr LDVs'!$B64,'AEO 2023 Table 38'!$B:$B,0))</f>
        <v>8519.1210940000001</v>
      </c>
    </row>
    <row r="65" spans="1:33">
      <c r="A65" s="117" t="s">
        <v>114</v>
      </c>
      <c r="B65" s="110" t="s">
        <v>941</v>
      </c>
      <c r="C65">
        <f>INDEX('AEO 2021 Table 38'!G:G,MATCH('psgr LDVs'!$B65,'AEO 2021 Table 38'!$B:$B,0))</f>
        <v>658.66039999999998</v>
      </c>
      <c r="D65">
        <f>INDEX('AEO 2022 Table 38'!H:H,MATCH('psgr LDVs'!$B65,'AEO 2022 Table 38'!$B:$B,0))</f>
        <v>590.24530000000004</v>
      </c>
      <c r="E65">
        <f>INDEX('AEO 2023 Table 38'!H:H,MATCH('psgr LDVs'!$B65,'AEO 2023 Table 38'!$B:$B,0))</f>
        <v>496.09197999999998</v>
      </c>
      <c r="F65">
        <f>INDEX('AEO 2023 Table 38'!I:I,MATCH('psgr LDVs'!$B65,'AEO 2023 Table 38'!$B:$B,0))</f>
        <v>511.80542000000003</v>
      </c>
      <c r="G65">
        <f>INDEX('AEO 2023 Table 38'!J:J,MATCH('psgr LDVs'!$B65,'AEO 2023 Table 38'!$B:$B,0))</f>
        <v>525.08068800000001</v>
      </c>
      <c r="H65">
        <f>INDEX('AEO 2023 Table 38'!K:K,MATCH('psgr LDVs'!$B65,'AEO 2023 Table 38'!$B:$B,0))</f>
        <v>533.73596199999997</v>
      </c>
      <c r="I65">
        <f>INDEX('AEO 2023 Table 38'!L:L,MATCH('psgr LDVs'!$B65,'AEO 2023 Table 38'!$B:$B,0))</f>
        <v>531.96118200000001</v>
      </c>
      <c r="J65">
        <f>INDEX('AEO 2023 Table 38'!M:M,MATCH('psgr LDVs'!$B65,'AEO 2023 Table 38'!$B:$B,0))</f>
        <v>523.35876499999995</v>
      </c>
      <c r="K65">
        <f>INDEX('AEO 2023 Table 38'!N:N,MATCH('psgr LDVs'!$B65,'AEO 2023 Table 38'!$B:$B,0))</f>
        <v>512.09167500000001</v>
      </c>
      <c r="L65">
        <f>INDEX('AEO 2023 Table 38'!O:O,MATCH('psgr LDVs'!$B65,'AEO 2023 Table 38'!$B:$B,0))</f>
        <v>506.89328</v>
      </c>
      <c r="M65">
        <f>INDEX('AEO 2023 Table 38'!P:P,MATCH('psgr LDVs'!$B65,'AEO 2023 Table 38'!$B:$B,0))</f>
        <v>498.47525000000002</v>
      </c>
      <c r="N65">
        <f>INDEX('AEO 2023 Table 38'!Q:Q,MATCH('psgr LDVs'!$B65,'AEO 2023 Table 38'!$B:$B,0))</f>
        <v>494.26181000000003</v>
      </c>
      <c r="O65">
        <f>INDEX('AEO 2023 Table 38'!R:R,MATCH('psgr LDVs'!$B65,'AEO 2023 Table 38'!$B:$B,0))</f>
        <v>489.27038599999997</v>
      </c>
      <c r="P65">
        <f>INDEX('AEO 2023 Table 38'!S:S,MATCH('psgr LDVs'!$B65,'AEO 2023 Table 38'!$B:$B,0))</f>
        <v>485.24386600000003</v>
      </c>
      <c r="Q65">
        <f>INDEX('AEO 2023 Table 38'!T:T,MATCH('psgr LDVs'!$B65,'AEO 2023 Table 38'!$B:$B,0))</f>
        <v>484.21994000000001</v>
      </c>
      <c r="R65">
        <f>INDEX('AEO 2023 Table 38'!U:U,MATCH('psgr LDVs'!$B65,'AEO 2023 Table 38'!$B:$B,0))</f>
        <v>486.10998499999999</v>
      </c>
      <c r="S65">
        <f>INDEX('AEO 2023 Table 38'!V:V,MATCH('psgr LDVs'!$B65,'AEO 2023 Table 38'!$B:$B,0))</f>
        <v>488.81982399999998</v>
      </c>
      <c r="T65">
        <f>INDEX('AEO 2023 Table 38'!W:W,MATCH('psgr LDVs'!$B65,'AEO 2023 Table 38'!$B:$B,0))</f>
        <v>493.03881799999999</v>
      </c>
      <c r="U65">
        <f>INDEX('AEO 2023 Table 38'!X:X,MATCH('psgr LDVs'!$B65,'AEO 2023 Table 38'!$B:$B,0))</f>
        <v>498.321777</v>
      </c>
      <c r="V65">
        <f>INDEX('AEO 2023 Table 38'!Y:Y,MATCH('psgr LDVs'!$B65,'AEO 2023 Table 38'!$B:$B,0))</f>
        <v>502.71417200000002</v>
      </c>
      <c r="W65">
        <f>INDEX('AEO 2023 Table 38'!Z:Z,MATCH('psgr LDVs'!$B65,'AEO 2023 Table 38'!$B:$B,0))</f>
        <v>509.58932499999997</v>
      </c>
      <c r="X65">
        <f>INDEX('AEO 2023 Table 38'!AA:AA,MATCH('psgr LDVs'!$B65,'AEO 2023 Table 38'!$B:$B,0))</f>
        <v>512.66528300000004</v>
      </c>
      <c r="Y65">
        <f>INDEX('AEO 2023 Table 38'!AB:AB,MATCH('psgr LDVs'!$B65,'AEO 2023 Table 38'!$B:$B,0))</f>
        <v>515.73846400000002</v>
      </c>
      <c r="Z65">
        <f>INDEX('AEO 2023 Table 38'!AC:AC,MATCH('psgr LDVs'!$B65,'AEO 2023 Table 38'!$B:$B,0))</f>
        <v>519.523865</v>
      </c>
      <c r="AA65">
        <f>INDEX('AEO 2023 Table 38'!AD:AD,MATCH('psgr LDVs'!$B65,'AEO 2023 Table 38'!$B:$B,0))</f>
        <v>522.40057400000001</v>
      </c>
      <c r="AB65">
        <f>INDEX('AEO 2023 Table 38'!AE:AE,MATCH('psgr LDVs'!$B65,'AEO 2023 Table 38'!$B:$B,0))</f>
        <v>528.81951900000001</v>
      </c>
      <c r="AC65">
        <f>INDEX('AEO 2023 Table 38'!AF:AF,MATCH('psgr LDVs'!$B65,'AEO 2023 Table 38'!$B:$B,0))</f>
        <v>530.46258499999999</v>
      </c>
      <c r="AD65">
        <f>INDEX('AEO 2023 Table 38'!AG:AG,MATCH('psgr LDVs'!$B65,'AEO 2023 Table 38'!$B:$B,0))</f>
        <v>535.02673300000004</v>
      </c>
      <c r="AE65">
        <f>INDEX('AEO 2023 Table 38'!AH:AH,MATCH('psgr LDVs'!$B65,'AEO 2023 Table 38'!$B:$B,0))</f>
        <v>536.81933600000002</v>
      </c>
      <c r="AF65">
        <f>INDEX('AEO 2023 Table 38'!AI:AI,MATCH('psgr LDVs'!$B65,'AEO 2023 Table 38'!$B:$B,0))</f>
        <v>541.39862100000005</v>
      </c>
      <c r="AG65">
        <f>INDEX('AEO 2023 Table 38'!AJ:AJ,MATCH('psgr LDVs'!$B65,'AEO 2023 Table 38'!$B:$B,0))</f>
        <v>546.69842500000004</v>
      </c>
    </row>
    <row r="66" spans="1:33">
      <c r="A66" s="117" t="s">
        <v>112</v>
      </c>
      <c r="B66" s="110" t="s">
        <v>942</v>
      </c>
      <c r="C66">
        <f>INDEX('AEO 2021 Table 38'!G:G,MATCH('psgr LDVs'!$B66,'AEO 2021 Table 38'!$B:$B,0))</f>
        <v>0</v>
      </c>
      <c r="D66">
        <f>INDEX('AEO 2022 Table 38'!H:H,MATCH('psgr LDVs'!$B66,'AEO 2022 Table 38'!$B:$B,0))</f>
        <v>9.2892000000000002E-2</v>
      </c>
      <c r="E66">
        <f>INDEX('AEO 2023 Table 38'!H:H,MATCH('psgr LDVs'!$B66,'AEO 2023 Table 38'!$B:$B,0))</f>
        <v>7.7187000000000006E-2</v>
      </c>
      <c r="F66">
        <f>INDEX('AEO 2023 Table 38'!I:I,MATCH('psgr LDVs'!$B66,'AEO 2023 Table 38'!$B:$B,0))</f>
        <v>7.6893000000000003E-2</v>
      </c>
      <c r="G66">
        <f>INDEX('AEO 2023 Table 38'!J:J,MATCH('psgr LDVs'!$B66,'AEO 2023 Table 38'!$B:$B,0))</f>
        <v>7.7079999999999996E-2</v>
      </c>
      <c r="H66">
        <f>INDEX('AEO 2023 Table 38'!K:K,MATCH('psgr LDVs'!$B66,'AEO 2023 Table 38'!$B:$B,0))</f>
        <v>7.6725000000000002E-2</v>
      </c>
      <c r="I66">
        <f>INDEX('AEO 2023 Table 38'!L:L,MATCH('psgr LDVs'!$B66,'AEO 2023 Table 38'!$B:$B,0))</f>
        <v>7.4614E-2</v>
      </c>
      <c r="J66">
        <f>INDEX('AEO 2023 Table 38'!M:M,MATCH('psgr LDVs'!$B66,'AEO 2023 Table 38'!$B:$B,0))</f>
        <v>7.1290999999999993E-2</v>
      </c>
      <c r="K66">
        <f>INDEX('AEO 2023 Table 38'!N:N,MATCH('psgr LDVs'!$B66,'AEO 2023 Table 38'!$B:$B,0))</f>
        <v>6.7976999999999996E-2</v>
      </c>
      <c r="L66">
        <f>INDEX('AEO 2023 Table 38'!O:O,MATCH('psgr LDVs'!$B66,'AEO 2023 Table 38'!$B:$B,0))</f>
        <v>6.5073000000000006E-2</v>
      </c>
      <c r="M66">
        <f>INDEX('AEO 2023 Table 38'!P:P,MATCH('psgr LDVs'!$B66,'AEO 2023 Table 38'!$B:$B,0))</f>
        <v>6.1624999999999999E-2</v>
      </c>
      <c r="N66">
        <f>INDEX('AEO 2023 Table 38'!Q:Q,MATCH('psgr LDVs'!$B66,'AEO 2023 Table 38'!$B:$B,0))</f>
        <v>5.8332000000000002E-2</v>
      </c>
      <c r="O66">
        <f>INDEX('AEO 2023 Table 38'!R:R,MATCH('psgr LDVs'!$B66,'AEO 2023 Table 38'!$B:$B,0))</f>
        <v>5.5036000000000002E-2</v>
      </c>
      <c r="P66">
        <f>INDEX('AEO 2023 Table 38'!S:S,MATCH('psgr LDVs'!$B66,'AEO 2023 Table 38'!$B:$B,0))</f>
        <v>5.1792999999999999E-2</v>
      </c>
      <c r="Q66">
        <f>INDEX('AEO 2023 Table 38'!T:T,MATCH('psgr LDVs'!$B66,'AEO 2023 Table 38'!$B:$B,0))</f>
        <v>4.8852E-2</v>
      </c>
      <c r="R66">
        <f>INDEX('AEO 2023 Table 38'!U:U,MATCH('psgr LDVs'!$B66,'AEO 2023 Table 38'!$B:$B,0))</f>
        <v>4.6171999999999998E-2</v>
      </c>
      <c r="S66">
        <f>INDEX('AEO 2023 Table 38'!V:V,MATCH('psgr LDVs'!$B66,'AEO 2023 Table 38'!$B:$B,0))</f>
        <v>4.3458999999999998E-2</v>
      </c>
      <c r="T66">
        <f>INDEX('AEO 2023 Table 38'!W:W,MATCH('psgr LDVs'!$B66,'AEO 2023 Table 38'!$B:$B,0))</f>
        <v>4.0714E-2</v>
      </c>
      <c r="U66">
        <f>INDEX('AEO 2023 Table 38'!X:X,MATCH('psgr LDVs'!$B66,'AEO 2023 Table 38'!$B:$B,0))</f>
        <v>3.7982000000000002E-2</v>
      </c>
      <c r="V66">
        <f>INDEX('AEO 2023 Table 38'!Y:Y,MATCH('psgr LDVs'!$B66,'AEO 2023 Table 38'!$B:$B,0))</f>
        <v>3.5138999999999997E-2</v>
      </c>
      <c r="W66">
        <f>INDEX('AEO 2023 Table 38'!Z:Z,MATCH('psgr LDVs'!$B66,'AEO 2023 Table 38'!$B:$B,0))</f>
        <v>3.2300000000000002E-2</v>
      </c>
      <c r="X66">
        <f>INDEX('AEO 2023 Table 38'!AA:AA,MATCH('psgr LDVs'!$B66,'AEO 2023 Table 38'!$B:$B,0))</f>
        <v>2.9246000000000001E-2</v>
      </c>
      <c r="Y66">
        <f>INDEX('AEO 2023 Table 38'!AB:AB,MATCH('psgr LDVs'!$B66,'AEO 2023 Table 38'!$B:$B,0))</f>
        <v>2.6165999999999998E-2</v>
      </c>
      <c r="Z66">
        <f>INDEX('AEO 2023 Table 38'!AC:AC,MATCH('psgr LDVs'!$B66,'AEO 2023 Table 38'!$B:$B,0))</f>
        <v>2.3050000000000001E-2</v>
      </c>
      <c r="AA66">
        <f>INDEX('AEO 2023 Table 38'!AD:AD,MATCH('psgr LDVs'!$B66,'AEO 2023 Table 38'!$B:$B,0))</f>
        <v>1.9861E-2</v>
      </c>
      <c r="AB66">
        <f>INDEX('AEO 2023 Table 38'!AE:AE,MATCH('psgr LDVs'!$B66,'AEO 2023 Table 38'!$B:$B,0))</f>
        <v>1.6736000000000001E-2</v>
      </c>
      <c r="AC66">
        <f>INDEX('AEO 2023 Table 38'!AF:AF,MATCH('psgr LDVs'!$B66,'AEO 2023 Table 38'!$B:$B,0))</f>
        <v>1.3457999999999999E-2</v>
      </c>
      <c r="AD66">
        <f>INDEX('AEO 2023 Table 38'!AG:AG,MATCH('psgr LDVs'!$B66,'AEO 2023 Table 38'!$B:$B,0))</f>
        <v>1.0167000000000001E-2</v>
      </c>
      <c r="AE66">
        <f>INDEX('AEO 2023 Table 38'!AH:AH,MATCH('psgr LDVs'!$B66,'AEO 2023 Table 38'!$B:$B,0))</f>
        <v>6.8009999999999998E-3</v>
      </c>
      <c r="AF66">
        <f>INDEX('AEO 2023 Table 38'!AI:AI,MATCH('psgr LDVs'!$B66,'AEO 2023 Table 38'!$B:$B,0))</f>
        <v>3.4299999999999999E-3</v>
      </c>
      <c r="AG66">
        <f>INDEX('AEO 2023 Table 38'!AJ:AJ,MATCH('psgr LDVs'!$B66,'AEO 2023 Table 38'!$B:$B,0))</f>
        <v>0</v>
      </c>
    </row>
    <row r="67" spans="1:33">
      <c r="A67" s="117" t="s">
        <v>112</v>
      </c>
      <c r="B67" s="110" t="s">
        <v>943</v>
      </c>
      <c r="C67">
        <f>INDEX('AEO 2021 Table 38'!G:G,MATCH('psgr LDVs'!$B67,'AEO 2021 Table 38'!$B:$B,0))</f>
        <v>11.011377</v>
      </c>
      <c r="D67">
        <f>INDEX('AEO 2022 Table 38'!H:H,MATCH('psgr LDVs'!$B67,'AEO 2022 Table 38'!$B:$B,0))</f>
        <v>29.932635999999999</v>
      </c>
      <c r="E67">
        <f>INDEX('AEO 2023 Table 38'!H:H,MATCH('psgr LDVs'!$B67,'AEO 2023 Table 38'!$B:$B,0))</f>
        <v>14.989253</v>
      </c>
      <c r="F67">
        <f>INDEX('AEO 2023 Table 38'!I:I,MATCH('psgr LDVs'!$B67,'AEO 2023 Table 38'!$B:$B,0))</f>
        <v>24.984642000000001</v>
      </c>
      <c r="G67">
        <f>INDEX('AEO 2023 Table 38'!J:J,MATCH('psgr LDVs'!$B67,'AEO 2023 Table 38'!$B:$B,0))</f>
        <v>33.823677000000004</v>
      </c>
      <c r="H67">
        <f>INDEX('AEO 2023 Table 38'!K:K,MATCH('psgr LDVs'!$B67,'AEO 2023 Table 38'!$B:$B,0))</f>
        <v>41.954478999999999</v>
      </c>
      <c r="I67">
        <f>INDEX('AEO 2023 Table 38'!L:L,MATCH('psgr LDVs'!$B67,'AEO 2023 Table 38'!$B:$B,0))</f>
        <v>46.959049</v>
      </c>
      <c r="J67">
        <f>INDEX('AEO 2023 Table 38'!M:M,MATCH('psgr LDVs'!$B67,'AEO 2023 Table 38'!$B:$B,0))</f>
        <v>49.925240000000002</v>
      </c>
      <c r="K67">
        <f>INDEX('AEO 2023 Table 38'!N:N,MATCH('psgr LDVs'!$B67,'AEO 2023 Table 38'!$B:$B,0))</f>
        <v>52.3078</v>
      </c>
      <c r="L67">
        <f>INDEX('AEO 2023 Table 38'!O:O,MATCH('psgr LDVs'!$B67,'AEO 2023 Table 38'!$B:$B,0))</f>
        <v>55.462558999999999</v>
      </c>
      <c r="M67">
        <f>INDEX('AEO 2023 Table 38'!P:P,MATCH('psgr LDVs'!$B67,'AEO 2023 Table 38'!$B:$B,0))</f>
        <v>55.55162</v>
      </c>
      <c r="N67">
        <f>INDEX('AEO 2023 Table 38'!Q:Q,MATCH('psgr LDVs'!$B67,'AEO 2023 Table 38'!$B:$B,0))</f>
        <v>54.22916</v>
      </c>
      <c r="O67">
        <f>INDEX('AEO 2023 Table 38'!R:R,MATCH('psgr LDVs'!$B67,'AEO 2023 Table 38'!$B:$B,0))</f>
        <v>54.338813999999999</v>
      </c>
      <c r="P67">
        <f>INDEX('AEO 2023 Table 38'!S:S,MATCH('psgr LDVs'!$B67,'AEO 2023 Table 38'!$B:$B,0))</f>
        <v>54.775168999999998</v>
      </c>
      <c r="Q67">
        <f>INDEX('AEO 2023 Table 38'!T:T,MATCH('psgr LDVs'!$B67,'AEO 2023 Table 38'!$B:$B,0))</f>
        <v>56.121654999999997</v>
      </c>
      <c r="R67">
        <f>INDEX('AEO 2023 Table 38'!U:U,MATCH('psgr LDVs'!$B67,'AEO 2023 Table 38'!$B:$B,0))</f>
        <v>58.310104000000003</v>
      </c>
      <c r="S67">
        <f>INDEX('AEO 2023 Table 38'!V:V,MATCH('psgr LDVs'!$B67,'AEO 2023 Table 38'!$B:$B,0))</f>
        <v>60.516559999999998</v>
      </c>
      <c r="T67">
        <f>INDEX('AEO 2023 Table 38'!W:W,MATCH('psgr LDVs'!$B67,'AEO 2023 Table 38'!$B:$B,0))</f>
        <v>63.427039999999998</v>
      </c>
      <c r="U67">
        <f>INDEX('AEO 2023 Table 38'!X:X,MATCH('psgr LDVs'!$B67,'AEO 2023 Table 38'!$B:$B,0))</f>
        <v>66.999161000000001</v>
      </c>
      <c r="V67">
        <f>INDEX('AEO 2023 Table 38'!Y:Y,MATCH('psgr LDVs'!$B67,'AEO 2023 Table 38'!$B:$B,0))</f>
        <v>70.903305000000003</v>
      </c>
      <c r="W67">
        <f>INDEX('AEO 2023 Table 38'!Z:Z,MATCH('psgr LDVs'!$B67,'AEO 2023 Table 38'!$B:$B,0))</f>
        <v>75.275931999999997</v>
      </c>
      <c r="X67">
        <f>INDEX('AEO 2023 Table 38'!AA:AA,MATCH('psgr LDVs'!$B67,'AEO 2023 Table 38'!$B:$B,0))</f>
        <v>79.499808999999999</v>
      </c>
      <c r="Y67">
        <f>INDEX('AEO 2023 Table 38'!AB:AB,MATCH('psgr LDVs'!$B67,'AEO 2023 Table 38'!$B:$B,0))</f>
        <v>83.909897000000001</v>
      </c>
      <c r="Z67">
        <f>INDEX('AEO 2023 Table 38'!AC:AC,MATCH('psgr LDVs'!$B67,'AEO 2023 Table 38'!$B:$B,0))</f>
        <v>88.457381999999996</v>
      </c>
      <c r="AA67">
        <f>INDEX('AEO 2023 Table 38'!AD:AD,MATCH('psgr LDVs'!$B67,'AEO 2023 Table 38'!$B:$B,0))</f>
        <v>92.969727000000006</v>
      </c>
      <c r="AB67">
        <f>INDEX('AEO 2023 Table 38'!AE:AE,MATCH('psgr LDVs'!$B67,'AEO 2023 Table 38'!$B:$B,0))</f>
        <v>98.143944000000005</v>
      </c>
      <c r="AC67">
        <f>INDEX('AEO 2023 Table 38'!AF:AF,MATCH('psgr LDVs'!$B67,'AEO 2023 Table 38'!$B:$B,0))</f>
        <v>102.85993999999999</v>
      </c>
      <c r="AD67">
        <f>INDEX('AEO 2023 Table 38'!AG:AG,MATCH('psgr LDVs'!$B67,'AEO 2023 Table 38'!$B:$B,0))</f>
        <v>107.83942399999999</v>
      </c>
      <c r="AE67">
        <f>INDEX('AEO 2023 Table 38'!AH:AH,MATCH('psgr LDVs'!$B67,'AEO 2023 Table 38'!$B:$B,0))</f>
        <v>112.455429</v>
      </c>
      <c r="AF67">
        <f>INDEX('AEO 2023 Table 38'!AI:AI,MATCH('psgr LDVs'!$B67,'AEO 2023 Table 38'!$B:$B,0))</f>
        <v>117.73085</v>
      </c>
      <c r="AG67">
        <f>INDEX('AEO 2023 Table 38'!AJ:AJ,MATCH('psgr LDVs'!$B67,'AEO 2023 Table 38'!$B:$B,0))</f>
        <v>123.21998600000001</v>
      </c>
    </row>
    <row r="68" spans="1:33">
      <c r="A68" s="117" t="s">
        <v>112</v>
      </c>
      <c r="B68" s="110" t="s">
        <v>944</v>
      </c>
      <c r="C68">
        <f>INDEX('AEO 2021 Table 38'!G:G,MATCH('psgr LDVs'!$B68,'AEO 2021 Table 38'!$B:$B,0))</f>
        <v>25.837799</v>
      </c>
      <c r="D68">
        <f>INDEX('AEO 2022 Table 38'!H:H,MATCH('psgr LDVs'!$B68,'AEO 2022 Table 38'!$B:$B,0))</f>
        <v>121.96006</v>
      </c>
      <c r="E68">
        <f>INDEX('AEO 2023 Table 38'!H:H,MATCH('psgr LDVs'!$B68,'AEO 2023 Table 38'!$B:$B,0))</f>
        <v>89.423018999999996</v>
      </c>
      <c r="F68">
        <f>INDEX('AEO 2023 Table 38'!I:I,MATCH('psgr LDVs'!$B68,'AEO 2023 Table 38'!$B:$B,0))</f>
        <v>95.979759000000001</v>
      </c>
      <c r="G68">
        <f>INDEX('AEO 2023 Table 38'!J:J,MATCH('psgr LDVs'!$B68,'AEO 2023 Table 38'!$B:$B,0))</f>
        <v>137.29530299999999</v>
      </c>
      <c r="H68">
        <f>INDEX('AEO 2023 Table 38'!K:K,MATCH('psgr LDVs'!$B68,'AEO 2023 Table 38'!$B:$B,0))</f>
        <v>204.39816300000001</v>
      </c>
      <c r="I68">
        <f>INDEX('AEO 2023 Table 38'!L:L,MATCH('psgr LDVs'!$B68,'AEO 2023 Table 38'!$B:$B,0))</f>
        <v>278.60934400000002</v>
      </c>
      <c r="J68">
        <f>INDEX('AEO 2023 Table 38'!M:M,MATCH('psgr LDVs'!$B68,'AEO 2023 Table 38'!$B:$B,0))</f>
        <v>352.90707400000002</v>
      </c>
      <c r="K68">
        <f>INDEX('AEO 2023 Table 38'!N:N,MATCH('psgr LDVs'!$B68,'AEO 2023 Table 38'!$B:$B,0))</f>
        <v>436.24078400000002</v>
      </c>
      <c r="L68">
        <f>INDEX('AEO 2023 Table 38'!O:O,MATCH('psgr LDVs'!$B68,'AEO 2023 Table 38'!$B:$B,0))</f>
        <v>523.201233</v>
      </c>
      <c r="M68">
        <f>INDEX('AEO 2023 Table 38'!P:P,MATCH('psgr LDVs'!$B68,'AEO 2023 Table 38'!$B:$B,0))</f>
        <v>587.10931400000004</v>
      </c>
      <c r="N68">
        <f>INDEX('AEO 2023 Table 38'!Q:Q,MATCH('psgr LDVs'!$B68,'AEO 2023 Table 38'!$B:$B,0))</f>
        <v>617.10296600000004</v>
      </c>
      <c r="O68">
        <f>INDEX('AEO 2023 Table 38'!R:R,MATCH('psgr LDVs'!$B68,'AEO 2023 Table 38'!$B:$B,0))</f>
        <v>650.98504600000001</v>
      </c>
      <c r="P68">
        <f>INDEX('AEO 2023 Table 38'!S:S,MATCH('psgr LDVs'!$B68,'AEO 2023 Table 38'!$B:$B,0))</f>
        <v>672.19671600000004</v>
      </c>
      <c r="Q68">
        <f>INDEX('AEO 2023 Table 38'!T:T,MATCH('psgr LDVs'!$B68,'AEO 2023 Table 38'!$B:$B,0))</f>
        <v>693.56347700000003</v>
      </c>
      <c r="R68">
        <f>INDEX('AEO 2023 Table 38'!U:U,MATCH('psgr LDVs'!$B68,'AEO 2023 Table 38'!$B:$B,0))</f>
        <v>716.88378899999998</v>
      </c>
      <c r="S68">
        <f>INDEX('AEO 2023 Table 38'!V:V,MATCH('psgr LDVs'!$B68,'AEO 2023 Table 38'!$B:$B,0))</f>
        <v>737.48168899999996</v>
      </c>
      <c r="T68">
        <f>INDEX('AEO 2023 Table 38'!W:W,MATCH('psgr LDVs'!$B68,'AEO 2023 Table 38'!$B:$B,0))</f>
        <v>749.21289100000001</v>
      </c>
      <c r="U68">
        <f>INDEX('AEO 2023 Table 38'!X:X,MATCH('psgr LDVs'!$B68,'AEO 2023 Table 38'!$B:$B,0))</f>
        <v>759.66076699999996</v>
      </c>
      <c r="V68">
        <f>INDEX('AEO 2023 Table 38'!Y:Y,MATCH('psgr LDVs'!$B68,'AEO 2023 Table 38'!$B:$B,0))</f>
        <v>769.146973</v>
      </c>
      <c r="W68">
        <f>INDEX('AEO 2023 Table 38'!Z:Z,MATCH('psgr LDVs'!$B68,'AEO 2023 Table 38'!$B:$B,0))</f>
        <v>772.27593999999999</v>
      </c>
      <c r="X68">
        <f>INDEX('AEO 2023 Table 38'!AA:AA,MATCH('psgr LDVs'!$B68,'AEO 2023 Table 38'!$B:$B,0))</f>
        <v>779.06402600000001</v>
      </c>
      <c r="Y68">
        <f>INDEX('AEO 2023 Table 38'!AB:AB,MATCH('psgr LDVs'!$B68,'AEO 2023 Table 38'!$B:$B,0))</f>
        <v>788.88629200000003</v>
      </c>
      <c r="Z68">
        <f>INDEX('AEO 2023 Table 38'!AC:AC,MATCH('psgr LDVs'!$B68,'AEO 2023 Table 38'!$B:$B,0))</f>
        <v>794.37432899999999</v>
      </c>
      <c r="AA68">
        <f>INDEX('AEO 2023 Table 38'!AD:AD,MATCH('psgr LDVs'!$B68,'AEO 2023 Table 38'!$B:$B,0))</f>
        <v>799.81536900000003</v>
      </c>
      <c r="AB68">
        <f>INDEX('AEO 2023 Table 38'!AE:AE,MATCH('psgr LDVs'!$B68,'AEO 2023 Table 38'!$B:$B,0))</f>
        <v>807.76300000000003</v>
      </c>
      <c r="AC68">
        <f>INDEX('AEO 2023 Table 38'!AF:AF,MATCH('psgr LDVs'!$B68,'AEO 2023 Table 38'!$B:$B,0))</f>
        <v>836.59173599999997</v>
      </c>
      <c r="AD68">
        <f>INDEX('AEO 2023 Table 38'!AG:AG,MATCH('psgr LDVs'!$B68,'AEO 2023 Table 38'!$B:$B,0))</f>
        <v>841.22741699999995</v>
      </c>
      <c r="AE68">
        <f>INDEX('AEO 2023 Table 38'!AH:AH,MATCH('psgr LDVs'!$B68,'AEO 2023 Table 38'!$B:$B,0))</f>
        <v>845.40655500000003</v>
      </c>
      <c r="AF68">
        <f>INDEX('AEO 2023 Table 38'!AI:AI,MATCH('psgr LDVs'!$B68,'AEO 2023 Table 38'!$B:$B,0))</f>
        <v>857.54644800000005</v>
      </c>
      <c r="AG68">
        <f>INDEX('AEO 2023 Table 38'!AJ:AJ,MATCH('psgr LDVs'!$B68,'AEO 2023 Table 38'!$B:$B,0))</f>
        <v>870.35620100000006</v>
      </c>
    </row>
    <row r="69" spans="1:33">
      <c r="A69" s="117" t="s">
        <v>116</v>
      </c>
      <c r="B69" s="110" t="s">
        <v>945</v>
      </c>
      <c r="C69">
        <f>INDEX('AEO 2021 Table 38'!G:G,MATCH('psgr LDVs'!$B69,'AEO 2021 Table 38'!$B:$B,0))</f>
        <v>3.735878</v>
      </c>
      <c r="D69">
        <f>INDEX('AEO 2022 Table 38'!H:H,MATCH('psgr LDVs'!$B69,'AEO 2022 Table 38'!$B:$B,0))</f>
        <v>55.970633999999997</v>
      </c>
      <c r="E69">
        <f>INDEX('AEO 2023 Table 38'!H:H,MATCH('psgr LDVs'!$B69,'AEO 2023 Table 38'!$B:$B,0))</f>
        <v>82.970923999999997</v>
      </c>
      <c r="F69">
        <f>INDEX('AEO 2023 Table 38'!I:I,MATCH('psgr LDVs'!$B69,'AEO 2023 Table 38'!$B:$B,0))</f>
        <v>107.708778</v>
      </c>
      <c r="G69">
        <f>INDEX('AEO 2023 Table 38'!J:J,MATCH('psgr LDVs'!$B69,'AEO 2023 Table 38'!$B:$B,0))</f>
        <v>128.51629600000001</v>
      </c>
      <c r="H69">
        <f>INDEX('AEO 2023 Table 38'!K:K,MATCH('psgr LDVs'!$B69,'AEO 2023 Table 38'!$B:$B,0))</f>
        <v>142.600708</v>
      </c>
      <c r="I69">
        <f>INDEX('AEO 2023 Table 38'!L:L,MATCH('psgr LDVs'!$B69,'AEO 2023 Table 38'!$B:$B,0))</f>
        <v>154.154236</v>
      </c>
      <c r="J69">
        <f>INDEX('AEO 2023 Table 38'!M:M,MATCH('psgr LDVs'!$B69,'AEO 2023 Table 38'!$B:$B,0))</f>
        <v>157.87164300000001</v>
      </c>
      <c r="K69">
        <f>INDEX('AEO 2023 Table 38'!N:N,MATCH('psgr LDVs'!$B69,'AEO 2023 Table 38'!$B:$B,0))</f>
        <v>161.474884</v>
      </c>
      <c r="L69">
        <f>INDEX('AEO 2023 Table 38'!O:O,MATCH('psgr LDVs'!$B69,'AEO 2023 Table 38'!$B:$B,0))</f>
        <v>163.572632</v>
      </c>
      <c r="M69">
        <f>INDEX('AEO 2023 Table 38'!P:P,MATCH('psgr LDVs'!$B69,'AEO 2023 Table 38'!$B:$B,0))</f>
        <v>161.113663</v>
      </c>
      <c r="N69">
        <f>INDEX('AEO 2023 Table 38'!Q:Q,MATCH('psgr LDVs'!$B69,'AEO 2023 Table 38'!$B:$B,0))</f>
        <v>162.23809800000001</v>
      </c>
      <c r="O69">
        <f>INDEX('AEO 2023 Table 38'!R:R,MATCH('psgr LDVs'!$B69,'AEO 2023 Table 38'!$B:$B,0))</f>
        <v>162.21965</v>
      </c>
      <c r="P69">
        <f>INDEX('AEO 2023 Table 38'!S:S,MATCH('psgr LDVs'!$B69,'AEO 2023 Table 38'!$B:$B,0))</f>
        <v>162.28360000000001</v>
      </c>
      <c r="Q69">
        <f>INDEX('AEO 2023 Table 38'!T:T,MATCH('psgr LDVs'!$B69,'AEO 2023 Table 38'!$B:$B,0))</f>
        <v>163.33992000000001</v>
      </c>
      <c r="R69">
        <f>INDEX('AEO 2023 Table 38'!U:U,MATCH('psgr LDVs'!$B69,'AEO 2023 Table 38'!$B:$B,0))</f>
        <v>165.38421600000001</v>
      </c>
      <c r="S69">
        <f>INDEX('AEO 2023 Table 38'!V:V,MATCH('psgr LDVs'!$B69,'AEO 2023 Table 38'!$B:$B,0))</f>
        <v>165.637405</v>
      </c>
      <c r="T69">
        <f>INDEX('AEO 2023 Table 38'!W:W,MATCH('psgr LDVs'!$B69,'AEO 2023 Table 38'!$B:$B,0))</f>
        <v>165.64407299999999</v>
      </c>
      <c r="U69">
        <f>INDEX('AEO 2023 Table 38'!X:X,MATCH('psgr LDVs'!$B69,'AEO 2023 Table 38'!$B:$B,0))</f>
        <v>166.23419200000001</v>
      </c>
      <c r="V69">
        <f>INDEX('AEO 2023 Table 38'!Y:Y,MATCH('psgr LDVs'!$B69,'AEO 2023 Table 38'!$B:$B,0))</f>
        <v>166.50520299999999</v>
      </c>
      <c r="W69">
        <f>INDEX('AEO 2023 Table 38'!Z:Z,MATCH('psgr LDVs'!$B69,'AEO 2023 Table 38'!$B:$B,0))</f>
        <v>166.31420900000001</v>
      </c>
      <c r="X69">
        <f>INDEX('AEO 2023 Table 38'!AA:AA,MATCH('psgr LDVs'!$B69,'AEO 2023 Table 38'!$B:$B,0))</f>
        <v>167.08854700000001</v>
      </c>
      <c r="Y69">
        <f>INDEX('AEO 2023 Table 38'!AB:AB,MATCH('psgr LDVs'!$B69,'AEO 2023 Table 38'!$B:$B,0))</f>
        <v>168.05555699999999</v>
      </c>
      <c r="Z69">
        <f>INDEX('AEO 2023 Table 38'!AC:AC,MATCH('psgr LDVs'!$B69,'AEO 2023 Table 38'!$B:$B,0))</f>
        <v>169.019577</v>
      </c>
      <c r="AA69">
        <f>INDEX('AEO 2023 Table 38'!AD:AD,MATCH('psgr LDVs'!$B69,'AEO 2023 Table 38'!$B:$B,0))</f>
        <v>169.47885099999999</v>
      </c>
      <c r="AB69">
        <f>INDEX('AEO 2023 Table 38'!AE:AE,MATCH('psgr LDVs'!$B69,'AEO 2023 Table 38'!$B:$B,0))</f>
        <v>170.779099</v>
      </c>
      <c r="AC69">
        <f>INDEX('AEO 2023 Table 38'!AF:AF,MATCH('psgr LDVs'!$B69,'AEO 2023 Table 38'!$B:$B,0))</f>
        <v>171.18327300000001</v>
      </c>
      <c r="AD69">
        <f>INDEX('AEO 2023 Table 38'!AG:AG,MATCH('psgr LDVs'!$B69,'AEO 2023 Table 38'!$B:$B,0))</f>
        <v>171.671875</v>
      </c>
      <c r="AE69">
        <f>INDEX('AEO 2023 Table 38'!AH:AH,MATCH('psgr LDVs'!$B69,'AEO 2023 Table 38'!$B:$B,0))</f>
        <v>171.751328</v>
      </c>
      <c r="AF69">
        <f>INDEX('AEO 2023 Table 38'!AI:AI,MATCH('psgr LDVs'!$B69,'AEO 2023 Table 38'!$B:$B,0))</f>
        <v>172.24958799999999</v>
      </c>
      <c r="AG69">
        <f>INDEX('AEO 2023 Table 38'!AJ:AJ,MATCH('psgr LDVs'!$B69,'AEO 2023 Table 38'!$B:$B,0))</f>
        <v>173.64233400000001</v>
      </c>
    </row>
    <row r="70" spans="1:33">
      <c r="A70" s="117" t="s">
        <v>116</v>
      </c>
      <c r="B70" s="110" t="s">
        <v>946</v>
      </c>
      <c r="C70">
        <f>INDEX('AEO 2021 Table 38'!G:G,MATCH('psgr LDVs'!$B70,'AEO 2021 Table 38'!$B:$B,0))</f>
        <v>20.528244000000001</v>
      </c>
      <c r="D70">
        <f>INDEX('AEO 2022 Table 38'!H:H,MATCH('psgr LDVs'!$B70,'AEO 2022 Table 38'!$B:$B,0))</f>
        <v>37.86327</v>
      </c>
      <c r="E70">
        <f>INDEX('AEO 2023 Table 38'!H:H,MATCH('psgr LDVs'!$B70,'AEO 2023 Table 38'!$B:$B,0))</f>
        <v>68.969536000000005</v>
      </c>
      <c r="F70">
        <f>INDEX('AEO 2023 Table 38'!I:I,MATCH('psgr LDVs'!$B70,'AEO 2023 Table 38'!$B:$B,0))</f>
        <v>79.119476000000006</v>
      </c>
      <c r="G70">
        <f>INDEX('AEO 2023 Table 38'!J:J,MATCH('psgr LDVs'!$B70,'AEO 2023 Table 38'!$B:$B,0))</f>
        <v>110.654877</v>
      </c>
      <c r="H70">
        <f>INDEX('AEO 2023 Table 38'!K:K,MATCH('psgr LDVs'!$B70,'AEO 2023 Table 38'!$B:$B,0))</f>
        <v>144.590363</v>
      </c>
      <c r="I70">
        <f>INDEX('AEO 2023 Table 38'!L:L,MATCH('psgr LDVs'!$B70,'AEO 2023 Table 38'!$B:$B,0))</f>
        <v>171.25296</v>
      </c>
      <c r="J70">
        <f>INDEX('AEO 2023 Table 38'!M:M,MATCH('psgr LDVs'!$B70,'AEO 2023 Table 38'!$B:$B,0))</f>
        <v>193.078262</v>
      </c>
      <c r="K70">
        <f>INDEX('AEO 2023 Table 38'!N:N,MATCH('psgr LDVs'!$B70,'AEO 2023 Table 38'!$B:$B,0))</f>
        <v>215.177536</v>
      </c>
      <c r="L70">
        <f>INDEX('AEO 2023 Table 38'!O:O,MATCH('psgr LDVs'!$B70,'AEO 2023 Table 38'!$B:$B,0))</f>
        <v>233.30607599999999</v>
      </c>
      <c r="M70">
        <f>INDEX('AEO 2023 Table 38'!P:P,MATCH('psgr LDVs'!$B70,'AEO 2023 Table 38'!$B:$B,0))</f>
        <v>248.40501399999999</v>
      </c>
      <c r="N70">
        <f>INDEX('AEO 2023 Table 38'!Q:Q,MATCH('psgr LDVs'!$B70,'AEO 2023 Table 38'!$B:$B,0))</f>
        <v>254.72418200000001</v>
      </c>
      <c r="O70">
        <f>INDEX('AEO 2023 Table 38'!R:R,MATCH('psgr LDVs'!$B70,'AEO 2023 Table 38'!$B:$B,0))</f>
        <v>263.44674700000002</v>
      </c>
      <c r="P70">
        <f>INDEX('AEO 2023 Table 38'!S:S,MATCH('psgr LDVs'!$B70,'AEO 2023 Table 38'!$B:$B,0))</f>
        <v>273.30575599999997</v>
      </c>
      <c r="Q70">
        <f>INDEX('AEO 2023 Table 38'!T:T,MATCH('psgr LDVs'!$B70,'AEO 2023 Table 38'!$B:$B,0))</f>
        <v>284.747162</v>
      </c>
      <c r="R70">
        <f>INDEX('AEO 2023 Table 38'!U:U,MATCH('psgr LDVs'!$B70,'AEO 2023 Table 38'!$B:$B,0))</f>
        <v>297.41461199999998</v>
      </c>
      <c r="S70">
        <f>INDEX('AEO 2023 Table 38'!V:V,MATCH('psgr LDVs'!$B70,'AEO 2023 Table 38'!$B:$B,0))</f>
        <v>306.60348499999998</v>
      </c>
      <c r="T70">
        <f>INDEX('AEO 2023 Table 38'!W:W,MATCH('psgr LDVs'!$B70,'AEO 2023 Table 38'!$B:$B,0))</f>
        <v>313.183289</v>
      </c>
      <c r="U70">
        <f>INDEX('AEO 2023 Table 38'!X:X,MATCH('psgr LDVs'!$B70,'AEO 2023 Table 38'!$B:$B,0))</f>
        <v>319.21722399999999</v>
      </c>
      <c r="V70">
        <f>INDEX('AEO 2023 Table 38'!Y:Y,MATCH('psgr LDVs'!$B70,'AEO 2023 Table 38'!$B:$B,0))</f>
        <v>324.22048999999998</v>
      </c>
      <c r="W70">
        <f>INDEX('AEO 2023 Table 38'!Z:Z,MATCH('psgr LDVs'!$B70,'AEO 2023 Table 38'!$B:$B,0))</f>
        <v>326.173676</v>
      </c>
      <c r="X70">
        <f>INDEX('AEO 2023 Table 38'!AA:AA,MATCH('psgr LDVs'!$B70,'AEO 2023 Table 38'!$B:$B,0))</f>
        <v>329.35000600000001</v>
      </c>
      <c r="Y70">
        <f>INDEX('AEO 2023 Table 38'!AB:AB,MATCH('psgr LDVs'!$B70,'AEO 2023 Table 38'!$B:$B,0))</f>
        <v>333.16482500000001</v>
      </c>
      <c r="Z70">
        <f>INDEX('AEO 2023 Table 38'!AC:AC,MATCH('psgr LDVs'!$B70,'AEO 2023 Table 38'!$B:$B,0))</f>
        <v>335.91558800000001</v>
      </c>
      <c r="AA70">
        <f>INDEX('AEO 2023 Table 38'!AD:AD,MATCH('psgr LDVs'!$B70,'AEO 2023 Table 38'!$B:$B,0))</f>
        <v>337.58462500000002</v>
      </c>
      <c r="AB70">
        <f>INDEX('AEO 2023 Table 38'!AE:AE,MATCH('psgr LDVs'!$B70,'AEO 2023 Table 38'!$B:$B,0))</f>
        <v>340.88848899999999</v>
      </c>
      <c r="AC70">
        <f>INDEX('AEO 2023 Table 38'!AF:AF,MATCH('psgr LDVs'!$B70,'AEO 2023 Table 38'!$B:$B,0))</f>
        <v>347.52923600000003</v>
      </c>
      <c r="AD70">
        <f>INDEX('AEO 2023 Table 38'!AG:AG,MATCH('psgr LDVs'!$B70,'AEO 2023 Table 38'!$B:$B,0))</f>
        <v>349.73507699999999</v>
      </c>
      <c r="AE70">
        <f>INDEX('AEO 2023 Table 38'!AH:AH,MATCH('psgr LDVs'!$B70,'AEO 2023 Table 38'!$B:$B,0))</f>
        <v>350.51214599999997</v>
      </c>
      <c r="AF70">
        <f>INDEX('AEO 2023 Table 38'!AI:AI,MATCH('psgr LDVs'!$B70,'AEO 2023 Table 38'!$B:$B,0))</f>
        <v>353.20523100000003</v>
      </c>
      <c r="AG70">
        <f>INDEX('AEO 2023 Table 38'!AJ:AJ,MATCH('psgr LDVs'!$B70,'AEO 2023 Table 38'!$B:$B,0))</f>
        <v>356.98654199999999</v>
      </c>
    </row>
    <row r="71" spans="1:33">
      <c r="A71" s="117" t="s">
        <v>115</v>
      </c>
      <c r="B71" s="110" t="s">
        <v>947</v>
      </c>
      <c r="C71">
        <f>INDEX('AEO 2021 Table 38'!G:G,MATCH('psgr LDVs'!$B71,'AEO 2021 Table 38'!$B:$B,0))</f>
        <v>0</v>
      </c>
      <c r="D71">
        <f>INDEX('AEO 2022 Table 38'!H:H,MATCH('psgr LDVs'!$B71,'AEO 2022 Table 38'!$B:$B,0))</f>
        <v>0</v>
      </c>
      <c r="E71">
        <f>INDEX('AEO 2023 Table 38'!H:H,MATCH('psgr LDVs'!$B71,'AEO 2023 Table 38'!$B:$B,0))</f>
        <v>0</v>
      </c>
      <c r="F71">
        <f>INDEX('AEO 2023 Table 38'!I:I,MATCH('psgr LDVs'!$B71,'AEO 2023 Table 38'!$B:$B,0))</f>
        <v>0</v>
      </c>
      <c r="G71">
        <f>INDEX('AEO 2023 Table 38'!J:J,MATCH('psgr LDVs'!$B71,'AEO 2023 Table 38'!$B:$B,0))</f>
        <v>0</v>
      </c>
      <c r="H71">
        <f>INDEX('AEO 2023 Table 38'!K:K,MATCH('psgr LDVs'!$B71,'AEO 2023 Table 38'!$B:$B,0))</f>
        <v>0</v>
      </c>
      <c r="I71">
        <f>INDEX('AEO 2023 Table 38'!L:L,MATCH('psgr LDVs'!$B71,'AEO 2023 Table 38'!$B:$B,0))</f>
        <v>0</v>
      </c>
      <c r="J71">
        <f>INDEX('AEO 2023 Table 38'!M:M,MATCH('psgr LDVs'!$B71,'AEO 2023 Table 38'!$B:$B,0))</f>
        <v>0</v>
      </c>
      <c r="K71">
        <f>INDEX('AEO 2023 Table 38'!N:N,MATCH('psgr LDVs'!$B71,'AEO 2023 Table 38'!$B:$B,0))</f>
        <v>0</v>
      </c>
      <c r="L71">
        <f>INDEX('AEO 2023 Table 38'!O:O,MATCH('psgr LDVs'!$B71,'AEO 2023 Table 38'!$B:$B,0))</f>
        <v>0</v>
      </c>
      <c r="M71">
        <f>INDEX('AEO 2023 Table 38'!P:P,MATCH('psgr LDVs'!$B71,'AEO 2023 Table 38'!$B:$B,0))</f>
        <v>0</v>
      </c>
      <c r="N71">
        <f>INDEX('AEO 2023 Table 38'!Q:Q,MATCH('psgr LDVs'!$B71,'AEO 2023 Table 38'!$B:$B,0))</f>
        <v>0</v>
      </c>
      <c r="O71">
        <f>INDEX('AEO 2023 Table 38'!R:R,MATCH('psgr LDVs'!$B71,'AEO 2023 Table 38'!$B:$B,0))</f>
        <v>0</v>
      </c>
      <c r="P71">
        <f>INDEX('AEO 2023 Table 38'!S:S,MATCH('psgr LDVs'!$B71,'AEO 2023 Table 38'!$B:$B,0))</f>
        <v>0</v>
      </c>
      <c r="Q71">
        <f>INDEX('AEO 2023 Table 38'!T:T,MATCH('psgr LDVs'!$B71,'AEO 2023 Table 38'!$B:$B,0))</f>
        <v>0</v>
      </c>
      <c r="R71">
        <f>INDEX('AEO 2023 Table 38'!U:U,MATCH('psgr LDVs'!$B71,'AEO 2023 Table 38'!$B:$B,0))</f>
        <v>0</v>
      </c>
      <c r="S71">
        <f>INDEX('AEO 2023 Table 38'!V:V,MATCH('psgr LDVs'!$B71,'AEO 2023 Table 38'!$B:$B,0))</f>
        <v>0</v>
      </c>
      <c r="T71">
        <f>INDEX('AEO 2023 Table 38'!W:W,MATCH('psgr LDVs'!$B71,'AEO 2023 Table 38'!$B:$B,0))</f>
        <v>0</v>
      </c>
      <c r="U71">
        <f>INDEX('AEO 2023 Table 38'!X:X,MATCH('psgr LDVs'!$B71,'AEO 2023 Table 38'!$B:$B,0))</f>
        <v>0</v>
      </c>
      <c r="V71">
        <f>INDEX('AEO 2023 Table 38'!Y:Y,MATCH('psgr LDVs'!$B71,'AEO 2023 Table 38'!$B:$B,0))</f>
        <v>0</v>
      </c>
      <c r="W71">
        <f>INDEX('AEO 2023 Table 38'!Z:Z,MATCH('psgr LDVs'!$B71,'AEO 2023 Table 38'!$B:$B,0))</f>
        <v>0</v>
      </c>
      <c r="X71">
        <f>INDEX('AEO 2023 Table 38'!AA:AA,MATCH('psgr LDVs'!$B71,'AEO 2023 Table 38'!$B:$B,0))</f>
        <v>0</v>
      </c>
      <c r="Y71">
        <f>INDEX('AEO 2023 Table 38'!AB:AB,MATCH('psgr LDVs'!$B71,'AEO 2023 Table 38'!$B:$B,0))</f>
        <v>0</v>
      </c>
      <c r="Z71">
        <f>INDEX('AEO 2023 Table 38'!AC:AC,MATCH('psgr LDVs'!$B71,'AEO 2023 Table 38'!$B:$B,0))</f>
        <v>0</v>
      </c>
      <c r="AA71">
        <f>INDEX('AEO 2023 Table 38'!AD:AD,MATCH('psgr LDVs'!$B71,'AEO 2023 Table 38'!$B:$B,0))</f>
        <v>0</v>
      </c>
      <c r="AB71">
        <f>INDEX('AEO 2023 Table 38'!AE:AE,MATCH('psgr LDVs'!$B71,'AEO 2023 Table 38'!$B:$B,0))</f>
        <v>0</v>
      </c>
      <c r="AC71">
        <f>INDEX('AEO 2023 Table 38'!AF:AF,MATCH('psgr LDVs'!$B71,'AEO 2023 Table 38'!$B:$B,0))</f>
        <v>0</v>
      </c>
      <c r="AD71">
        <f>INDEX('AEO 2023 Table 38'!AG:AG,MATCH('psgr LDVs'!$B71,'AEO 2023 Table 38'!$B:$B,0))</f>
        <v>0</v>
      </c>
      <c r="AE71">
        <f>INDEX('AEO 2023 Table 38'!AH:AH,MATCH('psgr LDVs'!$B71,'AEO 2023 Table 38'!$B:$B,0))</f>
        <v>0</v>
      </c>
      <c r="AF71">
        <f>INDEX('AEO 2023 Table 38'!AI:AI,MATCH('psgr LDVs'!$B71,'AEO 2023 Table 38'!$B:$B,0))</f>
        <v>0</v>
      </c>
      <c r="AG71">
        <f>INDEX('AEO 2023 Table 38'!AJ:AJ,MATCH('psgr LDVs'!$B71,'AEO 2023 Table 38'!$B:$B,0))</f>
        <v>0</v>
      </c>
    </row>
    <row r="72" spans="1:33">
      <c r="A72" s="117" t="s">
        <v>114</v>
      </c>
      <c r="B72" s="110" t="s">
        <v>948</v>
      </c>
      <c r="C72">
        <f>INDEX('AEO 2021 Table 38'!G:G,MATCH('psgr LDVs'!$B72,'AEO 2021 Table 38'!$B:$B,0))</f>
        <v>216.35252399999999</v>
      </c>
      <c r="D72">
        <f>INDEX('AEO 2022 Table 38'!H:H,MATCH('psgr LDVs'!$B72,'AEO 2022 Table 38'!$B:$B,0))</f>
        <v>462.29684400000002</v>
      </c>
      <c r="E72">
        <f>INDEX('AEO 2023 Table 38'!H:H,MATCH('psgr LDVs'!$B72,'AEO 2023 Table 38'!$B:$B,0))</f>
        <v>424.14459199999999</v>
      </c>
      <c r="F72">
        <f>INDEX('AEO 2023 Table 38'!I:I,MATCH('psgr LDVs'!$B72,'AEO 2023 Table 38'!$B:$B,0))</f>
        <v>462.089203</v>
      </c>
      <c r="G72">
        <f>INDEX('AEO 2023 Table 38'!J:J,MATCH('psgr LDVs'!$B72,'AEO 2023 Table 38'!$B:$B,0))</f>
        <v>517.81976299999997</v>
      </c>
      <c r="H72">
        <f>INDEX('AEO 2023 Table 38'!K:K,MATCH('psgr LDVs'!$B72,'AEO 2023 Table 38'!$B:$B,0))</f>
        <v>559.90588400000001</v>
      </c>
      <c r="I72">
        <f>INDEX('AEO 2023 Table 38'!L:L,MATCH('psgr LDVs'!$B72,'AEO 2023 Table 38'!$B:$B,0))</f>
        <v>591.00756799999999</v>
      </c>
      <c r="J72">
        <f>INDEX('AEO 2023 Table 38'!M:M,MATCH('psgr LDVs'!$B72,'AEO 2023 Table 38'!$B:$B,0))</f>
        <v>611.31097399999999</v>
      </c>
      <c r="K72">
        <f>INDEX('AEO 2023 Table 38'!N:N,MATCH('psgr LDVs'!$B72,'AEO 2023 Table 38'!$B:$B,0))</f>
        <v>633.68292199999996</v>
      </c>
      <c r="L72">
        <f>INDEX('AEO 2023 Table 38'!O:O,MATCH('psgr LDVs'!$B72,'AEO 2023 Table 38'!$B:$B,0))</f>
        <v>651.16674799999998</v>
      </c>
      <c r="M72">
        <f>INDEX('AEO 2023 Table 38'!P:P,MATCH('psgr LDVs'!$B72,'AEO 2023 Table 38'!$B:$B,0))</f>
        <v>659.717896</v>
      </c>
      <c r="N72">
        <f>INDEX('AEO 2023 Table 38'!Q:Q,MATCH('psgr LDVs'!$B72,'AEO 2023 Table 38'!$B:$B,0))</f>
        <v>665.91833499999996</v>
      </c>
      <c r="O72">
        <f>INDEX('AEO 2023 Table 38'!R:R,MATCH('psgr LDVs'!$B72,'AEO 2023 Table 38'!$B:$B,0))</f>
        <v>671.36035200000003</v>
      </c>
      <c r="P72">
        <f>INDEX('AEO 2023 Table 38'!S:S,MATCH('psgr LDVs'!$B72,'AEO 2023 Table 38'!$B:$B,0))</f>
        <v>679.89306599999998</v>
      </c>
      <c r="Q72">
        <f>INDEX('AEO 2023 Table 38'!T:T,MATCH('psgr LDVs'!$B72,'AEO 2023 Table 38'!$B:$B,0))</f>
        <v>692.94268799999998</v>
      </c>
      <c r="R72">
        <f>INDEX('AEO 2023 Table 38'!U:U,MATCH('psgr LDVs'!$B72,'AEO 2023 Table 38'!$B:$B,0))</f>
        <v>709.72357199999999</v>
      </c>
      <c r="S72">
        <f>INDEX('AEO 2023 Table 38'!V:V,MATCH('psgr LDVs'!$B72,'AEO 2023 Table 38'!$B:$B,0))</f>
        <v>722.40863000000002</v>
      </c>
      <c r="T72">
        <f>INDEX('AEO 2023 Table 38'!W:W,MATCH('psgr LDVs'!$B72,'AEO 2023 Table 38'!$B:$B,0))</f>
        <v>732.50128199999995</v>
      </c>
      <c r="U72">
        <f>INDEX('AEO 2023 Table 38'!X:X,MATCH('psgr LDVs'!$B72,'AEO 2023 Table 38'!$B:$B,0))</f>
        <v>743.16107199999999</v>
      </c>
      <c r="V72">
        <f>INDEX('AEO 2023 Table 38'!Y:Y,MATCH('psgr LDVs'!$B72,'AEO 2023 Table 38'!$B:$B,0))</f>
        <v>752.42138699999998</v>
      </c>
      <c r="W72">
        <f>INDEX('AEO 2023 Table 38'!Z:Z,MATCH('psgr LDVs'!$B72,'AEO 2023 Table 38'!$B:$B,0))</f>
        <v>759.00292999999999</v>
      </c>
      <c r="X72">
        <f>INDEX('AEO 2023 Table 38'!AA:AA,MATCH('psgr LDVs'!$B72,'AEO 2023 Table 38'!$B:$B,0))</f>
        <v>765.16339100000005</v>
      </c>
      <c r="Y72">
        <f>INDEX('AEO 2023 Table 38'!AB:AB,MATCH('psgr LDVs'!$B72,'AEO 2023 Table 38'!$B:$B,0))</f>
        <v>772.05480999999997</v>
      </c>
      <c r="Z72">
        <f>INDEX('AEO 2023 Table 38'!AC:AC,MATCH('psgr LDVs'!$B72,'AEO 2023 Table 38'!$B:$B,0))</f>
        <v>777.88085899999999</v>
      </c>
      <c r="AA72">
        <f>INDEX('AEO 2023 Table 38'!AD:AD,MATCH('psgr LDVs'!$B72,'AEO 2023 Table 38'!$B:$B,0))</f>
        <v>782.24713099999997</v>
      </c>
      <c r="AB72">
        <f>INDEX('AEO 2023 Table 38'!AE:AE,MATCH('psgr LDVs'!$B72,'AEO 2023 Table 38'!$B:$B,0))</f>
        <v>790.69506799999999</v>
      </c>
      <c r="AC72">
        <f>INDEX('AEO 2023 Table 38'!AF:AF,MATCH('psgr LDVs'!$B72,'AEO 2023 Table 38'!$B:$B,0))</f>
        <v>799.918274</v>
      </c>
      <c r="AD72">
        <f>INDEX('AEO 2023 Table 38'!AG:AG,MATCH('psgr LDVs'!$B72,'AEO 2023 Table 38'!$B:$B,0))</f>
        <v>804.86346400000002</v>
      </c>
      <c r="AE72">
        <f>INDEX('AEO 2023 Table 38'!AH:AH,MATCH('psgr LDVs'!$B72,'AEO 2023 Table 38'!$B:$B,0))</f>
        <v>807.47857699999997</v>
      </c>
      <c r="AF72">
        <f>INDEX('AEO 2023 Table 38'!AI:AI,MATCH('psgr LDVs'!$B72,'AEO 2023 Table 38'!$B:$B,0))</f>
        <v>813.30438200000003</v>
      </c>
      <c r="AG72">
        <f>INDEX('AEO 2023 Table 38'!AJ:AJ,MATCH('psgr LDVs'!$B72,'AEO 2023 Table 38'!$B:$B,0))</f>
        <v>822.03088400000001</v>
      </c>
    </row>
    <row r="73" spans="1:33">
      <c r="A73" s="117" t="s">
        <v>113</v>
      </c>
      <c r="B73" s="110" t="s">
        <v>949</v>
      </c>
      <c r="C73">
        <f>INDEX('AEO 2021 Table 38'!G:G,MATCH('psgr LDVs'!$B73,'AEO 2021 Table 38'!$B:$B,0))</f>
        <v>0.87621000000000004</v>
      </c>
      <c r="D73">
        <f>INDEX('AEO 2022 Table 38'!H:H,MATCH('psgr LDVs'!$B73,'AEO 2022 Table 38'!$B:$B,0))</f>
        <v>0.116912</v>
      </c>
      <c r="E73">
        <f>INDEX('AEO 2023 Table 38'!H:H,MATCH('psgr LDVs'!$B73,'AEO 2023 Table 38'!$B:$B,0))</f>
        <v>0.21535199999999999</v>
      </c>
      <c r="F73">
        <f>INDEX('AEO 2023 Table 38'!I:I,MATCH('psgr LDVs'!$B73,'AEO 2023 Table 38'!$B:$B,0))</f>
        <v>0.25267800000000001</v>
      </c>
      <c r="G73">
        <f>INDEX('AEO 2023 Table 38'!J:J,MATCH('psgr LDVs'!$B73,'AEO 2023 Table 38'!$B:$B,0))</f>
        <v>0.31358799999999998</v>
      </c>
      <c r="H73">
        <f>INDEX('AEO 2023 Table 38'!K:K,MATCH('psgr LDVs'!$B73,'AEO 2023 Table 38'!$B:$B,0))</f>
        <v>0.32094600000000001</v>
      </c>
      <c r="I73">
        <f>INDEX('AEO 2023 Table 38'!L:L,MATCH('psgr LDVs'!$B73,'AEO 2023 Table 38'!$B:$B,0))</f>
        <v>0.32094099999999998</v>
      </c>
      <c r="J73">
        <f>INDEX('AEO 2023 Table 38'!M:M,MATCH('psgr LDVs'!$B73,'AEO 2023 Table 38'!$B:$B,0))</f>
        <v>0.31694099999999997</v>
      </c>
      <c r="K73">
        <f>INDEX('AEO 2023 Table 38'!N:N,MATCH('psgr LDVs'!$B73,'AEO 2023 Table 38'!$B:$B,0))</f>
        <v>0.30403000000000002</v>
      </c>
      <c r="L73">
        <f>INDEX('AEO 2023 Table 38'!O:O,MATCH('psgr LDVs'!$B73,'AEO 2023 Table 38'!$B:$B,0))</f>
        <v>0.29777599999999999</v>
      </c>
      <c r="M73">
        <f>INDEX('AEO 2023 Table 38'!P:P,MATCH('psgr LDVs'!$B73,'AEO 2023 Table 38'!$B:$B,0))</f>
        <v>0.291906</v>
      </c>
      <c r="N73">
        <f>INDEX('AEO 2023 Table 38'!Q:Q,MATCH('psgr LDVs'!$B73,'AEO 2023 Table 38'!$B:$B,0))</f>
        <v>0.288024</v>
      </c>
      <c r="O73">
        <f>INDEX('AEO 2023 Table 38'!R:R,MATCH('psgr LDVs'!$B73,'AEO 2023 Table 38'!$B:$B,0))</f>
        <v>0.28636600000000001</v>
      </c>
      <c r="P73">
        <f>INDEX('AEO 2023 Table 38'!S:S,MATCH('psgr LDVs'!$B73,'AEO 2023 Table 38'!$B:$B,0))</f>
        <v>0.282914</v>
      </c>
      <c r="Q73">
        <f>INDEX('AEO 2023 Table 38'!T:T,MATCH('psgr LDVs'!$B73,'AEO 2023 Table 38'!$B:$B,0))</f>
        <v>0.28370899999999999</v>
      </c>
      <c r="R73">
        <f>INDEX('AEO 2023 Table 38'!U:U,MATCH('psgr LDVs'!$B73,'AEO 2023 Table 38'!$B:$B,0))</f>
        <v>0.28323599999999999</v>
      </c>
      <c r="S73">
        <f>INDEX('AEO 2023 Table 38'!V:V,MATCH('psgr LDVs'!$B73,'AEO 2023 Table 38'!$B:$B,0))</f>
        <v>0.287416</v>
      </c>
      <c r="T73">
        <f>INDEX('AEO 2023 Table 38'!W:W,MATCH('psgr LDVs'!$B73,'AEO 2023 Table 38'!$B:$B,0))</f>
        <v>0.28790300000000002</v>
      </c>
      <c r="U73">
        <f>INDEX('AEO 2023 Table 38'!X:X,MATCH('psgr LDVs'!$B73,'AEO 2023 Table 38'!$B:$B,0))</f>
        <v>0.28903099999999998</v>
      </c>
      <c r="V73">
        <f>INDEX('AEO 2023 Table 38'!Y:Y,MATCH('psgr LDVs'!$B73,'AEO 2023 Table 38'!$B:$B,0))</f>
        <v>0.29132200000000003</v>
      </c>
      <c r="W73">
        <f>INDEX('AEO 2023 Table 38'!Z:Z,MATCH('psgr LDVs'!$B73,'AEO 2023 Table 38'!$B:$B,0))</f>
        <v>0.294761</v>
      </c>
      <c r="X73">
        <f>INDEX('AEO 2023 Table 38'!AA:AA,MATCH('psgr LDVs'!$B73,'AEO 2023 Table 38'!$B:$B,0))</f>
        <v>0.29454799999999998</v>
      </c>
      <c r="Y73">
        <f>INDEX('AEO 2023 Table 38'!AB:AB,MATCH('psgr LDVs'!$B73,'AEO 2023 Table 38'!$B:$B,0))</f>
        <v>0.29633700000000002</v>
      </c>
      <c r="Z73">
        <f>INDEX('AEO 2023 Table 38'!AC:AC,MATCH('psgr LDVs'!$B73,'AEO 2023 Table 38'!$B:$B,0))</f>
        <v>0.296678</v>
      </c>
      <c r="AA73">
        <f>INDEX('AEO 2023 Table 38'!AD:AD,MATCH('psgr LDVs'!$B73,'AEO 2023 Table 38'!$B:$B,0))</f>
        <v>0.30166599999999999</v>
      </c>
      <c r="AB73">
        <f>INDEX('AEO 2023 Table 38'!AE:AE,MATCH('psgr LDVs'!$B73,'AEO 2023 Table 38'!$B:$B,0))</f>
        <v>0.303927</v>
      </c>
      <c r="AC73">
        <f>INDEX('AEO 2023 Table 38'!AF:AF,MATCH('psgr LDVs'!$B73,'AEO 2023 Table 38'!$B:$B,0))</f>
        <v>0.30986000000000002</v>
      </c>
      <c r="AD73">
        <f>INDEX('AEO 2023 Table 38'!AG:AG,MATCH('psgr LDVs'!$B73,'AEO 2023 Table 38'!$B:$B,0))</f>
        <v>0.313143</v>
      </c>
      <c r="AE73">
        <f>INDEX('AEO 2023 Table 38'!AH:AH,MATCH('psgr LDVs'!$B73,'AEO 2023 Table 38'!$B:$B,0))</f>
        <v>0.31870599999999999</v>
      </c>
      <c r="AF73">
        <f>INDEX('AEO 2023 Table 38'!AI:AI,MATCH('psgr LDVs'!$B73,'AEO 2023 Table 38'!$B:$B,0))</f>
        <v>0.32020700000000002</v>
      </c>
      <c r="AG73">
        <f>INDEX('AEO 2023 Table 38'!AJ:AJ,MATCH('psgr LDVs'!$B73,'AEO 2023 Table 38'!$B:$B,0))</f>
        <v>0.32733299999999999</v>
      </c>
    </row>
    <row r="74" spans="1:33">
      <c r="A74" s="117" t="s">
        <v>113</v>
      </c>
      <c r="B74" s="110" t="s">
        <v>950</v>
      </c>
      <c r="C74">
        <f>INDEX('AEO 2021 Table 38'!G:G,MATCH('psgr LDVs'!$B74,'AEO 2021 Table 38'!$B:$B,0))</f>
        <v>4.7817299999999996</v>
      </c>
      <c r="D74">
        <f>INDEX('AEO 2022 Table 38'!H:H,MATCH('psgr LDVs'!$B74,'AEO 2022 Table 38'!$B:$B,0))</f>
        <v>2.3052E-2</v>
      </c>
      <c r="E74">
        <f>INDEX('AEO 2023 Table 38'!H:H,MATCH('psgr LDVs'!$B74,'AEO 2023 Table 38'!$B:$B,0))</f>
        <v>3.4556999999999997E-2</v>
      </c>
      <c r="F74">
        <f>INDEX('AEO 2023 Table 38'!I:I,MATCH('psgr LDVs'!$B74,'AEO 2023 Table 38'!$B:$B,0))</f>
        <v>3.1774999999999998E-2</v>
      </c>
      <c r="G74">
        <f>INDEX('AEO 2023 Table 38'!J:J,MATCH('psgr LDVs'!$B74,'AEO 2023 Table 38'!$B:$B,0))</f>
        <v>3.4439999999999998E-2</v>
      </c>
      <c r="H74">
        <f>INDEX('AEO 2023 Table 38'!K:K,MATCH('psgr LDVs'!$B74,'AEO 2023 Table 38'!$B:$B,0))</f>
        <v>3.1509000000000002E-2</v>
      </c>
      <c r="I74">
        <f>INDEX('AEO 2023 Table 38'!L:L,MATCH('psgr LDVs'!$B74,'AEO 2023 Table 38'!$B:$B,0))</f>
        <v>3.2266999999999997E-2</v>
      </c>
      <c r="J74">
        <f>INDEX('AEO 2023 Table 38'!M:M,MATCH('psgr LDVs'!$B74,'AEO 2023 Table 38'!$B:$B,0))</f>
        <v>3.2687000000000001E-2</v>
      </c>
      <c r="K74">
        <f>INDEX('AEO 2023 Table 38'!N:N,MATCH('psgr LDVs'!$B74,'AEO 2023 Table 38'!$B:$B,0))</f>
        <v>3.2471E-2</v>
      </c>
      <c r="L74">
        <f>INDEX('AEO 2023 Table 38'!O:O,MATCH('psgr LDVs'!$B74,'AEO 2023 Table 38'!$B:$B,0))</f>
        <v>3.3000000000000002E-2</v>
      </c>
      <c r="M74">
        <f>INDEX('AEO 2023 Table 38'!P:P,MATCH('psgr LDVs'!$B74,'AEO 2023 Table 38'!$B:$B,0))</f>
        <v>3.2989999999999998E-2</v>
      </c>
      <c r="N74">
        <f>INDEX('AEO 2023 Table 38'!Q:Q,MATCH('psgr LDVs'!$B74,'AEO 2023 Table 38'!$B:$B,0))</f>
        <v>3.2897999999999997E-2</v>
      </c>
      <c r="O74">
        <f>INDEX('AEO 2023 Table 38'!R:R,MATCH('psgr LDVs'!$B74,'AEO 2023 Table 38'!$B:$B,0))</f>
        <v>3.3195000000000002E-2</v>
      </c>
      <c r="P74">
        <f>INDEX('AEO 2023 Table 38'!S:S,MATCH('psgr LDVs'!$B74,'AEO 2023 Table 38'!$B:$B,0))</f>
        <v>3.3092000000000003E-2</v>
      </c>
      <c r="Q74">
        <f>INDEX('AEO 2023 Table 38'!T:T,MATCH('psgr LDVs'!$B74,'AEO 2023 Table 38'!$B:$B,0))</f>
        <v>3.3481999999999998E-2</v>
      </c>
      <c r="R74">
        <f>INDEX('AEO 2023 Table 38'!U:U,MATCH('psgr LDVs'!$B74,'AEO 2023 Table 38'!$B:$B,0))</f>
        <v>3.3801999999999999E-2</v>
      </c>
      <c r="S74">
        <f>INDEX('AEO 2023 Table 38'!V:V,MATCH('psgr LDVs'!$B74,'AEO 2023 Table 38'!$B:$B,0))</f>
        <v>3.5118999999999997E-2</v>
      </c>
      <c r="T74">
        <f>INDEX('AEO 2023 Table 38'!W:W,MATCH('psgr LDVs'!$B74,'AEO 2023 Table 38'!$B:$B,0))</f>
        <v>3.5742000000000003E-2</v>
      </c>
      <c r="U74">
        <f>INDEX('AEO 2023 Table 38'!X:X,MATCH('psgr LDVs'!$B74,'AEO 2023 Table 38'!$B:$B,0))</f>
        <v>3.6436000000000003E-2</v>
      </c>
      <c r="V74">
        <f>INDEX('AEO 2023 Table 38'!Y:Y,MATCH('psgr LDVs'!$B74,'AEO 2023 Table 38'!$B:$B,0))</f>
        <v>3.7571E-2</v>
      </c>
      <c r="W74">
        <f>INDEX('AEO 2023 Table 38'!Z:Z,MATCH('psgr LDVs'!$B74,'AEO 2023 Table 38'!$B:$B,0))</f>
        <v>3.8517999999999997E-2</v>
      </c>
      <c r="X74">
        <f>INDEX('AEO 2023 Table 38'!AA:AA,MATCH('psgr LDVs'!$B74,'AEO 2023 Table 38'!$B:$B,0))</f>
        <v>3.9037000000000002E-2</v>
      </c>
      <c r="Y74">
        <f>INDEX('AEO 2023 Table 38'!AB:AB,MATCH('psgr LDVs'!$B74,'AEO 2023 Table 38'!$B:$B,0))</f>
        <v>3.9993000000000001E-2</v>
      </c>
      <c r="Z74">
        <f>INDEX('AEO 2023 Table 38'!AC:AC,MATCH('psgr LDVs'!$B74,'AEO 2023 Table 38'!$B:$B,0))</f>
        <v>4.0621999999999998E-2</v>
      </c>
      <c r="AA74">
        <f>INDEX('AEO 2023 Table 38'!AD:AD,MATCH('psgr LDVs'!$B74,'AEO 2023 Table 38'!$B:$B,0))</f>
        <v>4.2217999999999999E-2</v>
      </c>
      <c r="AB74">
        <f>INDEX('AEO 2023 Table 38'!AE:AE,MATCH('psgr LDVs'!$B74,'AEO 2023 Table 38'!$B:$B,0))</f>
        <v>4.3353000000000003E-2</v>
      </c>
      <c r="AC74">
        <f>INDEX('AEO 2023 Table 38'!AF:AF,MATCH('psgr LDVs'!$B74,'AEO 2023 Table 38'!$B:$B,0))</f>
        <v>4.4456000000000002E-2</v>
      </c>
      <c r="AD74">
        <f>INDEX('AEO 2023 Table 38'!AG:AG,MATCH('psgr LDVs'!$B74,'AEO 2023 Table 38'!$B:$B,0))</f>
        <v>4.5654E-2</v>
      </c>
      <c r="AE74">
        <f>INDEX('AEO 2023 Table 38'!AH:AH,MATCH('psgr LDVs'!$B74,'AEO 2023 Table 38'!$B:$B,0))</f>
        <v>4.7683999999999997E-2</v>
      </c>
      <c r="AF74">
        <f>INDEX('AEO 2023 Table 38'!AI:AI,MATCH('psgr LDVs'!$B74,'AEO 2023 Table 38'!$B:$B,0))</f>
        <v>4.8918999999999997E-2</v>
      </c>
      <c r="AG74">
        <f>INDEX('AEO 2023 Table 38'!AJ:AJ,MATCH('psgr LDVs'!$B74,'AEO 2023 Table 38'!$B:$B,0))</f>
        <v>5.1341999999999999E-2</v>
      </c>
    </row>
    <row r="75" spans="1:33">
      <c r="A75" s="117" t="s">
        <v>853</v>
      </c>
      <c r="B75" s="110" t="s">
        <v>951</v>
      </c>
      <c r="C75">
        <f>INDEX('AEO 2021 Table 38'!G:G,MATCH('psgr LDVs'!$B75,'AEO 2021 Table 38'!$B:$B,0))</f>
        <v>0.89677600000000002</v>
      </c>
      <c r="D75">
        <f>INDEX('AEO 2022 Table 38'!H:H,MATCH('psgr LDVs'!$B75,'AEO 2022 Table 38'!$B:$B,0))</f>
        <v>0.48673100000000002</v>
      </c>
      <c r="E75">
        <f>INDEX('AEO 2023 Table 38'!H:H,MATCH('psgr LDVs'!$B75,'AEO 2023 Table 38'!$B:$B,0))</f>
        <v>0.41672700000000001</v>
      </c>
      <c r="F75">
        <f>INDEX('AEO 2023 Table 38'!I:I,MATCH('psgr LDVs'!$B75,'AEO 2023 Table 38'!$B:$B,0))</f>
        <v>0.62391600000000003</v>
      </c>
      <c r="G75">
        <f>INDEX('AEO 2023 Table 38'!J:J,MATCH('psgr LDVs'!$B75,'AEO 2023 Table 38'!$B:$B,0))</f>
        <v>0.72652399999999995</v>
      </c>
      <c r="H75">
        <f>INDEX('AEO 2023 Table 38'!K:K,MATCH('psgr LDVs'!$B75,'AEO 2023 Table 38'!$B:$B,0))</f>
        <v>0.756413</v>
      </c>
      <c r="I75">
        <f>INDEX('AEO 2023 Table 38'!L:L,MATCH('psgr LDVs'!$B75,'AEO 2023 Table 38'!$B:$B,0))</f>
        <v>0.78298999999999996</v>
      </c>
      <c r="J75">
        <f>INDEX('AEO 2023 Table 38'!M:M,MATCH('psgr LDVs'!$B75,'AEO 2023 Table 38'!$B:$B,0))</f>
        <v>0.81542000000000003</v>
      </c>
      <c r="K75">
        <f>INDEX('AEO 2023 Table 38'!N:N,MATCH('psgr LDVs'!$B75,'AEO 2023 Table 38'!$B:$B,0))</f>
        <v>0.81527899999999998</v>
      </c>
      <c r="L75">
        <f>INDEX('AEO 2023 Table 38'!O:O,MATCH('psgr LDVs'!$B75,'AEO 2023 Table 38'!$B:$B,0))</f>
        <v>0.84182699999999999</v>
      </c>
      <c r="M75">
        <f>INDEX('AEO 2023 Table 38'!P:P,MATCH('psgr LDVs'!$B75,'AEO 2023 Table 38'!$B:$B,0))</f>
        <v>0.84448900000000005</v>
      </c>
      <c r="N75">
        <f>INDEX('AEO 2023 Table 38'!Q:Q,MATCH('psgr LDVs'!$B75,'AEO 2023 Table 38'!$B:$B,0))</f>
        <v>0.84753299999999998</v>
      </c>
      <c r="O75">
        <f>INDEX('AEO 2023 Table 38'!R:R,MATCH('psgr LDVs'!$B75,'AEO 2023 Table 38'!$B:$B,0))</f>
        <v>0.85206899999999997</v>
      </c>
      <c r="P75">
        <f>INDEX('AEO 2023 Table 38'!S:S,MATCH('psgr LDVs'!$B75,'AEO 2023 Table 38'!$B:$B,0))</f>
        <v>0.85263900000000004</v>
      </c>
      <c r="Q75">
        <f>INDEX('AEO 2023 Table 38'!T:T,MATCH('psgr LDVs'!$B75,'AEO 2023 Table 38'!$B:$B,0))</f>
        <v>0.86738999999999999</v>
      </c>
      <c r="R75">
        <f>INDEX('AEO 2023 Table 38'!U:U,MATCH('psgr LDVs'!$B75,'AEO 2023 Table 38'!$B:$B,0))</f>
        <v>0.88799499999999998</v>
      </c>
      <c r="S75">
        <f>INDEX('AEO 2023 Table 38'!V:V,MATCH('psgr LDVs'!$B75,'AEO 2023 Table 38'!$B:$B,0))</f>
        <v>0.92534099999999997</v>
      </c>
      <c r="T75">
        <f>INDEX('AEO 2023 Table 38'!W:W,MATCH('psgr LDVs'!$B75,'AEO 2023 Table 38'!$B:$B,0))</f>
        <v>0.95724500000000001</v>
      </c>
      <c r="U75">
        <f>INDEX('AEO 2023 Table 38'!X:X,MATCH('psgr LDVs'!$B75,'AEO 2023 Table 38'!$B:$B,0))</f>
        <v>0.98814100000000005</v>
      </c>
      <c r="V75">
        <f>INDEX('AEO 2023 Table 38'!Y:Y,MATCH('psgr LDVs'!$B75,'AEO 2023 Table 38'!$B:$B,0))</f>
        <v>1.0319990000000001</v>
      </c>
      <c r="W75">
        <f>INDEX('AEO 2023 Table 38'!Z:Z,MATCH('psgr LDVs'!$B75,'AEO 2023 Table 38'!$B:$B,0))</f>
        <v>1.0732839999999999</v>
      </c>
      <c r="X75">
        <f>INDEX('AEO 2023 Table 38'!AA:AA,MATCH('psgr LDVs'!$B75,'AEO 2023 Table 38'!$B:$B,0))</f>
        <v>1.106222</v>
      </c>
      <c r="Y75">
        <f>INDEX('AEO 2023 Table 38'!AB:AB,MATCH('psgr LDVs'!$B75,'AEO 2023 Table 38'!$B:$B,0))</f>
        <v>1.149462</v>
      </c>
      <c r="Z75">
        <f>INDEX('AEO 2023 Table 38'!AC:AC,MATCH('psgr LDVs'!$B75,'AEO 2023 Table 38'!$B:$B,0))</f>
        <v>1.1930810000000001</v>
      </c>
      <c r="AA75">
        <f>INDEX('AEO 2023 Table 38'!AD:AD,MATCH('psgr LDVs'!$B75,'AEO 2023 Table 38'!$B:$B,0))</f>
        <v>1.255312</v>
      </c>
      <c r="AB75">
        <f>INDEX('AEO 2023 Table 38'!AE:AE,MATCH('psgr LDVs'!$B75,'AEO 2023 Table 38'!$B:$B,0))</f>
        <v>1.317035</v>
      </c>
      <c r="AC75">
        <f>INDEX('AEO 2023 Table 38'!AF:AF,MATCH('psgr LDVs'!$B75,'AEO 2023 Table 38'!$B:$B,0))</f>
        <v>1.4072070000000001</v>
      </c>
      <c r="AD75">
        <f>INDEX('AEO 2023 Table 38'!AG:AG,MATCH('psgr LDVs'!$B75,'AEO 2023 Table 38'!$B:$B,0))</f>
        <v>1.472116</v>
      </c>
      <c r="AE75">
        <f>INDEX('AEO 2023 Table 38'!AH:AH,MATCH('psgr LDVs'!$B75,'AEO 2023 Table 38'!$B:$B,0))</f>
        <v>1.544786</v>
      </c>
      <c r="AF75">
        <f>INDEX('AEO 2023 Table 38'!AI:AI,MATCH('psgr LDVs'!$B75,'AEO 2023 Table 38'!$B:$B,0))</f>
        <v>1.6163719999999999</v>
      </c>
      <c r="AG75">
        <f>INDEX('AEO 2023 Table 38'!AJ:AJ,MATCH('psgr LDVs'!$B75,'AEO 2023 Table 38'!$B:$B,0))</f>
        <v>1.7232289999999999</v>
      </c>
    </row>
    <row r="76" spans="1:33">
      <c r="A76" s="117" t="s">
        <v>853</v>
      </c>
      <c r="B76" s="110" t="s">
        <v>952</v>
      </c>
      <c r="C76">
        <f>INDEX('AEO 2021 Table 38'!G:G,MATCH('psgr LDVs'!$B76,'AEO 2021 Table 38'!$B:$B,0))</f>
        <v>3.090303</v>
      </c>
      <c r="D76">
        <f>INDEX('AEO 2022 Table 38'!H:H,MATCH('psgr LDVs'!$B76,'AEO 2022 Table 38'!$B:$B,0))</f>
        <v>6.3540000000000003E-3</v>
      </c>
      <c r="E76">
        <f>INDEX('AEO 2023 Table 38'!H:H,MATCH('psgr LDVs'!$B76,'AEO 2023 Table 38'!$B:$B,0))</f>
        <v>6.1060000000000003E-3</v>
      </c>
      <c r="F76">
        <f>INDEX('AEO 2023 Table 38'!I:I,MATCH('psgr LDVs'!$B76,'AEO 2023 Table 38'!$B:$B,0))</f>
        <v>5.803E-3</v>
      </c>
      <c r="G76">
        <f>INDEX('AEO 2023 Table 38'!J:J,MATCH('psgr LDVs'!$B76,'AEO 2023 Table 38'!$B:$B,0))</f>
        <v>6.646E-3</v>
      </c>
      <c r="H76">
        <f>INDEX('AEO 2023 Table 38'!K:K,MATCH('psgr LDVs'!$B76,'AEO 2023 Table 38'!$B:$B,0))</f>
        <v>6.6039999999999996E-3</v>
      </c>
      <c r="I76">
        <f>INDEX('AEO 2023 Table 38'!L:L,MATCH('psgr LDVs'!$B76,'AEO 2023 Table 38'!$B:$B,0))</f>
        <v>6.9239999999999996E-3</v>
      </c>
      <c r="J76">
        <f>INDEX('AEO 2023 Table 38'!M:M,MATCH('psgr LDVs'!$B76,'AEO 2023 Table 38'!$B:$B,0))</f>
        <v>7.0829999999999999E-3</v>
      </c>
      <c r="K76">
        <f>INDEX('AEO 2023 Table 38'!N:N,MATCH('psgr LDVs'!$B76,'AEO 2023 Table 38'!$B:$B,0))</f>
        <v>6.9680000000000002E-3</v>
      </c>
      <c r="L76">
        <f>INDEX('AEO 2023 Table 38'!O:O,MATCH('psgr LDVs'!$B76,'AEO 2023 Table 38'!$B:$B,0))</f>
        <v>6.992E-3</v>
      </c>
      <c r="M76">
        <f>INDEX('AEO 2023 Table 38'!P:P,MATCH('psgr LDVs'!$B76,'AEO 2023 Table 38'!$B:$B,0))</f>
        <v>6.829E-3</v>
      </c>
      <c r="N76">
        <f>INDEX('AEO 2023 Table 38'!Q:Q,MATCH('psgr LDVs'!$B76,'AEO 2023 Table 38'!$B:$B,0))</f>
        <v>6.6569999999999997E-3</v>
      </c>
      <c r="O76">
        <f>INDEX('AEO 2023 Table 38'!R:R,MATCH('psgr LDVs'!$B76,'AEO 2023 Table 38'!$B:$B,0))</f>
        <v>6.4980000000000003E-3</v>
      </c>
      <c r="P76">
        <f>INDEX('AEO 2023 Table 38'!S:S,MATCH('psgr LDVs'!$B76,'AEO 2023 Table 38'!$B:$B,0))</f>
        <v>6.3150000000000003E-3</v>
      </c>
      <c r="Q76">
        <f>INDEX('AEO 2023 Table 38'!T:T,MATCH('psgr LDVs'!$B76,'AEO 2023 Table 38'!$B:$B,0))</f>
        <v>6.2399999999999999E-3</v>
      </c>
      <c r="R76">
        <f>INDEX('AEO 2023 Table 38'!U:U,MATCH('psgr LDVs'!$B76,'AEO 2023 Table 38'!$B:$B,0))</f>
        <v>6.2360000000000002E-3</v>
      </c>
      <c r="S76">
        <f>INDEX('AEO 2023 Table 38'!V:V,MATCH('psgr LDVs'!$B76,'AEO 2023 Table 38'!$B:$B,0))</f>
        <v>6.3720000000000001E-3</v>
      </c>
      <c r="T76">
        <f>INDEX('AEO 2023 Table 38'!W:W,MATCH('psgr LDVs'!$B76,'AEO 2023 Table 38'!$B:$B,0))</f>
        <v>6.4229999999999999E-3</v>
      </c>
      <c r="U76">
        <f>INDEX('AEO 2023 Table 38'!X:X,MATCH('psgr LDVs'!$B76,'AEO 2023 Table 38'!$B:$B,0))</f>
        <v>6.4469999999999996E-3</v>
      </c>
      <c r="V76">
        <f>INDEX('AEO 2023 Table 38'!Y:Y,MATCH('psgr LDVs'!$B76,'AEO 2023 Table 38'!$B:$B,0))</f>
        <v>6.6049999999999998E-3</v>
      </c>
      <c r="W76">
        <f>INDEX('AEO 2023 Table 38'!Z:Z,MATCH('psgr LDVs'!$B76,'AEO 2023 Table 38'!$B:$B,0))</f>
        <v>6.6689999999999996E-3</v>
      </c>
      <c r="X76">
        <f>INDEX('AEO 2023 Table 38'!AA:AA,MATCH('psgr LDVs'!$B76,'AEO 2023 Table 38'!$B:$B,0))</f>
        <v>6.6930000000000002E-3</v>
      </c>
      <c r="Y76">
        <f>INDEX('AEO 2023 Table 38'!AB:AB,MATCH('psgr LDVs'!$B76,'AEO 2023 Table 38'!$B:$B,0))</f>
        <v>6.7949999999999998E-3</v>
      </c>
      <c r="Z76">
        <f>INDEX('AEO 2023 Table 38'!AC:AC,MATCH('psgr LDVs'!$B76,'AEO 2023 Table 38'!$B:$B,0))</f>
        <v>6.8789999999999997E-3</v>
      </c>
      <c r="AA76">
        <f>INDEX('AEO 2023 Table 38'!AD:AD,MATCH('psgr LDVs'!$B76,'AEO 2023 Table 38'!$B:$B,0))</f>
        <v>7.097E-3</v>
      </c>
      <c r="AB76">
        <f>INDEX('AEO 2023 Table 38'!AE:AE,MATCH('psgr LDVs'!$B76,'AEO 2023 Table 38'!$B:$B,0))</f>
        <v>7.2690000000000003E-3</v>
      </c>
      <c r="AC76">
        <f>INDEX('AEO 2023 Table 38'!AF:AF,MATCH('psgr LDVs'!$B76,'AEO 2023 Table 38'!$B:$B,0))</f>
        <v>7.77E-3</v>
      </c>
      <c r="AD76">
        <f>INDEX('AEO 2023 Table 38'!AG:AG,MATCH('psgr LDVs'!$B76,'AEO 2023 Table 38'!$B:$B,0))</f>
        <v>7.9070000000000008E-3</v>
      </c>
      <c r="AE76">
        <f>INDEX('AEO 2023 Table 38'!AH:AH,MATCH('psgr LDVs'!$B76,'AEO 2023 Table 38'!$B:$B,0))</f>
        <v>8.1290000000000008E-3</v>
      </c>
      <c r="AF76">
        <f>INDEX('AEO 2023 Table 38'!AI:AI,MATCH('psgr LDVs'!$B76,'AEO 2023 Table 38'!$B:$B,0))</f>
        <v>8.3219999999999995E-3</v>
      </c>
      <c r="AG76">
        <f>INDEX('AEO 2023 Table 38'!AJ:AJ,MATCH('psgr LDVs'!$B76,'AEO 2023 Table 38'!$B:$B,0))</f>
        <v>8.7170000000000008E-3</v>
      </c>
    </row>
    <row r="77" spans="1:33">
      <c r="A77" s="117" t="s">
        <v>854</v>
      </c>
      <c r="B77" s="110" t="s">
        <v>953</v>
      </c>
      <c r="C77">
        <f>INDEX('AEO 2021 Table 38'!G:G,MATCH('psgr LDVs'!$B77,'AEO 2021 Table 38'!$B:$B,0))</f>
        <v>0</v>
      </c>
      <c r="D77">
        <f>INDEX('AEO 2022 Table 38'!H:H,MATCH('psgr LDVs'!$B77,'AEO 2022 Table 38'!$B:$B,0))</f>
        <v>0</v>
      </c>
      <c r="E77">
        <f>INDEX('AEO 2023 Table 38'!H:H,MATCH('psgr LDVs'!$B77,'AEO 2023 Table 38'!$B:$B,0))</f>
        <v>0</v>
      </c>
      <c r="F77">
        <f>INDEX('AEO 2023 Table 38'!I:I,MATCH('psgr LDVs'!$B77,'AEO 2023 Table 38'!$B:$B,0))</f>
        <v>0</v>
      </c>
      <c r="G77">
        <f>INDEX('AEO 2023 Table 38'!J:J,MATCH('psgr LDVs'!$B77,'AEO 2023 Table 38'!$B:$B,0))</f>
        <v>0</v>
      </c>
      <c r="H77">
        <f>INDEX('AEO 2023 Table 38'!K:K,MATCH('psgr LDVs'!$B77,'AEO 2023 Table 38'!$B:$B,0))</f>
        <v>0</v>
      </c>
      <c r="I77">
        <f>INDEX('AEO 2023 Table 38'!L:L,MATCH('psgr LDVs'!$B77,'AEO 2023 Table 38'!$B:$B,0))</f>
        <v>0</v>
      </c>
      <c r="J77">
        <f>INDEX('AEO 2023 Table 38'!M:M,MATCH('psgr LDVs'!$B77,'AEO 2023 Table 38'!$B:$B,0))</f>
        <v>0</v>
      </c>
      <c r="K77">
        <f>INDEX('AEO 2023 Table 38'!N:N,MATCH('psgr LDVs'!$B77,'AEO 2023 Table 38'!$B:$B,0))</f>
        <v>0</v>
      </c>
      <c r="L77">
        <f>INDEX('AEO 2023 Table 38'!O:O,MATCH('psgr LDVs'!$B77,'AEO 2023 Table 38'!$B:$B,0))</f>
        <v>0</v>
      </c>
      <c r="M77">
        <f>INDEX('AEO 2023 Table 38'!P:P,MATCH('psgr LDVs'!$B77,'AEO 2023 Table 38'!$B:$B,0))</f>
        <v>0</v>
      </c>
      <c r="N77">
        <f>INDEX('AEO 2023 Table 38'!Q:Q,MATCH('psgr LDVs'!$B77,'AEO 2023 Table 38'!$B:$B,0))</f>
        <v>0</v>
      </c>
      <c r="O77">
        <f>INDEX('AEO 2023 Table 38'!R:R,MATCH('psgr LDVs'!$B77,'AEO 2023 Table 38'!$B:$B,0))</f>
        <v>0</v>
      </c>
      <c r="P77">
        <f>INDEX('AEO 2023 Table 38'!S:S,MATCH('psgr LDVs'!$B77,'AEO 2023 Table 38'!$B:$B,0))</f>
        <v>0</v>
      </c>
      <c r="Q77">
        <f>INDEX('AEO 2023 Table 38'!T:T,MATCH('psgr LDVs'!$B77,'AEO 2023 Table 38'!$B:$B,0))</f>
        <v>0</v>
      </c>
      <c r="R77">
        <f>INDEX('AEO 2023 Table 38'!U:U,MATCH('psgr LDVs'!$B77,'AEO 2023 Table 38'!$B:$B,0))</f>
        <v>0</v>
      </c>
      <c r="S77">
        <f>INDEX('AEO 2023 Table 38'!V:V,MATCH('psgr LDVs'!$B77,'AEO 2023 Table 38'!$B:$B,0))</f>
        <v>0</v>
      </c>
      <c r="T77">
        <f>INDEX('AEO 2023 Table 38'!W:W,MATCH('psgr LDVs'!$B77,'AEO 2023 Table 38'!$B:$B,0))</f>
        <v>0</v>
      </c>
      <c r="U77">
        <f>INDEX('AEO 2023 Table 38'!X:X,MATCH('psgr LDVs'!$B77,'AEO 2023 Table 38'!$B:$B,0))</f>
        <v>0</v>
      </c>
      <c r="V77">
        <f>INDEX('AEO 2023 Table 38'!Y:Y,MATCH('psgr LDVs'!$B77,'AEO 2023 Table 38'!$B:$B,0))</f>
        <v>0</v>
      </c>
      <c r="W77">
        <f>INDEX('AEO 2023 Table 38'!Z:Z,MATCH('psgr LDVs'!$B77,'AEO 2023 Table 38'!$B:$B,0))</f>
        <v>0</v>
      </c>
      <c r="X77">
        <f>INDEX('AEO 2023 Table 38'!AA:AA,MATCH('psgr LDVs'!$B77,'AEO 2023 Table 38'!$B:$B,0))</f>
        <v>0</v>
      </c>
      <c r="Y77">
        <f>INDEX('AEO 2023 Table 38'!AB:AB,MATCH('psgr LDVs'!$B77,'AEO 2023 Table 38'!$B:$B,0))</f>
        <v>0</v>
      </c>
      <c r="Z77">
        <f>INDEX('AEO 2023 Table 38'!AC:AC,MATCH('psgr LDVs'!$B77,'AEO 2023 Table 38'!$B:$B,0))</f>
        <v>0</v>
      </c>
      <c r="AA77">
        <f>INDEX('AEO 2023 Table 38'!AD:AD,MATCH('psgr LDVs'!$B77,'AEO 2023 Table 38'!$B:$B,0))</f>
        <v>0</v>
      </c>
      <c r="AB77">
        <f>INDEX('AEO 2023 Table 38'!AE:AE,MATCH('psgr LDVs'!$B77,'AEO 2023 Table 38'!$B:$B,0))</f>
        <v>0</v>
      </c>
      <c r="AC77">
        <f>INDEX('AEO 2023 Table 38'!AF:AF,MATCH('psgr LDVs'!$B77,'AEO 2023 Table 38'!$B:$B,0))</f>
        <v>0</v>
      </c>
      <c r="AD77">
        <f>INDEX('AEO 2023 Table 38'!AG:AG,MATCH('psgr LDVs'!$B77,'AEO 2023 Table 38'!$B:$B,0))</f>
        <v>0</v>
      </c>
      <c r="AE77">
        <f>INDEX('AEO 2023 Table 38'!AH:AH,MATCH('psgr LDVs'!$B77,'AEO 2023 Table 38'!$B:$B,0))</f>
        <v>0</v>
      </c>
      <c r="AF77">
        <f>INDEX('AEO 2023 Table 38'!AI:AI,MATCH('psgr LDVs'!$B77,'AEO 2023 Table 38'!$B:$B,0))</f>
        <v>0</v>
      </c>
      <c r="AG77">
        <f>INDEX('AEO 2023 Table 38'!AJ:AJ,MATCH('psgr LDVs'!$B77,'AEO 2023 Table 38'!$B:$B,0))</f>
        <v>0</v>
      </c>
    </row>
    <row r="78" spans="1:33">
      <c r="A78" s="117" t="s">
        <v>854</v>
      </c>
      <c r="B78" s="110" t="s">
        <v>954</v>
      </c>
      <c r="C78">
        <f>INDEX('AEO 2021 Table 38'!G:G,MATCH('psgr LDVs'!$B78,'AEO 2021 Table 38'!$B:$B,0))</f>
        <v>5.2639999999999996E-3</v>
      </c>
      <c r="D78">
        <f>INDEX('AEO 2022 Table 38'!H:H,MATCH('psgr LDVs'!$B78,'AEO 2022 Table 38'!$B:$B,0))</f>
        <v>6.5600000000000001E-4</v>
      </c>
      <c r="E78">
        <f>INDEX('AEO 2023 Table 38'!H:H,MATCH('psgr LDVs'!$B78,'AEO 2023 Table 38'!$B:$B,0))</f>
        <v>2.0339999999999998E-3</v>
      </c>
      <c r="F78">
        <f>INDEX('AEO 2023 Table 38'!I:I,MATCH('psgr LDVs'!$B78,'AEO 2023 Table 38'!$B:$B,0))</f>
        <v>4.2249999999999996E-3</v>
      </c>
      <c r="G78">
        <f>INDEX('AEO 2023 Table 38'!J:J,MATCH('psgr LDVs'!$B78,'AEO 2023 Table 38'!$B:$B,0))</f>
        <v>6.6280000000000002E-3</v>
      </c>
      <c r="H78">
        <f>INDEX('AEO 2023 Table 38'!K:K,MATCH('psgr LDVs'!$B78,'AEO 2023 Table 38'!$B:$B,0))</f>
        <v>9.1800000000000007E-3</v>
      </c>
      <c r="I78">
        <f>INDEX('AEO 2023 Table 38'!L:L,MATCH('psgr LDVs'!$B78,'AEO 2023 Table 38'!$B:$B,0))</f>
        <v>1.1653E-2</v>
      </c>
      <c r="J78">
        <f>INDEX('AEO 2023 Table 38'!M:M,MATCH('psgr LDVs'!$B78,'AEO 2023 Table 38'!$B:$B,0))</f>
        <v>1.3968E-2</v>
      </c>
      <c r="K78">
        <f>INDEX('AEO 2023 Table 38'!N:N,MATCH('psgr LDVs'!$B78,'AEO 2023 Table 38'!$B:$B,0))</f>
        <v>1.6271000000000001E-2</v>
      </c>
      <c r="L78">
        <f>INDEX('AEO 2023 Table 38'!O:O,MATCH('psgr LDVs'!$B78,'AEO 2023 Table 38'!$B:$B,0))</f>
        <v>1.8672000000000001E-2</v>
      </c>
      <c r="M78">
        <f>INDEX('AEO 2023 Table 38'!P:P,MATCH('psgr LDVs'!$B78,'AEO 2023 Table 38'!$B:$B,0))</f>
        <v>2.0910999999999999E-2</v>
      </c>
      <c r="N78">
        <f>INDEX('AEO 2023 Table 38'!Q:Q,MATCH('psgr LDVs'!$B78,'AEO 2023 Table 38'!$B:$B,0))</f>
        <v>2.3172999999999999E-2</v>
      </c>
      <c r="O78">
        <f>INDEX('AEO 2023 Table 38'!R:R,MATCH('psgr LDVs'!$B78,'AEO 2023 Table 38'!$B:$B,0))</f>
        <v>2.5411E-2</v>
      </c>
      <c r="P78">
        <f>INDEX('AEO 2023 Table 38'!S:S,MATCH('psgr LDVs'!$B78,'AEO 2023 Table 38'!$B:$B,0))</f>
        <v>2.7647000000000001E-2</v>
      </c>
      <c r="Q78">
        <f>INDEX('AEO 2023 Table 38'!T:T,MATCH('psgr LDVs'!$B78,'AEO 2023 Table 38'!$B:$B,0))</f>
        <v>3.0044000000000001E-2</v>
      </c>
      <c r="R78">
        <f>INDEX('AEO 2023 Table 38'!U:U,MATCH('psgr LDVs'!$B78,'AEO 2023 Table 38'!$B:$B,0))</f>
        <v>3.2647000000000002E-2</v>
      </c>
      <c r="S78">
        <f>INDEX('AEO 2023 Table 38'!V:V,MATCH('psgr LDVs'!$B78,'AEO 2023 Table 38'!$B:$B,0))</f>
        <v>3.5303000000000001E-2</v>
      </c>
      <c r="T78">
        <f>INDEX('AEO 2023 Table 38'!W:W,MATCH('psgr LDVs'!$B78,'AEO 2023 Table 38'!$B:$B,0))</f>
        <v>3.8024000000000002E-2</v>
      </c>
      <c r="U78">
        <f>INDEX('AEO 2023 Table 38'!X:X,MATCH('psgr LDVs'!$B78,'AEO 2023 Table 38'!$B:$B,0))</f>
        <v>4.0863999999999998E-2</v>
      </c>
      <c r="V78">
        <f>INDEX('AEO 2023 Table 38'!Y:Y,MATCH('psgr LDVs'!$B78,'AEO 2023 Table 38'!$B:$B,0))</f>
        <v>4.3702999999999999E-2</v>
      </c>
      <c r="W78">
        <f>INDEX('AEO 2023 Table 38'!Z:Z,MATCH('psgr LDVs'!$B78,'AEO 2023 Table 38'!$B:$B,0))</f>
        <v>4.6681E-2</v>
      </c>
      <c r="X78">
        <f>INDEX('AEO 2023 Table 38'!AA:AA,MATCH('psgr LDVs'!$B78,'AEO 2023 Table 38'!$B:$B,0))</f>
        <v>4.9474999999999998E-2</v>
      </c>
      <c r="Y78">
        <f>INDEX('AEO 2023 Table 38'!AB:AB,MATCH('psgr LDVs'!$B78,'AEO 2023 Table 38'!$B:$B,0))</f>
        <v>5.2331000000000003E-2</v>
      </c>
      <c r="Z78">
        <f>INDEX('AEO 2023 Table 38'!AC:AC,MATCH('psgr LDVs'!$B78,'AEO 2023 Table 38'!$B:$B,0))</f>
        <v>5.5236E-2</v>
      </c>
      <c r="AA78">
        <f>INDEX('AEO 2023 Table 38'!AD:AD,MATCH('psgr LDVs'!$B78,'AEO 2023 Table 38'!$B:$B,0))</f>
        <v>5.8096000000000002E-2</v>
      </c>
      <c r="AB78">
        <f>INDEX('AEO 2023 Table 38'!AE:AE,MATCH('psgr LDVs'!$B78,'AEO 2023 Table 38'!$B:$B,0))</f>
        <v>6.1351999999999997E-2</v>
      </c>
      <c r="AC78">
        <f>INDEX('AEO 2023 Table 38'!AF:AF,MATCH('psgr LDVs'!$B78,'AEO 2023 Table 38'!$B:$B,0))</f>
        <v>6.4301999999999998E-2</v>
      </c>
      <c r="AD78">
        <f>INDEX('AEO 2023 Table 38'!AG:AG,MATCH('psgr LDVs'!$B78,'AEO 2023 Table 38'!$B:$B,0))</f>
        <v>6.7421999999999996E-2</v>
      </c>
      <c r="AE78">
        <f>INDEX('AEO 2023 Table 38'!AH:AH,MATCH('psgr LDVs'!$B78,'AEO 2023 Table 38'!$B:$B,0))</f>
        <v>7.0310999999999998E-2</v>
      </c>
      <c r="AF78">
        <f>INDEX('AEO 2023 Table 38'!AI:AI,MATCH('psgr LDVs'!$B78,'AEO 2023 Table 38'!$B:$B,0))</f>
        <v>7.3610999999999996E-2</v>
      </c>
      <c r="AG78">
        <f>INDEX('AEO 2023 Table 38'!AJ:AJ,MATCH('psgr LDVs'!$B78,'AEO 2023 Table 38'!$B:$B,0))</f>
        <v>7.7048000000000005E-2</v>
      </c>
    </row>
    <row r="79" spans="1:33">
      <c r="A79" s="117"/>
      <c r="B79" s="110" t="s">
        <v>955</v>
      </c>
      <c r="C79">
        <f>INDEX('AEO 2021 Table 38'!G:G,MATCH('psgr LDVs'!$B79,'AEO 2021 Table 38'!$B:$B,0))</f>
        <v>945.776611</v>
      </c>
      <c r="D79">
        <f>INDEX('AEO 2022 Table 38'!H:H,MATCH('psgr LDVs'!$B79,'AEO 2022 Table 38'!$B:$B,0))</f>
        <v>1298.995361</v>
      </c>
      <c r="E79">
        <f>INDEX('AEO 2023 Table 38'!H:H,MATCH('psgr LDVs'!$B79,'AEO 2023 Table 38'!$B:$B,0))</f>
        <v>1177.3413089999999</v>
      </c>
      <c r="F79">
        <f>INDEX('AEO 2023 Table 38'!I:I,MATCH('psgr LDVs'!$B79,'AEO 2023 Table 38'!$B:$B,0))</f>
        <v>1282.6826169999999</v>
      </c>
      <c r="G79">
        <f>INDEX('AEO 2023 Table 38'!J:J,MATCH('psgr LDVs'!$B79,'AEO 2023 Table 38'!$B:$B,0))</f>
        <v>1454.3554690000001</v>
      </c>
      <c r="H79">
        <f>INDEX('AEO 2023 Table 38'!K:K,MATCH('psgr LDVs'!$B79,'AEO 2023 Table 38'!$B:$B,0))</f>
        <v>1628.386841</v>
      </c>
      <c r="I79">
        <f>INDEX('AEO 2023 Table 38'!L:L,MATCH('psgr LDVs'!$B79,'AEO 2023 Table 38'!$B:$B,0))</f>
        <v>1775.1735839999999</v>
      </c>
      <c r="J79">
        <f>INDEX('AEO 2023 Table 38'!M:M,MATCH('psgr LDVs'!$B79,'AEO 2023 Table 38'!$B:$B,0))</f>
        <v>1889.709351</v>
      </c>
      <c r="K79">
        <f>INDEX('AEO 2023 Table 38'!N:N,MATCH('psgr LDVs'!$B79,'AEO 2023 Table 38'!$B:$B,0))</f>
        <v>2012.2186280000001</v>
      </c>
      <c r="L79">
        <f>INDEX('AEO 2023 Table 38'!O:O,MATCH('psgr LDVs'!$B79,'AEO 2023 Table 38'!$B:$B,0))</f>
        <v>2134.8654790000001</v>
      </c>
      <c r="M79">
        <f>INDEX('AEO 2023 Table 38'!P:P,MATCH('psgr LDVs'!$B79,'AEO 2023 Table 38'!$B:$B,0))</f>
        <v>2211.6315920000002</v>
      </c>
      <c r="N79">
        <f>INDEX('AEO 2023 Table 38'!Q:Q,MATCH('psgr LDVs'!$B79,'AEO 2023 Table 38'!$B:$B,0))</f>
        <v>2249.7312010000001</v>
      </c>
      <c r="O79">
        <f>INDEX('AEO 2023 Table 38'!R:R,MATCH('psgr LDVs'!$B79,'AEO 2023 Table 38'!$B:$B,0))</f>
        <v>2292.8796390000002</v>
      </c>
      <c r="P79">
        <f>INDEX('AEO 2023 Table 38'!S:S,MATCH('psgr LDVs'!$B79,'AEO 2023 Table 38'!$B:$B,0))</f>
        <v>2328.9526369999999</v>
      </c>
      <c r="Q79">
        <f>INDEX('AEO 2023 Table 38'!T:T,MATCH('psgr LDVs'!$B79,'AEO 2023 Table 38'!$B:$B,0))</f>
        <v>2376.204346</v>
      </c>
      <c r="R79">
        <f>INDEX('AEO 2023 Table 38'!U:U,MATCH('psgr LDVs'!$B79,'AEO 2023 Table 38'!$B:$B,0))</f>
        <v>2435.116211</v>
      </c>
      <c r="S79">
        <f>INDEX('AEO 2023 Table 38'!V:V,MATCH('psgr LDVs'!$B79,'AEO 2023 Table 38'!$B:$B,0))</f>
        <v>2482.8005370000001</v>
      </c>
      <c r="T79">
        <f>INDEX('AEO 2023 Table 38'!W:W,MATCH('psgr LDVs'!$B79,'AEO 2023 Table 38'!$B:$B,0))</f>
        <v>2518.3735350000002</v>
      </c>
      <c r="U79">
        <f>INDEX('AEO 2023 Table 38'!X:X,MATCH('psgr LDVs'!$B79,'AEO 2023 Table 38'!$B:$B,0))</f>
        <v>2554.9929200000001</v>
      </c>
      <c r="V79">
        <f>INDEX('AEO 2023 Table 38'!Y:Y,MATCH('psgr LDVs'!$B79,'AEO 2023 Table 38'!$B:$B,0))</f>
        <v>2587.358154</v>
      </c>
      <c r="W79">
        <f>INDEX('AEO 2023 Table 38'!Z:Z,MATCH('psgr LDVs'!$B79,'AEO 2023 Table 38'!$B:$B,0))</f>
        <v>2610.124268</v>
      </c>
      <c r="X79">
        <f>INDEX('AEO 2023 Table 38'!AA:AA,MATCH('psgr LDVs'!$B79,'AEO 2023 Table 38'!$B:$B,0))</f>
        <v>2634.3562010000001</v>
      </c>
      <c r="Y79">
        <f>INDEX('AEO 2023 Table 38'!AB:AB,MATCH('psgr LDVs'!$B79,'AEO 2023 Table 38'!$B:$B,0))</f>
        <v>2663.3811040000001</v>
      </c>
      <c r="Z79">
        <f>INDEX('AEO 2023 Table 38'!AC:AC,MATCH('psgr LDVs'!$B79,'AEO 2023 Table 38'!$B:$B,0))</f>
        <v>2686.7871089999999</v>
      </c>
      <c r="AA79">
        <f>INDEX('AEO 2023 Table 38'!AD:AD,MATCH('psgr LDVs'!$B79,'AEO 2023 Table 38'!$B:$B,0))</f>
        <v>2706.1804200000001</v>
      </c>
      <c r="AB79">
        <f>INDEX('AEO 2023 Table 38'!AE:AE,MATCH('psgr LDVs'!$B79,'AEO 2023 Table 38'!$B:$B,0))</f>
        <v>2738.8386230000001</v>
      </c>
      <c r="AC79">
        <f>INDEX('AEO 2023 Table 38'!AF:AF,MATCH('psgr LDVs'!$B79,'AEO 2023 Table 38'!$B:$B,0))</f>
        <v>2790.3920899999998</v>
      </c>
      <c r="AD79">
        <f>INDEX('AEO 2023 Table 38'!AG:AG,MATCH('psgr LDVs'!$B79,'AEO 2023 Table 38'!$B:$B,0))</f>
        <v>2812.2802729999999</v>
      </c>
      <c r="AE79">
        <f>INDEX('AEO 2023 Table 38'!AH:AH,MATCH('psgr LDVs'!$B79,'AEO 2023 Table 38'!$B:$B,0))</f>
        <v>2826.419922</v>
      </c>
      <c r="AF79">
        <f>INDEX('AEO 2023 Table 38'!AI:AI,MATCH('psgr LDVs'!$B79,'AEO 2023 Table 38'!$B:$B,0))</f>
        <v>2857.5061040000001</v>
      </c>
      <c r="AG79">
        <f>INDEX('AEO 2023 Table 38'!AJ:AJ,MATCH('psgr LDVs'!$B79,'AEO 2023 Table 38'!$B:$B,0))</f>
        <v>2895.1220699999999</v>
      </c>
    </row>
    <row r="80" spans="1:33">
      <c r="D80" s="14"/>
    </row>
    <row r="81" spans="1:32" s="1" customFormat="1">
      <c r="A81" s="6" t="s">
        <v>3037</v>
      </c>
      <c r="B81" s="1">
        <v>2020</v>
      </c>
      <c r="C81" s="1">
        <v>2021</v>
      </c>
      <c r="D81" s="1">
        <v>2022</v>
      </c>
      <c r="E81" s="1">
        <v>2023</v>
      </c>
      <c r="F81" s="1">
        <v>2024</v>
      </c>
      <c r="G81" s="1">
        <v>2025</v>
      </c>
      <c r="H81" s="1">
        <v>2026</v>
      </c>
      <c r="I81" s="1">
        <v>2027</v>
      </c>
      <c r="J81" s="1">
        <v>2028</v>
      </c>
      <c r="K81" s="1">
        <v>2029</v>
      </c>
      <c r="L81" s="1">
        <v>2030</v>
      </c>
      <c r="M81" s="1">
        <v>2031</v>
      </c>
      <c r="N81" s="1">
        <v>2032</v>
      </c>
      <c r="O81" s="1">
        <v>2033</v>
      </c>
      <c r="P81" s="1">
        <v>2034</v>
      </c>
      <c r="Q81" s="1">
        <v>2035</v>
      </c>
      <c r="R81" s="1">
        <v>2036</v>
      </c>
      <c r="S81" s="1">
        <v>2037</v>
      </c>
      <c r="T81" s="1">
        <v>2038</v>
      </c>
      <c r="U81" s="1">
        <v>2039</v>
      </c>
      <c r="V81" s="1">
        <v>2040</v>
      </c>
      <c r="W81" s="1">
        <v>2041</v>
      </c>
      <c r="X81" s="1">
        <v>2042</v>
      </c>
      <c r="Y81" s="1">
        <v>2043</v>
      </c>
      <c r="Z81" s="1">
        <v>2044</v>
      </c>
      <c r="AA81" s="1">
        <v>2045</v>
      </c>
      <c r="AB81" s="1">
        <v>2046</v>
      </c>
      <c r="AC81" s="1">
        <v>2047</v>
      </c>
      <c r="AD81" s="1">
        <v>2048</v>
      </c>
      <c r="AE81" s="1">
        <v>2049</v>
      </c>
      <c r="AF81" s="1">
        <v>2050</v>
      </c>
    </row>
    <row r="82" spans="1:32">
      <c r="A82" s="117" t="s">
        <v>114</v>
      </c>
      <c r="B82">
        <f t="shared" ref="B82:AF82" si="0">C2*(C42/SUMIF($A$42:$A$79,$A82,C$42:C$79))</f>
        <v>15.405527091647073</v>
      </c>
      <c r="C82">
        <f t="shared" si="0"/>
        <v>13.790784354580525</v>
      </c>
      <c r="D82">
        <f t="shared" si="0"/>
        <v>14.382450386372826</v>
      </c>
      <c r="E82">
        <f t="shared" si="0"/>
        <v>14.014227409995783</v>
      </c>
      <c r="F82">
        <f t="shared" si="0"/>
        <v>13.90455937224031</v>
      </c>
      <c r="G82">
        <f t="shared" si="0"/>
        <v>13.78213150454436</v>
      </c>
      <c r="H82">
        <f t="shared" si="0"/>
        <v>13.474883892587616</v>
      </c>
      <c r="I82">
        <f t="shared" si="0"/>
        <v>13.302623283095421</v>
      </c>
      <c r="J82">
        <f t="shared" si="0"/>
        <v>13.45608468099516</v>
      </c>
      <c r="K82">
        <f t="shared" si="0"/>
        <v>13.281440709731962</v>
      </c>
      <c r="L82">
        <f t="shared" si="0"/>
        <v>13.115209163649887</v>
      </c>
      <c r="M82">
        <f t="shared" si="0"/>
        <v>12.957588467192563</v>
      </c>
      <c r="N82">
        <f t="shared" si="0"/>
        <v>12.851050051107388</v>
      </c>
      <c r="O82">
        <f t="shared" si="0"/>
        <v>12.745577619055426</v>
      </c>
      <c r="P82">
        <f t="shared" si="0"/>
        <v>12.648273627872392</v>
      </c>
      <c r="Q82">
        <f t="shared" si="0"/>
        <v>12.543558774438299</v>
      </c>
      <c r="R82">
        <f t="shared" si="0"/>
        <v>12.515297234229426</v>
      </c>
      <c r="S82">
        <f t="shared" si="0"/>
        <v>12.439643808922822</v>
      </c>
      <c r="T82">
        <f t="shared" si="0"/>
        <v>12.362820788530918</v>
      </c>
      <c r="U82">
        <f t="shared" si="0"/>
        <v>12.325859113647262</v>
      </c>
      <c r="V82">
        <f t="shared" si="0"/>
        <v>12.237104449903144</v>
      </c>
      <c r="W82">
        <f t="shared" si="0"/>
        <v>12.126870418056781</v>
      </c>
      <c r="X82">
        <f t="shared" si="0"/>
        <v>12.015296012805935</v>
      </c>
      <c r="Y82">
        <f t="shared" si="0"/>
        <v>11.862764171645924</v>
      </c>
      <c r="Z82">
        <f t="shared" si="0"/>
        <v>11.758394044387371</v>
      </c>
      <c r="AA82">
        <f t="shared" si="0"/>
        <v>11.636732569519534</v>
      </c>
      <c r="AB82">
        <f t="shared" si="0"/>
        <v>11.593255973508999</v>
      </c>
      <c r="AC82">
        <f t="shared" si="0"/>
        <v>11.465393824560346</v>
      </c>
      <c r="AD82">
        <f t="shared" si="0"/>
        <v>11.410637957151803</v>
      </c>
      <c r="AE82">
        <f t="shared" si="0"/>
        <v>11.356672395740233</v>
      </c>
      <c r="AF82">
        <f t="shared" si="0"/>
        <v>11.287020888295499</v>
      </c>
    </row>
    <row r="83" spans="1:32">
      <c r="A83" s="117" t="s">
        <v>115</v>
      </c>
      <c r="B83">
        <f t="shared" ref="B83:AF83" si="1">C3*(C43/SUMIF($A$42:$A$79,$A83,C$42:C$79))</f>
        <v>9.8733170017710328E-2</v>
      </c>
      <c r="C83">
        <f t="shared" si="1"/>
        <v>6.1845896172965632E-2</v>
      </c>
      <c r="D83">
        <f t="shared" si="1"/>
        <v>2.3958319865227534E-2</v>
      </c>
      <c r="E83">
        <f t="shared" si="1"/>
        <v>2.3467267110501015E-2</v>
      </c>
      <c r="F83">
        <f t="shared" si="1"/>
        <v>2.2971701401710554E-2</v>
      </c>
      <c r="G83">
        <f t="shared" si="1"/>
        <v>2.2357365490453845E-2</v>
      </c>
      <c r="H83">
        <f t="shared" si="1"/>
        <v>2.0908854131263643E-2</v>
      </c>
      <c r="I83">
        <f t="shared" si="1"/>
        <v>2.0336844120079991E-2</v>
      </c>
      <c r="J83">
        <f t="shared" si="1"/>
        <v>2.1146957228839282E-2</v>
      </c>
      <c r="K83">
        <f t="shared" si="1"/>
        <v>2.0953349430234341E-2</v>
      </c>
      <c r="L83">
        <f t="shared" si="1"/>
        <v>2.0806162787224844E-2</v>
      </c>
      <c r="M83">
        <f t="shared" si="1"/>
        <v>2.073337424523786E-2</v>
      </c>
      <c r="N83">
        <f t="shared" si="1"/>
        <v>2.0507796846319707E-2</v>
      </c>
      <c r="O83">
        <f t="shared" si="1"/>
        <v>2.0240843854307029E-2</v>
      </c>
      <c r="P83">
        <f t="shared" si="1"/>
        <v>2.0102661963312382E-2</v>
      </c>
      <c r="Q83">
        <f t="shared" si="1"/>
        <v>1.9972687586072395E-2</v>
      </c>
      <c r="R83">
        <f t="shared" si="1"/>
        <v>1.9832051175888984E-2</v>
      </c>
      <c r="S83">
        <f t="shared" si="1"/>
        <v>1.9750050786942072E-2</v>
      </c>
      <c r="T83">
        <f t="shared" si="1"/>
        <v>1.9632499396154097E-2</v>
      </c>
      <c r="U83">
        <f t="shared" si="1"/>
        <v>1.9543351151782615E-2</v>
      </c>
      <c r="V83">
        <f t="shared" si="1"/>
        <v>1.9439833763019488E-2</v>
      </c>
      <c r="W83">
        <f t="shared" si="1"/>
        <v>1.9325440275346766E-2</v>
      </c>
      <c r="X83">
        <f t="shared" si="1"/>
        <v>1.9125680425115855E-2</v>
      </c>
      <c r="Y83">
        <f t="shared" si="1"/>
        <v>1.8932007712166386E-2</v>
      </c>
      <c r="Z83">
        <f t="shared" si="1"/>
        <v>1.8698467698707116E-2</v>
      </c>
      <c r="AA83">
        <f t="shared" si="1"/>
        <v>1.8528821089157932E-2</v>
      </c>
      <c r="AB83">
        <f t="shared" si="1"/>
        <v>1.8539607821184172E-2</v>
      </c>
      <c r="AC83">
        <f t="shared" si="1"/>
        <v>1.8505779122976039E-2</v>
      </c>
      <c r="AD83">
        <f t="shared" si="1"/>
        <v>1.8388257628279732E-2</v>
      </c>
      <c r="AE83">
        <f t="shared" si="1"/>
        <v>1.8437001304051053E-2</v>
      </c>
      <c r="AF83">
        <f t="shared" si="1"/>
        <v>1.831849148532327E-2</v>
      </c>
    </row>
    <row r="84" spans="1:32">
      <c r="A84" s="117"/>
      <c r="D84"/>
    </row>
    <row r="85" spans="1:32">
      <c r="A85" s="117" t="s">
        <v>114</v>
      </c>
      <c r="B85">
        <f t="shared" ref="B85:AF85" si="2">C5*(C45/SUMIF($A$42:$A$79,$A85,C$42:C$79))</f>
        <v>0.29240426111145379</v>
      </c>
      <c r="C85">
        <f t="shared" si="2"/>
        <v>0.21014372148917665</v>
      </c>
      <c r="D85">
        <f t="shared" si="2"/>
        <v>0.22490127713501049</v>
      </c>
      <c r="E85">
        <f t="shared" si="2"/>
        <v>0.2206707342231751</v>
      </c>
      <c r="F85">
        <f t="shared" si="2"/>
        <v>0.21879740331754502</v>
      </c>
      <c r="G85">
        <f t="shared" si="2"/>
        <v>0.21845497954353787</v>
      </c>
      <c r="H85">
        <f t="shared" si="2"/>
        <v>0.21350441981867627</v>
      </c>
      <c r="I85">
        <f t="shared" si="2"/>
        <v>0.21187284860397615</v>
      </c>
      <c r="J85">
        <f t="shared" si="2"/>
        <v>0.21614395040063336</v>
      </c>
      <c r="K85">
        <f t="shared" si="2"/>
        <v>0.21428090005580858</v>
      </c>
      <c r="L85">
        <f t="shared" si="2"/>
        <v>0.21307042093926035</v>
      </c>
      <c r="M85">
        <f t="shared" si="2"/>
        <v>0.21154639786446661</v>
      </c>
      <c r="N85">
        <f t="shared" si="2"/>
        <v>0.21076405299907328</v>
      </c>
      <c r="O85">
        <f t="shared" si="2"/>
        <v>0.20996502308525786</v>
      </c>
      <c r="P85">
        <f t="shared" si="2"/>
        <v>0.20922723015662847</v>
      </c>
      <c r="Q85">
        <f t="shared" si="2"/>
        <v>0.20840800405231655</v>
      </c>
      <c r="R85">
        <f t="shared" si="2"/>
        <v>0.20872791767796994</v>
      </c>
      <c r="S85">
        <f t="shared" si="2"/>
        <v>0.20831136837845818</v>
      </c>
      <c r="T85">
        <f t="shared" si="2"/>
        <v>0.20779974700822679</v>
      </c>
      <c r="U85">
        <f t="shared" si="2"/>
        <v>0.20793885175925153</v>
      </c>
      <c r="V85">
        <f t="shared" si="2"/>
        <v>0.20702927983631242</v>
      </c>
      <c r="W85">
        <f t="shared" si="2"/>
        <v>0.20595919228839504</v>
      </c>
      <c r="X85">
        <f t="shared" si="2"/>
        <v>0.20480969187016113</v>
      </c>
      <c r="Y85">
        <f t="shared" si="2"/>
        <v>0.20295151961958466</v>
      </c>
      <c r="Z85">
        <f t="shared" si="2"/>
        <v>0.2016980066817689</v>
      </c>
      <c r="AA85">
        <f t="shared" si="2"/>
        <v>0.20034605573650704</v>
      </c>
      <c r="AB85">
        <f t="shared" si="2"/>
        <v>0.20146087739136168</v>
      </c>
      <c r="AC85">
        <f t="shared" si="2"/>
        <v>0.20009453582277562</v>
      </c>
      <c r="AD85">
        <f t="shared" si="2"/>
        <v>0.19964948656640633</v>
      </c>
      <c r="AE85">
        <f t="shared" si="2"/>
        <v>0.19978731536326705</v>
      </c>
      <c r="AF85">
        <f t="shared" si="2"/>
        <v>0.19822930437675923</v>
      </c>
    </row>
    <row r="86" spans="1:32">
      <c r="A86" s="117" t="s">
        <v>112</v>
      </c>
      <c r="B86">
        <f t="shared" ref="B86:AF86" si="3">C6*(C46/SUMIF($A$42:$A$79,$A86,C$42:C$79))</f>
        <v>1.474155324170116</v>
      </c>
      <c r="C86">
        <f t="shared" si="3"/>
        <v>0.5321692457271131</v>
      </c>
      <c r="D86">
        <f t="shared" si="3"/>
        <v>0.22892711748066083</v>
      </c>
      <c r="E86">
        <f t="shared" si="3"/>
        <v>0.25447263083766558</v>
      </c>
      <c r="F86">
        <f t="shared" si="3"/>
        <v>0.26396618338275768</v>
      </c>
      <c r="G86">
        <f t="shared" si="3"/>
        <v>0.25131714940209104</v>
      </c>
      <c r="H86">
        <f t="shared" si="3"/>
        <v>0.23745672622485925</v>
      </c>
      <c r="I86">
        <f t="shared" si="3"/>
        <v>0.22553046651854422</v>
      </c>
      <c r="J86">
        <f t="shared" si="3"/>
        <v>0.21472169982656858</v>
      </c>
      <c r="K86">
        <f t="shared" si="3"/>
        <v>0.20397790514859354</v>
      </c>
      <c r="L86">
        <f t="shared" si="3"/>
        <v>0.20105525997801435</v>
      </c>
      <c r="M86">
        <f t="shared" si="3"/>
        <v>0.20618515191012288</v>
      </c>
      <c r="N86">
        <f t="shared" si="3"/>
        <v>0.20935471932953878</v>
      </c>
      <c r="O86">
        <f t="shared" si="3"/>
        <v>0.21565720341694408</v>
      </c>
      <c r="P86">
        <f t="shared" si="3"/>
        <v>0.22223516521566045</v>
      </c>
      <c r="Q86">
        <f t="shared" si="3"/>
        <v>0.22887698055738284</v>
      </c>
      <c r="R86">
        <f t="shared" si="3"/>
        <v>0.23668465219504223</v>
      </c>
      <c r="S86">
        <f t="shared" si="3"/>
        <v>0.24624889344135995</v>
      </c>
      <c r="T86">
        <f t="shared" si="3"/>
        <v>0.25579466347433699</v>
      </c>
      <c r="U86">
        <f t="shared" si="3"/>
        <v>0.26542111403596041</v>
      </c>
      <c r="V86">
        <f t="shared" si="3"/>
        <v>0.27670826741890053</v>
      </c>
      <c r="W86">
        <f t="shared" si="3"/>
        <v>0.28519717335740374</v>
      </c>
      <c r="X86">
        <f t="shared" si="3"/>
        <v>0.29288216197843708</v>
      </c>
      <c r="Y86">
        <f t="shared" si="3"/>
        <v>0.30139951625620676</v>
      </c>
      <c r="Z86">
        <f t="shared" si="3"/>
        <v>0.30995568517675104</v>
      </c>
      <c r="AA86">
        <f t="shared" si="3"/>
        <v>0.31924742648549242</v>
      </c>
      <c r="AB86">
        <f t="shared" si="3"/>
        <v>0.31972564113739438</v>
      </c>
      <c r="AC86">
        <f t="shared" si="3"/>
        <v>0.32995585535901972</v>
      </c>
      <c r="AD86">
        <f t="shared" si="3"/>
        <v>0.33888550942698065</v>
      </c>
      <c r="AE86">
        <f t="shared" si="3"/>
        <v>0.34599757047191226</v>
      </c>
      <c r="AF86">
        <f t="shared" si="3"/>
        <v>0.35319198720907463</v>
      </c>
    </row>
    <row r="87" spans="1:32">
      <c r="A87" s="117" t="s">
        <v>112</v>
      </c>
      <c r="B87">
        <f t="shared" ref="B87:AF87" si="4">C7*(C47/SUMIF($A$42:$A$79,$A87,C$42:C$79))</f>
        <v>36.187882346325097</v>
      </c>
      <c r="C87">
        <f t="shared" si="4"/>
        <v>7.5722194680258887</v>
      </c>
      <c r="D87">
        <f t="shared" si="4"/>
        <v>15.653907510482318</v>
      </c>
      <c r="E87">
        <f t="shared" si="4"/>
        <v>12.369736360201307</v>
      </c>
      <c r="F87">
        <f t="shared" si="4"/>
        <v>13.934087605862768</v>
      </c>
      <c r="G87">
        <f t="shared" si="4"/>
        <v>13.894859331653649</v>
      </c>
      <c r="H87">
        <f t="shared" si="4"/>
        <v>16.176750046840873</v>
      </c>
      <c r="I87">
        <f t="shared" si="4"/>
        <v>17.17727531161038</v>
      </c>
      <c r="J87">
        <f t="shared" si="4"/>
        <v>17.676443044992212</v>
      </c>
      <c r="K87">
        <f t="shared" si="4"/>
        <v>19.753323823303639</v>
      </c>
      <c r="L87">
        <f t="shared" si="4"/>
        <v>21.59899025968404</v>
      </c>
      <c r="M87">
        <f t="shared" si="4"/>
        <v>21.917726881167727</v>
      </c>
      <c r="N87">
        <f t="shared" si="4"/>
        <v>21.966235624712343</v>
      </c>
      <c r="O87">
        <f t="shared" si="4"/>
        <v>21.879502623761184</v>
      </c>
      <c r="P87">
        <f t="shared" si="4"/>
        <v>21.849857602717009</v>
      </c>
      <c r="Q87">
        <f t="shared" si="4"/>
        <v>21.867538511678074</v>
      </c>
      <c r="R87">
        <f t="shared" si="4"/>
        <v>21.935822141631977</v>
      </c>
      <c r="S87">
        <f t="shared" si="4"/>
        <v>21.824677743367278</v>
      </c>
      <c r="T87">
        <f t="shared" si="4"/>
        <v>21.708870403354361</v>
      </c>
      <c r="U87">
        <f t="shared" si="4"/>
        <v>21.604739730103486</v>
      </c>
      <c r="V87">
        <f t="shared" si="4"/>
        <v>21.37720130744934</v>
      </c>
      <c r="W87">
        <f t="shared" si="4"/>
        <v>21.158675356586425</v>
      </c>
      <c r="X87">
        <f t="shared" si="4"/>
        <v>20.895850145833926</v>
      </c>
      <c r="Y87">
        <f t="shared" si="4"/>
        <v>20.509380202726522</v>
      </c>
      <c r="Z87">
        <f t="shared" si="4"/>
        <v>20.169315066610352</v>
      </c>
      <c r="AA87">
        <f t="shared" si="4"/>
        <v>19.740210598162243</v>
      </c>
      <c r="AB87">
        <f t="shared" si="4"/>
        <v>19.572388481151691</v>
      </c>
      <c r="AC87">
        <f t="shared" si="4"/>
        <v>18.824581745381259</v>
      </c>
      <c r="AD87">
        <f t="shared" si="4"/>
        <v>18.353810909104013</v>
      </c>
      <c r="AE87">
        <f t="shared" si="4"/>
        <v>17.840548385817272</v>
      </c>
      <c r="AF87">
        <f t="shared" si="4"/>
        <v>17.243324139095009</v>
      </c>
    </row>
    <row r="88" spans="1:32">
      <c r="A88" s="117" t="s">
        <v>112</v>
      </c>
      <c r="B88">
        <f t="shared" ref="B88:AF88" si="5">C8*(C48/SUMIF($A$42:$A$79,$A88,C$42:C$79))</f>
        <v>52.502453144261295</v>
      </c>
      <c r="C88">
        <f t="shared" si="5"/>
        <v>52.939936478681496</v>
      </c>
      <c r="D88">
        <f t="shared" si="5"/>
        <v>79.587377878709873</v>
      </c>
      <c r="E88">
        <f t="shared" si="5"/>
        <v>82.044258564842039</v>
      </c>
      <c r="F88">
        <f t="shared" si="5"/>
        <v>75.984167795376266</v>
      </c>
      <c r="G88">
        <f t="shared" si="5"/>
        <v>71.53025667109587</v>
      </c>
      <c r="H88">
        <f t="shared" si="5"/>
        <v>65.457513412656454</v>
      </c>
      <c r="I88">
        <f t="shared" si="5"/>
        <v>61.349273824627396</v>
      </c>
      <c r="J88">
        <f t="shared" si="5"/>
        <v>58.176100621241837</v>
      </c>
      <c r="K88">
        <f t="shared" si="5"/>
        <v>53.705892362605454</v>
      </c>
      <c r="L88">
        <f t="shared" si="5"/>
        <v>50.40072790669219</v>
      </c>
      <c r="M88">
        <f t="shared" si="5"/>
        <v>49.504258166040003</v>
      </c>
      <c r="N88">
        <f t="shared" si="5"/>
        <v>49.12044415806092</v>
      </c>
      <c r="O88">
        <f t="shared" si="5"/>
        <v>48.851696220174112</v>
      </c>
      <c r="P88">
        <f t="shared" si="5"/>
        <v>48.60757754709951</v>
      </c>
      <c r="Q88">
        <f t="shared" si="5"/>
        <v>48.313471562182585</v>
      </c>
      <c r="R88">
        <f t="shared" si="5"/>
        <v>48.099095556285278</v>
      </c>
      <c r="S88">
        <f t="shared" si="5"/>
        <v>47.95504511823853</v>
      </c>
      <c r="T88">
        <f t="shared" si="5"/>
        <v>47.843759701197712</v>
      </c>
      <c r="U88">
        <f t="shared" si="5"/>
        <v>47.749330328007979</v>
      </c>
      <c r="V88">
        <f t="shared" si="5"/>
        <v>47.726125740680274</v>
      </c>
      <c r="W88">
        <f t="shared" si="5"/>
        <v>47.69307306275735</v>
      </c>
      <c r="X88">
        <f t="shared" si="5"/>
        <v>47.661142979382575</v>
      </c>
      <c r="Y88">
        <f t="shared" si="5"/>
        <v>47.646871669854775</v>
      </c>
      <c r="Z88">
        <f t="shared" si="5"/>
        <v>47.730813814736031</v>
      </c>
      <c r="AA88">
        <f t="shared" si="5"/>
        <v>47.864814264872088</v>
      </c>
      <c r="AB88">
        <f t="shared" si="5"/>
        <v>48.380846899560808</v>
      </c>
      <c r="AC88">
        <f t="shared" si="5"/>
        <v>48.68977709422807</v>
      </c>
      <c r="AD88">
        <f t="shared" si="5"/>
        <v>49.02735803059003</v>
      </c>
      <c r="AE88">
        <f t="shared" si="5"/>
        <v>49.343472406777678</v>
      </c>
      <c r="AF88">
        <f t="shared" si="5"/>
        <v>49.750750933888845</v>
      </c>
    </row>
    <row r="89" spans="1:32">
      <c r="A89" s="117" t="s">
        <v>116</v>
      </c>
      <c r="B89">
        <f t="shared" ref="B89:AF89" si="6">C9*(C49/SUMIF($A$42:$A$79,$A89,C$42:C$79))</f>
        <v>24.748670125707765</v>
      </c>
      <c r="C89">
        <f t="shared" si="6"/>
        <v>20.695001678764509</v>
      </c>
      <c r="D89">
        <f t="shared" si="6"/>
        <v>11.116943677013845</v>
      </c>
      <c r="E89">
        <f t="shared" si="6"/>
        <v>10.500817085531148</v>
      </c>
      <c r="F89">
        <f t="shared" si="6"/>
        <v>10.727039887473126</v>
      </c>
      <c r="G89">
        <f t="shared" si="6"/>
        <v>11.530839085516183</v>
      </c>
      <c r="H89">
        <f t="shared" si="6"/>
        <v>11.7885839472016</v>
      </c>
      <c r="I89">
        <f t="shared" si="6"/>
        <v>11.857754968655424</v>
      </c>
      <c r="J89">
        <f t="shared" si="6"/>
        <v>12.254001407454542</v>
      </c>
      <c r="K89">
        <f t="shared" si="6"/>
        <v>12.361215268386628</v>
      </c>
      <c r="L89">
        <f t="shared" si="6"/>
        <v>12.237910177943965</v>
      </c>
      <c r="M89">
        <f t="shared" si="6"/>
        <v>12.247377186054413</v>
      </c>
      <c r="N89">
        <f t="shared" si="6"/>
        <v>12.261866398539549</v>
      </c>
      <c r="O89">
        <f t="shared" si="6"/>
        <v>12.258049102154384</v>
      </c>
      <c r="P89">
        <f t="shared" si="6"/>
        <v>12.278892186540924</v>
      </c>
      <c r="Q89">
        <f t="shared" si="6"/>
        <v>12.283588230201723</v>
      </c>
      <c r="R89">
        <f t="shared" si="6"/>
        <v>12.284981449773479</v>
      </c>
      <c r="S89">
        <f t="shared" si="6"/>
        <v>12.234976043503261</v>
      </c>
      <c r="T89">
        <f t="shared" si="6"/>
        <v>12.190432829338995</v>
      </c>
      <c r="U89">
        <f t="shared" si="6"/>
        <v>12.162038845076193</v>
      </c>
      <c r="V89">
        <f t="shared" si="6"/>
        <v>12.076984517063211</v>
      </c>
      <c r="W89">
        <f t="shared" si="6"/>
        <v>12.176773729035089</v>
      </c>
      <c r="X89">
        <f t="shared" si="6"/>
        <v>12.262425004233727</v>
      </c>
      <c r="Y89">
        <f t="shared" si="6"/>
        <v>12.341842474595255</v>
      </c>
      <c r="Z89">
        <f t="shared" si="6"/>
        <v>12.438645618863218</v>
      </c>
      <c r="AA89">
        <f t="shared" si="6"/>
        <v>12.525354646180777</v>
      </c>
      <c r="AB89">
        <f t="shared" si="6"/>
        <v>12.756139832362329</v>
      </c>
      <c r="AC89">
        <f t="shared" si="6"/>
        <v>12.878160780804578</v>
      </c>
      <c r="AD89">
        <f t="shared" si="6"/>
        <v>13.024140637058423</v>
      </c>
      <c r="AE89">
        <f t="shared" si="6"/>
        <v>13.20312145164165</v>
      </c>
      <c r="AF89">
        <f t="shared" si="6"/>
        <v>13.34654016312019</v>
      </c>
    </row>
    <row r="90" spans="1:32">
      <c r="A90" s="117" t="s">
        <v>116</v>
      </c>
      <c r="B90">
        <f t="shared" ref="B90:AF90" si="7">C10*(C50/SUMIF($A$42:$A$79,$A90,C$42:C$79))</f>
        <v>7.7580418959045687</v>
      </c>
      <c r="C90">
        <f t="shared" si="7"/>
        <v>1.2204143158475624</v>
      </c>
      <c r="D90">
        <f t="shared" si="7"/>
        <v>0.76574612985152157</v>
      </c>
      <c r="E90">
        <f t="shared" si="7"/>
        <v>0.51117497479335638</v>
      </c>
      <c r="F90">
        <f t="shared" si="7"/>
        <v>0.53088644888659353</v>
      </c>
      <c r="G90">
        <f t="shared" si="7"/>
        <v>0.54634972851577712</v>
      </c>
      <c r="H90">
        <f t="shared" si="7"/>
        <v>0.56264154090526253</v>
      </c>
      <c r="I90">
        <f t="shared" si="7"/>
        <v>0.59531282304653765</v>
      </c>
      <c r="J90">
        <f t="shared" si="7"/>
        <v>0.63528040471566793</v>
      </c>
      <c r="K90">
        <f t="shared" si="7"/>
        <v>0.66520385172347696</v>
      </c>
      <c r="L90">
        <f t="shared" si="7"/>
        <v>0.70656406550668271</v>
      </c>
      <c r="M90">
        <f t="shared" si="7"/>
        <v>0.74536281330470722</v>
      </c>
      <c r="N90">
        <f t="shared" si="7"/>
        <v>0.78722693136971722</v>
      </c>
      <c r="O90">
        <f t="shared" si="7"/>
        <v>0.82388867893277895</v>
      </c>
      <c r="P90">
        <f t="shared" si="7"/>
        <v>0.8591546129312293</v>
      </c>
      <c r="Q90">
        <f t="shared" si="7"/>
        <v>0.89273812260885166</v>
      </c>
      <c r="R90">
        <f t="shared" si="7"/>
        <v>0.93775026320111321</v>
      </c>
      <c r="S90">
        <f t="shared" si="7"/>
        <v>0.98186039828737393</v>
      </c>
      <c r="T90">
        <f t="shared" si="7"/>
        <v>1.0257662015665612</v>
      </c>
      <c r="U90">
        <f t="shared" si="7"/>
        <v>1.0728961378168307</v>
      </c>
      <c r="V90">
        <f t="shared" si="7"/>
        <v>1.1224759313284702</v>
      </c>
      <c r="W90">
        <f t="shared" si="7"/>
        <v>1.1262985245118293</v>
      </c>
      <c r="X90">
        <f t="shared" si="7"/>
        <v>1.1618728122158308</v>
      </c>
      <c r="Y90">
        <f t="shared" si="7"/>
        <v>1.1934360520452061</v>
      </c>
      <c r="Z90">
        <f t="shared" si="7"/>
        <v>1.2307067194623817</v>
      </c>
      <c r="AA90">
        <f t="shared" si="7"/>
        <v>1.2674343037506848</v>
      </c>
      <c r="AB90">
        <f t="shared" si="7"/>
        <v>1.3132181467715733</v>
      </c>
      <c r="AC90">
        <f t="shared" si="7"/>
        <v>1.3472996559120007</v>
      </c>
      <c r="AD90">
        <f t="shared" si="7"/>
        <v>1.3886613023871797</v>
      </c>
      <c r="AE90">
        <f t="shared" si="7"/>
        <v>1.4315741741864869</v>
      </c>
      <c r="AF90">
        <f t="shared" si="7"/>
        <v>1.466359206744386</v>
      </c>
    </row>
    <row r="91" spans="1:32">
      <c r="A91" s="117" t="s">
        <v>115</v>
      </c>
      <c r="B91">
        <f t="shared" ref="B91:AF91" si="8">C11*(C51/SUMIF($A$42:$A$79,$A91,C$42:C$79))</f>
        <v>0</v>
      </c>
      <c r="C91">
        <f t="shared" si="8"/>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row>
    <row r="92" spans="1:32">
      <c r="A92" s="117" t="s">
        <v>114</v>
      </c>
      <c r="B92">
        <f t="shared" ref="B92:AF92" si="9">C12*(C52/SUMIF($A$42:$A$79,$A92,C$42:C$79))</f>
        <v>0.59874119088324229</v>
      </c>
      <c r="C92">
        <f t="shared" si="9"/>
        <v>1.443868226436297</v>
      </c>
      <c r="D92">
        <f t="shared" si="9"/>
        <v>1.2381825244684936</v>
      </c>
      <c r="E92">
        <f t="shared" si="9"/>
        <v>1.347666815155258</v>
      </c>
      <c r="F92">
        <f t="shared" si="9"/>
        <v>1.4265648512229543</v>
      </c>
      <c r="G92">
        <f t="shared" si="9"/>
        <v>1.4759366170858375</v>
      </c>
      <c r="H92">
        <f t="shared" si="9"/>
        <v>1.5220076171924968</v>
      </c>
      <c r="I92">
        <f t="shared" si="9"/>
        <v>1.5668041817444227</v>
      </c>
      <c r="J92">
        <f t="shared" si="9"/>
        <v>1.6647283164314475</v>
      </c>
      <c r="K92">
        <f t="shared" si="9"/>
        <v>1.7101418120196672</v>
      </c>
      <c r="L92">
        <f t="shared" si="9"/>
        <v>1.7490146790694332</v>
      </c>
      <c r="M92">
        <f t="shared" si="9"/>
        <v>1.7900831529051098</v>
      </c>
      <c r="N92">
        <f t="shared" si="9"/>
        <v>1.8198950650513561</v>
      </c>
      <c r="O92">
        <f t="shared" si="9"/>
        <v>1.8576083417597404</v>
      </c>
      <c r="P92">
        <f t="shared" si="9"/>
        <v>1.8984252543066056</v>
      </c>
      <c r="Q92">
        <f t="shared" si="9"/>
        <v>1.9383554150080935</v>
      </c>
      <c r="R92">
        <f t="shared" si="9"/>
        <v>1.9852516076592372</v>
      </c>
      <c r="S92">
        <f t="shared" si="9"/>
        <v>2.0260520698303996</v>
      </c>
      <c r="T92">
        <f t="shared" si="9"/>
        <v>2.0671683793601492</v>
      </c>
      <c r="U92">
        <f t="shared" si="9"/>
        <v>2.115863599120583</v>
      </c>
      <c r="V92">
        <f t="shared" si="9"/>
        <v>2.1537660744209357</v>
      </c>
      <c r="W92">
        <f t="shared" si="9"/>
        <v>2.1753920773712743</v>
      </c>
      <c r="X92">
        <f t="shared" si="9"/>
        <v>2.1835079832360571</v>
      </c>
      <c r="Y92">
        <f t="shared" si="9"/>
        <v>2.1830324802956702</v>
      </c>
      <c r="Z92">
        <f t="shared" si="9"/>
        <v>2.1914330130069075</v>
      </c>
      <c r="AA92">
        <f t="shared" si="9"/>
        <v>2.1967751704425234</v>
      </c>
      <c r="AB92">
        <f t="shared" si="9"/>
        <v>2.2511451597203336</v>
      </c>
      <c r="AC92">
        <f t="shared" si="9"/>
        <v>2.2561329536289976</v>
      </c>
      <c r="AD92">
        <f t="shared" si="9"/>
        <v>2.2741681757290064</v>
      </c>
      <c r="AE92">
        <f t="shared" si="9"/>
        <v>2.294455044752397</v>
      </c>
      <c r="AF92">
        <f t="shared" si="9"/>
        <v>2.3101575640154119</v>
      </c>
    </row>
    <row r="93" spans="1:32">
      <c r="A93" s="117" t="s">
        <v>113</v>
      </c>
      <c r="B93">
        <f t="shared" ref="B93:AF93" si="10">C13*(C53/SUMIF($A$42:$A$79,$A93,C$42:C$79))</f>
        <v>2.288456599521735</v>
      </c>
      <c r="C93">
        <f t="shared" si="10"/>
        <v>16.152779753565255</v>
      </c>
      <c r="D93">
        <f t="shared" si="10"/>
        <v>14.347308577892418</v>
      </c>
      <c r="E93">
        <f t="shared" si="10"/>
        <v>15.561402473482932</v>
      </c>
      <c r="F93">
        <f t="shared" si="10"/>
        <v>15.130829458004188</v>
      </c>
      <c r="G93">
        <f t="shared" si="10"/>
        <v>15.571193494933485</v>
      </c>
      <c r="H93">
        <f t="shared" si="10"/>
        <v>15.157111679636532</v>
      </c>
      <c r="I93">
        <f t="shared" si="10"/>
        <v>14.876421932486171</v>
      </c>
      <c r="J93">
        <f t="shared" si="10"/>
        <v>14.990045264638852</v>
      </c>
      <c r="K93">
        <f t="shared" si="10"/>
        <v>14.811303024290295</v>
      </c>
      <c r="L93">
        <f t="shared" si="10"/>
        <v>14.656474159817174</v>
      </c>
      <c r="M93">
        <f t="shared" si="10"/>
        <v>14.500401853138037</v>
      </c>
      <c r="N93">
        <f t="shared" si="10"/>
        <v>14.267462471341775</v>
      </c>
      <c r="O93">
        <f t="shared" si="10"/>
        <v>14.148563454228864</v>
      </c>
      <c r="P93">
        <f t="shared" si="10"/>
        <v>13.973477867083771</v>
      </c>
      <c r="Q93">
        <f t="shared" si="10"/>
        <v>13.87312514338017</v>
      </c>
      <c r="R93">
        <f t="shared" si="10"/>
        <v>13.727066241753475</v>
      </c>
      <c r="S93">
        <f t="shared" si="10"/>
        <v>13.701464691444901</v>
      </c>
      <c r="T93">
        <f t="shared" si="10"/>
        <v>13.636427335940448</v>
      </c>
      <c r="U93">
        <f t="shared" si="10"/>
        <v>13.577931679932089</v>
      </c>
      <c r="V93">
        <f t="shared" si="10"/>
        <v>13.500566542092237</v>
      </c>
      <c r="W93">
        <f t="shared" si="10"/>
        <v>13.416670493585368</v>
      </c>
      <c r="X93">
        <f t="shared" si="10"/>
        <v>13.295585117411314</v>
      </c>
      <c r="Y93">
        <f t="shared" si="10"/>
        <v>13.19981464305949</v>
      </c>
      <c r="Z93">
        <f t="shared" si="10"/>
        <v>13.012706064950017</v>
      </c>
      <c r="AA93">
        <f t="shared" si="10"/>
        <v>12.922021233788374</v>
      </c>
      <c r="AB93">
        <f t="shared" si="10"/>
        <v>12.706908855340716</v>
      </c>
      <c r="AC93">
        <f t="shared" si="10"/>
        <v>12.63648451819793</v>
      </c>
      <c r="AD93">
        <f t="shared" si="10"/>
        <v>12.483208644198541</v>
      </c>
      <c r="AE93">
        <f t="shared" si="10"/>
        <v>12.472950166206111</v>
      </c>
      <c r="AF93">
        <f t="shared" si="10"/>
        <v>12.334268933664939</v>
      </c>
    </row>
    <row r="94" spans="1:32">
      <c r="A94" s="117" t="s">
        <v>113</v>
      </c>
      <c r="B94">
        <f t="shared" ref="B94:AF94" si="11">C14*(C54/SUMIF($A$42:$A$79,$A94,C$42:C$79))</f>
        <v>11.019743722745169</v>
      </c>
      <c r="C94">
        <f t="shared" si="11"/>
        <v>10.345194784099483</v>
      </c>
      <c r="D94">
        <f t="shared" si="11"/>
        <v>7.950712705951867</v>
      </c>
      <c r="E94">
        <f t="shared" si="11"/>
        <v>7.4594973729619509</v>
      </c>
      <c r="F94">
        <f t="shared" si="11"/>
        <v>6.4622747075571914</v>
      </c>
      <c r="G94">
        <f t="shared" si="11"/>
        <v>6.1361456200254745</v>
      </c>
      <c r="H94">
        <f t="shared" si="11"/>
        <v>5.8481850732030516</v>
      </c>
      <c r="I94">
        <f t="shared" si="11"/>
        <v>5.7850108474305779</v>
      </c>
      <c r="J94">
        <f t="shared" si="11"/>
        <v>5.8470380841686884</v>
      </c>
      <c r="K94">
        <f t="shared" si="11"/>
        <v>5.900661173164905</v>
      </c>
      <c r="L94">
        <f t="shared" si="11"/>
        <v>5.8886781551783267</v>
      </c>
      <c r="M94">
        <f t="shared" si="11"/>
        <v>5.8603017942116642</v>
      </c>
      <c r="N94">
        <f t="shared" si="11"/>
        <v>5.8099423305056099</v>
      </c>
      <c r="O94">
        <f t="shared" si="11"/>
        <v>5.7887426408344087</v>
      </c>
      <c r="P94">
        <f t="shared" si="11"/>
        <v>5.7553455131538325</v>
      </c>
      <c r="Q94">
        <f t="shared" si="11"/>
        <v>5.7652177222378107</v>
      </c>
      <c r="R94">
        <f t="shared" si="11"/>
        <v>5.7579533144529051</v>
      </c>
      <c r="S94">
        <f t="shared" si="11"/>
        <v>5.8067881851189691</v>
      </c>
      <c r="T94">
        <f t="shared" si="11"/>
        <v>5.8215065770531993</v>
      </c>
      <c r="U94">
        <f t="shared" si="11"/>
        <v>5.8508302440819051</v>
      </c>
      <c r="V94">
        <f t="shared" si="11"/>
        <v>5.8747668524327628</v>
      </c>
      <c r="W94">
        <f t="shared" si="11"/>
        <v>5.8871830967995846</v>
      </c>
      <c r="X94">
        <f t="shared" si="11"/>
        <v>5.8789228180944937</v>
      </c>
      <c r="Y94">
        <f t="shared" si="11"/>
        <v>5.8833962643384563</v>
      </c>
      <c r="Z94">
        <f t="shared" si="11"/>
        <v>5.8481333170541232</v>
      </c>
      <c r="AA94">
        <f t="shared" si="11"/>
        <v>5.8663299316184636</v>
      </c>
      <c r="AB94">
        <f t="shared" si="11"/>
        <v>5.7546562636963623</v>
      </c>
      <c r="AC94">
        <f t="shared" si="11"/>
        <v>5.8294420364224599</v>
      </c>
      <c r="AD94">
        <f t="shared" si="11"/>
        <v>5.818733462408594</v>
      </c>
      <c r="AE94">
        <f t="shared" si="11"/>
        <v>5.8673663602746666</v>
      </c>
      <c r="AF94">
        <f t="shared" si="11"/>
        <v>5.8677109393859661</v>
      </c>
    </row>
    <row r="95" spans="1:32">
      <c r="A95" s="117" t="s">
        <v>853</v>
      </c>
      <c r="B95">
        <f t="shared" ref="B95:AF95" si="12">C15*(C55/SUMIF($A$42:$A$79,$A95,C$42:C$79))</f>
        <v>3.5240018274681857</v>
      </c>
      <c r="C95">
        <f t="shared" si="12"/>
        <v>4.5214471398748657</v>
      </c>
      <c r="D95">
        <f t="shared" si="12"/>
        <v>3.544951477491554</v>
      </c>
      <c r="E95">
        <f t="shared" si="12"/>
        <v>4.3505855180244435</v>
      </c>
      <c r="F95">
        <f t="shared" si="12"/>
        <v>4.0829579135110707</v>
      </c>
      <c r="G95">
        <f t="shared" si="12"/>
        <v>4.1549881912487097</v>
      </c>
      <c r="H95">
        <f t="shared" si="12"/>
        <v>3.839950346847373</v>
      </c>
      <c r="I95">
        <f t="shared" si="12"/>
        <v>3.6671128607109118</v>
      </c>
      <c r="J95">
        <f t="shared" si="12"/>
        <v>3.59445791386044</v>
      </c>
      <c r="K95">
        <f t="shared" si="12"/>
        <v>3.5186554450433025</v>
      </c>
      <c r="L95">
        <f t="shared" si="12"/>
        <v>3.4737423048678746</v>
      </c>
      <c r="M95">
        <f t="shared" si="12"/>
        <v>3.4340862236568084</v>
      </c>
      <c r="N95">
        <f t="shared" si="12"/>
        <v>3.3622944105673938</v>
      </c>
      <c r="O95">
        <f t="shared" si="12"/>
        <v>3.3382212133760087</v>
      </c>
      <c r="P95">
        <f t="shared" si="12"/>
        <v>3.2921723393283022</v>
      </c>
      <c r="Q95">
        <f t="shared" si="12"/>
        <v>3.270846958682168</v>
      </c>
      <c r="R95">
        <f t="shared" si="12"/>
        <v>3.2187657559936862</v>
      </c>
      <c r="S95">
        <f t="shared" si="12"/>
        <v>3.2312056111955076</v>
      </c>
      <c r="T95">
        <f t="shared" si="12"/>
        <v>3.2163587288901647</v>
      </c>
      <c r="U95">
        <f t="shared" si="12"/>
        <v>3.1928461149575345</v>
      </c>
      <c r="V95">
        <f t="shared" si="12"/>
        <v>3.1938404594066938</v>
      </c>
      <c r="W95">
        <f t="shared" si="12"/>
        <v>3.1790105689210786</v>
      </c>
      <c r="X95">
        <f t="shared" si="12"/>
        <v>3.1380488040594456</v>
      </c>
      <c r="Y95">
        <f t="shared" si="12"/>
        <v>3.1135942189605306</v>
      </c>
      <c r="Z95">
        <f t="shared" si="12"/>
        <v>3.0426852600746463</v>
      </c>
      <c r="AA95">
        <f t="shared" si="12"/>
        <v>3.0218515744657717</v>
      </c>
      <c r="AB95">
        <f t="shared" si="12"/>
        <v>2.9272481959162469</v>
      </c>
      <c r="AC95">
        <f t="shared" si="12"/>
        <v>3.0088304294720789</v>
      </c>
      <c r="AD95">
        <f t="shared" si="12"/>
        <v>2.9597822028258962</v>
      </c>
      <c r="AE95">
        <f t="shared" si="12"/>
        <v>2.953480215580663</v>
      </c>
      <c r="AF95">
        <f t="shared" si="12"/>
        <v>2.9014463992730826</v>
      </c>
    </row>
    <row r="96" spans="1:32">
      <c r="A96" s="117" t="s">
        <v>853</v>
      </c>
      <c r="B96">
        <f t="shared" ref="B96:AF96" si="13">C16*(C56/SUMIF($A$42:$A$79,$A96,C$42:C$79))</f>
        <v>4.6921097342508986</v>
      </c>
      <c r="C96">
        <f t="shared" si="13"/>
        <v>2.8650867696829221</v>
      </c>
      <c r="D96">
        <f t="shared" si="13"/>
        <v>2.7378420678435629</v>
      </c>
      <c r="E96">
        <f t="shared" si="13"/>
        <v>1.9233543586690949</v>
      </c>
      <c r="F96">
        <f t="shared" si="13"/>
        <v>1.7080609890414684</v>
      </c>
      <c r="G96">
        <f t="shared" si="13"/>
        <v>1.6258574856737302</v>
      </c>
      <c r="H96">
        <f t="shared" si="13"/>
        <v>1.508197976178806</v>
      </c>
      <c r="I96">
        <f t="shared" si="13"/>
        <v>1.4148186485878216</v>
      </c>
      <c r="J96">
        <f t="shared" si="13"/>
        <v>1.3850652180728982</v>
      </c>
      <c r="K96">
        <f t="shared" si="13"/>
        <v>1.3174695598145774</v>
      </c>
      <c r="L96">
        <f t="shared" si="13"/>
        <v>1.2728427707470522</v>
      </c>
      <c r="M96">
        <f t="shared" si="13"/>
        <v>1.2319798644772315</v>
      </c>
      <c r="N96">
        <f t="shared" si="13"/>
        <v>1.1911096646073644</v>
      </c>
      <c r="O96">
        <f t="shared" si="13"/>
        <v>1.1598940891035352</v>
      </c>
      <c r="P96">
        <f t="shared" si="13"/>
        <v>1.1227285608113744</v>
      </c>
      <c r="Q96">
        <f t="shared" si="13"/>
        <v>1.0903877774334172</v>
      </c>
      <c r="R96">
        <f t="shared" si="13"/>
        <v>1.0541413729222837</v>
      </c>
      <c r="S96">
        <f t="shared" si="13"/>
        <v>1.0270408946373233</v>
      </c>
      <c r="T96">
        <f t="shared" si="13"/>
        <v>0.99796693209975318</v>
      </c>
      <c r="U96">
        <f t="shared" si="13"/>
        <v>0.9693149011552209</v>
      </c>
      <c r="V96">
        <f t="shared" si="13"/>
        <v>0.93934938645639177</v>
      </c>
      <c r="W96">
        <f t="shared" si="13"/>
        <v>0.91049372890498348</v>
      </c>
      <c r="X96">
        <f t="shared" si="13"/>
        <v>0.87756562809100747</v>
      </c>
      <c r="Y96">
        <f t="shared" si="13"/>
        <v>0.84615575006921051</v>
      </c>
      <c r="Z96">
        <f t="shared" si="13"/>
        <v>0.80959574577183735</v>
      </c>
      <c r="AA96">
        <f t="shared" si="13"/>
        <v>0.78090673134774669</v>
      </c>
      <c r="AB96">
        <f t="shared" si="13"/>
        <v>0.75200593473230204</v>
      </c>
      <c r="AC96">
        <f t="shared" si="13"/>
        <v>0.7344840755522728</v>
      </c>
      <c r="AD96">
        <f t="shared" si="13"/>
        <v>0.70728036933552874</v>
      </c>
      <c r="AE96">
        <f t="shared" si="13"/>
        <v>0.6876848853477544</v>
      </c>
      <c r="AF96">
        <f t="shared" si="13"/>
        <v>0.65931366104370071</v>
      </c>
    </row>
    <row r="97" spans="1:32">
      <c r="A97" s="117" t="s">
        <v>854</v>
      </c>
      <c r="B97">
        <f t="shared" ref="B97:AF97" si="14">C17*(C57/SUMIF($A$42:$A$79,$A97,C$42:C$79))</f>
        <v>0</v>
      </c>
      <c r="C97">
        <f t="shared" si="14"/>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row>
    <row r="98" spans="1:32">
      <c r="A98" s="117" t="s">
        <v>854</v>
      </c>
      <c r="B98">
        <f t="shared" ref="B98:AF98" si="15">C18*(C58/SUMIF($A$42:$A$79,$A98,C$42:C$79))</f>
        <v>50.910557588043055</v>
      </c>
      <c r="C98">
        <f t="shared" si="15"/>
        <v>54.549926140402462</v>
      </c>
      <c r="D98">
        <f t="shared" si="15"/>
        <v>53.543218520722526</v>
      </c>
      <c r="E98">
        <f t="shared" si="15"/>
        <v>53.235867453195162</v>
      </c>
      <c r="F98">
        <f t="shared" si="15"/>
        <v>53.077094359466585</v>
      </c>
      <c r="G98">
        <f t="shared" si="15"/>
        <v>53.330629226941433</v>
      </c>
      <c r="H98">
        <f t="shared" si="15"/>
        <v>53.289279552373799</v>
      </c>
      <c r="I98">
        <f t="shared" si="15"/>
        <v>53.344636777039526</v>
      </c>
      <c r="J98">
        <f t="shared" si="15"/>
        <v>53.790940297212785</v>
      </c>
      <c r="K98">
        <f t="shared" si="15"/>
        <v>53.749361201527002</v>
      </c>
      <c r="L98">
        <f t="shared" si="15"/>
        <v>53.715285440830627</v>
      </c>
      <c r="M98">
        <f t="shared" si="15"/>
        <v>53.678772581153211</v>
      </c>
      <c r="N98">
        <f t="shared" si="15"/>
        <v>53.651180675115697</v>
      </c>
      <c r="O98">
        <f t="shared" si="15"/>
        <v>53.66454175173444</v>
      </c>
      <c r="P98">
        <f t="shared" si="15"/>
        <v>53.712873777485918</v>
      </c>
      <c r="Q98">
        <f t="shared" si="15"/>
        <v>53.798090950280006</v>
      </c>
      <c r="R98">
        <f t="shared" si="15"/>
        <v>53.865085529441096</v>
      </c>
      <c r="S98">
        <f t="shared" si="15"/>
        <v>53.902086784801782</v>
      </c>
      <c r="T98">
        <f t="shared" si="15"/>
        <v>53.902550629909271</v>
      </c>
      <c r="U98">
        <f t="shared" si="15"/>
        <v>53.917571212971289</v>
      </c>
      <c r="V98">
        <f t="shared" si="15"/>
        <v>53.894286828227663</v>
      </c>
      <c r="W98">
        <f t="shared" si="15"/>
        <v>53.874055180603634</v>
      </c>
      <c r="X98">
        <f t="shared" si="15"/>
        <v>53.850999820057176</v>
      </c>
      <c r="Y98">
        <f t="shared" si="15"/>
        <v>53.819280449260951</v>
      </c>
      <c r="Z98">
        <f t="shared" si="15"/>
        <v>53.763072562144274</v>
      </c>
      <c r="AA98">
        <f t="shared" si="15"/>
        <v>53.722802001422373</v>
      </c>
      <c r="AB98">
        <f t="shared" si="15"/>
        <v>53.728114392218465</v>
      </c>
      <c r="AC98">
        <f t="shared" si="15"/>
        <v>53.704796551477472</v>
      </c>
      <c r="AD98">
        <f t="shared" si="15"/>
        <v>53.673009760889144</v>
      </c>
      <c r="AE98">
        <f t="shared" si="15"/>
        <v>53.702911018650873</v>
      </c>
      <c r="AF98">
        <f t="shared" si="15"/>
        <v>53.656144215106195</v>
      </c>
    </row>
    <row r="99" spans="1:32">
      <c r="A99" s="117"/>
      <c r="D99"/>
    </row>
    <row r="100" spans="1:32">
      <c r="A100" s="117"/>
      <c r="D100"/>
    </row>
    <row r="101" spans="1:32">
      <c r="A101" s="117"/>
      <c r="D101"/>
    </row>
    <row r="102" spans="1:32">
      <c r="A102" s="117" t="s">
        <v>114</v>
      </c>
      <c r="B102">
        <f t="shared" ref="B102:AF102" si="16">C22*(C62/SUMIF($A$42:$A$79,$A102,C$42:C$79))</f>
        <v>16.67312686251169</v>
      </c>
      <c r="C102">
        <f t="shared" si="16"/>
        <v>17.987413351485994</v>
      </c>
      <c r="D102">
        <f t="shared" si="16"/>
        <v>18.368495351622034</v>
      </c>
      <c r="E102">
        <f t="shared" si="16"/>
        <v>19.109958693646504</v>
      </c>
      <c r="F102">
        <f t="shared" si="16"/>
        <v>19.46432892021334</v>
      </c>
      <c r="G102">
        <f t="shared" si="16"/>
        <v>20.618070419820203</v>
      </c>
      <c r="H102">
        <f t="shared" si="16"/>
        <v>21.12912104640068</v>
      </c>
      <c r="I102">
        <f t="shared" si="16"/>
        <v>21.434722579222413</v>
      </c>
      <c r="J102">
        <f t="shared" si="16"/>
        <v>22.147155169481039</v>
      </c>
      <c r="K102">
        <f t="shared" si="16"/>
        <v>22.264520800437907</v>
      </c>
      <c r="L102">
        <f t="shared" si="16"/>
        <v>22.322078997008209</v>
      </c>
      <c r="M102">
        <f t="shared" si="16"/>
        <v>22.397318333651011</v>
      </c>
      <c r="N102">
        <f t="shared" si="16"/>
        <v>22.470735157617085</v>
      </c>
      <c r="O102">
        <f t="shared" si="16"/>
        <v>22.570296159992271</v>
      </c>
      <c r="P102">
        <f t="shared" si="16"/>
        <v>22.671371336825882</v>
      </c>
      <c r="Q102">
        <f t="shared" si="16"/>
        <v>22.805351972305679</v>
      </c>
      <c r="R102">
        <f t="shared" si="16"/>
        <v>22.884077571861976</v>
      </c>
      <c r="S102">
        <f t="shared" si="16"/>
        <v>23.003846194178482</v>
      </c>
      <c r="T102">
        <f t="shared" si="16"/>
        <v>23.113527230739955</v>
      </c>
      <c r="U102">
        <f t="shared" si="16"/>
        <v>23.247231319183811</v>
      </c>
      <c r="V102">
        <f t="shared" si="16"/>
        <v>23.327826185847098</v>
      </c>
      <c r="W102">
        <f t="shared" si="16"/>
        <v>23.419825272388429</v>
      </c>
      <c r="X102">
        <f t="shared" si="16"/>
        <v>23.504219539285256</v>
      </c>
      <c r="Y102">
        <f t="shared" si="16"/>
        <v>23.611027627278631</v>
      </c>
      <c r="Z102">
        <f t="shared" si="16"/>
        <v>23.639590201987136</v>
      </c>
      <c r="AA102">
        <f t="shared" si="16"/>
        <v>23.690571805346316</v>
      </c>
      <c r="AB102">
        <f t="shared" si="16"/>
        <v>23.640467567035728</v>
      </c>
      <c r="AC102">
        <f t="shared" si="16"/>
        <v>23.696315970161983</v>
      </c>
      <c r="AD102">
        <f t="shared" si="16"/>
        <v>23.695538144543942</v>
      </c>
      <c r="AE102">
        <f t="shared" si="16"/>
        <v>23.8406955331813</v>
      </c>
      <c r="AF102">
        <f t="shared" si="16"/>
        <v>23.843963294382561</v>
      </c>
    </row>
    <row r="103" spans="1:32">
      <c r="A103" s="117" t="s">
        <v>115</v>
      </c>
      <c r="B103">
        <f t="shared" ref="B103:AF103" si="17">C23*(C63/SUMIF($A$42:$A$79,$A103,C$42:C$79))</f>
        <v>37.189564155575901</v>
      </c>
      <c r="C103">
        <f t="shared" si="17"/>
        <v>37.80148449500448</v>
      </c>
      <c r="D103">
        <f t="shared" si="17"/>
        <v>38.878503682076769</v>
      </c>
      <c r="E103">
        <f t="shared" si="17"/>
        <v>39.154768339664557</v>
      </c>
      <c r="F103">
        <f t="shared" si="17"/>
        <v>39.433407635186079</v>
      </c>
      <c r="G103">
        <f t="shared" si="17"/>
        <v>40.461647134535212</v>
      </c>
      <c r="H103">
        <f t="shared" si="17"/>
        <v>40.901820929047148</v>
      </c>
      <c r="I103">
        <f t="shared" si="17"/>
        <v>41.077205293232538</v>
      </c>
      <c r="J103">
        <f t="shared" si="17"/>
        <v>41.713939232766442</v>
      </c>
      <c r="K103">
        <f t="shared" si="17"/>
        <v>41.784466766678058</v>
      </c>
      <c r="L103">
        <f t="shared" si="17"/>
        <v>41.803911432429835</v>
      </c>
      <c r="M103">
        <f t="shared" si="17"/>
        <v>41.87145407929647</v>
      </c>
      <c r="N103">
        <f t="shared" si="17"/>
        <v>41.927903139736742</v>
      </c>
      <c r="O103">
        <f t="shared" si="17"/>
        <v>42.055010959695736</v>
      </c>
      <c r="P103">
        <f t="shared" si="17"/>
        <v>42.175881595001449</v>
      </c>
      <c r="Q103">
        <f t="shared" si="17"/>
        <v>42.332192438103242</v>
      </c>
      <c r="R103">
        <f t="shared" si="17"/>
        <v>42.43002054699879</v>
      </c>
      <c r="S103">
        <f t="shared" si="17"/>
        <v>42.563250833848514</v>
      </c>
      <c r="T103">
        <f t="shared" si="17"/>
        <v>42.678367313729204</v>
      </c>
      <c r="U103">
        <f t="shared" si="17"/>
        <v>42.809915955172585</v>
      </c>
      <c r="V103">
        <f t="shared" si="17"/>
        <v>42.855535805177198</v>
      </c>
      <c r="W103">
        <f t="shared" si="17"/>
        <v>42.911345797351593</v>
      </c>
      <c r="X103">
        <f t="shared" si="17"/>
        <v>42.928225349776419</v>
      </c>
      <c r="Y103">
        <f t="shared" si="17"/>
        <v>42.958666409789608</v>
      </c>
      <c r="Z103">
        <f t="shared" si="17"/>
        <v>42.901938521689125</v>
      </c>
      <c r="AA103">
        <f t="shared" si="17"/>
        <v>42.874366764051345</v>
      </c>
      <c r="AB103">
        <f t="shared" si="17"/>
        <v>42.8192413321106</v>
      </c>
      <c r="AC103">
        <f t="shared" si="17"/>
        <v>42.78890544670854</v>
      </c>
      <c r="AD103">
        <f t="shared" si="17"/>
        <v>42.731194301894426</v>
      </c>
      <c r="AE103">
        <f t="shared" si="17"/>
        <v>42.858547800676575</v>
      </c>
      <c r="AF103">
        <f t="shared" si="17"/>
        <v>42.795740246676139</v>
      </c>
    </row>
    <row r="104" spans="1:32">
      <c r="A104" s="117"/>
      <c r="D104"/>
    </row>
    <row r="105" spans="1:32">
      <c r="A105" s="117" t="s">
        <v>114</v>
      </c>
      <c r="B105">
        <f t="shared" ref="B105:AF105" si="18">C25*(C65/SUMIF($A$42:$A$79,$A105,C$42:C$79))</f>
        <v>1.6979949841588349</v>
      </c>
      <c r="C105">
        <f t="shared" si="18"/>
        <v>1.2501524737864951</v>
      </c>
      <c r="D105">
        <f t="shared" si="18"/>
        <v>1.1990660716123134</v>
      </c>
      <c r="E105">
        <f t="shared" si="18"/>
        <v>1.2460774769828769</v>
      </c>
      <c r="F105">
        <f t="shared" si="18"/>
        <v>1.2697926054664839</v>
      </c>
      <c r="G105">
        <f t="shared" si="18"/>
        <v>1.3432935152585441</v>
      </c>
      <c r="H105">
        <f t="shared" si="18"/>
        <v>1.3742423383861149</v>
      </c>
      <c r="I105">
        <f t="shared" si="18"/>
        <v>1.3928861222659734</v>
      </c>
      <c r="J105">
        <f t="shared" si="18"/>
        <v>1.439255757634238</v>
      </c>
      <c r="K105">
        <f t="shared" si="18"/>
        <v>1.4453325738745741</v>
      </c>
      <c r="L105">
        <f t="shared" si="18"/>
        <v>1.4485047115045258</v>
      </c>
      <c r="M105">
        <f t="shared" si="18"/>
        <v>1.4541879213864677</v>
      </c>
      <c r="N105">
        <f t="shared" si="18"/>
        <v>1.4600847803906387</v>
      </c>
      <c r="O105">
        <f t="shared" si="18"/>
        <v>1.4680018240663175</v>
      </c>
      <c r="P105">
        <f t="shared" si="18"/>
        <v>1.4759036129568124</v>
      </c>
      <c r="Q105">
        <f t="shared" si="18"/>
        <v>1.4858024353167008</v>
      </c>
      <c r="R105">
        <f t="shared" si="18"/>
        <v>1.4925123391530433</v>
      </c>
      <c r="S105">
        <f t="shared" si="18"/>
        <v>1.502291877796154</v>
      </c>
      <c r="T105">
        <f t="shared" si="18"/>
        <v>1.5116526283519593</v>
      </c>
      <c r="U105">
        <f t="shared" si="18"/>
        <v>1.5222778535305237</v>
      </c>
      <c r="V105">
        <f t="shared" si="18"/>
        <v>1.5298205900966668</v>
      </c>
      <c r="W105">
        <f t="shared" si="18"/>
        <v>1.537575858337666</v>
      </c>
      <c r="X105">
        <f t="shared" si="18"/>
        <v>1.5449476929689778</v>
      </c>
      <c r="Y105">
        <f t="shared" si="18"/>
        <v>1.5537474496953068</v>
      </c>
      <c r="Z105">
        <f t="shared" si="18"/>
        <v>1.5575437530904692</v>
      </c>
      <c r="AA105">
        <f t="shared" si="18"/>
        <v>1.5631707148450191</v>
      </c>
      <c r="AB105">
        <f t="shared" si="18"/>
        <v>1.5651463050294887</v>
      </c>
      <c r="AC105">
        <f t="shared" si="18"/>
        <v>1.5709278737532424</v>
      </c>
      <c r="AD105">
        <f t="shared" si="18"/>
        <v>1.5726477434491701</v>
      </c>
      <c r="AE105">
        <f t="shared" si="18"/>
        <v>1.5843700891727179</v>
      </c>
      <c r="AF105">
        <f t="shared" si="18"/>
        <v>1.5864087910026901</v>
      </c>
    </row>
    <row r="106" spans="1:32">
      <c r="A106" s="117" t="s">
        <v>112</v>
      </c>
      <c r="B106">
        <f t="shared" ref="B106:AF106" si="19">C26*(C66/SUMIF($A$42:$A$79,$A106,C$42:C$79))</f>
        <v>0</v>
      </c>
      <c r="C106">
        <f t="shared" si="19"/>
        <v>0</v>
      </c>
      <c r="D106">
        <f t="shared" si="19"/>
        <v>0</v>
      </c>
      <c r="E106">
        <f t="shared" si="19"/>
        <v>0</v>
      </c>
      <c r="F106">
        <f t="shared" si="19"/>
        <v>0</v>
      </c>
      <c r="G106">
        <f t="shared" si="19"/>
        <v>0</v>
      </c>
      <c r="H106">
        <f t="shared" si="19"/>
        <v>0</v>
      </c>
      <c r="I106">
        <f t="shared" si="19"/>
        <v>0</v>
      </c>
      <c r="J106">
        <f t="shared" si="19"/>
        <v>0</v>
      </c>
      <c r="K106">
        <f t="shared" si="19"/>
        <v>0</v>
      </c>
      <c r="L106">
        <f t="shared" si="19"/>
        <v>0</v>
      </c>
      <c r="M106">
        <f t="shared" si="19"/>
        <v>0</v>
      </c>
      <c r="N106">
        <f t="shared" si="19"/>
        <v>0</v>
      </c>
      <c r="O106">
        <f t="shared" si="19"/>
        <v>0</v>
      </c>
      <c r="P106">
        <f t="shared" si="19"/>
        <v>0</v>
      </c>
      <c r="Q106">
        <f t="shared" si="19"/>
        <v>0</v>
      </c>
      <c r="R106">
        <f t="shared" si="19"/>
        <v>0</v>
      </c>
      <c r="S106">
        <f t="shared" si="19"/>
        <v>0</v>
      </c>
      <c r="T106">
        <f t="shared" si="19"/>
        <v>0</v>
      </c>
      <c r="U106">
        <f t="shared" si="19"/>
        <v>0</v>
      </c>
      <c r="V106">
        <f t="shared" si="19"/>
        <v>0</v>
      </c>
      <c r="W106">
        <f t="shared" si="19"/>
        <v>0</v>
      </c>
      <c r="X106">
        <f t="shared" si="19"/>
        <v>0</v>
      </c>
      <c r="Y106">
        <f t="shared" si="19"/>
        <v>0</v>
      </c>
      <c r="Z106">
        <f t="shared" si="19"/>
        <v>0</v>
      </c>
      <c r="AA106">
        <f t="shared" si="19"/>
        <v>0</v>
      </c>
      <c r="AB106">
        <f t="shared" si="19"/>
        <v>0</v>
      </c>
      <c r="AC106">
        <f t="shared" si="19"/>
        <v>0</v>
      </c>
      <c r="AD106">
        <f t="shared" si="19"/>
        <v>0</v>
      </c>
      <c r="AE106">
        <f t="shared" si="19"/>
        <v>0</v>
      </c>
      <c r="AF106">
        <f t="shared" si="19"/>
        <v>0</v>
      </c>
    </row>
    <row r="107" spans="1:32">
      <c r="A107" s="117" t="s">
        <v>112</v>
      </c>
      <c r="B107">
        <f t="shared" ref="B107:AF107" si="20">C27*(C67/SUMIF($A$42:$A$79,$A107,C$42:C$79))</f>
        <v>7.2935973397738598</v>
      </c>
      <c r="C107">
        <f t="shared" si="20"/>
        <v>7.3207259728902097</v>
      </c>
      <c r="D107">
        <f t="shared" si="20"/>
        <v>1.6248948743981257</v>
      </c>
      <c r="E107">
        <f t="shared" si="20"/>
        <v>2.5767094956752774</v>
      </c>
      <c r="F107">
        <f t="shared" si="20"/>
        <v>3.1461209962971077</v>
      </c>
      <c r="G107">
        <f t="shared" si="20"/>
        <v>3.3558668839883254</v>
      </c>
      <c r="H107">
        <f t="shared" si="20"/>
        <v>3.257977763799536</v>
      </c>
      <c r="I107">
        <f t="shared" si="20"/>
        <v>3.0424321944022652</v>
      </c>
      <c r="J107">
        <f t="shared" si="20"/>
        <v>2.8399943459847612</v>
      </c>
      <c r="K107">
        <f t="shared" si="20"/>
        <v>2.6662028928480268</v>
      </c>
      <c r="L107">
        <f t="shared" si="20"/>
        <v>2.4543773728018308</v>
      </c>
      <c r="M107">
        <f t="shared" si="20"/>
        <v>2.3018745659344138</v>
      </c>
      <c r="N107">
        <f t="shared" si="20"/>
        <v>2.1996231178085934</v>
      </c>
      <c r="O107">
        <f t="shared" si="20"/>
        <v>2.1603750516166271</v>
      </c>
      <c r="P107">
        <f t="shared" si="20"/>
        <v>2.1544566315673994</v>
      </c>
      <c r="Q107">
        <f t="shared" si="20"/>
        <v>2.1755171129978761</v>
      </c>
      <c r="R107">
        <f t="shared" si="20"/>
        <v>2.1970440174571957</v>
      </c>
      <c r="S107">
        <f t="shared" si="20"/>
        <v>2.2728830278477035</v>
      </c>
      <c r="T107">
        <f t="shared" si="20"/>
        <v>2.3724305905998984</v>
      </c>
      <c r="U107">
        <f t="shared" si="20"/>
        <v>2.4841356095446798</v>
      </c>
      <c r="V107">
        <f t="shared" si="20"/>
        <v>2.6295947856977997</v>
      </c>
      <c r="W107">
        <f t="shared" si="20"/>
        <v>2.7588427078488773</v>
      </c>
      <c r="X107">
        <f t="shared" si="20"/>
        <v>2.8858020470964454</v>
      </c>
      <c r="Y107">
        <f t="shared" si="20"/>
        <v>3.0369806838151647</v>
      </c>
      <c r="Z107">
        <f t="shared" si="20"/>
        <v>3.1753540427793436</v>
      </c>
      <c r="AA107">
        <f t="shared" si="20"/>
        <v>3.3271862086237887</v>
      </c>
      <c r="AB107">
        <f t="shared" si="20"/>
        <v>3.3414217739966028</v>
      </c>
      <c r="AC107">
        <f t="shared" si="20"/>
        <v>3.503681892465706</v>
      </c>
      <c r="AD107">
        <f t="shared" si="20"/>
        <v>3.6342125422476599</v>
      </c>
      <c r="AE107">
        <f t="shared" si="20"/>
        <v>3.7614048115017651</v>
      </c>
      <c r="AF107">
        <f t="shared" si="20"/>
        <v>3.8839931814287016</v>
      </c>
    </row>
    <row r="108" spans="1:32">
      <c r="A108" s="117" t="s">
        <v>112</v>
      </c>
      <c r="B108">
        <f t="shared" ref="B108:AF108" si="21">C28*(C68/SUMIF($A$42:$A$79,$A108,C$42:C$79))</f>
        <v>17.648495335647048</v>
      </c>
      <c r="C108">
        <f t="shared" si="21"/>
        <v>35.105340699947988</v>
      </c>
      <c r="D108">
        <f t="shared" si="21"/>
        <v>11.956391012200339</v>
      </c>
      <c r="E108">
        <f t="shared" si="21"/>
        <v>12.269716679428351</v>
      </c>
      <c r="F108">
        <f t="shared" si="21"/>
        <v>15.966860220735255</v>
      </c>
      <c r="G108">
        <f t="shared" si="21"/>
        <v>20.592510384262244</v>
      </c>
      <c r="H108">
        <f t="shared" si="21"/>
        <v>24.513001174635981</v>
      </c>
      <c r="I108">
        <f t="shared" si="21"/>
        <v>27.404836127633384</v>
      </c>
      <c r="J108">
        <f t="shared" si="21"/>
        <v>30.22751541109465</v>
      </c>
      <c r="K108">
        <f t="shared" si="21"/>
        <v>32.213480759966686</v>
      </c>
      <c r="L108">
        <f t="shared" si="21"/>
        <v>33.475441021541435</v>
      </c>
      <c r="M108">
        <f t="shared" si="21"/>
        <v>34.081205993886037</v>
      </c>
      <c r="N108">
        <f t="shared" si="21"/>
        <v>34.466645388361918</v>
      </c>
      <c r="O108">
        <f t="shared" si="21"/>
        <v>34.822537024541198</v>
      </c>
      <c r="P108">
        <f t="shared" si="21"/>
        <v>35.08453284302351</v>
      </c>
      <c r="Q108">
        <f t="shared" si="21"/>
        <v>35.335072149211115</v>
      </c>
      <c r="R108">
        <f t="shared" si="21"/>
        <v>35.45241033707871</v>
      </c>
      <c r="S108">
        <f t="shared" si="21"/>
        <v>35.599044103404303</v>
      </c>
      <c r="T108">
        <f t="shared" si="21"/>
        <v>35.690400619257083</v>
      </c>
      <c r="U108">
        <f t="shared" si="21"/>
        <v>35.754498651546506</v>
      </c>
      <c r="V108">
        <f t="shared" si="21"/>
        <v>35.79716702851433</v>
      </c>
      <c r="W108">
        <f t="shared" si="21"/>
        <v>35.866331921217181</v>
      </c>
      <c r="X108">
        <f t="shared" si="21"/>
        <v>35.979575418077111</v>
      </c>
      <c r="Y108">
        <f t="shared" si="21"/>
        <v>36.155017019285616</v>
      </c>
      <c r="Z108">
        <f t="shared" si="21"/>
        <v>36.204050736899056</v>
      </c>
      <c r="AA108">
        <f t="shared" si="21"/>
        <v>36.281854508166845</v>
      </c>
      <c r="AB108">
        <f t="shared" si="21"/>
        <v>35.980988040564007</v>
      </c>
      <c r="AC108">
        <f t="shared" si="21"/>
        <v>36.175054865441489</v>
      </c>
      <c r="AD108">
        <f t="shared" si="21"/>
        <v>36.148493687378213</v>
      </c>
      <c r="AE108">
        <f t="shared" si="21"/>
        <v>36.225104799294499</v>
      </c>
      <c r="AF108">
        <f t="shared" si="21"/>
        <v>36.259556181930272</v>
      </c>
    </row>
    <row r="109" spans="1:32">
      <c r="A109" s="117" t="s">
        <v>116</v>
      </c>
      <c r="B109">
        <f t="shared" ref="B109:AF109" si="22">C29*(C69/SUMIF($A$42:$A$79,$A109,C$42:C$79))</f>
        <v>3.4951210823900012</v>
      </c>
      <c r="C109">
        <f t="shared" si="22"/>
        <v>19.918608872283095</v>
      </c>
      <c r="D109">
        <f t="shared" si="22"/>
        <v>19.714649735354357</v>
      </c>
      <c r="E109">
        <f t="shared" si="22"/>
        <v>21.3441138510589</v>
      </c>
      <c r="F109">
        <f t="shared" si="22"/>
        <v>20.073742403476082</v>
      </c>
      <c r="G109">
        <f t="shared" si="22"/>
        <v>18.917917083129385</v>
      </c>
      <c r="H109">
        <f t="shared" si="22"/>
        <v>18.220529605636486</v>
      </c>
      <c r="I109">
        <f t="shared" si="22"/>
        <v>17.417739479165125</v>
      </c>
      <c r="J109">
        <f t="shared" si="22"/>
        <v>16.922900218761377</v>
      </c>
      <c r="K109">
        <f t="shared" si="22"/>
        <v>16.263600842589668</v>
      </c>
      <c r="L109">
        <f t="shared" si="22"/>
        <v>15.559933884800451</v>
      </c>
      <c r="M109">
        <f t="shared" si="22"/>
        <v>15.389167781052224</v>
      </c>
      <c r="N109">
        <f t="shared" si="22"/>
        <v>15.08732942184076</v>
      </c>
      <c r="O109">
        <f t="shared" si="22"/>
        <v>14.780145019275786</v>
      </c>
      <c r="P109">
        <f t="shared" si="22"/>
        <v>14.494487278501271</v>
      </c>
      <c r="Q109">
        <f t="shared" si="22"/>
        <v>14.252652896480267</v>
      </c>
      <c r="R109">
        <f t="shared" si="22"/>
        <v>14.028937015311902</v>
      </c>
      <c r="S109">
        <f t="shared" si="22"/>
        <v>13.884426342631036</v>
      </c>
      <c r="T109">
        <f t="shared" si="22"/>
        <v>13.789083806923919</v>
      </c>
      <c r="U109">
        <f t="shared" si="22"/>
        <v>13.724161165092323</v>
      </c>
      <c r="V109">
        <f t="shared" si="22"/>
        <v>13.686887673950494</v>
      </c>
      <c r="W109">
        <f t="shared" si="22"/>
        <v>13.628666382136556</v>
      </c>
      <c r="X109">
        <f t="shared" si="22"/>
        <v>13.554700207304021</v>
      </c>
      <c r="Y109">
        <f t="shared" si="22"/>
        <v>13.505614082850096</v>
      </c>
      <c r="Z109">
        <f t="shared" si="22"/>
        <v>13.44000241758568</v>
      </c>
      <c r="AA109">
        <f t="shared" si="22"/>
        <v>13.376983142447656</v>
      </c>
      <c r="AB109">
        <f t="shared" si="22"/>
        <v>13.146796076849915</v>
      </c>
      <c r="AC109">
        <f t="shared" si="22"/>
        <v>13.057056760652221</v>
      </c>
      <c r="AD109">
        <f t="shared" si="22"/>
        <v>12.983819080228496</v>
      </c>
      <c r="AE109">
        <f t="shared" si="22"/>
        <v>12.925484954996032</v>
      </c>
      <c r="AF109">
        <f t="shared" si="22"/>
        <v>12.843810800504626</v>
      </c>
    </row>
    <row r="110" spans="1:32">
      <c r="A110" s="117" t="s">
        <v>116</v>
      </c>
      <c r="B110">
        <f t="shared" ref="B110:AF110" si="23">C30*(C70/SUMIF($A$42:$A$79,$A110,C$42:C$79))</f>
        <v>22.133574383491155</v>
      </c>
      <c r="C110">
        <f t="shared" si="23"/>
        <v>19.469878489474947</v>
      </c>
      <c r="D110">
        <f t="shared" si="23"/>
        <v>25.025516354760445</v>
      </c>
      <c r="E110">
        <f t="shared" si="23"/>
        <v>23.92634271512572</v>
      </c>
      <c r="F110">
        <f t="shared" si="23"/>
        <v>26.145031009558732</v>
      </c>
      <c r="G110">
        <f t="shared" si="23"/>
        <v>28.620044552306542</v>
      </c>
      <c r="H110">
        <f t="shared" si="23"/>
        <v>30.003559987160308</v>
      </c>
      <c r="I110">
        <f t="shared" si="23"/>
        <v>31.429426936122127</v>
      </c>
      <c r="J110">
        <f t="shared" si="23"/>
        <v>33.059219517133329</v>
      </c>
      <c r="K110">
        <f t="shared" si="23"/>
        <v>33.941401173541259</v>
      </c>
      <c r="L110">
        <f t="shared" si="23"/>
        <v>35.060278860476437</v>
      </c>
      <c r="M110">
        <f t="shared" si="23"/>
        <v>35.272673883413987</v>
      </c>
      <c r="N110">
        <f t="shared" si="23"/>
        <v>35.717945063870445</v>
      </c>
      <c r="O110">
        <f t="shared" si="23"/>
        <v>36.234941093598373</v>
      </c>
      <c r="P110">
        <f t="shared" si="23"/>
        <v>36.728442462871961</v>
      </c>
      <c r="Q110">
        <f t="shared" si="23"/>
        <v>37.197711610485676</v>
      </c>
      <c r="R110">
        <f t="shared" si="23"/>
        <v>37.637852882188305</v>
      </c>
      <c r="S110">
        <f t="shared" si="23"/>
        <v>38.000045969054035</v>
      </c>
      <c r="T110">
        <f t="shared" si="23"/>
        <v>38.285264586563997</v>
      </c>
      <c r="U110">
        <f t="shared" si="23"/>
        <v>38.582436864651214</v>
      </c>
      <c r="V110">
        <f t="shared" si="23"/>
        <v>38.730658689908836</v>
      </c>
      <c r="W110">
        <f t="shared" si="23"/>
        <v>38.741997539828979</v>
      </c>
      <c r="X110">
        <f t="shared" si="23"/>
        <v>38.739819034949548</v>
      </c>
      <c r="Y110">
        <f t="shared" si="23"/>
        <v>38.687516188099579</v>
      </c>
      <c r="Z110">
        <f t="shared" si="23"/>
        <v>38.58374049826525</v>
      </c>
      <c r="AA110">
        <f t="shared" si="23"/>
        <v>38.482282241603265</v>
      </c>
      <c r="AB110">
        <f t="shared" si="23"/>
        <v>38.457712192503614</v>
      </c>
      <c r="AC110">
        <f t="shared" si="23"/>
        <v>38.329736683809358</v>
      </c>
      <c r="AD110">
        <f t="shared" si="23"/>
        <v>38.180977215157355</v>
      </c>
      <c r="AE110">
        <f t="shared" si="23"/>
        <v>38.165786017270676</v>
      </c>
      <c r="AF110">
        <f t="shared" si="23"/>
        <v>38.022390208286012</v>
      </c>
    </row>
    <row r="111" spans="1:32">
      <c r="A111" s="117" t="s">
        <v>115</v>
      </c>
      <c r="B111">
        <f t="shared" ref="B111:AF111" si="24">C31*(C71/SUMIF($A$42:$A$79,$A111,C$42:C$79))</f>
        <v>0</v>
      </c>
      <c r="C111">
        <f t="shared" si="24"/>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row>
    <row r="112" spans="1:32">
      <c r="A112" s="117" t="s">
        <v>114</v>
      </c>
      <c r="B112">
        <f t="shared" ref="B112:AF112" si="25">C32*(C72/SUMIF($A$42:$A$79,$A112,C$42:C$79))</f>
        <v>0.79832603406749414</v>
      </c>
      <c r="C112">
        <f t="shared" si="25"/>
        <v>1.3981879301327014</v>
      </c>
      <c r="D112">
        <f t="shared" si="25"/>
        <v>1.4435427721662173</v>
      </c>
      <c r="E112">
        <f t="shared" si="25"/>
        <v>1.5852264587635767</v>
      </c>
      <c r="F112">
        <f t="shared" si="25"/>
        <v>1.7694389545286473</v>
      </c>
      <c r="G112">
        <f t="shared" si="25"/>
        <v>2.0000116387094242</v>
      </c>
      <c r="H112">
        <f t="shared" si="25"/>
        <v>2.1822483837953635</v>
      </c>
      <c r="I112">
        <f t="shared" si="25"/>
        <v>2.3201058568192021</v>
      </c>
      <c r="J112">
        <f t="shared" si="25"/>
        <v>2.5232651998720255</v>
      </c>
      <c r="K112">
        <f t="shared" si="25"/>
        <v>2.6316847295575996</v>
      </c>
      <c r="L112">
        <f t="shared" si="25"/>
        <v>2.7183067495619699</v>
      </c>
      <c r="M112">
        <f t="shared" si="25"/>
        <v>2.7758452064933365</v>
      </c>
      <c r="N112">
        <f t="shared" si="25"/>
        <v>2.8356169898316956</v>
      </c>
      <c r="O112">
        <f t="shared" si="25"/>
        <v>2.9048463672885392</v>
      </c>
      <c r="P112">
        <f t="shared" si="25"/>
        <v>2.975744708392984</v>
      </c>
      <c r="Q112">
        <f t="shared" si="25"/>
        <v>3.0491745791065172</v>
      </c>
      <c r="R112">
        <f t="shared" si="25"/>
        <v>3.0932919254288738</v>
      </c>
      <c r="S112">
        <f t="shared" si="25"/>
        <v>3.123951375693903</v>
      </c>
      <c r="T112">
        <f t="shared" si="25"/>
        <v>3.1490392229450683</v>
      </c>
      <c r="U112">
        <f t="shared" si="25"/>
        <v>3.1741169408078873</v>
      </c>
      <c r="V112">
        <f t="shared" si="25"/>
        <v>3.1685082669395452</v>
      </c>
      <c r="W112">
        <f t="shared" si="25"/>
        <v>3.1877813967680133</v>
      </c>
      <c r="X112">
        <f t="shared" si="25"/>
        <v>3.2106036519962546</v>
      </c>
      <c r="Y112">
        <f t="shared" si="25"/>
        <v>3.2278823988658218</v>
      </c>
      <c r="Z112">
        <f t="shared" si="25"/>
        <v>3.2344837424913844</v>
      </c>
      <c r="AA112">
        <f t="shared" si="25"/>
        <v>3.2394534805832396</v>
      </c>
      <c r="AB112">
        <f t="shared" si="25"/>
        <v>3.2697341666172095</v>
      </c>
      <c r="AC112">
        <f t="shared" si="25"/>
        <v>3.2728336851452684</v>
      </c>
      <c r="AD112">
        <f t="shared" si="25"/>
        <v>3.2746825184415176</v>
      </c>
      <c r="AE112">
        <f t="shared" si="25"/>
        <v>3.2928521682920331</v>
      </c>
      <c r="AF112">
        <f t="shared" si="25"/>
        <v>3.2988117208482524</v>
      </c>
    </row>
    <row r="113" spans="1:32">
      <c r="A113" s="117" t="s">
        <v>113</v>
      </c>
      <c r="B113">
        <f t="shared" ref="B113:AF113" si="26">C33*(C73/SUMIF($A$42:$A$79,$A113,C$42:C$79))</f>
        <v>3.3522636989941179</v>
      </c>
      <c r="C113">
        <f t="shared" si="26"/>
        <v>10.457907074691208</v>
      </c>
      <c r="D113">
        <f t="shared" si="26"/>
        <v>14.576518512845199</v>
      </c>
      <c r="E113">
        <f t="shared" si="26"/>
        <v>15.258318229405466</v>
      </c>
      <c r="F113">
        <f t="shared" si="26"/>
        <v>16.839939925403073</v>
      </c>
      <c r="G113">
        <f t="shared" si="26"/>
        <v>18.024174744862723</v>
      </c>
      <c r="H113">
        <f t="shared" si="26"/>
        <v>19.010250902819841</v>
      </c>
      <c r="I113">
        <f t="shared" si="26"/>
        <v>19.455966841849861</v>
      </c>
      <c r="J113">
        <f t="shared" si="26"/>
        <v>20.235748188656505</v>
      </c>
      <c r="K113">
        <f t="shared" si="26"/>
        <v>20.404360164679236</v>
      </c>
      <c r="L113">
        <f t="shared" si="26"/>
        <v>20.513639576662687</v>
      </c>
      <c r="M113">
        <f t="shared" si="26"/>
        <v>20.623918774814658</v>
      </c>
      <c r="N113">
        <f t="shared" si="26"/>
        <v>20.7916048164575</v>
      </c>
      <c r="O113">
        <f t="shared" si="26"/>
        <v>20.906755525065009</v>
      </c>
      <c r="P113">
        <f t="shared" si="26"/>
        <v>21.089798172200179</v>
      </c>
      <c r="Q113">
        <f t="shared" si="26"/>
        <v>21.216887894065678</v>
      </c>
      <c r="R113">
        <f t="shared" si="26"/>
        <v>21.33913649440737</v>
      </c>
      <c r="S113">
        <f t="shared" si="26"/>
        <v>21.35278308477606</v>
      </c>
      <c r="T113">
        <f t="shared" si="26"/>
        <v>21.419632715365097</v>
      </c>
      <c r="U113">
        <f t="shared" si="26"/>
        <v>21.512343709166899</v>
      </c>
      <c r="V113">
        <f t="shared" si="26"/>
        <v>21.529432951294449</v>
      </c>
      <c r="W113">
        <f t="shared" si="26"/>
        <v>21.571492138700805</v>
      </c>
      <c r="X113">
        <f t="shared" si="26"/>
        <v>21.62708685974297</v>
      </c>
      <c r="Y113">
        <f t="shared" si="26"/>
        <v>21.653276881983928</v>
      </c>
      <c r="Z113">
        <f t="shared" si="26"/>
        <v>21.694971747305587</v>
      </c>
      <c r="AA113">
        <f t="shared" si="26"/>
        <v>21.653154433047927</v>
      </c>
      <c r="AB113">
        <f t="shared" si="26"/>
        <v>21.822660232543079</v>
      </c>
      <c r="AC113">
        <f t="shared" si="26"/>
        <v>21.71827803969683</v>
      </c>
      <c r="AD113">
        <f t="shared" si="26"/>
        <v>21.712460517121105</v>
      </c>
      <c r="AE113">
        <f t="shared" si="26"/>
        <v>21.763010518112669</v>
      </c>
      <c r="AF113">
        <f t="shared" si="26"/>
        <v>21.736860566636391</v>
      </c>
    </row>
    <row r="114" spans="1:32">
      <c r="A114" s="117" t="s">
        <v>113</v>
      </c>
      <c r="B114">
        <f t="shared" ref="B114:AF114" si="27">C34*(C74/SUMIF($A$42:$A$79,$A114,C$42:C$79))</f>
        <v>16.970791841964648</v>
      </c>
      <c r="C114">
        <f t="shared" si="27"/>
        <v>1.8150414577997502</v>
      </c>
      <c r="D114">
        <f t="shared" si="27"/>
        <v>2.0350877623550461</v>
      </c>
      <c r="E114">
        <f t="shared" si="27"/>
        <v>1.651201262529375</v>
      </c>
      <c r="F114">
        <f t="shared" si="27"/>
        <v>1.5902736942111688</v>
      </c>
      <c r="G114">
        <f t="shared" si="27"/>
        <v>1.522099239060289</v>
      </c>
      <c r="H114">
        <f t="shared" si="27"/>
        <v>1.6372687449000722</v>
      </c>
      <c r="I114">
        <f t="shared" si="27"/>
        <v>1.7193997986288438</v>
      </c>
      <c r="J114">
        <f t="shared" si="27"/>
        <v>1.8485859732920529</v>
      </c>
      <c r="K114">
        <f t="shared" si="27"/>
        <v>1.9336056387478013</v>
      </c>
      <c r="L114">
        <f t="shared" si="27"/>
        <v>1.9806467292616192</v>
      </c>
      <c r="M114">
        <f t="shared" si="27"/>
        <v>2.0128774404733316</v>
      </c>
      <c r="N114">
        <f t="shared" si="27"/>
        <v>2.0600362962938354</v>
      </c>
      <c r="O114">
        <f t="shared" si="27"/>
        <v>2.0908105890787216</v>
      </c>
      <c r="P114">
        <f t="shared" si="27"/>
        <v>2.1289363665009571</v>
      </c>
      <c r="Q114">
        <f t="shared" si="27"/>
        <v>2.1659965221441522</v>
      </c>
      <c r="R114">
        <f t="shared" si="27"/>
        <v>2.2298559299119289</v>
      </c>
      <c r="S114">
        <f t="shared" si="27"/>
        <v>2.2668919752446119</v>
      </c>
      <c r="T114">
        <f t="shared" si="27"/>
        <v>2.308910256070464</v>
      </c>
      <c r="U114">
        <f t="shared" si="27"/>
        <v>2.3712655704471235</v>
      </c>
      <c r="V114">
        <f t="shared" si="27"/>
        <v>2.4047571433662989</v>
      </c>
      <c r="W114">
        <f t="shared" si="27"/>
        <v>2.4433688908579825</v>
      </c>
      <c r="X114">
        <f t="shared" si="27"/>
        <v>2.4943227622882134</v>
      </c>
      <c r="Y114">
        <f t="shared" si="27"/>
        <v>2.5335137562439041</v>
      </c>
      <c r="Z114">
        <f t="shared" si="27"/>
        <v>2.5951994302679648</v>
      </c>
      <c r="AA114">
        <f t="shared" si="27"/>
        <v>2.6398469643515985</v>
      </c>
      <c r="AB114">
        <f t="shared" si="27"/>
        <v>2.6770640925278175</v>
      </c>
      <c r="AC114">
        <f t="shared" si="27"/>
        <v>2.7072937071729224</v>
      </c>
      <c r="AD114">
        <f t="shared" si="27"/>
        <v>2.7777887910832408</v>
      </c>
      <c r="AE114">
        <f t="shared" si="27"/>
        <v>2.8403793705260743</v>
      </c>
      <c r="AF114">
        <f t="shared" si="27"/>
        <v>2.912347156873297</v>
      </c>
    </row>
    <row r="115" spans="1:32">
      <c r="A115" s="117" t="s">
        <v>853</v>
      </c>
      <c r="B115">
        <f t="shared" ref="B115:AF115" si="28">C35*(C75/SUMIF($A$42:$A$79,$A115,C$42:C$79))</f>
        <v>5.5431182745720537</v>
      </c>
      <c r="C115">
        <f t="shared" si="28"/>
        <v>26.033489779011621</v>
      </c>
      <c r="D115">
        <f t="shared" si="28"/>
        <v>27.004435124730733</v>
      </c>
      <c r="E115">
        <f t="shared" si="28"/>
        <v>28.641217168955777</v>
      </c>
      <c r="F115">
        <f t="shared" si="28"/>
        <v>29.50674578936724</v>
      </c>
      <c r="G115">
        <f t="shared" si="28"/>
        <v>30.650583195309032</v>
      </c>
      <c r="H115">
        <f t="shared" si="28"/>
        <v>31.727130757444261</v>
      </c>
      <c r="I115">
        <f t="shared" si="28"/>
        <v>32.214034832829391</v>
      </c>
      <c r="J115">
        <f t="shared" si="28"/>
        <v>33.283825957611768</v>
      </c>
      <c r="K115">
        <f t="shared" si="28"/>
        <v>33.537325253103319</v>
      </c>
      <c r="L115">
        <f t="shared" si="28"/>
        <v>33.656009625453656</v>
      </c>
      <c r="M115">
        <f t="shared" si="28"/>
        <v>33.776611522761293</v>
      </c>
      <c r="N115">
        <f t="shared" si="28"/>
        <v>33.946432240988088</v>
      </c>
      <c r="O115">
        <f t="shared" si="28"/>
        <v>34.131064871787054</v>
      </c>
      <c r="P115">
        <f t="shared" si="28"/>
        <v>34.34071293649933</v>
      </c>
      <c r="Q115">
        <f t="shared" si="28"/>
        <v>34.527302515679736</v>
      </c>
      <c r="R115">
        <f t="shared" si="28"/>
        <v>34.689408286211631</v>
      </c>
      <c r="S115">
        <f t="shared" si="28"/>
        <v>34.800337395229995</v>
      </c>
      <c r="T115">
        <f t="shared" si="28"/>
        <v>34.925730502136602</v>
      </c>
      <c r="U115">
        <f t="shared" si="28"/>
        <v>35.08337240297768</v>
      </c>
      <c r="V115">
        <f t="shared" si="28"/>
        <v>35.129765601142878</v>
      </c>
      <c r="W115">
        <f t="shared" si="28"/>
        <v>35.187655981306406</v>
      </c>
      <c r="X115">
        <f t="shared" si="28"/>
        <v>35.24057181979866</v>
      </c>
      <c r="Y115">
        <f t="shared" si="28"/>
        <v>35.267609698565089</v>
      </c>
      <c r="Z115">
        <f t="shared" si="28"/>
        <v>35.26923378089603</v>
      </c>
      <c r="AA115">
        <f t="shared" si="28"/>
        <v>35.242776414627656</v>
      </c>
      <c r="AB115">
        <f t="shared" si="28"/>
        <v>35.236579693721183</v>
      </c>
      <c r="AC115">
        <f t="shared" si="28"/>
        <v>35.114659369039998</v>
      </c>
      <c r="AD115">
        <f t="shared" si="28"/>
        <v>35.099063095833621</v>
      </c>
      <c r="AE115">
        <f t="shared" si="28"/>
        <v>35.1952625399826</v>
      </c>
      <c r="AF115">
        <f t="shared" si="28"/>
        <v>35.178132551072267</v>
      </c>
    </row>
    <row r="116" spans="1:32">
      <c r="A116" s="117" t="s">
        <v>853</v>
      </c>
      <c r="B116">
        <f t="shared" ref="B116:AF116" si="29">C36*(C76/SUMIF($A$42:$A$79,$A116,C$42:C$79))</f>
        <v>18.402943109545298</v>
      </c>
      <c r="C116">
        <f t="shared" si="29"/>
        <v>0.3074153033677226</v>
      </c>
      <c r="D116">
        <f t="shared" si="29"/>
        <v>0.35148890012565892</v>
      </c>
      <c r="E116">
        <f t="shared" si="29"/>
        <v>0.2298384292896696</v>
      </c>
      <c r="F116">
        <f t="shared" si="29"/>
        <v>0.23189066704188802</v>
      </c>
      <c r="G116">
        <f t="shared" si="29"/>
        <v>0.23024179718620522</v>
      </c>
      <c r="H116">
        <f t="shared" si="29"/>
        <v>0.24059910683676128</v>
      </c>
      <c r="I116">
        <f t="shared" si="29"/>
        <v>0.24017547676485651</v>
      </c>
      <c r="J116">
        <f t="shared" si="29"/>
        <v>0.24345349587462176</v>
      </c>
      <c r="K116">
        <f t="shared" si="29"/>
        <v>0.23869552259813084</v>
      </c>
      <c r="L116">
        <f t="shared" si="29"/>
        <v>0.23317390493482756</v>
      </c>
      <c r="M116">
        <f t="shared" si="29"/>
        <v>0.2273878232375367</v>
      </c>
      <c r="N116">
        <f t="shared" si="29"/>
        <v>0.22205419772052171</v>
      </c>
      <c r="O116">
        <f t="shared" si="29"/>
        <v>0.21681502673550587</v>
      </c>
      <c r="P116">
        <f t="shared" si="29"/>
        <v>0.21200805220146762</v>
      </c>
      <c r="Q116">
        <f t="shared" si="29"/>
        <v>0.2082386881629224</v>
      </c>
      <c r="R116">
        <f t="shared" si="29"/>
        <v>0.20534730963244741</v>
      </c>
      <c r="S116">
        <f t="shared" si="29"/>
        <v>0.20085211330636443</v>
      </c>
      <c r="T116">
        <f t="shared" si="29"/>
        <v>0.19612149562378933</v>
      </c>
      <c r="U116">
        <f t="shared" si="29"/>
        <v>0.19331850504041861</v>
      </c>
      <c r="V116">
        <f t="shared" si="29"/>
        <v>0.18808150793497197</v>
      </c>
      <c r="W116">
        <f t="shared" si="29"/>
        <v>0.18355370747067581</v>
      </c>
      <c r="X116">
        <f t="shared" si="29"/>
        <v>0.17976839671813444</v>
      </c>
      <c r="Y116">
        <f t="shared" si="29"/>
        <v>0.17562162284306737</v>
      </c>
      <c r="Z116">
        <f t="shared" si="29"/>
        <v>0.17242051163562008</v>
      </c>
      <c r="AA116">
        <f t="shared" si="29"/>
        <v>0.16838047493062719</v>
      </c>
      <c r="AB116">
        <f t="shared" si="29"/>
        <v>0.16861988794470228</v>
      </c>
      <c r="AC116">
        <f t="shared" si="29"/>
        <v>0.16365765486024531</v>
      </c>
      <c r="AD116">
        <f t="shared" si="29"/>
        <v>0.16045394691477435</v>
      </c>
      <c r="AE116">
        <f t="shared" si="29"/>
        <v>0.1574879627527031</v>
      </c>
      <c r="AF116">
        <f t="shared" si="29"/>
        <v>0.15484132422239988</v>
      </c>
    </row>
    <row r="117" spans="1:32">
      <c r="A117" s="117" t="s">
        <v>854</v>
      </c>
      <c r="B117">
        <f t="shared" ref="B117:AF117" si="30">C37*(C77/SUMIF($A$42:$A$79,$A117,C$42:C$79))</f>
        <v>0</v>
      </c>
      <c r="C117">
        <f t="shared" si="30"/>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row>
    <row r="118" spans="1:32">
      <c r="A118" s="117" t="s">
        <v>854</v>
      </c>
      <c r="B118">
        <f t="shared" ref="B118:AF118" si="31">C38*(C78/SUMIF($A$42:$A$79,$A118,C$42:C$79))</f>
        <v>1.0840379830057956</v>
      </c>
      <c r="C118">
        <f t="shared" si="31"/>
        <v>1.1482478526980807E-2</v>
      </c>
      <c r="D118">
        <f t="shared" si="31"/>
        <v>0</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row>
    <row r="119" spans="1:32">
      <c r="A119" s="117"/>
      <c r="D119"/>
    </row>
    <row r="120" spans="1:32">
      <c r="D120"/>
    </row>
    <row r="121" spans="1:32">
      <c r="A121" t="s">
        <v>112</v>
      </c>
      <c r="B121">
        <f>SUMIFS($C$82:$C$118,$A$82:$A$118,A121)</f>
        <v>103.4703918652727</v>
      </c>
      <c r="C121">
        <f>SUMIFS($D$42:$D$79,$A$42:$A$79,A121)</f>
        <v>335.52918900000003</v>
      </c>
      <c r="D121"/>
    </row>
    <row r="122" spans="1:32">
      <c r="A122" t="s">
        <v>113</v>
      </c>
      <c r="B122">
        <f t="shared" ref="B122:B127" si="32">SUMIFS($C$82:$C$118,$A$82:$A$118,A122)</f>
        <v>38.770923070155696</v>
      </c>
      <c r="C122">
        <f t="shared" ref="C122:C127" si="33">SUMIFS($D$42:$D$79,$A$42:$A$79,A122)</f>
        <v>0.36974900000000005</v>
      </c>
      <c r="D122"/>
    </row>
    <row r="123" spans="1:32">
      <c r="A123" t="s">
        <v>114</v>
      </c>
      <c r="B123">
        <f>SUMIFS($C$82:$C$118,$A$82:$A$118,A123)</f>
        <v>36.080550057911182</v>
      </c>
      <c r="C123">
        <f t="shared" si="33"/>
        <v>14863.077643000001</v>
      </c>
      <c r="D123"/>
    </row>
    <row r="124" spans="1:32">
      <c r="A124" t="s">
        <v>115</v>
      </c>
      <c r="B124">
        <f>SUMIFS($C$82:$C$118,$A$82:$A$118,A124)</f>
        <v>37.863330391177449</v>
      </c>
      <c r="C124">
        <f t="shared" si="33"/>
        <v>52.132115999999996</v>
      </c>
      <c r="D124"/>
    </row>
    <row r="125" spans="1:32">
      <c r="A125" t="s">
        <v>116</v>
      </c>
      <c r="B125">
        <f t="shared" si="32"/>
        <v>61.303903356370114</v>
      </c>
      <c r="C125">
        <f t="shared" si="33"/>
        <v>144.05898099999999</v>
      </c>
      <c r="D125"/>
    </row>
    <row r="126" spans="1:32">
      <c r="A126" t="s">
        <v>853</v>
      </c>
      <c r="B126">
        <f t="shared" si="32"/>
        <v>33.727438991937127</v>
      </c>
      <c r="C126">
        <f t="shared" si="33"/>
        <v>0.59408099999999997</v>
      </c>
      <c r="D126"/>
    </row>
    <row r="127" spans="1:32">
      <c r="A127" t="s">
        <v>854</v>
      </c>
      <c r="B127">
        <f t="shared" si="32"/>
        <v>54.561408618929441</v>
      </c>
      <c r="C127">
        <f t="shared" si="33"/>
        <v>2.9374770000000003</v>
      </c>
      <c r="D127"/>
    </row>
    <row r="128" spans="1:32">
      <c r="D128"/>
    </row>
    <row r="129" spans="1:4">
      <c r="A129" t="s">
        <v>6194</v>
      </c>
      <c r="B129">
        <f>SUMPRODUCT(B121:B127,C121:C127)/SUM(C121:C127)</f>
        <v>37.79444375567212</v>
      </c>
      <c r="D129"/>
    </row>
    <row r="130" spans="1:4">
      <c r="A130" t="s">
        <v>6201</v>
      </c>
      <c r="B130">
        <f>B129*('AEO 2023 Table 7'!C41/'AEO 2023 Table 7'!C38)</f>
        <v>30.829269012196672</v>
      </c>
      <c r="D130"/>
    </row>
    <row r="131" spans="1:4">
      <c r="A131" t="s">
        <v>6195</v>
      </c>
      <c r="B131">
        <v>26.744390217880003</v>
      </c>
      <c r="D131"/>
    </row>
    <row r="132" spans="1:4">
      <c r="A132" t="s">
        <v>6202</v>
      </c>
      <c r="B132">
        <f>B130-B131</f>
        <v>4.0848787943166691</v>
      </c>
      <c r="D132"/>
    </row>
    <row r="133" spans="1:4">
      <c r="D133"/>
    </row>
    <row r="134" spans="1:4">
      <c r="A134" t="s">
        <v>6196</v>
      </c>
      <c r="B134">
        <f>B131/B129</f>
        <v>0.70762756533137905</v>
      </c>
      <c r="D134"/>
    </row>
    <row r="135" spans="1:4">
      <c r="D135"/>
    </row>
    <row r="136" spans="1:4">
      <c r="D136"/>
    </row>
    <row r="137" spans="1:4">
      <c r="D137"/>
    </row>
    <row r="138" spans="1:4">
      <c r="D138"/>
    </row>
    <row r="139" spans="1:4">
      <c r="D139"/>
    </row>
    <row r="140" spans="1:4">
      <c r="D140"/>
    </row>
    <row r="141" spans="1:4">
      <c r="D141"/>
    </row>
    <row r="142" spans="1:4">
      <c r="D142"/>
    </row>
    <row r="143" spans="1:4">
      <c r="D143"/>
    </row>
    <row r="144" spans="1: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L83"/>
  <sheetViews>
    <sheetView workbookViewId="0"/>
  </sheetViews>
  <sheetFormatPr defaultRowHeight="12.75"/>
  <cols>
    <col min="1" max="1" width="41.7109375" style="84" customWidth="1"/>
    <col min="2" max="32" width="8.85546875" style="84" hidden="1" customWidth="1"/>
    <col min="33" max="35" width="8.85546875" style="84" bestFit="1" customWidth="1"/>
    <col min="36" max="37" width="8.85546875" style="84" customWidth="1"/>
    <col min="38" max="245" width="9.140625" style="84"/>
    <col min="246" max="246" width="37.7109375" style="84" customWidth="1"/>
    <col min="247" max="273" width="12.140625" style="84" customWidth="1"/>
    <col min="274" max="274" width="12.7109375" style="84" customWidth="1"/>
    <col min="275" max="276" width="9.140625" style="84"/>
    <col min="277" max="278" width="13.42578125" style="84" customWidth="1"/>
    <col min="279" max="279" width="13.85546875" style="84" customWidth="1"/>
    <col min="280" max="501" width="9.140625" style="84"/>
    <col min="502" max="502" width="37.7109375" style="84" customWidth="1"/>
    <col min="503" max="529" width="12.140625" style="84" customWidth="1"/>
    <col min="530" max="530" width="12.7109375" style="84" customWidth="1"/>
    <col min="531" max="532" width="9.140625" style="84"/>
    <col min="533" max="534" width="13.42578125" style="84" customWidth="1"/>
    <col min="535" max="535" width="13.85546875" style="84" customWidth="1"/>
    <col min="536" max="757" width="9.140625" style="84"/>
    <col min="758" max="758" width="37.7109375" style="84" customWidth="1"/>
    <col min="759" max="785" width="12.140625" style="84" customWidth="1"/>
    <col min="786" max="786" width="12.7109375" style="84" customWidth="1"/>
    <col min="787" max="788" width="9.140625" style="84"/>
    <col min="789" max="790" width="13.42578125" style="84" customWidth="1"/>
    <col min="791" max="791" width="13.85546875" style="84" customWidth="1"/>
    <col min="792" max="1013" width="9.140625" style="84"/>
    <col min="1014" max="1014" width="37.7109375" style="84" customWidth="1"/>
    <col min="1015" max="1041" width="12.140625" style="84" customWidth="1"/>
    <col min="1042" max="1042" width="12.7109375" style="84" customWidth="1"/>
    <col min="1043" max="1044" width="9.140625" style="84"/>
    <col min="1045" max="1046" width="13.42578125" style="84" customWidth="1"/>
    <col min="1047" max="1047" width="13.85546875" style="84" customWidth="1"/>
    <col min="1048" max="1269" width="9.140625" style="84"/>
    <col min="1270" max="1270" width="37.7109375" style="84" customWidth="1"/>
    <col min="1271" max="1297" width="12.140625" style="84" customWidth="1"/>
    <col min="1298" max="1298" width="12.7109375" style="84" customWidth="1"/>
    <col min="1299" max="1300" width="9.140625" style="84"/>
    <col min="1301" max="1302" width="13.42578125" style="84" customWidth="1"/>
    <col min="1303" max="1303" width="13.85546875" style="84" customWidth="1"/>
    <col min="1304" max="1525" width="9.140625" style="84"/>
    <col min="1526" max="1526" width="37.7109375" style="84" customWidth="1"/>
    <col min="1527" max="1553" width="12.140625" style="84" customWidth="1"/>
    <col min="1554" max="1554" width="12.7109375" style="84" customWidth="1"/>
    <col min="1555" max="1556" width="9.140625" style="84"/>
    <col min="1557" max="1558" width="13.42578125" style="84" customWidth="1"/>
    <col min="1559" max="1559" width="13.85546875" style="84" customWidth="1"/>
    <col min="1560" max="1781" width="9.140625" style="84"/>
    <col min="1782" max="1782" width="37.7109375" style="84" customWidth="1"/>
    <col min="1783" max="1809" width="12.140625" style="84" customWidth="1"/>
    <col min="1810" max="1810" width="12.7109375" style="84" customWidth="1"/>
    <col min="1811" max="1812" width="9.140625" style="84"/>
    <col min="1813" max="1814" width="13.42578125" style="84" customWidth="1"/>
    <col min="1815" max="1815" width="13.85546875" style="84" customWidth="1"/>
    <col min="1816" max="2037" width="9.140625" style="84"/>
    <col min="2038" max="2038" width="37.7109375" style="84" customWidth="1"/>
    <col min="2039" max="2065" width="12.140625" style="84" customWidth="1"/>
    <col min="2066" max="2066" width="12.7109375" style="84" customWidth="1"/>
    <col min="2067" max="2068" width="9.140625" style="84"/>
    <col min="2069" max="2070" width="13.42578125" style="84" customWidth="1"/>
    <col min="2071" max="2071" width="13.85546875" style="84" customWidth="1"/>
    <col min="2072" max="2293" width="9.140625" style="84"/>
    <col min="2294" max="2294" width="37.7109375" style="84" customWidth="1"/>
    <col min="2295" max="2321" width="12.140625" style="84" customWidth="1"/>
    <col min="2322" max="2322" width="12.7109375" style="84" customWidth="1"/>
    <col min="2323" max="2324" width="9.140625" style="84"/>
    <col min="2325" max="2326" width="13.42578125" style="84" customWidth="1"/>
    <col min="2327" max="2327" width="13.85546875" style="84" customWidth="1"/>
    <col min="2328" max="2549" width="9.140625" style="84"/>
    <col min="2550" max="2550" width="37.7109375" style="84" customWidth="1"/>
    <col min="2551" max="2577" width="12.140625" style="84" customWidth="1"/>
    <col min="2578" max="2578" width="12.7109375" style="84" customWidth="1"/>
    <col min="2579" max="2580" width="9.140625" style="84"/>
    <col min="2581" max="2582" width="13.42578125" style="84" customWidth="1"/>
    <col min="2583" max="2583" width="13.85546875" style="84" customWidth="1"/>
    <col min="2584" max="2805" width="9.140625" style="84"/>
    <col min="2806" max="2806" width="37.7109375" style="84" customWidth="1"/>
    <col min="2807" max="2833" width="12.140625" style="84" customWidth="1"/>
    <col min="2834" max="2834" width="12.7109375" style="84" customWidth="1"/>
    <col min="2835" max="2836" width="9.140625" style="84"/>
    <col min="2837" max="2838" width="13.42578125" style="84" customWidth="1"/>
    <col min="2839" max="2839" width="13.85546875" style="84" customWidth="1"/>
    <col min="2840" max="3061" width="9.140625" style="84"/>
    <col min="3062" max="3062" width="37.7109375" style="84" customWidth="1"/>
    <col min="3063" max="3089" width="12.140625" style="84" customWidth="1"/>
    <col min="3090" max="3090" width="12.7109375" style="84" customWidth="1"/>
    <col min="3091" max="3092" width="9.140625" style="84"/>
    <col min="3093" max="3094" width="13.42578125" style="84" customWidth="1"/>
    <col min="3095" max="3095" width="13.85546875" style="84" customWidth="1"/>
    <col min="3096" max="3317" width="9.140625" style="84"/>
    <col min="3318" max="3318" width="37.7109375" style="84" customWidth="1"/>
    <col min="3319" max="3345" width="12.140625" style="84" customWidth="1"/>
    <col min="3346" max="3346" width="12.7109375" style="84" customWidth="1"/>
    <col min="3347" max="3348" width="9.140625" style="84"/>
    <col min="3349" max="3350" width="13.42578125" style="84" customWidth="1"/>
    <col min="3351" max="3351" width="13.85546875" style="84" customWidth="1"/>
    <col min="3352" max="3573" width="9.140625" style="84"/>
    <col min="3574" max="3574" width="37.7109375" style="84" customWidth="1"/>
    <col min="3575" max="3601" width="12.140625" style="84" customWidth="1"/>
    <col min="3602" max="3602" width="12.7109375" style="84" customWidth="1"/>
    <col min="3603" max="3604" width="9.140625" style="84"/>
    <col min="3605" max="3606" width="13.42578125" style="84" customWidth="1"/>
    <col min="3607" max="3607" width="13.85546875" style="84" customWidth="1"/>
    <col min="3608" max="3829" width="9.140625" style="84"/>
    <col min="3830" max="3830" width="37.7109375" style="84" customWidth="1"/>
    <col min="3831" max="3857" width="12.140625" style="84" customWidth="1"/>
    <col min="3858" max="3858" width="12.7109375" style="84" customWidth="1"/>
    <col min="3859" max="3860" width="9.140625" style="84"/>
    <col min="3861" max="3862" width="13.42578125" style="84" customWidth="1"/>
    <col min="3863" max="3863" width="13.85546875" style="84" customWidth="1"/>
    <col min="3864" max="4085" width="9.140625" style="84"/>
    <col min="4086" max="4086" width="37.7109375" style="84" customWidth="1"/>
    <col min="4087" max="4113" width="12.140625" style="84" customWidth="1"/>
    <col min="4114" max="4114" width="12.7109375" style="84" customWidth="1"/>
    <col min="4115" max="4116" width="9.140625" style="84"/>
    <col min="4117" max="4118" width="13.42578125" style="84" customWidth="1"/>
    <col min="4119" max="4119" width="13.85546875" style="84" customWidth="1"/>
    <col min="4120" max="4341" width="9.140625" style="84"/>
    <col min="4342" max="4342" width="37.7109375" style="84" customWidth="1"/>
    <col min="4343" max="4369" width="12.140625" style="84" customWidth="1"/>
    <col min="4370" max="4370" width="12.7109375" style="84" customWidth="1"/>
    <col min="4371" max="4372" width="9.140625" style="84"/>
    <col min="4373" max="4374" width="13.42578125" style="84" customWidth="1"/>
    <col min="4375" max="4375" width="13.85546875" style="84" customWidth="1"/>
    <col min="4376" max="4597" width="9.140625" style="84"/>
    <col min="4598" max="4598" width="37.7109375" style="84" customWidth="1"/>
    <col min="4599" max="4625" width="12.140625" style="84" customWidth="1"/>
    <col min="4626" max="4626" width="12.7109375" style="84" customWidth="1"/>
    <col min="4627" max="4628" width="9.140625" style="84"/>
    <col min="4629" max="4630" width="13.42578125" style="84" customWidth="1"/>
    <col min="4631" max="4631" width="13.85546875" style="84" customWidth="1"/>
    <col min="4632" max="4853" width="9.140625" style="84"/>
    <col min="4854" max="4854" width="37.7109375" style="84" customWidth="1"/>
    <col min="4855" max="4881" width="12.140625" style="84" customWidth="1"/>
    <col min="4882" max="4882" width="12.7109375" style="84" customWidth="1"/>
    <col min="4883" max="4884" width="9.140625" style="84"/>
    <col min="4885" max="4886" width="13.42578125" style="84" customWidth="1"/>
    <col min="4887" max="4887" width="13.85546875" style="84" customWidth="1"/>
    <col min="4888" max="5109" width="9.140625" style="84"/>
    <col min="5110" max="5110" width="37.7109375" style="84" customWidth="1"/>
    <col min="5111" max="5137" width="12.140625" style="84" customWidth="1"/>
    <col min="5138" max="5138" width="12.7109375" style="84" customWidth="1"/>
    <col min="5139" max="5140" width="9.140625" style="84"/>
    <col min="5141" max="5142" width="13.42578125" style="84" customWidth="1"/>
    <col min="5143" max="5143" width="13.85546875" style="84" customWidth="1"/>
    <col min="5144" max="5365" width="9.140625" style="84"/>
    <col min="5366" max="5366" width="37.7109375" style="84" customWidth="1"/>
    <col min="5367" max="5393" width="12.140625" style="84" customWidth="1"/>
    <col min="5394" max="5394" width="12.7109375" style="84" customWidth="1"/>
    <col min="5395" max="5396" width="9.140625" style="84"/>
    <col min="5397" max="5398" width="13.42578125" style="84" customWidth="1"/>
    <col min="5399" max="5399" width="13.85546875" style="84" customWidth="1"/>
    <col min="5400" max="5621" width="9.140625" style="84"/>
    <col min="5622" max="5622" width="37.7109375" style="84" customWidth="1"/>
    <col min="5623" max="5649" width="12.140625" style="84" customWidth="1"/>
    <col min="5650" max="5650" width="12.7109375" style="84" customWidth="1"/>
    <col min="5651" max="5652" width="9.140625" style="84"/>
    <col min="5653" max="5654" width="13.42578125" style="84" customWidth="1"/>
    <col min="5655" max="5655" width="13.85546875" style="84" customWidth="1"/>
    <col min="5656" max="5877" width="9.140625" style="84"/>
    <col min="5878" max="5878" width="37.7109375" style="84" customWidth="1"/>
    <col min="5879" max="5905" width="12.140625" style="84" customWidth="1"/>
    <col min="5906" max="5906" width="12.7109375" style="84" customWidth="1"/>
    <col min="5907" max="5908" width="9.140625" style="84"/>
    <col min="5909" max="5910" width="13.42578125" style="84" customWidth="1"/>
    <col min="5911" max="5911" width="13.85546875" style="84" customWidth="1"/>
    <col min="5912" max="6133" width="9.140625" style="84"/>
    <col min="6134" max="6134" width="37.7109375" style="84" customWidth="1"/>
    <col min="6135" max="6161" width="12.140625" style="84" customWidth="1"/>
    <col min="6162" max="6162" width="12.7109375" style="84" customWidth="1"/>
    <col min="6163" max="6164" width="9.140625" style="84"/>
    <col min="6165" max="6166" width="13.42578125" style="84" customWidth="1"/>
    <col min="6167" max="6167" width="13.85546875" style="84" customWidth="1"/>
    <col min="6168" max="6389" width="9.140625" style="84"/>
    <col min="6390" max="6390" width="37.7109375" style="84" customWidth="1"/>
    <col min="6391" max="6417" width="12.140625" style="84" customWidth="1"/>
    <col min="6418" max="6418" width="12.7109375" style="84" customWidth="1"/>
    <col min="6419" max="6420" width="9.140625" style="84"/>
    <col min="6421" max="6422" width="13.42578125" style="84" customWidth="1"/>
    <col min="6423" max="6423" width="13.85546875" style="84" customWidth="1"/>
    <col min="6424" max="6645" width="9.140625" style="84"/>
    <col min="6646" max="6646" width="37.7109375" style="84" customWidth="1"/>
    <col min="6647" max="6673" width="12.140625" style="84" customWidth="1"/>
    <col min="6674" max="6674" width="12.7109375" style="84" customWidth="1"/>
    <col min="6675" max="6676" width="9.140625" style="84"/>
    <col min="6677" max="6678" width="13.42578125" style="84" customWidth="1"/>
    <col min="6679" max="6679" width="13.85546875" style="84" customWidth="1"/>
    <col min="6680" max="6901" width="9.140625" style="84"/>
    <col min="6902" max="6902" width="37.7109375" style="84" customWidth="1"/>
    <col min="6903" max="6929" width="12.140625" style="84" customWidth="1"/>
    <col min="6930" max="6930" width="12.7109375" style="84" customWidth="1"/>
    <col min="6931" max="6932" width="9.140625" style="84"/>
    <col min="6933" max="6934" width="13.42578125" style="84" customWidth="1"/>
    <col min="6935" max="6935" width="13.85546875" style="84" customWidth="1"/>
    <col min="6936" max="7157" width="9.140625" style="84"/>
    <col min="7158" max="7158" width="37.7109375" style="84" customWidth="1"/>
    <col min="7159" max="7185" width="12.140625" style="84" customWidth="1"/>
    <col min="7186" max="7186" width="12.7109375" style="84" customWidth="1"/>
    <col min="7187" max="7188" width="9.140625" style="84"/>
    <col min="7189" max="7190" width="13.42578125" style="84" customWidth="1"/>
    <col min="7191" max="7191" width="13.85546875" style="84" customWidth="1"/>
    <col min="7192" max="7413" width="9.140625" style="84"/>
    <col min="7414" max="7414" width="37.7109375" style="84" customWidth="1"/>
    <col min="7415" max="7441" width="12.140625" style="84" customWidth="1"/>
    <col min="7442" max="7442" width="12.7109375" style="84" customWidth="1"/>
    <col min="7443" max="7444" width="9.140625" style="84"/>
    <col min="7445" max="7446" width="13.42578125" style="84" customWidth="1"/>
    <col min="7447" max="7447" width="13.85546875" style="84" customWidth="1"/>
    <col min="7448" max="7669" width="9.140625" style="84"/>
    <col min="7670" max="7670" width="37.7109375" style="84" customWidth="1"/>
    <col min="7671" max="7697" width="12.140625" style="84" customWidth="1"/>
    <col min="7698" max="7698" width="12.7109375" style="84" customWidth="1"/>
    <col min="7699" max="7700" width="9.140625" style="84"/>
    <col min="7701" max="7702" width="13.42578125" style="84" customWidth="1"/>
    <col min="7703" max="7703" width="13.85546875" style="84" customWidth="1"/>
    <col min="7704" max="7925" width="9.140625" style="84"/>
    <col min="7926" max="7926" width="37.7109375" style="84" customWidth="1"/>
    <col min="7927" max="7953" width="12.140625" style="84" customWidth="1"/>
    <col min="7954" max="7954" width="12.7109375" style="84" customWidth="1"/>
    <col min="7955" max="7956" width="9.140625" style="84"/>
    <col min="7957" max="7958" width="13.42578125" style="84" customWidth="1"/>
    <col min="7959" max="7959" width="13.85546875" style="84" customWidth="1"/>
    <col min="7960" max="8181" width="9.140625" style="84"/>
    <col min="8182" max="8182" width="37.7109375" style="84" customWidth="1"/>
    <col min="8183" max="8209" width="12.140625" style="84" customWidth="1"/>
    <col min="8210" max="8210" width="12.7109375" style="84" customWidth="1"/>
    <col min="8211" max="8212" width="9.140625" style="84"/>
    <col min="8213" max="8214" width="13.42578125" style="84" customWidth="1"/>
    <col min="8215" max="8215" width="13.85546875" style="84" customWidth="1"/>
    <col min="8216" max="8437" width="9.140625" style="84"/>
    <col min="8438" max="8438" width="37.7109375" style="84" customWidth="1"/>
    <col min="8439" max="8465" width="12.140625" style="84" customWidth="1"/>
    <col min="8466" max="8466" width="12.7109375" style="84" customWidth="1"/>
    <col min="8467" max="8468" width="9.140625" style="84"/>
    <col min="8469" max="8470" width="13.42578125" style="84" customWidth="1"/>
    <col min="8471" max="8471" width="13.85546875" style="84" customWidth="1"/>
    <col min="8472" max="8693" width="9.140625" style="84"/>
    <col min="8694" max="8694" width="37.7109375" style="84" customWidth="1"/>
    <col min="8695" max="8721" width="12.140625" style="84" customWidth="1"/>
    <col min="8722" max="8722" width="12.7109375" style="84" customWidth="1"/>
    <col min="8723" max="8724" width="9.140625" style="84"/>
    <col min="8725" max="8726" width="13.42578125" style="84" customWidth="1"/>
    <col min="8727" max="8727" width="13.85546875" style="84" customWidth="1"/>
    <col min="8728" max="8949" width="9.140625" style="84"/>
    <col min="8950" max="8950" width="37.7109375" style="84" customWidth="1"/>
    <col min="8951" max="8977" width="12.140625" style="84" customWidth="1"/>
    <col min="8978" max="8978" width="12.7109375" style="84" customWidth="1"/>
    <col min="8979" max="8980" width="9.140625" style="84"/>
    <col min="8981" max="8982" width="13.42578125" style="84" customWidth="1"/>
    <col min="8983" max="8983" width="13.85546875" style="84" customWidth="1"/>
    <col min="8984" max="9205" width="9.140625" style="84"/>
    <col min="9206" max="9206" width="37.7109375" style="84" customWidth="1"/>
    <col min="9207" max="9233" width="12.140625" style="84" customWidth="1"/>
    <col min="9234" max="9234" width="12.7109375" style="84" customWidth="1"/>
    <col min="9235" max="9236" width="9.140625" style="84"/>
    <col min="9237" max="9238" width="13.42578125" style="84" customWidth="1"/>
    <col min="9239" max="9239" width="13.85546875" style="84" customWidth="1"/>
    <col min="9240" max="9461" width="9.140625" style="84"/>
    <col min="9462" max="9462" width="37.7109375" style="84" customWidth="1"/>
    <col min="9463" max="9489" width="12.140625" style="84" customWidth="1"/>
    <col min="9490" max="9490" width="12.7109375" style="84" customWidth="1"/>
    <col min="9491" max="9492" width="9.140625" style="84"/>
    <col min="9493" max="9494" width="13.42578125" style="84" customWidth="1"/>
    <col min="9495" max="9495" width="13.85546875" style="84" customWidth="1"/>
    <col min="9496" max="9717" width="9.140625" style="84"/>
    <col min="9718" max="9718" width="37.7109375" style="84" customWidth="1"/>
    <col min="9719" max="9745" width="12.140625" style="84" customWidth="1"/>
    <col min="9746" max="9746" width="12.7109375" style="84" customWidth="1"/>
    <col min="9747" max="9748" width="9.140625" style="84"/>
    <col min="9749" max="9750" width="13.42578125" style="84" customWidth="1"/>
    <col min="9751" max="9751" width="13.85546875" style="84" customWidth="1"/>
    <col min="9752" max="9973" width="9.140625" style="84"/>
    <col min="9974" max="9974" width="37.7109375" style="84" customWidth="1"/>
    <col min="9975" max="10001" width="12.140625" style="84" customWidth="1"/>
    <col min="10002" max="10002" width="12.7109375" style="84" customWidth="1"/>
    <col min="10003" max="10004" width="9.140625" style="84"/>
    <col min="10005" max="10006" width="13.42578125" style="84" customWidth="1"/>
    <col min="10007" max="10007" width="13.85546875" style="84" customWidth="1"/>
    <col min="10008" max="10229" width="9.140625" style="84"/>
    <col min="10230" max="10230" width="37.7109375" style="84" customWidth="1"/>
    <col min="10231" max="10257" width="12.140625" style="84" customWidth="1"/>
    <col min="10258" max="10258" width="12.7109375" style="84" customWidth="1"/>
    <col min="10259" max="10260" width="9.140625" style="84"/>
    <col min="10261" max="10262" width="13.42578125" style="84" customWidth="1"/>
    <col min="10263" max="10263" width="13.85546875" style="84" customWidth="1"/>
    <col min="10264" max="10485" width="9.140625" style="84"/>
    <col min="10486" max="10486" width="37.7109375" style="84" customWidth="1"/>
    <col min="10487" max="10513" width="12.140625" style="84" customWidth="1"/>
    <col min="10514" max="10514" width="12.7109375" style="84" customWidth="1"/>
    <col min="10515" max="10516" width="9.140625" style="84"/>
    <col min="10517" max="10518" width="13.42578125" style="84" customWidth="1"/>
    <col min="10519" max="10519" width="13.85546875" style="84" customWidth="1"/>
    <col min="10520" max="10741" width="9.140625" style="84"/>
    <col min="10742" max="10742" width="37.7109375" style="84" customWidth="1"/>
    <col min="10743" max="10769" width="12.140625" style="84" customWidth="1"/>
    <col min="10770" max="10770" width="12.7109375" style="84" customWidth="1"/>
    <col min="10771" max="10772" width="9.140625" style="84"/>
    <col min="10773" max="10774" width="13.42578125" style="84" customWidth="1"/>
    <col min="10775" max="10775" width="13.85546875" style="84" customWidth="1"/>
    <col min="10776" max="10997" width="9.140625" style="84"/>
    <col min="10998" max="10998" width="37.7109375" style="84" customWidth="1"/>
    <col min="10999" max="11025" width="12.140625" style="84" customWidth="1"/>
    <col min="11026" max="11026" width="12.7109375" style="84" customWidth="1"/>
    <col min="11027" max="11028" width="9.140625" style="84"/>
    <col min="11029" max="11030" width="13.42578125" style="84" customWidth="1"/>
    <col min="11031" max="11031" width="13.85546875" style="84" customWidth="1"/>
    <col min="11032" max="11253" width="9.140625" style="84"/>
    <col min="11254" max="11254" width="37.7109375" style="84" customWidth="1"/>
    <col min="11255" max="11281" width="12.140625" style="84" customWidth="1"/>
    <col min="11282" max="11282" width="12.7109375" style="84" customWidth="1"/>
    <col min="11283" max="11284" width="9.140625" style="84"/>
    <col min="11285" max="11286" width="13.42578125" style="84" customWidth="1"/>
    <col min="11287" max="11287" width="13.85546875" style="84" customWidth="1"/>
    <col min="11288" max="11509" width="9.140625" style="84"/>
    <col min="11510" max="11510" width="37.7109375" style="84" customWidth="1"/>
    <col min="11511" max="11537" width="12.140625" style="84" customWidth="1"/>
    <col min="11538" max="11538" width="12.7109375" style="84" customWidth="1"/>
    <col min="11539" max="11540" width="9.140625" style="84"/>
    <col min="11541" max="11542" width="13.42578125" style="84" customWidth="1"/>
    <col min="11543" max="11543" width="13.85546875" style="84" customWidth="1"/>
    <col min="11544" max="11765" width="9.140625" style="84"/>
    <col min="11766" max="11766" width="37.7109375" style="84" customWidth="1"/>
    <col min="11767" max="11793" width="12.140625" style="84" customWidth="1"/>
    <col min="11794" max="11794" width="12.7109375" style="84" customWidth="1"/>
    <col min="11795" max="11796" width="9.140625" style="84"/>
    <col min="11797" max="11798" width="13.42578125" style="84" customWidth="1"/>
    <col min="11799" max="11799" width="13.85546875" style="84" customWidth="1"/>
    <col min="11800" max="12021" width="9.140625" style="84"/>
    <col min="12022" max="12022" width="37.7109375" style="84" customWidth="1"/>
    <col min="12023" max="12049" width="12.140625" style="84" customWidth="1"/>
    <col min="12050" max="12050" width="12.7109375" style="84" customWidth="1"/>
    <col min="12051" max="12052" width="9.140625" style="84"/>
    <col min="12053" max="12054" width="13.42578125" style="84" customWidth="1"/>
    <col min="12055" max="12055" width="13.85546875" style="84" customWidth="1"/>
    <col min="12056" max="12277" width="9.140625" style="84"/>
    <col min="12278" max="12278" width="37.7109375" style="84" customWidth="1"/>
    <col min="12279" max="12305" width="12.140625" style="84" customWidth="1"/>
    <col min="12306" max="12306" width="12.7109375" style="84" customWidth="1"/>
    <col min="12307" max="12308" width="9.140625" style="84"/>
    <col min="12309" max="12310" width="13.42578125" style="84" customWidth="1"/>
    <col min="12311" max="12311" width="13.85546875" style="84" customWidth="1"/>
    <col min="12312" max="12533" width="9.140625" style="84"/>
    <col min="12534" max="12534" width="37.7109375" style="84" customWidth="1"/>
    <col min="12535" max="12561" width="12.140625" style="84" customWidth="1"/>
    <col min="12562" max="12562" width="12.7109375" style="84" customWidth="1"/>
    <col min="12563" max="12564" width="9.140625" style="84"/>
    <col min="12565" max="12566" width="13.42578125" style="84" customWidth="1"/>
    <col min="12567" max="12567" width="13.85546875" style="84" customWidth="1"/>
    <col min="12568" max="12789" width="9.140625" style="84"/>
    <col min="12790" max="12790" width="37.7109375" style="84" customWidth="1"/>
    <col min="12791" max="12817" width="12.140625" style="84" customWidth="1"/>
    <col min="12818" max="12818" width="12.7109375" style="84" customWidth="1"/>
    <col min="12819" max="12820" width="9.140625" style="84"/>
    <col min="12821" max="12822" width="13.42578125" style="84" customWidth="1"/>
    <col min="12823" max="12823" width="13.85546875" style="84" customWidth="1"/>
    <col min="12824" max="13045" width="9.140625" style="84"/>
    <col min="13046" max="13046" width="37.7109375" style="84" customWidth="1"/>
    <col min="13047" max="13073" width="12.140625" style="84" customWidth="1"/>
    <col min="13074" max="13074" width="12.7109375" style="84" customWidth="1"/>
    <col min="13075" max="13076" width="9.140625" style="84"/>
    <col min="13077" max="13078" width="13.42578125" style="84" customWidth="1"/>
    <col min="13079" max="13079" width="13.85546875" style="84" customWidth="1"/>
    <col min="13080" max="13301" width="9.140625" style="84"/>
    <col min="13302" max="13302" width="37.7109375" style="84" customWidth="1"/>
    <col min="13303" max="13329" width="12.140625" style="84" customWidth="1"/>
    <col min="13330" max="13330" width="12.7109375" style="84" customWidth="1"/>
    <col min="13331" max="13332" width="9.140625" style="84"/>
    <col min="13333" max="13334" width="13.42578125" style="84" customWidth="1"/>
    <col min="13335" max="13335" width="13.85546875" style="84" customWidth="1"/>
    <col min="13336" max="13557" width="9.140625" style="84"/>
    <col min="13558" max="13558" width="37.7109375" style="84" customWidth="1"/>
    <col min="13559" max="13585" width="12.140625" style="84" customWidth="1"/>
    <col min="13586" max="13586" width="12.7109375" style="84" customWidth="1"/>
    <col min="13587" max="13588" width="9.140625" style="84"/>
    <col min="13589" max="13590" width="13.42578125" style="84" customWidth="1"/>
    <col min="13591" max="13591" width="13.85546875" style="84" customWidth="1"/>
    <col min="13592" max="13813" width="9.140625" style="84"/>
    <col min="13814" max="13814" width="37.7109375" style="84" customWidth="1"/>
    <col min="13815" max="13841" width="12.140625" style="84" customWidth="1"/>
    <col min="13842" max="13842" width="12.7109375" style="84" customWidth="1"/>
    <col min="13843" max="13844" width="9.140625" style="84"/>
    <col min="13845" max="13846" width="13.42578125" style="84" customWidth="1"/>
    <col min="13847" max="13847" width="13.85546875" style="84" customWidth="1"/>
    <col min="13848" max="14069" width="9.140625" style="84"/>
    <col min="14070" max="14070" width="37.7109375" style="84" customWidth="1"/>
    <col min="14071" max="14097" width="12.140625" style="84" customWidth="1"/>
    <col min="14098" max="14098" width="12.7109375" style="84" customWidth="1"/>
    <col min="14099" max="14100" width="9.140625" style="84"/>
    <col min="14101" max="14102" width="13.42578125" style="84" customWidth="1"/>
    <col min="14103" max="14103" width="13.85546875" style="84" customWidth="1"/>
    <col min="14104" max="14325" width="9.140625" style="84"/>
    <col min="14326" max="14326" width="37.7109375" style="84" customWidth="1"/>
    <col min="14327" max="14353" width="12.140625" style="84" customWidth="1"/>
    <col min="14354" max="14354" width="12.7109375" style="84" customWidth="1"/>
    <col min="14355" max="14356" width="9.140625" style="84"/>
    <col min="14357" max="14358" width="13.42578125" style="84" customWidth="1"/>
    <col min="14359" max="14359" width="13.85546875" style="84" customWidth="1"/>
    <col min="14360" max="14581" width="9.140625" style="84"/>
    <col min="14582" max="14582" width="37.7109375" style="84" customWidth="1"/>
    <col min="14583" max="14609" width="12.140625" style="84" customWidth="1"/>
    <col min="14610" max="14610" width="12.7109375" style="84" customWidth="1"/>
    <col min="14611" max="14612" width="9.140625" style="84"/>
    <col min="14613" max="14614" width="13.42578125" style="84" customWidth="1"/>
    <col min="14615" max="14615" width="13.85546875" style="84" customWidth="1"/>
    <col min="14616" max="14837" width="9.140625" style="84"/>
    <col min="14838" max="14838" width="37.7109375" style="84" customWidth="1"/>
    <col min="14839" max="14865" width="12.140625" style="84" customWidth="1"/>
    <col min="14866" max="14866" width="12.7109375" style="84" customWidth="1"/>
    <col min="14867" max="14868" width="9.140625" style="84"/>
    <col min="14869" max="14870" width="13.42578125" style="84" customWidth="1"/>
    <col min="14871" max="14871" width="13.85546875" style="84" customWidth="1"/>
    <col min="14872" max="15093" width="9.140625" style="84"/>
    <col min="15094" max="15094" width="37.7109375" style="84" customWidth="1"/>
    <col min="15095" max="15121" width="12.140625" style="84" customWidth="1"/>
    <col min="15122" max="15122" width="12.7109375" style="84" customWidth="1"/>
    <col min="15123" max="15124" width="9.140625" style="84"/>
    <col min="15125" max="15126" width="13.42578125" style="84" customWidth="1"/>
    <col min="15127" max="15127" width="13.85546875" style="84" customWidth="1"/>
    <col min="15128" max="15349" width="9.140625" style="84"/>
    <col min="15350" max="15350" width="37.7109375" style="84" customWidth="1"/>
    <col min="15351" max="15377" width="12.140625" style="84" customWidth="1"/>
    <col min="15378" max="15378" width="12.7109375" style="84" customWidth="1"/>
    <col min="15379" max="15380" width="9.140625" style="84"/>
    <col min="15381" max="15382" width="13.42578125" style="84" customWidth="1"/>
    <col min="15383" max="15383" width="13.85546875" style="84" customWidth="1"/>
    <col min="15384" max="15605" width="9.140625" style="84"/>
    <col min="15606" max="15606" width="37.7109375" style="84" customWidth="1"/>
    <col min="15607" max="15633" width="12.140625" style="84" customWidth="1"/>
    <col min="15634" max="15634" width="12.7109375" style="84" customWidth="1"/>
    <col min="15635" max="15636" width="9.140625" style="84"/>
    <col min="15637" max="15638" width="13.42578125" style="84" customWidth="1"/>
    <col min="15639" max="15639" width="13.85546875" style="84" customWidth="1"/>
    <col min="15640" max="15861" width="9.140625" style="84"/>
    <col min="15862" max="15862" width="37.7109375" style="84" customWidth="1"/>
    <col min="15863" max="15889" width="12.140625" style="84" customWidth="1"/>
    <col min="15890" max="15890" width="12.7109375" style="84" customWidth="1"/>
    <col min="15891" max="15892" width="9.140625" style="84"/>
    <col min="15893" max="15894" width="13.42578125" style="84" customWidth="1"/>
    <col min="15895" max="15895" width="13.85546875" style="84" customWidth="1"/>
    <col min="15896" max="16117" width="9.140625" style="84"/>
    <col min="16118" max="16118" width="37.7109375" style="84" customWidth="1"/>
    <col min="16119" max="16145" width="12.140625" style="84" customWidth="1"/>
    <col min="16146" max="16146" width="12.7109375" style="84" customWidth="1"/>
    <col min="16147" max="16148" width="9.140625" style="84"/>
    <col min="16149" max="16150" width="13.42578125" style="84" customWidth="1"/>
    <col min="16151" max="16151" width="13.85546875" style="84" customWidth="1"/>
    <col min="16152" max="16384" width="9.140625" style="84"/>
  </cols>
  <sheetData>
    <row r="1" spans="1:38" s="66" customFormat="1" ht="16.5" customHeight="1" thickBot="1">
      <c r="A1" s="65" t="s">
        <v>535</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row>
    <row r="2" spans="1:38" s="70" customFormat="1" ht="16.5" customHeight="1">
      <c r="A2" s="67"/>
      <c r="B2" s="68">
        <v>1960</v>
      </c>
      <c r="C2" s="68">
        <v>1965</v>
      </c>
      <c r="D2" s="68">
        <v>1970</v>
      </c>
      <c r="E2" s="68">
        <v>1975</v>
      </c>
      <c r="F2" s="68">
        <v>1980</v>
      </c>
      <c r="G2" s="68">
        <v>1985</v>
      </c>
      <c r="H2" s="68">
        <v>1990</v>
      </c>
      <c r="I2" s="68">
        <v>1991</v>
      </c>
      <c r="J2" s="68">
        <v>1992</v>
      </c>
      <c r="K2" s="68">
        <v>1993</v>
      </c>
      <c r="L2" s="68">
        <v>1994</v>
      </c>
      <c r="M2" s="68">
        <v>1995</v>
      </c>
      <c r="N2" s="68">
        <v>1996</v>
      </c>
      <c r="O2" s="68">
        <v>1997</v>
      </c>
      <c r="P2" s="68">
        <v>1998</v>
      </c>
      <c r="Q2" s="68">
        <v>1999</v>
      </c>
      <c r="R2" s="68">
        <v>2000</v>
      </c>
      <c r="S2" s="68">
        <v>2001</v>
      </c>
      <c r="T2" s="67">
        <v>2002</v>
      </c>
      <c r="U2" s="67">
        <v>2003</v>
      </c>
      <c r="V2" s="69">
        <v>2004</v>
      </c>
      <c r="W2" s="67">
        <v>2005</v>
      </c>
      <c r="X2" s="67">
        <v>2006</v>
      </c>
      <c r="Y2" s="67">
        <v>2007</v>
      </c>
      <c r="Z2" s="67">
        <v>2008</v>
      </c>
      <c r="AA2" s="67">
        <v>2009</v>
      </c>
      <c r="AB2" s="67">
        <v>2010</v>
      </c>
      <c r="AC2" s="68">
        <v>2011</v>
      </c>
      <c r="AD2" s="68">
        <v>2012</v>
      </c>
      <c r="AE2" s="67">
        <v>2013</v>
      </c>
      <c r="AF2" s="68">
        <v>2014</v>
      </c>
      <c r="AG2" s="68">
        <v>2015</v>
      </c>
      <c r="AH2" s="68">
        <v>2016</v>
      </c>
      <c r="AI2" s="68">
        <v>2017</v>
      </c>
      <c r="AJ2" s="68">
        <v>2018</v>
      </c>
      <c r="AK2" s="68">
        <v>2019</v>
      </c>
    </row>
    <row r="3" spans="1:38" s="75" customFormat="1" ht="16.5" customHeight="1">
      <c r="A3" s="11" t="s">
        <v>534</v>
      </c>
      <c r="B3" s="71"/>
      <c r="C3" s="71"/>
      <c r="D3" s="71"/>
      <c r="E3" s="72"/>
      <c r="F3" s="72"/>
      <c r="G3" s="73"/>
      <c r="H3" s="73"/>
      <c r="I3" s="73"/>
      <c r="J3" s="73"/>
      <c r="K3" s="73"/>
      <c r="L3" s="73"/>
      <c r="M3" s="73"/>
      <c r="N3" s="73"/>
      <c r="O3" s="73"/>
      <c r="P3" s="73"/>
      <c r="Q3" s="73"/>
      <c r="R3" s="73"/>
      <c r="S3" s="71"/>
      <c r="T3" s="73"/>
      <c r="U3" s="73"/>
      <c r="V3" s="73"/>
      <c r="W3" s="73"/>
      <c r="X3" s="73"/>
      <c r="Y3" s="73"/>
      <c r="Z3" s="73"/>
      <c r="AA3" s="71"/>
      <c r="AB3" s="71"/>
      <c r="AC3" s="71"/>
      <c r="AD3" s="71"/>
      <c r="AE3" s="74"/>
      <c r="AF3" s="74"/>
      <c r="AG3" s="74"/>
      <c r="AH3" s="74"/>
      <c r="AI3" s="74"/>
      <c r="AJ3" s="74"/>
      <c r="AK3" s="74"/>
    </row>
    <row r="4" spans="1:38" s="75" customFormat="1" ht="16.5" customHeight="1">
      <c r="A4" s="9" t="s">
        <v>1116</v>
      </c>
      <c r="B4" s="76">
        <v>31099</v>
      </c>
      <c r="C4" s="76">
        <v>53226</v>
      </c>
      <c r="D4" s="76">
        <v>108442</v>
      </c>
      <c r="E4" s="77">
        <v>119591.474</v>
      </c>
      <c r="F4" s="77">
        <v>190765.929</v>
      </c>
      <c r="G4" s="77">
        <v>275863.54700000002</v>
      </c>
      <c r="H4" s="77">
        <v>337215.22553599998</v>
      </c>
      <c r="I4" s="77">
        <v>329787.96750099998</v>
      </c>
      <c r="J4" s="77">
        <v>345019.61278099997</v>
      </c>
      <c r="K4" s="77">
        <v>351096.458323</v>
      </c>
      <c r="L4" s="77">
        <v>376873.402328</v>
      </c>
      <c r="M4" s="77">
        <v>391593.82941200002</v>
      </c>
      <c r="N4" s="77">
        <v>419281.55251800001</v>
      </c>
      <c r="O4" s="77">
        <v>439262.67014</v>
      </c>
      <c r="P4" s="77">
        <v>449103.79910300003</v>
      </c>
      <c r="Q4" s="77">
        <v>473081.98319599999</v>
      </c>
      <c r="R4" s="77">
        <v>500431.77514500002</v>
      </c>
      <c r="S4" s="77">
        <v>473591.64681000001</v>
      </c>
      <c r="T4" s="77">
        <v>472190.76637199998</v>
      </c>
      <c r="U4" s="77">
        <v>497648.14399399998</v>
      </c>
      <c r="V4" s="77">
        <v>547931.15319800004</v>
      </c>
      <c r="W4" s="77">
        <v>572868.82004599995</v>
      </c>
      <c r="X4" s="77">
        <v>576823.04937200004</v>
      </c>
      <c r="Y4" s="77">
        <v>594614.09036200005</v>
      </c>
      <c r="Z4" s="77">
        <v>570089.94696500001</v>
      </c>
      <c r="AA4" s="77">
        <v>540693.68270899996</v>
      </c>
      <c r="AB4" s="77">
        <v>554710.522322</v>
      </c>
      <c r="AC4" s="77">
        <v>565613.64535799995</v>
      </c>
      <c r="AD4" s="77">
        <v>570438.230553</v>
      </c>
      <c r="AE4" s="77">
        <v>579461.44977599999</v>
      </c>
      <c r="AF4" s="77">
        <v>597005.00355200004</v>
      </c>
      <c r="AG4" s="77">
        <v>632154.82412700006</v>
      </c>
      <c r="AH4" s="77">
        <v>661477.92748199997</v>
      </c>
      <c r="AI4" s="77">
        <v>685472.464806</v>
      </c>
      <c r="AJ4" s="77">
        <v>722415.33364099998</v>
      </c>
      <c r="AK4" s="77">
        <v>754303.24246600003</v>
      </c>
    </row>
    <row r="5" spans="1:38" s="75" customFormat="1" ht="16.5" customHeight="1">
      <c r="A5" s="9" t="s">
        <v>1117</v>
      </c>
      <c r="B5" s="78">
        <v>2300</v>
      </c>
      <c r="C5" s="76" t="s">
        <v>527</v>
      </c>
      <c r="D5" s="78">
        <v>9100</v>
      </c>
      <c r="E5" s="76" t="s">
        <v>527</v>
      </c>
      <c r="F5" s="78">
        <v>14700</v>
      </c>
      <c r="G5" s="76" t="s">
        <v>527</v>
      </c>
      <c r="H5" s="78">
        <v>13000</v>
      </c>
      <c r="I5" s="76" t="s">
        <v>527</v>
      </c>
      <c r="J5" s="76" t="s">
        <v>527</v>
      </c>
      <c r="K5" s="76" t="s">
        <v>527</v>
      </c>
      <c r="L5" s="76" t="s">
        <v>527</v>
      </c>
      <c r="M5" s="78">
        <v>10800</v>
      </c>
      <c r="N5" s="78">
        <v>12000</v>
      </c>
      <c r="O5" s="78">
        <v>12500</v>
      </c>
      <c r="P5" s="78">
        <v>13100</v>
      </c>
      <c r="Q5" s="78">
        <v>14100</v>
      </c>
      <c r="R5" s="78">
        <v>15200</v>
      </c>
      <c r="S5" s="78">
        <v>15900</v>
      </c>
      <c r="T5" s="77" t="s">
        <v>532</v>
      </c>
      <c r="U5" s="77" t="s">
        <v>532</v>
      </c>
      <c r="V5" s="77" t="s">
        <v>532</v>
      </c>
      <c r="W5" s="77" t="s">
        <v>532</v>
      </c>
      <c r="X5" s="77" t="s">
        <v>532</v>
      </c>
      <c r="Y5" s="77" t="s">
        <v>532</v>
      </c>
      <c r="Z5" s="77" t="s">
        <v>532</v>
      </c>
      <c r="AA5" s="77" t="s">
        <v>532</v>
      </c>
      <c r="AB5" s="77" t="s">
        <v>532</v>
      </c>
      <c r="AC5" s="77" t="s">
        <v>532</v>
      </c>
      <c r="AD5" s="77" t="s">
        <v>532</v>
      </c>
      <c r="AE5" s="77" t="s">
        <v>532</v>
      </c>
      <c r="AF5" s="77" t="s">
        <v>532</v>
      </c>
      <c r="AG5" s="77" t="s">
        <v>532</v>
      </c>
      <c r="AH5" s="77" t="s">
        <v>532</v>
      </c>
      <c r="AI5" s="77" t="s">
        <v>532</v>
      </c>
      <c r="AJ5" s="77" t="s">
        <v>532</v>
      </c>
      <c r="AK5" s="77" t="s">
        <v>532</v>
      </c>
    </row>
    <row r="6" spans="1:38" s="75" customFormat="1" ht="16.5" customHeight="1">
      <c r="A6" s="79" t="s">
        <v>533</v>
      </c>
      <c r="B6" s="80">
        <v>1272078.3999999999</v>
      </c>
      <c r="C6" s="80">
        <v>1555237.28</v>
      </c>
      <c r="D6" s="80">
        <v>2042002.2799999998</v>
      </c>
      <c r="E6" s="80">
        <v>2404954.4</v>
      </c>
      <c r="F6" s="80">
        <v>2653510.21</v>
      </c>
      <c r="G6" s="80">
        <v>2991120.8</v>
      </c>
      <c r="H6" s="80">
        <v>3539602.56</v>
      </c>
      <c r="I6" s="80">
        <v>3578582.4400000004</v>
      </c>
      <c r="J6" s="80">
        <v>3676688.44</v>
      </c>
      <c r="K6" s="80">
        <v>3747067.87</v>
      </c>
      <c r="L6" s="80">
        <v>3939875</v>
      </c>
      <c r="M6" s="80">
        <v>3848458</v>
      </c>
      <c r="N6" s="80">
        <v>3951008.7272999999</v>
      </c>
      <c r="O6" s="80">
        <v>4071136.5328719998</v>
      </c>
      <c r="P6" s="80">
        <v>4182066.2400156059</v>
      </c>
      <c r="Q6" s="80">
        <v>4285299.4390774053</v>
      </c>
      <c r="R6" s="80">
        <v>4370488.7148582162</v>
      </c>
      <c r="S6" s="80">
        <v>4623397.8260386921</v>
      </c>
      <c r="T6" s="80">
        <v>4646520.9849062953</v>
      </c>
      <c r="U6" s="80">
        <v>4701825.0032426612</v>
      </c>
      <c r="V6" s="80">
        <v>4824654.4447763506</v>
      </c>
      <c r="W6" s="73">
        <v>4867608.4897589097</v>
      </c>
      <c r="X6" s="73">
        <v>4908058.8374757655</v>
      </c>
      <c r="Y6" s="73">
        <v>4959766.7012</v>
      </c>
      <c r="Z6" s="73">
        <v>4900171</v>
      </c>
      <c r="AA6" s="73">
        <v>5000591.8959189998</v>
      </c>
      <c r="AB6" s="73">
        <v>5009805.5620214241</v>
      </c>
      <c r="AC6" s="73">
        <v>4997049.3066988336</v>
      </c>
      <c r="AD6" s="73">
        <v>5046332.4132198002</v>
      </c>
      <c r="AE6" s="73">
        <v>5083123.4649372874</v>
      </c>
      <c r="AF6" s="73">
        <v>5158160.8548277542</v>
      </c>
      <c r="AG6" s="73">
        <v>5282710.2500658771</v>
      </c>
      <c r="AH6" s="73">
        <v>5411827.6229987517</v>
      </c>
      <c r="AI6" s="73">
        <v>5482189.7570441701</v>
      </c>
      <c r="AJ6" s="73">
        <v>5545845.3035232006</v>
      </c>
      <c r="AK6" s="73">
        <v>5579125.9722718718</v>
      </c>
    </row>
    <row r="7" spans="1:38" s="75" customFormat="1" ht="16.5" customHeight="1">
      <c r="A7" s="10" t="s">
        <v>1118</v>
      </c>
      <c r="B7" s="77">
        <v>1144673.3999999999</v>
      </c>
      <c r="C7" s="77">
        <v>1394803.28</v>
      </c>
      <c r="D7" s="77">
        <v>1750897</v>
      </c>
      <c r="E7" s="77">
        <v>1954165.5</v>
      </c>
      <c r="F7" s="77">
        <v>2011988.76</v>
      </c>
      <c r="G7" s="77">
        <v>2094620.64</v>
      </c>
      <c r="H7" s="77">
        <v>2281390.92</v>
      </c>
      <c r="I7" s="77">
        <v>2200259.7000000002</v>
      </c>
      <c r="J7" s="77">
        <v>2208226.09</v>
      </c>
      <c r="K7" s="77">
        <v>2213281.4900000002</v>
      </c>
      <c r="L7" s="77">
        <v>2756223</v>
      </c>
      <c r="M7" s="77">
        <v>2286887</v>
      </c>
      <c r="N7" s="77">
        <v>2337068</v>
      </c>
      <c r="O7" s="77">
        <v>2389065</v>
      </c>
      <c r="P7" s="77">
        <v>2463828.420042248</v>
      </c>
      <c r="Q7" s="77">
        <v>2495140.3026243281</v>
      </c>
      <c r="R7" s="77">
        <v>2544457.3524414399</v>
      </c>
      <c r="S7" s="77">
        <v>2556481.2400000002</v>
      </c>
      <c r="T7" s="77">
        <v>2620388.92</v>
      </c>
      <c r="U7" s="77">
        <v>2641885.0920744999</v>
      </c>
      <c r="V7" s="77">
        <v>2685826.6531088967</v>
      </c>
      <c r="W7" s="77">
        <v>2699304.6428176584</v>
      </c>
      <c r="X7" s="77">
        <v>2671044.2305259043</v>
      </c>
      <c r="Y7" s="77">
        <v>3324977</v>
      </c>
      <c r="Z7" s="77">
        <v>3199116</v>
      </c>
      <c r="AA7" s="77">
        <v>3413875</v>
      </c>
      <c r="AB7" s="77">
        <v>3429995.6410861243</v>
      </c>
      <c r="AC7" s="77">
        <v>3464405.2296386864</v>
      </c>
      <c r="AD7" s="77">
        <v>3490438.2857423411</v>
      </c>
      <c r="AE7" s="77">
        <v>3507723.0973114655</v>
      </c>
      <c r="AF7" s="77">
        <v>3502000.6903627221</v>
      </c>
      <c r="AG7" s="77">
        <v>3628378.8815517384</v>
      </c>
      <c r="AH7" s="77">
        <v>3699794.4380078609</v>
      </c>
      <c r="AI7" s="77">
        <v>3709919.1961312541</v>
      </c>
      <c r="AJ7" s="77">
        <v>3729610.234329388</v>
      </c>
      <c r="AK7" s="77">
        <v>3765896.0121443863</v>
      </c>
    </row>
    <row r="8" spans="1:38" s="75" customFormat="1" ht="16.5" customHeight="1">
      <c r="A8" s="10" t="s">
        <v>1119</v>
      </c>
      <c r="B8" s="76" t="s">
        <v>527</v>
      </c>
      <c r="C8" s="81" t="s">
        <v>527</v>
      </c>
      <c r="D8" s="76">
        <v>3276.9</v>
      </c>
      <c r="E8" s="76">
        <v>6191.9</v>
      </c>
      <c r="F8" s="76">
        <v>12256.8</v>
      </c>
      <c r="G8" s="76">
        <v>11811.8</v>
      </c>
      <c r="H8" s="76">
        <v>12424.1</v>
      </c>
      <c r="I8" s="76">
        <v>11656.06</v>
      </c>
      <c r="J8" s="76">
        <v>11946.25</v>
      </c>
      <c r="K8" s="76">
        <v>12184.38</v>
      </c>
      <c r="L8" s="77">
        <v>11264</v>
      </c>
      <c r="M8" s="77">
        <v>10777</v>
      </c>
      <c r="N8" s="77">
        <v>10912</v>
      </c>
      <c r="O8" s="77">
        <v>11089</v>
      </c>
      <c r="P8" s="77">
        <v>11311.197996230532</v>
      </c>
      <c r="Q8" s="77">
        <v>11642.295010415633</v>
      </c>
      <c r="R8" s="77">
        <v>11515.796151175477</v>
      </c>
      <c r="S8" s="77">
        <v>11759.58</v>
      </c>
      <c r="T8" s="77">
        <v>12131.04</v>
      </c>
      <c r="U8" s="77">
        <v>12162.999800241942</v>
      </c>
      <c r="V8" s="77">
        <v>12855.361903711795</v>
      </c>
      <c r="W8" s="77">
        <v>13276.957048550581</v>
      </c>
      <c r="X8" s="77">
        <v>15302.837710775921</v>
      </c>
      <c r="Y8" s="77">
        <v>27173</v>
      </c>
      <c r="Z8" s="77">
        <v>26430</v>
      </c>
      <c r="AA8" s="77">
        <v>24162</v>
      </c>
      <c r="AB8" s="77">
        <v>21482.715623236356</v>
      </c>
      <c r="AC8" s="77">
        <v>21516.752486125952</v>
      </c>
      <c r="AD8" s="77">
        <v>24815.916143547372</v>
      </c>
      <c r="AE8" s="77">
        <v>23633.293571165999</v>
      </c>
      <c r="AF8" s="77">
        <v>23173.173385423503</v>
      </c>
      <c r="AG8" s="77">
        <v>22751.532128664399</v>
      </c>
      <c r="AH8" s="77">
        <v>23725.111955421387</v>
      </c>
      <c r="AI8" s="77">
        <v>23381.622003386132</v>
      </c>
      <c r="AJ8" s="77">
        <v>23296.76856786057</v>
      </c>
      <c r="AK8" s="77">
        <v>22846.373475193806</v>
      </c>
    </row>
    <row r="9" spans="1:38" s="75" customFormat="1" ht="16.5" customHeight="1">
      <c r="A9" s="10" t="s">
        <v>1120</v>
      </c>
      <c r="B9" s="76" t="s">
        <v>527</v>
      </c>
      <c r="C9" s="76" t="s">
        <v>527</v>
      </c>
      <c r="D9" s="76">
        <v>225613.38</v>
      </c>
      <c r="E9" s="76">
        <v>363267</v>
      </c>
      <c r="F9" s="76">
        <v>520773.65</v>
      </c>
      <c r="G9" s="76">
        <v>688091.36</v>
      </c>
      <c r="H9" s="76">
        <v>999753.54</v>
      </c>
      <c r="I9" s="76">
        <v>1116957.68</v>
      </c>
      <c r="J9" s="76">
        <v>1201667.1000000001</v>
      </c>
      <c r="K9" s="76">
        <v>1252860</v>
      </c>
      <c r="L9" s="77">
        <v>885897</v>
      </c>
      <c r="M9" s="77">
        <v>1256146</v>
      </c>
      <c r="N9" s="77">
        <v>1298299</v>
      </c>
      <c r="O9" s="77">
        <v>1352675</v>
      </c>
      <c r="P9" s="77">
        <v>1380557.2397938734</v>
      </c>
      <c r="Q9" s="77">
        <v>1432782.3794077854</v>
      </c>
      <c r="R9" s="77">
        <v>1467663.7991499156</v>
      </c>
      <c r="S9" s="77">
        <v>1678852.5595885422</v>
      </c>
      <c r="T9" s="77">
        <v>1674791.8930520001</v>
      </c>
      <c r="U9" s="77">
        <v>1706102.912463947</v>
      </c>
      <c r="V9" s="77">
        <v>1780771.1384466074</v>
      </c>
      <c r="W9" s="77">
        <v>1804848.0064037023</v>
      </c>
      <c r="X9" s="77">
        <v>1876689.847532914</v>
      </c>
      <c r="Y9" s="77">
        <v>1017007</v>
      </c>
      <c r="Z9" s="77">
        <v>1049667</v>
      </c>
      <c r="AA9" s="77">
        <v>991383</v>
      </c>
      <c r="AB9" s="77">
        <v>1001455.7277059199</v>
      </c>
      <c r="AC9" s="77">
        <v>972382.44726826402</v>
      </c>
      <c r="AD9" s="77">
        <v>970669.41516661318</v>
      </c>
      <c r="AE9" s="77">
        <v>977476.62107445241</v>
      </c>
      <c r="AF9" s="77">
        <v>1037129.0861966583</v>
      </c>
      <c r="AG9" s="77">
        <v>1028773.6840018815</v>
      </c>
      <c r="AH9" s="77">
        <v>1075233.5052042801</v>
      </c>
      <c r="AI9" s="77">
        <v>1106303.4454204475</v>
      </c>
      <c r="AJ9" s="77">
        <v>1119644.0825954296</v>
      </c>
      <c r="AK9" s="77">
        <v>1128488.8887035879</v>
      </c>
    </row>
    <row r="10" spans="1:38" s="75" customFormat="1" ht="16.5" customHeight="1">
      <c r="A10" s="9" t="s">
        <v>1121</v>
      </c>
      <c r="B10" s="76">
        <v>98551</v>
      </c>
      <c r="C10" s="76">
        <v>128769</v>
      </c>
      <c r="D10" s="76">
        <v>27081</v>
      </c>
      <c r="E10" s="76">
        <v>34606</v>
      </c>
      <c r="F10" s="76">
        <v>39813</v>
      </c>
      <c r="G10" s="76">
        <v>45441</v>
      </c>
      <c r="H10" s="76">
        <v>51901</v>
      </c>
      <c r="I10" s="76">
        <v>52898</v>
      </c>
      <c r="J10" s="76">
        <v>53874</v>
      </c>
      <c r="K10" s="76">
        <v>56772</v>
      </c>
      <c r="L10" s="77">
        <v>61284</v>
      </c>
      <c r="M10" s="77">
        <v>62705</v>
      </c>
      <c r="N10" s="77">
        <v>64072</v>
      </c>
      <c r="O10" s="77">
        <v>66893</v>
      </c>
      <c r="P10" s="77">
        <v>68021</v>
      </c>
      <c r="Q10" s="77">
        <v>70311</v>
      </c>
      <c r="R10" s="77">
        <v>70500</v>
      </c>
      <c r="S10" s="77">
        <v>85488.639999999999</v>
      </c>
      <c r="T10" s="77">
        <v>75866</v>
      </c>
      <c r="U10" s="77">
        <v>77756.625026012029</v>
      </c>
      <c r="V10" s="77">
        <v>78441.001270563196</v>
      </c>
      <c r="W10" s="77">
        <v>78495.659525951312</v>
      </c>
      <c r="X10" s="77">
        <v>80344.221164056842</v>
      </c>
      <c r="Y10" s="77">
        <v>119979</v>
      </c>
      <c r="Z10" s="77">
        <v>126855</v>
      </c>
      <c r="AA10" s="77">
        <v>120207</v>
      </c>
      <c r="AB10" s="77">
        <v>110738.2452064016</v>
      </c>
      <c r="AC10" s="77">
        <v>103803.03027298137</v>
      </c>
      <c r="AD10" s="77">
        <v>105605.2225970268</v>
      </c>
      <c r="AE10" s="77">
        <v>106581.57890487878</v>
      </c>
      <c r="AF10" s="77">
        <v>109301.40619692924</v>
      </c>
      <c r="AG10" s="77">
        <v>109597.31844960712</v>
      </c>
      <c r="AH10" s="77">
        <v>113337.94163267993</v>
      </c>
      <c r="AI10" s="77">
        <v>116102.39910916959</v>
      </c>
      <c r="AJ10" s="77">
        <v>120698.99421461202</v>
      </c>
      <c r="AK10" s="77">
        <v>124745.70718075465</v>
      </c>
    </row>
    <row r="11" spans="1:38" s="75" customFormat="1" ht="16.5" customHeight="1">
      <c r="A11" s="9" t="s">
        <v>531</v>
      </c>
      <c r="B11" s="76">
        <v>28854</v>
      </c>
      <c r="C11" s="76">
        <v>31665</v>
      </c>
      <c r="D11" s="76">
        <v>35134</v>
      </c>
      <c r="E11" s="76">
        <v>46724</v>
      </c>
      <c r="F11" s="76">
        <v>68678</v>
      </c>
      <c r="G11" s="76">
        <v>78063</v>
      </c>
      <c r="H11" s="76">
        <v>94341</v>
      </c>
      <c r="I11" s="76">
        <v>96645</v>
      </c>
      <c r="J11" s="76">
        <v>99510</v>
      </c>
      <c r="K11" s="76">
        <v>103116</v>
      </c>
      <c r="L11" s="77">
        <v>108932</v>
      </c>
      <c r="M11" s="77">
        <v>115451</v>
      </c>
      <c r="N11" s="77">
        <v>118899</v>
      </c>
      <c r="O11" s="77">
        <v>124584</v>
      </c>
      <c r="P11" s="77">
        <v>128359</v>
      </c>
      <c r="Q11" s="77">
        <v>132386</v>
      </c>
      <c r="R11" s="77">
        <v>135020</v>
      </c>
      <c r="S11" s="77">
        <v>161169.12</v>
      </c>
      <c r="T11" s="77">
        <v>138737</v>
      </c>
      <c r="U11" s="77">
        <v>140159.96248174272</v>
      </c>
      <c r="V11" s="77">
        <v>142369.77185656936</v>
      </c>
      <c r="W11" s="77">
        <v>144027.63604132412</v>
      </c>
      <c r="X11" s="77">
        <v>142169.22730548185</v>
      </c>
      <c r="Y11" s="77">
        <v>184199</v>
      </c>
      <c r="Z11" s="77">
        <v>183826</v>
      </c>
      <c r="AA11" s="77">
        <v>168100</v>
      </c>
      <c r="AB11" s="77">
        <v>175788.97173715092</v>
      </c>
      <c r="AC11" s="77">
        <v>163791.29311902044</v>
      </c>
      <c r="AD11" s="77">
        <v>163601.73110557569</v>
      </c>
      <c r="AE11" s="77">
        <v>168435.63414130086</v>
      </c>
      <c r="AF11" s="77">
        <v>169830.17838475661</v>
      </c>
      <c r="AG11" s="77">
        <v>170246.27799988686</v>
      </c>
      <c r="AH11" s="77">
        <v>174556.97827435564</v>
      </c>
      <c r="AI11" s="77">
        <v>181490.18169777928</v>
      </c>
      <c r="AJ11" s="77">
        <v>184165.1211510069</v>
      </c>
      <c r="AK11" s="77">
        <v>175304.70135307586</v>
      </c>
    </row>
    <row r="12" spans="1:38" s="75" customFormat="1" ht="16.5" customHeight="1">
      <c r="A12" s="9" t="s">
        <v>1122</v>
      </c>
      <c r="B12" s="76" t="s">
        <v>527</v>
      </c>
      <c r="C12" s="76" t="s">
        <v>527</v>
      </c>
      <c r="D12" s="76" t="s">
        <v>527</v>
      </c>
      <c r="E12" s="76" t="s">
        <v>527</v>
      </c>
      <c r="F12" s="76" t="s">
        <v>527</v>
      </c>
      <c r="G12" s="76">
        <v>73093</v>
      </c>
      <c r="H12" s="76">
        <v>99792</v>
      </c>
      <c r="I12" s="76">
        <v>100166</v>
      </c>
      <c r="J12" s="76">
        <v>101465</v>
      </c>
      <c r="K12" s="76">
        <v>108854</v>
      </c>
      <c r="L12" s="76">
        <v>116275</v>
      </c>
      <c r="M12" s="76">
        <v>116492</v>
      </c>
      <c r="N12" s="76">
        <v>121758.7273</v>
      </c>
      <c r="O12" s="76">
        <v>126830.53287200001</v>
      </c>
      <c r="P12" s="76">
        <v>129989.38218325401</v>
      </c>
      <c r="Q12" s="76">
        <v>143037.46203487608</v>
      </c>
      <c r="R12" s="76">
        <v>141331.7671156849</v>
      </c>
      <c r="S12" s="76">
        <v>129646.68645014966</v>
      </c>
      <c r="T12" s="76">
        <v>124606.13185429553</v>
      </c>
      <c r="U12" s="76">
        <v>123757.41139621758</v>
      </c>
      <c r="V12" s="76">
        <v>124390.5181900022</v>
      </c>
      <c r="W12" s="76">
        <v>127655.58792172259</v>
      </c>
      <c r="X12" s="76">
        <v>122508.47323663282</v>
      </c>
      <c r="Y12" s="76">
        <v>286431.70120000001</v>
      </c>
      <c r="Z12" s="76">
        <v>292075.290018</v>
      </c>
      <c r="AA12" s="76">
        <v>282864.89591900003</v>
      </c>
      <c r="AB12" s="76">
        <v>270344.2606625912</v>
      </c>
      <c r="AC12" s="77">
        <v>271150.55391375569</v>
      </c>
      <c r="AD12" s="77">
        <v>291201.84246469656</v>
      </c>
      <c r="AE12" s="77">
        <v>299273.23993402399</v>
      </c>
      <c r="AF12" s="77">
        <v>316726.32030126388</v>
      </c>
      <c r="AG12" s="77">
        <v>322962.55593409849</v>
      </c>
      <c r="AH12" s="77">
        <v>325179.64792415383</v>
      </c>
      <c r="AI12" s="77">
        <v>344992.9126821332</v>
      </c>
      <c r="AJ12" s="77">
        <v>368430.10266490339</v>
      </c>
      <c r="AK12" s="77">
        <v>361844.28941487317</v>
      </c>
    </row>
    <row r="13" spans="1:38" s="75" customFormat="1" ht="16.5" customHeight="1">
      <c r="A13" s="82" t="s">
        <v>1123</v>
      </c>
      <c r="B13" s="71" t="s">
        <v>527</v>
      </c>
      <c r="C13" s="71" t="s">
        <v>527</v>
      </c>
      <c r="D13" s="71" t="s">
        <v>527</v>
      </c>
      <c r="E13" s="71" t="s">
        <v>527</v>
      </c>
      <c r="F13" s="80">
        <v>39854</v>
      </c>
      <c r="G13" s="80">
        <v>39581</v>
      </c>
      <c r="H13" s="80">
        <v>41143</v>
      </c>
      <c r="I13" s="80">
        <v>40703</v>
      </c>
      <c r="J13" s="80">
        <v>40241</v>
      </c>
      <c r="K13" s="80">
        <v>39384</v>
      </c>
      <c r="L13" s="80">
        <v>39585</v>
      </c>
      <c r="M13" s="80">
        <v>39808</v>
      </c>
      <c r="N13" s="80">
        <v>38984.124200000006</v>
      </c>
      <c r="O13" s="80">
        <v>40180.218951999996</v>
      </c>
      <c r="P13" s="80">
        <v>41605.038687999993</v>
      </c>
      <c r="Q13" s="80">
        <v>43278.862481000004</v>
      </c>
      <c r="R13" s="80">
        <v>45100.241891000005</v>
      </c>
      <c r="S13" s="80">
        <v>46507.533026999998</v>
      </c>
      <c r="T13" s="80">
        <v>46096.088878999995</v>
      </c>
      <c r="U13" s="80">
        <v>45676.831126000005</v>
      </c>
      <c r="V13" s="80">
        <v>46545.783080000001</v>
      </c>
      <c r="W13" s="80">
        <v>47124.653055000002</v>
      </c>
      <c r="X13" s="80">
        <v>49504.172899999998</v>
      </c>
      <c r="Y13" s="80">
        <v>51873.259700000002</v>
      </c>
      <c r="Z13" s="80">
        <v>53712.078122999999</v>
      </c>
      <c r="AA13" s="80">
        <v>53898.382540000013</v>
      </c>
      <c r="AB13" s="80">
        <v>52627.181348999991</v>
      </c>
      <c r="AC13" s="80">
        <v>54328.134432999992</v>
      </c>
      <c r="AD13" s="80">
        <v>55169.258447999993</v>
      </c>
      <c r="AE13" s="80">
        <v>56467.102654000009</v>
      </c>
      <c r="AF13" s="80">
        <v>57012.092909000006</v>
      </c>
      <c r="AG13" s="80">
        <v>55697.697335999997</v>
      </c>
      <c r="AH13" s="80">
        <v>56321.611936000008</v>
      </c>
      <c r="AI13" s="80">
        <v>54825.884253999997</v>
      </c>
      <c r="AJ13" s="80">
        <v>53830.315945999995</v>
      </c>
      <c r="AK13" s="73">
        <v>54097.055531000005</v>
      </c>
    </row>
    <row r="14" spans="1:38" ht="16.5" customHeight="1">
      <c r="A14" s="9" t="s">
        <v>1124</v>
      </c>
      <c r="B14" s="76" t="s">
        <v>527</v>
      </c>
      <c r="C14" s="76" t="s">
        <v>527</v>
      </c>
      <c r="D14" s="76" t="s">
        <v>527</v>
      </c>
      <c r="E14" s="76" t="s">
        <v>527</v>
      </c>
      <c r="F14" s="76">
        <v>21790</v>
      </c>
      <c r="G14" s="76">
        <v>21161</v>
      </c>
      <c r="H14" s="76">
        <v>20981</v>
      </c>
      <c r="I14" s="76">
        <v>21090</v>
      </c>
      <c r="J14" s="76">
        <v>20336</v>
      </c>
      <c r="K14" s="76">
        <v>20247</v>
      </c>
      <c r="L14" s="76">
        <v>18832</v>
      </c>
      <c r="M14" s="76">
        <v>18818</v>
      </c>
      <c r="N14" s="76">
        <v>16802.168100000003</v>
      </c>
      <c r="O14" s="76">
        <v>17509.219211999996</v>
      </c>
      <c r="P14" s="76">
        <v>17873.721648999999</v>
      </c>
      <c r="Q14" s="76">
        <v>18683.797939</v>
      </c>
      <c r="R14" s="76">
        <v>18807.334752999999</v>
      </c>
      <c r="S14" s="76">
        <v>19582.868181999998</v>
      </c>
      <c r="T14" s="76">
        <v>19678.689117000002</v>
      </c>
      <c r="U14" s="76">
        <v>19178.851354999999</v>
      </c>
      <c r="V14" s="76">
        <v>18920.853862999997</v>
      </c>
      <c r="W14" s="76">
        <v>19424.922553999997</v>
      </c>
      <c r="X14" s="76">
        <v>20390.185932999997</v>
      </c>
      <c r="Y14" s="76">
        <v>20388.053</v>
      </c>
      <c r="Z14" s="76">
        <v>21198.098654000001</v>
      </c>
      <c r="AA14" s="76">
        <v>21099.988628999999</v>
      </c>
      <c r="AB14" s="76">
        <v>20569.726839999999</v>
      </c>
      <c r="AC14" s="76">
        <v>19905.426138999999</v>
      </c>
      <c r="AD14" s="76">
        <v>20129.730629000001</v>
      </c>
      <c r="AE14" s="76">
        <v>18926.876337000002</v>
      </c>
      <c r="AF14" s="76">
        <v>18964.660620999999</v>
      </c>
      <c r="AG14" s="76">
        <v>18506.425159999999</v>
      </c>
      <c r="AH14" s="76">
        <v>18149.823675</v>
      </c>
      <c r="AI14" s="76">
        <v>17075.697165000001</v>
      </c>
      <c r="AJ14" s="76">
        <v>16584.114250999999</v>
      </c>
      <c r="AK14" s="77">
        <v>16387.317525999999</v>
      </c>
      <c r="AL14" s="83"/>
    </row>
    <row r="15" spans="1:38" ht="16.5" customHeight="1">
      <c r="A15" s="9" t="s">
        <v>1125</v>
      </c>
      <c r="B15" s="76" t="s">
        <v>527</v>
      </c>
      <c r="C15" s="76" t="s">
        <v>527</v>
      </c>
      <c r="D15" s="76" t="s">
        <v>527</v>
      </c>
      <c r="E15" s="76" t="s">
        <v>527</v>
      </c>
      <c r="F15" s="76" t="s">
        <v>527</v>
      </c>
      <c r="G15" s="76" t="s">
        <v>527</v>
      </c>
      <c r="H15" s="76" t="s">
        <v>527</v>
      </c>
      <c r="I15" s="76" t="s">
        <v>527</v>
      </c>
      <c r="J15" s="76" t="s">
        <v>527</v>
      </c>
      <c r="K15" s="76" t="s">
        <v>527</v>
      </c>
      <c r="L15" s="76" t="s">
        <v>527</v>
      </c>
      <c r="M15" s="76" t="s">
        <v>527</v>
      </c>
      <c r="N15" s="76" t="s">
        <v>527</v>
      </c>
      <c r="O15" s="76" t="s">
        <v>527</v>
      </c>
      <c r="P15" s="76" t="s">
        <v>527</v>
      </c>
      <c r="Q15" s="76" t="s">
        <v>527</v>
      </c>
      <c r="R15" s="76" t="s">
        <v>527</v>
      </c>
      <c r="S15" s="76" t="s">
        <v>527</v>
      </c>
      <c r="T15" s="76" t="s">
        <v>527</v>
      </c>
      <c r="U15" s="76" t="s">
        <v>527</v>
      </c>
      <c r="V15" s="76" t="s">
        <v>527</v>
      </c>
      <c r="W15" s="76" t="s">
        <v>527</v>
      </c>
      <c r="X15" s="76" t="s">
        <v>527</v>
      </c>
      <c r="Y15" s="76" t="s">
        <v>527</v>
      </c>
      <c r="Z15" s="76" t="s">
        <v>527</v>
      </c>
      <c r="AA15" s="76" t="s">
        <v>527</v>
      </c>
      <c r="AB15" s="76" t="s">
        <v>527</v>
      </c>
      <c r="AC15" s="76">
        <v>653.14929600000005</v>
      </c>
      <c r="AD15" s="76">
        <v>1012.461811</v>
      </c>
      <c r="AE15" s="76">
        <v>2330.5266470000001</v>
      </c>
      <c r="AF15" s="76">
        <v>2464.2874219999999</v>
      </c>
      <c r="AG15" s="76">
        <v>1586.7355230000001</v>
      </c>
      <c r="AH15" s="76">
        <v>2261.1835350000001</v>
      </c>
      <c r="AI15" s="76">
        <v>2147.8257210000002</v>
      </c>
      <c r="AJ15" s="76">
        <v>2040.4712919999999</v>
      </c>
      <c r="AK15" s="77">
        <v>1979.8159760000001</v>
      </c>
      <c r="AL15" s="83"/>
    </row>
    <row r="16" spans="1:38" ht="16.5" customHeight="1">
      <c r="A16" s="9" t="s">
        <v>1126</v>
      </c>
      <c r="B16" s="76" t="s">
        <v>527</v>
      </c>
      <c r="C16" s="76" t="s">
        <v>527</v>
      </c>
      <c r="D16" s="76" t="s">
        <v>527</v>
      </c>
      <c r="E16" s="76" t="s">
        <v>527</v>
      </c>
      <c r="F16" s="76">
        <v>381</v>
      </c>
      <c r="G16" s="76">
        <v>350</v>
      </c>
      <c r="H16" s="76">
        <v>571</v>
      </c>
      <c r="I16" s="76">
        <v>662</v>
      </c>
      <c r="J16" s="76">
        <v>701</v>
      </c>
      <c r="K16" s="76">
        <v>705</v>
      </c>
      <c r="L16" s="76">
        <v>833</v>
      </c>
      <c r="M16" s="76">
        <v>860</v>
      </c>
      <c r="N16" s="76">
        <v>955.24509999999998</v>
      </c>
      <c r="O16" s="76">
        <v>1023.7081319999999</v>
      </c>
      <c r="P16" s="76">
        <v>1115.35194</v>
      </c>
      <c r="Q16" s="76">
        <v>1190.168551</v>
      </c>
      <c r="R16" s="76">
        <v>1339.431795</v>
      </c>
      <c r="S16" s="76">
        <v>1427.305259</v>
      </c>
      <c r="T16" s="76">
        <v>1431.6725369999999</v>
      </c>
      <c r="U16" s="76">
        <v>1476.0326319999997</v>
      </c>
      <c r="V16" s="76">
        <v>1576.197658</v>
      </c>
      <c r="W16" s="76">
        <v>1699.5838489999999</v>
      </c>
      <c r="X16" s="76">
        <v>1865.7201999999997</v>
      </c>
      <c r="Y16" s="76">
        <v>1930.2944</v>
      </c>
      <c r="Z16" s="76">
        <v>2081.062559</v>
      </c>
      <c r="AA16" s="76">
        <v>2196.117518</v>
      </c>
      <c r="AB16" s="76">
        <v>2172.7471529999998</v>
      </c>
      <c r="AC16" s="76">
        <v>2363.430715</v>
      </c>
      <c r="AD16" s="76">
        <v>2488.8479259999999</v>
      </c>
      <c r="AE16" s="76">
        <v>2564.6256589999998</v>
      </c>
      <c r="AF16" s="76">
        <v>2674.5207209999999</v>
      </c>
      <c r="AG16" s="76">
        <v>2678.1120999999998</v>
      </c>
      <c r="AH16" s="76">
        <v>2755.9249209999998</v>
      </c>
      <c r="AI16" s="76">
        <v>2776.0459599999999</v>
      </c>
      <c r="AJ16" s="76">
        <v>2728.4780609999998</v>
      </c>
      <c r="AK16" s="77">
        <v>2692.6561099999999</v>
      </c>
      <c r="AL16" s="83"/>
    </row>
    <row r="17" spans="1:38" ht="16.5" customHeight="1">
      <c r="A17" s="9" t="s">
        <v>530</v>
      </c>
      <c r="B17" s="76" t="s">
        <v>527</v>
      </c>
      <c r="C17" s="76" t="s">
        <v>527</v>
      </c>
      <c r="D17" s="76" t="s">
        <v>527</v>
      </c>
      <c r="E17" s="76" t="s">
        <v>527</v>
      </c>
      <c r="F17" s="76">
        <v>10558</v>
      </c>
      <c r="G17" s="76">
        <v>10427</v>
      </c>
      <c r="H17" s="76">
        <v>11475</v>
      </c>
      <c r="I17" s="76">
        <v>10528</v>
      </c>
      <c r="J17" s="76">
        <v>10737</v>
      </c>
      <c r="K17" s="76">
        <v>10231</v>
      </c>
      <c r="L17" s="76">
        <v>10668</v>
      </c>
      <c r="M17" s="76">
        <v>10559</v>
      </c>
      <c r="N17" s="76">
        <v>11530.220300000001</v>
      </c>
      <c r="O17" s="76">
        <v>12056.0676</v>
      </c>
      <c r="P17" s="76">
        <v>12284.382321999999</v>
      </c>
      <c r="Q17" s="76">
        <v>12902.056581000001</v>
      </c>
      <c r="R17" s="76">
        <v>13843.512074999999</v>
      </c>
      <c r="S17" s="76">
        <v>14178.091572000001</v>
      </c>
      <c r="T17" s="76">
        <v>13663.224326</v>
      </c>
      <c r="U17" s="76">
        <v>13606.195594000001</v>
      </c>
      <c r="V17" s="76">
        <v>14354.281087000001</v>
      </c>
      <c r="W17" s="76">
        <v>14417.698761</v>
      </c>
      <c r="X17" s="76">
        <v>14721.465516</v>
      </c>
      <c r="Y17" s="76">
        <v>16137.9522</v>
      </c>
      <c r="Z17" s="76">
        <v>16849.920437000001</v>
      </c>
      <c r="AA17" s="76">
        <v>16805.109970000001</v>
      </c>
      <c r="AB17" s="76">
        <v>16406.938677999999</v>
      </c>
      <c r="AC17" s="76">
        <v>17316.613255</v>
      </c>
      <c r="AD17" s="76">
        <v>17516.432841999998</v>
      </c>
      <c r="AE17" s="76">
        <v>18004.627035000001</v>
      </c>
      <c r="AF17" s="76">
        <v>18339.048674999998</v>
      </c>
      <c r="AG17" s="76">
        <v>18283.014310999999</v>
      </c>
      <c r="AH17" s="76">
        <v>18356.560739</v>
      </c>
      <c r="AI17" s="76">
        <v>17591.049738000002</v>
      </c>
      <c r="AJ17" s="76">
        <v>16914.100309000001</v>
      </c>
      <c r="AK17" s="77">
        <v>17365.828963</v>
      </c>
      <c r="AL17" s="85"/>
    </row>
    <row r="18" spans="1:38" ht="16.5" customHeight="1">
      <c r="A18" s="9" t="s">
        <v>1127</v>
      </c>
      <c r="B18" s="76" t="s">
        <v>527</v>
      </c>
      <c r="C18" s="76" t="s">
        <v>527</v>
      </c>
      <c r="D18" s="76" t="s">
        <v>527</v>
      </c>
      <c r="E18" s="76" t="s">
        <v>527</v>
      </c>
      <c r="F18" s="76">
        <v>219</v>
      </c>
      <c r="G18" s="76">
        <v>306</v>
      </c>
      <c r="H18" s="76">
        <v>193</v>
      </c>
      <c r="I18" s="76">
        <v>195</v>
      </c>
      <c r="J18" s="76">
        <v>199</v>
      </c>
      <c r="K18" s="76">
        <v>188</v>
      </c>
      <c r="L18" s="76">
        <v>187</v>
      </c>
      <c r="M18" s="76">
        <v>187</v>
      </c>
      <c r="N18" s="76">
        <v>184.16370000000001</v>
      </c>
      <c r="O18" s="76">
        <v>189.170345</v>
      </c>
      <c r="P18" s="76">
        <v>181.71669800000001</v>
      </c>
      <c r="Q18" s="76">
        <v>186.10567</v>
      </c>
      <c r="R18" s="76">
        <v>191.89107100000004</v>
      </c>
      <c r="S18" s="76">
        <v>186.99797199999998</v>
      </c>
      <c r="T18" s="76">
        <v>187.793553</v>
      </c>
      <c r="U18" s="76">
        <v>176.144657</v>
      </c>
      <c r="V18" s="76">
        <v>173.21470899999997</v>
      </c>
      <c r="W18" s="76">
        <v>172.98174700000001</v>
      </c>
      <c r="X18" s="76">
        <v>163.88912900000003</v>
      </c>
      <c r="Y18" s="76">
        <v>155.51650000000001</v>
      </c>
      <c r="Z18" s="76">
        <v>160.68531200000001</v>
      </c>
      <c r="AA18" s="76">
        <v>168.066937</v>
      </c>
      <c r="AB18" s="76">
        <v>158.87200799999999</v>
      </c>
      <c r="AC18" s="76">
        <v>160.306691</v>
      </c>
      <c r="AD18" s="76">
        <v>161.88904700000001</v>
      </c>
      <c r="AE18" s="76">
        <v>156.31329400000001</v>
      </c>
      <c r="AF18" s="76">
        <v>157.73160200000001</v>
      </c>
      <c r="AG18" s="76">
        <v>146.21782099999999</v>
      </c>
      <c r="AH18" s="76">
        <v>153.97867400000001</v>
      </c>
      <c r="AI18" s="76">
        <v>140.21642199999999</v>
      </c>
      <c r="AJ18" s="76">
        <v>126.282285</v>
      </c>
      <c r="AK18" s="77">
        <v>125.805218</v>
      </c>
      <c r="AL18" s="85"/>
    </row>
    <row r="19" spans="1:38" ht="16.5" customHeight="1">
      <c r="A19" s="9" t="s">
        <v>528</v>
      </c>
      <c r="B19" s="76">
        <v>4197</v>
      </c>
      <c r="C19" s="76">
        <v>4128</v>
      </c>
      <c r="D19" s="76">
        <v>4592</v>
      </c>
      <c r="E19" s="76">
        <v>4513</v>
      </c>
      <c r="F19" s="76">
        <v>6516</v>
      </c>
      <c r="G19" s="76">
        <v>6534</v>
      </c>
      <c r="H19" s="76">
        <v>7082</v>
      </c>
      <c r="I19" s="76">
        <v>7344</v>
      </c>
      <c r="J19" s="76">
        <v>7320</v>
      </c>
      <c r="K19" s="76">
        <v>6940</v>
      </c>
      <c r="L19" s="76">
        <v>7996</v>
      </c>
      <c r="M19" s="76">
        <v>8244</v>
      </c>
      <c r="N19" s="76">
        <v>8350.4012999999995</v>
      </c>
      <c r="O19" s="76">
        <v>8037.4858980000008</v>
      </c>
      <c r="P19" s="76">
        <v>8702.2589120000011</v>
      </c>
      <c r="Q19" s="76">
        <v>8764.0169889999997</v>
      </c>
      <c r="R19" s="76">
        <v>9399.8729629999998</v>
      </c>
      <c r="S19" s="76">
        <v>9543.5642550000011</v>
      </c>
      <c r="T19" s="76">
        <v>9499.8287029999992</v>
      </c>
      <c r="U19" s="76">
        <v>9555.383124</v>
      </c>
      <c r="V19" s="76">
        <v>9715.2788890000011</v>
      </c>
      <c r="W19" s="76">
        <v>9470.1332469999998</v>
      </c>
      <c r="X19" s="76">
        <v>10358.926487000002</v>
      </c>
      <c r="Y19" s="76">
        <v>11136.821900000001</v>
      </c>
      <c r="Z19" s="76">
        <v>11031.999811</v>
      </c>
      <c r="AA19" s="76">
        <v>11129.418953</v>
      </c>
      <c r="AB19" s="76">
        <v>10773.7353</v>
      </c>
      <c r="AC19" s="76">
        <v>11314.228574000001</v>
      </c>
      <c r="AD19" s="76">
        <v>11120.63185</v>
      </c>
      <c r="AE19" s="76">
        <v>11735.558829</v>
      </c>
      <c r="AF19" s="76">
        <v>11599.846942</v>
      </c>
      <c r="AG19" s="76">
        <v>11687.41799</v>
      </c>
      <c r="AH19" s="76">
        <v>11767.703304999999</v>
      </c>
      <c r="AI19" s="76">
        <v>12250.669639</v>
      </c>
      <c r="AJ19" s="76">
        <v>12609.891154999999</v>
      </c>
      <c r="AK19" s="77">
        <v>12707.307116</v>
      </c>
      <c r="AL19" s="83"/>
    </row>
    <row r="20" spans="1:38" ht="16.5" customHeight="1">
      <c r="A20" s="10" t="s">
        <v>1128</v>
      </c>
      <c r="B20" s="76" t="s">
        <v>527</v>
      </c>
      <c r="C20" s="76" t="s">
        <v>527</v>
      </c>
      <c r="D20" s="76" t="s">
        <v>527</v>
      </c>
      <c r="E20" s="76" t="s">
        <v>527</v>
      </c>
      <c r="F20" s="76" t="s">
        <v>527</v>
      </c>
      <c r="G20" s="76">
        <v>364</v>
      </c>
      <c r="H20" s="76">
        <v>431</v>
      </c>
      <c r="I20" s="76">
        <v>454</v>
      </c>
      <c r="J20" s="76">
        <v>495</v>
      </c>
      <c r="K20" s="76">
        <v>562</v>
      </c>
      <c r="L20" s="76">
        <v>577</v>
      </c>
      <c r="M20" s="76">
        <v>607</v>
      </c>
      <c r="N20" s="76">
        <v>390.9409</v>
      </c>
      <c r="O20" s="76">
        <v>531.07757100000003</v>
      </c>
      <c r="P20" s="76">
        <v>513.41098099999999</v>
      </c>
      <c r="Q20" s="76">
        <v>558.98629999999991</v>
      </c>
      <c r="R20" s="76">
        <v>587.65657799999997</v>
      </c>
      <c r="S20" s="76">
        <v>625.77712400000007</v>
      </c>
      <c r="T20" s="76">
        <v>650.98968500000001</v>
      </c>
      <c r="U20" s="76">
        <v>688.58305900000005</v>
      </c>
      <c r="V20" s="76">
        <v>703.84377199999994</v>
      </c>
      <c r="W20" s="76">
        <v>738.47902800000008</v>
      </c>
      <c r="X20" s="76">
        <v>753.30440099999998</v>
      </c>
      <c r="Y20" s="76">
        <v>777.72930000000008</v>
      </c>
      <c r="Z20" s="76">
        <v>843.926016</v>
      </c>
      <c r="AA20" s="76">
        <v>881.04851499999995</v>
      </c>
      <c r="AB20" s="76">
        <v>841.18544899999995</v>
      </c>
      <c r="AC20" s="76">
        <v>846.28385000000003</v>
      </c>
      <c r="AD20" s="76">
        <v>851.33871699999997</v>
      </c>
      <c r="AE20" s="76">
        <v>851.65238199999999</v>
      </c>
      <c r="AF20" s="76">
        <v>863.76945699999999</v>
      </c>
      <c r="AG20" s="76">
        <v>871.27002600000003</v>
      </c>
      <c r="AH20" s="76">
        <v>865.04832399999998</v>
      </c>
      <c r="AI20" s="76">
        <v>863.55728899999997</v>
      </c>
      <c r="AJ20" s="76">
        <v>851.11984399999994</v>
      </c>
      <c r="AK20" s="77">
        <v>838.53669000000002</v>
      </c>
      <c r="AL20" s="83"/>
    </row>
    <row r="21" spans="1:38" ht="16.5" customHeight="1">
      <c r="A21" s="9" t="s">
        <v>1129</v>
      </c>
      <c r="B21" s="76" t="s">
        <v>527</v>
      </c>
      <c r="C21" s="76" t="s">
        <v>527</v>
      </c>
      <c r="D21" s="76" t="s">
        <v>527</v>
      </c>
      <c r="E21" s="76" t="s">
        <v>527</v>
      </c>
      <c r="F21" s="76" t="s">
        <v>527</v>
      </c>
      <c r="G21" s="76" t="s">
        <v>527</v>
      </c>
      <c r="H21" s="76">
        <v>286</v>
      </c>
      <c r="I21" s="76">
        <v>282</v>
      </c>
      <c r="J21" s="76">
        <v>271</v>
      </c>
      <c r="K21" s="76">
        <v>260</v>
      </c>
      <c r="L21" s="76">
        <v>260</v>
      </c>
      <c r="M21" s="76">
        <v>260</v>
      </c>
      <c r="N21" s="76">
        <v>255.38840000000002</v>
      </c>
      <c r="O21" s="76">
        <v>254.21924200000004</v>
      </c>
      <c r="P21" s="76">
        <v>280.125878</v>
      </c>
      <c r="Q21" s="76">
        <v>294.71404899999999</v>
      </c>
      <c r="R21" s="76">
        <v>298.132858</v>
      </c>
      <c r="S21" s="76">
        <v>295.33117599999997</v>
      </c>
      <c r="T21" s="76">
        <v>301.363563</v>
      </c>
      <c r="U21" s="76">
        <v>366.84362800000002</v>
      </c>
      <c r="V21" s="76">
        <v>356.984306</v>
      </c>
      <c r="W21" s="76">
        <v>359.19848399999995</v>
      </c>
      <c r="X21" s="76">
        <v>359.85686900000002</v>
      </c>
      <c r="Y21" s="76">
        <v>380.78190000000001</v>
      </c>
      <c r="Z21" s="76">
        <v>390.45811700000002</v>
      </c>
      <c r="AA21" s="76">
        <v>364.67172900000003</v>
      </c>
      <c r="AB21" s="76">
        <v>389.20500600000003</v>
      </c>
      <c r="AC21" s="76">
        <v>389.38419099999999</v>
      </c>
      <c r="AD21" s="76">
        <v>402.115701</v>
      </c>
      <c r="AE21" s="76">
        <v>402.30593399999998</v>
      </c>
      <c r="AF21" s="76">
        <v>414.20945999999998</v>
      </c>
      <c r="AG21" s="76">
        <v>450.52650199999999</v>
      </c>
      <c r="AH21" s="76">
        <v>489.35633300000001</v>
      </c>
      <c r="AI21" s="76">
        <v>486.03749599999998</v>
      </c>
      <c r="AJ21" s="76">
        <v>519.78385800000001</v>
      </c>
      <c r="AK21" s="77">
        <v>546.56959700000004</v>
      </c>
      <c r="AL21" s="83"/>
    </row>
    <row r="22" spans="1:38" ht="16.5" customHeight="1">
      <c r="A22" s="9" t="s">
        <v>1130</v>
      </c>
      <c r="B22" s="76" t="s">
        <v>527</v>
      </c>
      <c r="C22" s="76" t="s">
        <v>527</v>
      </c>
      <c r="D22" s="76" t="s">
        <v>527</v>
      </c>
      <c r="E22" s="76" t="s">
        <v>527</v>
      </c>
      <c r="F22" s="76">
        <v>390</v>
      </c>
      <c r="G22" s="76">
        <v>439</v>
      </c>
      <c r="H22" s="76">
        <v>124</v>
      </c>
      <c r="I22" s="76">
        <v>148</v>
      </c>
      <c r="J22" s="76">
        <v>182</v>
      </c>
      <c r="K22" s="76">
        <v>251</v>
      </c>
      <c r="L22" s="76">
        <v>232</v>
      </c>
      <c r="M22" s="76">
        <v>273</v>
      </c>
      <c r="N22" s="76">
        <v>515.5963999999949</v>
      </c>
      <c r="O22" s="76">
        <v>579.27095199999894</v>
      </c>
      <c r="P22" s="76">
        <v>654.07030799999484</v>
      </c>
      <c r="Q22" s="76">
        <v>699.01640200000111</v>
      </c>
      <c r="R22" s="76">
        <v>632.40979800000787</v>
      </c>
      <c r="S22" s="76">
        <v>667.59748699999909</v>
      </c>
      <c r="T22" s="76">
        <v>682.52739499999007</v>
      </c>
      <c r="U22" s="76">
        <v>628.79707700001018</v>
      </c>
      <c r="V22" s="76">
        <v>745.12879600000451</v>
      </c>
      <c r="W22" s="76">
        <v>841.65538500000548</v>
      </c>
      <c r="X22" s="76">
        <v>890.82436499999312</v>
      </c>
      <c r="Y22" s="76">
        <v>966.1105000000025</v>
      </c>
      <c r="Z22" s="76">
        <v>1155.9272169999999</v>
      </c>
      <c r="AA22" s="76">
        <v>1253.9602890000001</v>
      </c>
      <c r="AB22" s="76">
        <v>1314.7709150000001</v>
      </c>
      <c r="AC22" s="76">
        <v>1379.3117219999999</v>
      </c>
      <c r="AD22" s="76">
        <v>1485.809925</v>
      </c>
      <c r="AE22" s="76">
        <v>1494.6165370000001</v>
      </c>
      <c r="AF22" s="76">
        <v>1534.0180089999999</v>
      </c>
      <c r="AG22" s="76">
        <v>1487.977903</v>
      </c>
      <c r="AH22" s="76">
        <v>1522.03243</v>
      </c>
      <c r="AI22" s="76">
        <v>1494.7848240000001</v>
      </c>
      <c r="AJ22" s="76">
        <v>1456.074891</v>
      </c>
      <c r="AK22" s="77">
        <v>1453.218335</v>
      </c>
      <c r="AL22" s="83"/>
    </row>
    <row r="23" spans="1:38" s="79" customFormat="1" ht="16.5" customHeight="1">
      <c r="A23" s="11" t="s">
        <v>1131</v>
      </c>
      <c r="B23" s="71">
        <v>17064</v>
      </c>
      <c r="C23" s="71">
        <v>13260</v>
      </c>
      <c r="D23" s="71">
        <v>6179</v>
      </c>
      <c r="E23" s="71">
        <v>3931</v>
      </c>
      <c r="F23" s="71">
        <v>4503</v>
      </c>
      <c r="G23" s="71">
        <v>4825</v>
      </c>
      <c r="H23" s="71">
        <v>6057</v>
      </c>
      <c r="I23" s="71">
        <v>6273</v>
      </c>
      <c r="J23" s="71">
        <v>6091</v>
      </c>
      <c r="K23" s="71">
        <v>6199</v>
      </c>
      <c r="L23" s="71">
        <v>5921</v>
      </c>
      <c r="M23" s="71">
        <v>5545</v>
      </c>
      <c r="N23" s="71">
        <v>5050</v>
      </c>
      <c r="O23" s="71">
        <v>5166</v>
      </c>
      <c r="P23" s="71">
        <v>5304</v>
      </c>
      <c r="Q23" s="71">
        <v>5330</v>
      </c>
      <c r="R23" s="71">
        <v>5573.9916949999997</v>
      </c>
      <c r="S23" s="71">
        <v>5571</v>
      </c>
      <c r="T23" s="71">
        <v>5313.8277230000003</v>
      </c>
      <c r="U23" s="71">
        <v>5679.9337930000002</v>
      </c>
      <c r="V23" s="71">
        <v>5510.88</v>
      </c>
      <c r="W23" s="71">
        <v>5381.3719999999994</v>
      </c>
      <c r="X23" s="71">
        <v>5409.8040000000001</v>
      </c>
      <c r="Y23" s="71">
        <v>5782.8180000000002</v>
      </c>
      <c r="Z23" s="71">
        <v>6178.5059999999994</v>
      </c>
      <c r="AA23" s="71">
        <v>5914.0330000000004</v>
      </c>
      <c r="AB23" s="71">
        <v>6419.7687269999997</v>
      </c>
      <c r="AC23" s="73">
        <v>6567.8390909999989</v>
      </c>
      <c r="AD23" s="73">
        <v>6803.8689760000007</v>
      </c>
      <c r="AE23" s="73">
        <v>6809.5782929999996</v>
      </c>
      <c r="AF23" s="73">
        <v>6674.6818009999997</v>
      </c>
      <c r="AG23" s="73">
        <v>6535.9028010000002</v>
      </c>
      <c r="AH23" s="73">
        <v>6520.4109099999996</v>
      </c>
      <c r="AI23" s="73">
        <v>6563.3325960000002</v>
      </c>
      <c r="AJ23" s="73">
        <v>6361.2704389999999</v>
      </c>
      <c r="AK23" s="73">
        <v>6419.8326479999996</v>
      </c>
    </row>
    <row r="24" spans="1:38" s="79" customFormat="1" ht="16.5" customHeight="1">
      <c r="A24" s="11" t="s">
        <v>1132</v>
      </c>
      <c r="B24" s="73" t="s">
        <v>532</v>
      </c>
      <c r="C24" s="73" t="s">
        <v>532</v>
      </c>
      <c r="D24" s="73" t="s">
        <v>532</v>
      </c>
      <c r="E24" s="73" t="s">
        <v>532</v>
      </c>
      <c r="F24" s="73" t="s">
        <v>532</v>
      </c>
      <c r="G24" s="73" t="s">
        <v>532</v>
      </c>
      <c r="H24" s="71">
        <v>11418</v>
      </c>
      <c r="I24" s="73" t="s">
        <v>532</v>
      </c>
      <c r="J24" s="73" t="s">
        <v>532</v>
      </c>
      <c r="K24" s="73" t="s">
        <v>532</v>
      </c>
      <c r="L24" s="73" t="s">
        <v>532</v>
      </c>
      <c r="M24" s="73">
        <v>10821</v>
      </c>
      <c r="N24" s="73" t="s">
        <v>532</v>
      </c>
      <c r="O24" s="73" t="s">
        <v>532</v>
      </c>
      <c r="P24" s="73" t="s">
        <v>532</v>
      </c>
      <c r="Q24" s="73" t="s">
        <v>532</v>
      </c>
      <c r="R24" s="73" t="s">
        <v>532</v>
      </c>
      <c r="S24" s="73">
        <v>24779</v>
      </c>
      <c r="T24" s="73" t="s">
        <v>532</v>
      </c>
      <c r="U24" s="73" t="s">
        <v>532</v>
      </c>
      <c r="V24" s="73" t="s">
        <v>532</v>
      </c>
      <c r="W24" s="73" t="s">
        <v>532</v>
      </c>
      <c r="X24" s="73" t="s">
        <v>532</v>
      </c>
      <c r="Y24" s="73" t="s">
        <v>532</v>
      </c>
      <c r="Z24" s="73" t="s">
        <v>532</v>
      </c>
      <c r="AA24" s="71">
        <v>27943</v>
      </c>
      <c r="AB24" s="73" t="s">
        <v>532</v>
      </c>
      <c r="AC24" s="73" t="s">
        <v>532</v>
      </c>
      <c r="AD24" s="73" t="s">
        <v>532</v>
      </c>
      <c r="AE24" s="73" t="s">
        <v>532</v>
      </c>
      <c r="AF24" s="73" t="s">
        <v>532</v>
      </c>
      <c r="AG24" s="73" t="s">
        <v>532</v>
      </c>
      <c r="AH24" s="73" t="s">
        <v>532</v>
      </c>
      <c r="AI24" s="73">
        <v>33651</v>
      </c>
      <c r="AJ24" s="73" t="s">
        <v>532</v>
      </c>
      <c r="AK24" s="73" t="s">
        <v>532</v>
      </c>
    </row>
    <row r="25" spans="1:38" s="79" customFormat="1" ht="16.5" customHeight="1" thickBot="1">
      <c r="A25" s="11" t="s">
        <v>1133</v>
      </c>
      <c r="B25" s="86" t="s">
        <v>532</v>
      </c>
      <c r="C25" s="86" t="s">
        <v>532</v>
      </c>
      <c r="D25" s="86" t="s">
        <v>532</v>
      </c>
      <c r="E25" s="86" t="s">
        <v>532</v>
      </c>
      <c r="F25" s="86" t="s">
        <v>532</v>
      </c>
      <c r="G25" s="86" t="s">
        <v>532</v>
      </c>
      <c r="H25" s="87">
        <v>3471</v>
      </c>
      <c r="I25" s="86" t="s">
        <v>532</v>
      </c>
      <c r="J25" s="86" t="s">
        <v>532</v>
      </c>
      <c r="K25" s="86" t="s">
        <v>532</v>
      </c>
      <c r="L25" s="86" t="s">
        <v>532</v>
      </c>
      <c r="M25" s="86">
        <v>4593</v>
      </c>
      <c r="N25" s="86" t="s">
        <v>532</v>
      </c>
      <c r="O25" s="86" t="s">
        <v>532</v>
      </c>
      <c r="P25" s="86" t="s">
        <v>532</v>
      </c>
      <c r="Q25" s="86" t="s">
        <v>532</v>
      </c>
      <c r="R25" s="86" t="s">
        <v>532</v>
      </c>
      <c r="S25" s="87">
        <v>6266</v>
      </c>
      <c r="T25" s="86" t="s">
        <v>532</v>
      </c>
      <c r="U25" s="86" t="s">
        <v>532</v>
      </c>
      <c r="V25" s="86" t="s">
        <v>532</v>
      </c>
      <c r="W25" s="86" t="s">
        <v>532</v>
      </c>
      <c r="X25" s="86" t="s">
        <v>532</v>
      </c>
      <c r="Y25" s="86" t="s">
        <v>532</v>
      </c>
      <c r="Z25" s="86" t="s">
        <v>532</v>
      </c>
      <c r="AA25" s="87">
        <v>8956</v>
      </c>
      <c r="AB25" s="86" t="s">
        <v>532</v>
      </c>
      <c r="AC25" s="86" t="s">
        <v>532</v>
      </c>
      <c r="AD25" s="86" t="s">
        <v>532</v>
      </c>
      <c r="AE25" s="86" t="s">
        <v>532</v>
      </c>
      <c r="AF25" s="86" t="s">
        <v>532</v>
      </c>
      <c r="AG25" s="86" t="s">
        <v>532</v>
      </c>
      <c r="AH25" s="86" t="s">
        <v>532</v>
      </c>
      <c r="AI25" s="86">
        <v>8499</v>
      </c>
      <c r="AJ25" s="86" t="s">
        <v>532</v>
      </c>
      <c r="AK25" s="86" t="s">
        <v>532</v>
      </c>
    </row>
    <row r="26" spans="1:38" s="89" customFormat="1" ht="12.75" customHeight="1">
      <c r="A26" s="88" t="s">
        <v>1134</v>
      </c>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spans="1:38" s="90" customFormat="1" ht="12.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spans="1:38" s="89" customFormat="1" ht="38.25" customHeight="1">
      <c r="A28" s="91" t="s">
        <v>1135</v>
      </c>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38" s="89" customFormat="1" ht="12.75" customHeight="1">
      <c r="A29" s="91" t="s">
        <v>1136</v>
      </c>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38" s="89" customFormat="1" ht="12.75" customHeight="1">
      <c r="A30" s="91" t="s">
        <v>1137</v>
      </c>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38" s="89" customFormat="1" ht="25.5" customHeight="1">
      <c r="A31" s="91" t="s">
        <v>1138</v>
      </c>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38" s="89" customFormat="1" ht="12.75" customHeight="1">
      <c r="A32" s="91" t="s">
        <v>1139</v>
      </c>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s="89" customFormat="1" ht="12.75" customHeight="1">
      <c r="A33" s="91" t="s">
        <v>1140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s="89" customFormat="1" ht="12.75" customHeight="1">
      <c r="A34" s="91" t="s">
        <v>1141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s="89" customFormat="1" ht="12.75" customHeight="1">
      <c r="A35" s="92" t="s">
        <v>1142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s="89" customFormat="1" ht="12.75" customHeight="1">
      <c r="A36" s="91" t="s">
        <v>1143</v>
      </c>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s="89" customFormat="1" ht="25.5" customHeight="1">
      <c r="A37" s="91" t="s">
        <v>1144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s="89" customFormat="1" ht="12.75" customHeight="1"/>
    <row r="39" spans="1:26" s="89" customFormat="1" ht="12.75" customHeight="1">
      <c r="A39" s="93" t="s">
        <v>526</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s="89" customFormat="1" ht="12.75" customHeight="1">
      <c r="A40" s="94" t="s">
        <v>1145</v>
      </c>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spans="1:26" s="89" customFormat="1" ht="38.25" customHeight="1">
      <c r="A41" s="94" t="s">
        <v>525</v>
      </c>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s="89" customFormat="1" ht="25.5" customHeight="1">
      <c r="A42" s="94" t="s">
        <v>1146</v>
      </c>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spans="1:26" s="89" customFormat="1" ht="25.5" customHeight="1">
      <c r="A43" s="94" t="s">
        <v>1147</v>
      </c>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spans="1:26" s="89" customFormat="1" ht="12.75" customHeight="1">
      <c r="A44" s="94" t="s">
        <v>524</v>
      </c>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spans="1:26" s="89" customFormat="1" ht="24.75" customHeight="1">
      <c r="A45" s="94" t="s">
        <v>1148</v>
      </c>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spans="1:26" s="89" customFormat="1" ht="12.75" customHeight="1">
      <c r="A46" s="95" t="s">
        <v>1149</v>
      </c>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spans="1:26" s="89" customFormat="1" ht="12.75" customHeight="1">
      <c r="A47" s="96" t="s">
        <v>523</v>
      </c>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s="89" customFormat="1" ht="12.75" customHeight="1">
      <c r="A48" s="94" t="s">
        <v>522</v>
      </c>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spans="1:26" s="89" customFormat="1" ht="12.75" customHeight="1">
      <c r="A49" s="94" t="s">
        <v>1150</v>
      </c>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spans="1:26" s="89" customFormat="1" ht="12.75" customHeight="1">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spans="1:26" s="89" customFormat="1" ht="12.75" customHeight="1">
      <c r="A51" s="97" t="s">
        <v>521</v>
      </c>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1:26" s="89" customFormat="1" ht="12.75" customHeight="1">
      <c r="A52" s="97" t="s">
        <v>520</v>
      </c>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1:26" s="89" customFormat="1" ht="12.75" customHeight="1">
      <c r="A53" s="98" t="s">
        <v>1151</v>
      </c>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spans="1:26" s="89" customFormat="1" ht="12.75" customHeight="1">
      <c r="A54" s="99" t="s">
        <v>519</v>
      </c>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s="89" customFormat="1" ht="12.75" customHeight="1">
      <c r="A55" s="99" t="s">
        <v>1152</v>
      </c>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spans="1:26" s="89" customFormat="1" ht="12.75" customHeight="1">
      <c r="A56" s="95" t="s">
        <v>1153</v>
      </c>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spans="1:26" s="89" customFormat="1" ht="12.75" customHeight="1">
      <c r="A57" s="95" t="s">
        <v>1154</v>
      </c>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spans="1:26" s="89" customFormat="1" ht="12.95" customHeight="1">
      <c r="A58" s="98" t="s">
        <v>1155</v>
      </c>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spans="1:26" s="89" customFormat="1" ht="12.95" customHeight="1">
      <c r="A59" s="95" t="s">
        <v>1156</v>
      </c>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spans="1:26" s="89" customFormat="1" ht="12.75" customHeight="1">
      <c r="A60" s="100" t="s">
        <v>518</v>
      </c>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spans="1:26" s="89" customFormat="1" ht="12.75" customHeight="1">
      <c r="A61" s="101" t="s">
        <v>1157</v>
      </c>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spans="1:26" s="89" customFormat="1" ht="12.75" customHeight="1">
      <c r="A62" s="95" t="s">
        <v>1158</v>
      </c>
      <c r="B62" s="95"/>
      <c r="C62" s="95"/>
      <c r="D62" s="95"/>
      <c r="E62" s="95"/>
      <c r="F62" s="95"/>
      <c r="G62" s="95"/>
      <c r="H62" s="95"/>
      <c r="I62" s="95"/>
      <c r="J62" s="95"/>
      <c r="K62" s="95"/>
      <c r="L62" s="95"/>
      <c r="M62" s="95"/>
      <c r="N62" s="95"/>
      <c r="O62" s="95"/>
      <c r="P62" s="95"/>
      <c r="Q62" s="95"/>
      <c r="R62" s="95"/>
      <c r="S62" s="95"/>
      <c r="T62" s="95"/>
      <c r="U62" s="95"/>
      <c r="V62" s="95"/>
      <c r="W62" s="95"/>
      <c r="X62" s="95"/>
      <c r="Y62" s="95"/>
      <c r="Z62" s="95"/>
    </row>
    <row r="63" spans="1:26" s="102" customFormat="1" ht="12.75" customHeight="1">
      <c r="A63" s="99" t="s">
        <v>1159</v>
      </c>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s="102" customFormat="1" ht="12.75" customHeight="1">
      <c r="A64" s="101" t="s">
        <v>513</v>
      </c>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spans="1:26" s="89" customFormat="1" ht="12.75" customHeight="1">
      <c r="A65" s="95" t="s">
        <v>1160</v>
      </c>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spans="1:26" s="102" customFormat="1" ht="12.75" customHeight="1">
      <c r="A66" s="99" t="s">
        <v>1161</v>
      </c>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spans="1:26" s="102" customFormat="1" ht="12.75" customHeight="1">
      <c r="A67" s="100" t="s">
        <v>517</v>
      </c>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spans="1:26" s="102" customFormat="1" ht="12.75" customHeight="1">
      <c r="A68" s="101" t="s">
        <v>516</v>
      </c>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s="102" customFormat="1" ht="12.75" customHeight="1">
      <c r="A69" s="99" t="s">
        <v>515</v>
      </c>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s="89" customFormat="1" ht="12.75" customHeight="1">
      <c r="A70" s="99" t="s">
        <v>514</v>
      </c>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spans="1:26" s="89" customFormat="1" ht="12.75" customHeight="1">
      <c r="A71" s="99" t="s">
        <v>1162</v>
      </c>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spans="1:26" s="89" customFormat="1" ht="12.75" customHeight="1">
      <c r="A72" s="99" t="s">
        <v>1163</v>
      </c>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s="89" customFormat="1" ht="12.75" customHeight="1">
      <c r="A73" s="101" t="s">
        <v>513</v>
      </c>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spans="1:26" s="102" customFormat="1" ht="12.75" customHeight="1">
      <c r="A74" s="99" t="s">
        <v>512</v>
      </c>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spans="1:26" s="89" customFormat="1" ht="12.75" customHeight="1">
      <c r="A75" s="99" t="s">
        <v>1164</v>
      </c>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spans="1:26" s="89" customFormat="1" ht="12.75" customHeight="1">
      <c r="A76" s="99" t="s">
        <v>1165</v>
      </c>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spans="1:26" s="89" customFormat="1" ht="12.75" customHeight="1">
      <c r="A77" s="100" t="s">
        <v>1166</v>
      </c>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spans="1:26" s="89" customFormat="1" ht="12.75" customHeight="1">
      <c r="A78" s="99" t="s">
        <v>511</v>
      </c>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spans="1:26" s="89" customFormat="1" ht="12.75" customHeight="1">
      <c r="A79" s="99" t="s">
        <v>510</v>
      </c>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s="89" customFormat="1" ht="12.75" customHeight="1">
      <c r="A80" s="99" t="s">
        <v>1167</v>
      </c>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spans="1:26" ht="12.75" customHeight="1">
      <c r="A81" s="99" t="s">
        <v>1168</v>
      </c>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spans="1:26" ht="12.75" customHeight="1">
      <c r="A82" s="100" t="s">
        <v>1169</v>
      </c>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spans="1:26" ht="12.75" customHeight="1">
      <c r="A83" s="99" t="s">
        <v>1170</v>
      </c>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sheetData>
  <pageMargins left="0.25" right="0.25" top="0.25" bottom="0.25" header="0.3" footer="0.3"/>
  <pageSetup scale="42" fitToHeight="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481</v>
      </c>
    </row>
    <row r="2" spans="1:7">
      <c r="A2" s="1"/>
    </row>
    <row r="3" spans="1:7" ht="45">
      <c r="A3" s="6" t="s">
        <v>482</v>
      </c>
      <c r="B3" s="6" t="s">
        <v>483</v>
      </c>
      <c r="C3" s="6" t="s">
        <v>484</v>
      </c>
      <c r="D3" s="6" t="s">
        <v>485</v>
      </c>
      <c r="E3" s="6" t="s">
        <v>486</v>
      </c>
      <c r="F3" s="6" t="s">
        <v>487</v>
      </c>
      <c r="G3" s="6" t="s">
        <v>488</v>
      </c>
    </row>
    <row r="4" spans="1:7">
      <c r="A4" t="s">
        <v>489</v>
      </c>
      <c r="B4" s="7">
        <v>21611</v>
      </c>
      <c r="C4" s="7">
        <v>244203</v>
      </c>
      <c r="D4" s="7">
        <v>3584</v>
      </c>
      <c r="E4">
        <v>11.3</v>
      </c>
      <c r="F4">
        <v>5.7</v>
      </c>
      <c r="G4">
        <v>2.4</v>
      </c>
    </row>
    <row r="5" spans="1:7">
      <c r="A5" t="s">
        <v>490</v>
      </c>
      <c r="B5" s="7">
        <v>10147</v>
      </c>
      <c r="C5" s="7">
        <v>121865</v>
      </c>
      <c r="D5" s="7">
        <v>2035</v>
      </c>
      <c r="E5">
        <v>12</v>
      </c>
      <c r="F5">
        <v>6</v>
      </c>
      <c r="G5">
        <v>2.7</v>
      </c>
    </row>
    <row r="6" spans="1:7">
      <c r="A6" t="s">
        <v>491</v>
      </c>
      <c r="B6">
        <v>735</v>
      </c>
      <c r="C6" s="7">
        <v>8137</v>
      </c>
      <c r="D6">
        <v>154</v>
      </c>
      <c r="E6">
        <v>11.1</v>
      </c>
      <c r="F6">
        <v>7.8</v>
      </c>
      <c r="G6">
        <v>2.4</v>
      </c>
    </row>
    <row r="7" spans="1:7">
      <c r="A7" t="s">
        <v>492</v>
      </c>
      <c r="B7">
        <v>854</v>
      </c>
      <c r="C7" s="7">
        <v>12694</v>
      </c>
      <c r="D7">
        <v>220</v>
      </c>
      <c r="E7">
        <v>14.9</v>
      </c>
      <c r="F7">
        <v>4.0999999999999996</v>
      </c>
      <c r="G7">
        <v>3.8</v>
      </c>
    </row>
    <row r="8" spans="1:7">
      <c r="A8" t="s">
        <v>493</v>
      </c>
      <c r="B8" s="7">
        <v>1704</v>
      </c>
      <c r="C8" s="7">
        <v>18728</v>
      </c>
      <c r="D8">
        <v>212</v>
      </c>
      <c r="E8">
        <v>11</v>
      </c>
      <c r="F8">
        <v>4.7</v>
      </c>
      <c r="G8">
        <v>2.2999999999999998</v>
      </c>
    </row>
    <row r="9" spans="1:7">
      <c r="A9" t="s">
        <v>494</v>
      </c>
      <c r="B9" s="7">
        <v>2508</v>
      </c>
      <c r="C9" s="7">
        <v>21580</v>
      </c>
      <c r="D9">
        <v>362</v>
      </c>
      <c r="E9">
        <v>8.6</v>
      </c>
      <c r="F9">
        <v>6.3</v>
      </c>
      <c r="G9">
        <v>2.2999999999999998</v>
      </c>
    </row>
    <row r="10" spans="1:7">
      <c r="A10" t="s">
        <v>495</v>
      </c>
      <c r="B10" s="7">
        <v>3916</v>
      </c>
      <c r="C10" s="7">
        <v>43741</v>
      </c>
      <c r="D10">
        <v>280</v>
      </c>
      <c r="E10">
        <v>11.2</v>
      </c>
      <c r="F10">
        <v>4.5999999999999996</v>
      </c>
      <c r="G10">
        <v>1.3</v>
      </c>
    </row>
    <row r="11" spans="1:7">
      <c r="A11" t="s">
        <v>496</v>
      </c>
      <c r="B11" s="7">
        <v>1747</v>
      </c>
      <c r="C11" s="7">
        <v>17458</v>
      </c>
      <c r="D11">
        <v>322</v>
      </c>
      <c r="E11">
        <v>10</v>
      </c>
      <c r="F11">
        <v>6.8</v>
      </c>
      <c r="G11">
        <v>2.4</v>
      </c>
    </row>
  </sheetData>
  <pageMargins left="0.7" right="0.7" top="0.75" bottom="0.75" header="0.3" footer="0.3"/>
  <pageSetup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4"/>
  <sheetViews>
    <sheetView workbookViewId="0"/>
  </sheetViews>
  <sheetFormatPr defaultColWidth="9.140625" defaultRowHeight="15"/>
  <cols>
    <col min="1" max="1" width="41.140625" customWidth="1"/>
    <col min="2" max="6" width="10.42578125" style="13" customWidth="1"/>
  </cols>
  <sheetData>
    <row r="1" spans="1:6">
      <c r="A1" s="2" t="s">
        <v>3321</v>
      </c>
      <c r="B1" s="122"/>
      <c r="C1" s="122"/>
      <c r="D1" s="122"/>
      <c r="E1" s="122"/>
      <c r="F1" s="122"/>
    </row>
    <row r="2" spans="1:6">
      <c r="B2" s="123">
        <v>2010</v>
      </c>
      <c r="C2" s="123" t="s">
        <v>3322</v>
      </c>
      <c r="D2" s="123" t="s">
        <v>3323</v>
      </c>
      <c r="E2" s="123" t="s">
        <v>3324</v>
      </c>
      <c r="F2" s="123" t="s">
        <v>3325</v>
      </c>
    </row>
    <row r="3" spans="1:6">
      <c r="A3" t="s">
        <v>3326</v>
      </c>
      <c r="B3" s="13">
        <v>130</v>
      </c>
      <c r="C3" s="13">
        <v>130</v>
      </c>
      <c r="D3" s="13">
        <v>130</v>
      </c>
      <c r="E3" s="13">
        <v>130</v>
      </c>
      <c r="F3" s="13">
        <v>130</v>
      </c>
    </row>
    <row r="4" spans="1:6">
      <c r="A4" t="s">
        <v>3327</v>
      </c>
      <c r="B4" s="13">
        <v>110.8</v>
      </c>
      <c r="C4" s="13">
        <v>91.6</v>
      </c>
      <c r="D4" s="13">
        <v>85.6</v>
      </c>
      <c r="E4" s="13">
        <v>81</v>
      </c>
      <c r="F4" s="13">
        <v>71.2</v>
      </c>
    </row>
    <row r="5" spans="1:6">
      <c r="A5" t="s">
        <v>3328</v>
      </c>
      <c r="C5" s="13">
        <v>87.5</v>
      </c>
      <c r="D5" s="13">
        <v>90.2</v>
      </c>
      <c r="E5" s="13">
        <v>92.5</v>
      </c>
      <c r="F5" s="13">
        <v>94</v>
      </c>
    </row>
    <row r="6" spans="1:6">
      <c r="A6" t="s">
        <v>3329</v>
      </c>
      <c r="C6" s="13">
        <v>90.7</v>
      </c>
      <c r="D6" s="13">
        <v>91.6</v>
      </c>
      <c r="E6" s="13">
        <v>92.5</v>
      </c>
      <c r="F6" s="13">
        <v>93.5</v>
      </c>
    </row>
    <row r="7" spans="1:6">
      <c r="A7" t="s">
        <v>3330</v>
      </c>
      <c r="C7" s="13">
        <v>86.7</v>
      </c>
      <c r="D7" s="13">
        <v>87.8</v>
      </c>
      <c r="E7" s="13">
        <v>88</v>
      </c>
    </row>
    <row r="8" spans="1:6">
      <c r="A8" t="s">
        <v>3331</v>
      </c>
      <c r="B8" s="13">
        <v>152</v>
      </c>
      <c r="C8" s="13">
        <v>104.1</v>
      </c>
      <c r="D8" s="13">
        <v>98.2</v>
      </c>
      <c r="E8" s="13">
        <v>92.3</v>
      </c>
      <c r="F8" s="13">
        <v>84.6</v>
      </c>
    </row>
    <row r="9" spans="1:6">
      <c r="A9" t="s">
        <v>3332</v>
      </c>
      <c r="B9" s="13">
        <v>80</v>
      </c>
      <c r="C9" s="13">
        <v>88</v>
      </c>
      <c r="D9" s="13">
        <v>92</v>
      </c>
      <c r="E9" s="13">
        <v>90</v>
      </c>
      <c r="F9" s="13">
        <v>94</v>
      </c>
    </row>
    <row r="10" spans="1:6">
      <c r="A10" t="s">
        <v>3333</v>
      </c>
      <c r="B10" s="13">
        <v>37.6</v>
      </c>
      <c r="C10" s="13">
        <v>25.8</v>
      </c>
      <c r="D10" s="13">
        <v>21.7</v>
      </c>
      <c r="E10" s="13">
        <v>19.899999999999999</v>
      </c>
      <c r="F10" s="13">
        <v>15.9</v>
      </c>
    </row>
    <row r="11" spans="1:6">
      <c r="A11" t="s">
        <v>3334</v>
      </c>
      <c r="B11" s="13">
        <v>152</v>
      </c>
      <c r="C11" s="13">
        <v>195</v>
      </c>
      <c r="D11" s="13">
        <v>225</v>
      </c>
      <c r="E11" s="13">
        <v>250</v>
      </c>
      <c r="F11" s="13">
        <v>303</v>
      </c>
    </row>
    <row r="12" spans="1:6">
      <c r="A12" t="s">
        <v>3335</v>
      </c>
      <c r="B12" s="13">
        <v>22.1</v>
      </c>
      <c r="C12" s="13">
        <v>17.3</v>
      </c>
      <c r="D12" s="13">
        <v>15</v>
      </c>
      <c r="E12" s="13">
        <v>13.5</v>
      </c>
      <c r="F12" s="13">
        <v>11.1</v>
      </c>
    </row>
    <row r="13" spans="1:6">
      <c r="A13" t="s">
        <v>3336</v>
      </c>
      <c r="B13" s="13">
        <v>450</v>
      </c>
      <c r="C13" s="13">
        <v>250</v>
      </c>
      <c r="D13" s="13">
        <v>200</v>
      </c>
      <c r="E13" s="13">
        <v>160</v>
      </c>
      <c r="F13" s="13">
        <v>150</v>
      </c>
    </row>
    <row r="14" spans="1:6">
      <c r="A14" t="s">
        <v>3337</v>
      </c>
      <c r="B14" s="124">
        <v>15979</v>
      </c>
      <c r="C14" s="124">
        <v>5401</v>
      </c>
      <c r="D14" s="124">
        <v>4384</v>
      </c>
      <c r="E14" s="124">
        <v>3184</v>
      </c>
      <c r="F14" s="124">
        <v>2050</v>
      </c>
    </row>
    <row r="15" spans="1:6">
      <c r="A15" t="s">
        <v>3338</v>
      </c>
      <c r="B15" s="124">
        <v>15979</v>
      </c>
      <c r="C15" s="124">
        <v>2968</v>
      </c>
      <c r="D15" s="124">
        <v>2139</v>
      </c>
      <c r="E15" s="13" t="s">
        <v>3339</v>
      </c>
      <c r="F15" s="13" t="s">
        <v>3340</v>
      </c>
    </row>
    <row r="17" spans="1:4">
      <c r="A17" s="2" t="s">
        <v>3341</v>
      </c>
      <c r="B17" s="122"/>
      <c r="C17" s="122"/>
      <c r="D17" s="122"/>
    </row>
    <row r="18" spans="1:4">
      <c r="B18" s="13">
        <v>2010</v>
      </c>
      <c r="C18" s="13">
        <v>2030</v>
      </c>
      <c r="D18" s="13">
        <v>2050</v>
      </c>
    </row>
    <row r="19" spans="1:4">
      <c r="A19" t="s">
        <v>3334</v>
      </c>
      <c r="B19" s="13">
        <f>B11</f>
        <v>152</v>
      </c>
      <c r="C19" s="13">
        <f>C11</f>
        <v>195</v>
      </c>
      <c r="D19" s="13">
        <f>E11</f>
        <v>250</v>
      </c>
    </row>
    <row r="21" spans="1:4">
      <c r="B21" s="13">
        <v>2017</v>
      </c>
    </row>
    <row r="22" spans="1:4">
      <c r="A22" t="s">
        <v>3342</v>
      </c>
      <c r="B22" s="13">
        <f>TREND(B19:C19,B18:C18,B21)</f>
        <v>167.05000000000018</v>
      </c>
    </row>
    <row r="24" spans="1:4">
      <c r="A24" t="s">
        <v>3343</v>
      </c>
      <c r="B24" s="125">
        <f>(D19-B22)/B22</f>
        <v>0.49655791679137817</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
  <sheetViews>
    <sheetView workbookViewId="0">
      <selection sqref="A1:H7"/>
    </sheetView>
  </sheetViews>
  <sheetFormatPr defaultRowHeight="15"/>
  <sheetData>
    <row r="1" spans="1:12">
      <c r="A1" t="s">
        <v>3354</v>
      </c>
      <c r="B1" t="s">
        <v>112</v>
      </c>
      <c r="C1" t="s">
        <v>113</v>
      </c>
      <c r="D1" t="s">
        <v>114</v>
      </c>
      <c r="E1" t="s">
        <v>115</v>
      </c>
      <c r="F1" t="s">
        <v>116</v>
      </c>
      <c r="G1" t="s">
        <v>853</v>
      </c>
      <c r="H1" t="s">
        <v>854</v>
      </c>
      <c r="K1" t="s">
        <v>3355</v>
      </c>
      <c r="L1">
        <f t="array" ref="L1:L7">TRANSPOSE(B3:H3)</f>
        <v>3.4003581782857295E-3</v>
      </c>
    </row>
    <row r="2" spans="1:12">
      <c r="A2" t="s">
        <v>863</v>
      </c>
      <c r="B2">
        <v>1.3018081401348375E-3</v>
      </c>
      <c r="C2">
        <v>3.3031749575123515E-4</v>
      </c>
      <c r="D2">
        <v>3.190354313353257E-4</v>
      </c>
      <c r="E2">
        <v>3.8594187567882171E-4</v>
      </c>
      <c r="F2">
        <v>6.3946128345580171E-4</v>
      </c>
      <c r="G2">
        <v>2.8289784339346184E-4</v>
      </c>
      <c r="H2">
        <v>5.8506340922459044E-4</v>
      </c>
      <c r="L2">
        <v>2.8226770072497282E-3</v>
      </c>
    </row>
    <row r="3" spans="1:12">
      <c r="A3" t="s">
        <v>475</v>
      </c>
      <c r="B3">
        <v>3.4003581782857295E-3</v>
      </c>
      <c r="C3">
        <v>2.8226770072497282E-3</v>
      </c>
      <c r="D3">
        <v>9.1563612345912568E-4</v>
      </c>
      <c r="E3">
        <v>1.0581562199094108E-3</v>
      </c>
      <c r="F3">
        <v>2.3463672970163861E-3</v>
      </c>
      <c r="G3">
        <v>3.076266427557592E-3</v>
      </c>
      <c r="H3">
        <v>3.1744686597282318E-3</v>
      </c>
      <c r="L3">
        <v>9.1563612345912568E-4</v>
      </c>
    </row>
    <row r="4" spans="1:12">
      <c r="A4" t="s">
        <v>472</v>
      </c>
      <c r="B4">
        <v>1.6475083571845849E-3</v>
      </c>
      <c r="C4">
        <v>5.1268752410855989E-4</v>
      </c>
      <c r="D4">
        <v>5.1268752410855989E-4</v>
      </c>
      <c r="E4">
        <v>5.1268752410855989E-4</v>
      </c>
      <c r="F4">
        <v>0</v>
      </c>
      <c r="G4">
        <v>0</v>
      </c>
      <c r="H4">
        <v>1.5380625723256794E-3</v>
      </c>
      <c r="L4">
        <v>1.0581562199094108E-3</v>
      </c>
    </row>
    <row r="5" spans="1:12">
      <c r="A5" t="s">
        <v>866</v>
      </c>
      <c r="B5">
        <v>7.5686214263268839E-4</v>
      </c>
      <c r="C5">
        <v>7.1745362435245036E-5</v>
      </c>
      <c r="D5">
        <v>7.1745362435245036E-5</v>
      </c>
      <c r="E5">
        <v>7.1745362435245036E-5</v>
      </c>
      <c r="F5">
        <v>0</v>
      </c>
      <c r="G5">
        <v>0</v>
      </c>
      <c r="H5">
        <v>2.1523608730573507E-4</v>
      </c>
      <c r="L5">
        <v>2.3463672970163861E-3</v>
      </c>
    </row>
    <row r="6" spans="1:12">
      <c r="A6" t="s">
        <v>867</v>
      </c>
      <c r="B6">
        <v>4.0472255247854741E-5</v>
      </c>
      <c r="C6">
        <v>0</v>
      </c>
      <c r="D6">
        <v>1.2594546332724645E-5</v>
      </c>
      <c r="E6">
        <v>1.2594546332724645E-5</v>
      </c>
      <c r="F6">
        <v>0</v>
      </c>
      <c r="G6">
        <v>0</v>
      </c>
      <c r="H6">
        <v>3.7783638998173928E-5</v>
      </c>
      <c r="L6">
        <v>3.076266427557592E-3</v>
      </c>
    </row>
    <row r="7" spans="1:12">
      <c r="A7" t="s">
        <v>868</v>
      </c>
      <c r="B7">
        <v>4.5678462664228052E-3</v>
      </c>
      <c r="C7">
        <v>1.4345302324303027E-3</v>
      </c>
      <c r="D7">
        <v>1.4345302324303027E-3</v>
      </c>
      <c r="E7">
        <v>1.4345302324303027E-3</v>
      </c>
      <c r="F7">
        <v>3.1578540511261791E-3</v>
      </c>
      <c r="G7">
        <v>1.1117609301334846E-3</v>
      </c>
      <c r="H7">
        <v>4.3035906972909077E-3</v>
      </c>
      <c r="L7">
        <v>3.1744686597282318E-3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workbookViewId="0">
      <selection activeCell="D23" sqref="D23"/>
    </sheetView>
  </sheetViews>
  <sheetFormatPr defaultRowHeight="15"/>
  <cols>
    <col min="1" max="1" width="21.42578125" customWidth="1"/>
    <col min="2" max="2" width="21.85546875" customWidth="1"/>
    <col min="3" max="3" width="35.140625" customWidth="1"/>
    <col min="4" max="4" width="20.28515625" customWidth="1"/>
    <col min="5" max="5" width="16.7109375" customWidth="1"/>
    <col min="6" max="8" width="20.5703125" customWidth="1"/>
  </cols>
  <sheetData>
    <row r="1" spans="1:8" ht="30.75" thickBot="1">
      <c r="A1" s="6" t="s">
        <v>1115</v>
      </c>
      <c r="B1" s="13" t="s">
        <v>112</v>
      </c>
      <c r="C1" s="13" t="s">
        <v>113</v>
      </c>
      <c r="D1" s="13" t="s">
        <v>114</v>
      </c>
      <c r="E1" s="13" t="s">
        <v>115</v>
      </c>
      <c r="F1" s="13" t="s">
        <v>116</v>
      </c>
      <c r="G1" s="13" t="s">
        <v>853</v>
      </c>
      <c r="H1" s="13" t="s">
        <v>854</v>
      </c>
    </row>
    <row r="2" spans="1:8" ht="15.75" thickBot="1">
      <c r="A2" t="s">
        <v>863</v>
      </c>
      <c r="B2" s="118">
        <v>1.9511345645951969E-4</v>
      </c>
      <c r="C2" s="118">
        <v>8.2817246968053108E-5</v>
      </c>
      <c r="D2" s="119">
        <v>9.2058461708847822E-5</v>
      </c>
      <c r="E2" s="118">
        <v>9.8796396370318831E-5</v>
      </c>
      <c r="F2" s="118">
        <v>1.6069055495060761E-4</v>
      </c>
      <c r="G2" s="118">
        <v>7.8703498194582507E-5</v>
      </c>
      <c r="H2" s="118">
        <v>8.3586377953890226E-5</v>
      </c>
    </row>
    <row r="3" spans="1:8" ht="15.75" thickBot="1">
      <c r="A3" t="s">
        <v>475</v>
      </c>
      <c r="B3" s="118">
        <v>9.9027209498588607E-4</v>
      </c>
      <c r="C3" s="118">
        <v>7.5984541319432922E-4</v>
      </c>
      <c r="D3" s="118">
        <v>7.1833434044955011E-4</v>
      </c>
      <c r="E3" s="119">
        <v>7.0406856211622972E-4</v>
      </c>
      <c r="F3" s="118">
        <v>3.7776445595553358E-4</v>
      </c>
      <c r="G3" s="118">
        <v>8.8333344400544508E-4</v>
      </c>
      <c r="H3" s="118">
        <v>7.5581643046299801E-4</v>
      </c>
    </row>
    <row r="4" spans="1:8">
      <c r="A4" t="s">
        <v>472</v>
      </c>
      <c r="B4" s="118">
        <v>1.397619925979322E-4</v>
      </c>
      <c r="C4" s="118">
        <v>4.3492483444491975E-5</v>
      </c>
      <c r="D4" s="118">
        <v>4.3492483444491975E-5</v>
      </c>
      <c r="E4" s="118">
        <v>4.3492483444491975E-5</v>
      </c>
      <c r="F4">
        <v>0</v>
      </c>
      <c r="G4">
        <v>0</v>
      </c>
      <c r="H4" s="118">
        <v>1.304774503334759E-4</v>
      </c>
    </row>
    <row r="5" spans="1:8">
      <c r="A5" t="s">
        <v>866</v>
      </c>
      <c r="B5" s="118">
        <v>1.1213005219530657E-2</v>
      </c>
      <c r="C5" s="118">
        <v>3.4893709999999998E-3</v>
      </c>
      <c r="D5" s="118">
        <v>3.4893709999999998E-3</v>
      </c>
      <c r="E5" s="118">
        <v>3.4893709999999998E-3</v>
      </c>
      <c r="F5">
        <v>0</v>
      </c>
      <c r="G5">
        <v>0</v>
      </c>
      <c r="H5" s="118">
        <v>1.0468112999999998E-2</v>
      </c>
    </row>
    <row r="6" spans="1:8">
      <c r="A6" t="s">
        <v>867</v>
      </c>
      <c r="B6" s="118">
        <v>1.5559515669947011E-2</v>
      </c>
      <c r="C6" s="118">
        <v>4.8419600000000002E-3</v>
      </c>
      <c r="D6" s="118">
        <v>4.8419600000000002E-3</v>
      </c>
      <c r="E6" s="118">
        <v>4.8419600000000002E-3</v>
      </c>
      <c r="F6">
        <v>0</v>
      </c>
      <c r="G6">
        <v>0</v>
      </c>
      <c r="H6" s="118">
        <v>1.4525879999999998E-2</v>
      </c>
    </row>
    <row r="7" spans="1:8">
      <c r="A7" t="s">
        <v>868</v>
      </c>
      <c r="B7">
        <v>0</v>
      </c>
      <c r="C7">
        <v>0</v>
      </c>
      <c r="D7">
        <v>0</v>
      </c>
      <c r="E7">
        <v>0</v>
      </c>
      <c r="F7">
        <v>0</v>
      </c>
      <c r="G7">
        <v>0</v>
      </c>
      <c r="H7">
        <v>0</v>
      </c>
    </row>
    <row r="8" spans="1:8">
      <c r="D8" s="4"/>
    </row>
    <row r="9" spans="1:8">
      <c r="D9" s="48"/>
    </row>
    <row r="10" spans="1:8">
      <c r="D10" s="4"/>
    </row>
    <row r="11" spans="1:8">
      <c r="C11" s="61"/>
      <c r="D11" s="48"/>
    </row>
    <row r="12" spans="1:8">
      <c r="D12" s="4"/>
    </row>
    <row r="13" spans="1:8">
      <c r="D13" s="48"/>
    </row>
    <row r="14" spans="1:8">
      <c r="D14" s="62"/>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8837-2BA0-4477-ACE5-5BF4B3DD5D16}">
  <dimension ref="A1:AH62"/>
  <sheetViews>
    <sheetView topLeftCell="A43" workbookViewId="0">
      <selection activeCell="D50" sqref="D50"/>
    </sheetView>
  </sheetViews>
  <sheetFormatPr defaultRowHeight="15"/>
  <cols>
    <col min="1" max="1" width="31.5703125" customWidth="1"/>
  </cols>
  <sheetData>
    <row r="1" spans="1:34">
      <c r="A1" t="s">
        <v>3368</v>
      </c>
    </row>
    <row r="2" spans="1:34">
      <c r="A2" t="s">
        <v>3369</v>
      </c>
    </row>
    <row r="3" spans="1:34">
      <c r="B3">
        <v>2024</v>
      </c>
      <c r="C3">
        <v>2025</v>
      </c>
      <c r="D3">
        <v>2026</v>
      </c>
    </row>
    <row r="4" spans="1:34">
      <c r="A4" t="s">
        <v>3370</v>
      </c>
      <c r="B4" s="128">
        <v>40.6</v>
      </c>
      <c r="C4" s="128">
        <v>44.2</v>
      </c>
      <c r="D4" s="128">
        <v>49.1</v>
      </c>
      <c r="E4" s="128"/>
      <c r="F4" s="128"/>
      <c r="G4" s="128"/>
    </row>
    <row r="5" spans="1:34">
      <c r="A5" t="s">
        <v>3371</v>
      </c>
      <c r="B5" s="128">
        <v>33.898038089764704</v>
      </c>
      <c r="C5" s="128">
        <v>36.801913894259187</v>
      </c>
      <c r="D5" s="128">
        <v>40.694992566843702</v>
      </c>
      <c r="E5" s="128"/>
      <c r="F5" s="128"/>
      <c r="G5" s="128"/>
    </row>
    <row r="8" spans="1:34">
      <c r="A8" s="1" t="s">
        <v>856</v>
      </c>
      <c r="B8">
        <v>2021</v>
      </c>
      <c r="C8">
        <v>2022</v>
      </c>
      <c r="D8">
        <v>2023</v>
      </c>
      <c r="E8">
        <v>2024</v>
      </c>
      <c r="F8">
        <v>2025</v>
      </c>
      <c r="G8">
        <v>2026</v>
      </c>
      <c r="H8">
        <v>2027</v>
      </c>
      <c r="I8">
        <v>2028</v>
      </c>
      <c r="J8">
        <v>2029</v>
      </c>
      <c r="K8">
        <v>2030</v>
      </c>
      <c r="L8">
        <v>2031</v>
      </c>
      <c r="M8">
        <v>2032</v>
      </c>
      <c r="N8">
        <v>2033</v>
      </c>
      <c r="O8">
        <v>2034</v>
      </c>
      <c r="P8">
        <v>2035</v>
      </c>
      <c r="Q8">
        <v>2036</v>
      </c>
      <c r="R8">
        <v>2037</v>
      </c>
      <c r="S8">
        <v>2038</v>
      </c>
      <c r="T8">
        <v>2039</v>
      </c>
      <c r="U8">
        <v>2040</v>
      </c>
      <c r="V8">
        <v>2041</v>
      </c>
      <c r="W8">
        <v>2042</v>
      </c>
      <c r="X8">
        <v>2043</v>
      </c>
      <c r="Y8">
        <v>2044</v>
      </c>
      <c r="Z8">
        <v>2045</v>
      </c>
      <c r="AA8">
        <v>2046</v>
      </c>
      <c r="AB8">
        <v>2047</v>
      </c>
      <c r="AC8">
        <v>2048</v>
      </c>
      <c r="AD8">
        <v>2049</v>
      </c>
      <c r="AE8">
        <v>2050</v>
      </c>
    </row>
    <row r="9" spans="1:34">
      <c r="A9" t="s">
        <v>112</v>
      </c>
      <c r="B9" s="4">
        <f>'BNVFE-LDVs-psgr'!B2</f>
        <v>1.1058184387710214E-3</v>
      </c>
      <c r="C9" s="4">
        <f>'BNVFE-LDVs-psgr'!C2</f>
        <v>1.1654653618777037E-3</v>
      </c>
      <c r="D9" s="4">
        <f>'BNVFE-LDVs-psgr'!D2</f>
        <v>1.1704178038241025E-3</v>
      </c>
      <c r="E9" s="4">
        <f>'BNVFE-LDVs-psgr'!E2</f>
        <v>1.1680699023993095E-3</v>
      </c>
      <c r="F9" s="4">
        <f>'BNVFE-LDVs-psgr'!F2</f>
        <v>1.1715925157363262E-3</v>
      </c>
      <c r="G9" s="4">
        <f>'BNVFE-LDVs-psgr'!G2</f>
        <v>1.1717836975623729E-3</v>
      </c>
      <c r="H9" s="4">
        <f>'BNVFE-LDVs-psgr'!H2</f>
        <v>1.1670454732039669E-3</v>
      </c>
      <c r="I9" s="4">
        <f>'BNVFE-LDVs-psgr'!I2</f>
        <v>1.1663553647253712E-3</v>
      </c>
      <c r="J9" s="4">
        <f>'BNVFE-LDVs-psgr'!J2</f>
        <v>1.1600295837550369E-3</v>
      </c>
      <c r="K9" s="4">
        <f>'BNVFE-LDVs-psgr'!K2</f>
        <v>1.1556233631186427E-3</v>
      </c>
      <c r="L9" s="4">
        <f>'BNVFE-LDVs-psgr'!L2</f>
        <v>1.1543479301738477E-3</v>
      </c>
      <c r="M9" s="4">
        <f>'BNVFE-LDVs-psgr'!M2</f>
        <v>1.1538248111999468E-3</v>
      </c>
      <c r="N9" s="4">
        <f>'BNVFE-LDVs-psgr'!N2</f>
        <v>1.1534771013398996E-3</v>
      </c>
      <c r="O9" s="4">
        <f>'BNVFE-LDVs-psgr'!O2</f>
        <v>1.153358383316175E-3</v>
      </c>
      <c r="P9" s="4">
        <f>'BNVFE-LDVs-psgr'!P2</f>
        <v>1.1533777970732827E-3</v>
      </c>
      <c r="Q9" s="4">
        <f>'BNVFE-LDVs-psgr'!Q2</f>
        <v>1.1533839998503657E-3</v>
      </c>
      <c r="R9" s="4">
        <f>'BNVFE-LDVs-psgr'!R2</f>
        <v>1.1531365054505626E-3</v>
      </c>
      <c r="S9" s="4">
        <f>'BNVFE-LDVs-psgr'!S2</f>
        <v>1.1528517648706005E-3</v>
      </c>
      <c r="T9" s="4">
        <f>'BNVFE-LDVs-psgr'!T2</f>
        <v>1.1527114348871379E-3</v>
      </c>
      <c r="U9" s="4">
        <f>'BNVFE-LDVs-psgr'!U2</f>
        <v>1.1521628742468084E-3</v>
      </c>
      <c r="V9" s="4">
        <f>'BNVFE-LDVs-psgr'!V2</f>
        <v>1.1516853990217147E-3</v>
      </c>
      <c r="W9" s="4">
        <f>'BNVFE-LDVs-psgr'!W2</f>
        <v>1.1511845126241146E-3</v>
      </c>
      <c r="X9" s="4">
        <f>'BNVFE-LDVs-psgr'!X2</f>
        <v>1.1504833870552749E-3</v>
      </c>
      <c r="Y9" s="4">
        <f>'BNVFE-LDVs-psgr'!Y2</f>
        <v>1.1498404422001507E-3</v>
      </c>
      <c r="Z9" s="4">
        <f>'BNVFE-LDVs-psgr'!Z2</f>
        <v>1.1492400691721339E-3</v>
      </c>
      <c r="AA9" s="4">
        <f>'BNVFE-LDVs-psgr'!AA2</f>
        <v>1.1499032994117962E-3</v>
      </c>
      <c r="AB9" s="4">
        <f>'BNVFE-LDVs-psgr'!AB2</f>
        <v>1.1491304009395679E-3</v>
      </c>
      <c r="AC9" s="4">
        <f>'BNVFE-LDVs-psgr'!AC2</f>
        <v>1.148913547482614E-3</v>
      </c>
      <c r="AD9" s="4">
        <f>'BNVFE-LDVs-psgr'!AD2</f>
        <v>1.1490606826052038E-3</v>
      </c>
      <c r="AE9" s="4">
        <f>'BNVFE-LDVs-psgr'!AE2</f>
        <v>1.1487858957225897E-3</v>
      </c>
      <c r="AF9" s="4"/>
      <c r="AG9" s="4"/>
      <c r="AH9" s="4"/>
    </row>
    <row r="10" spans="1:34">
      <c r="A10" t="s">
        <v>113</v>
      </c>
      <c r="B10" s="4">
        <f>'BNVFE-LDVs-psgr'!B3</f>
        <v>4.1435623124899391E-4</v>
      </c>
      <c r="C10" s="4">
        <f>'BNVFE-LDVs-psgr'!C3</f>
        <v>4.1583860682125711E-4</v>
      </c>
      <c r="D10" s="4">
        <f>'BNVFE-LDVs-psgr'!D3</f>
        <v>4.2674810809389702E-4</v>
      </c>
      <c r="E10" s="4">
        <f>'BNVFE-LDVs-psgr'!E3</f>
        <v>4.2774094105362768E-4</v>
      </c>
      <c r="F10" s="4">
        <f>'BNVFE-LDVs-psgr'!F3</f>
        <v>4.4088946807188358E-4</v>
      </c>
      <c r="G10" s="4">
        <f>'BNVFE-LDVs-psgr'!G3</f>
        <v>4.4515587089355332E-4</v>
      </c>
      <c r="H10" s="4">
        <f>'BNVFE-LDVs-psgr'!H3</f>
        <v>4.4712215141194824E-4</v>
      </c>
      <c r="I10" s="4">
        <f>'BNVFE-LDVs-psgr'!I3</f>
        <v>4.5871378319881849E-4</v>
      </c>
      <c r="J10" s="4">
        <f>'BNVFE-LDVs-psgr'!J3</f>
        <v>4.60087233889707E-4</v>
      </c>
      <c r="K10" s="4">
        <f>'BNVFE-LDVs-psgr'!K3</f>
        <v>4.5997510943360454E-4</v>
      </c>
      <c r="L10" s="4">
        <f>'BNVFE-LDVs-psgr'!L3</f>
        <v>4.5952689761791997E-4</v>
      </c>
      <c r="M10" s="4">
        <f>'BNVFE-LDVs-psgr'!M3</f>
        <v>4.5879531018905696E-4</v>
      </c>
      <c r="N10" s="4">
        <f>'BNVFE-LDVs-psgr'!N3</f>
        <v>4.5885757750912214E-4</v>
      </c>
      <c r="O10" s="4">
        <f>'BNVFE-LDVs-psgr'!O3</f>
        <v>4.5899315341134275E-4</v>
      </c>
      <c r="P10" s="4">
        <f>'BNVFE-LDVs-psgr'!P3</f>
        <v>4.5978047950904734E-4</v>
      </c>
      <c r="Q10" s="4">
        <f>'BNVFE-LDVs-psgr'!Q3</f>
        <v>4.6013085920391559E-4</v>
      </c>
      <c r="R10" s="4">
        <f>'BNVFE-LDVs-psgr'!R3</f>
        <v>4.6092082071518263E-4</v>
      </c>
      <c r="S10" s="4">
        <f>'BNVFE-LDVs-psgr'!S3</f>
        <v>4.615465505005841E-4</v>
      </c>
      <c r="T10" s="4">
        <f>'BNVFE-LDVs-psgr'!T3</f>
        <v>4.6289202003053275E-4</v>
      </c>
      <c r="U10" s="4">
        <f>'BNVFE-LDVs-psgr'!U3</f>
        <v>4.6286158567069468E-4</v>
      </c>
      <c r="V10" s="4">
        <f>'BNVFE-LDVs-psgr'!V3</f>
        <v>4.6295981398202245E-4</v>
      </c>
      <c r="W10" s="4">
        <f>'BNVFE-LDVs-psgr'!W3</f>
        <v>4.6271617508682986E-4</v>
      </c>
      <c r="X10" s="4">
        <f>'BNVFE-LDVs-psgr'!X3</f>
        <v>4.6243920306310218E-4</v>
      </c>
      <c r="Y10" s="4">
        <f>'BNVFE-LDVs-psgr'!Y3</f>
        <v>4.6116751148015295E-4</v>
      </c>
      <c r="Z10" s="4">
        <f>'BNVFE-LDVs-psgr'!Z3</f>
        <v>4.6042305602918797E-4</v>
      </c>
      <c r="AA10" s="4">
        <f>'BNVFE-LDVs-psgr'!AA3</f>
        <v>4.591399062500133E-4</v>
      </c>
      <c r="AB10" s="4">
        <f>'BNVFE-LDVs-psgr'!AB3</f>
        <v>4.5839402783031833E-4</v>
      </c>
      <c r="AC10" s="4">
        <f>'BNVFE-LDVs-psgr'!AC3</f>
        <v>4.573327059931574E-4</v>
      </c>
      <c r="AD10" s="4">
        <f>'BNVFE-LDVs-psgr'!AD3</f>
        <v>4.5895199125989522E-4</v>
      </c>
      <c r="AE10" s="4">
        <f>'BNVFE-LDVs-psgr'!AE3</f>
        <v>4.579632154985259E-4</v>
      </c>
      <c r="AF10" s="4"/>
      <c r="AG10" s="4"/>
      <c r="AH10" s="4"/>
    </row>
    <row r="11" spans="1:34">
      <c r="A11" t="s">
        <v>114</v>
      </c>
      <c r="B11" s="4">
        <v>4.1543936179917892E-4</v>
      </c>
      <c r="C11" s="4">
        <v>4.232456921304615E-4</v>
      </c>
      <c r="D11" s="4">
        <v>4.284224989356039E-4</v>
      </c>
      <c r="E11" s="4">
        <v>4.3223887309206766E-4</v>
      </c>
      <c r="F11" s="4">
        <v>4.3661930301858122E-4</v>
      </c>
      <c r="G11" s="4">
        <v>4.4073837767711228E-4</v>
      </c>
      <c r="H11" s="4">
        <v>4.4130433819121803E-4</v>
      </c>
      <c r="I11" s="4">
        <v>4.4139330713525239E-4</v>
      </c>
      <c r="J11" s="4">
        <v>4.4143859386227608E-4</v>
      </c>
      <c r="K11" s="4">
        <v>4.4252278985937798E-4</v>
      </c>
      <c r="L11" s="4">
        <v>4.4258101673758966E-4</v>
      </c>
      <c r="M11" s="4">
        <v>4.4262644410952699E-4</v>
      </c>
      <c r="N11" s="4">
        <v>4.4263525674443374E-4</v>
      </c>
      <c r="O11" s="4">
        <v>4.428907913418545E-4</v>
      </c>
      <c r="P11" s="4">
        <v>4.4235185104972023E-4</v>
      </c>
      <c r="Q11" s="4">
        <v>4.4180682000362565E-4</v>
      </c>
      <c r="R11" s="4">
        <v>4.415169210975881E-4</v>
      </c>
      <c r="S11" s="4">
        <v>4.4141525513386555E-4</v>
      </c>
      <c r="T11" s="4">
        <v>4.4094858868260617E-4</v>
      </c>
      <c r="U11" s="4">
        <v>4.406528424788466E-4</v>
      </c>
      <c r="V11" s="4">
        <v>4.4046477188487546E-4</v>
      </c>
      <c r="W11" s="4">
        <v>4.4016736396697124E-4</v>
      </c>
      <c r="X11" s="4">
        <v>4.3991921468742256E-4</v>
      </c>
      <c r="Y11" s="4">
        <v>4.3980677282836695E-4</v>
      </c>
      <c r="Z11" s="4">
        <v>4.3981133028276362E-4</v>
      </c>
      <c r="AA11" s="4">
        <v>4.3960459654073496E-4</v>
      </c>
      <c r="AB11" s="4">
        <v>4.3945697770705547E-4</v>
      </c>
      <c r="AC11" s="4">
        <v>4.3919624527100954E-4</v>
      </c>
      <c r="AD11" s="4">
        <v>4.3913823303573507E-4</v>
      </c>
      <c r="AE11" s="4">
        <v>4.3909651675542918E-4</v>
      </c>
      <c r="AF11" s="4"/>
      <c r="AG11" s="4"/>
      <c r="AH11" s="4"/>
    </row>
    <row r="12" spans="1:34">
      <c r="A12" t="s">
        <v>115</v>
      </c>
      <c r="B12" s="4">
        <f>'BNVFE-LDVs-psgr'!B5</f>
        <v>4.0465652197743196E-4</v>
      </c>
      <c r="C12" s="4">
        <f>'BNVFE-LDVs-psgr'!C5</f>
        <v>4.1576202640994142E-4</v>
      </c>
      <c r="D12" s="4">
        <f>'BNVFE-LDVs-psgr'!D5</f>
        <v>4.1870929984394776E-4</v>
      </c>
      <c r="E12" s="4">
        <f>'BNVFE-LDVs-psgr'!E5</f>
        <v>4.2168190349906829E-4</v>
      </c>
      <c r="F12" s="4">
        <f>'BNVFE-LDVs-psgr'!F5</f>
        <v>4.3266443515270633E-4</v>
      </c>
      <c r="G12" s="4">
        <f>'BNVFE-LDVs-psgr'!G5</f>
        <v>4.3735322098718013E-4</v>
      </c>
      <c r="H12" s="4">
        <f>'BNVFE-LDVs-psgr'!H5</f>
        <v>4.3922149191073594E-4</v>
      </c>
      <c r="I12" s="4">
        <f>'BNVFE-LDVs-psgr'!I5</f>
        <v>4.4603511227335165E-4</v>
      </c>
      <c r="J12" s="4">
        <f>'BNVFE-LDVs-psgr'!J5</f>
        <v>4.4678679157952655E-4</v>
      </c>
      <c r="K12" s="4">
        <f>'BNVFE-LDVs-psgr'!K5</f>
        <v>4.4699302940114473E-4</v>
      </c>
      <c r="L12" s="4">
        <f>'BNVFE-LDVs-psgr'!L5</f>
        <v>4.4771409957447328E-4</v>
      </c>
      <c r="M12" s="4">
        <f>'BNVFE-LDVs-psgr'!M5</f>
        <v>4.4831497643516992E-4</v>
      </c>
      <c r="N12" s="4">
        <f>'BNVFE-LDVs-psgr'!N5</f>
        <v>4.496705619988588E-4</v>
      </c>
      <c r="O12" s="4">
        <f>'BNVFE-LDVs-psgr'!O5</f>
        <v>4.5096086515454705E-4</v>
      </c>
      <c r="P12" s="4">
        <f>'BNVFE-LDVs-psgr'!P5</f>
        <v>4.5263001592613935E-4</v>
      </c>
      <c r="Q12" s="4">
        <f>'BNVFE-LDVs-psgr'!Q5</f>
        <v>4.5367403060863823E-4</v>
      </c>
      <c r="R12" s="4">
        <f>'BNVFE-LDVs-psgr'!R5</f>
        <v>4.5509702541521833E-4</v>
      </c>
      <c r="S12" s="4">
        <f>'BNVFE-LDVs-psgr'!S5</f>
        <v>4.5632605270766956E-4</v>
      </c>
      <c r="T12" s="4">
        <f>'BNVFE-LDVs-psgr'!T5</f>
        <v>4.5773099888512522E-4</v>
      </c>
      <c r="U12" s="4">
        <f>'BNVFE-LDVs-psgr'!U5</f>
        <v>4.5821744528746784E-4</v>
      </c>
      <c r="V12" s="4">
        <f>'BNVFE-LDVs-psgr'!V5</f>
        <v>4.5881268049317148E-4</v>
      </c>
      <c r="W12" s="4">
        <f>'BNVFE-LDVs-psgr'!W5</f>
        <v>4.5899094233070158E-4</v>
      </c>
      <c r="X12" s="4">
        <f>'BNVFE-LDVs-psgr'!X5</f>
        <v>4.5931420503415025E-4</v>
      </c>
      <c r="Y12" s="4">
        <f>'BNVFE-LDVs-psgr'!Y5</f>
        <v>4.5870544153793057E-4</v>
      </c>
      <c r="Z12" s="4">
        <f>'BNVFE-LDVs-psgr'!Z5</f>
        <v>4.584089610106891E-4</v>
      </c>
      <c r="AA12" s="4">
        <f>'BNVFE-LDVs-psgr'!AA5</f>
        <v>4.5781993462527175E-4</v>
      </c>
      <c r="AB12" s="4">
        <f>'BNVFE-LDVs-psgr'!AB5</f>
        <v>4.5749536457941731E-4</v>
      </c>
      <c r="AC12" s="4">
        <f>'BNVFE-LDVs-psgr'!AC5</f>
        <v>4.5687733265413878E-4</v>
      </c>
      <c r="AD12" s="4">
        <f>'BNVFE-LDVs-psgr'!AD5</f>
        <v>4.5823891780242144E-4</v>
      </c>
      <c r="AE12" s="4">
        <f>'BNVFE-LDVs-psgr'!AE5</f>
        <v>4.5756640849424067E-4</v>
      </c>
      <c r="AF12" s="4"/>
      <c r="AG12" s="4"/>
      <c r="AH12" s="4"/>
    </row>
    <row r="13" spans="1:34">
      <c r="A13" t="s">
        <v>116</v>
      </c>
      <c r="B13" s="4">
        <f>'BNVFE-LDVs-psgr'!B6</f>
        <v>6.5517280333083554E-4</v>
      </c>
      <c r="C13" s="4">
        <f>'BNVFE-LDVs-psgr'!C6</f>
        <v>6.0514507559113824E-4</v>
      </c>
      <c r="D13" s="4">
        <f>'BNVFE-LDVs-psgr'!D6</f>
        <v>6.0150704320725845E-4</v>
      </c>
      <c r="E13" s="4">
        <f>'BNVFE-LDVs-psgr'!E6</f>
        <v>6.1427035538190694E-4</v>
      </c>
      <c r="F13" s="4">
        <f>'BNVFE-LDVs-psgr'!F6</f>
        <v>6.3712460549070139E-4</v>
      </c>
      <c r="G13" s="4">
        <f>'BNVFE-LDVs-psgr'!G6</f>
        <v>6.4738616664415639E-4</v>
      </c>
      <c r="H13" s="4">
        <f>'BNVFE-LDVs-psgr'!H6</f>
        <v>6.5513359005477795E-4</v>
      </c>
      <c r="I13" s="4">
        <f>'BNVFE-LDVs-psgr'!I6</f>
        <v>6.7192511645025751E-4</v>
      </c>
      <c r="J13" s="4">
        <f>'BNVFE-LDVs-psgr'!J6</f>
        <v>6.7577275142821603E-4</v>
      </c>
      <c r="K13" s="4">
        <f>'BNVFE-LDVs-psgr'!K6</f>
        <v>6.7933446138261709E-4</v>
      </c>
      <c r="L13" s="4">
        <f>'BNVFE-LDVs-psgr'!L6</f>
        <v>6.8029519215282537E-4</v>
      </c>
      <c r="M13" s="4">
        <f>'BNVFE-LDVs-psgr'!M6</f>
        <v>6.8243036537951835E-4</v>
      </c>
      <c r="N13" s="4">
        <f>'BNVFE-LDVs-psgr'!N6</f>
        <v>6.8502370209035806E-4</v>
      </c>
      <c r="O13" s="4">
        <f>'BNVFE-LDVs-psgr'!O6</f>
        <v>6.8784464147818671E-4</v>
      </c>
      <c r="P13" s="4">
        <f>'BNVFE-LDVs-psgr'!P6</f>
        <v>6.9068440837210285E-4</v>
      </c>
      <c r="Q13" s="4">
        <f>'BNVFE-LDVs-psgr'!Q6</f>
        <v>6.9349335772620044E-4</v>
      </c>
      <c r="R13" s="4">
        <f>'BNVFE-LDVs-psgr'!R6</f>
        <v>6.9575678906731286E-4</v>
      </c>
      <c r="S13" s="4">
        <f>'BNVFE-LDVs-psgr'!S6</f>
        <v>6.9777923827096409E-4</v>
      </c>
      <c r="T13" s="4">
        <f>'BNVFE-LDVs-psgr'!T6</f>
        <v>7.0046159489822399E-4</v>
      </c>
      <c r="U13" s="4">
        <f>'BNVFE-LDVs-psgr'!U6</f>
        <v>7.0126820554068138E-4</v>
      </c>
      <c r="V13" s="4">
        <f>'BNVFE-LDVs-psgr'!V6</f>
        <v>7.0187448889172854E-4</v>
      </c>
      <c r="W13" s="4">
        <f>'BNVFE-LDVs-psgr'!W6</f>
        <v>7.0235628151829209E-4</v>
      </c>
      <c r="X13" s="4">
        <f>'BNVFE-LDVs-psgr'!X6</f>
        <v>7.0245879124624332E-4</v>
      </c>
      <c r="Y13" s="4">
        <f>'BNVFE-LDVs-psgr'!Y6</f>
        <v>7.0208138504586923E-4</v>
      </c>
      <c r="Z13" s="4">
        <f>'BNVFE-LDVs-psgr'!Z6</f>
        <v>7.0164276868927991E-4</v>
      </c>
      <c r="AA13" s="4">
        <f>'BNVFE-LDVs-psgr'!AA6</f>
        <v>7.0187587901977887E-4</v>
      </c>
      <c r="AB13" s="4">
        <f>'BNVFE-LDVs-psgr'!AB6</f>
        <v>7.0121740957167211E-4</v>
      </c>
      <c r="AC13" s="4">
        <f>'BNVFE-LDVs-psgr'!AC6</f>
        <v>7.0084703451029598E-4</v>
      </c>
      <c r="AD13" s="4">
        <f>'BNVFE-LDVs-psgr'!AD6</f>
        <v>7.0243269074363234E-4</v>
      </c>
      <c r="AE13" s="4">
        <f>'BNVFE-LDVs-psgr'!AE6</f>
        <v>7.0193181770471214E-4</v>
      </c>
      <c r="AF13" s="4"/>
      <c r="AG13" s="4"/>
      <c r="AH13" s="4"/>
    </row>
    <row r="14" spans="1:34">
      <c r="A14" t="s">
        <v>853</v>
      </c>
      <c r="B14" s="4">
        <f>'BNVFE-LDVs-psgr'!B7</f>
        <v>3.6045503701553509E-4</v>
      </c>
      <c r="C14" s="4">
        <f>'BNVFE-LDVs-psgr'!C7</f>
        <v>3.5950684514816466E-4</v>
      </c>
      <c r="D14" s="4">
        <f>'BNVFE-LDVs-psgr'!D7</f>
        <v>3.7560487909735457E-4</v>
      </c>
      <c r="E14" s="4">
        <f>'BNVFE-LDVs-psgr'!E7</f>
        <v>3.7971585214712964E-4</v>
      </c>
      <c r="F14" s="4">
        <f>'BNVFE-LDVs-psgr'!F7</f>
        <v>3.9181403193273731E-4</v>
      </c>
      <c r="G14" s="4">
        <f>'BNVFE-LDVs-psgr'!G7</f>
        <v>3.9880573963794092E-4</v>
      </c>
      <c r="H14" s="4">
        <f>'BNVFE-LDVs-psgr'!H7</f>
        <v>4.0115976169978224E-4</v>
      </c>
      <c r="I14" s="4">
        <f>'BNVFE-LDVs-psgr'!I7</f>
        <v>4.1153349812879397E-4</v>
      </c>
      <c r="J14" s="4">
        <f>'BNVFE-LDVs-psgr'!J7</f>
        <v>4.1265933176568687E-4</v>
      </c>
      <c r="K14" s="4">
        <f>'BNVFE-LDVs-psgr'!K7</f>
        <v>4.129117958327599E-4</v>
      </c>
      <c r="L14" s="4">
        <f>'BNVFE-LDVs-psgr'!L7</f>
        <v>4.1327833609856163E-4</v>
      </c>
      <c r="M14" s="4">
        <f>'BNVFE-LDVs-psgr'!M7</f>
        <v>4.1383220593268312E-4</v>
      </c>
      <c r="N14" s="4">
        <f>'BNVFE-LDVs-psgr'!N7</f>
        <v>4.1515854913946708E-4</v>
      </c>
      <c r="O14" s="4">
        <f>'BNVFE-LDVs-psgr'!O7</f>
        <v>4.1645840924083266E-4</v>
      </c>
      <c r="P14" s="4">
        <f>'BNVFE-LDVs-psgr'!P7</f>
        <v>4.1783871648228943E-4</v>
      </c>
      <c r="Q14" s="4">
        <f>'BNVFE-LDVs-psgr'!Q7</f>
        <v>4.185963043514945E-4</v>
      </c>
      <c r="R14" s="4">
        <f>'BNVFE-LDVs-psgr'!R7</f>
        <v>4.1957711242621983E-4</v>
      </c>
      <c r="S14" s="4">
        <f>'BNVFE-LDVs-psgr'!S7</f>
        <v>4.2039727289771742E-4</v>
      </c>
      <c r="T14" s="4">
        <f>'BNVFE-LDVs-psgr'!T7</f>
        <v>4.2149458289914189E-4</v>
      </c>
      <c r="U14" s="4">
        <f>'BNVFE-LDVs-psgr'!U7</f>
        <v>4.2162480789881447E-4</v>
      </c>
      <c r="V14" s="4">
        <f>'BNVFE-LDVs-psgr'!V7</f>
        <v>4.2172822917568159E-4</v>
      </c>
      <c r="W14" s="4">
        <f>'BNVFE-LDVs-psgr'!W7</f>
        <v>4.2146361886612633E-4</v>
      </c>
      <c r="X14" s="4">
        <f>'BNVFE-LDVs-psgr'!X7</f>
        <v>4.2111122291148745E-4</v>
      </c>
      <c r="Y14" s="4">
        <f>'BNVFE-LDVs-psgr'!Y7</f>
        <v>4.1994581639741166E-4</v>
      </c>
      <c r="Z14" s="4">
        <f>'BNVFE-LDVs-psgr'!Z7</f>
        <v>4.190906180766014E-4</v>
      </c>
      <c r="AA14" s="4">
        <f>'BNVFE-LDVs-psgr'!AA7</f>
        <v>4.1770702521979762E-4</v>
      </c>
      <c r="AB14" s="4">
        <f>'BNVFE-LDVs-psgr'!AB7</f>
        <v>4.170356261122462E-4</v>
      </c>
      <c r="AC14" s="4">
        <f>'BNVFE-LDVs-psgr'!AC7</f>
        <v>4.1601977841646405E-4</v>
      </c>
      <c r="AD14" s="4">
        <f>'BNVFE-LDVs-psgr'!AD7</f>
        <v>4.1673941788640924E-4</v>
      </c>
      <c r="AE14" s="4">
        <f>'BNVFE-LDVs-psgr'!AE7</f>
        <v>4.1566874700402494E-4</v>
      </c>
      <c r="AF14" s="4"/>
      <c r="AG14" s="4"/>
      <c r="AH14" s="4"/>
    </row>
    <row r="15" spans="1:34">
      <c r="A15" t="s">
        <v>854</v>
      </c>
      <c r="B15" s="4">
        <f>'BNVFE-LDVs-psgr'!B8</f>
        <v>5.8311378364830837E-4</v>
      </c>
      <c r="C15" s="4">
        <f>'BNVFE-LDVs-psgr'!C8</f>
        <v>5.7223208730528745E-4</v>
      </c>
      <c r="D15" s="4">
        <f>'BNVFE-LDVs-psgr'!D8</f>
        <v>5.6894733626181731E-4</v>
      </c>
      <c r="E15" s="4">
        <f>'BNVFE-LDVs-psgr'!E8</f>
        <v>5.6725048162098066E-4</v>
      </c>
      <c r="F15" s="4">
        <f>'BNVFE-LDVs-psgr'!F8</f>
        <v>5.6996008314341522E-4</v>
      </c>
      <c r="G15" s="4">
        <f>'BNVFE-LDVs-psgr'!G8</f>
        <v>5.6951816703823988E-4</v>
      </c>
      <c r="H15" s="4">
        <f>'BNVFE-LDVs-psgr'!H8</f>
        <v>5.7010978594149338E-4</v>
      </c>
      <c r="I15" s="4">
        <f>'BNVFE-LDVs-psgr'!I8</f>
        <v>5.7487956261865754E-4</v>
      </c>
      <c r="J15" s="4">
        <f>'BNVFE-LDVs-psgr'!J8</f>
        <v>5.7443519462267441E-4</v>
      </c>
      <c r="K15" s="4">
        <f>'BNVFE-LDVs-psgr'!K8</f>
        <v>5.7407101696939681E-4</v>
      </c>
      <c r="L15" s="4">
        <f>'BNVFE-LDVs-psgr'!L8</f>
        <v>5.7368079332420063E-4</v>
      </c>
      <c r="M15" s="4">
        <f>'BNVFE-LDVs-psgr'!M8</f>
        <v>5.7338591052819412E-4</v>
      </c>
      <c r="N15" s="4">
        <f>'BNVFE-LDVs-psgr'!N8</f>
        <v>5.7352870427450646E-4</v>
      </c>
      <c r="O15" s="4">
        <f>'BNVFE-LDVs-psgr'!O8</f>
        <v>5.7404524281558721E-4</v>
      </c>
      <c r="P15" s="4">
        <f>'BNVFE-LDVs-psgr'!P8</f>
        <v>5.7495598374617473E-4</v>
      </c>
      <c r="Q15" s="4">
        <f>'BNVFE-LDVs-psgr'!Q8</f>
        <v>5.7567197447162301E-4</v>
      </c>
      <c r="R15" s="4">
        <f>'BNVFE-LDVs-psgr'!R8</f>
        <v>5.7606741774479436E-4</v>
      </c>
      <c r="S15" s="4">
        <f>'BNVFE-LDVs-psgr'!S8</f>
        <v>5.7607237499356242E-4</v>
      </c>
      <c r="T15" s="4">
        <f>'BNVFE-LDVs-psgr'!T8</f>
        <v>5.762329043721763E-4</v>
      </c>
      <c r="U15" s="4">
        <f>'BNVFE-LDVs-psgr'!U8</f>
        <v>5.7598405732017636E-4</v>
      </c>
      <c r="V15" s="4">
        <f>'BNVFE-LDVs-psgr'!V8</f>
        <v>5.7576783576552626E-4</v>
      </c>
      <c r="W15" s="4">
        <f>'BNVFE-LDVs-psgr'!W8</f>
        <v>5.7552143636232329E-4</v>
      </c>
      <c r="X15" s="4">
        <f>'BNVFE-LDVs-psgr'!X8</f>
        <v>5.7518244213933473E-4</v>
      </c>
      <c r="Y15" s="4">
        <f>'BNVFE-LDVs-psgr'!Y8</f>
        <v>5.7458173195686134E-4</v>
      </c>
      <c r="Z15" s="4">
        <f>'BNVFE-LDVs-psgr'!Z8</f>
        <v>5.7415134865799545E-4</v>
      </c>
      <c r="AA15" s="4">
        <f>'BNVFE-LDVs-psgr'!AA8</f>
        <v>5.7420812373722705E-4</v>
      </c>
      <c r="AB15" s="4">
        <f>'BNVFE-LDVs-psgr'!AB8</f>
        <v>5.7395891913116653E-4</v>
      </c>
      <c r="AC15" s="4">
        <f>'BNVFE-LDVs-psgr'!AC8</f>
        <v>5.7361920437307709E-4</v>
      </c>
      <c r="AD15" s="4">
        <f>'BNVFE-LDVs-psgr'!AD8</f>
        <v>5.7393876788858417E-4</v>
      </c>
      <c r="AE15" s="4">
        <f>'BNVFE-LDVs-psgr'!AE8</f>
        <v>5.7343895733650446E-4</v>
      </c>
      <c r="AF15" s="4"/>
      <c r="AG15" s="4"/>
      <c r="AH15" s="4"/>
    </row>
    <row r="17" spans="1:32">
      <c r="A17" s="1" t="s">
        <v>3372</v>
      </c>
    </row>
    <row r="18" spans="1:32">
      <c r="A18" t="s">
        <v>3373</v>
      </c>
      <c r="B18">
        <v>2020</v>
      </c>
      <c r="C18">
        <v>2021</v>
      </c>
      <c r="D18">
        <v>2022</v>
      </c>
      <c r="E18">
        <v>2023</v>
      </c>
      <c r="F18">
        <v>2024</v>
      </c>
      <c r="G18">
        <v>2025</v>
      </c>
      <c r="H18">
        <v>2026</v>
      </c>
      <c r="I18">
        <v>2027</v>
      </c>
      <c r="J18">
        <v>2028</v>
      </c>
      <c r="K18">
        <v>2029</v>
      </c>
      <c r="L18">
        <v>2030</v>
      </c>
      <c r="M18">
        <v>2031</v>
      </c>
      <c r="N18">
        <v>2032</v>
      </c>
      <c r="O18">
        <v>2033</v>
      </c>
      <c r="P18">
        <v>2034</v>
      </c>
      <c r="Q18">
        <v>2035</v>
      </c>
      <c r="R18">
        <v>2036</v>
      </c>
      <c r="S18">
        <v>2037</v>
      </c>
      <c r="T18">
        <v>2038</v>
      </c>
      <c r="U18">
        <v>2039</v>
      </c>
      <c r="V18">
        <v>2040</v>
      </c>
      <c r="W18">
        <v>2041</v>
      </c>
      <c r="X18">
        <v>2042</v>
      </c>
      <c r="Y18">
        <v>2043</v>
      </c>
      <c r="Z18">
        <v>2044</v>
      </c>
      <c r="AA18">
        <v>2045</v>
      </c>
      <c r="AB18">
        <v>2046</v>
      </c>
      <c r="AC18">
        <v>2047</v>
      </c>
      <c r="AD18">
        <v>2048</v>
      </c>
      <c r="AE18">
        <v>2049</v>
      </c>
      <c r="AF18">
        <v>2050</v>
      </c>
    </row>
    <row r="19" spans="1:32">
      <c r="A19" t="s">
        <v>3390</v>
      </c>
      <c r="B19">
        <v>328761</v>
      </c>
      <c r="C19" s="4">
        <v>537999</v>
      </c>
      <c r="D19" s="4">
        <v>923271</v>
      </c>
      <c r="E19" s="4">
        <v>1396960</v>
      </c>
      <c r="F19" s="4">
        <v>1986480</v>
      </c>
      <c r="G19" s="4">
        <v>2681780</v>
      </c>
      <c r="H19" s="4">
        <v>3356340</v>
      </c>
      <c r="I19" s="4">
        <v>3975250</v>
      </c>
      <c r="J19" s="4">
        <v>4520760</v>
      </c>
      <c r="K19" s="4">
        <v>5024490</v>
      </c>
      <c r="L19" s="4">
        <v>5560350</v>
      </c>
      <c r="M19" s="4">
        <v>6002870</v>
      </c>
      <c r="N19" s="4">
        <v>6380960</v>
      </c>
      <c r="O19" s="4">
        <v>6747030</v>
      </c>
      <c r="P19" s="4">
        <v>7064830</v>
      </c>
      <c r="Q19" s="4">
        <v>7362140</v>
      </c>
      <c r="R19" s="4">
        <v>7662150</v>
      </c>
      <c r="S19" s="4">
        <v>7954220</v>
      </c>
      <c r="T19" s="4">
        <v>8263950</v>
      </c>
      <c r="U19" s="4">
        <v>8541650</v>
      </c>
      <c r="V19" s="4">
        <v>8834150</v>
      </c>
      <c r="W19" s="4">
        <v>9135740</v>
      </c>
      <c r="X19" s="4">
        <v>9421100</v>
      </c>
      <c r="Y19" s="4">
        <v>9727780</v>
      </c>
      <c r="Z19" s="4">
        <v>10043400</v>
      </c>
      <c r="AA19" s="4">
        <v>10341400</v>
      </c>
      <c r="AB19" s="4">
        <v>10658000</v>
      </c>
      <c r="AC19" s="4">
        <v>10996100</v>
      </c>
      <c r="AD19" s="4">
        <v>11299000</v>
      </c>
      <c r="AE19" s="4">
        <v>11614300</v>
      </c>
      <c r="AF19" s="4">
        <v>11941900</v>
      </c>
    </row>
    <row r="20" spans="1:32">
      <c r="A20" t="s">
        <v>3391</v>
      </c>
      <c r="B20">
        <v>1848</v>
      </c>
      <c r="C20">
        <v>2034</v>
      </c>
      <c r="D20">
        <v>1845</v>
      </c>
      <c r="E20">
        <v>1947</v>
      </c>
      <c r="F20">
        <v>2127</v>
      </c>
      <c r="G20">
        <v>2121</v>
      </c>
      <c r="H20">
        <v>2103</v>
      </c>
      <c r="I20">
        <v>2103</v>
      </c>
      <c r="J20">
        <v>2127</v>
      </c>
      <c r="K20">
        <v>2235</v>
      </c>
      <c r="L20">
        <v>2376</v>
      </c>
      <c r="M20">
        <v>2499</v>
      </c>
      <c r="N20">
        <v>2664</v>
      </c>
      <c r="O20">
        <v>2841</v>
      </c>
      <c r="P20">
        <v>3048</v>
      </c>
      <c r="Q20">
        <v>3261</v>
      </c>
      <c r="R20">
        <v>3459</v>
      </c>
      <c r="S20">
        <v>3639</v>
      </c>
      <c r="T20">
        <v>3810</v>
      </c>
      <c r="U20">
        <v>3942</v>
      </c>
      <c r="V20">
        <v>4047</v>
      </c>
      <c r="W20">
        <v>4125</v>
      </c>
      <c r="X20">
        <v>4176</v>
      </c>
      <c r="Y20">
        <v>4212</v>
      </c>
      <c r="Z20">
        <v>4227</v>
      </c>
      <c r="AA20">
        <v>4227</v>
      </c>
      <c r="AB20">
        <v>4218</v>
      </c>
      <c r="AC20">
        <v>4194</v>
      </c>
      <c r="AD20">
        <v>4164</v>
      </c>
      <c r="AE20">
        <v>4128</v>
      </c>
      <c r="AF20">
        <v>4092</v>
      </c>
    </row>
    <row r="21" spans="1:32">
      <c r="A21" t="s">
        <v>3392</v>
      </c>
      <c r="B21" s="4">
        <v>19477000</v>
      </c>
      <c r="C21" s="4">
        <v>20253400</v>
      </c>
      <c r="D21" s="4">
        <v>20805100</v>
      </c>
      <c r="E21" s="4">
        <v>21068800</v>
      </c>
      <c r="F21" s="4">
        <v>20826400</v>
      </c>
      <c r="G21" s="4">
        <v>20441500</v>
      </c>
      <c r="H21" s="4">
        <v>20029300</v>
      </c>
      <c r="I21" s="4">
        <v>19607900</v>
      </c>
      <c r="J21" s="4">
        <v>19210800</v>
      </c>
      <c r="K21" s="4">
        <v>18841200</v>
      </c>
      <c r="L21" s="4">
        <v>18447900</v>
      </c>
      <c r="M21" s="4">
        <v>18140100</v>
      </c>
      <c r="N21" s="4">
        <v>17853400</v>
      </c>
      <c r="O21" s="4">
        <v>17584800</v>
      </c>
      <c r="P21" s="4">
        <v>17348000</v>
      </c>
      <c r="Q21" s="4">
        <v>17116600</v>
      </c>
      <c r="R21" s="4">
        <v>16883500</v>
      </c>
      <c r="S21" s="4">
        <v>16671400</v>
      </c>
      <c r="T21" s="4">
        <v>16445700</v>
      </c>
      <c r="U21" s="4">
        <v>16277600</v>
      </c>
      <c r="V21" s="4">
        <v>16105100</v>
      </c>
      <c r="W21" s="4">
        <v>15923300</v>
      </c>
      <c r="X21" s="4">
        <v>15770800</v>
      </c>
      <c r="Y21" s="4">
        <v>15600400</v>
      </c>
      <c r="Z21" s="4">
        <v>15424200</v>
      </c>
      <c r="AA21" s="4">
        <v>15280700</v>
      </c>
      <c r="AB21" s="4">
        <v>15139600</v>
      </c>
      <c r="AC21" s="4">
        <v>14981900</v>
      </c>
      <c r="AD21" s="4">
        <v>14863800</v>
      </c>
      <c r="AE21" s="4">
        <v>14747000</v>
      </c>
      <c r="AF21" s="4">
        <v>14637400</v>
      </c>
    </row>
    <row r="22" spans="1:32">
      <c r="A22" t="s">
        <v>3393</v>
      </c>
      <c r="B22">
        <v>21453</v>
      </c>
      <c r="C22">
        <v>27300</v>
      </c>
      <c r="D22">
        <v>30579</v>
      </c>
      <c r="E22">
        <v>36993</v>
      </c>
      <c r="F22">
        <v>40968</v>
      </c>
      <c r="G22">
        <v>44637</v>
      </c>
      <c r="H22">
        <v>48036</v>
      </c>
      <c r="I22">
        <v>51357</v>
      </c>
      <c r="J22">
        <v>54516</v>
      </c>
      <c r="K22">
        <v>57900</v>
      </c>
      <c r="L22">
        <v>61539</v>
      </c>
      <c r="M22">
        <v>64995</v>
      </c>
      <c r="N22">
        <v>68463</v>
      </c>
      <c r="O22">
        <v>71736</v>
      </c>
      <c r="P22">
        <v>75210</v>
      </c>
      <c r="Q22">
        <v>78315</v>
      </c>
      <c r="R22">
        <v>81387</v>
      </c>
      <c r="S22">
        <v>84360</v>
      </c>
      <c r="T22">
        <v>87636</v>
      </c>
      <c r="U22">
        <v>90561</v>
      </c>
      <c r="V22">
        <v>93648</v>
      </c>
      <c r="W22">
        <v>96702</v>
      </c>
      <c r="X22">
        <v>99771</v>
      </c>
      <c r="Y22">
        <v>102693</v>
      </c>
      <c r="Z22">
        <v>105336</v>
      </c>
      <c r="AA22">
        <v>108225</v>
      </c>
      <c r="AB22">
        <v>111222</v>
      </c>
      <c r="AC22">
        <v>113991</v>
      </c>
      <c r="AD22">
        <v>116880</v>
      </c>
      <c r="AE22">
        <v>119871</v>
      </c>
      <c r="AF22">
        <v>122847</v>
      </c>
    </row>
    <row r="23" spans="1:32">
      <c r="A23" t="s">
        <v>3394</v>
      </c>
      <c r="B23">
        <v>83631</v>
      </c>
      <c r="C23">
        <v>94413</v>
      </c>
      <c r="D23">
        <v>109887</v>
      </c>
      <c r="E23">
        <v>114378</v>
      </c>
      <c r="F23">
        <v>121590</v>
      </c>
      <c r="G23">
        <v>129444</v>
      </c>
      <c r="H23">
        <v>140181</v>
      </c>
      <c r="I23">
        <v>152049</v>
      </c>
      <c r="J23">
        <v>167559</v>
      </c>
      <c r="K23">
        <v>190572</v>
      </c>
      <c r="L23">
        <v>218340</v>
      </c>
      <c r="M23">
        <v>253572</v>
      </c>
      <c r="N23">
        <v>292587</v>
      </c>
      <c r="O23">
        <v>335565</v>
      </c>
      <c r="P23">
        <v>382035</v>
      </c>
      <c r="Q23">
        <v>430077</v>
      </c>
      <c r="R23">
        <v>476250</v>
      </c>
      <c r="S23">
        <v>519198</v>
      </c>
      <c r="T23">
        <v>558639</v>
      </c>
      <c r="U23">
        <v>590619</v>
      </c>
      <c r="V23">
        <v>617439</v>
      </c>
      <c r="W23">
        <v>638484</v>
      </c>
      <c r="X23">
        <v>653250</v>
      </c>
      <c r="Y23">
        <v>664245</v>
      </c>
      <c r="Z23">
        <v>671571</v>
      </c>
      <c r="AA23">
        <v>675162</v>
      </c>
      <c r="AB23">
        <v>676623</v>
      </c>
      <c r="AC23">
        <v>675378</v>
      </c>
      <c r="AD23">
        <v>672426</v>
      </c>
      <c r="AE23">
        <v>668622</v>
      </c>
      <c r="AF23">
        <v>663933</v>
      </c>
    </row>
    <row r="24" spans="1:32">
      <c r="A24" t="s">
        <v>3395</v>
      </c>
      <c r="B24">
        <v>1677</v>
      </c>
      <c r="C24">
        <v>1626</v>
      </c>
      <c r="D24">
        <v>1953</v>
      </c>
      <c r="E24">
        <v>2073</v>
      </c>
      <c r="F24">
        <v>2106</v>
      </c>
      <c r="G24">
        <v>2115</v>
      </c>
      <c r="H24">
        <v>2094</v>
      </c>
      <c r="I24">
        <v>2067</v>
      </c>
      <c r="J24">
        <v>2040</v>
      </c>
      <c r="K24">
        <v>2073</v>
      </c>
      <c r="L24">
        <v>2103</v>
      </c>
      <c r="M24">
        <v>2142</v>
      </c>
      <c r="N24">
        <v>2178</v>
      </c>
      <c r="O24">
        <v>2211</v>
      </c>
      <c r="P24">
        <v>2244</v>
      </c>
      <c r="Q24">
        <v>2277</v>
      </c>
      <c r="R24">
        <v>2304</v>
      </c>
      <c r="S24">
        <v>2328</v>
      </c>
      <c r="T24">
        <v>2358</v>
      </c>
      <c r="U24">
        <v>2385</v>
      </c>
      <c r="V24">
        <v>2409</v>
      </c>
      <c r="W24">
        <v>2436</v>
      </c>
      <c r="X24">
        <v>2466</v>
      </c>
      <c r="Y24">
        <v>2490</v>
      </c>
      <c r="Z24">
        <v>2514</v>
      </c>
      <c r="AA24">
        <v>2544</v>
      </c>
      <c r="AB24">
        <v>2568</v>
      </c>
      <c r="AC24">
        <v>2592</v>
      </c>
      <c r="AD24">
        <v>2613</v>
      </c>
      <c r="AE24">
        <v>2637</v>
      </c>
      <c r="AF24">
        <v>2658</v>
      </c>
    </row>
    <row r="25" spans="1:32">
      <c r="A25" t="s">
        <v>3396</v>
      </c>
      <c r="B25">
        <v>12</v>
      </c>
      <c r="C25">
        <v>15</v>
      </c>
      <c r="D25">
        <v>21</v>
      </c>
      <c r="E25">
        <v>24</v>
      </c>
      <c r="F25">
        <v>30</v>
      </c>
      <c r="G25">
        <v>36</v>
      </c>
      <c r="H25">
        <v>45</v>
      </c>
      <c r="I25">
        <v>57</v>
      </c>
      <c r="J25">
        <v>72</v>
      </c>
      <c r="K25">
        <v>93</v>
      </c>
      <c r="L25">
        <v>123</v>
      </c>
      <c r="M25">
        <v>153</v>
      </c>
      <c r="N25">
        <v>192</v>
      </c>
      <c r="O25">
        <v>234</v>
      </c>
      <c r="P25">
        <v>285</v>
      </c>
      <c r="Q25">
        <v>339</v>
      </c>
      <c r="R25">
        <v>399</v>
      </c>
      <c r="S25">
        <v>459</v>
      </c>
      <c r="T25">
        <v>519</v>
      </c>
      <c r="U25">
        <v>579</v>
      </c>
      <c r="V25">
        <v>636</v>
      </c>
      <c r="W25">
        <v>690</v>
      </c>
      <c r="X25">
        <v>738</v>
      </c>
      <c r="Y25">
        <v>786</v>
      </c>
      <c r="Z25">
        <v>828</v>
      </c>
      <c r="AA25">
        <v>870</v>
      </c>
      <c r="AB25">
        <v>906</v>
      </c>
      <c r="AC25">
        <v>942</v>
      </c>
      <c r="AD25">
        <v>972</v>
      </c>
      <c r="AE25">
        <v>1002</v>
      </c>
      <c r="AF25">
        <v>1032</v>
      </c>
    </row>
    <row r="27" spans="1:32">
      <c r="A27" s="1" t="s">
        <v>3381</v>
      </c>
    </row>
    <row r="28" spans="1:32">
      <c r="A28" t="s">
        <v>3373</v>
      </c>
      <c r="B28">
        <v>2020</v>
      </c>
      <c r="C28">
        <v>2021</v>
      </c>
      <c r="D28">
        <v>2022</v>
      </c>
      <c r="E28">
        <v>2023</v>
      </c>
      <c r="F28">
        <v>2024</v>
      </c>
      <c r="G28">
        <v>2025</v>
      </c>
      <c r="H28">
        <v>2026</v>
      </c>
      <c r="I28">
        <v>2027</v>
      </c>
      <c r="J28">
        <v>2028</v>
      </c>
      <c r="K28">
        <v>2029</v>
      </c>
      <c r="L28">
        <v>2030</v>
      </c>
      <c r="M28">
        <v>2031</v>
      </c>
      <c r="N28">
        <v>2032</v>
      </c>
      <c r="O28">
        <v>2033</v>
      </c>
      <c r="P28">
        <v>2034</v>
      </c>
      <c r="Q28">
        <v>2035</v>
      </c>
      <c r="R28">
        <v>2036</v>
      </c>
      <c r="S28">
        <v>2037</v>
      </c>
      <c r="T28">
        <v>2038</v>
      </c>
      <c r="U28">
        <v>2039</v>
      </c>
      <c r="V28">
        <v>2040</v>
      </c>
      <c r="W28">
        <v>2041</v>
      </c>
      <c r="X28">
        <v>2042</v>
      </c>
      <c r="Y28">
        <v>2043</v>
      </c>
      <c r="Z28">
        <v>2044</v>
      </c>
      <c r="AA28">
        <v>2045</v>
      </c>
      <c r="AB28">
        <v>2046</v>
      </c>
      <c r="AC28">
        <v>2047</v>
      </c>
      <c r="AD28">
        <v>2048</v>
      </c>
      <c r="AE28">
        <v>2049</v>
      </c>
      <c r="AF28">
        <v>2050</v>
      </c>
    </row>
    <row r="29" spans="1:32">
      <c r="A29" t="s">
        <v>3374</v>
      </c>
      <c r="B29" s="57">
        <f t="shared" ref="B29:AF29" si="0">B19/SUM(B$19:B$25)</f>
        <v>1.650872218881811E-2</v>
      </c>
      <c r="C29" s="57">
        <f t="shared" si="0"/>
        <v>2.5720919756939725E-2</v>
      </c>
      <c r="D29" s="57">
        <f t="shared" si="0"/>
        <v>4.2211197396420444E-2</v>
      </c>
      <c r="E29" s="57">
        <f t="shared" si="0"/>
        <v>6.1754528666172294E-2</v>
      </c>
      <c r="F29" s="57">
        <f t="shared" si="0"/>
        <v>8.6444988992676622E-2</v>
      </c>
      <c r="G29" s="57">
        <f t="shared" si="0"/>
        <v>0.11508978791314754</v>
      </c>
      <c r="H29" s="57">
        <f t="shared" si="0"/>
        <v>0.1423498985223533</v>
      </c>
      <c r="I29" s="57">
        <f t="shared" si="0"/>
        <v>0.16709202046859911</v>
      </c>
      <c r="J29" s="57">
        <f t="shared" si="0"/>
        <v>0.18869620902088391</v>
      </c>
      <c r="K29" s="57">
        <f t="shared" si="0"/>
        <v>0.20832460043328452</v>
      </c>
      <c r="L29" s="57">
        <f t="shared" si="0"/>
        <v>0.22888945668562335</v>
      </c>
      <c r="M29" s="57">
        <f t="shared" si="0"/>
        <v>0.24535227615452435</v>
      </c>
      <c r="N29" s="57">
        <f t="shared" si="0"/>
        <v>0.2593839363224501</v>
      </c>
      <c r="O29" s="57">
        <f t="shared" si="0"/>
        <v>0.27266878019393226</v>
      </c>
      <c r="P29" s="57">
        <f t="shared" si="0"/>
        <v>0.28400582223935278</v>
      </c>
      <c r="Q29" s="57">
        <f t="shared" si="0"/>
        <v>0.29456797298796633</v>
      </c>
      <c r="R29" s="57">
        <f t="shared" si="0"/>
        <v>0.30515006522046739</v>
      </c>
      <c r="S29" s="57">
        <f t="shared" si="0"/>
        <v>0.3151983205949816</v>
      </c>
      <c r="T29" s="57">
        <f t="shared" si="0"/>
        <v>0.32583197661187263</v>
      </c>
      <c r="U29" s="57">
        <f t="shared" si="0"/>
        <v>0.33487032906925285</v>
      </c>
      <c r="V29" s="57">
        <f t="shared" si="0"/>
        <v>0.34431158320656369</v>
      </c>
      <c r="W29" s="57">
        <f t="shared" si="0"/>
        <v>0.35407817932283486</v>
      </c>
      <c r="X29" s="57">
        <f t="shared" si="0"/>
        <v>0.36301598074097552</v>
      </c>
      <c r="Y29" s="57">
        <f t="shared" si="0"/>
        <v>0.37267466704282326</v>
      </c>
      <c r="Z29" s="57">
        <f t="shared" si="0"/>
        <v>0.3825754580323476</v>
      </c>
      <c r="AA29" s="57">
        <f t="shared" si="0"/>
        <v>0.3915250022640257</v>
      </c>
      <c r="AB29" s="57">
        <f t="shared" si="0"/>
        <v>0.40078009600747744</v>
      </c>
      <c r="AC29" s="57">
        <f t="shared" si="0"/>
        <v>0.41068385298473431</v>
      </c>
      <c r="AD29" s="57">
        <f t="shared" si="0"/>
        <v>0.41910462797370385</v>
      </c>
      <c r="AE29" s="57">
        <f t="shared" si="0"/>
        <v>0.42766360453590085</v>
      </c>
      <c r="AF29" s="57">
        <f t="shared" si="0"/>
        <v>0.43625192528551504</v>
      </c>
    </row>
    <row r="30" spans="1:32">
      <c r="A30" t="s">
        <v>3375</v>
      </c>
      <c r="B30" s="57">
        <f t="shared" ref="B30:AF30" si="1">B20/SUM(B$19:B$25)</f>
        <v>9.2797255772235368E-5</v>
      </c>
      <c r="C30" s="57">
        <f t="shared" si="1"/>
        <v>9.7242468453687464E-5</v>
      </c>
      <c r="D30" s="57">
        <f t="shared" si="1"/>
        <v>8.4351895810001311E-5</v>
      </c>
      <c r="E30" s="57">
        <f t="shared" si="1"/>
        <v>8.6069799645685949E-5</v>
      </c>
      <c r="F30" s="57">
        <f t="shared" si="1"/>
        <v>9.2559951062896778E-5</v>
      </c>
      <c r="G30" s="57">
        <f t="shared" si="1"/>
        <v>9.102366344882352E-5</v>
      </c>
      <c r="H30" s="57">
        <f t="shared" si="1"/>
        <v>8.9192941296921345E-5</v>
      </c>
      <c r="I30" s="57">
        <f t="shared" si="1"/>
        <v>8.8395577396506878E-5</v>
      </c>
      <c r="J30" s="57">
        <f t="shared" si="1"/>
        <v>8.8780832556344518E-5</v>
      </c>
      <c r="K30" s="57">
        <f t="shared" si="1"/>
        <v>9.2667212387404673E-5</v>
      </c>
      <c r="L30" s="57">
        <f t="shared" si="1"/>
        <v>9.7807035363788457E-5</v>
      </c>
      <c r="M30" s="57">
        <f t="shared" si="1"/>
        <v>1.0214036587668172E-4</v>
      </c>
      <c r="N30" s="57">
        <f t="shared" si="1"/>
        <v>1.082907284112433E-4</v>
      </c>
      <c r="O30" s="57">
        <f t="shared" si="1"/>
        <v>1.1481377799282965E-4</v>
      </c>
      <c r="P30" s="57">
        <f t="shared" si="1"/>
        <v>1.2252945169035167E-4</v>
      </c>
      <c r="Q30" s="57">
        <f t="shared" si="1"/>
        <v>1.3047648644466938E-4</v>
      </c>
      <c r="R30" s="57">
        <f t="shared" si="1"/>
        <v>1.3775690577678547E-4</v>
      </c>
      <c r="S30" s="57">
        <f t="shared" si="1"/>
        <v>1.4420102645452829E-4</v>
      </c>
      <c r="T30" s="57">
        <f t="shared" si="1"/>
        <v>1.5022112075838246E-4</v>
      </c>
      <c r="U30" s="57">
        <f t="shared" si="1"/>
        <v>1.5454377517118997E-4</v>
      </c>
      <c r="V30" s="57">
        <f t="shared" si="1"/>
        <v>1.5773209388984376E-4</v>
      </c>
      <c r="W30" s="57">
        <f t="shared" si="1"/>
        <v>1.5987456842102488E-4</v>
      </c>
      <c r="X30" s="57">
        <f t="shared" si="1"/>
        <v>1.6091058746582818E-4</v>
      </c>
      <c r="Y30" s="57">
        <f t="shared" si="1"/>
        <v>1.6136319875494423E-4</v>
      </c>
      <c r="Z30" s="57">
        <f t="shared" si="1"/>
        <v>1.6101583737606123E-4</v>
      </c>
      <c r="AA30" s="57">
        <f t="shared" si="1"/>
        <v>1.6003405579225602E-4</v>
      </c>
      <c r="AB30" s="57">
        <f t="shared" si="1"/>
        <v>1.5861235175075434E-4</v>
      </c>
      <c r="AC30" s="57">
        <f t="shared" si="1"/>
        <v>1.5663808799646926E-4</v>
      </c>
      <c r="AD30" s="57">
        <f t="shared" si="1"/>
        <v>1.5445186927006839E-4</v>
      </c>
      <c r="AE30" s="57">
        <f t="shared" si="1"/>
        <v>1.5200187351146422E-4</v>
      </c>
      <c r="AF30" s="57">
        <f t="shared" si="1"/>
        <v>1.4948566628998129E-4</v>
      </c>
    </row>
    <row r="31" spans="1:32">
      <c r="A31" t="s">
        <v>3376</v>
      </c>
      <c r="B31" s="57">
        <f t="shared" ref="B31:AF35" si="2">B21/SUM(B$19:B$25)</f>
        <v>0.97803687807133555</v>
      </c>
      <c r="C31" s="57">
        <f t="shared" si="2"/>
        <v>0.96828446931165857</v>
      </c>
      <c r="D31" s="57">
        <f t="shared" si="2"/>
        <v>0.95119221003612908</v>
      </c>
      <c r="E31" s="57">
        <f t="shared" si="2"/>
        <v>0.93137513855933651</v>
      </c>
      <c r="F31" s="57">
        <f t="shared" si="2"/>
        <v>0.90629551707396017</v>
      </c>
      <c r="G31" s="57">
        <f t="shared" si="2"/>
        <v>0.87725611333763609</v>
      </c>
      <c r="H31" s="57">
        <f t="shared" si="2"/>
        <v>0.84948748412668895</v>
      </c>
      <c r="I31" s="57">
        <f t="shared" si="2"/>
        <v>0.82418052402899056</v>
      </c>
      <c r="J31" s="57">
        <f t="shared" si="2"/>
        <v>0.80185746030720417</v>
      </c>
      <c r="K31" s="57">
        <f t="shared" si="2"/>
        <v>0.78119081970182058</v>
      </c>
      <c r="L31" s="57">
        <f t="shared" si="2"/>
        <v>0.7594000032355358</v>
      </c>
      <c r="M31" s="57">
        <f t="shared" si="2"/>
        <v>0.74143115287698835</v>
      </c>
      <c r="N31" s="57">
        <f t="shared" si="2"/>
        <v>0.72573486885033456</v>
      </c>
      <c r="O31" s="57">
        <f t="shared" si="2"/>
        <v>0.71065727675054946</v>
      </c>
      <c r="P31" s="57">
        <f t="shared" si="2"/>
        <v>0.69738875588064986</v>
      </c>
      <c r="Q31" s="57">
        <f t="shared" si="2"/>
        <v>0.68485551299565406</v>
      </c>
      <c r="R31" s="57">
        <f t="shared" si="2"/>
        <v>0.67239627599952512</v>
      </c>
      <c r="S31" s="57">
        <f t="shared" si="2"/>
        <v>0.66063011608519451</v>
      </c>
      <c r="T31" s="57">
        <f t="shared" si="2"/>
        <v>0.64842296211446993</v>
      </c>
      <c r="U31" s="57">
        <f t="shared" si="2"/>
        <v>0.63815366685097963</v>
      </c>
      <c r="V31" s="57">
        <f t="shared" si="2"/>
        <v>0.62769734255135223</v>
      </c>
      <c r="W31" s="57">
        <f t="shared" si="2"/>
        <v>0.617146840082062</v>
      </c>
      <c r="X31" s="57">
        <f t="shared" si="2"/>
        <v>0.60768407394781676</v>
      </c>
      <c r="Y31" s="57">
        <f t="shared" si="2"/>
        <v>0.59765680101059637</v>
      </c>
      <c r="Z31" s="57">
        <f t="shared" si="2"/>
        <v>0.58754210524150552</v>
      </c>
      <c r="AA31" s="57">
        <f t="shared" si="2"/>
        <v>0.57852670838531506</v>
      </c>
      <c r="AB31" s="57">
        <f t="shared" si="2"/>
        <v>0.56930477965047899</v>
      </c>
      <c r="AC31" s="57">
        <f t="shared" si="2"/>
        <v>0.55954605878738739</v>
      </c>
      <c r="AD31" s="57">
        <f t="shared" si="2"/>
        <v>0.55133085841893437</v>
      </c>
      <c r="AE31" s="57">
        <f t="shared" si="2"/>
        <v>0.54301638291510723</v>
      </c>
      <c r="AF31" s="57">
        <f t="shared" si="2"/>
        <v>0.53472177217814576</v>
      </c>
    </row>
    <row r="32" spans="1:32">
      <c r="A32" t="s">
        <v>3377</v>
      </c>
      <c r="B32" s="57">
        <f t="shared" si="2"/>
        <v>1.0772616493948946E-3</v>
      </c>
      <c r="C32" s="57">
        <f t="shared" si="2"/>
        <v>1.3051717742309085E-3</v>
      </c>
      <c r="D32" s="57">
        <f t="shared" si="2"/>
        <v>1.3980469495794201E-3</v>
      </c>
      <c r="E32" s="57">
        <f t="shared" si="2"/>
        <v>1.6353261932680332E-3</v>
      </c>
      <c r="F32" s="57">
        <f t="shared" si="2"/>
        <v>1.7827908204723813E-3</v>
      </c>
      <c r="G32" s="57">
        <f t="shared" si="2"/>
        <v>1.9156168153536706E-3</v>
      </c>
      <c r="H32" s="57">
        <f t="shared" si="2"/>
        <v>2.0373143738178384E-3</v>
      </c>
      <c r="I32" s="57">
        <f t="shared" si="2"/>
        <v>2.1586931375903013E-3</v>
      </c>
      <c r="J32" s="57">
        <f t="shared" si="2"/>
        <v>2.2754940609504832E-3</v>
      </c>
      <c r="K32" s="57">
        <f t="shared" si="2"/>
        <v>2.4006405356737049E-3</v>
      </c>
      <c r="L32" s="57">
        <f t="shared" si="2"/>
        <v>2.5332269146684247E-3</v>
      </c>
      <c r="M32" s="57">
        <f t="shared" si="2"/>
        <v>2.6565078351960497E-3</v>
      </c>
      <c r="N32" s="57">
        <f t="shared" si="2"/>
        <v>2.7829985507578643E-3</v>
      </c>
      <c r="O32" s="57">
        <f t="shared" si="2"/>
        <v>2.8990782041864232E-3</v>
      </c>
      <c r="P32" s="57">
        <f t="shared" si="2"/>
        <v>3.0234383404302329E-3</v>
      </c>
      <c r="Q32" s="57">
        <f t="shared" si="2"/>
        <v>3.1334762452972348E-3</v>
      </c>
      <c r="R32" s="57">
        <f t="shared" si="2"/>
        <v>3.2412897630688751E-3</v>
      </c>
      <c r="S32" s="57">
        <f t="shared" si="2"/>
        <v>3.3428960131090977E-3</v>
      </c>
      <c r="T32" s="57">
        <f t="shared" si="2"/>
        <v>3.4553223461369041E-3</v>
      </c>
      <c r="U32" s="57">
        <f t="shared" si="2"/>
        <v>3.5503903661283955E-3</v>
      </c>
      <c r="V32" s="57">
        <f t="shared" si="2"/>
        <v>3.6499370221388899E-3</v>
      </c>
      <c r="W32" s="57">
        <f t="shared" si="2"/>
        <v>3.7479249734424119E-3</v>
      </c>
      <c r="X32" s="57">
        <f t="shared" si="2"/>
        <v>3.8443989995337984E-3</v>
      </c>
      <c r="Y32" s="57">
        <f t="shared" si="2"/>
        <v>3.9342048836043418E-3</v>
      </c>
      <c r="Z32" s="57">
        <f t="shared" si="2"/>
        <v>4.0124826699419885E-3</v>
      </c>
      <c r="AA32" s="57">
        <f t="shared" si="2"/>
        <v>4.0973942957456613E-3</v>
      </c>
      <c r="AB32" s="57">
        <f t="shared" si="2"/>
        <v>4.1823572751119959E-3</v>
      </c>
      <c r="AC32" s="57">
        <f t="shared" si="2"/>
        <v>4.2573515233203449E-3</v>
      </c>
      <c r="AD32" s="57">
        <f t="shared" si="2"/>
        <v>4.3353348895978855E-3</v>
      </c>
      <c r="AE32" s="57">
        <f t="shared" si="2"/>
        <v>4.4139090551581217E-3</v>
      </c>
      <c r="AF32" s="57">
        <f t="shared" si="2"/>
        <v>4.4877482030120557E-3</v>
      </c>
    </row>
    <row r="33" spans="1:32">
      <c r="A33" t="s">
        <v>3378</v>
      </c>
      <c r="B33" s="57">
        <f t="shared" si="2"/>
        <v>4.1995277583808527E-3</v>
      </c>
      <c r="C33" s="57">
        <f t="shared" si="2"/>
        <v>4.5137429567935075E-3</v>
      </c>
      <c r="D33" s="57">
        <f t="shared" si="2"/>
        <v>5.0239440514220132E-3</v>
      </c>
      <c r="E33" s="57">
        <f t="shared" si="2"/>
        <v>5.0562360266431785E-3</v>
      </c>
      <c r="F33" s="57">
        <f t="shared" si="2"/>
        <v>5.2911915607605168E-3</v>
      </c>
      <c r="G33" s="57">
        <f t="shared" si="2"/>
        <v>5.5551471435499825E-3</v>
      </c>
      <c r="H33" s="57">
        <f t="shared" si="2"/>
        <v>5.9453902538962114E-3</v>
      </c>
      <c r="I33" s="57">
        <f t="shared" si="2"/>
        <v>6.3910885152455889E-3</v>
      </c>
      <c r="J33" s="57">
        <f t="shared" si="2"/>
        <v>6.9939010448089008E-3</v>
      </c>
      <c r="K33" s="57">
        <f t="shared" si="2"/>
        <v>7.9014657714060327E-3</v>
      </c>
      <c r="L33" s="57">
        <f t="shared" si="2"/>
        <v>8.9878737800208625E-3</v>
      </c>
      <c r="M33" s="57">
        <f t="shared" si="2"/>
        <v>1.036412039058901E-2</v>
      </c>
      <c r="N33" s="57">
        <f t="shared" si="2"/>
        <v>1.1893565823446113E-2</v>
      </c>
      <c r="O33" s="57">
        <f t="shared" si="2"/>
        <v>1.3561240905372715E-2</v>
      </c>
      <c r="P33" s="57">
        <f t="shared" si="2"/>
        <v>1.5357788410932908E-2</v>
      </c>
      <c r="Q33" s="57">
        <f t="shared" si="2"/>
        <v>1.7207892014923055E-2</v>
      </c>
      <c r="R33" s="57">
        <f t="shared" si="2"/>
        <v>1.8966963392944226E-2</v>
      </c>
      <c r="S33" s="57">
        <f t="shared" si="2"/>
        <v>2.0574027076982186E-2</v>
      </c>
      <c r="T33" s="57">
        <f t="shared" si="2"/>
        <v>2.2026083117937537E-2</v>
      </c>
      <c r="U33" s="57">
        <f t="shared" si="2"/>
        <v>2.315486807403172E-2</v>
      </c>
      <c r="V33" s="57">
        <f t="shared" si="2"/>
        <v>2.4064726048740114E-2</v>
      </c>
      <c r="W33" s="57">
        <f t="shared" si="2"/>
        <v>2.4746025198479918E-2</v>
      </c>
      <c r="X33" s="57">
        <f t="shared" si="2"/>
        <v>2.5171178463135119E-2</v>
      </c>
      <c r="Y33" s="57">
        <f t="shared" si="2"/>
        <v>2.5447459154078332E-2</v>
      </c>
      <c r="Z33" s="57">
        <f t="shared" si="2"/>
        <v>2.5581634001059575E-2</v>
      </c>
      <c r="AA33" s="57">
        <f t="shared" si="2"/>
        <v>2.5561607091746194E-2</v>
      </c>
      <c r="AB33" s="57">
        <f t="shared" si="2"/>
        <v>2.5443519506555393E-2</v>
      </c>
      <c r="AC33" s="57">
        <f t="shared" si="2"/>
        <v>2.5224110299208253E-2</v>
      </c>
      <c r="AD33" s="57">
        <f t="shared" si="2"/>
        <v>2.4941751355858553E-2</v>
      </c>
      <c r="AE33" s="57">
        <f t="shared" si="2"/>
        <v>2.4620105782699183E-2</v>
      </c>
      <c r="AF33" s="57">
        <f t="shared" si="2"/>
        <v>2.4254268542743439E-2</v>
      </c>
    </row>
    <row r="34" spans="1:32">
      <c r="A34" t="s">
        <v>3379</v>
      </c>
      <c r="B34" s="57">
        <f t="shared" si="2"/>
        <v>8.4210496715388908E-5</v>
      </c>
      <c r="C34" s="57">
        <f t="shared" si="2"/>
        <v>7.7736604575071689E-5</v>
      </c>
      <c r="D34" s="57">
        <f t="shared" si="2"/>
        <v>8.9289567759855045E-5</v>
      </c>
      <c r="E34" s="57">
        <f t="shared" si="2"/>
        <v>9.1639802088087823E-5</v>
      </c>
      <c r="F34" s="57">
        <f t="shared" si="2"/>
        <v>9.1646101052402729E-5</v>
      </c>
      <c r="G34" s="57">
        <f t="shared" si="2"/>
        <v>9.076617076579997E-5</v>
      </c>
      <c r="H34" s="57">
        <f t="shared" si="2"/>
        <v>8.8811231134452358E-5</v>
      </c>
      <c r="I34" s="57">
        <f t="shared" si="2"/>
        <v>8.6882386342643708E-5</v>
      </c>
      <c r="J34" s="57">
        <f t="shared" si="2"/>
        <v>8.5149458587185161E-5</v>
      </c>
      <c r="K34" s="57">
        <f t="shared" si="2"/>
        <v>8.5950394308317621E-5</v>
      </c>
      <c r="L34" s="57">
        <f t="shared" si="2"/>
        <v>8.6569105795474368E-5</v>
      </c>
      <c r="M34" s="57">
        <f t="shared" si="2"/>
        <v>8.7548885037155754E-5</v>
      </c>
      <c r="N34" s="57">
        <f t="shared" si="2"/>
        <v>8.8534987417300271E-5</v>
      </c>
      <c r="O34" s="57">
        <f t="shared" si="2"/>
        <v>8.9353489314377465E-5</v>
      </c>
      <c r="P34" s="57">
        <f t="shared" si="2"/>
        <v>9.0208690811400638E-5</v>
      </c>
      <c r="Q34" s="57">
        <f t="shared" si="2"/>
        <v>9.1105476735514322E-5</v>
      </c>
      <c r="R34" s="57">
        <f t="shared" si="2"/>
        <v>9.1758285894684511E-5</v>
      </c>
      <c r="S34" s="57">
        <f t="shared" si="2"/>
        <v>9.225061543999502E-5</v>
      </c>
      <c r="T34" s="57">
        <f t="shared" si="2"/>
        <v>9.2971496784321743E-5</v>
      </c>
      <c r="U34" s="57">
        <f t="shared" si="2"/>
        <v>9.3502512375263338E-5</v>
      </c>
      <c r="V34" s="57">
        <f t="shared" si="2"/>
        <v>9.389093505822426E-5</v>
      </c>
      <c r="W34" s="57">
        <f t="shared" si="2"/>
        <v>9.4413199678452516E-5</v>
      </c>
      <c r="X34" s="57">
        <f t="shared" si="2"/>
        <v>9.5020476219045082E-5</v>
      </c>
      <c r="Y34" s="57">
        <f t="shared" si="2"/>
        <v>9.5392774192737693E-5</v>
      </c>
      <c r="Z34" s="57">
        <f t="shared" si="2"/>
        <v>9.5763855018551672E-5</v>
      </c>
      <c r="AA34" s="57">
        <f t="shared" si="2"/>
        <v>9.6315741172344299E-5</v>
      </c>
      <c r="AB34" s="57">
        <f t="shared" si="2"/>
        <v>9.6566268206718143E-5</v>
      </c>
      <c r="AC34" s="57">
        <f t="shared" si="2"/>
        <v>9.6806371980650527E-5</v>
      </c>
      <c r="AD34" s="57">
        <f t="shared" si="2"/>
        <v>9.6921886263854164E-5</v>
      </c>
      <c r="AE34" s="57">
        <f t="shared" si="2"/>
        <v>9.7100034023675169E-5</v>
      </c>
      <c r="AF34" s="57">
        <f t="shared" si="2"/>
        <v>9.7099926930295771E-5</v>
      </c>
    </row>
    <row r="35" spans="1:32">
      <c r="A35" t="s">
        <v>3380</v>
      </c>
      <c r="B35" s="57">
        <f t="shared" si="2"/>
        <v>6.0257958293659324E-7</v>
      </c>
      <c r="C35" s="57">
        <f t="shared" si="2"/>
        <v>7.1712734847852108E-7</v>
      </c>
      <c r="D35" s="57">
        <f t="shared" si="2"/>
        <v>9.6010287913822634E-7</v>
      </c>
      <c r="E35" s="57">
        <f t="shared" si="2"/>
        <v>1.0609528461717837E-6</v>
      </c>
      <c r="F35" s="57">
        <f t="shared" si="2"/>
        <v>1.3055000149914918E-6</v>
      </c>
      <c r="G35" s="57">
        <f t="shared" si="2"/>
        <v>1.5449560981412762E-6</v>
      </c>
      <c r="H35" s="57">
        <f t="shared" si="2"/>
        <v>1.9085508123449649E-6</v>
      </c>
      <c r="I35" s="57">
        <f t="shared" si="2"/>
        <v>2.395885835283353E-6</v>
      </c>
      <c r="J35" s="57">
        <f t="shared" si="2"/>
        <v>3.005275008959476E-6</v>
      </c>
      <c r="K35" s="57">
        <f t="shared" si="2"/>
        <v>3.8559511194758989E-6</v>
      </c>
      <c r="L35" s="57">
        <f t="shared" si="2"/>
        <v>5.0632429923173318E-6</v>
      </c>
      <c r="M35" s="57">
        <f t="shared" si="2"/>
        <v>6.2534917883682685E-6</v>
      </c>
      <c r="N35" s="57">
        <f t="shared" si="2"/>
        <v>7.8047371827923099E-6</v>
      </c>
      <c r="O35" s="57">
        <f t="shared" si="2"/>
        <v>9.4566786519965285E-6</v>
      </c>
      <c r="P35" s="57">
        <f t="shared" si="2"/>
        <v>1.1456986132463985E-5</v>
      </c>
      <c r="Q35" s="57">
        <f t="shared" si="2"/>
        <v>1.3563792979068667E-5</v>
      </c>
      <c r="R35" s="57">
        <f t="shared" si="2"/>
        <v>1.5890432322907605E-5</v>
      </c>
      <c r="S35" s="57">
        <f t="shared" si="2"/>
        <v>1.8188587838040254E-5</v>
      </c>
      <c r="T35" s="57">
        <f t="shared" si="2"/>
        <v>2.0463192040315091E-5</v>
      </c>
      <c r="U35" s="57">
        <f t="shared" si="2"/>
        <v>2.2699352060912986E-5</v>
      </c>
      <c r="V35" s="57">
        <f t="shared" si="2"/>
        <v>2.4788142256965811E-5</v>
      </c>
      <c r="W35" s="57">
        <f t="shared" si="2"/>
        <v>2.6742655081335072E-5</v>
      </c>
      <c r="X35" s="57">
        <f t="shared" si="2"/>
        <v>2.8436784853874807E-5</v>
      </c>
      <c r="Y35" s="57">
        <f t="shared" si="2"/>
        <v>3.0111935949996718E-5</v>
      </c>
      <c r="Z35" s="57">
        <f t="shared" si="2"/>
        <v>3.1540362750740171E-5</v>
      </c>
      <c r="AA35" s="57">
        <f t="shared" si="2"/>
        <v>3.2938166202806423E-5</v>
      </c>
      <c r="AB35" s="57">
        <f t="shared" si="2"/>
        <v>3.4068940418725328E-5</v>
      </c>
      <c r="AC35" s="57">
        <f t="shared" si="2"/>
        <v>3.5181945372597528E-5</v>
      </c>
      <c r="AD35" s="57">
        <f t="shared" si="2"/>
        <v>3.6053606371399254E-5</v>
      </c>
      <c r="AE35" s="57">
        <f t="shared" si="2"/>
        <v>3.6895803599439716E-5</v>
      </c>
      <c r="AF35" s="57">
        <f t="shared" si="2"/>
        <v>3.7700197363455692E-5</v>
      </c>
    </row>
    <row r="38" spans="1:32">
      <c r="A38" t="s">
        <v>3373</v>
      </c>
      <c r="B38">
        <v>2020</v>
      </c>
      <c r="C38">
        <v>2021</v>
      </c>
      <c r="D38">
        <v>2022</v>
      </c>
      <c r="E38">
        <v>2023</v>
      </c>
      <c r="F38">
        <v>2024</v>
      </c>
      <c r="G38">
        <v>2025</v>
      </c>
      <c r="H38">
        <v>2026</v>
      </c>
      <c r="I38">
        <v>2027</v>
      </c>
      <c r="J38">
        <v>2028</v>
      </c>
      <c r="K38">
        <v>2029</v>
      </c>
      <c r="L38">
        <v>2030</v>
      </c>
      <c r="M38">
        <v>2031</v>
      </c>
      <c r="N38">
        <v>2032</v>
      </c>
      <c r="O38">
        <v>2033</v>
      </c>
      <c r="P38">
        <v>2034</v>
      </c>
      <c r="Q38">
        <v>2035</v>
      </c>
      <c r="R38">
        <v>2036</v>
      </c>
      <c r="S38">
        <v>2037</v>
      </c>
      <c r="T38">
        <v>2038</v>
      </c>
      <c r="U38">
        <v>2039</v>
      </c>
      <c r="V38">
        <v>2040</v>
      </c>
      <c r="W38">
        <v>2041</v>
      </c>
      <c r="X38">
        <v>2042</v>
      </c>
      <c r="Y38">
        <v>2043</v>
      </c>
      <c r="Z38">
        <v>2044</v>
      </c>
      <c r="AA38">
        <v>2045</v>
      </c>
      <c r="AB38">
        <v>2046</v>
      </c>
      <c r="AC38">
        <v>2047</v>
      </c>
      <c r="AD38">
        <v>2048</v>
      </c>
      <c r="AE38">
        <v>2049</v>
      </c>
      <c r="AF38">
        <v>2050</v>
      </c>
    </row>
    <row r="39" spans="1:32">
      <c r="A39" t="s">
        <v>3382</v>
      </c>
      <c r="B39">
        <v>1.67</v>
      </c>
      <c r="C39">
        <v>1.67</v>
      </c>
      <c r="D39" s="4">
        <v>1.67</v>
      </c>
      <c r="E39" s="4">
        <v>1.67</v>
      </c>
      <c r="F39" s="4">
        <v>1.67</v>
      </c>
      <c r="G39" s="4">
        <v>1.67</v>
      </c>
      <c r="H39" s="4">
        <v>1.67</v>
      </c>
      <c r="I39" s="4">
        <v>1.67</v>
      </c>
      <c r="J39" s="4">
        <v>1.67</v>
      </c>
      <c r="K39" s="4">
        <v>1.67</v>
      </c>
      <c r="L39" s="4">
        <v>1.67</v>
      </c>
      <c r="M39" s="4">
        <v>1.67</v>
      </c>
      <c r="N39" s="4">
        <v>1.67</v>
      </c>
      <c r="O39" s="4">
        <v>1.67</v>
      </c>
      <c r="P39" s="4">
        <v>1.67</v>
      </c>
      <c r="Q39" s="4">
        <v>1.67</v>
      </c>
      <c r="R39" s="4">
        <v>1.67</v>
      </c>
      <c r="S39" s="4">
        <v>1.67</v>
      </c>
      <c r="T39" s="4">
        <v>1.67</v>
      </c>
      <c r="U39" s="4">
        <v>1.67</v>
      </c>
      <c r="V39" s="4">
        <v>1.67</v>
      </c>
      <c r="W39" s="4">
        <v>1.67</v>
      </c>
      <c r="X39" s="4">
        <v>1.67</v>
      </c>
      <c r="Y39" s="4">
        <v>1.67</v>
      </c>
      <c r="Z39" s="4">
        <v>1.67</v>
      </c>
      <c r="AA39" s="4">
        <v>1.67</v>
      </c>
      <c r="AB39" s="4">
        <v>1.67</v>
      </c>
      <c r="AC39" s="4">
        <v>1.67</v>
      </c>
      <c r="AD39" s="4">
        <v>1.67</v>
      </c>
      <c r="AE39" s="4">
        <v>1.67</v>
      </c>
      <c r="AF39" s="4">
        <v>1.67</v>
      </c>
    </row>
    <row r="41" spans="1:32">
      <c r="A41" s="2" t="s">
        <v>606</v>
      </c>
      <c r="B41" s="3"/>
    </row>
    <row r="42" spans="1:32">
      <c r="A42" t="s">
        <v>607</v>
      </c>
      <c r="B42">
        <v>120476</v>
      </c>
    </row>
    <row r="43" spans="1:32">
      <c r="A43" t="s">
        <v>608</v>
      </c>
      <c r="B43">
        <v>137452</v>
      </c>
    </row>
    <row r="45" spans="1:32">
      <c r="A45" t="s">
        <v>3383</v>
      </c>
      <c r="B45">
        <v>3412.14</v>
      </c>
    </row>
    <row r="47" spans="1:32">
      <c r="A47" t="s">
        <v>3384</v>
      </c>
      <c r="B47">
        <v>33.700000000000003</v>
      </c>
    </row>
    <row r="49" spans="1:34">
      <c r="A49" t="s">
        <v>3385</v>
      </c>
    </row>
    <row r="50" spans="1:34">
      <c r="A50" s="1" t="s">
        <v>3386</v>
      </c>
      <c r="B50">
        <v>2021</v>
      </c>
      <c r="C50">
        <v>2022</v>
      </c>
      <c r="D50">
        <v>2023</v>
      </c>
      <c r="E50">
        <v>2024</v>
      </c>
      <c r="F50">
        <v>2025</v>
      </c>
      <c r="G50">
        <v>2026</v>
      </c>
      <c r="H50">
        <v>2027</v>
      </c>
      <c r="I50">
        <v>2028</v>
      </c>
      <c r="J50">
        <v>2029</v>
      </c>
      <c r="K50">
        <v>2030</v>
      </c>
      <c r="L50">
        <v>2031</v>
      </c>
      <c r="M50">
        <v>2032</v>
      </c>
      <c r="N50">
        <v>2033</v>
      </c>
      <c r="O50">
        <v>2034</v>
      </c>
      <c r="P50">
        <v>2035</v>
      </c>
      <c r="Q50">
        <v>2036</v>
      </c>
      <c r="R50">
        <v>2037</v>
      </c>
      <c r="S50">
        <v>2038</v>
      </c>
      <c r="T50">
        <v>2039</v>
      </c>
      <c r="U50">
        <v>2040</v>
      </c>
      <c r="V50">
        <v>2041</v>
      </c>
      <c r="W50">
        <v>2042</v>
      </c>
      <c r="X50">
        <v>2043</v>
      </c>
      <c r="Y50">
        <v>2044</v>
      </c>
      <c r="Z50">
        <v>2045</v>
      </c>
      <c r="AA50">
        <v>2046</v>
      </c>
      <c r="AB50">
        <v>2047</v>
      </c>
      <c r="AC50">
        <v>2048</v>
      </c>
      <c r="AD50">
        <v>2049</v>
      </c>
      <c r="AE50">
        <v>2050</v>
      </c>
    </row>
    <row r="51" spans="1:34">
      <c r="A51" t="s">
        <v>112</v>
      </c>
      <c r="B51">
        <f t="shared" ref="B51:AE51" si="3">B9*$B$45/$B$39*$B$47</f>
        <v>76.14196822899207</v>
      </c>
      <c r="C51">
        <f t="shared" si="3"/>
        <v>80.249002408304179</v>
      </c>
      <c r="D51">
        <f t="shared" si="3"/>
        <v>80.590006558820718</v>
      </c>
      <c r="E51">
        <f t="shared" si="3"/>
        <v>80.42834002349862</v>
      </c>
      <c r="F51">
        <f t="shared" si="3"/>
        <v>80.670892239473815</v>
      </c>
      <c r="G51">
        <f t="shared" si="3"/>
        <v>80.684056209267084</v>
      </c>
      <c r="H51">
        <f t="shared" si="3"/>
        <v>80.357802173423238</v>
      </c>
      <c r="I51">
        <f t="shared" si="3"/>
        <v>80.310284230142969</v>
      </c>
      <c r="J51">
        <f t="shared" si="3"/>
        <v>79.874717778382532</v>
      </c>
      <c r="K51">
        <f t="shared" si="3"/>
        <v>79.571324110902083</v>
      </c>
      <c r="L51">
        <f t="shared" si="3"/>
        <v>79.483503207075657</v>
      </c>
      <c r="M51">
        <f t="shared" si="3"/>
        <v>79.44748345293317</v>
      </c>
      <c r="N51">
        <f t="shared" si="3"/>
        <v>79.423541626509987</v>
      </c>
      <c r="O51">
        <f t="shared" si="3"/>
        <v>79.415367206846042</v>
      </c>
      <c r="P51">
        <f t="shared" si="3"/>
        <v>79.416703955832205</v>
      </c>
      <c r="Q51">
        <f t="shared" si="3"/>
        <v>79.41713105275791</v>
      </c>
      <c r="R51">
        <f t="shared" si="3"/>
        <v>79.400089637941548</v>
      </c>
      <c r="S51">
        <f t="shared" si="3"/>
        <v>79.38048360911003</v>
      </c>
      <c r="T51">
        <f t="shared" si="3"/>
        <v>79.370821081548755</v>
      </c>
      <c r="U51">
        <f t="shared" si="3"/>
        <v>79.33304952214695</v>
      </c>
      <c r="V51">
        <f t="shared" si="3"/>
        <v>79.300172602985057</v>
      </c>
      <c r="W51">
        <f t="shared" si="3"/>
        <v>79.265683689764558</v>
      </c>
      <c r="X51">
        <f t="shared" si="3"/>
        <v>79.21740715637047</v>
      </c>
      <c r="Y51">
        <f t="shared" si="3"/>
        <v>79.173136700194803</v>
      </c>
      <c r="Z51">
        <f t="shared" si="3"/>
        <v>79.131797559498608</v>
      </c>
      <c r="AA51">
        <f t="shared" si="3"/>
        <v>79.177464781228963</v>
      </c>
      <c r="AB51">
        <f t="shared" si="3"/>
        <v>79.124246270076227</v>
      </c>
      <c r="AC51">
        <f t="shared" si="3"/>
        <v>79.109314660644856</v>
      </c>
      <c r="AD51">
        <f t="shared" si="3"/>
        <v>79.119445761227752</v>
      </c>
      <c r="AE51">
        <f t="shared" si="3"/>
        <v>79.100525101784768</v>
      </c>
      <c r="AF51" s="4"/>
      <c r="AG51" s="4"/>
      <c r="AH51" s="4"/>
    </row>
    <row r="52" spans="1:34">
      <c r="A52" t="s">
        <v>113</v>
      </c>
      <c r="B52">
        <f t="shared" ref="B52:AE52" si="4">B10/$B$39*$B$42</f>
        <v>29.892204380810657</v>
      </c>
      <c r="C52">
        <f t="shared" si="4"/>
        <v>29.999144907423819</v>
      </c>
      <c r="D52">
        <f t="shared" si="4"/>
        <v>30.786170701030141</v>
      </c>
      <c r="E52">
        <f t="shared" si="4"/>
        <v>30.857794978668771</v>
      </c>
      <c r="F52">
        <f t="shared" si="4"/>
        <v>31.80634703917859</v>
      </c>
      <c r="G52">
        <f t="shared" si="4"/>
        <v>32.114130959144745</v>
      </c>
      <c r="H52">
        <f t="shared" si="4"/>
        <v>32.255981026051423</v>
      </c>
      <c r="I52">
        <f t="shared" si="4"/>
        <v>33.09221661356937</v>
      </c>
      <c r="J52">
        <f t="shared" si="4"/>
        <v>33.191299155746314</v>
      </c>
      <c r="K52">
        <f t="shared" si="4"/>
        <v>33.183210349774221</v>
      </c>
      <c r="L52">
        <f t="shared" si="4"/>
        <v>33.150875758932052</v>
      </c>
      <c r="M52">
        <f t="shared" si="4"/>
        <v>33.098098078046007</v>
      </c>
      <c r="N52">
        <f t="shared" si="4"/>
        <v>33.102590124544314</v>
      </c>
      <c r="O52">
        <f t="shared" si="4"/>
        <v>33.11237074873349</v>
      </c>
      <c r="P52">
        <f t="shared" si="4"/>
        <v>33.169169490617953</v>
      </c>
      <c r="Q52">
        <f t="shared" si="4"/>
        <v>33.194446343383795</v>
      </c>
      <c r="R52">
        <f t="shared" si="4"/>
        <v>33.251435207474458</v>
      </c>
      <c r="S52">
        <f t="shared" si="4"/>
        <v>33.296576178508005</v>
      </c>
      <c r="T52">
        <f t="shared" si="4"/>
        <v>33.393640122873336</v>
      </c>
      <c r="U52">
        <f t="shared" si="4"/>
        <v>33.391444548061443</v>
      </c>
      <c r="V52">
        <f t="shared" si="4"/>
        <v>33.398530867843199</v>
      </c>
      <c r="W52">
        <f t="shared" si="4"/>
        <v>33.380954436982584</v>
      </c>
      <c r="X52">
        <f t="shared" si="4"/>
        <v>33.360973310317547</v>
      </c>
      <c r="Y52">
        <f t="shared" si="4"/>
        <v>33.269231804241265</v>
      </c>
      <c r="Z52">
        <f t="shared" si="4"/>
        <v>33.215525807288891</v>
      </c>
      <c r="AA52">
        <f t="shared" si="4"/>
        <v>33.122957691842281</v>
      </c>
      <c r="AB52">
        <f t="shared" si="4"/>
        <v>33.069149040051158</v>
      </c>
      <c r="AC52">
        <f t="shared" si="4"/>
        <v>32.992583884569846</v>
      </c>
      <c r="AD52">
        <f t="shared" si="4"/>
        <v>33.10940125690248</v>
      </c>
      <c r="AE52">
        <f t="shared" si="4"/>
        <v>33.038069670898444</v>
      </c>
      <c r="AF52" s="4"/>
      <c r="AG52" s="4"/>
      <c r="AH52" s="4"/>
    </row>
    <row r="53" spans="1:34">
      <c r="A53" t="s">
        <v>114</v>
      </c>
      <c r="B53">
        <f t="shared" ref="B53:D57" si="5">B11/$B$39*$B$42</f>
        <v>29.97034284557957</v>
      </c>
      <c r="C53">
        <f t="shared" si="5"/>
        <v>30.533501799466755</v>
      </c>
      <c r="D53">
        <f t="shared" si="5"/>
        <v>30.90696346213522</v>
      </c>
      <c r="E53" s="36">
        <f>-((F29*EV_FE_2024+F30*NG_FE_2024+F32*Diesel_FE_2024+F33*PHEV_FE_2024+F34*LPG_FE_2024+F35*Hydg_FE_2024)-B5)/F31</f>
        <v>29.406834184563397</v>
      </c>
      <c r="F53" s="36">
        <f>-((G29*EV_FE_2024+G30*NG_FE_2024+G32*Diesel_FE_2024+G33*PHEV_FE_2024+G34*LPG_FE_2024+G35*Hydg_FE_2024)-C5)/G31</f>
        <v>31.046381791367445</v>
      </c>
      <c r="G53" s="36">
        <f>-((H29*EV_FE_2024+H30*NG_FE_2024+H32*Diesel_FE_2024+H33*PHEV_FE_2024+H34*LPG_FE_2024+H35*Hydg_FE_2024)-D5)/H31</f>
        <v>34.038548764027084</v>
      </c>
      <c r="H53">
        <f t="shared" ref="H53:AE53" si="6">H11/$B$39*$B$42</f>
        <v>31.836276316122863</v>
      </c>
      <c r="I53">
        <f t="shared" si="6"/>
        <v>31.842694652950104</v>
      </c>
      <c r="J53">
        <f t="shared" si="6"/>
        <v>31.845961697096751</v>
      </c>
      <c r="K53">
        <f t="shared" si="6"/>
        <v>31.924177024609833</v>
      </c>
      <c r="L53">
        <f t="shared" si="6"/>
        <v>31.928377588310095</v>
      </c>
      <c r="M53">
        <f t="shared" si="6"/>
        <v>31.931654778766095</v>
      </c>
      <c r="N53">
        <f t="shared" si="6"/>
        <v>31.932290533857728</v>
      </c>
      <c r="O53">
        <f t="shared" si="6"/>
        <v>31.950725136348066</v>
      </c>
      <c r="P53">
        <f t="shared" si="6"/>
        <v>31.911845273692272</v>
      </c>
      <c r="Q53">
        <f t="shared" si="6"/>
        <v>31.872526016022036</v>
      </c>
      <c r="R53">
        <f t="shared" si="6"/>
        <v>31.851612327037738</v>
      </c>
      <c r="S53">
        <f t="shared" si="6"/>
        <v>31.844278010483585</v>
      </c>
      <c r="T53">
        <f t="shared" si="6"/>
        <v>31.810612077919561</v>
      </c>
      <c r="U53">
        <f t="shared" si="6"/>
        <v>31.789276557174567</v>
      </c>
      <c r="V53">
        <f t="shared" si="6"/>
        <v>31.775708896767821</v>
      </c>
      <c r="W53">
        <f t="shared" si="6"/>
        <v>31.754253497775348</v>
      </c>
      <c r="X53">
        <f t="shared" si="6"/>
        <v>31.736351681845459</v>
      </c>
      <c r="Y53">
        <f t="shared" si="6"/>
        <v>31.728239978006194</v>
      </c>
      <c r="Z53">
        <f t="shared" si="6"/>
        <v>31.728568758770198</v>
      </c>
      <c r="AA53">
        <f t="shared" si="6"/>
        <v>31.713654714276398</v>
      </c>
      <c r="AB53">
        <f t="shared" si="6"/>
        <v>31.703005297146838</v>
      </c>
      <c r="AC53">
        <f t="shared" si="6"/>
        <v>31.684195715730624</v>
      </c>
      <c r="AD53">
        <f t="shared" si="6"/>
        <v>31.680010636654625</v>
      </c>
      <c r="AE53">
        <f t="shared" si="6"/>
        <v>31.677001169237776</v>
      </c>
      <c r="AF53" s="4"/>
      <c r="AG53" s="4"/>
      <c r="AH53" s="4"/>
    </row>
    <row r="54" spans="1:34">
      <c r="A54" t="s">
        <v>115</v>
      </c>
      <c r="B54">
        <f t="shared" si="5"/>
        <v>29.192454575900054</v>
      </c>
      <c r="C54">
        <f t="shared" si="5"/>
        <v>29.993620295667128</v>
      </c>
      <c r="D54">
        <f t="shared" si="5"/>
        <v>30.206240483832008</v>
      </c>
      <c r="E54">
        <f t="shared" ref="E54:G57" si="7">E12/$B$39*$B$42</f>
        <v>30.420688027517219</v>
      </c>
      <c r="F54">
        <f t="shared" si="7"/>
        <v>31.212982329016437</v>
      </c>
      <c r="G54">
        <f t="shared" si="7"/>
        <v>31.551237515958992</v>
      </c>
      <c r="H54">
        <f t="shared" ref="H54:AE54" si="8">H12/$B$39*$B$42</f>
        <v>31.686017041579539</v>
      </c>
      <c r="I54">
        <f t="shared" si="8"/>
        <v>32.177560590565463</v>
      </c>
      <c r="J54">
        <f t="shared" si="8"/>
        <v>32.231787725949125</v>
      </c>
      <c r="K54">
        <f t="shared" si="8"/>
        <v>32.246665994091209</v>
      </c>
      <c r="L54">
        <f t="shared" si="8"/>
        <v>32.298684946307937</v>
      </c>
      <c r="M54">
        <f t="shared" si="8"/>
        <v>32.342032994612893</v>
      </c>
      <c r="N54">
        <f t="shared" si="8"/>
        <v>32.439826722978751</v>
      </c>
      <c r="O54">
        <f t="shared" si="8"/>
        <v>32.532910892430664</v>
      </c>
      <c r="P54">
        <f t="shared" si="8"/>
        <v>32.653325627974588</v>
      </c>
      <c r="Q54">
        <f t="shared" si="8"/>
        <v>32.728642222518744</v>
      </c>
      <c r="R54">
        <f t="shared" si="8"/>
        <v>32.831298942469374</v>
      </c>
      <c r="S54">
        <f t="shared" si="8"/>
        <v>32.919962590424667</v>
      </c>
      <c r="T54">
        <f t="shared" si="8"/>
        <v>33.021317258493625</v>
      </c>
      <c r="U54">
        <f t="shared" si="8"/>
        <v>33.056410142786213</v>
      </c>
      <c r="V54">
        <f t="shared" si="8"/>
        <v>33.099351194667861</v>
      </c>
      <c r="W54">
        <f t="shared" si="8"/>
        <v>33.112211238463239</v>
      </c>
      <c r="X54">
        <f t="shared" si="8"/>
        <v>33.135531835745084</v>
      </c>
      <c r="Y54">
        <f t="shared" si="8"/>
        <v>33.091614835163909</v>
      </c>
      <c r="Z54">
        <f t="shared" si="8"/>
        <v>33.070226339355564</v>
      </c>
      <c r="AA54">
        <f t="shared" si="8"/>
        <v>33.027733199948649</v>
      </c>
      <c r="AB54">
        <f t="shared" si="8"/>
        <v>33.004318289263402</v>
      </c>
      <c r="AC54">
        <f t="shared" si="8"/>
        <v>32.959732652000014</v>
      </c>
      <c r="AD54">
        <f t="shared" si="8"/>
        <v>33.057959198302115</v>
      </c>
      <c r="AE54">
        <f t="shared" si="8"/>
        <v>33.00944349086955</v>
      </c>
      <c r="AF54" s="4"/>
      <c r="AG54" s="4"/>
      <c r="AH54" s="4"/>
    </row>
    <row r="55" spans="1:34">
      <c r="A55" t="s">
        <v>116</v>
      </c>
      <c r="B55">
        <f t="shared" si="5"/>
        <v>47.265029134183081</v>
      </c>
      <c r="C55">
        <f t="shared" si="5"/>
        <v>43.655962950250284</v>
      </c>
      <c r="D55">
        <f t="shared" si="5"/>
        <v>43.393510501459687</v>
      </c>
      <c r="E55">
        <f t="shared" si="7"/>
        <v>44.314272655683006</v>
      </c>
      <c r="F55">
        <f t="shared" si="7"/>
        <v>45.96300836592679</v>
      </c>
      <c r="G55">
        <f t="shared" si="7"/>
        <v>46.703290905761307</v>
      </c>
      <c r="H55">
        <f t="shared" ref="H55:AE55" si="9">H13/$B$39*$B$42</f>
        <v>47.262200236790079</v>
      </c>
      <c r="I55">
        <f t="shared" si="9"/>
        <v>48.473563071533668</v>
      </c>
      <c r="J55">
        <f t="shared" si="9"/>
        <v>48.751136527584286</v>
      </c>
      <c r="K55">
        <f t="shared" si="9"/>
        <v>49.008082975767771</v>
      </c>
      <c r="L55">
        <f t="shared" si="9"/>
        <v>49.077391359163947</v>
      </c>
      <c r="M55">
        <f t="shared" si="9"/>
        <v>49.231425568540629</v>
      </c>
      <c r="N55">
        <f t="shared" si="9"/>
        <v>49.418512295232318</v>
      </c>
      <c r="O55">
        <f t="shared" si="9"/>
        <v>49.622018578877864</v>
      </c>
      <c r="P55">
        <f t="shared" si="9"/>
        <v>49.826883103615252</v>
      </c>
      <c r="Q55">
        <f t="shared" si="9"/>
        <v>50.029524410432174</v>
      </c>
      <c r="R55">
        <f t="shared" si="9"/>
        <v>50.192811329145862</v>
      </c>
      <c r="S55">
        <f t="shared" si="9"/>
        <v>50.338713479001605</v>
      </c>
      <c r="T55">
        <f t="shared" si="9"/>
        <v>50.532222219735587</v>
      </c>
      <c r="U55">
        <f t="shared" si="9"/>
        <v>50.590412174083312</v>
      </c>
      <c r="V55">
        <f t="shared" si="9"/>
        <v>50.634150253724485</v>
      </c>
      <c r="W55">
        <f t="shared" si="9"/>
        <v>50.668907408501653</v>
      </c>
      <c r="X55">
        <f t="shared" si="9"/>
        <v>50.676302595318809</v>
      </c>
      <c r="Y55">
        <f t="shared" si="9"/>
        <v>50.649076014842002</v>
      </c>
      <c r="Z55">
        <f t="shared" si="9"/>
        <v>50.617433653059692</v>
      </c>
      <c r="AA55">
        <f t="shared" si="9"/>
        <v>50.634250539393342</v>
      </c>
      <c r="AB55">
        <f t="shared" si="9"/>
        <v>50.586747685962145</v>
      </c>
      <c r="AC55">
        <f t="shared" si="9"/>
        <v>50.56002834111522</v>
      </c>
      <c r="AD55">
        <f t="shared" si="9"/>
        <v>50.674419670676563</v>
      </c>
      <c r="AE55">
        <f t="shared" si="9"/>
        <v>50.638286029816108</v>
      </c>
      <c r="AF55" s="4"/>
      <c r="AG55" s="4"/>
      <c r="AH55" s="4"/>
    </row>
    <row r="56" spans="1:34">
      <c r="A56" t="s">
        <v>853</v>
      </c>
      <c r="B56">
        <f t="shared" si="5"/>
        <v>26.00370122124767</v>
      </c>
      <c r="C56">
        <f t="shared" si="5"/>
        <v>25.935297410820532</v>
      </c>
      <c r="D56">
        <f t="shared" si="5"/>
        <v>27.096630786905923</v>
      </c>
      <c r="E56">
        <f t="shared" si="7"/>
        <v>27.393201798369816</v>
      </c>
      <c r="F56">
        <f t="shared" si="7"/>
        <v>28.265980425825425</v>
      </c>
      <c r="G56">
        <f t="shared" si="7"/>
        <v>28.77037143031172</v>
      </c>
      <c r="H56">
        <f t="shared" ref="H56:AE56" si="10">H14/$B$39*$B$42</f>
        <v>28.940193682959862</v>
      </c>
      <c r="I56">
        <f t="shared" si="10"/>
        <v>29.688568694948856</v>
      </c>
      <c r="J56">
        <f t="shared" si="10"/>
        <v>29.769787816648439</v>
      </c>
      <c r="K56">
        <f t="shared" si="10"/>
        <v>29.78800090703448</v>
      </c>
      <c r="L56">
        <f t="shared" si="10"/>
        <v>29.814443604676836</v>
      </c>
      <c r="M56">
        <f t="shared" si="10"/>
        <v>29.854400504159241</v>
      </c>
      <c r="N56">
        <f t="shared" si="10"/>
        <v>29.950084650375114</v>
      </c>
      <c r="O56">
        <f t="shared" si="10"/>
        <v>30.043858270478182</v>
      </c>
      <c r="P56">
        <f t="shared" si="10"/>
        <v>30.14343545324569</v>
      </c>
      <c r="Q56">
        <f t="shared" si="10"/>
        <v>30.198088840150088</v>
      </c>
      <c r="R56">
        <f t="shared" si="10"/>
        <v>30.268845626743271</v>
      </c>
      <c r="S56">
        <f t="shared" si="10"/>
        <v>30.328013083608031</v>
      </c>
      <c r="T56">
        <f t="shared" si="10"/>
        <v>30.407174472668878</v>
      </c>
      <c r="U56">
        <f t="shared" si="10"/>
        <v>30.416569075699147</v>
      </c>
      <c r="V56">
        <f t="shared" si="10"/>
        <v>30.424030022855941</v>
      </c>
      <c r="W56">
        <f t="shared" si="10"/>
        <v>30.404940686536193</v>
      </c>
      <c r="X56">
        <f t="shared" si="10"/>
        <v>30.37951837813435</v>
      </c>
      <c r="Y56">
        <f t="shared" si="10"/>
        <v>30.295444416942857</v>
      </c>
      <c r="Z56">
        <f t="shared" si="10"/>
        <v>30.233749283471042</v>
      </c>
      <c r="AA56">
        <f t="shared" si="10"/>
        <v>30.133935072084036</v>
      </c>
      <c r="AB56">
        <f t="shared" si="10"/>
        <v>30.08549945598741</v>
      </c>
      <c r="AC56">
        <f t="shared" si="10"/>
        <v>30.012214864971209</v>
      </c>
      <c r="AD56">
        <f t="shared" si="10"/>
        <v>30.0641306043611</v>
      </c>
      <c r="AE56">
        <f t="shared" si="10"/>
        <v>29.986890996441261</v>
      </c>
      <c r="AF56" s="4"/>
      <c r="AG56" s="4"/>
      <c r="AH56" s="4"/>
    </row>
    <row r="57" spans="1:34">
      <c r="A57" t="s">
        <v>854</v>
      </c>
      <c r="B57">
        <f t="shared" si="5"/>
        <v>42.066596526235692</v>
      </c>
      <c r="C57">
        <f t="shared" si="5"/>
        <v>41.281576616881324</v>
      </c>
      <c r="D57">
        <f t="shared" si="5"/>
        <v>41.044610349388449</v>
      </c>
      <c r="E57">
        <f t="shared" si="7"/>
        <v>40.92219702022112</v>
      </c>
      <c r="F57">
        <f t="shared" si="7"/>
        <v>41.117671243584489</v>
      </c>
      <c r="G57">
        <f t="shared" si="7"/>
        <v>41.085790833592206</v>
      </c>
      <c r="H57">
        <f t="shared" ref="H57:AE57" si="11">H15/$B$39*$B$42</f>
        <v>41.128471000651118</v>
      </c>
      <c r="I57">
        <f t="shared" si="11"/>
        <v>41.472568973679877</v>
      </c>
      <c r="J57">
        <f t="shared" si="11"/>
        <v>41.440511681054687</v>
      </c>
      <c r="K57">
        <f t="shared" si="11"/>
        <v>41.414239425392246</v>
      </c>
      <c r="L57">
        <f t="shared" si="11"/>
        <v>41.386088177560715</v>
      </c>
      <c r="M57">
        <f t="shared" si="11"/>
        <v>41.364814944188453</v>
      </c>
      <c r="N57">
        <f t="shared" si="11"/>
        <v>41.375116273158952</v>
      </c>
      <c r="O57">
        <f t="shared" si="11"/>
        <v>41.412380043982445</v>
      </c>
      <c r="P57">
        <f t="shared" si="11"/>
        <v>41.478082094493502</v>
      </c>
      <c r="Q57">
        <f t="shared" si="11"/>
        <v>41.52973460864866</v>
      </c>
      <c r="R57">
        <f t="shared" si="11"/>
        <v>41.558262407318473</v>
      </c>
      <c r="S57">
        <f t="shared" si="11"/>
        <v>41.558620029775106</v>
      </c>
      <c r="T57">
        <f t="shared" si="11"/>
        <v>41.570200830624145</v>
      </c>
      <c r="U57">
        <f t="shared" si="11"/>
        <v>41.552248676470406</v>
      </c>
      <c r="V57">
        <f t="shared" si="11"/>
        <v>41.536650168675173</v>
      </c>
      <c r="W57">
        <f t="shared" si="11"/>
        <v>41.5188745911301</v>
      </c>
      <c r="X57">
        <f t="shared" si="11"/>
        <v>41.494419101304487</v>
      </c>
      <c r="Y57">
        <f t="shared" si="11"/>
        <v>41.45108307738613</v>
      </c>
      <c r="Z57">
        <f t="shared" si="11"/>
        <v>41.420034659233927</v>
      </c>
      <c r="AA57">
        <f t="shared" si="11"/>
        <v>41.424130488243215</v>
      </c>
      <c r="AB57">
        <f t="shared" si="11"/>
        <v>41.406152539668511</v>
      </c>
      <c r="AC57">
        <f t="shared" si="11"/>
        <v>41.381645069491519</v>
      </c>
      <c r="AD57">
        <f t="shared" si="11"/>
        <v>41.404698802482081</v>
      </c>
      <c r="AE57">
        <f t="shared" si="11"/>
        <v>41.368641810821984</v>
      </c>
      <c r="AF57" s="4"/>
      <c r="AG57" s="4"/>
      <c r="AH57" s="4"/>
    </row>
    <row r="59" spans="1:34">
      <c r="A59" t="s">
        <v>3387</v>
      </c>
      <c r="B59">
        <f>SUMPRODUCT(B51:B57,C19:C25)/SUM(C19:C25)</f>
        <v>31.234660730651534</v>
      </c>
      <c r="C59">
        <f>SUMPRODUCT(C51:C57,D19:D25)/SUM(D19:D25)</f>
        <v>32.696779013835581</v>
      </c>
      <c r="D59">
        <f>SUMPRODUCT(D51:D57,E19:E25)/SUM(E19:E25)</f>
        <v>34.036756570444446</v>
      </c>
      <c r="E59">
        <f>D59</f>
        <v>34.036756570444446</v>
      </c>
      <c r="F59">
        <f t="shared" ref="F59:AE59" si="12">SUMPRODUCT(F51:F57,G19:G25)/SUM(G19:G25)</f>
        <v>36.840671740568077</v>
      </c>
      <c r="G59">
        <f t="shared" si="12"/>
        <v>40.748135347140831</v>
      </c>
      <c r="H59">
        <f t="shared" si="12"/>
        <v>40.041907933887757</v>
      </c>
      <c r="I59">
        <f t="shared" si="12"/>
        <v>41.105378151369123</v>
      </c>
      <c r="J59">
        <f t="shared" si="12"/>
        <v>41.986018223749689</v>
      </c>
      <c r="K59">
        <f t="shared" si="12"/>
        <v>42.984457827859757</v>
      </c>
      <c r="L59">
        <f t="shared" si="12"/>
        <v>43.774853006950131</v>
      </c>
      <c r="M59">
        <f t="shared" si="12"/>
        <v>44.463411531142739</v>
      </c>
      <c r="N59">
        <f t="shared" si="12"/>
        <v>45.120324839383194</v>
      </c>
      <c r="O59">
        <f t="shared" si="12"/>
        <v>45.704190745135975</v>
      </c>
      <c r="P59">
        <f t="shared" si="12"/>
        <v>46.21599134414933</v>
      </c>
      <c r="Q59">
        <f t="shared" si="12"/>
        <v>46.728105305820442</v>
      </c>
      <c r="R59">
        <f t="shared" si="12"/>
        <v>47.219672232609341</v>
      </c>
      <c r="S59">
        <f t="shared" si="12"/>
        <v>47.744446634012775</v>
      </c>
      <c r="T59">
        <f t="shared" si="12"/>
        <v>48.175244765073131</v>
      </c>
      <c r="U59">
        <f t="shared" si="12"/>
        <v>48.616583268634578</v>
      </c>
      <c r="V59">
        <f t="shared" si="12"/>
        <v>49.075109721327415</v>
      </c>
      <c r="W59">
        <f t="shared" si="12"/>
        <v>49.483397801348836</v>
      </c>
      <c r="X59">
        <f t="shared" si="12"/>
        <v>49.919243066652172</v>
      </c>
      <c r="Y59">
        <f t="shared" si="12"/>
        <v>50.369407069331523</v>
      </c>
      <c r="Z59">
        <f t="shared" si="12"/>
        <v>50.776858273488124</v>
      </c>
      <c r="AA59">
        <f t="shared" si="12"/>
        <v>51.22350937530647</v>
      </c>
      <c r="AB59">
        <f t="shared" si="12"/>
        <v>51.660407781821554</v>
      </c>
      <c r="AC59">
        <f t="shared" si="12"/>
        <v>52.036998410989838</v>
      </c>
      <c r="AD59">
        <f t="shared" si="12"/>
        <v>52.442276126738648</v>
      </c>
      <c r="AE59">
        <f t="shared" si="12"/>
        <v>52.831881276616066</v>
      </c>
    </row>
    <row r="61" spans="1:34" ht="30">
      <c r="A61" s="126" t="s">
        <v>3388</v>
      </c>
      <c r="B61">
        <f>$F$61*'AEO 2021 Table 7'!C41/'AEO 2023 Table 7'!$E$41</f>
        <v>3.683399364438113E-4</v>
      </c>
      <c r="C61">
        <f>$F$61*'AEO 2022 Table 7'!C41/'AEO 2023 Table 7'!$E$41</f>
        <v>3.7657071019211731E-4</v>
      </c>
      <c r="D61">
        <f>$F$61*'AEO 2023 Table 7'!C41/'AEO 2023 Table 7'!$E$41</f>
        <v>3.9246163303133697E-4</v>
      </c>
      <c r="E61">
        <f>$F$61*'AEO 2023 Table 7'!D41/'AEO 2023 Table 7'!$E$41</f>
        <v>4.0039857069796826E-4</v>
      </c>
      <c r="F61">
        <f>E53*$B$39/$B$42</f>
        <v>4.07628183938883E-4</v>
      </c>
      <c r="G61">
        <f>F53*$B$39/$B$42</f>
        <v>4.3035507147966089E-4</v>
      </c>
      <c r="H61">
        <f t="shared" ref="H61" si="13">G53*$B$39/$B$42</f>
        <v>4.7183153852987507E-4</v>
      </c>
      <c r="I61">
        <f>$H$61*'AEO 2023 Table 7'!H41/'AEO 2023 Table 7'!$G$41</f>
        <v>4.7978459790099621E-4</v>
      </c>
      <c r="J61">
        <f>$H$61*'AEO 2023 Table 7'!I41/'AEO 2023 Table 7'!$G$41</f>
        <v>4.9794361165458249E-4</v>
      </c>
      <c r="K61">
        <f>$H$61*'AEO 2023 Table 7'!J41/'AEO 2023 Table 7'!$G$41</f>
        <v>5.0348852261499432E-4</v>
      </c>
      <c r="L61">
        <f>$H$61*'AEO 2023 Table 7'!K41/'AEO 2023 Table 7'!$G$41</f>
        <v>5.0740926765044348E-4</v>
      </c>
      <c r="M61">
        <f>$H$61*'AEO 2023 Table 7'!L41/'AEO 2023 Table 7'!$G$41</f>
        <v>5.0949149216135924E-4</v>
      </c>
      <c r="N61">
        <f>$H$61*'AEO 2023 Table 7'!M41/'AEO 2023 Table 7'!$G$41</f>
        <v>5.1268663431877832E-4</v>
      </c>
      <c r="O61">
        <f>$H$61*'AEO 2023 Table 7'!N41/'AEO 2023 Table 7'!$G$41</f>
        <v>5.1556781435958712E-4</v>
      </c>
      <c r="P61">
        <f>$H$61*'AEO 2023 Table 7'!O41/'AEO 2023 Table 7'!$G$41</f>
        <v>5.1840686450046114E-4</v>
      </c>
      <c r="Q61">
        <f>$H$61*'AEO 2023 Table 7'!P41/'AEO 2023 Table 7'!$G$41</f>
        <v>5.2149047898799293E-4</v>
      </c>
      <c r="R61">
        <f>$H$61*'AEO 2023 Table 7'!Q41/'AEO 2023 Table 7'!$G$41</f>
        <v>5.2415404338625247E-4</v>
      </c>
      <c r="S61">
        <f>$H$61*'AEO 2023 Table 7'!R41/'AEO 2023 Table 7'!$G$41</f>
        <v>5.2581405303042889E-4</v>
      </c>
      <c r="T61">
        <f>$H$61*'AEO 2023 Table 7'!S41/'AEO 2023 Table 7'!$G$41</f>
        <v>5.2715534082292345E-4</v>
      </c>
      <c r="U61">
        <f>$H$61*'AEO 2023 Table 7'!T41/'AEO 2023 Table 7'!$G$41</f>
        <v>5.2930489546377483E-4</v>
      </c>
      <c r="V61">
        <f>$H$61*'AEO 2023 Table 7'!U41/'AEO 2023 Table 7'!$G$41</f>
        <v>5.2907659470167664E-4</v>
      </c>
      <c r="W61">
        <f>$H$61*'AEO 2023 Table 7'!V41/'AEO 2023 Table 7'!$G$41</f>
        <v>5.2950420763530498E-4</v>
      </c>
      <c r="X61">
        <f>$H$61*'AEO 2023 Table 7'!W41/'AEO 2023 Table 7'!$G$41</f>
        <v>5.2985982784137654E-4</v>
      </c>
      <c r="Y61">
        <f>$H$61*'AEO 2023 Table 7'!X41/'AEO 2023 Table 7'!$G$41</f>
        <v>5.294992813788897E-4</v>
      </c>
      <c r="Z61">
        <f>$H$61*'AEO 2023 Table 7'!Y41/'AEO 2023 Table 7'!$G$41</f>
        <v>5.2881593329180243E-4</v>
      </c>
      <c r="AA61">
        <f>$H$61*'AEO 2023 Table 7'!Z41/'AEO 2023 Table 7'!$G$41</f>
        <v>5.2800569594087937E-4</v>
      </c>
      <c r="AB61">
        <f>$H$61*'AEO 2023 Table 7'!AA41/'AEO 2023 Table 7'!$G$41</f>
        <v>5.298547905707321E-4</v>
      </c>
      <c r="AC61">
        <f>$H$61*'AEO 2023 Table 7'!AB41/'AEO 2023 Table 7'!$G$41</f>
        <v>5.2882768692330605E-4</v>
      </c>
      <c r="AD61">
        <f>$H$61*'AEO 2023 Table 7'!AC41/'AEO 2023 Table 7'!$G$41</f>
        <v>5.2842775816305376E-4</v>
      </c>
      <c r="AE61">
        <f>$H$61*'AEO 2023 Table 7'!AD41/'AEO 2023 Table 7'!$G$41</f>
        <v>5.3020935614162738E-4</v>
      </c>
      <c r="AF61">
        <f>$H$61*'AEO 2023 Table 7'!AE41/'AEO 2023 Table 7'!$G$41</f>
        <v>5.2981192520152958E-4</v>
      </c>
    </row>
    <row r="62" spans="1:34">
      <c r="A62" t="s">
        <v>3389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04"/>
  <sheetViews>
    <sheetView topLeftCell="A19" workbookViewId="0">
      <selection activeCell="D91" sqref="D91:AF91"/>
    </sheetView>
  </sheetViews>
  <sheetFormatPr defaultRowHeight="15"/>
  <cols>
    <col min="1" max="1" width="50.42578125" customWidth="1"/>
    <col min="2" max="2" width="20.140625" bestFit="1" customWidth="1"/>
    <col min="3" max="3" width="11.7109375" bestFit="1" customWidth="1"/>
    <col min="4" max="4" width="21.28515625" customWidth="1"/>
    <col min="5" max="5" width="17.85546875" customWidth="1"/>
    <col min="6" max="33" width="11.7109375" bestFit="1" customWidth="1"/>
    <col min="34" max="36" width="10" bestFit="1" customWidth="1"/>
  </cols>
  <sheetData>
    <row r="1" spans="1:36">
      <c r="A1" s="2" t="s">
        <v>471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469</v>
      </c>
      <c r="B3" s="57">
        <f>(INDEX('AEO 2021 Table 48'!$E$70:$AL$70,MATCH('Calculations Etc'!B$2,'AEO 2021 Table 48'!$E$1:$AL$1,0))-INDEX('AEO 2021 Table 48'!$E$178:$AL$178,MATCH('Calculations Etc'!B$2,'AEO 2021 Table 48'!$E$1:$AL$1,0)))/INDEX('AEO 2021 Table 48'!$E$70:$AL$70,MATCH('Calculations Etc'!B$2,'AEO 2021 Table 48'!$E$1:$AL$1,0))</f>
        <v>0.45646238062495437</v>
      </c>
      <c r="C3" s="57">
        <f>(INDEX('AEO 2022 Table 48'!$E$70:$AL$70,MATCH('Calculations Etc'!C$2,'AEO 2022 Table 48'!$E$1:$AL$1,0))-INDEX('AEO 2022 Table 48'!$E$178:$AL$178,MATCH('Calculations Etc'!C$2,'AEO 2022 Table 48'!$E$1:$AL$1,0)))/INDEX('AEO 2022 Table 48'!$E$70:$AL$70,MATCH('Calculations Etc'!C$2,'AEO 2022 Table 48'!$E$1:$AL$1,0))</f>
        <v>0.77416210704809918</v>
      </c>
      <c r="D3">
        <f>(INDEX('AEO 2023 Table 48'!$E$70:$AL$70,MATCH('Calculations Etc'!D$2,'AEO 2023 Table 48'!$E$1:$AL$1,0))-INDEX('AEO 2023 Table 48'!$E$178:$AL$178,MATCH('Calculations Etc'!D$2,'AEO 2023 Table 48'!$E$1:$AL$1,0)))/INDEX('AEO 2023 Table 48'!$E$70:$AL$70,MATCH('Calculations Etc'!D$2,'AEO 2023 Table 48'!$E$1:$AL$1,0))</f>
        <v>0.77213254116841057</v>
      </c>
      <c r="E3">
        <f>(INDEX('AEO 2023 Table 48'!$E$70:$AL$70,MATCH('Calculations Etc'!E$2,'AEO 2023 Table 48'!$E$1:$AL$1,0))-INDEX('AEO 2023 Table 48'!$E$178:$AL$178,MATCH('Calculations Etc'!E$2,'AEO 2023 Table 48'!$E$1:$AL$1,0)))/INDEX('AEO 2023 Table 48'!$E$70:$AL$70,MATCH('Calculations Etc'!E$2,'AEO 2023 Table 48'!$E$1:$AL$1,0))</f>
        <v>0.88933514835103555</v>
      </c>
      <c r="F3">
        <f>(INDEX('AEO 2023 Table 48'!$E$70:$AL$70,MATCH('Calculations Etc'!F$2,'AEO 2023 Table 48'!$E$1:$AL$1,0))-INDEX('AEO 2023 Table 48'!$E$178:$AL$178,MATCH('Calculations Etc'!F$2,'AEO 2023 Table 48'!$E$1:$AL$1,0)))/INDEX('AEO 2023 Table 48'!$E$70:$AL$70,MATCH('Calculations Etc'!F$2,'AEO 2023 Table 48'!$E$1:$AL$1,0))</f>
        <v>0.92087600109298473</v>
      </c>
      <c r="G3">
        <f>(INDEX('AEO 2023 Table 48'!$E$70:$AL$70,MATCH('Calculations Etc'!G$2,'AEO 2023 Table 48'!$E$1:$AL$1,0))-INDEX('AEO 2023 Table 48'!$E$178:$AL$178,MATCH('Calculations Etc'!G$2,'AEO 2023 Table 48'!$E$1:$AL$1,0)))/INDEX('AEO 2023 Table 48'!$E$70:$AL$70,MATCH('Calculations Etc'!G$2,'AEO 2023 Table 48'!$E$1:$AL$1,0))</f>
        <v>0.92643694361547047</v>
      </c>
      <c r="H3">
        <f>(INDEX('AEO 2023 Table 48'!$E$70:$AL$70,MATCH('Calculations Etc'!H$2,'AEO 2023 Table 48'!$E$1:$AL$1,0))-INDEX('AEO 2023 Table 48'!$E$178:$AL$178,MATCH('Calculations Etc'!H$2,'AEO 2023 Table 48'!$E$1:$AL$1,0)))/INDEX('AEO 2023 Table 48'!$E$70:$AL$70,MATCH('Calculations Etc'!H$2,'AEO 2023 Table 48'!$E$1:$AL$1,0))</f>
        <v>0.93029714969284272</v>
      </c>
      <c r="I3">
        <f>(INDEX('AEO 2023 Table 48'!$E$70:$AL$70,MATCH('Calculations Etc'!I$2,'AEO 2023 Table 48'!$E$1:$AL$1,0))-INDEX('AEO 2023 Table 48'!$E$178:$AL$178,MATCH('Calculations Etc'!I$2,'AEO 2023 Table 48'!$E$1:$AL$1,0)))/INDEX('AEO 2023 Table 48'!$E$70:$AL$70,MATCH('Calculations Etc'!I$2,'AEO 2023 Table 48'!$E$1:$AL$1,0))</f>
        <v>0.93282335871244138</v>
      </c>
      <c r="J3">
        <f>(INDEX('AEO 2023 Table 48'!$E$70:$AL$70,MATCH('Calculations Etc'!J$2,'AEO 2023 Table 48'!$E$1:$AL$1,0))-INDEX('AEO 2023 Table 48'!$E$178:$AL$178,MATCH('Calculations Etc'!J$2,'AEO 2023 Table 48'!$E$1:$AL$1,0)))/INDEX('AEO 2023 Table 48'!$E$70:$AL$70,MATCH('Calculations Etc'!J$2,'AEO 2023 Table 48'!$E$1:$AL$1,0))</f>
        <v>0.93498868255087331</v>
      </c>
      <c r="K3">
        <f>(INDEX('AEO 2023 Table 48'!$E$70:$AL$70,MATCH('Calculations Etc'!K$2,'AEO 2023 Table 48'!$E$1:$AL$1,0))-INDEX('AEO 2023 Table 48'!$E$178:$AL$178,MATCH('Calculations Etc'!K$2,'AEO 2023 Table 48'!$E$1:$AL$1,0)))/INDEX('AEO 2023 Table 48'!$E$70:$AL$70,MATCH('Calculations Etc'!K$2,'AEO 2023 Table 48'!$E$1:$AL$1,0))</f>
        <v>0.93713946140143756</v>
      </c>
      <c r="L3">
        <f>(INDEX('AEO 2023 Table 48'!$E$70:$AL$70,MATCH('Calculations Etc'!L$2,'AEO 2023 Table 48'!$E$1:$AL$1,0))-INDEX('AEO 2023 Table 48'!$E$178:$AL$178,MATCH('Calculations Etc'!L$2,'AEO 2023 Table 48'!$E$1:$AL$1,0)))/INDEX('AEO 2023 Table 48'!$E$70:$AL$70,MATCH('Calculations Etc'!L$2,'AEO 2023 Table 48'!$E$1:$AL$1,0))</f>
        <v>0.9392600856057034</v>
      </c>
      <c r="M3">
        <f>(INDEX('AEO 2023 Table 48'!$E$70:$AL$70,MATCH('Calculations Etc'!M$2,'AEO 2023 Table 48'!$E$1:$AL$1,0))-INDEX('AEO 2023 Table 48'!$E$178:$AL$178,MATCH('Calculations Etc'!M$2,'AEO 2023 Table 48'!$E$1:$AL$1,0)))/INDEX('AEO 2023 Table 48'!$E$70:$AL$70,MATCH('Calculations Etc'!M$2,'AEO 2023 Table 48'!$E$1:$AL$1,0))</f>
        <v>0.9413395077522464</v>
      </c>
      <c r="N3">
        <f>(INDEX('AEO 2023 Table 48'!$E$70:$AL$70,MATCH('Calculations Etc'!N$2,'AEO 2023 Table 48'!$E$1:$AL$1,0))-INDEX('AEO 2023 Table 48'!$E$178:$AL$178,MATCH('Calculations Etc'!N$2,'AEO 2023 Table 48'!$E$1:$AL$1,0)))/INDEX('AEO 2023 Table 48'!$E$70:$AL$70,MATCH('Calculations Etc'!N$2,'AEO 2023 Table 48'!$E$1:$AL$1,0))</f>
        <v>0.94335871372742264</v>
      </c>
      <c r="O3">
        <f>(INDEX('AEO 2023 Table 48'!$E$70:$AL$70,MATCH('Calculations Etc'!O$2,'AEO 2023 Table 48'!$E$1:$AL$1,0))-INDEX('AEO 2023 Table 48'!$E$178:$AL$178,MATCH('Calculations Etc'!O$2,'AEO 2023 Table 48'!$E$1:$AL$1,0)))/INDEX('AEO 2023 Table 48'!$E$70:$AL$70,MATCH('Calculations Etc'!O$2,'AEO 2023 Table 48'!$E$1:$AL$1,0))</f>
        <v>0.94531086681276733</v>
      </c>
      <c r="P3">
        <f>(INDEX('AEO 2023 Table 48'!$E$70:$AL$70,MATCH('Calculations Etc'!P$2,'AEO 2023 Table 48'!$E$1:$AL$1,0))-INDEX('AEO 2023 Table 48'!$E$178:$AL$178,MATCH('Calculations Etc'!P$2,'AEO 2023 Table 48'!$E$1:$AL$1,0)))/INDEX('AEO 2023 Table 48'!$E$70:$AL$70,MATCH('Calculations Etc'!P$2,'AEO 2023 Table 48'!$E$1:$AL$1,0))</f>
        <v>0.9471951672807547</v>
      </c>
      <c r="Q3">
        <f>(INDEX('AEO 2023 Table 48'!$E$70:$AL$70,MATCH('Calculations Etc'!Q$2,'AEO 2023 Table 48'!$E$1:$AL$1,0))-INDEX('AEO 2023 Table 48'!$E$178:$AL$178,MATCH('Calculations Etc'!Q$2,'AEO 2023 Table 48'!$E$1:$AL$1,0)))/INDEX('AEO 2023 Table 48'!$E$70:$AL$70,MATCH('Calculations Etc'!Q$2,'AEO 2023 Table 48'!$E$1:$AL$1,0))</f>
        <v>0.94901177442071949</v>
      </c>
      <c r="R3">
        <f>(INDEX('AEO 2023 Table 48'!$E$70:$AL$70,MATCH('Calculations Etc'!R$2,'AEO 2023 Table 48'!$E$1:$AL$1,0))-INDEX('AEO 2023 Table 48'!$E$178:$AL$178,MATCH('Calculations Etc'!R$2,'AEO 2023 Table 48'!$E$1:$AL$1,0)))/INDEX('AEO 2023 Table 48'!$E$70:$AL$70,MATCH('Calculations Etc'!R$2,'AEO 2023 Table 48'!$E$1:$AL$1,0))</f>
        <v>0.95077987054419311</v>
      </c>
      <c r="S3">
        <f>(INDEX('AEO 2023 Table 48'!$E$70:$AL$70,MATCH('Calculations Etc'!S$2,'AEO 2023 Table 48'!$E$1:$AL$1,0))-INDEX('AEO 2023 Table 48'!$E$178:$AL$178,MATCH('Calculations Etc'!S$2,'AEO 2023 Table 48'!$E$1:$AL$1,0)))/INDEX('AEO 2023 Table 48'!$E$70:$AL$70,MATCH('Calculations Etc'!S$2,'AEO 2023 Table 48'!$E$1:$AL$1,0))</f>
        <v>0.9524842310779349</v>
      </c>
      <c r="T3">
        <f>(INDEX('AEO 2023 Table 48'!$E$70:$AL$70,MATCH('Calculations Etc'!T$2,'AEO 2023 Table 48'!$E$1:$AL$1,0))-INDEX('AEO 2023 Table 48'!$E$178:$AL$178,MATCH('Calculations Etc'!T$2,'AEO 2023 Table 48'!$E$1:$AL$1,0)))/INDEX('AEO 2023 Table 48'!$E$70:$AL$70,MATCH('Calculations Etc'!T$2,'AEO 2023 Table 48'!$E$1:$AL$1,0))</f>
        <v>0.95412346413599314</v>
      </c>
      <c r="U3">
        <f>(INDEX('AEO 2023 Table 48'!$E$70:$AL$70,MATCH('Calculations Etc'!U$2,'AEO 2023 Table 48'!$E$1:$AL$1,0))-INDEX('AEO 2023 Table 48'!$E$178:$AL$178,MATCH('Calculations Etc'!U$2,'AEO 2023 Table 48'!$E$1:$AL$1,0)))/INDEX('AEO 2023 Table 48'!$E$70:$AL$70,MATCH('Calculations Etc'!U$2,'AEO 2023 Table 48'!$E$1:$AL$1,0))</f>
        <v>0.95569870706585602</v>
      </c>
      <c r="V3">
        <f>(INDEX('AEO 2023 Table 48'!$E$70:$AL$70,MATCH('Calculations Etc'!V$2,'AEO 2023 Table 48'!$E$1:$AL$1,0))-INDEX('AEO 2023 Table 48'!$E$178:$AL$178,MATCH('Calculations Etc'!V$2,'AEO 2023 Table 48'!$E$1:$AL$1,0)))/INDEX('AEO 2023 Table 48'!$E$70:$AL$70,MATCH('Calculations Etc'!V$2,'AEO 2023 Table 48'!$E$1:$AL$1,0))</f>
        <v>0.95721227004289489</v>
      </c>
      <c r="W3">
        <f>(INDEX('AEO 2023 Table 48'!$E$70:$AL$70,MATCH('Calculations Etc'!W$2,'AEO 2023 Table 48'!$E$1:$AL$1,0))-INDEX('AEO 2023 Table 48'!$E$178:$AL$178,MATCH('Calculations Etc'!W$2,'AEO 2023 Table 48'!$E$1:$AL$1,0)))/INDEX('AEO 2023 Table 48'!$E$70:$AL$70,MATCH('Calculations Etc'!W$2,'AEO 2023 Table 48'!$E$1:$AL$1,0))</f>
        <v>0.95867860233902413</v>
      </c>
      <c r="X3">
        <f>(INDEX('AEO 2023 Table 48'!$E$70:$AL$70,MATCH('Calculations Etc'!X$2,'AEO 2023 Table 48'!$E$1:$AL$1,0))-INDEX('AEO 2023 Table 48'!$E$178:$AL$178,MATCH('Calculations Etc'!X$2,'AEO 2023 Table 48'!$E$1:$AL$1,0)))/INDEX('AEO 2023 Table 48'!$E$70:$AL$70,MATCH('Calculations Etc'!X$2,'AEO 2023 Table 48'!$E$1:$AL$1,0))</f>
        <v>0.96008729663561421</v>
      </c>
      <c r="Y3">
        <f>(INDEX('AEO 2023 Table 48'!$E$70:$AL$70,MATCH('Calculations Etc'!Y$2,'AEO 2023 Table 48'!$E$1:$AL$1,0))-INDEX('AEO 2023 Table 48'!$E$178:$AL$178,MATCH('Calculations Etc'!Y$2,'AEO 2023 Table 48'!$E$1:$AL$1,0)))/INDEX('AEO 2023 Table 48'!$E$70:$AL$70,MATCH('Calculations Etc'!Y$2,'AEO 2023 Table 48'!$E$1:$AL$1,0))</f>
        <v>0.96143916614783365</v>
      </c>
      <c r="Z3">
        <f>(INDEX('AEO 2023 Table 48'!$E$70:$AL$70,MATCH('Calculations Etc'!Z$2,'AEO 2023 Table 48'!$E$1:$AL$1,0))-INDEX('AEO 2023 Table 48'!$E$178:$AL$178,MATCH('Calculations Etc'!Z$2,'AEO 2023 Table 48'!$E$1:$AL$1,0)))/INDEX('AEO 2023 Table 48'!$E$70:$AL$70,MATCH('Calculations Etc'!Z$2,'AEO 2023 Table 48'!$E$1:$AL$1,0))</f>
        <v>0.96273653509540569</v>
      </c>
      <c r="AA3">
        <f>(INDEX('AEO 2023 Table 48'!$E$70:$AL$70,MATCH('Calculations Etc'!AA$2,'AEO 2023 Table 48'!$E$1:$AL$1,0))-INDEX('AEO 2023 Table 48'!$E$178:$AL$178,MATCH('Calculations Etc'!AA$2,'AEO 2023 Table 48'!$E$1:$AL$1,0)))/INDEX('AEO 2023 Table 48'!$E$70:$AL$70,MATCH('Calculations Etc'!AA$2,'AEO 2023 Table 48'!$E$1:$AL$1,0))</f>
        <v>0.96398250062767687</v>
      </c>
      <c r="AB3">
        <f>(INDEX('AEO 2023 Table 48'!$E$70:$AL$70,MATCH('Calculations Etc'!AB$2,'AEO 2023 Table 48'!$E$1:$AL$1,0))-INDEX('AEO 2023 Table 48'!$E$178:$AL$178,MATCH('Calculations Etc'!AB$2,'AEO 2023 Table 48'!$E$1:$AL$1,0)))/INDEX('AEO 2023 Table 48'!$E$70:$AL$70,MATCH('Calculations Etc'!AB$2,'AEO 2023 Table 48'!$E$1:$AL$1,0))</f>
        <v>0.96518615411565822</v>
      </c>
      <c r="AC3">
        <f>(INDEX('AEO 2023 Table 48'!$E$70:$AL$70,MATCH('Calculations Etc'!AC$2,'AEO 2023 Table 48'!$E$1:$AL$1,0))-INDEX('AEO 2023 Table 48'!$E$178:$AL$178,MATCH('Calculations Etc'!AC$2,'AEO 2023 Table 48'!$E$1:$AL$1,0)))/INDEX('AEO 2023 Table 48'!$E$70:$AL$70,MATCH('Calculations Etc'!AC$2,'AEO 2023 Table 48'!$E$1:$AL$1,0))</f>
        <v>0.96634163717768629</v>
      </c>
      <c r="AD3">
        <f>(INDEX('AEO 2023 Table 48'!$E$70:$AL$70,MATCH('Calculations Etc'!AD$2,'AEO 2023 Table 48'!$E$1:$AL$1,0))-INDEX('AEO 2023 Table 48'!$E$178:$AL$178,MATCH('Calculations Etc'!AD$2,'AEO 2023 Table 48'!$E$1:$AL$1,0)))/INDEX('AEO 2023 Table 48'!$E$70:$AL$70,MATCH('Calculations Etc'!AD$2,'AEO 2023 Table 48'!$E$1:$AL$1,0))</f>
        <v>0.96745033110492351</v>
      </c>
      <c r="AE3">
        <f>(INDEX('AEO 2023 Table 48'!$E$70:$AL$70,MATCH('Calculations Etc'!AE$2,'AEO 2023 Table 48'!$E$1:$AL$1,0))-INDEX('AEO 2023 Table 48'!$E$178:$AL$178,MATCH('Calculations Etc'!AE$2,'AEO 2023 Table 48'!$E$1:$AL$1,0)))/INDEX('AEO 2023 Table 48'!$E$70:$AL$70,MATCH('Calculations Etc'!AE$2,'AEO 2023 Table 48'!$E$1:$AL$1,0))</f>
        <v>0.96851424870119418</v>
      </c>
      <c r="AF3">
        <f>(INDEX('AEO 2023 Table 48'!$E$70:$AL$70,MATCH('Calculations Etc'!AF$2,'AEO 2023 Table 48'!$E$1:$AL$1,0))-INDEX('AEO 2023 Table 48'!$E$178:$AL$178,MATCH('Calculations Etc'!AF$2,'AEO 2023 Table 48'!$E$1:$AL$1,0)))/INDEX('AEO 2023 Table 48'!$E$70:$AL$70,MATCH('Calculations Etc'!AF$2,'AEO 2023 Table 48'!$E$1:$AL$1,0))</f>
        <v>0.96953592176213643</v>
      </c>
    </row>
    <row r="4" spans="1:36">
      <c r="A4" t="s">
        <v>470</v>
      </c>
      <c r="B4" s="114">
        <f>INDEX('AEO 2021 Table 48'!$178:$178,MATCH(B$2,'AEO 2021 Table 48'!$1:$1,0))/INDEX('AEO 2021 Table 48'!$70:$70,MATCH(B$2,'AEO 2021 Table 48'!$1:$1,0))</f>
        <v>0.54353761937504563</v>
      </c>
      <c r="C4" s="114">
        <f>INDEX('AEO 2022 Table 48'!$178:$178,MATCH(C$2,'AEO 2022 Table 48'!$1:$1,0))/INDEX('AEO 2022 Table 48'!$70:$70,MATCH(C$2,'AEO 2022 Table 48'!$1:$1,0))</f>
        <v>0.22583789295190076</v>
      </c>
      <c r="D4">
        <f>INDEX('AEO 2023 Table 48'!$178:$178,MATCH(D$2,'AEO 2023 Table 48'!$1:$1,0))/INDEX('AEO 2023 Table 48'!$70:$70,MATCH(D$2,'AEO 2023 Table 48'!$1:$1,0))</f>
        <v>0.22786745883158938</v>
      </c>
      <c r="E4">
        <f>INDEX('AEO 2023 Table 48'!$178:$178,MATCH(E$2,'AEO 2023 Table 48'!$1:$1,0))/INDEX('AEO 2023 Table 48'!$70:$70,MATCH(E$2,'AEO 2023 Table 48'!$1:$1,0))</f>
        <v>0.11066485164896439</v>
      </c>
      <c r="F4">
        <f>INDEX('AEO 2023 Table 48'!$178:$178,MATCH(F$2,'AEO 2023 Table 48'!$1:$1,0))/INDEX('AEO 2023 Table 48'!$70:$70,MATCH(F$2,'AEO 2023 Table 48'!$1:$1,0))</f>
        <v>7.9123998907015214E-2</v>
      </c>
      <c r="G4">
        <f>INDEX('AEO 2023 Table 48'!$178:$178,MATCH(G$2,'AEO 2023 Table 48'!$1:$1,0))/INDEX('AEO 2023 Table 48'!$70:$70,MATCH(G$2,'AEO 2023 Table 48'!$1:$1,0))</f>
        <v>7.3563056384529465E-2</v>
      </c>
      <c r="H4">
        <f>INDEX('AEO 2023 Table 48'!$178:$178,MATCH(H$2,'AEO 2023 Table 48'!$1:$1,0))/INDEX('AEO 2023 Table 48'!$70:$70,MATCH(H$2,'AEO 2023 Table 48'!$1:$1,0))</f>
        <v>6.9702850307157213E-2</v>
      </c>
      <c r="I4">
        <f>INDEX('AEO 2023 Table 48'!$178:$178,MATCH(I$2,'AEO 2023 Table 48'!$1:$1,0))/INDEX('AEO 2023 Table 48'!$70:$70,MATCH(I$2,'AEO 2023 Table 48'!$1:$1,0))</f>
        <v>6.7176641287558597E-2</v>
      </c>
      <c r="J4">
        <f>INDEX('AEO 2023 Table 48'!$178:$178,MATCH(J$2,'AEO 2023 Table 48'!$1:$1,0))/INDEX('AEO 2023 Table 48'!$70:$70,MATCH(J$2,'AEO 2023 Table 48'!$1:$1,0))</f>
        <v>6.5011317449126638E-2</v>
      </c>
      <c r="K4">
        <f>INDEX('AEO 2023 Table 48'!$178:$178,MATCH(K$2,'AEO 2023 Table 48'!$1:$1,0))/INDEX('AEO 2023 Table 48'!$70:$70,MATCH(K$2,'AEO 2023 Table 48'!$1:$1,0))</f>
        <v>6.286053859856236E-2</v>
      </c>
      <c r="L4">
        <f>INDEX('AEO 2023 Table 48'!$178:$178,MATCH(L$2,'AEO 2023 Table 48'!$1:$1,0))/INDEX('AEO 2023 Table 48'!$70:$70,MATCH(L$2,'AEO 2023 Table 48'!$1:$1,0))</f>
        <v>6.073991439429656E-2</v>
      </c>
      <c r="M4">
        <f>INDEX('AEO 2023 Table 48'!$178:$178,MATCH(M$2,'AEO 2023 Table 48'!$1:$1,0))/INDEX('AEO 2023 Table 48'!$70:$70,MATCH(M$2,'AEO 2023 Table 48'!$1:$1,0))</f>
        <v>5.8660492247753604E-2</v>
      </c>
      <c r="N4">
        <f>INDEX('AEO 2023 Table 48'!$178:$178,MATCH(N$2,'AEO 2023 Table 48'!$1:$1,0))/INDEX('AEO 2023 Table 48'!$70:$70,MATCH(N$2,'AEO 2023 Table 48'!$1:$1,0))</f>
        <v>5.6641286272577356E-2</v>
      </c>
      <c r="O4">
        <f>INDEX('AEO 2023 Table 48'!$178:$178,MATCH(O$2,'AEO 2023 Table 48'!$1:$1,0))/INDEX('AEO 2023 Table 48'!$70:$70,MATCH(O$2,'AEO 2023 Table 48'!$1:$1,0))</f>
        <v>5.4689133187232591E-2</v>
      </c>
      <c r="P4">
        <f>INDEX('AEO 2023 Table 48'!$178:$178,MATCH(P$2,'AEO 2023 Table 48'!$1:$1,0))/INDEX('AEO 2023 Table 48'!$70:$70,MATCH(P$2,'AEO 2023 Table 48'!$1:$1,0))</f>
        <v>5.2804832719245305E-2</v>
      </c>
      <c r="Q4">
        <f>INDEX('AEO 2023 Table 48'!$178:$178,MATCH(Q$2,'AEO 2023 Table 48'!$1:$1,0))/INDEX('AEO 2023 Table 48'!$70:$70,MATCH(Q$2,'AEO 2023 Table 48'!$1:$1,0))</f>
        <v>5.098822557928042E-2</v>
      </c>
      <c r="R4">
        <f>INDEX('AEO 2023 Table 48'!$178:$178,MATCH(R$2,'AEO 2023 Table 48'!$1:$1,0))/INDEX('AEO 2023 Table 48'!$70:$70,MATCH(R$2,'AEO 2023 Table 48'!$1:$1,0))</f>
        <v>4.922012945580681E-2</v>
      </c>
      <c r="S4">
        <f>INDEX('AEO 2023 Table 48'!$178:$178,MATCH(S$2,'AEO 2023 Table 48'!$1:$1,0))/INDEX('AEO 2023 Table 48'!$70:$70,MATCH(S$2,'AEO 2023 Table 48'!$1:$1,0))</f>
        <v>4.7515768922065091E-2</v>
      </c>
      <c r="T4">
        <f>INDEX('AEO 2023 Table 48'!$178:$178,MATCH(T$2,'AEO 2023 Table 48'!$1:$1,0))/INDEX('AEO 2023 Table 48'!$70:$70,MATCH(T$2,'AEO 2023 Table 48'!$1:$1,0))</f>
        <v>4.5876535864006793E-2</v>
      </c>
      <c r="U4">
        <f>INDEX('AEO 2023 Table 48'!$178:$178,MATCH(U$2,'AEO 2023 Table 48'!$1:$1,0))/INDEX('AEO 2023 Table 48'!$70:$70,MATCH(U$2,'AEO 2023 Table 48'!$1:$1,0))</f>
        <v>4.4301292934143963E-2</v>
      </c>
      <c r="V4">
        <f>INDEX('AEO 2023 Table 48'!$178:$178,MATCH(V$2,'AEO 2023 Table 48'!$1:$1,0))/INDEX('AEO 2023 Table 48'!$70:$70,MATCH(V$2,'AEO 2023 Table 48'!$1:$1,0))</f>
        <v>4.2787729957105065E-2</v>
      </c>
      <c r="W4">
        <f>INDEX('AEO 2023 Table 48'!$178:$178,MATCH(W$2,'AEO 2023 Table 48'!$1:$1,0))/INDEX('AEO 2023 Table 48'!$70:$70,MATCH(W$2,'AEO 2023 Table 48'!$1:$1,0))</f>
        <v>4.1321397660975881E-2</v>
      </c>
      <c r="X4">
        <f>INDEX('AEO 2023 Table 48'!$178:$178,MATCH(X$2,'AEO 2023 Table 48'!$1:$1,0))/INDEX('AEO 2023 Table 48'!$70:$70,MATCH(X$2,'AEO 2023 Table 48'!$1:$1,0))</f>
        <v>3.9912703364385745E-2</v>
      </c>
      <c r="Y4">
        <f>INDEX('AEO 2023 Table 48'!$178:$178,MATCH(Y$2,'AEO 2023 Table 48'!$1:$1,0))/INDEX('AEO 2023 Table 48'!$70:$70,MATCH(Y$2,'AEO 2023 Table 48'!$1:$1,0))</f>
        <v>3.8560833852166305E-2</v>
      </c>
      <c r="Z4">
        <f>INDEX('AEO 2023 Table 48'!$178:$178,MATCH(Z$2,'AEO 2023 Table 48'!$1:$1,0))/INDEX('AEO 2023 Table 48'!$70:$70,MATCH(Z$2,'AEO 2023 Table 48'!$1:$1,0))</f>
        <v>3.7263464904594312E-2</v>
      </c>
      <c r="AA4">
        <f>INDEX('AEO 2023 Table 48'!$178:$178,MATCH(AA$2,'AEO 2023 Table 48'!$1:$1,0))/INDEX('AEO 2023 Table 48'!$70:$70,MATCH(AA$2,'AEO 2023 Table 48'!$1:$1,0))</f>
        <v>3.6017499372323084E-2</v>
      </c>
      <c r="AB4">
        <f>INDEX('AEO 2023 Table 48'!$178:$178,MATCH(AB$2,'AEO 2023 Table 48'!$1:$1,0))/INDEX('AEO 2023 Table 48'!$70:$70,MATCH(AB$2,'AEO 2023 Table 48'!$1:$1,0))</f>
        <v>3.4813845884341769E-2</v>
      </c>
      <c r="AC4">
        <f>INDEX('AEO 2023 Table 48'!$178:$178,MATCH(AC$2,'AEO 2023 Table 48'!$1:$1,0))/INDEX('AEO 2023 Table 48'!$70:$70,MATCH(AC$2,'AEO 2023 Table 48'!$1:$1,0))</f>
        <v>3.3658362822313721E-2</v>
      </c>
      <c r="AD4">
        <f>INDEX('AEO 2023 Table 48'!$178:$178,MATCH(AD$2,'AEO 2023 Table 48'!$1:$1,0))/INDEX('AEO 2023 Table 48'!$70:$70,MATCH(AD$2,'AEO 2023 Table 48'!$1:$1,0))</f>
        <v>3.2549668895076475E-2</v>
      </c>
      <c r="AE4">
        <f>INDEX('AEO 2023 Table 48'!$178:$178,MATCH(AE$2,'AEO 2023 Table 48'!$1:$1,0))/INDEX('AEO 2023 Table 48'!$70:$70,MATCH(AE$2,'AEO 2023 Table 48'!$1:$1,0))</f>
        <v>3.1485751298805743E-2</v>
      </c>
      <c r="AF4">
        <f>INDEX('AEO 2023 Table 48'!$178:$178,MATCH(AF$2,'AEO 2023 Table 48'!$1:$1,0))/INDEX('AEO 2023 Table 48'!$70:$70,MATCH(AF$2,'AEO 2023 Table 48'!$1:$1,0))</f>
        <v>3.0464078237863519E-2</v>
      </c>
    </row>
    <row r="5" spans="1:36">
      <c r="B5">
        <f>SUM(B3:B4)</f>
        <v>1</v>
      </c>
      <c r="C5">
        <f t="shared" ref="C5:AF5" si="0">SUM(C3:C4)</f>
        <v>1</v>
      </c>
      <c r="D5">
        <f t="shared" si="0"/>
        <v>1</v>
      </c>
      <c r="E5">
        <f t="shared" si="0"/>
        <v>1</v>
      </c>
      <c r="F5">
        <f t="shared" si="0"/>
        <v>1</v>
      </c>
      <c r="G5">
        <f t="shared" si="0"/>
        <v>0.99999999999999989</v>
      </c>
      <c r="H5">
        <f t="shared" si="0"/>
        <v>0.99999999999999989</v>
      </c>
      <c r="I5">
        <f t="shared" si="0"/>
        <v>1</v>
      </c>
      <c r="J5">
        <f t="shared" si="0"/>
        <v>1</v>
      </c>
      <c r="K5">
        <f t="shared" si="0"/>
        <v>0.99999999999999989</v>
      </c>
      <c r="L5">
        <f t="shared" si="0"/>
        <v>1</v>
      </c>
      <c r="M5">
        <f t="shared" si="0"/>
        <v>1</v>
      </c>
      <c r="N5">
        <f t="shared" si="0"/>
        <v>1</v>
      </c>
      <c r="O5">
        <f t="shared" si="0"/>
        <v>0.99999999999999989</v>
      </c>
      <c r="P5">
        <f t="shared" si="0"/>
        <v>1</v>
      </c>
      <c r="Q5">
        <f t="shared" si="0"/>
        <v>0.99999999999999989</v>
      </c>
      <c r="R5">
        <f t="shared" si="0"/>
        <v>0.99999999999999989</v>
      </c>
      <c r="S5">
        <f t="shared" si="0"/>
        <v>1</v>
      </c>
      <c r="T5">
        <f t="shared" si="0"/>
        <v>0.99999999999999989</v>
      </c>
      <c r="U5">
        <f t="shared" si="0"/>
        <v>1</v>
      </c>
      <c r="V5">
        <f t="shared" si="0"/>
        <v>1</v>
      </c>
      <c r="W5">
        <f t="shared" si="0"/>
        <v>1</v>
      </c>
      <c r="X5">
        <f t="shared" si="0"/>
        <v>1</v>
      </c>
      <c r="Y5">
        <f t="shared" si="0"/>
        <v>1</v>
      </c>
      <c r="Z5">
        <f t="shared" si="0"/>
        <v>1</v>
      </c>
      <c r="AA5">
        <f t="shared" si="0"/>
        <v>1</v>
      </c>
      <c r="AB5">
        <f t="shared" si="0"/>
        <v>1</v>
      </c>
      <c r="AC5">
        <f t="shared" si="0"/>
        <v>1</v>
      </c>
      <c r="AD5">
        <f t="shared" si="0"/>
        <v>1</v>
      </c>
      <c r="AE5">
        <f t="shared" si="0"/>
        <v>0.99999999999999989</v>
      </c>
      <c r="AF5">
        <f t="shared" si="0"/>
        <v>1</v>
      </c>
    </row>
    <row r="6" spans="1:36">
      <c r="A6" s="2" t="s">
        <v>476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B2</f>
        <v>2020</v>
      </c>
      <c r="C7">
        <f t="shared" ref="C7:AF7" si="1">C2</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1:36">
      <c r="A8" t="s">
        <v>472</v>
      </c>
      <c r="B8" s="36">
        <f>INDEX('AEO 2021 Table 47'!$E$170:$AL$170,MATCH('Calculations Etc'!B$2,'AEO 2021 Table 47'!$E$1:$AL$1,0))/INDEX('AEO 2021 Table 47'!$E$175:$AL$175,MATCH('Calculations Etc'!B$2,'AEO 2021 Table 47'!$E$1:$AL$1,0))</f>
        <v>1.0267589376257868</v>
      </c>
      <c r="C8">
        <f>INDEX('AEO 2022 Table 47'!$E$160:$AL$160,MATCH('Calculations Etc'!C$2,'AEO 2022 Table 47'!$E$1:$AL$1,0))/INDEX('AEO 2022 Table 47'!$E$165:$AL$165,MATCH('Calculations Etc'!C$2,'AEO 2022 Table 47'!$E$1:$AL$1,0))</f>
        <v>1.0769292271022701</v>
      </c>
      <c r="D8">
        <f>INDEX('AEO 2023 Table 47'!$E$239:$AL$239,MATCH('Calculations Etc'!D$2,'AEO 2023 Table 47'!$E$1:$AL$1,0))/INDEX('AEO 2023 Table 47'!$E$244:$AL$244,MATCH('Calculations Etc'!D$2,'AEO 2023 Table 47'!$E$1:$AL$1,0))</f>
        <v>1.0804074214880945</v>
      </c>
      <c r="E8">
        <f>INDEX('AEO 2023 Table 47'!$E$239:$AL$239,MATCH('Calculations Etc'!E$2,'AEO 2023 Table 47'!$E$1:$AL$1,0))/INDEX('AEO 2023 Table 47'!$E$244:$AL$244,MATCH('Calculations Etc'!E$2,'AEO 2023 Table 47'!$E$1:$AL$1,0))</f>
        <v>1.0863125805260401</v>
      </c>
      <c r="F8">
        <f>INDEX('AEO 2023 Table 47'!$E$239:$AL$239,MATCH('Calculations Etc'!F$2,'AEO 2023 Table 47'!$E$1:$AL$1,0))/INDEX('AEO 2023 Table 47'!$E$244:$AL$244,MATCH('Calculations Etc'!F$2,'AEO 2023 Table 47'!$E$1:$AL$1,0))</f>
        <v>1.0897006416886081</v>
      </c>
      <c r="G8">
        <f>INDEX('AEO 2023 Table 47'!$E$239:$AL$239,MATCH('Calculations Etc'!G$2,'AEO 2023 Table 47'!$E$1:$AL$1,0))/INDEX('AEO 2023 Table 47'!$E$244:$AL$244,MATCH('Calculations Etc'!G$2,'AEO 2023 Table 47'!$E$1:$AL$1,0))</f>
        <v>1.0915408315621946</v>
      </c>
      <c r="H8">
        <f>INDEX('AEO 2023 Table 47'!$E$239:$AL$239,MATCH('Calculations Etc'!H$2,'AEO 2023 Table 47'!$E$1:$AL$1,0))/INDEX('AEO 2023 Table 47'!$E$244:$AL$244,MATCH('Calculations Etc'!H$2,'AEO 2023 Table 47'!$E$1:$AL$1,0))</f>
        <v>1.0947352935277033</v>
      </c>
      <c r="I8">
        <f>INDEX('AEO 2023 Table 47'!$E$239:$AL$239,MATCH('Calculations Etc'!I$2,'AEO 2023 Table 47'!$E$1:$AL$1,0))/INDEX('AEO 2023 Table 47'!$E$244:$AL$244,MATCH('Calculations Etc'!I$2,'AEO 2023 Table 47'!$E$1:$AL$1,0))</f>
        <v>1.097377954903777</v>
      </c>
      <c r="J8">
        <f>INDEX('AEO 2023 Table 47'!$E$239:$AL$239,MATCH('Calculations Etc'!J$2,'AEO 2023 Table 47'!$E$1:$AL$1,0))/INDEX('AEO 2023 Table 47'!$E$244:$AL$244,MATCH('Calculations Etc'!J$2,'AEO 2023 Table 47'!$E$1:$AL$1,0))</f>
        <v>1.1001341852272815</v>
      </c>
      <c r="K8">
        <f>INDEX('AEO 2023 Table 47'!$E$239:$AL$239,MATCH('Calculations Etc'!K$2,'AEO 2023 Table 47'!$E$1:$AL$1,0))/INDEX('AEO 2023 Table 47'!$E$244:$AL$244,MATCH('Calculations Etc'!K$2,'AEO 2023 Table 47'!$E$1:$AL$1,0))</f>
        <v>1.1023601924809148</v>
      </c>
      <c r="L8">
        <f>INDEX('AEO 2023 Table 47'!$E$239:$AL$239,MATCH('Calculations Etc'!L$2,'AEO 2023 Table 47'!$E$1:$AL$1,0))/INDEX('AEO 2023 Table 47'!$E$244:$AL$244,MATCH('Calculations Etc'!L$2,'AEO 2023 Table 47'!$E$1:$AL$1,0))</f>
        <v>1.1038504788220003</v>
      </c>
      <c r="M8">
        <f>INDEX('AEO 2023 Table 47'!$E$239:$AL$239,MATCH('Calculations Etc'!M$2,'AEO 2023 Table 47'!$E$1:$AL$1,0))/INDEX('AEO 2023 Table 47'!$E$244:$AL$244,MATCH('Calculations Etc'!M$2,'AEO 2023 Table 47'!$E$1:$AL$1,0))</f>
        <v>1.1044901506373117</v>
      </c>
      <c r="N8">
        <f>INDEX('AEO 2023 Table 47'!$E$239:$AL$239,MATCH('Calculations Etc'!N$2,'AEO 2023 Table 47'!$E$1:$AL$1,0))/INDEX('AEO 2023 Table 47'!$E$244:$AL$244,MATCH('Calculations Etc'!N$2,'AEO 2023 Table 47'!$E$1:$AL$1,0))</f>
        <v>1.1040780471096525</v>
      </c>
      <c r="O8">
        <f>INDEX('AEO 2023 Table 47'!$E$239:$AL$239,MATCH('Calculations Etc'!O$2,'AEO 2023 Table 47'!$E$1:$AL$1,0))/INDEX('AEO 2023 Table 47'!$E$244:$AL$244,MATCH('Calculations Etc'!O$2,'AEO 2023 Table 47'!$E$1:$AL$1,0))</f>
        <v>1.103037374344318</v>
      </c>
      <c r="P8">
        <f>INDEX('AEO 2023 Table 47'!$E$239:$AL$239,MATCH('Calculations Etc'!P$2,'AEO 2023 Table 47'!$E$1:$AL$1,0))/INDEX('AEO 2023 Table 47'!$E$244:$AL$244,MATCH('Calculations Etc'!P$2,'AEO 2023 Table 47'!$E$1:$AL$1,0))</f>
        <v>1.101599083844744</v>
      </c>
      <c r="Q8">
        <f>INDEX('AEO 2023 Table 47'!$E$239:$AL$239,MATCH('Calculations Etc'!Q$2,'AEO 2023 Table 47'!$E$1:$AL$1,0))/INDEX('AEO 2023 Table 47'!$E$244:$AL$244,MATCH('Calculations Etc'!Q$2,'AEO 2023 Table 47'!$E$1:$AL$1,0))</f>
        <v>1.1001306758842986</v>
      </c>
      <c r="R8">
        <f>INDEX('AEO 2023 Table 47'!$E$239:$AL$239,MATCH('Calculations Etc'!R$2,'AEO 2023 Table 47'!$E$1:$AL$1,0))/INDEX('AEO 2023 Table 47'!$E$244:$AL$244,MATCH('Calculations Etc'!R$2,'AEO 2023 Table 47'!$E$1:$AL$1,0))</f>
        <v>1.0985774242271926</v>
      </c>
      <c r="S8">
        <f>INDEX('AEO 2023 Table 47'!$E$239:$AL$239,MATCH('Calculations Etc'!S$2,'AEO 2023 Table 47'!$E$1:$AL$1,0))/INDEX('AEO 2023 Table 47'!$E$244:$AL$244,MATCH('Calculations Etc'!S$2,'AEO 2023 Table 47'!$E$1:$AL$1,0))</f>
        <v>1.096901740525178</v>
      </c>
      <c r="T8">
        <f>INDEX('AEO 2023 Table 47'!$E$239:$AL$239,MATCH('Calculations Etc'!T$2,'AEO 2023 Table 47'!$E$1:$AL$1,0))/INDEX('AEO 2023 Table 47'!$E$244:$AL$244,MATCH('Calculations Etc'!T$2,'AEO 2023 Table 47'!$E$1:$AL$1,0))</f>
        <v>1.0955982808581701</v>
      </c>
      <c r="U8">
        <f>INDEX('AEO 2023 Table 47'!$E$239:$AL$239,MATCH('Calculations Etc'!U$2,'AEO 2023 Table 47'!$E$1:$AL$1,0))/INDEX('AEO 2023 Table 47'!$E$244:$AL$244,MATCH('Calculations Etc'!U$2,'AEO 2023 Table 47'!$E$1:$AL$1,0))</f>
        <v>1.0942187867920734</v>
      </c>
      <c r="V8">
        <f>INDEX('AEO 2023 Table 47'!$E$239:$AL$239,MATCH('Calculations Etc'!V$2,'AEO 2023 Table 47'!$E$1:$AL$1,0))/INDEX('AEO 2023 Table 47'!$E$244:$AL$244,MATCH('Calculations Etc'!V$2,'AEO 2023 Table 47'!$E$1:$AL$1,0))</f>
        <v>1.0928406213676849</v>
      </c>
      <c r="W8">
        <f>INDEX('AEO 2023 Table 47'!$E$239:$AL$239,MATCH('Calculations Etc'!W$2,'AEO 2023 Table 47'!$E$1:$AL$1,0))/INDEX('AEO 2023 Table 47'!$E$244:$AL$244,MATCH('Calculations Etc'!W$2,'AEO 2023 Table 47'!$E$1:$AL$1,0))</f>
        <v>1.0915430172855136</v>
      </c>
      <c r="X8">
        <f>INDEX('AEO 2023 Table 47'!$E$239:$AL$239,MATCH('Calculations Etc'!X$2,'AEO 2023 Table 47'!$E$1:$AL$1,0))/INDEX('AEO 2023 Table 47'!$E$244:$AL$244,MATCH('Calculations Etc'!X$2,'AEO 2023 Table 47'!$E$1:$AL$1,0))</f>
        <v>1.0901622352854448</v>
      </c>
      <c r="Y8">
        <f>INDEX('AEO 2023 Table 47'!$E$239:$AL$239,MATCH('Calculations Etc'!Y$2,'AEO 2023 Table 47'!$E$1:$AL$1,0))/INDEX('AEO 2023 Table 47'!$E$244:$AL$244,MATCH('Calculations Etc'!Y$2,'AEO 2023 Table 47'!$E$1:$AL$1,0))</f>
        <v>1.0890219055964176</v>
      </c>
      <c r="Z8">
        <f>INDEX('AEO 2023 Table 47'!$E$239:$AL$239,MATCH('Calculations Etc'!Z$2,'AEO 2023 Table 47'!$E$1:$AL$1,0))/INDEX('AEO 2023 Table 47'!$E$244:$AL$244,MATCH('Calculations Etc'!Z$2,'AEO 2023 Table 47'!$E$1:$AL$1,0))</f>
        <v>1.0880024148963596</v>
      </c>
      <c r="AA8">
        <f>INDEX('AEO 2023 Table 47'!$E$239:$AL$239,MATCH('Calculations Etc'!AA$2,'AEO 2023 Table 47'!$E$1:$AL$1,0))/INDEX('AEO 2023 Table 47'!$E$244:$AL$244,MATCH('Calculations Etc'!AA$2,'AEO 2023 Table 47'!$E$1:$AL$1,0))</f>
        <v>1.0872504394222215</v>
      </c>
      <c r="AB8">
        <f>INDEX('AEO 2023 Table 47'!$E$239:$AL$239,MATCH('Calculations Etc'!AB$2,'AEO 2023 Table 47'!$E$1:$AL$1,0))/INDEX('AEO 2023 Table 47'!$E$244:$AL$244,MATCH('Calculations Etc'!AB$2,'AEO 2023 Table 47'!$E$1:$AL$1,0))</f>
        <v>1.0865971702062098</v>
      </c>
      <c r="AC8">
        <f>INDEX('AEO 2023 Table 47'!$E$239:$AL$239,MATCH('Calculations Etc'!AC$2,'AEO 2023 Table 47'!$E$1:$AL$1,0))/INDEX('AEO 2023 Table 47'!$E$244:$AL$244,MATCH('Calculations Etc'!AC$2,'AEO 2023 Table 47'!$E$1:$AL$1,0))</f>
        <v>1.0861505676553711</v>
      </c>
      <c r="AD8">
        <f>INDEX('AEO 2023 Table 47'!$E$239:$AL$239,MATCH('Calculations Etc'!AD$2,'AEO 2023 Table 47'!$E$1:$AL$1,0))/INDEX('AEO 2023 Table 47'!$E$244:$AL$244,MATCH('Calculations Etc'!AD$2,'AEO 2023 Table 47'!$E$1:$AL$1,0))</f>
        <v>1.0859426521426907</v>
      </c>
      <c r="AE8">
        <f>INDEX('AEO 2023 Table 47'!$E$239:$AL$239,MATCH('Calculations Etc'!AE$2,'AEO 2023 Table 47'!$E$1:$AL$1,0))/INDEX('AEO 2023 Table 47'!$E$244:$AL$244,MATCH('Calculations Etc'!AE$2,'AEO 2023 Table 47'!$E$1:$AL$1,0))</f>
        <v>1.0859008878620862</v>
      </c>
      <c r="AF8">
        <f>INDEX('AEO 2023 Table 47'!$E$239:$AL$239,MATCH('Calculations Etc'!AF$2,'AEO 2023 Table 47'!$E$1:$AL$1,0))/INDEX('AEO 2023 Table 47'!$E$244:$AL$244,MATCH('Calculations Etc'!AF$2,'AEO 2023 Table 47'!$E$1:$AL$1,0))</f>
        <v>1.125</v>
      </c>
    </row>
    <row r="9" spans="1:36">
      <c r="A9" t="s">
        <v>598</v>
      </c>
      <c r="B9">
        <f>INDEX('AEO 2021 Table 49'!$202:$202,MATCH('Calculations Etc'!B$2,'AEO 2021 Table 49'!$1:$1,0))/INDEX('AEO 2021 Table 49'!$131:$131,MATCH('Calculations Etc'!B$2,'AEO 2021 Table 49'!$1:$1,0))</f>
        <v>1.0500638212832756</v>
      </c>
      <c r="C9">
        <f>INDEX('AEO 2022 Table 49'!$202:$202,MATCH('Calculations Etc'!C$2,'AEO 2022 Table 49'!$1:$1,0))/INDEX('AEO 2022 Table 49'!$131:$131,MATCH('Calculations Etc'!C$2,'AEO 2022 Table 49'!$1:$1,0))</f>
        <v>1.0525253236136047</v>
      </c>
      <c r="D9">
        <f>INDEX('AEO 2023 Table 49'!$202:$202,MATCH('Calculations Etc'!D$2,'AEO 2023 Table 49'!$1:$1,0))/INDEX('AEO 2023 Table 49'!$131:$131,MATCH('Calculations Etc'!D$2,'AEO 2023 Table 49'!$1:$1,0))</f>
        <v>1.0591397201918633</v>
      </c>
      <c r="E9">
        <f>INDEX('AEO 2023 Table 49'!$202:$202,MATCH('Calculations Etc'!E$2,'AEO 2023 Table 49'!$1:$1,0))/INDEX('AEO 2023 Table 49'!$131:$131,MATCH('Calculations Etc'!E$2,'AEO 2023 Table 49'!$1:$1,0))</f>
        <v>1.0826978209893183</v>
      </c>
      <c r="F9">
        <f>INDEX('AEO 2023 Table 49'!$202:$202,MATCH('Calculations Etc'!F$2,'AEO 2023 Table 49'!$1:$1,0))/INDEX('AEO 2023 Table 49'!$131:$131,MATCH('Calculations Etc'!F$2,'AEO 2023 Table 49'!$1:$1,0))</f>
        <v>1.1069869769215326</v>
      </c>
      <c r="G9">
        <f>INDEX('AEO 2023 Table 49'!$202:$202,MATCH('Calculations Etc'!G$2,'AEO 2023 Table 49'!$1:$1,0))/INDEX('AEO 2023 Table 49'!$131:$131,MATCH('Calculations Etc'!G$2,'AEO 2023 Table 49'!$1:$1,0))</f>
        <v>1.1257992676647313</v>
      </c>
      <c r="H9">
        <f>INDEX('AEO 2023 Table 49'!$202:$202,MATCH('Calculations Etc'!H$2,'AEO 2023 Table 49'!$1:$1,0))/INDEX('AEO 2023 Table 49'!$131:$131,MATCH('Calculations Etc'!H$2,'AEO 2023 Table 49'!$1:$1,0))</f>
        <v>1.1355459250872866</v>
      </c>
      <c r="I9">
        <f>INDEX('AEO 2023 Table 49'!$202:$202,MATCH('Calculations Etc'!I$2,'AEO 2023 Table 49'!$1:$1,0))/INDEX('AEO 2023 Table 49'!$131:$131,MATCH('Calculations Etc'!I$2,'AEO 2023 Table 49'!$1:$1,0))</f>
        <v>1.1380103428871153</v>
      </c>
      <c r="J9">
        <f>INDEX('AEO 2023 Table 49'!$202:$202,MATCH('Calculations Etc'!J$2,'AEO 2023 Table 49'!$1:$1,0))/INDEX('AEO 2023 Table 49'!$131:$131,MATCH('Calculations Etc'!J$2,'AEO 2023 Table 49'!$1:$1,0))</f>
        <v>1.1269700990784834</v>
      </c>
      <c r="K9">
        <f>INDEX('AEO 2023 Table 49'!$202:$202,MATCH('Calculations Etc'!K$2,'AEO 2023 Table 49'!$1:$1,0))/INDEX('AEO 2023 Table 49'!$131:$131,MATCH('Calculations Etc'!K$2,'AEO 2023 Table 49'!$1:$1,0))</f>
        <v>1.1256311357182218</v>
      </c>
      <c r="L9">
        <f>INDEX('AEO 2023 Table 49'!$202:$202,MATCH('Calculations Etc'!L$2,'AEO 2023 Table 49'!$1:$1,0))/INDEX('AEO 2023 Table 49'!$131:$131,MATCH('Calculations Etc'!L$2,'AEO 2023 Table 49'!$1:$1,0))</f>
        <v>1.1254310168188302</v>
      </c>
      <c r="M9">
        <f>INDEX('AEO 2023 Table 49'!$202:$202,MATCH('Calculations Etc'!M$2,'AEO 2023 Table 49'!$1:$1,0))/INDEX('AEO 2023 Table 49'!$131:$131,MATCH('Calculations Etc'!M$2,'AEO 2023 Table 49'!$1:$1,0))</f>
        <v>1.1237269964631369</v>
      </c>
      <c r="N9">
        <f>INDEX('AEO 2023 Table 49'!$202:$202,MATCH('Calculations Etc'!N$2,'AEO 2023 Table 49'!$1:$1,0))/INDEX('AEO 2023 Table 49'!$131:$131,MATCH('Calculations Etc'!N$2,'AEO 2023 Table 49'!$1:$1,0))</f>
        <v>1.1146144091245154</v>
      </c>
      <c r="O9">
        <f>INDEX('AEO 2023 Table 49'!$202:$202,MATCH('Calculations Etc'!O$2,'AEO 2023 Table 49'!$1:$1,0))/INDEX('AEO 2023 Table 49'!$131:$131,MATCH('Calculations Etc'!O$2,'AEO 2023 Table 49'!$1:$1,0))</f>
        <v>1.0993002197668749</v>
      </c>
      <c r="P9">
        <f>INDEX('AEO 2023 Table 49'!$202:$202,MATCH('Calculations Etc'!P$2,'AEO 2023 Table 49'!$1:$1,0))/INDEX('AEO 2023 Table 49'!$131:$131,MATCH('Calculations Etc'!P$2,'AEO 2023 Table 49'!$1:$1,0))</f>
        <v>1.0858677734071946</v>
      </c>
      <c r="Q9">
        <f>INDEX('AEO 2023 Table 49'!$202:$202,MATCH('Calculations Etc'!Q$2,'AEO 2023 Table 49'!$1:$1,0))/INDEX('AEO 2023 Table 49'!$131:$131,MATCH('Calculations Etc'!Q$2,'AEO 2023 Table 49'!$1:$1,0))</f>
        <v>1.0742446699520969</v>
      </c>
      <c r="R9">
        <f>INDEX('AEO 2023 Table 49'!$202:$202,MATCH('Calculations Etc'!R$2,'AEO 2023 Table 49'!$1:$1,0))/INDEX('AEO 2023 Table 49'!$131:$131,MATCH('Calculations Etc'!R$2,'AEO 2023 Table 49'!$1:$1,0))</f>
        <v>1.0644183275736279</v>
      </c>
      <c r="S9">
        <f>INDEX('AEO 2023 Table 49'!$202:$202,MATCH('Calculations Etc'!S$2,'AEO 2023 Table 49'!$1:$1,0))/INDEX('AEO 2023 Table 49'!$131:$131,MATCH('Calculations Etc'!S$2,'AEO 2023 Table 49'!$1:$1,0))</f>
        <v>1.0557884767047565</v>
      </c>
      <c r="T9">
        <f>INDEX('AEO 2023 Table 49'!$202:$202,MATCH('Calculations Etc'!T$2,'AEO 2023 Table 49'!$1:$1,0))/INDEX('AEO 2023 Table 49'!$131:$131,MATCH('Calculations Etc'!T$2,'AEO 2023 Table 49'!$1:$1,0))</f>
        <v>1.0486689094334118</v>
      </c>
      <c r="U9">
        <f>INDEX('AEO 2023 Table 49'!$202:$202,MATCH('Calculations Etc'!U$2,'AEO 2023 Table 49'!$1:$1,0))/INDEX('AEO 2023 Table 49'!$131:$131,MATCH('Calculations Etc'!U$2,'AEO 2023 Table 49'!$1:$1,0))</f>
        <v>1.0422435529364229</v>
      </c>
      <c r="V9">
        <f>INDEX('AEO 2023 Table 49'!$202:$202,MATCH('Calculations Etc'!V$2,'AEO 2023 Table 49'!$1:$1,0))/INDEX('AEO 2023 Table 49'!$131:$131,MATCH('Calculations Etc'!V$2,'AEO 2023 Table 49'!$1:$1,0))</f>
        <v>1.0364708476573949</v>
      </c>
      <c r="W9">
        <f>INDEX('AEO 2023 Table 49'!$202:$202,MATCH('Calculations Etc'!W$2,'AEO 2023 Table 49'!$1:$1,0))/INDEX('AEO 2023 Table 49'!$131:$131,MATCH('Calculations Etc'!W$2,'AEO 2023 Table 49'!$1:$1,0))</f>
        <v>1.0306416496452717</v>
      </c>
      <c r="X9">
        <f>INDEX('AEO 2023 Table 49'!$202:$202,MATCH('Calculations Etc'!X$2,'AEO 2023 Table 49'!$1:$1,0))/INDEX('AEO 2023 Table 49'!$131:$131,MATCH('Calculations Etc'!X$2,'AEO 2023 Table 49'!$1:$1,0))</f>
        <v>1.025711410304559</v>
      </c>
      <c r="Y9">
        <f>INDEX('AEO 2023 Table 49'!$202:$202,MATCH('Calculations Etc'!Y$2,'AEO 2023 Table 49'!$1:$1,0))/INDEX('AEO 2023 Table 49'!$131:$131,MATCH('Calculations Etc'!Y$2,'AEO 2023 Table 49'!$1:$1,0))</f>
        <v>1.0212432541874654</v>
      </c>
      <c r="Z9">
        <f>INDEX('AEO 2023 Table 49'!$202:$202,MATCH('Calculations Etc'!Z$2,'AEO 2023 Table 49'!$1:$1,0))/INDEX('AEO 2023 Table 49'!$131:$131,MATCH('Calculations Etc'!Z$2,'AEO 2023 Table 49'!$1:$1,0))</f>
        <v>1.0185724745866809</v>
      </c>
      <c r="AA9">
        <f>INDEX('AEO 2023 Table 49'!$202:$202,MATCH('Calculations Etc'!AA$2,'AEO 2023 Table 49'!$1:$1,0))/INDEX('AEO 2023 Table 49'!$131:$131,MATCH('Calculations Etc'!AA$2,'AEO 2023 Table 49'!$1:$1,0))</f>
        <v>1.0178471264965927</v>
      </c>
      <c r="AB9">
        <f>INDEX('AEO 2023 Table 49'!$202:$202,MATCH('Calculations Etc'!AB$2,'AEO 2023 Table 49'!$1:$1,0))/INDEX('AEO 2023 Table 49'!$131:$131,MATCH('Calculations Etc'!AB$2,'AEO 2023 Table 49'!$1:$1,0))</f>
        <v>1.0168837711392815</v>
      </c>
      <c r="AC9">
        <f>INDEX('AEO 2023 Table 49'!$202:$202,MATCH('Calculations Etc'!AC$2,'AEO 2023 Table 49'!$1:$1,0))/INDEX('AEO 2023 Table 49'!$131:$131,MATCH('Calculations Etc'!AC$2,'AEO 2023 Table 49'!$1:$1,0))</f>
        <v>1.0149145400487716</v>
      </c>
      <c r="AD9">
        <f>INDEX('AEO 2023 Table 49'!$202:$202,MATCH('Calculations Etc'!AD$2,'AEO 2023 Table 49'!$1:$1,0))/INDEX('AEO 2023 Table 49'!$131:$131,MATCH('Calculations Etc'!AD$2,'AEO 2023 Table 49'!$1:$1,0))</f>
        <v>1.0121593698690889</v>
      </c>
      <c r="AE9">
        <f>INDEX('AEO 2023 Table 49'!$202:$202,MATCH('Calculations Etc'!AE$2,'AEO 2023 Table 49'!$1:$1,0))/INDEX('AEO 2023 Table 49'!$131:$131,MATCH('Calculations Etc'!AE$2,'AEO 2023 Table 49'!$1:$1,0))</f>
        <v>1.0103563704024647</v>
      </c>
      <c r="AF9">
        <f>INDEX('AEO 2023 Table 49'!$202:$202,MATCH('Calculations Etc'!AF$2,'AEO 2023 Table 49'!$1:$1,0))/INDEX('AEO 2023 Table 49'!$131:$131,MATCH('Calculations Etc'!AF$2,'AEO 2023 Table 49'!$1:$1,0))</f>
        <v>1.0082717666633256</v>
      </c>
    </row>
    <row r="11" spans="1:36">
      <c r="A11" s="2" t="s">
        <v>857</v>
      </c>
      <c r="B11" s="2"/>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1"/>
    </row>
    <row r="12" spans="1:36">
      <c r="B12">
        <f>B2</f>
        <v>2020</v>
      </c>
      <c r="C12">
        <v>2021</v>
      </c>
      <c r="D12">
        <f t="shared" ref="D12" si="2">D2</f>
        <v>2022</v>
      </c>
      <c r="E12">
        <v>2022</v>
      </c>
      <c r="F12">
        <f t="shared" ref="F12" si="3">F2</f>
        <v>2024</v>
      </c>
      <c r="G12">
        <v>2023</v>
      </c>
      <c r="H12">
        <f t="shared" ref="H12" si="4">H2</f>
        <v>2026</v>
      </c>
      <c r="I12">
        <v>2024</v>
      </c>
      <c r="J12">
        <f t="shared" ref="J12" si="5">J2</f>
        <v>2028</v>
      </c>
      <c r="K12">
        <v>2025</v>
      </c>
      <c r="L12">
        <f t="shared" ref="L12" si="6">L2</f>
        <v>2030</v>
      </c>
      <c r="M12">
        <v>2026</v>
      </c>
      <c r="N12">
        <f t="shared" ref="N12" si="7">N2</f>
        <v>2032</v>
      </c>
      <c r="O12">
        <v>2027</v>
      </c>
      <c r="P12">
        <f t="shared" ref="P12" si="8">P2</f>
        <v>2034</v>
      </c>
      <c r="Q12">
        <v>2028</v>
      </c>
      <c r="R12">
        <f t="shared" ref="R12" si="9">R2</f>
        <v>2036</v>
      </c>
      <c r="S12">
        <v>2029</v>
      </c>
      <c r="T12">
        <f t="shared" ref="T12" si="10">T2</f>
        <v>2038</v>
      </c>
      <c r="U12">
        <v>2030</v>
      </c>
      <c r="V12">
        <f t="shared" ref="V12" si="11">V2</f>
        <v>2040</v>
      </c>
      <c r="W12">
        <v>2031</v>
      </c>
      <c r="X12">
        <f t="shared" ref="X12" si="12">X2</f>
        <v>2042</v>
      </c>
      <c r="Y12">
        <v>2032</v>
      </c>
      <c r="Z12">
        <f t="shared" ref="Z12" si="13">Z2</f>
        <v>2044</v>
      </c>
      <c r="AA12">
        <v>2033</v>
      </c>
      <c r="AB12">
        <f t="shared" ref="AB12" si="14">AB2</f>
        <v>2046</v>
      </c>
      <c r="AC12">
        <v>2034</v>
      </c>
      <c r="AD12">
        <f t="shared" ref="AD12" si="15">AD2</f>
        <v>2048</v>
      </c>
      <c r="AE12">
        <v>2035</v>
      </c>
      <c r="AF12">
        <f t="shared" ref="AF12" si="16">AF2</f>
        <v>2050</v>
      </c>
    </row>
    <row r="13" spans="1:36">
      <c r="A13" t="s">
        <v>858</v>
      </c>
      <c r="B13" cm="1">
        <f t="array" ref="B13">(INDEX('AEO 2021 Table 7'!$22:$22,MATCH(B2,'AEO 2021 Table 7'!$1:$1,0))*10^9)/(INDEX('AEO 2021 Table 7'!$58:$58,,MATCH(B2,'AEO 2021 Table 7'!$1:$1,0))*10^15)</f>
        <v>8.7638862145128277E-4</v>
      </c>
      <c r="C13" cm="1">
        <f t="array" ref="C13">(INDEX('AEO 2022 Table 7'!$22:$22,MATCH(C2,'AEO 2022 Table 7'!$1:$1,0))*10^9)/(INDEX('AEO 2022 Table 7'!$58:$58,,MATCH(C2,'AEO 2022 Table 7'!$1:$1,0))*10^15)</f>
        <v>8.6188829775114492E-4</v>
      </c>
      <c r="D13" cm="1">
        <f t="array" ref="D13">(INDEX('AEO 2023 Table 7'!$22:$22,MATCH(D2,'AEO 2023 Table 7'!$1:$1,0))*10^9)/(INDEX('AEO 2023 Table 7'!$58:$58,,MATCH(D2,'AEO 2023 Table 7'!$1:$1,0))*10^15)</f>
        <v>8.2706997921409484E-4</v>
      </c>
      <c r="E13" cm="1">
        <f t="array" ref="E13">(INDEX('AEO 2023 Table 7'!$22:$22,MATCH(E2,'AEO 2023 Table 7'!$1:$1,0))*10^9)/(INDEX('AEO 2023 Table 7'!$58:$58,,MATCH(E2,'AEO 2023 Table 7'!$1:$1,0))*10^15)</f>
        <v>8.4063517039116196E-4</v>
      </c>
      <c r="F13" cm="1">
        <f t="array" ref="F13">(INDEX('AEO 2023 Table 7'!$22:$22,MATCH(F2,'AEO 2023 Table 7'!$1:$1,0))*10^9)/(INDEX('AEO 2023 Table 7'!$58:$58,,MATCH(F2,'AEO 2023 Table 7'!$1:$1,0))*10^15)</f>
        <v>8.5200809845036723E-4</v>
      </c>
      <c r="G13" cm="1">
        <f t="array" ref="G13">(INDEX('AEO 2023 Table 7'!$22:$22,MATCH(G2,'AEO 2023 Table 7'!$1:$1,0))*10^9)/(INDEX('AEO 2023 Table 7'!$58:$58,,MATCH(G2,'AEO 2023 Table 7'!$1:$1,0))*10^15)</f>
        <v>8.6570628867652284E-4</v>
      </c>
      <c r="H13" cm="1">
        <f t="array" ref="H13">(INDEX('AEO 2023 Table 7'!$22:$22,MATCH(H2,'AEO 2023 Table 7'!$1:$1,0))*10^9)/(INDEX('AEO 2023 Table 7'!$58:$58,,MATCH(H2,'AEO 2023 Table 7'!$1:$1,0))*10^15)</f>
        <v>8.755649743441813E-4</v>
      </c>
      <c r="I13" cm="1">
        <f t="array" ref="I13">(INDEX('AEO 2023 Table 7'!$22:$22,MATCH(I2,'AEO 2023 Table 7'!$1:$1,0))*10^9)/(INDEX('AEO 2023 Table 7'!$58:$58,,MATCH(I2,'AEO 2023 Table 7'!$1:$1,0))*10^15)</f>
        <v>8.8349086102653134E-4</v>
      </c>
      <c r="J13" cm="1">
        <f t="array" ref="J13">(INDEX('AEO 2023 Table 7'!$22:$22,MATCH(J2,'AEO 2023 Table 7'!$1:$1,0))*10^9)/(INDEX('AEO 2023 Table 7'!$58:$58,,MATCH(J2,'AEO 2023 Table 7'!$1:$1,0))*10^15)</f>
        <v>8.9018631404122874E-4</v>
      </c>
      <c r="K13" cm="1">
        <f t="array" ref="K13">(INDEX('AEO 2023 Table 7'!$22:$22,MATCH(K2,'AEO 2023 Table 7'!$1:$1,0))*10^9)/(INDEX('AEO 2023 Table 7'!$58:$58,,MATCH(K2,'AEO 2023 Table 7'!$1:$1,0))*10^15)</f>
        <v>8.9663104609960032E-4</v>
      </c>
      <c r="L13" cm="1">
        <f t="array" ref="L13">(INDEX('AEO 2023 Table 7'!$22:$22,MATCH(L2,'AEO 2023 Table 7'!$1:$1,0))*10^9)/(INDEX('AEO 2023 Table 7'!$58:$58,,MATCH(L2,'AEO 2023 Table 7'!$1:$1,0))*10^15)</f>
        <v>9.0306443285436756E-4</v>
      </c>
      <c r="M13" cm="1">
        <f t="array" ref="M13">(INDEX('AEO 2023 Table 7'!$22:$22,MATCH(M2,'AEO 2023 Table 7'!$1:$1,0))*10^9)/(INDEX('AEO 2023 Table 7'!$58:$58,,MATCH(M2,'AEO 2023 Table 7'!$1:$1,0))*10^15)</f>
        <v>9.0979540860271755E-4</v>
      </c>
      <c r="N13" cm="1">
        <f t="array" ref="N13">(INDEX('AEO 2023 Table 7'!$22:$22,MATCH(N2,'AEO 2023 Table 7'!$1:$1,0))*10^9)/(INDEX('AEO 2023 Table 7'!$58:$58,,MATCH(N2,'AEO 2023 Table 7'!$1:$1,0))*10^15)</f>
        <v>9.1617378713636168E-4</v>
      </c>
      <c r="O13" cm="1">
        <f t="array" ref="O13">(INDEX('AEO 2023 Table 7'!$22:$22,MATCH(O2,'AEO 2023 Table 7'!$1:$1,0))*10^9)/(INDEX('AEO 2023 Table 7'!$58:$58,,MATCH(O2,'AEO 2023 Table 7'!$1:$1,0))*10^15)</f>
        <v>9.2031437800048669E-4</v>
      </c>
      <c r="P13" cm="1">
        <f t="array" ref="P13">(INDEX('AEO 2023 Table 7'!$22:$22,MATCH(P2,'AEO 2023 Table 7'!$1:$1,0))*10^9)/(INDEX('AEO 2023 Table 7'!$58:$58,,MATCH(P2,'AEO 2023 Table 7'!$1:$1,0))*10^15)</f>
        <v>9.2501756488088901E-4</v>
      </c>
      <c r="Q13" cm="1">
        <f t="array" ref="Q13">(INDEX('AEO 2023 Table 7'!$22:$22,MATCH(Q2,'AEO 2023 Table 7'!$1:$1,0))*10^9)/(INDEX('AEO 2023 Table 7'!$58:$58,,MATCH(Q2,'AEO 2023 Table 7'!$1:$1,0))*10^15)</f>
        <v>9.3016462558971461E-4</v>
      </c>
      <c r="R13" cm="1">
        <f t="array" ref="R13">(INDEX('AEO 2023 Table 7'!$22:$22,MATCH(R2,'AEO 2023 Table 7'!$1:$1,0))*10^9)/(INDEX('AEO 2023 Table 7'!$58:$58,,MATCH(R2,'AEO 2023 Table 7'!$1:$1,0))*10^15)</f>
        <v>9.3560240004295374E-4</v>
      </c>
      <c r="S13" cm="1">
        <f t="array" ref="S13">(INDEX('AEO 2023 Table 7'!$22:$22,MATCH(S2,'AEO 2023 Table 7'!$1:$1,0))*10^9)/(INDEX('AEO 2023 Table 7'!$58:$58,,MATCH(S2,'AEO 2023 Table 7'!$1:$1,0))*10^15)</f>
        <v>9.433636658556367E-4</v>
      </c>
      <c r="T13" cm="1">
        <f t="array" ref="T13">(INDEX('AEO 2023 Table 7'!$22:$22,MATCH(T2,'AEO 2023 Table 7'!$1:$1,0))*10^9)/(INDEX('AEO 2023 Table 7'!$58:$58,,MATCH(T2,'AEO 2023 Table 7'!$1:$1,0))*10^15)</f>
        <v>9.4975786123603655E-4</v>
      </c>
      <c r="U13" cm="1">
        <f t="array" ref="U13">(INDEX('AEO 2023 Table 7'!$22:$22,MATCH(U2,'AEO 2023 Table 7'!$1:$1,0))*10^9)/(INDEX('AEO 2023 Table 7'!$58:$58,,MATCH(U2,'AEO 2023 Table 7'!$1:$1,0))*10^15)</f>
        <v>9.5639030301370614E-4</v>
      </c>
      <c r="V13" cm="1">
        <f t="array" ref="V13">(INDEX('AEO 2023 Table 7'!$22:$22,MATCH(V2,'AEO 2023 Table 7'!$1:$1,0))*10^9)/(INDEX('AEO 2023 Table 7'!$58:$58,,MATCH(V2,'AEO 2023 Table 7'!$1:$1,0))*10^15)</f>
        <v>9.6341875402298854E-4</v>
      </c>
      <c r="W13" cm="1">
        <f t="array" ref="W13">(INDEX('AEO 2023 Table 7'!$22:$22,MATCH(W2,'AEO 2023 Table 7'!$1:$1,0))*10^9)/(INDEX('AEO 2023 Table 7'!$58:$58,,MATCH(W2,'AEO 2023 Table 7'!$1:$1,0))*10^15)</f>
        <v>9.708374114855596E-4</v>
      </c>
      <c r="X13" cm="1">
        <f t="array" ref="X13">(INDEX('AEO 2023 Table 7'!$22:$22,MATCH(X2,'AEO 2023 Table 7'!$1:$1,0))*10^9)/(INDEX('AEO 2023 Table 7'!$58:$58,,MATCH(X2,'AEO 2023 Table 7'!$1:$1,0))*10^15)</f>
        <v>9.7841374187037462E-4</v>
      </c>
      <c r="Y13" cm="1">
        <f t="array" ref="Y13">(INDEX('AEO 2023 Table 7'!$22:$22,MATCH(Y2,'AEO 2023 Table 7'!$1:$1,0))*10^9)/(INDEX('AEO 2023 Table 7'!$58:$58,,MATCH(Y2,'AEO 2023 Table 7'!$1:$1,0))*10^15)</f>
        <v>9.8698895843257859E-4</v>
      </c>
      <c r="Z13" cm="1">
        <f t="array" ref="Z13">(INDEX('AEO 2023 Table 7'!$22:$22,MATCH(Z2,'AEO 2023 Table 7'!$1:$1,0))*10^9)/(INDEX('AEO 2023 Table 7'!$58:$58,,MATCH(Z2,'AEO 2023 Table 7'!$1:$1,0))*10^15)</f>
        <v>9.9502807940843384E-4</v>
      </c>
      <c r="AA13" cm="1">
        <f t="array" ref="AA13">(INDEX('AEO 2023 Table 7'!$22:$22,MATCH(AA2,'AEO 2023 Table 7'!$1:$1,0))*10^9)/(INDEX('AEO 2023 Table 7'!$58:$58,,MATCH(AA2,'AEO 2023 Table 7'!$1:$1,0))*10^15)</f>
        <v>1.0034388252527435E-3</v>
      </c>
      <c r="AB13" cm="1">
        <f t="array" ref="AB13">(INDEX('AEO 2023 Table 7'!$22:$22,MATCH(AB2,'AEO 2023 Table 7'!$1:$1,0))*10^9)/(INDEX('AEO 2023 Table 7'!$58:$58,,MATCH(AB2,'AEO 2023 Table 7'!$1:$1,0))*10^15)</f>
        <v>1.0110242331808168E-3</v>
      </c>
      <c r="AC13" cm="1">
        <f t="array" ref="AC13">(INDEX('AEO 2023 Table 7'!$22:$22,MATCH(AC2,'AEO 2023 Table 7'!$1:$1,0))*10^9)/(INDEX('AEO 2023 Table 7'!$58:$58,,MATCH(AC2,'AEO 2023 Table 7'!$1:$1,0))*10^15)</f>
        <v>1.0202634461980895E-3</v>
      </c>
      <c r="AD13" cm="1">
        <f t="array" ref="AD13">(INDEX('AEO 2023 Table 7'!$22:$22,MATCH(AD2,'AEO 2023 Table 7'!$1:$1,0))*10^9)/(INDEX('AEO 2023 Table 7'!$58:$58,,MATCH(AD2,'AEO 2023 Table 7'!$1:$1,0))*10^15)</f>
        <v>1.0294265237577793E-3</v>
      </c>
      <c r="AE13" cm="1">
        <f t="array" ref="AE13">(INDEX('AEO 2023 Table 7'!$22:$22,MATCH(AE2,'AEO 2023 Table 7'!$1:$1,0))*10^9)/(INDEX('AEO 2023 Table 7'!$58:$58,,MATCH(AE2,'AEO 2023 Table 7'!$1:$1,0))*10^15)</f>
        <v>1.0394960705405378E-3</v>
      </c>
      <c r="AF13" cm="1">
        <f t="array" ref="AF13">(INDEX('AEO 2023 Table 7'!$22:$22,MATCH(AF2,'AEO 2023 Table 7'!$1:$1,0))*10^9)/(INDEX('AEO 2023 Table 7'!$58:$58,,MATCH(AF2,'AEO 2023 Table 7'!$1:$1,0))*10^15)</f>
        <v>1.0495144689504146E-3</v>
      </c>
    </row>
    <row r="15" spans="1:36">
      <c r="A15" s="2" t="s">
        <v>599</v>
      </c>
      <c r="B15" s="3"/>
      <c r="D15" s="2" t="s">
        <v>610</v>
      </c>
    </row>
    <row r="16" spans="1:36">
      <c r="A16" t="s">
        <v>604</v>
      </c>
      <c r="B16" s="12">
        <v>0.68595041322314043</v>
      </c>
      <c r="D16" s="8" t="s">
        <v>600</v>
      </c>
    </row>
    <row r="17" spans="1:5">
      <c r="A17" t="s">
        <v>475</v>
      </c>
      <c r="B17" s="12">
        <v>0.68881036513545346</v>
      </c>
    </row>
    <row r="19" spans="1:5">
      <c r="A19" s="2" t="s">
        <v>601</v>
      </c>
      <c r="B19" s="3"/>
      <c r="D19" s="2" t="s">
        <v>610</v>
      </c>
    </row>
    <row r="20" spans="1:5">
      <c r="A20" t="s">
        <v>602</v>
      </c>
      <c r="B20">
        <v>0.55000000000000004</v>
      </c>
      <c r="D20" s="8" t="s">
        <v>603</v>
      </c>
    </row>
    <row r="22" spans="1:5">
      <c r="A22" s="2" t="s">
        <v>612</v>
      </c>
      <c r="B22" s="3"/>
      <c r="D22" s="2" t="s">
        <v>610</v>
      </c>
    </row>
    <row r="23" spans="1:5">
      <c r="A23" t="s">
        <v>595</v>
      </c>
      <c r="B23">
        <v>1.67</v>
      </c>
      <c r="D23" s="8" t="s">
        <v>605</v>
      </c>
    </row>
    <row r="24" spans="1:5">
      <c r="A24" t="s">
        <v>596</v>
      </c>
      <c r="B24">
        <v>1</v>
      </c>
    </row>
    <row r="25" spans="1:5">
      <c r="A25" t="s">
        <v>598</v>
      </c>
      <c r="B25">
        <v>16</v>
      </c>
    </row>
    <row r="26" spans="1:5">
      <c r="A26" t="s">
        <v>508</v>
      </c>
      <c r="B26">
        <v>48.656731685074099</v>
      </c>
    </row>
    <row r="28" spans="1:5">
      <c r="A28" s="2" t="s">
        <v>606</v>
      </c>
      <c r="B28" s="3"/>
      <c r="D28" s="2" t="s">
        <v>610</v>
      </c>
    </row>
    <row r="29" spans="1:5">
      <c r="A29" t="s">
        <v>607</v>
      </c>
      <c r="B29">
        <v>120476</v>
      </c>
      <c r="D29" t="s">
        <v>473</v>
      </c>
      <c r="E29" t="s">
        <v>611</v>
      </c>
    </row>
    <row r="30" spans="1:5">
      <c r="A30" t="s">
        <v>608</v>
      </c>
      <c r="B30">
        <v>137452</v>
      </c>
      <c r="D30" s="5">
        <v>2017</v>
      </c>
      <c r="E30" t="s">
        <v>609</v>
      </c>
    </row>
    <row r="32" spans="1:5">
      <c r="A32" s="2" t="s">
        <v>842</v>
      </c>
      <c r="B32" s="3"/>
      <c r="D32" s="2" t="s">
        <v>610</v>
      </c>
    </row>
    <row r="33" spans="1:33">
      <c r="A33" t="s">
        <v>843</v>
      </c>
      <c r="B33" s="16">
        <v>0.2</v>
      </c>
      <c r="D33" s="8" t="s">
        <v>844</v>
      </c>
    </row>
    <row r="34" spans="1:33">
      <c r="A34" t="s">
        <v>845</v>
      </c>
      <c r="B34" s="16">
        <v>0.6</v>
      </c>
      <c r="D34" s="8" t="s">
        <v>846</v>
      </c>
    </row>
    <row r="35" spans="1:33">
      <c r="A35" t="s">
        <v>847</v>
      </c>
      <c r="B35">
        <f>B34/B33</f>
        <v>2.9999999999999996</v>
      </c>
    </row>
    <row r="37" spans="1:33">
      <c r="A37" s="2" t="s">
        <v>848</v>
      </c>
      <c r="B37" s="2"/>
      <c r="D37" s="2" t="s">
        <v>610</v>
      </c>
    </row>
    <row r="38" spans="1:33">
      <c r="A38" t="s">
        <v>849</v>
      </c>
      <c r="B38" s="17">
        <v>0.22500000000000001</v>
      </c>
      <c r="D38" s="18" t="s">
        <v>850</v>
      </c>
    </row>
    <row r="39" spans="1:33">
      <c r="A39" t="s">
        <v>851</v>
      </c>
      <c r="B39">
        <f>1-B38</f>
        <v>0.77500000000000002</v>
      </c>
      <c r="D39" s="18" t="s">
        <v>852</v>
      </c>
    </row>
    <row r="41" spans="1:33">
      <c r="A41" s="2" t="s">
        <v>980</v>
      </c>
    </row>
    <row r="42" spans="1:33" s="1" customFormat="1">
      <c r="A42" s="37" t="s">
        <v>981</v>
      </c>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3" s="1" customFormat="1">
      <c r="A43" s="44" t="s">
        <v>983</v>
      </c>
    </row>
    <row r="44" spans="1:33">
      <c r="A44" t="s">
        <v>916</v>
      </c>
      <c r="B44" s="41">
        <f>INDEX('AEO 2021 Table 38'!$F$17:$AK$76,MATCH($A44,'AEO 2021 Table 38'!$B$17:$B$76,0),MATCH(B$42,'AEO 2021 Table 38'!$F$1:$AJ$1,0))</f>
        <v>4430.5400390000004</v>
      </c>
      <c r="C44" s="41">
        <f>INDEX('AEO 2022 Table 38'!$F$17:$AK$76,MATCH($A44,'AEO 2022 Table 38'!$B$17:$B$76,0),MATCH(C$42,'AEO 2022 Table 38'!$F$1:$AJ$1,0))</f>
        <v>4773.7641599999997</v>
      </c>
      <c r="D44" s="41">
        <f>INDEX('AEO 2023 Table 38'!$F$17:$AK$76,MATCH($A44,'AEO 2023 Table 38'!$B$17:$B$76,0),MATCH(D$42,'AEO 2023 Table 38'!$F$1:$AJ$1,0))</f>
        <v>4261.2089839999999</v>
      </c>
      <c r="E44" s="41">
        <f>INDEX('AEO 2023 Table 38'!$F$17:$AK$76,MATCH($A44,'AEO 2023 Table 38'!$B$17:$B$76,0),MATCH(E$42,'AEO 2023 Table 38'!$F$1:$AJ$1,0))</f>
        <v>4165.4692379999997</v>
      </c>
      <c r="F44" s="41">
        <f>INDEX('AEO 2023 Table 38'!$F$17:$AK$76,MATCH($A44,'AEO 2023 Table 38'!$B$17:$B$76,0),MATCH(F$42,'AEO 2023 Table 38'!$F$1:$AJ$1,0))</f>
        <v>4178.9077150000003</v>
      </c>
      <c r="G44" s="41">
        <f>INDEX('AEO 2023 Table 38'!$F$17:$AK$76,MATCH($A44,'AEO 2023 Table 38'!$B$17:$B$76,0),MATCH(G$42,'AEO 2023 Table 38'!$F$1:$AJ$1,0))</f>
        <v>3978.719482</v>
      </c>
      <c r="H44" s="41">
        <f>INDEX('AEO 2023 Table 38'!$F$17:$AK$76,MATCH($A44,'AEO 2023 Table 38'!$B$17:$B$76,0),MATCH(H$42,'AEO 2023 Table 38'!$F$1:$AJ$1,0))</f>
        <v>3855.0739749999998</v>
      </c>
      <c r="I44" s="41">
        <f>INDEX('AEO 2023 Table 38'!$F$17:$AK$76,MATCH($A44,'AEO 2023 Table 38'!$B$17:$B$76,0),MATCH(I$42,'AEO 2023 Table 38'!$F$1:$AJ$1,0))</f>
        <v>3710.0678710000002</v>
      </c>
      <c r="J44" s="41">
        <f>INDEX('AEO 2023 Table 38'!$F$17:$AK$76,MATCH($A44,'AEO 2023 Table 38'!$B$17:$B$76,0),MATCH(J$42,'AEO 2023 Table 38'!$F$1:$AJ$1,0))</f>
        <v>3529.6840820000002</v>
      </c>
      <c r="K44" s="41">
        <f>INDEX('AEO 2023 Table 38'!$F$17:$AK$76,MATCH($A44,'AEO 2023 Table 38'!$B$17:$B$76,0),MATCH(K$42,'AEO 2023 Table 38'!$F$1:$AJ$1,0))</f>
        <v>3435.4689939999998</v>
      </c>
      <c r="L44" s="41">
        <f>INDEX('AEO 2023 Table 38'!$F$17:$AK$76,MATCH($A44,'AEO 2023 Table 38'!$B$17:$B$76,0),MATCH(L$42,'AEO 2023 Table 38'!$F$1:$AJ$1,0))</f>
        <v>3334.1838379999999</v>
      </c>
      <c r="M44" s="41">
        <f>INDEX('AEO 2023 Table 38'!$F$17:$AK$76,MATCH($A44,'AEO 2023 Table 38'!$B$17:$B$76,0),MATCH(M$42,'AEO 2023 Table 38'!$F$1:$AJ$1,0))</f>
        <v>3264.727539</v>
      </c>
      <c r="N44" s="41">
        <f>INDEX('AEO 2023 Table 38'!$F$17:$AK$76,MATCH($A44,'AEO 2023 Table 38'!$B$17:$B$76,0),MATCH(N$42,'AEO 2023 Table 38'!$F$1:$AJ$1,0))</f>
        <v>3205.7775879999999</v>
      </c>
      <c r="O44" s="41">
        <f>INDEX('AEO 2023 Table 38'!$F$17:$AK$76,MATCH($A44,'AEO 2023 Table 38'!$B$17:$B$76,0),MATCH(O$42,'AEO 2023 Table 38'!$F$1:$AJ$1,0))</f>
        <v>3152.030518</v>
      </c>
      <c r="P44" s="41">
        <f>INDEX('AEO 2023 Table 38'!$F$17:$AK$76,MATCH($A44,'AEO 2023 Table 38'!$B$17:$B$76,0),MATCH(P$42,'AEO 2023 Table 38'!$F$1:$AJ$1,0))</f>
        <v>3120.5131839999999</v>
      </c>
      <c r="Q44" s="41">
        <f>INDEX('AEO 2023 Table 38'!$F$17:$AK$76,MATCH($A44,'AEO 2023 Table 38'!$B$17:$B$76,0),MATCH(Q$42,'AEO 2023 Table 38'!$F$1:$AJ$1,0))</f>
        <v>3100.7028810000002</v>
      </c>
      <c r="R44" s="41">
        <f>INDEX('AEO 2023 Table 38'!$F$17:$AK$76,MATCH($A44,'AEO 2023 Table 38'!$B$17:$B$76,0),MATCH(R$42,'AEO 2023 Table 38'!$F$1:$AJ$1,0))</f>
        <v>3107.5751949999999</v>
      </c>
      <c r="S44" s="41">
        <f>INDEX('AEO 2023 Table 38'!$F$17:$AK$76,MATCH($A44,'AEO 2023 Table 38'!$B$17:$B$76,0),MATCH(S$42,'AEO 2023 Table 38'!$F$1:$AJ$1,0))</f>
        <v>3103.5952149999998</v>
      </c>
      <c r="T44" s="41">
        <f>INDEX('AEO 2023 Table 38'!$F$17:$AK$76,MATCH($A44,'AEO 2023 Table 38'!$B$17:$B$76,0),MATCH(T$42,'AEO 2023 Table 38'!$F$1:$AJ$1,0))</f>
        <v>3105.5422359999998</v>
      </c>
      <c r="U44" s="41">
        <f>INDEX('AEO 2023 Table 38'!$F$17:$AK$76,MATCH($A44,'AEO 2023 Table 38'!$B$17:$B$76,0),MATCH(U$42,'AEO 2023 Table 38'!$F$1:$AJ$1,0))</f>
        <v>3104.023682</v>
      </c>
      <c r="V44" s="41">
        <f>INDEX('AEO 2023 Table 38'!$F$17:$AK$76,MATCH($A44,'AEO 2023 Table 38'!$B$17:$B$76,0),MATCH(V$42,'AEO 2023 Table 38'!$F$1:$AJ$1,0))</f>
        <v>3113.2983399999998</v>
      </c>
      <c r="W44" s="41">
        <f>INDEX('AEO 2023 Table 38'!$F$17:$AK$76,MATCH($A44,'AEO 2023 Table 38'!$B$17:$B$76,0),MATCH(W$42,'AEO 2023 Table 38'!$F$1:$AJ$1,0))</f>
        <v>3089.4384770000001</v>
      </c>
      <c r="X44" s="41">
        <f>INDEX('AEO 2023 Table 38'!$F$17:$AK$76,MATCH($A44,'AEO 2023 Table 38'!$B$17:$B$76,0),MATCH(X$42,'AEO 2023 Table 38'!$F$1:$AJ$1,0))</f>
        <v>3066.6860350000002</v>
      </c>
      <c r="Y44" s="41">
        <f>INDEX('AEO 2023 Table 38'!$F$17:$AK$76,MATCH($A44,'AEO 2023 Table 38'!$B$17:$B$76,0),MATCH(Y$42,'AEO 2023 Table 38'!$F$1:$AJ$1,0))</f>
        <v>3034.6389159999999</v>
      </c>
      <c r="Z44" s="41">
        <f>INDEX('AEO 2023 Table 38'!$F$17:$AK$76,MATCH($A44,'AEO 2023 Table 38'!$B$17:$B$76,0),MATCH(Z$42,'AEO 2023 Table 38'!$F$1:$AJ$1,0))</f>
        <v>3020.6389159999999</v>
      </c>
      <c r="AA44" s="41">
        <f>INDEX('AEO 2023 Table 38'!$F$17:$AK$76,MATCH($A44,'AEO 2023 Table 38'!$B$17:$B$76,0),MATCH(AA$42,'AEO 2023 Table 38'!$F$1:$AJ$1,0))</f>
        <v>3018.6577149999998</v>
      </c>
      <c r="AB44" s="41">
        <f>INDEX('AEO 2023 Table 38'!$F$17:$AK$76,MATCH($A44,'AEO 2023 Table 38'!$B$17:$B$76,0),MATCH(AB$42,'AEO 2023 Table 38'!$F$1:$AJ$1,0))</f>
        <v>3014.9001459999999</v>
      </c>
      <c r="AC44" s="41">
        <f>INDEX('AEO 2023 Table 38'!$F$17:$AK$76,MATCH($A44,'AEO 2023 Table 38'!$B$17:$B$76,0),MATCH(AC$42,'AEO 2023 Table 38'!$F$1:$AJ$1,0))</f>
        <v>2999.3642580000001</v>
      </c>
      <c r="AD44" s="41">
        <f>INDEX('AEO 2023 Table 38'!$F$17:$AK$76,MATCH($A44,'AEO 2023 Table 38'!$B$17:$B$76,0),MATCH(AD$42,'AEO 2023 Table 38'!$F$1:$AJ$1,0))</f>
        <v>2994.1733399999998</v>
      </c>
      <c r="AE44" s="41">
        <f>INDEX('AEO 2023 Table 38'!$F$17:$AK$76,MATCH($A44,'AEO 2023 Table 38'!$B$17:$B$76,0),MATCH(AE$42,'AEO 2023 Table 38'!$F$1:$AJ$1,0))</f>
        <v>2975.3676759999998</v>
      </c>
      <c r="AF44" s="41">
        <f>INDEX('AEO 2023 Table 38'!$F$17:$AK$76,MATCH($A44,'AEO 2023 Table 38'!$B$17:$B$76,0),MATCH(AF$42,'AEO 2023 Table 38'!$F$1:$AJ$1,0))</f>
        <v>2985.5803219999998</v>
      </c>
      <c r="AG44" s="41"/>
    </row>
    <row r="45" spans="1:33">
      <c r="A45" t="s">
        <v>938</v>
      </c>
      <c r="B45" s="41">
        <f>INDEX('AEO 2021 Table 38'!$F$17:$AK$76,MATCH($A45,'AEO 2021 Table 38'!$B$17:$B$76,0),MATCH(B$42,'AEO 2021 Table 38'!$F$1:$AJ$1,0))</f>
        <v>6511.5112300000001</v>
      </c>
      <c r="C45" s="41">
        <f>INDEX('AEO 2022 Table 38'!$F$17:$AK$76,MATCH($A45,'AEO 2022 Table 38'!$B$17:$B$76,0),MATCH(C$42,'AEO 2022 Table 38'!$F$1:$AJ$1,0))</f>
        <v>8622.0078119999998</v>
      </c>
      <c r="D45" s="41">
        <f>INDEX('AEO 2023 Table 38'!$F$17:$AK$76,MATCH($A45,'AEO 2023 Table 38'!$B$17:$B$76,0),MATCH(D$42,'AEO 2023 Table 38'!$F$1:$AJ$1,0))</f>
        <v>7718.4140619999998</v>
      </c>
      <c r="E45" s="41">
        <f>INDEX('AEO 2023 Table 38'!$F$17:$AK$76,MATCH($A45,'AEO 2023 Table 38'!$B$17:$B$76,0),MATCH(E$42,'AEO 2023 Table 38'!$F$1:$AJ$1,0))</f>
        <v>7976.0561520000001</v>
      </c>
      <c r="F45" s="41">
        <f>INDEX('AEO 2023 Table 38'!$F$17:$AK$76,MATCH($A45,'AEO 2023 Table 38'!$B$17:$B$76,0),MATCH(F$42,'AEO 2023 Table 38'!$F$1:$AJ$1,0))</f>
        <v>8178.6586909999996</v>
      </c>
      <c r="G45" s="41">
        <f>INDEX('AEO 2023 Table 38'!$F$17:$AK$76,MATCH($A45,'AEO 2023 Table 38'!$B$17:$B$76,0),MATCH(G$42,'AEO 2023 Table 38'!$F$1:$AJ$1,0))</f>
        <v>8324.0957030000009</v>
      </c>
      <c r="H45" s="41">
        <f>INDEX('AEO 2023 Table 38'!$F$17:$AK$76,MATCH($A45,'AEO 2023 Table 38'!$B$17:$B$76,0),MATCH(H$42,'AEO 2023 Table 38'!$F$1:$AJ$1,0))</f>
        <v>8312.1621090000008</v>
      </c>
      <c r="I45" s="41">
        <f>INDEX('AEO 2023 Table 38'!$F$17:$AK$76,MATCH($A45,'AEO 2023 Table 38'!$B$17:$B$76,0),MATCH(I$42,'AEO 2023 Table 38'!$F$1:$AJ$1,0))</f>
        <v>8184.3251950000003</v>
      </c>
      <c r="J45" s="41">
        <f>INDEX('AEO 2023 Table 38'!$F$17:$AK$76,MATCH($A45,'AEO 2023 Table 38'!$B$17:$B$76,0),MATCH(J$42,'AEO 2023 Table 38'!$F$1:$AJ$1,0))</f>
        <v>8008.7880859999996</v>
      </c>
      <c r="K45" s="41">
        <f>INDEX('AEO 2023 Table 38'!$F$17:$AK$76,MATCH($A45,'AEO 2023 Table 38'!$B$17:$B$76,0),MATCH(K$42,'AEO 2023 Table 38'!$F$1:$AJ$1,0))</f>
        <v>7936.4726559999999</v>
      </c>
      <c r="L45" s="41">
        <f>INDEX('AEO 2023 Table 38'!$F$17:$AK$76,MATCH($A45,'AEO 2023 Table 38'!$B$17:$B$76,0),MATCH(L$42,'AEO 2023 Table 38'!$F$1:$AJ$1,0))</f>
        <v>7809.1035160000001</v>
      </c>
      <c r="M45" s="41">
        <f>INDEX('AEO 2023 Table 38'!$F$17:$AK$76,MATCH($A45,'AEO 2023 Table 38'!$B$17:$B$76,0),MATCH(M$42,'AEO 2023 Table 38'!$F$1:$AJ$1,0))</f>
        <v>7739.4077150000003</v>
      </c>
      <c r="N45" s="41">
        <f>INDEX('AEO 2023 Table 38'!$F$17:$AK$76,MATCH($A45,'AEO 2023 Table 38'!$B$17:$B$76,0),MATCH(N$42,'AEO 2023 Table 38'!$F$1:$AJ$1,0))</f>
        <v>7655.8237300000001</v>
      </c>
      <c r="O45" s="41">
        <f>INDEX('AEO 2023 Table 38'!$F$17:$AK$76,MATCH($A45,'AEO 2023 Table 38'!$B$17:$B$76,0),MATCH(O$42,'AEO 2023 Table 38'!$F$1:$AJ$1,0))</f>
        <v>7585.7709960000002</v>
      </c>
      <c r="P45" s="41">
        <f>INDEX('AEO 2023 Table 38'!$F$17:$AK$76,MATCH($A45,'AEO 2023 Table 38'!$B$17:$B$76,0),MATCH(P$42,'AEO 2023 Table 38'!$F$1:$AJ$1,0))</f>
        <v>7563.6132809999999</v>
      </c>
      <c r="Q45" s="41">
        <f>INDEX('AEO 2023 Table 38'!$F$17:$AK$76,MATCH($A45,'AEO 2023 Table 38'!$B$17:$B$76,0),MATCH(Q$42,'AEO 2023 Table 38'!$F$1:$AJ$1,0))</f>
        <v>7587.8632809999999</v>
      </c>
      <c r="R45" s="41">
        <f>INDEX('AEO 2023 Table 38'!$F$17:$AK$76,MATCH($A45,'AEO 2023 Table 38'!$B$17:$B$76,0),MATCH(R$42,'AEO 2023 Table 38'!$F$1:$AJ$1,0))</f>
        <v>7623.1318359999996</v>
      </c>
      <c r="S45" s="41">
        <f>INDEX('AEO 2023 Table 38'!$F$17:$AK$76,MATCH($A45,'AEO 2023 Table 38'!$B$17:$B$76,0),MATCH(S$42,'AEO 2023 Table 38'!$F$1:$AJ$1,0))</f>
        <v>7679.5986329999996</v>
      </c>
      <c r="T45" s="41">
        <f>INDEX('AEO 2023 Table 38'!$F$17:$AK$76,MATCH($A45,'AEO 2023 Table 38'!$B$17:$B$76,0),MATCH(T$42,'AEO 2023 Table 38'!$F$1:$AJ$1,0))</f>
        <v>7751.0859380000002</v>
      </c>
      <c r="U45" s="41">
        <f>INDEX('AEO 2023 Table 38'!$F$17:$AK$76,MATCH($A45,'AEO 2023 Table 38'!$B$17:$B$76,0),MATCH(U$42,'AEO 2023 Table 38'!$F$1:$AJ$1,0))</f>
        <v>7811.0336909999996</v>
      </c>
      <c r="V45" s="41">
        <f>INDEX('AEO 2023 Table 38'!$F$17:$AK$76,MATCH($A45,'AEO 2023 Table 38'!$B$17:$B$76,0),MATCH(V$42,'AEO 2023 Table 38'!$F$1:$AJ$1,0))</f>
        <v>7906.6547849999997</v>
      </c>
      <c r="W45" s="41">
        <f>INDEX('AEO 2023 Table 38'!$F$17:$AK$76,MATCH($A45,'AEO 2023 Table 38'!$B$17:$B$76,0),MATCH(W$42,'AEO 2023 Table 38'!$F$1:$AJ$1,0))</f>
        <v>7946.8232420000004</v>
      </c>
      <c r="X45" s="41">
        <f>INDEX('AEO 2023 Table 38'!$F$17:$AK$76,MATCH($A45,'AEO 2023 Table 38'!$B$17:$B$76,0),MATCH(X$42,'AEO 2023 Table 38'!$F$1:$AJ$1,0))</f>
        <v>7985.9658200000003</v>
      </c>
      <c r="Y45" s="41">
        <f>INDEX('AEO 2023 Table 38'!$F$17:$AK$76,MATCH($A45,'AEO 2023 Table 38'!$B$17:$B$76,0),MATCH(Y$42,'AEO 2023 Table 38'!$F$1:$AJ$1,0))</f>
        <v>8036.3627930000002</v>
      </c>
      <c r="Z45" s="41">
        <f>INDEX('AEO 2023 Table 38'!$F$17:$AK$76,MATCH($A45,'AEO 2023 Table 38'!$B$17:$B$76,0),MATCH(Z$42,'AEO 2023 Table 38'!$F$1:$AJ$1,0))</f>
        <v>8071.8164059999999</v>
      </c>
      <c r="AA45" s="41">
        <f>INDEX('AEO 2023 Table 38'!$F$17:$AK$76,MATCH($A45,'AEO 2023 Table 38'!$B$17:$B$76,0),MATCH(AA$42,'AEO 2023 Table 38'!$F$1:$AJ$1,0))</f>
        <v>8159.9731449999999</v>
      </c>
      <c r="AB45" s="41">
        <f>INDEX('AEO 2023 Table 38'!$F$17:$AK$76,MATCH($A45,'AEO 2023 Table 38'!$B$17:$B$76,0),MATCH(AB$42,'AEO 2023 Table 38'!$F$1:$AJ$1,0))</f>
        <v>8158.4384769999997</v>
      </c>
      <c r="AC45" s="41">
        <f>INDEX('AEO 2023 Table 38'!$F$17:$AK$76,MATCH($A45,'AEO 2023 Table 38'!$B$17:$B$76,0),MATCH(AC$42,'AEO 2023 Table 38'!$F$1:$AJ$1,0))</f>
        <v>8218.5048829999996</v>
      </c>
      <c r="AD45" s="41">
        <f>INDEX('AEO 2023 Table 38'!$F$17:$AK$76,MATCH($A45,'AEO 2023 Table 38'!$B$17:$B$76,0),MATCH(AD$42,'AEO 2023 Table 38'!$F$1:$AJ$1,0))</f>
        <v>8237.9003909999992</v>
      </c>
      <c r="AE45" s="41">
        <f>INDEX('AEO 2023 Table 38'!$F$17:$AK$76,MATCH($A45,'AEO 2023 Table 38'!$B$17:$B$76,0),MATCH(AE$42,'AEO 2023 Table 38'!$F$1:$AJ$1,0))</f>
        <v>8299.1777340000008</v>
      </c>
      <c r="AF45" s="41">
        <f>INDEX('AEO 2023 Table 38'!$F$17:$AK$76,MATCH($A45,'AEO 2023 Table 38'!$B$17:$B$76,0),MATCH(AF$42,'AEO 2023 Table 38'!$F$1:$AJ$1,0))</f>
        <v>8371.828125</v>
      </c>
      <c r="AG45" s="41"/>
    </row>
    <row r="46" spans="1:33" s="40" customFormat="1">
      <c r="A46" s="39" t="s">
        <v>577</v>
      </c>
      <c r="B46" s="42">
        <f>SUM(B44:B45)</f>
        <v>10942.051269</v>
      </c>
      <c r="C46" s="42">
        <f t="shared" ref="C46:AF46" si="17">SUM(C44:C45)</f>
        <v>13395.771971999999</v>
      </c>
      <c r="D46" s="42">
        <f t="shared" si="17"/>
        <v>11979.623046000001</v>
      </c>
      <c r="E46" s="42">
        <f t="shared" si="17"/>
        <v>12141.525389999999</v>
      </c>
      <c r="F46" s="42">
        <f t="shared" si="17"/>
        <v>12357.566406</v>
      </c>
      <c r="G46" s="42">
        <f t="shared" si="17"/>
        <v>12302.815185000001</v>
      </c>
      <c r="H46" s="42">
        <f t="shared" si="17"/>
        <v>12167.236084</v>
      </c>
      <c r="I46" s="42">
        <f t="shared" si="17"/>
        <v>11894.393066000001</v>
      </c>
      <c r="J46" s="42">
        <f t="shared" si="17"/>
        <v>11538.472168</v>
      </c>
      <c r="K46" s="42">
        <f t="shared" si="17"/>
        <v>11371.941650000001</v>
      </c>
      <c r="L46" s="42">
        <f t="shared" si="17"/>
        <v>11143.287354</v>
      </c>
      <c r="M46" s="42">
        <f t="shared" si="17"/>
        <v>11004.135254000001</v>
      </c>
      <c r="N46" s="42">
        <f t="shared" si="17"/>
        <v>10861.601318000001</v>
      </c>
      <c r="O46" s="42">
        <f t="shared" si="17"/>
        <v>10737.801514000001</v>
      </c>
      <c r="P46" s="42">
        <f t="shared" si="17"/>
        <v>10684.126464999999</v>
      </c>
      <c r="Q46" s="42">
        <f t="shared" si="17"/>
        <v>10688.566161999999</v>
      </c>
      <c r="R46" s="42">
        <f t="shared" si="17"/>
        <v>10730.707031</v>
      </c>
      <c r="S46" s="42">
        <f t="shared" si="17"/>
        <v>10783.193847999999</v>
      </c>
      <c r="T46" s="42">
        <f t="shared" si="17"/>
        <v>10856.628173999999</v>
      </c>
      <c r="U46" s="42">
        <f t="shared" si="17"/>
        <v>10915.057373</v>
      </c>
      <c r="V46" s="42">
        <f t="shared" si="17"/>
        <v>11019.953125</v>
      </c>
      <c r="W46" s="42">
        <f t="shared" si="17"/>
        <v>11036.261719</v>
      </c>
      <c r="X46" s="42">
        <f t="shared" si="17"/>
        <v>11052.651855</v>
      </c>
      <c r="Y46" s="42">
        <f t="shared" si="17"/>
        <v>11071.001709</v>
      </c>
      <c r="Z46" s="42">
        <f t="shared" si="17"/>
        <v>11092.455322</v>
      </c>
      <c r="AA46" s="42">
        <f t="shared" si="17"/>
        <v>11178.630859999999</v>
      </c>
      <c r="AB46" s="42">
        <f t="shared" si="17"/>
        <v>11173.338623</v>
      </c>
      <c r="AC46" s="42">
        <f t="shared" si="17"/>
        <v>11217.869140999999</v>
      </c>
      <c r="AD46" s="42">
        <f t="shared" si="17"/>
        <v>11232.073730999999</v>
      </c>
      <c r="AE46" s="42">
        <f t="shared" si="17"/>
        <v>11274.545410000001</v>
      </c>
      <c r="AF46" s="42">
        <f t="shared" si="17"/>
        <v>11357.408447</v>
      </c>
      <c r="AG46" s="42"/>
    </row>
    <row r="47" spans="1:33">
      <c r="A47" s="37" t="s">
        <v>982</v>
      </c>
      <c r="B47" s="1">
        <f>B42</f>
        <v>2020</v>
      </c>
      <c r="C47" s="1">
        <f t="shared" ref="C47:AF47" si="18">C42</f>
        <v>2021</v>
      </c>
      <c r="D47" s="1">
        <f t="shared" si="18"/>
        <v>2022</v>
      </c>
      <c r="E47" s="1">
        <f t="shared" si="18"/>
        <v>2023</v>
      </c>
      <c r="F47" s="1">
        <f t="shared" si="18"/>
        <v>2024</v>
      </c>
      <c r="G47" s="1">
        <f t="shared" si="18"/>
        <v>2025</v>
      </c>
      <c r="H47" s="1">
        <f t="shared" si="18"/>
        <v>2026</v>
      </c>
      <c r="I47" s="1">
        <f t="shared" si="18"/>
        <v>2027</v>
      </c>
      <c r="J47" s="1">
        <f t="shared" si="18"/>
        <v>2028</v>
      </c>
      <c r="K47" s="1">
        <f t="shared" si="18"/>
        <v>2029</v>
      </c>
      <c r="L47" s="1">
        <f t="shared" si="18"/>
        <v>2030</v>
      </c>
      <c r="M47" s="1">
        <f t="shared" si="18"/>
        <v>2031</v>
      </c>
      <c r="N47" s="1">
        <f t="shared" si="18"/>
        <v>2032</v>
      </c>
      <c r="O47" s="1">
        <f t="shared" si="18"/>
        <v>2033</v>
      </c>
      <c r="P47" s="1">
        <f t="shared" si="18"/>
        <v>2034</v>
      </c>
      <c r="Q47" s="1">
        <f t="shared" si="18"/>
        <v>2035</v>
      </c>
      <c r="R47" s="1">
        <f t="shared" si="18"/>
        <v>2036</v>
      </c>
      <c r="S47" s="1">
        <f t="shared" si="18"/>
        <v>2037</v>
      </c>
      <c r="T47" s="1">
        <f t="shared" si="18"/>
        <v>2038</v>
      </c>
      <c r="U47" s="1">
        <f t="shared" si="18"/>
        <v>2039</v>
      </c>
      <c r="V47" s="1">
        <f t="shared" si="18"/>
        <v>2040</v>
      </c>
      <c r="W47" s="1">
        <f t="shared" si="18"/>
        <v>2041</v>
      </c>
      <c r="X47" s="1">
        <f t="shared" si="18"/>
        <v>2042</v>
      </c>
      <c r="Y47" s="1">
        <f t="shared" si="18"/>
        <v>2043</v>
      </c>
      <c r="Z47" s="1">
        <f t="shared" si="18"/>
        <v>2044</v>
      </c>
      <c r="AA47" s="1">
        <f t="shared" si="18"/>
        <v>2045</v>
      </c>
      <c r="AB47" s="1">
        <f t="shared" si="18"/>
        <v>2046</v>
      </c>
      <c r="AC47" s="1">
        <f t="shared" si="18"/>
        <v>2047</v>
      </c>
      <c r="AD47" s="1">
        <f t="shared" si="18"/>
        <v>2048</v>
      </c>
      <c r="AE47" s="1">
        <f t="shared" si="18"/>
        <v>2049</v>
      </c>
      <c r="AF47" s="1">
        <f t="shared" si="18"/>
        <v>2050</v>
      </c>
      <c r="AG47" s="1"/>
    </row>
    <row r="48" spans="1:33">
      <c r="A48" s="44" t="s">
        <v>873</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7">
      <c r="A49" t="s">
        <v>874</v>
      </c>
      <c r="B49" s="43">
        <f>INDEX('AEO 2021 Table 40'!$F$17:$AK$60,MATCH($A49,'AEO 2021 Table 40'!$B$17:$B$60,0),MATCH(B$42,'AEO 2021 Table 40'!$F$1:$AJ$1,0))</f>
        <v>41.799618000000002</v>
      </c>
      <c r="C49" s="43">
        <f>INDEX('AEO 2022 Table 40'!$F$17:$AK$60,MATCH($A49,'AEO 2022 Table 40'!$B$17:$B$60,0),MATCH(C$42,'AEO 2022 Table 40'!$F$1:$AJ$1,0))</f>
        <v>42.9375</v>
      </c>
      <c r="D49" s="43">
        <f>INDEX('AEO 2023 Table 40'!$F$17:$AK$60,MATCH($A49,'AEO 2023 Table 40'!$B$17:$B$60,0),MATCH(D$42,'AEO 2023 Table 40'!$F$1:$AJ$1,0))</f>
        <v>44.638939000000001</v>
      </c>
      <c r="E49" s="43">
        <f>INDEX('AEO 2023 Table 40'!$F$17:$AK$60,MATCH($A49,'AEO 2023 Table 40'!$B$17:$B$60,0),MATCH(E$42,'AEO 2023 Table 40'!$F$1:$AJ$1,0))</f>
        <v>45.297459000000003</v>
      </c>
      <c r="F49" s="43">
        <f>INDEX('AEO 2023 Table 40'!$F$17:$AK$60,MATCH($A49,'AEO 2023 Table 40'!$B$17:$B$60,0),MATCH(F$42,'AEO 2023 Table 40'!$F$1:$AJ$1,0))</f>
        <v>45.817383</v>
      </c>
      <c r="G49" s="43">
        <f>INDEX('AEO 2023 Table 40'!$F$17:$AK$60,MATCH($A49,'AEO 2023 Table 40'!$B$17:$B$60,0),MATCH(G$42,'AEO 2023 Table 40'!$F$1:$AJ$1,0))</f>
        <v>47.677216000000001</v>
      </c>
      <c r="H49" s="43">
        <f>INDEX('AEO 2023 Table 40'!$F$17:$AK$60,MATCH($A49,'AEO 2023 Table 40'!$B$17:$B$60,0),MATCH(H$42,'AEO 2023 Table 40'!$F$1:$AJ$1,0))</f>
        <v>47.756714000000002</v>
      </c>
      <c r="I49" s="43">
        <f>INDEX('AEO 2023 Table 40'!$F$17:$AK$60,MATCH($A49,'AEO 2023 Table 40'!$B$17:$B$60,0),MATCH(I$42,'AEO 2023 Table 40'!$F$1:$AJ$1,0))</f>
        <v>48.052222999999998</v>
      </c>
      <c r="J49" s="43">
        <f>INDEX('AEO 2023 Table 40'!$F$17:$AK$60,MATCH($A49,'AEO 2023 Table 40'!$B$17:$B$60,0),MATCH(J$42,'AEO 2023 Table 40'!$F$1:$AJ$1,0))</f>
        <v>49.769320999999998</v>
      </c>
      <c r="K49" s="43">
        <f>INDEX('AEO 2023 Table 40'!$F$17:$AK$60,MATCH($A49,'AEO 2023 Table 40'!$B$17:$B$60,0),MATCH(K$42,'AEO 2023 Table 40'!$F$1:$AJ$1,0))</f>
        <v>49.884903000000001</v>
      </c>
      <c r="L49" s="43">
        <f>INDEX('AEO 2023 Table 40'!$F$17:$AK$60,MATCH($A49,'AEO 2023 Table 40'!$B$17:$B$60,0),MATCH(L$42,'AEO 2023 Table 40'!$F$1:$AJ$1,0))</f>
        <v>49.861187000000001</v>
      </c>
      <c r="M49" s="43">
        <f>INDEX('AEO 2023 Table 40'!$F$17:$AK$60,MATCH($A49,'AEO 2023 Table 40'!$B$17:$B$60,0),MATCH(M$42,'AEO 2023 Table 40'!$F$1:$AJ$1,0))</f>
        <v>49.782375000000002</v>
      </c>
      <c r="N49" s="43">
        <f>INDEX('AEO 2023 Table 40'!$F$17:$AK$60,MATCH($A49,'AEO 2023 Table 40'!$B$17:$B$60,0),MATCH(N$42,'AEO 2023 Table 40'!$F$1:$AJ$1,0))</f>
        <v>49.718997999999999</v>
      </c>
      <c r="O49" s="43">
        <f>INDEX('AEO 2023 Table 40'!$F$17:$AK$60,MATCH($A49,'AEO 2023 Table 40'!$B$17:$B$60,0),MATCH(O$42,'AEO 2023 Table 40'!$F$1:$AJ$1,0))</f>
        <v>49.685344999999998</v>
      </c>
      <c r="P49" s="43">
        <f>INDEX('AEO 2023 Table 40'!$F$17:$AK$60,MATCH($A49,'AEO 2023 Table 40'!$B$17:$B$60,0),MATCH(P$42,'AEO 2023 Table 40'!$F$1:$AJ$1,0))</f>
        <v>49.662750000000003</v>
      </c>
      <c r="Q49" s="43">
        <f>INDEX('AEO 2023 Table 40'!$F$17:$AK$60,MATCH($A49,'AEO 2023 Table 40'!$B$17:$B$60,0),MATCH(Q$42,'AEO 2023 Table 40'!$F$1:$AJ$1,0))</f>
        <v>49.693607</v>
      </c>
      <c r="R49" s="43">
        <f>INDEX('AEO 2023 Table 40'!$F$17:$AK$60,MATCH($A49,'AEO 2023 Table 40'!$B$17:$B$60,0),MATCH(R$42,'AEO 2023 Table 40'!$F$1:$AJ$1,0))</f>
        <v>49.747669000000002</v>
      </c>
      <c r="S49" s="43">
        <f>INDEX('AEO 2023 Table 40'!$F$17:$AK$60,MATCH($A49,'AEO 2023 Table 40'!$B$17:$B$60,0),MATCH(S$42,'AEO 2023 Table 40'!$F$1:$AJ$1,0))</f>
        <v>49.817740999999998</v>
      </c>
      <c r="T49" s="43">
        <f>INDEX('AEO 2023 Table 40'!$F$17:$AK$60,MATCH($A49,'AEO 2023 Table 40'!$B$17:$B$60,0),MATCH(T$42,'AEO 2023 Table 40'!$F$1:$AJ$1,0))</f>
        <v>49.878216000000002</v>
      </c>
      <c r="U49" s="43">
        <f>INDEX('AEO 2023 Table 40'!$F$17:$AK$60,MATCH($A49,'AEO 2023 Table 40'!$B$17:$B$60,0),MATCH(U$42,'AEO 2023 Table 40'!$F$1:$AJ$1,0))</f>
        <v>50.083022999999997</v>
      </c>
      <c r="V49" s="43">
        <f>INDEX('AEO 2023 Table 40'!$F$17:$AK$60,MATCH($A49,'AEO 2023 Table 40'!$B$17:$B$60,0),MATCH(V$42,'AEO 2023 Table 40'!$F$1:$AJ$1,0))</f>
        <v>50.085360999999999</v>
      </c>
      <c r="W49" s="43">
        <f>INDEX('AEO 2023 Table 40'!$F$17:$AK$60,MATCH($A49,'AEO 2023 Table 40'!$B$17:$B$60,0),MATCH(W$42,'AEO 2023 Table 40'!$F$1:$AJ$1,0))</f>
        <v>50.139800999999999</v>
      </c>
      <c r="X49" s="43">
        <f>INDEX('AEO 2023 Table 40'!$F$17:$AK$60,MATCH($A49,'AEO 2023 Table 40'!$B$17:$B$60,0),MATCH(X$42,'AEO 2023 Table 40'!$F$1:$AJ$1,0))</f>
        <v>50.159320999999998</v>
      </c>
      <c r="Y49" s="43">
        <f>INDEX('AEO 2023 Table 40'!$F$17:$AK$60,MATCH($A49,'AEO 2023 Table 40'!$B$17:$B$60,0),MATCH(Y$42,'AEO 2023 Table 40'!$F$1:$AJ$1,0))</f>
        <v>50.157325999999998</v>
      </c>
      <c r="Z49" s="43">
        <f>INDEX('AEO 2023 Table 40'!$F$17:$AK$60,MATCH($A49,'AEO 2023 Table 40'!$B$17:$B$60,0),MATCH(Z$42,'AEO 2023 Table 40'!$F$1:$AJ$1,0))</f>
        <v>50.070683000000002</v>
      </c>
      <c r="AA49" s="43">
        <f>INDEX('AEO 2023 Table 40'!$F$17:$AK$60,MATCH($A49,'AEO 2023 Table 40'!$B$17:$B$60,0),MATCH(AA$42,'AEO 2023 Table 40'!$F$1:$AJ$1,0))</f>
        <v>49.994861999999998</v>
      </c>
      <c r="AB49" s="43">
        <f>INDEX('AEO 2023 Table 40'!$F$17:$AK$60,MATCH($A49,'AEO 2023 Table 40'!$B$17:$B$60,0),MATCH(AB$42,'AEO 2023 Table 40'!$F$1:$AJ$1,0))</f>
        <v>49.937446999999999</v>
      </c>
      <c r="AC49" s="43">
        <f>INDEX('AEO 2023 Table 40'!$F$17:$AK$60,MATCH($A49,'AEO 2023 Table 40'!$B$17:$B$60,0),MATCH(AC$42,'AEO 2023 Table 40'!$F$1:$AJ$1,0))</f>
        <v>49.862285999999997</v>
      </c>
      <c r="AD49" s="43">
        <f>INDEX('AEO 2023 Table 40'!$F$17:$AK$60,MATCH($A49,'AEO 2023 Table 40'!$B$17:$B$60,0),MATCH(AD$42,'AEO 2023 Table 40'!$F$1:$AJ$1,0))</f>
        <v>49.799587000000002</v>
      </c>
      <c r="AE49" s="43">
        <f>INDEX('AEO 2023 Table 40'!$F$17:$AK$60,MATCH($A49,'AEO 2023 Table 40'!$B$17:$B$60,0),MATCH(AE$42,'AEO 2023 Table 40'!$F$1:$AJ$1,0))</f>
        <v>50.094872000000002</v>
      </c>
      <c r="AF49" s="43">
        <f>INDEX('AEO 2023 Table 40'!$F$17:$AK$60,MATCH($A49,'AEO 2023 Table 40'!$B$17:$B$60,0),MATCH(AF$42,'AEO 2023 Table 40'!$F$1:$AJ$1,0))</f>
        <v>50.011600000000001</v>
      </c>
      <c r="AG49" s="43"/>
    </row>
    <row r="50" spans="1:37">
      <c r="A50" t="s">
        <v>891</v>
      </c>
      <c r="B50" s="43">
        <f>INDEX('AEO 2021 Table 40'!$F$17:$AK$60,MATCH($A50,'AEO 2021 Table 40'!$B$17:$B$60,0),MATCH(B$42,'AEO 2021 Table 40'!$F$1:$AJ$1,0))</f>
        <v>30.781351000000001</v>
      </c>
      <c r="C50" s="43">
        <f>INDEX('AEO 2022 Table 40'!$F$17:$AK$60,MATCH($A50,'AEO 2022 Table 40'!$B$17:$B$60,0),MATCH(C$42,'AEO 2022 Table 40'!$F$1:$AJ$1,0))</f>
        <v>31.007663999999998</v>
      </c>
      <c r="D50" s="43">
        <f>INDEX('AEO 2023 Table 40'!$F$17:$AK$60,MATCH($A50,'AEO 2023 Table 40'!$B$17:$B$60,0),MATCH(D$42,'AEO 2023 Table 40'!$F$1:$AJ$1,0))</f>
        <v>31.474534999999999</v>
      </c>
      <c r="E50" s="43">
        <f>INDEX('AEO 2023 Table 40'!$F$17:$AK$60,MATCH($A50,'AEO 2023 Table 40'!$B$17:$B$60,0),MATCH(E$42,'AEO 2023 Table 40'!$F$1:$AJ$1,0))</f>
        <v>32.258201999999997</v>
      </c>
      <c r="F50" s="43">
        <f>INDEX('AEO 2023 Table 40'!$F$17:$AK$60,MATCH($A50,'AEO 2023 Table 40'!$B$17:$B$60,0),MATCH(F$42,'AEO 2023 Table 40'!$F$1:$AJ$1,0))</f>
        <v>32.771262999999998</v>
      </c>
      <c r="G50" s="43">
        <f>INDEX('AEO 2023 Table 40'!$F$17:$AK$60,MATCH($A50,'AEO 2023 Table 40'!$B$17:$B$60,0),MATCH(G$42,'AEO 2023 Table 40'!$F$1:$AJ$1,0))</f>
        <v>34.091709000000002</v>
      </c>
      <c r="H50" s="43">
        <f>INDEX('AEO 2023 Table 40'!$F$17:$AK$60,MATCH($A50,'AEO 2023 Table 40'!$B$17:$B$60,0),MATCH(H$42,'AEO 2023 Table 40'!$F$1:$AJ$1,0))</f>
        <v>34.730381000000001</v>
      </c>
      <c r="I50" s="43">
        <f>INDEX('AEO 2023 Table 40'!$F$17:$AK$60,MATCH($A50,'AEO 2023 Table 40'!$B$17:$B$60,0),MATCH(I$42,'AEO 2023 Table 40'!$F$1:$AJ$1,0))</f>
        <v>35.098861999999997</v>
      </c>
      <c r="J50" s="43">
        <f>INDEX('AEO 2023 Table 40'!$F$17:$AK$60,MATCH($A50,'AEO 2023 Table 40'!$B$17:$B$60,0),MATCH(J$42,'AEO 2023 Table 40'!$F$1:$AJ$1,0))</f>
        <v>36.101894000000001</v>
      </c>
      <c r="K50" s="43">
        <f>INDEX('AEO 2023 Table 40'!$F$17:$AK$60,MATCH($A50,'AEO 2023 Table 40'!$B$17:$B$60,0),MATCH(K$42,'AEO 2023 Table 40'!$F$1:$AJ$1,0))</f>
        <v>36.198936000000003</v>
      </c>
      <c r="L50" s="43">
        <f>INDEX('AEO 2023 Table 40'!$F$17:$AK$60,MATCH($A50,'AEO 2023 Table 40'!$B$17:$B$60,0),MATCH(L$42,'AEO 2023 Table 40'!$F$1:$AJ$1,0))</f>
        <v>36.233508999999998</v>
      </c>
      <c r="M50" s="43">
        <f>INDEX('AEO 2023 Table 40'!$F$17:$AK$60,MATCH($A50,'AEO 2023 Table 40'!$B$17:$B$60,0),MATCH(M$42,'AEO 2023 Table 40'!$F$1:$AJ$1,0))</f>
        <v>36.298332000000002</v>
      </c>
      <c r="N50" s="43">
        <f>INDEX('AEO 2023 Table 40'!$F$17:$AK$60,MATCH($A50,'AEO 2023 Table 40'!$B$17:$B$60,0),MATCH(N$42,'AEO 2023 Table 40'!$F$1:$AJ$1,0))</f>
        <v>36.403446000000002</v>
      </c>
      <c r="O50" s="43">
        <f>INDEX('AEO 2023 Table 40'!$F$17:$AK$60,MATCH($A50,'AEO 2023 Table 40'!$B$17:$B$60,0),MATCH(O$42,'AEO 2023 Table 40'!$F$1:$AJ$1,0))</f>
        <v>36.559204000000001</v>
      </c>
      <c r="P50" s="43">
        <f>INDEX('AEO 2023 Table 40'!$F$17:$AK$60,MATCH($A50,'AEO 2023 Table 40'!$B$17:$B$60,0),MATCH(P$42,'AEO 2023 Table 40'!$F$1:$AJ$1,0))</f>
        <v>36.726031999999996</v>
      </c>
      <c r="Q50" s="43">
        <f>INDEX('AEO 2023 Table 40'!$F$17:$AK$60,MATCH($A50,'AEO 2023 Table 40'!$B$17:$B$60,0),MATCH(Q$42,'AEO 2023 Table 40'!$F$1:$AJ$1,0))</f>
        <v>36.919617000000002</v>
      </c>
      <c r="R50" s="43">
        <f>INDEX('AEO 2023 Table 40'!$F$17:$AK$60,MATCH($A50,'AEO 2023 Table 40'!$B$17:$B$60,0),MATCH(R$42,'AEO 2023 Table 40'!$F$1:$AJ$1,0))</f>
        <v>37.081150000000001</v>
      </c>
      <c r="S50" s="43">
        <f>INDEX('AEO 2023 Table 40'!$F$17:$AK$60,MATCH($A50,'AEO 2023 Table 40'!$B$17:$B$60,0),MATCH(S$42,'AEO 2023 Table 40'!$F$1:$AJ$1,0))</f>
        <v>37.230862000000002</v>
      </c>
      <c r="T50" s="43">
        <f>INDEX('AEO 2023 Table 40'!$F$17:$AK$60,MATCH($A50,'AEO 2023 Table 40'!$B$17:$B$60,0),MATCH(T$42,'AEO 2023 Table 40'!$F$1:$AJ$1,0))</f>
        <v>37.362372999999998</v>
      </c>
      <c r="U50" s="43">
        <f>INDEX('AEO 2023 Table 40'!$F$17:$AK$60,MATCH($A50,'AEO 2023 Table 40'!$B$17:$B$60,0),MATCH(U$42,'AEO 2023 Table 40'!$F$1:$AJ$1,0))</f>
        <v>37.537132</v>
      </c>
      <c r="V50" s="43">
        <f>INDEX('AEO 2023 Table 40'!$F$17:$AK$60,MATCH($A50,'AEO 2023 Table 40'!$B$17:$B$60,0),MATCH(V$42,'AEO 2023 Table 40'!$F$1:$AJ$1,0))</f>
        <v>37.595371</v>
      </c>
      <c r="W50" s="43">
        <f>INDEX('AEO 2023 Table 40'!$F$17:$AK$60,MATCH($A50,'AEO 2023 Table 40'!$B$17:$B$60,0),MATCH(W$42,'AEO 2023 Table 40'!$F$1:$AJ$1,0))</f>
        <v>37.644672</v>
      </c>
      <c r="X50" s="43">
        <f>INDEX('AEO 2023 Table 40'!$F$17:$AK$60,MATCH($A50,'AEO 2023 Table 40'!$B$17:$B$60,0),MATCH(X$42,'AEO 2023 Table 40'!$F$1:$AJ$1,0))</f>
        <v>37.679478000000003</v>
      </c>
      <c r="Y50" s="43">
        <f>INDEX('AEO 2023 Table 40'!$F$17:$AK$60,MATCH($A50,'AEO 2023 Table 40'!$B$17:$B$60,0),MATCH(Y$42,'AEO 2023 Table 40'!$F$1:$AJ$1,0))</f>
        <v>37.697353</v>
      </c>
      <c r="Z50" s="43">
        <f>INDEX('AEO 2023 Table 40'!$F$17:$AK$60,MATCH($A50,'AEO 2023 Table 40'!$B$17:$B$60,0),MATCH(Z$42,'AEO 2023 Table 40'!$F$1:$AJ$1,0))</f>
        <v>37.670639000000001</v>
      </c>
      <c r="AA50" s="43">
        <f>INDEX('AEO 2023 Table 40'!$F$17:$AK$60,MATCH($A50,'AEO 2023 Table 40'!$B$17:$B$60,0),MATCH(AA$42,'AEO 2023 Table 40'!$F$1:$AJ$1,0))</f>
        <v>37.652602999999999</v>
      </c>
      <c r="AB50" s="43">
        <f>INDEX('AEO 2023 Table 40'!$F$17:$AK$60,MATCH($A50,'AEO 2023 Table 40'!$B$17:$B$60,0),MATCH(AB$42,'AEO 2023 Table 40'!$F$1:$AJ$1,0))</f>
        <v>37.630749000000002</v>
      </c>
      <c r="AC50" s="43">
        <f>INDEX('AEO 2023 Table 40'!$F$17:$AK$60,MATCH($A50,'AEO 2023 Table 40'!$B$17:$B$60,0),MATCH(AC$42,'AEO 2023 Table 40'!$F$1:$AJ$1,0))</f>
        <v>37.609749000000001</v>
      </c>
      <c r="AD50" s="43">
        <f>INDEX('AEO 2023 Table 40'!$F$17:$AK$60,MATCH($A50,'AEO 2023 Table 40'!$B$17:$B$60,0),MATCH(AD$42,'AEO 2023 Table 40'!$F$1:$AJ$1,0))</f>
        <v>37.587443999999998</v>
      </c>
      <c r="AE50" s="43">
        <f>INDEX('AEO 2023 Table 40'!$F$17:$AK$60,MATCH($A50,'AEO 2023 Table 40'!$B$17:$B$60,0),MATCH(AE$42,'AEO 2023 Table 40'!$F$1:$AJ$1,0))</f>
        <v>37.702198000000003</v>
      </c>
      <c r="AF50" s="43">
        <f>INDEX('AEO 2023 Table 40'!$F$17:$AK$60,MATCH($A50,'AEO 2023 Table 40'!$B$17:$B$60,0),MATCH(AF$42,'AEO 2023 Table 40'!$F$1:$AJ$1,0))</f>
        <v>37.677174000000001</v>
      </c>
      <c r="AG50" s="43"/>
    </row>
    <row r="51" spans="1:37">
      <c r="A51" s="45" t="s">
        <v>988</v>
      </c>
      <c r="B51" s="46">
        <f>SUM(B44/B46*B49,B45/B46*B50)</f>
        <v>35.242751509262455</v>
      </c>
      <c r="C51" s="46">
        <f t="shared" ref="C51:AF51" si="19">SUM(C44/C46*C49,C45/C46*C50)</f>
        <v>35.259022088993738</v>
      </c>
      <c r="D51" s="46">
        <f t="shared" si="19"/>
        <v>36.157176213200451</v>
      </c>
      <c r="E51" s="46">
        <f t="shared" si="19"/>
        <v>36.731661649856747</v>
      </c>
      <c r="F51" s="46">
        <f t="shared" si="19"/>
        <v>37.183016069143555</v>
      </c>
      <c r="G51" s="46">
        <f t="shared" si="19"/>
        <v>38.485249873445817</v>
      </c>
      <c r="H51" s="46">
        <f t="shared" si="19"/>
        <v>38.857651728643134</v>
      </c>
      <c r="I51" s="46">
        <f t="shared" si="19"/>
        <v>39.139240369951239</v>
      </c>
      <c r="J51" s="46">
        <f t="shared" si="19"/>
        <v>40.282837440465819</v>
      </c>
      <c r="K51" s="46">
        <f t="shared" si="19"/>
        <v>40.33347315543881</v>
      </c>
      <c r="L51" s="46">
        <f t="shared" si="19"/>
        <v>40.311047547972379</v>
      </c>
      <c r="M51" s="46">
        <f t="shared" si="19"/>
        <v>40.298803232226845</v>
      </c>
      <c r="N51" s="46">
        <f t="shared" si="19"/>
        <v>40.333501700231565</v>
      </c>
      <c r="O51" s="46">
        <f t="shared" si="19"/>
        <v>40.412320204618553</v>
      </c>
      <c r="P51" s="46">
        <f t="shared" si="19"/>
        <v>40.504459671081491</v>
      </c>
      <c r="Q51" s="46">
        <f t="shared" si="19"/>
        <v>40.625291549284341</v>
      </c>
      <c r="R51" s="46">
        <f t="shared" si="19"/>
        <v>40.749329565212491</v>
      </c>
      <c r="S51" s="46">
        <f t="shared" si="19"/>
        <v>40.853589921508103</v>
      </c>
      <c r="T51" s="46">
        <f t="shared" si="19"/>
        <v>40.94253420960365</v>
      </c>
      <c r="U51" s="46">
        <f t="shared" si="19"/>
        <v>41.104932098982644</v>
      </c>
      <c r="V51" s="46">
        <f>SUM(V44/V46*V49,V45/V46*V50)</f>
        <v>41.123976311886622</v>
      </c>
      <c r="W51" s="46">
        <f t="shared" si="19"/>
        <v>41.142498826743321</v>
      </c>
      <c r="X51" s="46">
        <f t="shared" si="19"/>
        <v>41.142154717694602</v>
      </c>
      <c r="Y51" s="46">
        <f t="shared" si="19"/>
        <v>41.112718650912235</v>
      </c>
      <c r="Z51" s="46">
        <f t="shared" si="19"/>
        <v>41.04735356672218</v>
      </c>
      <c r="AA51" s="46">
        <f t="shared" si="19"/>
        <v>40.985484800775211</v>
      </c>
      <c r="AB51" s="46">
        <f t="shared" si="19"/>
        <v>40.951463322628825</v>
      </c>
      <c r="AC51" s="46">
        <f t="shared" si="19"/>
        <v>40.885756331312706</v>
      </c>
      <c r="AD51" s="46">
        <f t="shared" si="19"/>
        <v>40.842877846908351</v>
      </c>
      <c r="AE51" s="46">
        <f t="shared" si="19"/>
        <v>40.972641312605859</v>
      </c>
      <c r="AF51" s="46">
        <f t="shared" si="19"/>
        <v>40.919587946862357</v>
      </c>
      <c r="AG51" s="46"/>
    </row>
    <row r="52" spans="1:37">
      <c r="A52" s="37" t="s">
        <v>984</v>
      </c>
      <c r="B52" s="1">
        <f>B47</f>
        <v>2020</v>
      </c>
      <c r="C52" s="1">
        <f t="shared" ref="C52:AF52" si="20">C47</f>
        <v>2021</v>
      </c>
      <c r="D52" s="1">
        <f t="shared" si="20"/>
        <v>2022</v>
      </c>
      <c r="E52" s="1">
        <f t="shared" si="20"/>
        <v>2023</v>
      </c>
      <c r="F52" s="1">
        <f t="shared" si="20"/>
        <v>2024</v>
      </c>
      <c r="G52" s="1">
        <f t="shared" si="20"/>
        <v>2025</v>
      </c>
      <c r="H52" s="1">
        <f t="shared" si="20"/>
        <v>2026</v>
      </c>
      <c r="I52" s="1">
        <f t="shared" si="20"/>
        <v>2027</v>
      </c>
      <c r="J52" s="1">
        <f t="shared" si="20"/>
        <v>2028</v>
      </c>
      <c r="K52" s="1">
        <f t="shared" si="20"/>
        <v>2029</v>
      </c>
      <c r="L52" s="1">
        <f t="shared" si="20"/>
        <v>2030</v>
      </c>
      <c r="M52" s="1">
        <f t="shared" si="20"/>
        <v>2031</v>
      </c>
      <c r="N52" s="1">
        <f t="shared" si="20"/>
        <v>2032</v>
      </c>
      <c r="O52" s="1">
        <f t="shared" si="20"/>
        <v>2033</v>
      </c>
      <c r="P52" s="1">
        <f t="shared" si="20"/>
        <v>2034</v>
      </c>
      <c r="Q52" s="1">
        <f t="shared" si="20"/>
        <v>2035</v>
      </c>
      <c r="R52" s="1">
        <f t="shared" si="20"/>
        <v>2036</v>
      </c>
      <c r="S52" s="1">
        <f t="shared" si="20"/>
        <v>2037</v>
      </c>
      <c r="T52" s="1">
        <f t="shared" si="20"/>
        <v>2038</v>
      </c>
      <c r="U52" s="1">
        <f t="shared" si="20"/>
        <v>2039</v>
      </c>
      <c r="V52" s="1">
        <f t="shared" si="20"/>
        <v>2040</v>
      </c>
      <c r="W52" s="1">
        <f t="shared" si="20"/>
        <v>2041</v>
      </c>
      <c r="X52" s="1">
        <f t="shared" si="20"/>
        <v>2042</v>
      </c>
      <c r="Y52" s="1">
        <f t="shared" si="20"/>
        <v>2043</v>
      </c>
      <c r="Z52" s="1">
        <f t="shared" si="20"/>
        <v>2044</v>
      </c>
      <c r="AA52" s="1">
        <f t="shared" si="20"/>
        <v>2045</v>
      </c>
      <c r="AB52" s="1">
        <f t="shared" si="20"/>
        <v>2046</v>
      </c>
      <c r="AC52" s="1">
        <f t="shared" si="20"/>
        <v>2047</v>
      </c>
      <c r="AD52" s="1">
        <f t="shared" si="20"/>
        <v>2048</v>
      </c>
      <c r="AE52" s="1">
        <f t="shared" si="20"/>
        <v>2049</v>
      </c>
      <c r="AF52" s="1">
        <f t="shared" si="20"/>
        <v>2050</v>
      </c>
      <c r="AG52" s="1"/>
    </row>
    <row r="53" spans="1:37">
      <c r="A53" s="44" t="s">
        <v>985</v>
      </c>
    </row>
    <row r="54" spans="1:37">
      <c r="A54" s="22" t="s">
        <v>73</v>
      </c>
      <c r="B54" s="43">
        <f>INDEX('AEO 2021 Table 7'!$C$18:$AG$85,MATCH($A54,'AEO 2021 Table 7'!$A$18:$A$85,0),MATCH(B$42,'AEO 2021 Table 7'!$C$1:$AG$1,0))</f>
        <v>35.306621999999997</v>
      </c>
      <c r="C54" s="43">
        <f>INDEX('AEO 2022 Table 7'!$C$18:$AG$85,MATCH($A54,'AEO 2022 Table 7'!$A$18:$A$85,0),MATCH(C$42,'AEO 2022 Table 7'!$C$1:$AG$1,0))</f>
        <v>36.097651999999997</v>
      </c>
      <c r="D54" s="43">
        <f>INDEX('AEO 2023 Table 7'!$C$18:$AG$85,MATCH($A54,'AEO 2023 Table 7'!$A$18:$A$85,0),MATCH(D$42,'AEO 2023 Table 7'!$C$1:$AG$1,0))</f>
        <v>37.621077999999997</v>
      </c>
      <c r="E54" s="43">
        <f>INDEX('AEO 2023 Table 7'!$C$18:$AG$85,MATCH($A54,'AEO 2023 Table 7'!$A$18:$A$85,0),MATCH(E$42,'AEO 2023 Table 7'!$C$1:$AG$1,0))</f>
        <v>38.382415999999999</v>
      </c>
      <c r="F54" s="43">
        <f>INDEX('AEO 2023 Table 7'!$C$18:$AG$85,MATCH($A54,'AEO 2023 Table 7'!$A$18:$A$85,0),MATCH(F$42,'AEO 2023 Table 7'!$C$1:$AG$1,0))</f>
        <v>39.075671999999997</v>
      </c>
      <c r="G54" s="43">
        <f>INDEX('AEO 2023 Table 7'!$C$18:$AG$85,MATCH($A54,'AEO 2023 Table 7'!$A$18:$A$85,0),MATCH(G$42,'AEO 2023 Table 7'!$C$1:$AG$1,0))</f>
        <v>40.794502000000001</v>
      </c>
      <c r="H54" s="43">
        <f>INDEX('AEO 2023 Table 7'!$C$18:$AG$85,MATCH($A54,'AEO 2023 Table 7'!$A$18:$A$85,0),MATCH(H$42,'AEO 2023 Table 7'!$C$1:$AG$1,0))</f>
        <v>41.684994000000003</v>
      </c>
      <c r="I54" s="43">
        <f>INDEX('AEO 2023 Table 7'!$C$18:$AG$85,MATCH($A54,'AEO 2023 Table 7'!$A$18:$A$85,0),MATCH(I$42,'AEO 2023 Table 7'!$C$1:$AG$1,0))</f>
        <v>42.387779000000002</v>
      </c>
      <c r="J54" s="43">
        <f>INDEX('AEO 2023 Table 7'!$C$18:$AG$85,MATCH($A54,'AEO 2023 Table 7'!$A$18:$A$85,0),MATCH(J$42,'AEO 2023 Table 7'!$C$1:$AG$1,0))</f>
        <v>43.992404999999998</v>
      </c>
      <c r="K54" s="43">
        <f>INDEX('AEO 2023 Table 7'!$C$18:$AG$85,MATCH($A54,'AEO 2023 Table 7'!$A$18:$A$85,0),MATCH(K$42,'AEO 2023 Table 7'!$C$1:$AG$1,0))</f>
        <v>44.482399000000001</v>
      </c>
      <c r="L54" s="43">
        <f>INDEX('AEO 2023 Table 7'!$C$18:$AG$85,MATCH($A54,'AEO 2023 Table 7'!$A$18:$A$85,0),MATCH(L$42,'AEO 2023 Table 7'!$C$1:$AG$1,0))</f>
        <v>44.828845999999999</v>
      </c>
      <c r="M54" s="43">
        <f>INDEX('AEO 2023 Table 7'!$C$18:$AG$85,MATCH($A54,'AEO 2023 Table 7'!$A$18:$A$85,0),MATCH(M$42,'AEO 2023 Table 7'!$C$1:$AG$1,0))</f>
        <v>45.012852000000002</v>
      </c>
      <c r="N54" s="43">
        <f>INDEX('AEO 2023 Table 7'!$C$18:$AG$85,MATCH($A54,'AEO 2023 Table 7'!$A$18:$A$85,0),MATCH(N$42,'AEO 2023 Table 7'!$C$1:$AG$1,0))</f>
        <v>45.295108999999997</v>
      </c>
      <c r="O54" s="43">
        <f>INDEX('AEO 2023 Table 7'!$C$18:$AG$85,MATCH($A54,'AEO 2023 Table 7'!$A$18:$A$85,0),MATCH(O$42,'AEO 2023 Table 7'!$C$1:$AG$1,0))</f>
        <v>45.549660000000003</v>
      </c>
      <c r="P54" s="43">
        <f>INDEX('AEO 2023 Table 7'!$C$18:$AG$85,MATCH($A54,'AEO 2023 Table 7'!$A$18:$A$85,0),MATCH(P$42,'AEO 2023 Table 7'!$C$1:$AG$1,0))</f>
        <v>45.800465000000003</v>
      </c>
      <c r="Q54" s="43">
        <f>INDEX('AEO 2023 Table 7'!$C$18:$AG$85,MATCH($A54,'AEO 2023 Table 7'!$A$18:$A$85,0),MATCH(Q$42,'AEO 2023 Table 7'!$C$1:$AG$1,0))</f>
        <v>46.072913999999997</v>
      </c>
      <c r="R54" s="43">
        <f>INDEX('AEO 2023 Table 7'!$C$18:$AG$85,MATCH($A54,'AEO 2023 Table 7'!$A$18:$A$85,0),MATCH(R$42,'AEO 2023 Table 7'!$C$1:$AG$1,0))</f>
        <v>46.308185999999999</v>
      </c>
      <c r="S54" s="43">
        <f>INDEX('AEO 2023 Table 7'!$C$18:$AG$85,MATCH($A54,'AEO 2023 Table 7'!$A$18:$A$85,0),MATCH(S$42,'AEO 2023 Table 7'!$C$1:$AG$1,0))</f>
        <v>46.454895</v>
      </c>
      <c r="T54" s="43">
        <f>INDEX('AEO 2023 Table 7'!$C$18:$AG$85,MATCH($A54,'AEO 2023 Table 7'!$A$18:$A$85,0),MATCH(T$42,'AEO 2023 Table 7'!$C$1:$AG$1,0))</f>
        <v>46.573441000000003</v>
      </c>
      <c r="U54" s="43">
        <f>INDEX('AEO 2023 Table 7'!$C$18:$AG$85,MATCH($A54,'AEO 2023 Table 7'!$A$18:$A$85,0),MATCH(U$42,'AEO 2023 Table 7'!$C$1:$AG$1,0))</f>
        <v>46.763412000000002</v>
      </c>
      <c r="V54" s="43">
        <f>INDEX('AEO 2023 Table 7'!$C$18:$AG$85,MATCH($A54,'AEO 2023 Table 7'!$A$18:$A$85,0),MATCH(V$42,'AEO 2023 Table 7'!$C$1:$AG$1,0))</f>
        <v>46.743324000000001</v>
      </c>
      <c r="W54" s="43">
        <f>INDEX('AEO 2023 Table 7'!$C$18:$AG$85,MATCH($A54,'AEO 2023 Table 7'!$A$18:$A$85,0),MATCH(W$42,'AEO 2023 Table 7'!$C$1:$AG$1,0))</f>
        <v>46.781216000000001</v>
      </c>
      <c r="X54" s="43">
        <f>INDEX('AEO 2023 Table 7'!$C$18:$AG$85,MATCH($A54,'AEO 2023 Table 7'!$A$18:$A$85,0),MATCH(X$42,'AEO 2023 Table 7'!$C$1:$AG$1,0))</f>
        <v>46.812752000000003</v>
      </c>
      <c r="Y54" s="43">
        <f>INDEX('AEO 2023 Table 7'!$C$18:$AG$85,MATCH($A54,'AEO 2023 Table 7'!$A$18:$A$85,0),MATCH(Y$42,'AEO 2023 Table 7'!$C$1:$AG$1,0))</f>
        <v>46.781078000000001</v>
      </c>
      <c r="Z54" s="43">
        <f>INDEX('AEO 2023 Table 7'!$C$18:$AG$85,MATCH($A54,'AEO 2023 Table 7'!$A$18:$A$85,0),MATCH(Z$42,'AEO 2023 Table 7'!$C$1:$AG$1,0))</f>
        <v>46.720787000000001</v>
      </c>
      <c r="AA54" s="43">
        <f>INDEX('AEO 2023 Table 7'!$C$18:$AG$85,MATCH($A54,'AEO 2023 Table 7'!$A$18:$A$85,0),MATCH(AA$42,'AEO 2023 Table 7'!$C$1:$AG$1,0))</f>
        <v>46.649310999999997</v>
      </c>
      <c r="AB54" s="43">
        <f>INDEX('AEO 2023 Table 7'!$C$18:$AG$85,MATCH($A54,'AEO 2023 Table 7'!$A$18:$A$85,0),MATCH(AB$42,'AEO 2023 Table 7'!$C$1:$AG$1,0))</f>
        <v>46.812587999999998</v>
      </c>
      <c r="AC54" s="43">
        <f>INDEX('AEO 2023 Table 7'!$C$18:$AG$85,MATCH($A54,'AEO 2023 Table 7'!$A$18:$A$85,0),MATCH(AC$42,'AEO 2023 Table 7'!$C$1:$AG$1,0))</f>
        <v>46.721981</v>
      </c>
      <c r="AD54" s="43">
        <f>INDEX('AEO 2023 Table 7'!$C$18:$AG$85,MATCH($A54,'AEO 2023 Table 7'!$A$18:$A$85,0),MATCH(AD$42,'AEO 2023 Table 7'!$C$1:$AG$1,0))</f>
        <v>46.686661000000001</v>
      </c>
      <c r="AE54" s="43">
        <f>INDEX('AEO 2023 Table 7'!$C$18:$AG$85,MATCH($A54,'AEO 2023 Table 7'!$A$18:$A$85,0),MATCH(AE$42,'AEO 2023 Table 7'!$C$1:$AG$1,0))</f>
        <v>46.844208000000002</v>
      </c>
      <c r="AF54" s="43">
        <f>INDEX('AEO 2023 Table 7'!$C$18:$AG$85,MATCH($A54,'AEO 2023 Table 7'!$A$18:$A$85,0),MATCH(AF$42,'AEO 2023 Table 7'!$C$1:$AG$1,0))</f>
        <v>46.809134999999998</v>
      </c>
      <c r="AG54" s="43"/>
    </row>
    <row r="55" spans="1:37">
      <c r="A55" s="22" t="s">
        <v>67</v>
      </c>
      <c r="B55" s="43">
        <f>INDEX('AEO 2021 Table 7'!$C$18:$AG$85,MATCH($A55,'AEO 2021 Table 7'!$A$18:$A$85,0),MATCH(B$42,'AEO 2021 Table 7'!$C$1:$AG$1,0))</f>
        <v>28.801698999999999</v>
      </c>
      <c r="C55" s="43">
        <f>INDEX('AEO 2022 Table 7'!$C$18:$AG$85,MATCH($A55,'AEO 2022 Table 7'!$A$18:$A$85,0),MATCH(C$42,'AEO 2022 Table 7'!$C$1:$AG$1,0))</f>
        <v>29.44529</v>
      </c>
      <c r="D55" s="43">
        <f>INDEX('AEO 2023 Table 7'!$C$18:$AG$85,MATCH($A55,'AEO 2023 Table 7'!$A$18:$A$85,0),MATCH(D$42,'AEO 2023 Table 7'!$C$1:$AG$1,0))</f>
        <v>30.687853</v>
      </c>
      <c r="E55" s="43">
        <f>INDEX('AEO 2023 Table 7'!$C$18:$AG$85,MATCH($A55,'AEO 2023 Table 7'!$A$18:$A$85,0),MATCH(E$42,'AEO 2023 Table 7'!$C$1:$AG$1,0))</f>
        <v>31.308468000000001</v>
      </c>
      <c r="F55" s="43">
        <f>INDEX('AEO 2023 Table 7'!$C$18:$AG$85,MATCH($A55,'AEO 2023 Table 7'!$A$18:$A$85,0),MATCH(F$42,'AEO 2023 Table 7'!$C$1:$AG$1,0))</f>
        <v>31.873774999999998</v>
      </c>
      <c r="G55" s="43">
        <f>INDEX('AEO 2023 Table 7'!$C$18:$AG$85,MATCH($A55,'AEO 2023 Table 7'!$A$18:$A$85,0),MATCH(G$42,'AEO 2023 Table 7'!$C$1:$AG$1,0))</f>
        <v>33.275241999999999</v>
      </c>
      <c r="H55" s="43">
        <f>INDEX('AEO 2023 Table 7'!$C$18:$AG$85,MATCH($A55,'AEO 2023 Table 7'!$A$18:$A$85,0),MATCH(H$42,'AEO 2023 Table 7'!$C$1:$AG$1,0))</f>
        <v>34.001517999999997</v>
      </c>
      <c r="I55" s="43">
        <f>INDEX('AEO 2023 Table 7'!$C$18:$AG$85,MATCH($A55,'AEO 2023 Table 7'!$A$18:$A$85,0),MATCH(I$42,'AEO 2023 Table 7'!$C$1:$AG$1,0))</f>
        <v>34.574638</v>
      </c>
      <c r="J55" s="43">
        <f>INDEX('AEO 2023 Table 7'!$C$18:$AG$85,MATCH($A55,'AEO 2023 Table 7'!$A$18:$A$85,0),MATCH(J$42,'AEO 2023 Table 7'!$C$1:$AG$1,0))</f>
        <v>35.883228000000003</v>
      </c>
      <c r="K55" s="43">
        <f>INDEX('AEO 2023 Table 7'!$C$18:$AG$85,MATCH($A55,'AEO 2023 Table 7'!$A$18:$A$85,0),MATCH(K$42,'AEO 2023 Table 7'!$C$1:$AG$1,0))</f>
        <v>36.282809999999998</v>
      </c>
      <c r="L55" s="43">
        <f>INDEX('AEO 2023 Table 7'!$C$18:$AG$85,MATCH($A55,'AEO 2023 Table 7'!$A$18:$A$85,0),MATCH(L$42,'AEO 2023 Table 7'!$C$1:$AG$1,0))</f>
        <v>36.565350000000002</v>
      </c>
      <c r="M55" s="43">
        <f>INDEX('AEO 2023 Table 7'!$C$18:$AG$85,MATCH($A55,'AEO 2023 Table 7'!$A$18:$A$85,0),MATCH(M$42,'AEO 2023 Table 7'!$C$1:$AG$1,0))</f>
        <v>36.715401</v>
      </c>
      <c r="N55" s="43">
        <f>INDEX('AEO 2023 Table 7'!$C$18:$AG$85,MATCH($A55,'AEO 2023 Table 7'!$A$18:$A$85,0),MATCH(N$42,'AEO 2023 Table 7'!$C$1:$AG$1,0))</f>
        <v>36.945652000000003</v>
      </c>
      <c r="O55" s="43">
        <f>INDEX('AEO 2023 Table 7'!$C$18:$AG$85,MATCH($A55,'AEO 2023 Table 7'!$A$18:$A$85,0),MATCH(O$42,'AEO 2023 Table 7'!$C$1:$AG$1,0))</f>
        <v>37.153278</v>
      </c>
      <c r="P55" s="43">
        <f>INDEX('AEO 2023 Table 7'!$C$18:$AG$85,MATCH($A55,'AEO 2023 Table 7'!$A$18:$A$85,0),MATCH(P$42,'AEO 2023 Table 7'!$C$1:$AG$1,0))</f>
        <v>37.357868000000003</v>
      </c>
      <c r="Q55" s="43">
        <f>INDEX('AEO 2023 Table 7'!$C$18:$AG$85,MATCH($A55,'AEO 2023 Table 7'!$A$18:$A$85,0),MATCH(Q$42,'AEO 2023 Table 7'!$C$1:$AG$1,0))</f>
        <v>37.580081999999997</v>
      </c>
      <c r="R55" s="43">
        <f>INDEX('AEO 2023 Table 7'!$C$18:$AG$85,MATCH($A55,'AEO 2023 Table 7'!$A$18:$A$85,0),MATCH(R$42,'AEO 2023 Table 7'!$C$1:$AG$1,0))</f>
        <v>37.772025999999997</v>
      </c>
      <c r="S55" s="43">
        <f>INDEX('AEO 2023 Table 7'!$C$18:$AG$85,MATCH($A55,'AEO 2023 Table 7'!$A$18:$A$85,0),MATCH(S$42,'AEO 2023 Table 7'!$C$1:$AG$1,0))</f>
        <v>37.891651000000003</v>
      </c>
      <c r="T55" s="43">
        <f>INDEX('AEO 2023 Table 7'!$C$18:$AG$85,MATCH($A55,'AEO 2023 Table 7'!$A$18:$A$85,0),MATCH(T$42,'AEO 2023 Table 7'!$C$1:$AG$1,0))</f>
        <v>37.988308000000004</v>
      </c>
      <c r="U55" s="43">
        <f>INDEX('AEO 2023 Table 7'!$C$18:$AG$85,MATCH($A55,'AEO 2023 Table 7'!$A$18:$A$85,0),MATCH(U$42,'AEO 2023 Table 7'!$C$1:$AG$1,0))</f>
        <v>38.143211000000001</v>
      </c>
      <c r="V55" s="43">
        <f>INDEX('AEO 2023 Table 7'!$C$18:$AG$85,MATCH($A55,'AEO 2023 Table 7'!$A$18:$A$85,0),MATCH(V$42,'AEO 2023 Table 7'!$C$1:$AG$1,0))</f>
        <v>38.126759</v>
      </c>
      <c r="W55" s="43">
        <f>INDEX('AEO 2023 Table 7'!$C$18:$AG$85,MATCH($A55,'AEO 2023 Table 7'!$A$18:$A$85,0),MATCH(W$42,'AEO 2023 Table 7'!$C$1:$AG$1,0))</f>
        <v>38.157573999999997</v>
      </c>
      <c r="X55" s="43">
        <f>INDEX('AEO 2023 Table 7'!$C$18:$AG$85,MATCH($A55,'AEO 2023 Table 7'!$A$18:$A$85,0),MATCH(X$42,'AEO 2023 Table 7'!$C$1:$AG$1,0))</f>
        <v>38.183200999999997</v>
      </c>
      <c r="Y55" s="43">
        <f>INDEX('AEO 2023 Table 7'!$C$18:$AG$85,MATCH($A55,'AEO 2023 Table 7'!$A$18:$A$85,0),MATCH(Y$42,'AEO 2023 Table 7'!$C$1:$AG$1,0))</f>
        <v>38.157218999999998</v>
      </c>
      <c r="Z55" s="43">
        <f>INDEX('AEO 2023 Table 7'!$C$18:$AG$85,MATCH($A55,'AEO 2023 Table 7'!$A$18:$A$85,0),MATCH(Z$42,'AEO 2023 Table 7'!$C$1:$AG$1,0))</f>
        <v>38.107975000000003</v>
      </c>
      <c r="AA55" s="43">
        <f>INDEX('AEO 2023 Table 7'!$C$18:$AG$85,MATCH($A55,'AEO 2023 Table 7'!$A$18:$A$85,0),MATCH(AA$42,'AEO 2023 Table 7'!$C$1:$AG$1,0))</f>
        <v>38.049587000000002</v>
      </c>
      <c r="AB55" s="43">
        <f>INDEX('AEO 2023 Table 7'!$C$18:$AG$85,MATCH($A55,'AEO 2023 Table 7'!$A$18:$A$85,0),MATCH(AB$42,'AEO 2023 Table 7'!$C$1:$AG$1,0))</f>
        <v>38.182837999999997</v>
      </c>
      <c r="AC55" s="43">
        <f>INDEX('AEO 2023 Table 7'!$C$18:$AG$85,MATCH($A55,'AEO 2023 Table 7'!$A$18:$A$85,0),MATCH(AC$42,'AEO 2023 Table 7'!$C$1:$AG$1,0))</f>
        <v>38.108822000000004</v>
      </c>
      <c r="AD55" s="43">
        <f>INDEX('AEO 2023 Table 7'!$C$18:$AG$85,MATCH($A55,'AEO 2023 Table 7'!$A$18:$A$85,0),MATCH(AD$42,'AEO 2023 Table 7'!$C$1:$AG$1,0))</f>
        <v>38.080002</v>
      </c>
      <c r="AE55" s="43">
        <f>INDEX('AEO 2023 Table 7'!$C$18:$AG$85,MATCH($A55,'AEO 2023 Table 7'!$A$18:$A$85,0),MATCH(AE$42,'AEO 2023 Table 7'!$C$1:$AG$1,0))</f>
        <v>38.208388999999997</v>
      </c>
      <c r="AF55" s="43">
        <f>INDEX('AEO 2023 Table 7'!$C$18:$AG$85,MATCH($A55,'AEO 2023 Table 7'!$A$18:$A$85,0),MATCH(AF$42,'AEO 2023 Table 7'!$C$1:$AG$1,0))</f>
        <v>38.179749000000001</v>
      </c>
      <c r="AG55" s="43"/>
    </row>
    <row r="56" spans="1:37">
      <c r="A56" s="45" t="s">
        <v>986</v>
      </c>
      <c r="B56" s="49">
        <f>B55/B54</f>
        <v>0.81575912303363374</v>
      </c>
      <c r="C56" s="49">
        <f t="shared" ref="C56:AF56" si="21">C55/C54</f>
        <v>0.81571205794770263</v>
      </c>
      <c r="D56" s="49">
        <f t="shared" si="21"/>
        <v>0.81570902885876906</v>
      </c>
      <c r="E56" s="49">
        <f t="shared" si="21"/>
        <v>0.81569820930501102</v>
      </c>
      <c r="F56" s="49">
        <f t="shared" si="21"/>
        <v>0.81569358551274562</v>
      </c>
      <c r="G56" s="49">
        <f t="shared" si="21"/>
        <v>0.81567957368372823</v>
      </c>
      <c r="H56" s="49">
        <f t="shared" si="21"/>
        <v>0.81567765129101366</v>
      </c>
      <c r="I56" s="49">
        <f t="shared" si="21"/>
        <v>0.81567467830763196</v>
      </c>
      <c r="J56" s="49">
        <f t="shared" si="21"/>
        <v>0.81566870463208374</v>
      </c>
      <c r="K56" s="49">
        <f t="shared" si="21"/>
        <v>0.81566666402142562</v>
      </c>
      <c r="L56" s="49">
        <f t="shared" si="21"/>
        <v>0.81566565420845327</v>
      </c>
      <c r="M56" s="49">
        <f t="shared" si="21"/>
        <v>0.81566484611994805</v>
      </c>
      <c r="N56" s="49">
        <f t="shared" si="21"/>
        <v>0.81566537349540336</v>
      </c>
      <c r="O56" s="49">
        <f t="shared" si="21"/>
        <v>0.81566532000458392</v>
      </c>
      <c r="P56" s="49">
        <f t="shared" si="21"/>
        <v>0.81566569247713971</v>
      </c>
      <c r="Q56" s="49">
        <f t="shared" si="21"/>
        <v>0.81566540375544727</v>
      </c>
      <c r="R56" s="49">
        <f t="shared" si="21"/>
        <v>0.81566628414250553</v>
      </c>
      <c r="S56" s="49">
        <f t="shared" si="21"/>
        <v>0.81566541050195041</v>
      </c>
      <c r="T56" s="49">
        <f t="shared" si="21"/>
        <v>0.81566461881139518</v>
      </c>
      <c r="U56" s="49">
        <f t="shared" si="21"/>
        <v>0.81566355765486054</v>
      </c>
      <c r="V56" s="49">
        <f t="shared" si="21"/>
        <v>0.815662125355056</v>
      </c>
      <c r="W56" s="49">
        <f t="shared" si="21"/>
        <v>0.8156601572733807</v>
      </c>
      <c r="X56" s="49">
        <f t="shared" si="21"/>
        <v>0.81565811384043374</v>
      </c>
      <c r="Y56" s="49">
        <f t="shared" si="21"/>
        <v>0.81565497485970706</v>
      </c>
      <c r="Z56" s="49">
        <f t="shared" si="21"/>
        <v>0.8156535334047349</v>
      </c>
      <c r="AA56" s="49">
        <f t="shared" si="21"/>
        <v>0.8156516395279666</v>
      </c>
      <c r="AB56" s="49">
        <f t="shared" si="21"/>
        <v>0.81565321703640903</v>
      </c>
      <c r="AC56" s="49">
        <f t="shared" si="21"/>
        <v>0.81565081754560032</v>
      </c>
      <c r="AD56" s="49">
        <f t="shared" si="21"/>
        <v>0.81565057736726987</v>
      </c>
      <c r="AE56" s="49">
        <f t="shared" si="21"/>
        <v>0.81564809463744148</v>
      </c>
      <c r="AF56" s="49">
        <f t="shared" si="21"/>
        <v>0.81564739446691337</v>
      </c>
      <c r="AG56" s="49"/>
    </row>
    <row r="57" spans="1:37">
      <c r="B57" s="47"/>
    </row>
    <row r="58" spans="1:37">
      <c r="A58" s="50" t="s">
        <v>987</v>
      </c>
      <c r="B58" s="51">
        <f>B51*B56</f>
        <v>28.749596064488212</v>
      </c>
      <c r="C58" s="51">
        <f t="shared" ref="C58:AF58" si="22">C51*C56</f>
        <v>28.761209469436587</v>
      </c>
      <c r="D58" s="51">
        <f>D51*D56</f>
        <v>29.493735095145123</v>
      </c>
      <c r="E58" s="51">
        <f t="shared" si="22"/>
        <v>29.961950632585694</v>
      </c>
      <c r="F58" s="51">
        <f>F51*F56</f>
        <v>30.329947697617744</v>
      </c>
      <c r="G58" s="51">
        <f t="shared" si="22"/>
        <v>31.39163220988404</v>
      </c>
      <c r="H58" s="51">
        <f t="shared" si="22"/>
        <v>31.695318096703829</v>
      </c>
      <c r="I58" s="51">
        <f t="shared" si="22"/>
        <v>31.924887297965057</v>
      </c>
      <c r="J58" s="51">
        <f t="shared" si="22"/>
        <v>32.857449833969561</v>
      </c>
      <c r="K58" s="51">
        <f t="shared" si="22"/>
        <v>32.898669497094495</v>
      </c>
      <c r="L58" s="51">
        <f t="shared" si="22"/>
        <v>32.880336970044958</v>
      </c>
      <c r="M58" s="51">
        <f t="shared" si="22"/>
        <v>32.870317137232377</v>
      </c>
      <c r="N58" s="51">
        <f t="shared" si="22"/>
        <v>32.898640728696869</v>
      </c>
      <c r="O58" s="51">
        <f t="shared" si="22"/>
        <v>32.962928091827905</v>
      </c>
      <c r="P58" s="51">
        <f t="shared" si="22"/>
        <v>33.038098146025064</v>
      </c>
      <c r="Q58" s="51">
        <f t="shared" si="22"/>
        <v>33.13664483422977</v>
      </c>
      <c r="R58" s="51">
        <f t="shared" si="22"/>
        <v>33.237854227755214</v>
      </c>
      <c r="S58" s="51">
        <f t="shared" si="22"/>
        <v>33.322860193805248</v>
      </c>
      <c r="T58" s="51">
        <f t="shared" si="22"/>
        <v>33.395376559248866</v>
      </c>
      <c r="U58" s="51">
        <f t="shared" si="22"/>
        <v>33.527795153017657</v>
      </c>
      <c r="V58" s="51">
        <f t="shared" si="22"/>
        <v>33.54326992160442</v>
      </c>
      <c r="W58" s="51">
        <f t="shared" si="22"/>
        <v>33.558297063641341</v>
      </c>
      <c r="X58" s="51">
        <f t="shared" si="22"/>
        <v>33.557932316366085</v>
      </c>
      <c r="Y58" s="51">
        <f t="shared" si="22"/>
        <v>33.533793497624032</v>
      </c>
      <c r="Z58" s="51">
        <f t="shared" si="22"/>
        <v>33.480418973610391</v>
      </c>
      <c r="AA58" s="51">
        <f t="shared" si="22"/>
        <v>33.429877874600855</v>
      </c>
      <c r="AB58" s="51">
        <f t="shared" si="22"/>
        <v>33.402192801450717</v>
      </c>
      <c r="AC58" s="51">
        <f t="shared" si="22"/>
        <v>33.348500577605414</v>
      </c>
      <c r="AD58" s="51">
        <f t="shared" si="22"/>
        <v>33.313516897171674</v>
      </c>
      <c r="AE58" s="51">
        <f t="shared" si="22"/>
        <v>33.41925681889029</v>
      </c>
      <c r="AF58" s="51">
        <f t="shared" si="22"/>
        <v>33.375955291517997</v>
      </c>
      <c r="AG58" s="51"/>
    </row>
    <row r="61" spans="1:37">
      <c r="A61" s="2" t="s">
        <v>1098</v>
      </c>
    </row>
    <row r="62" spans="1:37">
      <c r="D62" s="37" t="s">
        <v>990</v>
      </c>
      <c r="E62" s="1">
        <v>2020</v>
      </c>
      <c r="F62" s="1">
        <v>2021</v>
      </c>
      <c r="G62" s="1">
        <v>2022</v>
      </c>
      <c r="H62" s="1">
        <v>2023</v>
      </c>
      <c r="I62" s="1">
        <v>2024</v>
      </c>
      <c r="J62" s="1">
        <v>2025</v>
      </c>
      <c r="K62" s="1">
        <v>2026</v>
      </c>
      <c r="L62" s="1">
        <v>2027</v>
      </c>
      <c r="M62" s="1">
        <v>2028</v>
      </c>
      <c r="N62" s="1">
        <v>2029</v>
      </c>
      <c r="O62" s="1">
        <v>2030</v>
      </c>
      <c r="P62" s="1">
        <v>2031</v>
      </c>
      <c r="Q62" s="1">
        <v>2032</v>
      </c>
      <c r="R62" s="1">
        <v>2033</v>
      </c>
      <c r="S62" s="1">
        <v>2034</v>
      </c>
      <c r="T62" s="1">
        <v>2035</v>
      </c>
      <c r="U62" s="1">
        <v>2036</v>
      </c>
      <c r="V62" s="1">
        <v>2037</v>
      </c>
      <c r="W62" s="1">
        <v>2038</v>
      </c>
      <c r="X62" s="1">
        <v>2039</v>
      </c>
      <c r="Y62" s="1">
        <v>2040</v>
      </c>
      <c r="Z62" s="1">
        <v>2041</v>
      </c>
      <c r="AA62" s="1">
        <v>2042</v>
      </c>
      <c r="AB62" s="1">
        <v>2043</v>
      </c>
      <c r="AC62" s="1">
        <v>2044</v>
      </c>
      <c r="AD62" s="1">
        <v>2045</v>
      </c>
      <c r="AE62" s="1">
        <v>2046</v>
      </c>
      <c r="AF62" s="1">
        <v>2047</v>
      </c>
      <c r="AG62" s="1">
        <v>2048</v>
      </c>
      <c r="AH62" s="1">
        <v>2049</v>
      </c>
      <c r="AI62" s="1">
        <v>2050</v>
      </c>
      <c r="AJ62" s="1"/>
    </row>
    <row r="63" spans="1:37">
      <c r="C63" s="54" t="s">
        <v>836</v>
      </c>
      <c r="D63" t="s">
        <v>989</v>
      </c>
      <c r="E63" s="58">
        <f>INDEX('AEO 2021 Table 7'!$C$18:$AG$28,MATCH($C$63,'AEO 2021 Table 7'!$A$18:$A$28,0),MATCH(E$62,'AEO 2021 Table 7'!$C$13:$AG$13,0))*10^9</f>
        <v>24970692000</v>
      </c>
      <c r="F63" s="58">
        <f>INDEX('AEO 2022 Table 7'!$C$18:$AG$28,MATCH($C$63,'AEO 2022 Table 7'!$A$18:$A$28,0),MATCH(F$62,'AEO 2022 Table 7'!$C$13:$AG$13,0))*10^9</f>
        <v>29706352000</v>
      </c>
      <c r="G63" s="58">
        <f>INDEX('AEO 2023 Table 7'!$C$18:$AG$28,MATCH($C$63,'AEO 2023 Table 7'!$A$18:$A$28,0),MATCH(G$62,'AEO 2023 Table 7'!$C$13:$AG$13,0))*10^9</f>
        <v>30144947000</v>
      </c>
      <c r="H63" s="58">
        <f>INDEX('AEO 2023 Table 7'!$C$18:$AG$28,MATCH($C$63,'AEO 2023 Table 7'!$A$18:$A$28,0),MATCH(H$62,'AEO 2023 Table 7'!$C$13:$AG$13,0))*10^9</f>
        <v>32030231000</v>
      </c>
      <c r="I63" s="58">
        <f>INDEX('AEO 2023 Table 7'!$C$18:$AG$28,MATCH($C$63,'AEO 2023 Table 7'!$A$18:$A$28,0),MATCH(I$62,'AEO 2023 Table 7'!$C$13:$AG$13,0))*10^9</f>
        <v>33064110000</v>
      </c>
      <c r="J63" s="58">
        <f>INDEX('AEO 2023 Table 7'!$C$18:$AG$28,MATCH($C$63,'AEO 2023 Table 7'!$A$18:$A$28,0),MATCH(J$62,'AEO 2023 Table 7'!$C$13:$AG$13,0))*10^9</f>
        <v>33706196000</v>
      </c>
      <c r="K63" s="58">
        <f>INDEX('AEO 2023 Table 7'!$C$18:$AG$28,MATCH($C$63,'AEO 2023 Table 7'!$A$18:$A$28,0),MATCH(K$62,'AEO 2023 Table 7'!$C$13:$AG$13,0))*10^9</f>
        <v>34620327000</v>
      </c>
      <c r="L63" s="58">
        <f>INDEX('AEO 2023 Table 7'!$C$18:$AG$28,MATCH($C$63,'AEO 2023 Table 7'!$A$18:$A$28,0),MATCH(L$62,'AEO 2023 Table 7'!$C$13:$AG$13,0))*10^9</f>
        <v>35443916000</v>
      </c>
      <c r="M63" s="58">
        <f>INDEX('AEO 2023 Table 7'!$C$18:$AG$28,MATCH($C$63,'AEO 2023 Table 7'!$A$18:$A$28,0),MATCH(M$62,'AEO 2023 Table 7'!$C$13:$AG$13,0))*10^9</f>
        <v>36137474000</v>
      </c>
      <c r="N63" s="58">
        <f>INDEX('AEO 2023 Table 7'!$C$18:$AG$28,MATCH($C$63,'AEO 2023 Table 7'!$A$18:$A$28,0),MATCH(N$62,'AEO 2023 Table 7'!$C$13:$AG$13,0))*10^9</f>
        <v>36650322000</v>
      </c>
      <c r="O63" s="58">
        <f>INDEX('AEO 2023 Table 7'!$C$18:$AG$28,MATCH($C$63,'AEO 2023 Table 7'!$A$18:$A$28,0),MATCH(O$62,'AEO 2023 Table 7'!$C$13:$AG$13,0))*10^9</f>
        <v>37008060000</v>
      </c>
      <c r="P63" s="58">
        <f>INDEX('AEO 2023 Table 7'!$C$18:$AG$28,MATCH($C$63,'AEO 2023 Table 7'!$A$18:$A$28,0),MATCH(P$62,'AEO 2023 Table 7'!$C$13:$AG$13,0))*10^9</f>
        <v>37264553000</v>
      </c>
      <c r="Q63" s="58">
        <f>INDEX('AEO 2023 Table 7'!$C$18:$AG$28,MATCH($C$63,'AEO 2023 Table 7'!$A$18:$A$28,0),MATCH(Q$62,'AEO 2023 Table 7'!$C$13:$AG$13,0))*10^9</f>
        <v>37633518000</v>
      </c>
      <c r="R63" s="58">
        <f>INDEX('AEO 2023 Table 7'!$C$18:$AG$28,MATCH($C$63,'AEO 2023 Table 7'!$A$18:$A$28,0),MATCH(R$62,'AEO 2023 Table 7'!$C$13:$AG$13,0))*10^9</f>
        <v>38067890000</v>
      </c>
      <c r="S63" s="58">
        <f>INDEX('AEO 2023 Table 7'!$C$18:$AG$28,MATCH($C$63,'AEO 2023 Table 7'!$A$18:$A$28,0),MATCH(S$62,'AEO 2023 Table 7'!$C$13:$AG$13,0))*10^9</f>
        <v>38564194000</v>
      </c>
      <c r="T63" s="58">
        <f>INDEX('AEO 2023 Table 7'!$C$18:$AG$28,MATCH($C$63,'AEO 2023 Table 7'!$A$18:$A$28,0),MATCH(T$62,'AEO 2023 Table 7'!$C$13:$AG$13,0))*10^9</f>
        <v>38985653000</v>
      </c>
      <c r="U63" s="58">
        <f>INDEX('AEO 2023 Table 7'!$C$18:$AG$28,MATCH($C$63,'AEO 2023 Table 7'!$A$18:$A$28,0),MATCH(U$62,'AEO 2023 Table 7'!$C$13:$AG$13,0))*10^9</f>
        <v>39398945000</v>
      </c>
      <c r="V63" s="58">
        <f>INDEX('AEO 2023 Table 7'!$C$18:$AG$28,MATCH($C$63,'AEO 2023 Table 7'!$A$18:$A$28,0),MATCH(V$62,'AEO 2023 Table 7'!$C$13:$AG$13,0))*10^9</f>
        <v>39809189000</v>
      </c>
      <c r="W63" s="58">
        <f>INDEX('AEO 2023 Table 7'!$C$18:$AG$28,MATCH($C$63,'AEO 2023 Table 7'!$A$18:$A$28,0),MATCH(W$62,'AEO 2023 Table 7'!$C$13:$AG$13,0))*10^9</f>
        <v>40237045000</v>
      </c>
      <c r="X63" s="58">
        <f>INDEX('AEO 2023 Table 7'!$C$18:$AG$28,MATCH($C$63,'AEO 2023 Table 7'!$A$18:$A$28,0),MATCH(X$62,'AEO 2023 Table 7'!$C$13:$AG$13,0))*10^9</f>
        <v>40652229000</v>
      </c>
      <c r="Y63" s="58">
        <f>INDEX('AEO 2023 Table 7'!$C$18:$AG$28,MATCH($C$63,'AEO 2023 Table 7'!$A$18:$A$28,0),MATCH(Y$62,'AEO 2023 Table 7'!$C$13:$AG$13,0))*10^9</f>
        <v>41127975000</v>
      </c>
      <c r="Z63" s="58">
        <f>INDEX('AEO 2023 Table 7'!$C$18:$AG$28,MATCH($C$63,'AEO 2023 Table 7'!$A$18:$A$28,0),MATCH(Z$62,'AEO 2023 Table 7'!$C$13:$AG$13,0))*10^9</f>
        <v>41567631000</v>
      </c>
      <c r="AA63" s="58">
        <f>INDEX('AEO 2023 Table 7'!$C$18:$AG$28,MATCH($C$63,'AEO 2023 Table 7'!$A$18:$A$28,0),MATCH(AA$62,'AEO 2023 Table 7'!$C$13:$AG$13,0))*10^9</f>
        <v>42019573000</v>
      </c>
      <c r="AB63" s="58">
        <f>INDEX('AEO 2023 Table 7'!$C$18:$AG$28,MATCH($C$63,'AEO 2023 Table 7'!$A$18:$A$28,0),MATCH(AB$62,'AEO 2023 Table 7'!$C$13:$AG$13,0))*10^9</f>
        <v>42407310000</v>
      </c>
      <c r="AC63" s="58">
        <f>INDEX('AEO 2023 Table 7'!$C$18:$AG$28,MATCH($C$63,'AEO 2023 Table 7'!$A$18:$A$28,0),MATCH(AC$62,'AEO 2023 Table 7'!$C$13:$AG$13,0))*10^9</f>
        <v>42842342000</v>
      </c>
      <c r="AD63" s="58">
        <f>INDEX('AEO 2023 Table 7'!$C$18:$AG$28,MATCH($C$63,'AEO 2023 Table 7'!$A$18:$A$28,0),MATCH(AD$62,'AEO 2023 Table 7'!$C$13:$AG$13,0))*10^9</f>
        <v>43266335000</v>
      </c>
      <c r="AE63" s="58">
        <f>INDEX('AEO 2023 Table 7'!$C$18:$AG$28,MATCH($C$63,'AEO 2023 Table 7'!$A$18:$A$28,0),MATCH(AE$62,'AEO 2023 Table 7'!$C$13:$AG$13,0))*10^9</f>
        <v>43867863000</v>
      </c>
      <c r="AF63" s="58">
        <f>INDEX('AEO 2023 Table 7'!$C$18:$AG$28,MATCH($C$63,'AEO 2023 Table 7'!$A$18:$A$28,0),MATCH(AF$62,'AEO 2023 Table 7'!$C$13:$AG$13,0))*10^9</f>
        <v>44361511000</v>
      </c>
      <c r="AG63" s="58">
        <f>INDEX('AEO 2023 Table 7'!$C$18:$AG$28,MATCH($C$63,'AEO 2023 Table 7'!$A$18:$A$28,0),MATCH(AG$62,'AEO 2023 Table 7'!$C$13:$AG$13,0))*10^9</f>
        <v>44905075000</v>
      </c>
      <c r="AH63" s="58">
        <f>INDEX('AEO 2023 Table 7'!$C$18:$AG$28,MATCH($C$63,'AEO 2023 Table 7'!$A$18:$A$28,0),MATCH(AH$62,'AEO 2023 Table 7'!$C$13:$AG$13,0))*10^9</f>
        <v>45395485000</v>
      </c>
      <c r="AI63" s="58">
        <f>INDEX('AEO 2023 Table 7'!$C$18:$AG$28,MATCH($C$63,'AEO 2023 Table 7'!$A$18:$A$28,0),MATCH(AI$62,'AEO 2023 Table 7'!$C$13:$AG$13,0))*10^9</f>
        <v>46002594000</v>
      </c>
      <c r="AJ63" s="58"/>
      <c r="AK63" s="57"/>
    </row>
    <row r="64" spans="1:37">
      <c r="A64" s="14" t="s">
        <v>1077</v>
      </c>
      <c r="B64" s="14" t="s">
        <v>1075</v>
      </c>
      <c r="C64" s="14" t="s">
        <v>1070</v>
      </c>
      <c r="D64" t="s">
        <v>1092</v>
      </c>
      <c r="E64" s="48">
        <f>SUM(INDEX('AEO 2021 Table 36'!$F$15:$AK$103,MATCH($C$64,'AEO 2021 Table 36'!$B$15:$B$103,0),MATCH(E$62,'AEO 2021 Table 36'!$F$1:$AJ$1,0)),INDEX('AEO 2021 Table 36'!$F$15:$AK$103,MATCH($B$64,'AEO 2021 Table 36'!$B$15:$B$103,0),MATCH(E$62,'AEO 2021 Table 36'!$F$1:$AJ$1,0)),INDEX('AEO 2021 Table 36'!$F$15:$AK$103,MATCH($A$64,'AEO 2021 Table 36'!$B$15:$B$103,0),MATCH(E$62,'AEO 2021 Table 36'!$F$1:$AJ$1,0)))*10^12</f>
        <v>15724651999999.998</v>
      </c>
      <c r="F64" s="48">
        <f>SUM(INDEX('AEO 2022 Table 36'!$F$15:$AK$103,MATCH($C$64,'AEO 2022 Table 36'!$B$15:$B$103,0),MATCH(F$62,'AEO 2022 Table 36'!$F$1:$AJ$1,0)),INDEX('AEO 2022 Table 36'!$F$15:$AK$103,MATCH($B$64,'AEO 2022 Table 36'!$B$15:$B$103,0),MATCH(F$62,'AEO 2022 Table 36'!$F$1:$AJ$1,0)),INDEX('AEO 2022 Table 36'!$F$15:$AK$103,MATCH($A$64,'AEO 2022 Table 36'!$B$15:$B$103,0),MATCH(F$62,'AEO 2022 Table 36'!$F$1:$AJ$1,0)))*10^12</f>
        <v>18929250000000</v>
      </c>
      <c r="G64" s="48">
        <f>SUM(INDEX('AEO 2023 Table 36'!$F$15:$AK$103,MATCH($C$64,'AEO 2023 Table 36'!$B$15:$B$103,0),MATCH(G$62,'AEO 2023 Table 36'!$F$1:$AJ$1,0)),INDEX('AEO 2023 Table 36'!$F$15:$AK$103,MATCH($B$64,'AEO 2023 Table 36'!$B$15:$B$103,0),MATCH(G$62,'AEO 2023 Table 36'!$F$1:$AJ$1,0)),INDEX('AEO 2023 Table 36'!$F$15:$AK$103,MATCH($A$64,'AEO 2023 Table 36'!$B$15:$B$103,0),MATCH(G$62,'AEO 2023 Table 36'!$F$1:$AJ$1,0)))*10^12</f>
        <v>24922592000000</v>
      </c>
      <c r="H64" s="48">
        <f>SUM(INDEX('AEO 2023 Table 36'!$F$15:$AK$103,MATCH($C$64,'AEO 2023 Table 36'!$B$15:$B$103,0),MATCH(H$62,'AEO 2023 Table 36'!$F$1:$AJ$1,0)),INDEX('AEO 2023 Table 36'!$F$15:$AK$103,MATCH($B$64,'AEO 2023 Table 36'!$B$15:$B$103,0),MATCH(H$62,'AEO 2023 Table 36'!$F$1:$AJ$1,0)),INDEX('AEO 2023 Table 36'!$F$15:$AK$103,MATCH($A$64,'AEO 2023 Table 36'!$B$15:$B$103,0),MATCH(H$62,'AEO 2023 Table 36'!$F$1:$AJ$1,0)))*10^12</f>
        <v>25544436000000</v>
      </c>
      <c r="I64" s="48">
        <f>SUM(INDEX('AEO 2023 Table 36'!$F$15:$AK$103,MATCH($C$64,'AEO 2023 Table 36'!$B$15:$B$103,0),MATCH(I$62,'AEO 2023 Table 36'!$F$1:$AJ$1,0)),INDEX('AEO 2023 Table 36'!$F$15:$AK$103,MATCH($B$64,'AEO 2023 Table 36'!$B$15:$B$103,0),MATCH(I$62,'AEO 2023 Table 36'!$F$1:$AJ$1,0)),INDEX('AEO 2023 Table 36'!$F$15:$AK$103,MATCH($A$64,'AEO 2023 Table 36'!$B$15:$B$103,0),MATCH(I$62,'AEO 2023 Table 36'!$F$1:$AJ$1,0)))*10^12</f>
        <v>25849190000000</v>
      </c>
      <c r="J64" s="48">
        <f>SUM(INDEX('AEO 2023 Table 36'!$F$15:$AK$103,MATCH($C$64,'AEO 2023 Table 36'!$B$15:$B$103,0),MATCH(J$62,'AEO 2023 Table 36'!$F$1:$AJ$1,0)),INDEX('AEO 2023 Table 36'!$F$15:$AK$103,MATCH($B$64,'AEO 2023 Table 36'!$B$15:$B$103,0),MATCH(J$62,'AEO 2023 Table 36'!$F$1:$AJ$1,0)),INDEX('AEO 2023 Table 36'!$F$15:$AK$103,MATCH($A$64,'AEO 2023 Table 36'!$B$15:$B$103,0),MATCH(J$62,'AEO 2023 Table 36'!$F$1:$AJ$1,0)))*10^12</f>
        <v>25998830000000</v>
      </c>
      <c r="K64" s="48">
        <f>SUM(INDEX('AEO 2023 Table 36'!$F$15:$AK$103,MATCH($C$64,'AEO 2023 Table 36'!$B$15:$B$103,0),MATCH(K$62,'AEO 2023 Table 36'!$F$1:$AJ$1,0)),INDEX('AEO 2023 Table 36'!$F$15:$AK$103,MATCH($B$64,'AEO 2023 Table 36'!$B$15:$B$103,0),MATCH(K$62,'AEO 2023 Table 36'!$F$1:$AJ$1,0)),INDEX('AEO 2023 Table 36'!$F$15:$AK$103,MATCH($A$64,'AEO 2023 Table 36'!$B$15:$B$103,0),MATCH(K$62,'AEO 2023 Table 36'!$F$1:$AJ$1,0)))*10^12</f>
        <v>26229508000000</v>
      </c>
      <c r="L64" s="48">
        <f>SUM(INDEX('AEO 2023 Table 36'!$F$15:$AK$103,MATCH($C$64,'AEO 2023 Table 36'!$B$15:$B$103,0),MATCH(L$62,'AEO 2023 Table 36'!$F$1:$AJ$1,0)),INDEX('AEO 2023 Table 36'!$F$15:$AK$103,MATCH($B$64,'AEO 2023 Table 36'!$B$15:$B$103,0),MATCH(L$62,'AEO 2023 Table 36'!$F$1:$AJ$1,0)),INDEX('AEO 2023 Table 36'!$F$15:$AK$103,MATCH($A$64,'AEO 2023 Table 36'!$B$15:$B$103,0),MATCH(L$62,'AEO 2023 Table 36'!$F$1:$AJ$1,0)))*10^12</f>
        <v>26524343000000</v>
      </c>
      <c r="M64" s="48">
        <f>SUM(INDEX('AEO 2023 Table 36'!$F$15:$AK$103,MATCH($C$64,'AEO 2023 Table 36'!$B$15:$B$103,0),MATCH(M$62,'AEO 2023 Table 36'!$F$1:$AJ$1,0)),INDEX('AEO 2023 Table 36'!$F$15:$AK$103,MATCH($B$64,'AEO 2023 Table 36'!$B$15:$B$103,0),MATCH(M$62,'AEO 2023 Table 36'!$F$1:$AJ$1,0)),INDEX('AEO 2023 Table 36'!$F$15:$AK$103,MATCH($A$64,'AEO 2023 Table 36'!$B$15:$B$103,0),MATCH(M$62,'AEO 2023 Table 36'!$F$1:$AJ$1,0)))*10^12</f>
        <v>26770830999999.996</v>
      </c>
      <c r="N64" s="48">
        <f>SUM(INDEX('AEO 2023 Table 36'!$F$15:$AK$103,MATCH($C$64,'AEO 2023 Table 36'!$B$15:$B$103,0),MATCH(N$62,'AEO 2023 Table 36'!$F$1:$AJ$1,0)),INDEX('AEO 2023 Table 36'!$F$15:$AK$103,MATCH($B$64,'AEO 2023 Table 36'!$B$15:$B$103,0),MATCH(N$62,'AEO 2023 Table 36'!$F$1:$AJ$1,0)),INDEX('AEO 2023 Table 36'!$F$15:$AK$103,MATCH($A$64,'AEO 2023 Table 36'!$B$15:$B$103,0),MATCH(N$62,'AEO 2023 Table 36'!$F$1:$AJ$1,0)))*10^12</f>
        <v>27005979000000</v>
      </c>
      <c r="O64" s="48">
        <f>SUM(INDEX('AEO 2023 Table 36'!$F$15:$AK$103,MATCH($C$64,'AEO 2023 Table 36'!$B$15:$B$103,0),MATCH(O$62,'AEO 2023 Table 36'!$F$1:$AJ$1,0)),INDEX('AEO 2023 Table 36'!$F$15:$AK$103,MATCH($B$64,'AEO 2023 Table 36'!$B$15:$B$103,0),MATCH(O$62,'AEO 2023 Table 36'!$F$1:$AJ$1,0)),INDEX('AEO 2023 Table 36'!$F$15:$AK$103,MATCH($A$64,'AEO 2023 Table 36'!$B$15:$B$103,0),MATCH(O$62,'AEO 2023 Table 36'!$F$1:$AJ$1,0)))*10^12</f>
        <v>27170115000000</v>
      </c>
      <c r="P64" s="48">
        <f>SUM(INDEX('AEO 2023 Table 36'!$F$15:$AK$103,MATCH($C$64,'AEO 2023 Table 36'!$B$15:$B$103,0),MATCH(P$62,'AEO 2023 Table 36'!$F$1:$AJ$1,0)),INDEX('AEO 2023 Table 36'!$F$15:$AK$103,MATCH($B$64,'AEO 2023 Table 36'!$B$15:$B$103,0),MATCH(P$62,'AEO 2023 Table 36'!$F$1:$AJ$1,0)),INDEX('AEO 2023 Table 36'!$F$15:$AK$103,MATCH($A$64,'AEO 2023 Table 36'!$B$15:$B$103,0),MATCH(P$62,'AEO 2023 Table 36'!$F$1:$AJ$1,0)))*10^12</f>
        <v>27344868000000</v>
      </c>
      <c r="Q64" s="48">
        <f>SUM(INDEX('AEO 2023 Table 36'!$F$15:$AK$103,MATCH($C$64,'AEO 2023 Table 36'!$B$15:$B$103,0),MATCH(Q$62,'AEO 2023 Table 36'!$F$1:$AJ$1,0)),INDEX('AEO 2023 Table 36'!$F$15:$AK$103,MATCH($B$64,'AEO 2023 Table 36'!$B$15:$B$103,0),MATCH(Q$62,'AEO 2023 Table 36'!$F$1:$AJ$1,0)),INDEX('AEO 2023 Table 36'!$F$15:$AK$103,MATCH($A$64,'AEO 2023 Table 36'!$B$15:$B$103,0),MATCH(Q$62,'AEO 2023 Table 36'!$F$1:$AJ$1,0)))*10^12</f>
        <v>27601753000000.004</v>
      </c>
      <c r="R64" s="48">
        <f>SUM(INDEX('AEO 2023 Table 36'!$F$15:$AK$103,MATCH($C$64,'AEO 2023 Table 36'!$B$15:$B$103,0),MATCH(R$62,'AEO 2023 Table 36'!$F$1:$AJ$1,0)),INDEX('AEO 2023 Table 36'!$F$15:$AK$103,MATCH($B$64,'AEO 2023 Table 36'!$B$15:$B$103,0),MATCH(R$62,'AEO 2023 Table 36'!$F$1:$AJ$1,0)),INDEX('AEO 2023 Table 36'!$F$15:$AK$103,MATCH($A$64,'AEO 2023 Table 36'!$B$15:$B$103,0),MATCH(R$62,'AEO 2023 Table 36'!$F$1:$AJ$1,0)))*10^12</f>
        <v>27903114000000</v>
      </c>
      <c r="S64" s="48">
        <f>SUM(INDEX('AEO 2023 Table 36'!$F$15:$AK$103,MATCH($C$64,'AEO 2023 Table 36'!$B$15:$B$103,0),MATCH(S$62,'AEO 2023 Table 36'!$F$1:$AJ$1,0)),INDEX('AEO 2023 Table 36'!$F$15:$AK$103,MATCH($B$64,'AEO 2023 Table 36'!$B$15:$B$103,0),MATCH(S$62,'AEO 2023 Table 36'!$F$1:$AJ$1,0)),INDEX('AEO 2023 Table 36'!$F$15:$AK$103,MATCH($A$64,'AEO 2023 Table 36'!$B$15:$B$103,0),MATCH(S$62,'AEO 2023 Table 36'!$F$1:$AJ$1,0)))*10^12</f>
        <v>28251758000000</v>
      </c>
      <c r="T64" s="48">
        <f>SUM(INDEX('AEO 2023 Table 36'!$F$15:$AK$103,MATCH($C$64,'AEO 2023 Table 36'!$B$15:$B$103,0),MATCH(T$62,'AEO 2023 Table 36'!$F$1:$AJ$1,0)),INDEX('AEO 2023 Table 36'!$F$15:$AK$103,MATCH($B$64,'AEO 2023 Table 36'!$B$15:$B$103,0),MATCH(T$62,'AEO 2023 Table 36'!$F$1:$AJ$1,0)),INDEX('AEO 2023 Table 36'!$F$15:$AK$103,MATCH($A$64,'AEO 2023 Table 36'!$B$15:$B$103,0),MATCH(T$62,'AEO 2023 Table 36'!$F$1:$AJ$1,0)))*10^12</f>
        <v>28544739000000</v>
      </c>
      <c r="U64" s="48">
        <f>SUM(INDEX('AEO 2023 Table 36'!$F$15:$AK$103,MATCH($C$64,'AEO 2023 Table 36'!$B$15:$B$103,0),MATCH(U$62,'AEO 2023 Table 36'!$F$1:$AJ$1,0)),INDEX('AEO 2023 Table 36'!$F$15:$AK$103,MATCH($B$64,'AEO 2023 Table 36'!$B$15:$B$103,0),MATCH(U$62,'AEO 2023 Table 36'!$F$1:$AJ$1,0)),INDEX('AEO 2023 Table 36'!$F$15:$AK$103,MATCH($A$64,'AEO 2023 Table 36'!$B$15:$B$103,0),MATCH(U$62,'AEO 2023 Table 36'!$F$1:$AJ$1,0)))*10^12</f>
        <v>28836270000000.004</v>
      </c>
      <c r="V64" s="48">
        <f>SUM(INDEX('AEO 2023 Table 36'!$F$15:$AK$103,MATCH($C$64,'AEO 2023 Table 36'!$B$15:$B$103,0),MATCH(V$62,'AEO 2023 Table 36'!$F$1:$AJ$1,0)),INDEX('AEO 2023 Table 36'!$F$15:$AK$103,MATCH($B$64,'AEO 2023 Table 36'!$B$15:$B$103,0),MATCH(V$62,'AEO 2023 Table 36'!$F$1:$AJ$1,0)),INDEX('AEO 2023 Table 36'!$F$15:$AK$103,MATCH($A$64,'AEO 2023 Table 36'!$B$15:$B$103,0),MATCH(V$62,'AEO 2023 Table 36'!$F$1:$AJ$1,0)))*10^12</f>
        <v>29117680999999.996</v>
      </c>
      <c r="W64" s="48">
        <f>SUM(INDEX('AEO 2023 Table 36'!$F$15:$AK$103,MATCH($C$64,'AEO 2023 Table 36'!$B$15:$B$103,0),MATCH(W$62,'AEO 2023 Table 36'!$F$1:$AJ$1,0)),INDEX('AEO 2023 Table 36'!$F$15:$AK$103,MATCH($B$64,'AEO 2023 Table 36'!$B$15:$B$103,0),MATCH(W$62,'AEO 2023 Table 36'!$F$1:$AJ$1,0)),INDEX('AEO 2023 Table 36'!$F$15:$AK$103,MATCH($A$64,'AEO 2023 Table 36'!$B$15:$B$103,0),MATCH(W$62,'AEO 2023 Table 36'!$F$1:$AJ$1,0)))*10^12</f>
        <v>29414550000000.004</v>
      </c>
      <c r="X64" s="48">
        <f>SUM(INDEX('AEO 2023 Table 36'!$F$15:$AK$103,MATCH($C$64,'AEO 2023 Table 36'!$B$15:$B$103,0),MATCH(X$62,'AEO 2023 Table 36'!$F$1:$AJ$1,0)),INDEX('AEO 2023 Table 36'!$F$15:$AK$103,MATCH($B$64,'AEO 2023 Table 36'!$B$15:$B$103,0),MATCH(X$62,'AEO 2023 Table 36'!$F$1:$AJ$1,0)),INDEX('AEO 2023 Table 36'!$F$15:$AK$103,MATCH($A$64,'AEO 2023 Table 36'!$B$15:$B$103,0),MATCH(X$62,'AEO 2023 Table 36'!$F$1:$AJ$1,0)))*10^12</f>
        <v>29704952000000</v>
      </c>
      <c r="Y64" s="48">
        <f>SUM(INDEX('AEO 2023 Table 36'!$F$15:$AK$103,MATCH($C$64,'AEO 2023 Table 36'!$B$15:$B$103,0),MATCH(Y$62,'AEO 2023 Table 36'!$F$1:$AJ$1,0)),INDEX('AEO 2023 Table 36'!$F$15:$AK$103,MATCH($B$64,'AEO 2023 Table 36'!$B$15:$B$103,0),MATCH(Y$62,'AEO 2023 Table 36'!$F$1:$AJ$1,0)),INDEX('AEO 2023 Table 36'!$F$15:$AK$103,MATCH($A$64,'AEO 2023 Table 36'!$B$15:$B$103,0),MATCH(Y$62,'AEO 2023 Table 36'!$F$1:$AJ$1,0)))*10^12</f>
        <v>30042654000000</v>
      </c>
      <c r="Z64" s="48">
        <f>SUM(INDEX('AEO 2023 Table 36'!$F$15:$AK$103,MATCH($C$64,'AEO 2023 Table 36'!$B$15:$B$103,0),MATCH(Z$62,'AEO 2023 Table 36'!$F$1:$AJ$1,0)),INDEX('AEO 2023 Table 36'!$F$15:$AK$103,MATCH($B$64,'AEO 2023 Table 36'!$B$15:$B$103,0),MATCH(Z$62,'AEO 2023 Table 36'!$F$1:$AJ$1,0)),INDEX('AEO 2023 Table 36'!$F$15:$AK$103,MATCH($A$64,'AEO 2023 Table 36'!$B$15:$B$103,0),MATCH(Z$62,'AEO 2023 Table 36'!$F$1:$AJ$1,0)))*10^12</f>
        <v>30356915000000</v>
      </c>
      <c r="AA64" s="48">
        <f>SUM(INDEX('AEO 2023 Table 36'!$F$15:$AK$103,MATCH($C$64,'AEO 2023 Table 36'!$B$15:$B$103,0),MATCH(AA$62,'AEO 2023 Table 36'!$F$1:$AJ$1,0)),INDEX('AEO 2023 Table 36'!$F$15:$AK$103,MATCH($B$64,'AEO 2023 Table 36'!$B$15:$B$103,0),MATCH(AA$62,'AEO 2023 Table 36'!$F$1:$AJ$1,0)),INDEX('AEO 2023 Table 36'!$F$15:$AK$103,MATCH($A$64,'AEO 2023 Table 36'!$B$15:$B$103,0),MATCH(AA$62,'AEO 2023 Table 36'!$F$1:$AJ$1,0)))*10^12</f>
        <v>30682453000000.004</v>
      </c>
      <c r="AB64" s="48">
        <f>SUM(INDEX('AEO 2023 Table 36'!$F$15:$AK$103,MATCH($C$64,'AEO 2023 Table 36'!$B$15:$B$103,0),MATCH(AB$62,'AEO 2023 Table 36'!$F$1:$AJ$1,0)),INDEX('AEO 2023 Table 36'!$F$15:$AK$103,MATCH($B$64,'AEO 2023 Table 36'!$B$15:$B$103,0),MATCH(AB$62,'AEO 2023 Table 36'!$F$1:$AJ$1,0)),INDEX('AEO 2023 Table 36'!$F$15:$AK$103,MATCH($A$64,'AEO 2023 Table 36'!$B$15:$B$103,0),MATCH(AB$62,'AEO 2023 Table 36'!$F$1:$AJ$1,0)))*10^12</f>
        <v>30959936000000</v>
      </c>
      <c r="AC64" s="48">
        <f>SUM(INDEX('AEO 2023 Table 36'!$F$15:$AK$103,MATCH($C$64,'AEO 2023 Table 36'!$B$15:$B$103,0),MATCH(AC$62,'AEO 2023 Table 36'!$F$1:$AJ$1,0)),INDEX('AEO 2023 Table 36'!$F$15:$AK$103,MATCH($B$64,'AEO 2023 Table 36'!$B$15:$B$103,0),MATCH(AC$62,'AEO 2023 Table 36'!$F$1:$AJ$1,0)),INDEX('AEO 2023 Table 36'!$F$15:$AK$103,MATCH($A$64,'AEO 2023 Table 36'!$B$15:$B$103,0),MATCH(AC$62,'AEO 2023 Table 36'!$F$1:$AJ$1,0)))*10^12</f>
        <v>31275454999999.996</v>
      </c>
      <c r="AD64" s="48">
        <f>SUM(INDEX('AEO 2023 Table 36'!$F$15:$AK$103,MATCH($C$64,'AEO 2023 Table 36'!$B$15:$B$103,0),MATCH(AD$62,'AEO 2023 Table 36'!$F$1:$AJ$1,0)),INDEX('AEO 2023 Table 36'!$F$15:$AK$103,MATCH($B$64,'AEO 2023 Table 36'!$B$15:$B$103,0),MATCH(AD$62,'AEO 2023 Table 36'!$F$1:$AJ$1,0)),INDEX('AEO 2023 Table 36'!$F$15:$AK$103,MATCH($A$64,'AEO 2023 Table 36'!$B$15:$B$103,0),MATCH(AD$62,'AEO 2023 Table 36'!$F$1:$AJ$1,0)))*10^12</f>
        <v>31582453000000</v>
      </c>
      <c r="AE64" s="48">
        <f>SUM(INDEX('AEO 2023 Table 36'!$F$15:$AK$103,MATCH($C$64,'AEO 2023 Table 36'!$B$15:$B$103,0),MATCH(AE$62,'AEO 2023 Table 36'!$F$1:$AJ$1,0)),INDEX('AEO 2023 Table 36'!$F$15:$AK$103,MATCH($B$64,'AEO 2023 Table 36'!$B$15:$B$103,0),MATCH(AE$62,'AEO 2023 Table 36'!$F$1:$AJ$1,0)),INDEX('AEO 2023 Table 36'!$F$15:$AK$103,MATCH($A$64,'AEO 2023 Table 36'!$B$15:$B$103,0),MATCH(AE$62,'AEO 2023 Table 36'!$F$1:$AJ$1,0)))*10^12</f>
        <v>32026551999999.996</v>
      </c>
      <c r="AF64" s="48">
        <f>SUM(INDEX('AEO 2023 Table 36'!$F$15:$AK$103,MATCH($C$64,'AEO 2023 Table 36'!$B$15:$B$103,0),MATCH(AF$62,'AEO 2023 Table 36'!$F$1:$AJ$1,0)),INDEX('AEO 2023 Table 36'!$F$15:$AK$103,MATCH($B$64,'AEO 2023 Table 36'!$B$15:$B$103,0),MATCH(AF$62,'AEO 2023 Table 36'!$F$1:$AJ$1,0)),INDEX('AEO 2023 Table 36'!$F$15:$AK$103,MATCH($A$64,'AEO 2023 Table 36'!$B$15:$B$103,0),MATCH(AF$62,'AEO 2023 Table 36'!$F$1:$AJ$1,0)))*10^12</f>
        <v>32385003999999.996</v>
      </c>
      <c r="AG64" s="48">
        <f>SUM(INDEX('AEO 2023 Table 36'!$F$15:$AK$103,MATCH($C$64,'AEO 2023 Table 36'!$B$15:$B$103,0),MATCH(AG$62,'AEO 2023 Table 36'!$F$1:$AJ$1,0)),INDEX('AEO 2023 Table 36'!$F$15:$AK$103,MATCH($B$64,'AEO 2023 Table 36'!$B$15:$B$103,0),MATCH(AG$62,'AEO 2023 Table 36'!$F$1:$AJ$1,0)),INDEX('AEO 2023 Table 36'!$F$15:$AK$103,MATCH($A$64,'AEO 2023 Table 36'!$B$15:$B$103,0),MATCH(AG$62,'AEO 2023 Table 36'!$F$1:$AJ$1,0)))*10^12</f>
        <v>32784464000000</v>
      </c>
      <c r="AH64" s="48">
        <f>SUM(INDEX('AEO 2023 Table 36'!$F$15:$AK$103,MATCH($C$64,'AEO 2023 Table 36'!$B$15:$B$103,0),MATCH(AH$62,'AEO 2023 Table 36'!$F$1:$AJ$1,0)),INDEX('AEO 2023 Table 36'!$F$15:$AK$103,MATCH($B$64,'AEO 2023 Table 36'!$B$15:$B$103,0),MATCH(AH$62,'AEO 2023 Table 36'!$F$1:$AJ$1,0)),INDEX('AEO 2023 Table 36'!$F$15:$AK$103,MATCH($A$64,'AEO 2023 Table 36'!$B$15:$B$103,0),MATCH(AH$62,'AEO 2023 Table 36'!$F$1:$AJ$1,0)))*10^12</f>
        <v>33144962000000</v>
      </c>
      <c r="AI64" s="48">
        <f>SUM(INDEX('AEO 2023 Table 36'!$F$15:$AK$103,MATCH($C$64,'AEO 2023 Table 36'!$B$15:$B$103,0),MATCH(AI$62,'AEO 2023 Table 36'!$F$1:$AJ$1,0)),INDEX('AEO 2023 Table 36'!$F$15:$AK$103,MATCH($B$64,'AEO 2023 Table 36'!$B$15:$B$103,0),MATCH(AI$62,'AEO 2023 Table 36'!$F$1:$AJ$1,0)),INDEX('AEO 2023 Table 36'!$F$15:$AK$103,MATCH($A$64,'AEO 2023 Table 36'!$B$15:$B$103,0),MATCH(AI$62,'AEO 2023 Table 36'!$F$1:$AJ$1,0)))*10^12</f>
        <v>33596122000000</v>
      </c>
      <c r="AJ64" s="48"/>
      <c r="AK64" s="57"/>
    </row>
    <row r="65" spans="1:37">
      <c r="B65" s="14" t="s">
        <v>1078</v>
      </c>
      <c r="C65" s="14" t="s">
        <v>1071</v>
      </c>
      <c r="D65" t="s">
        <v>1093</v>
      </c>
      <c r="E65" s="48">
        <f>SUM(INDEX('AEO 2021 Table 36'!$F$15:$AK$103,MATCH($C$65,'AEO 2021 Table 36'!$B$15:$B$103,0),MATCH(E$62,'AEO 2021 Table 36'!$F$1:$AJ$1,0)),INDEX('AEO 2021 Table 36'!$F$15:$AK$103,MATCH($B$65,'AEO 2021 Table 36'!$B$15:$B$103,0),MATCH(E$62,'AEO 2021 Table 36'!$F$1:$AJ$1,0)))*10^12</f>
        <v>13712565000000</v>
      </c>
      <c r="F65" s="48">
        <f>SUM(INDEX('AEO 2022 Table 36'!$F$15:$AK$103,MATCH($C$65,'AEO 2022 Table 36'!$B$15:$B$103,0),MATCH(F$62,'AEO 2022 Table 36'!$F$1:$AJ$1,0)),INDEX('AEO 2022 Table 36'!$F$15:$AK$103,MATCH($B$65,'AEO 2022 Table 36'!$B$15:$B$103,0),MATCH(F$62,'AEO 2022 Table 36'!$F$1:$AJ$1,0)))*10^12</f>
        <v>16818068000000</v>
      </c>
      <c r="G65" s="48">
        <f>SUM(INDEX('AEO 2023 Table 36'!$F$15:$AK$103,MATCH($C$65,'AEO 2023 Table 36'!$B$15:$B$103,0),MATCH(G$62,'AEO 2023 Table 36'!$F$1:$AJ$1,0)),INDEX('AEO 2023 Table 36'!$F$15:$AK$103,MATCH($B$65,'AEO 2023 Table 36'!$B$15:$B$103,0),MATCH(G$62,'AEO 2023 Table 36'!$F$1:$AJ$1,0)))*10^12</f>
        <v>18990833000000.004</v>
      </c>
      <c r="H65" s="48">
        <f>SUM(INDEX('AEO 2023 Table 36'!$F$15:$AK$103,MATCH($C$65,'AEO 2023 Table 36'!$B$15:$B$103,0),MATCH(H$62,'AEO 2023 Table 36'!$F$1:$AJ$1,0)),INDEX('AEO 2023 Table 36'!$F$15:$AK$103,MATCH($B$65,'AEO 2023 Table 36'!$B$15:$B$103,0),MATCH(H$62,'AEO 2023 Table 36'!$F$1:$AJ$1,0)))*10^12</f>
        <v>20019555000000</v>
      </c>
      <c r="I65" s="48">
        <f>SUM(INDEX('AEO 2023 Table 36'!$F$15:$AK$103,MATCH($C$65,'AEO 2023 Table 36'!$B$15:$B$103,0),MATCH(I$62,'AEO 2023 Table 36'!$F$1:$AJ$1,0)),INDEX('AEO 2023 Table 36'!$F$15:$AK$103,MATCH($B$65,'AEO 2023 Table 36'!$B$15:$B$103,0),MATCH(I$62,'AEO 2023 Table 36'!$F$1:$AJ$1,0)))*10^12</f>
        <v>20691758999999.996</v>
      </c>
      <c r="J65" s="48">
        <f>SUM(INDEX('AEO 2023 Table 36'!$F$15:$AK$103,MATCH($C$65,'AEO 2023 Table 36'!$B$15:$B$103,0),MATCH(J$62,'AEO 2023 Table 36'!$F$1:$AJ$1,0)),INDEX('AEO 2023 Table 36'!$F$15:$AK$103,MATCH($B$65,'AEO 2023 Table 36'!$B$15:$B$103,0),MATCH(J$62,'AEO 2023 Table 36'!$F$1:$AJ$1,0)))*10^12</f>
        <v>21206570000000</v>
      </c>
      <c r="K65" s="48">
        <f>SUM(INDEX('AEO 2023 Table 36'!$F$15:$AK$103,MATCH($C$65,'AEO 2023 Table 36'!$B$15:$B$103,0),MATCH(K$62,'AEO 2023 Table 36'!$F$1:$AJ$1,0)),INDEX('AEO 2023 Table 36'!$F$15:$AK$103,MATCH($B$65,'AEO 2023 Table 36'!$B$15:$B$103,0),MATCH(K$62,'AEO 2023 Table 36'!$F$1:$AJ$1,0)))*10^12</f>
        <v>21670505000000</v>
      </c>
      <c r="L65" s="48">
        <f>SUM(INDEX('AEO 2023 Table 36'!$F$15:$AK$103,MATCH($C$65,'AEO 2023 Table 36'!$B$15:$B$103,0),MATCH(L$62,'AEO 2023 Table 36'!$F$1:$AJ$1,0)),INDEX('AEO 2023 Table 36'!$F$15:$AK$103,MATCH($B$65,'AEO 2023 Table 36'!$B$15:$B$103,0),MATCH(L$62,'AEO 2023 Table 36'!$F$1:$AJ$1,0)))*10^12</f>
        <v>22046183000000</v>
      </c>
      <c r="M65" s="48">
        <f>SUM(INDEX('AEO 2023 Table 36'!$F$15:$AK$103,MATCH($C$65,'AEO 2023 Table 36'!$B$15:$B$103,0),MATCH(M$62,'AEO 2023 Table 36'!$F$1:$AJ$1,0)),INDEX('AEO 2023 Table 36'!$F$15:$AK$103,MATCH($B$65,'AEO 2023 Table 36'!$B$15:$B$103,0),MATCH(M$62,'AEO 2023 Table 36'!$F$1:$AJ$1,0)))*10^12</f>
        <v>22362090000000.004</v>
      </c>
      <c r="N65" s="48">
        <f>SUM(INDEX('AEO 2023 Table 36'!$F$15:$AK$103,MATCH($C$65,'AEO 2023 Table 36'!$B$15:$B$103,0),MATCH(N$62,'AEO 2023 Table 36'!$F$1:$AJ$1,0)),INDEX('AEO 2023 Table 36'!$F$15:$AK$103,MATCH($B$65,'AEO 2023 Table 36'!$B$15:$B$103,0),MATCH(N$62,'AEO 2023 Table 36'!$F$1:$AJ$1,0)))*10^12</f>
        <v>22701306000000.004</v>
      </c>
      <c r="O65" s="48">
        <f>SUM(INDEX('AEO 2023 Table 36'!$F$15:$AK$103,MATCH($C$65,'AEO 2023 Table 36'!$B$15:$B$103,0),MATCH(O$62,'AEO 2023 Table 36'!$F$1:$AJ$1,0)),INDEX('AEO 2023 Table 36'!$F$15:$AK$103,MATCH($B$65,'AEO 2023 Table 36'!$B$15:$B$103,0),MATCH(O$62,'AEO 2023 Table 36'!$F$1:$AJ$1,0)))*10^12</f>
        <v>22979919000000.004</v>
      </c>
      <c r="P65" s="48">
        <f>SUM(INDEX('AEO 2023 Table 36'!$F$15:$AK$103,MATCH($C$65,'AEO 2023 Table 36'!$B$15:$B$103,0),MATCH(P$62,'AEO 2023 Table 36'!$F$1:$AJ$1,0)),INDEX('AEO 2023 Table 36'!$F$15:$AK$103,MATCH($B$65,'AEO 2023 Table 36'!$B$15:$B$103,0),MATCH(P$62,'AEO 2023 Table 36'!$F$1:$AJ$1,0)))*10^12</f>
        <v>23253809000000</v>
      </c>
      <c r="Q65" s="48">
        <f>SUM(INDEX('AEO 2023 Table 36'!$F$15:$AK$103,MATCH($C$65,'AEO 2023 Table 36'!$B$15:$B$103,0),MATCH(Q$62,'AEO 2023 Table 36'!$F$1:$AJ$1,0)),INDEX('AEO 2023 Table 36'!$F$15:$AK$103,MATCH($B$65,'AEO 2023 Table 36'!$B$15:$B$103,0),MATCH(Q$62,'AEO 2023 Table 36'!$F$1:$AJ$1,0)))*10^12</f>
        <v>23537748000000</v>
      </c>
      <c r="R65" s="48">
        <f>SUM(INDEX('AEO 2023 Table 36'!$F$15:$AK$103,MATCH($C$65,'AEO 2023 Table 36'!$B$15:$B$103,0),MATCH(R$62,'AEO 2023 Table 36'!$F$1:$AJ$1,0)),INDEX('AEO 2023 Table 36'!$F$15:$AK$103,MATCH($B$65,'AEO 2023 Table 36'!$B$15:$B$103,0),MATCH(R$62,'AEO 2023 Table 36'!$F$1:$AJ$1,0)))*10^12</f>
        <v>23823549999999.996</v>
      </c>
      <c r="S65" s="48">
        <f>SUM(INDEX('AEO 2023 Table 36'!$F$15:$AK$103,MATCH($C$65,'AEO 2023 Table 36'!$B$15:$B$103,0),MATCH(S$62,'AEO 2023 Table 36'!$F$1:$AJ$1,0)),INDEX('AEO 2023 Table 36'!$F$15:$AK$103,MATCH($B$65,'AEO 2023 Table 36'!$B$15:$B$103,0),MATCH(S$62,'AEO 2023 Table 36'!$F$1:$AJ$1,0)))*10^12</f>
        <v>24117463000000</v>
      </c>
      <c r="T65" s="48">
        <f>SUM(INDEX('AEO 2023 Table 36'!$F$15:$AK$103,MATCH($C$65,'AEO 2023 Table 36'!$B$15:$B$103,0),MATCH(T$62,'AEO 2023 Table 36'!$F$1:$AJ$1,0)),INDEX('AEO 2023 Table 36'!$F$15:$AK$103,MATCH($B$65,'AEO 2023 Table 36'!$B$15:$B$103,0),MATCH(T$62,'AEO 2023 Table 36'!$F$1:$AJ$1,0)))*10^12</f>
        <v>24379054000000</v>
      </c>
      <c r="U65" s="48">
        <f>SUM(INDEX('AEO 2023 Table 36'!$F$15:$AK$103,MATCH($C$65,'AEO 2023 Table 36'!$B$15:$B$103,0),MATCH(U$62,'AEO 2023 Table 36'!$F$1:$AJ$1,0)),INDEX('AEO 2023 Table 36'!$F$15:$AK$103,MATCH($B$65,'AEO 2023 Table 36'!$B$15:$B$103,0),MATCH(U$62,'AEO 2023 Table 36'!$F$1:$AJ$1,0)))*10^12</f>
        <v>24620707000000</v>
      </c>
      <c r="V65" s="48">
        <f>SUM(INDEX('AEO 2023 Table 36'!$F$15:$AK$103,MATCH($C$65,'AEO 2023 Table 36'!$B$15:$B$103,0),MATCH(V$62,'AEO 2023 Table 36'!$F$1:$AJ$1,0)),INDEX('AEO 2023 Table 36'!$F$15:$AK$103,MATCH($B$65,'AEO 2023 Table 36'!$B$15:$B$103,0),MATCH(V$62,'AEO 2023 Table 36'!$F$1:$AJ$1,0)))*10^12</f>
        <v>24855013000000</v>
      </c>
      <c r="W65" s="48">
        <f>SUM(INDEX('AEO 2023 Table 36'!$F$15:$AK$103,MATCH($C$65,'AEO 2023 Table 36'!$B$15:$B$103,0),MATCH(W$62,'AEO 2023 Table 36'!$F$1:$AJ$1,0)),INDEX('AEO 2023 Table 36'!$F$15:$AK$103,MATCH($B$65,'AEO 2023 Table 36'!$B$15:$B$103,0),MATCH(W$62,'AEO 2023 Table 36'!$F$1:$AJ$1,0)))*10^12</f>
        <v>25095191000000</v>
      </c>
      <c r="X65" s="48">
        <f>SUM(INDEX('AEO 2023 Table 36'!$F$15:$AK$103,MATCH($C$65,'AEO 2023 Table 36'!$B$15:$B$103,0),MATCH(X$62,'AEO 2023 Table 36'!$F$1:$AJ$1,0)),INDEX('AEO 2023 Table 36'!$F$15:$AK$103,MATCH($B$65,'AEO 2023 Table 36'!$B$15:$B$103,0),MATCH(X$62,'AEO 2023 Table 36'!$F$1:$AJ$1,0)))*10^12</f>
        <v>25328742000000</v>
      </c>
      <c r="Y65" s="48">
        <f>SUM(INDEX('AEO 2023 Table 36'!$F$15:$AK$103,MATCH($C$65,'AEO 2023 Table 36'!$B$15:$B$103,0),MATCH(Y$62,'AEO 2023 Table 36'!$F$1:$AJ$1,0)),INDEX('AEO 2023 Table 36'!$F$15:$AK$103,MATCH($B$65,'AEO 2023 Table 36'!$B$15:$B$103,0),MATCH(Y$62,'AEO 2023 Table 36'!$F$1:$AJ$1,0)))*10^12</f>
        <v>25583928999999.996</v>
      </c>
      <c r="Z65" s="48">
        <f>SUM(INDEX('AEO 2023 Table 36'!$F$15:$AK$103,MATCH($C$65,'AEO 2023 Table 36'!$B$15:$B$103,0),MATCH(Z$62,'AEO 2023 Table 36'!$F$1:$AJ$1,0)),INDEX('AEO 2023 Table 36'!$F$15:$AK$103,MATCH($B$65,'AEO 2023 Table 36'!$B$15:$B$103,0),MATCH(Z$62,'AEO 2023 Table 36'!$F$1:$AJ$1,0)))*10^12</f>
        <v>25824230000000</v>
      </c>
      <c r="AA65" s="48">
        <f>SUM(INDEX('AEO 2023 Table 36'!$F$15:$AK$103,MATCH($C$65,'AEO 2023 Table 36'!$B$15:$B$103,0),MATCH(AA$62,'AEO 2023 Table 36'!$F$1:$AJ$1,0)),INDEX('AEO 2023 Table 36'!$F$15:$AK$103,MATCH($B$65,'AEO 2023 Table 36'!$B$15:$B$103,0),MATCH(AA$62,'AEO 2023 Table 36'!$F$1:$AJ$1,0)))*10^12</f>
        <v>26071328000000</v>
      </c>
      <c r="AB65" s="48">
        <f>SUM(INDEX('AEO 2023 Table 36'!$F$15:$AK$103,MATCH($C$65,'AEO 2023 Table 36'!$B$15:$B$103,0),MATCH(AB$62,'AEO 2023 Table 36'!$F$1:$AJ$1,0)),INDEX('AEO 2023 Table 36'!$F$15:$AK$103,MATCH($B$65,'AEO 2023 Table 36'!$B$15:$B$103,0),MATCH(AB$62,'AEO 2023 Table 36'!$F$1:$AJ$1,0)))*10^12</f>
        <v>26297662000000.004</v>
      </c>
      <c r="AC65" s="48">
        <f>SUM(INDEX('AEO 2023 Table 36'!$F$15:$AK$103,MATCH($C$65,'AEO 2023 Table 36'!$B$15:$B$103,0),MATCH(AC$62,'AEO 2023 Table 36'!$F$1:$AJ$1,0)),INDEX('AEO 2023 Table 36'!$F$15:$AK$103,MATCH($B$65,'AEO 2023 Table 36'!$B$15:$B$103,0),MATCH(AC$62,'AEO 2023 Table 36'!$F$1:$AJ$1,0)))*10^12</f>
        <v>26540174999999.996</v>
      </c>
      <c r="AD65" s="48">
        <f>SUM(INDEX('AEO 2023 Table 36'!$F$15:$AK$103,MATCH($C$65,'AEO 2023 Table 36'!$B$15:$B$103,0),MATCH(AD$62,'AEO 2023 Table 36'!$F$1:$AJ$1,0)),INDEX('AEO 2023 Table 36'!$F$15:$AK$103,MATCH($B$65,'AEO 2023 Table 36'!$B$15:$B$103,0),MATCH(AD$62,'AEO 2023 Table 36'!$F$1:$AJ$1,0)))*10^12</f>
        <v>26784140000000</v>
      </c>
      <c r="AE65" s="48">
        <f>SUM(INDEX('AEO 2023 Table 36'!$F$15:$AK$103,MATCH($C$65,'AEO 2023 Table 36'!$B$15:$B$103,0),MATCH(AE$62,'AEO 2023 Table 36'!$F$1:$AJ$1,0)),INDEX('AEO 2023 Table 36'!$F$15:$AK$103,MATCH($B$65,'AEO 2023 Table 36'!$B$15:$B$103,0),MATCH(AE$62,'AEO 2023 Table 36'!$F$1:$AJ$1,0)))*10^12</f>
        <v>27089485000000</v>
      </c>
      <c r="AF65" s="48">
        <f>SUM(INDEX('AEO 2023 Table 36'!$F$15:$AK$103,MATCH($C$65,'AEO 2023 Table 36'!$B$15:$B$103,0),MATCH(AF$62,'AEO 2023 Table 36'!$F$1:$AJ$1,0)),INDEX('AEO 2023 Table 36'!$F$15:$AK$103,MATCH($B$65,'AEO 2023 Table 36'!$B$15:$B$103,0),MATCH(AF$62,'AEO 2023 Table 36'!$F$1:$AJ$1,0)))*10^12</f>
        <v>27366422000000</v>
      </c>
      <c r="AG65" s="48">
        <f>SUM(INDEX('AEO 2023 Table 36'!$F$15:$AK$103,MATCH($C$65,'AEO 2023 Table 36'!$B$15:$B$103,0),MATCH(AG$62,'AEO 2023 Table 36'!$F$1:$AJ$1,0)),INDEX('AEO 2023 Table 36'!$F$15:$AK$103,MATCH($B$65,'AEO 2023 Table 36'!$B$15:$B$103,0),MATCH(AG$62,'AEO 2023 Table 36'!$F$1:$AJ$1,0)))*10^12</f>
        <v>27660218000000</v>
      </c>
      <c r="AH65" s="48">
        <f>SUM(INDEX('AEO 2023 Table 36'!$F$15:$AK$103,MATCH($C$65,'AEO 2023 Table 36'!$B$15:$B$103,0),MATCH(AH$62,'AEO 2023 Table 36'!$F$1:$AJ$1,0)),INDEX('AEO 2023 Table 36'!$F$15:$AK$103,MATCH($B$65,'AEO 2023 Table 36'!$B$15:$B$103,0),MATCH(AH$62,'AEO 2023 Table 36'!$F$1:$AJ$1,0)))*10^12</f>
        <v>27935740000000</v>
      </c>
      <c r="AI65" s="48">
        <f>SUM(INDEX('AEO 2023 Table 36'!$F$15:$AK$103,MATCH($C$65,'AEO 2023 Table 36'!$B$15:$B$103,0),MATCH(AI$62,'AEO 2023 Table 36'!$F$1:$AJ$1,0)),INDEX('AEO 2023 Table 36'!$F$15:$AK$103,MATCH($B$65,'AEO 2023 Table 36'!$B$15:$B$103,0),MATCH(AI$62,'AEO 2023 Table 36'!$F$1:$AJ$1,0)))*10^12</f>
        <v>28252001999999.996</v>
      </c>
      <c r="AJ65" s="48"/>
      <c r="AK65" s="57"/>
    </row>
    <row r="66" spans="1:37">
      <c r="D66" t="s">
        <v>1096</v>
      </c>
      <c r="E66" s="48">
        <f>E64*$B$71</f>
        <v>15724651999999.998</v>
      </c>
      <c r="F66" s="48">
        <f t="shared" ref="F66:AI66" si="23">F64*$B$71</f>
        <v>18929250000000</v>
      </c>
      <c r="G66" s="48">
        <f t="shared" si="23"/>
        <v>24922592000000</v>
      </c>
      <c r="H66" s="48">
        <f t="shared" si="23"/>
        <v>25544436000000</v>
      </c>
      <c r="I66" s="48">
        <f t="shared" si="23"/>
        <v>25849190000000</v>
      </c>
      <c r="J66" s="48">
        <f t="shared" si="23"/>
        <v>25998830000000</v>
      </c>
      <c r="K66" s="48">
        <f t="shared" si="23"/>
        <v>26229508000000</v>
      </c>
      <c r="L66" s="48">
        <f t="shared" si="23"/>
        <v>26524343000000</v>
      </c>
      <c r="M66" s="48">
        <f t="shared" si="23"/>
        <v>26770830999999.996</v>
      </c>
      <c r="N66" s="48">
        <f t="shared" si="23"/>
        <v>27005979000000</v>
      </c>
      <c r="O66" s="48">
        <f t="shared" si="23"/>
        <v>27170115000000</v>
      </c>
      <c r="P66" s="48">
        <f t="shared" si="23"/>
        <v>27344868000000</v>
      </c>
      <c r="Q66" s="48">
        <f t="shared" si="23"/>
        <v>27601753000000.004</v>
      </c>
      <c r="R66" s="48">
        <f t="shared" si="23"/>
        <v>27903114000000</v>
      </c>
      <c r="S66" s="48">
        <f t="shared" si="23"/>
        <v>28251758000000</v>
      </c>
      <c r="T66" s="48">
        <f t="shared" si="23"/>
        <v>28544739000000</v>
      </c>
      <c r="U66" s="48">
        <f t="shared" si="23"/>
        <v>28836270000000.004</v>
      </c>
      <c r="V66" s="48">
        <f t="shared" si="23"/>
        <v>29117680999999.996</v>
      </c>
      <c r="W66" s="48">
        <f t="shared" si="23"/>
        <v>29414550000000.004</v>
      </c>
      <c r="X66" s="48">
        <f t="shared" si="23"/>
        <v>29704952000000</v>
      </c>
      <c r="Y66" s="48">
        <f t="shared" si="23"/>
        <v>30042654000000</v>
      </c>
      <c r="Z66" s="48">
        <f t="shared" si="23"/>
        <v>30356915000000</v>
      </c>
      <c r="AA66" s="48">
        <f t="shared" si="23"/>
        <v>30682453000000.004</v>
      </c>
      <c r="AB66" s="48">
        <f t="shared" si="23"/>
        <v>30959936000000</v>
      </c>
      <c r="AC66" s="48">
        <f t="shared" si="23"/>
        <v>31275454999999.996</v>
      </c>
      <c r="AD66" s="48">
        <f t="shared" si="23"/>
        <v>31582453000000</v>
      </c>
      <c r="AE66" s="48">
        <f t="shared" si="23"/>
        <v>32026551999999.996</v>
      </c>
      <c r="AF66" s="48">
        <f t="shared" si="23"/>
        <v>32385003999999.996</v>
      </c>
      <c r="AG66" s="48">
        <f t="shared" si="23"/>
        <v>32784464000000</v>
      </c>
      <c r="AH66" s="48">
        <f t="shared" si="23"/>
        <v>33144962000000</v>
      </c>
      <c r="AI66" s="48">
        <f t="shared" si="23"/>
        <v>33596122000000</v>
      </c>
      <c r="AJ66" s="48"/>
      <c r="AK66" s="57"/>
    </row>
    <row r="67" spans="1:37">
      <c r="D67" t="s">
        <v>1097</v>
      </c>
      <c r="E67" s="48">
        <f>E65*$B$72</f>
        <v>4267208095406.3608</v>
      </c>
      <c r="F67" s="48">
        <f t="shared" ref="F67:AI67" si="24">F65*$B$72</f>
        <v>5233608440047.1143</v>
      </c>
      <c r="G67" s="48">
        <f t="shared" si="24"/>
        <v>5909750387043.582</v>
      </c>
      <c r="H67" s="48">
        <f t="shared" si="24"/>
        <v>6229878010600.707</v>
      </c>
      <c r="I67" s="48">
        <f t="shared" si="24"/>
        <v>6439060927915.1934</v>
      </c>
      <c r="J67" s="48">
        <f t="shared" si="24"/>
        <v>6599264775029.4463</v>
      </c>
      <c r="K67" s="48">
        <f t="shared" si="24"/>
        <v>6743636538280.3301</v>
      </c>
      <c r="L67" s="48">
        <f t="shared" si="24"/>
        <v>6860543637926.9736</v>
      </c>
      <c r="M67" s="48">
        <f t="shared" si="24"/>
        <v>6958850621908.1289</v>
      </c>
      <c r="N67" s="48">
        <f t="shared" si="24"/>
        <v>7064411125088.3408</v>
      </c>
      <c r="O67" s="48">
        <f t="shared" si="24"/>
        <v>7151112602826.8564</v>
      </c>
      <c r="P67" s="48">
        <f t="shared" si="24"/>
        <v>7236344331919.9063</v>
      </c>
      <c r="Q67" s="48">
        <f t="shared" si="24"/>
        <v>7324703205653.7109</v>
      </c>
      <c r="R67" s="48">
        <f t="shared" si="24"/>
        <v>7413641825677.2666</v>
      </c>
      <c r="S67" s="48">
        <f t="shared" si="24"/>
        <v>7505104504829.2109</v>
      </c>
      <c r="T67" s="48">
        <f t="shared" si="24"/>
        <v>7586508912603.0625</v>
      </c>
      <c r="U67" s="48">
        <f t="shared" si="24"/>
        <v>7661708821436.9854</v>
      </c>
      <c r="V67" s="48">
        <f t="shared" si="24"/>
        <v>7734622420023.5576</v>
      </c>
      <c r="W67" s="48">
        <f t="shared" si="24"/>
        <v>7809363324146.0547</v>
      </c>
      <c r="X67" s="48">
        <f t="shared" si="24"/>
        <v>7882041974558.3047</v>
      </c>
      <c r="Y67" s="48">
        <f t="shared" si="24"/>
        <v>7961453523910.4824</v>
      </c>
      <c r="Z67" s="48">
        <f t="shared" si="24"/>
        <v>8036232704358.0684</v>
      </c>
      <c r="AA67" s="48">
        <f t="shared" si="24"/>
        <v>8113127040753.8281</v>
      </c>
      <c r="AB67" s="48">
        <f t="shared" si="24"/>
        <v>8183559835571.2617</v>
      </c>
      <c r="AC67" s="48">
        <f t="shared" si="24"/>
        <v>8259027367491.165</v>
      </c>
      <c r="AD67" s="48">
        <f t="shared" si="24"/>
        <v>8334946746760.8955</v>
      </c>
      <c r="AE67" s="48">
        <f t="shared" si="24"/>
        <v>8429966945818.6104</v>
      </c>
      <c r="AF67" s="48">
        <f t="shared" si="24"/>
        <v>8516146869729.0938</v>
      </c>
      <c r="AG67" s="48">
        <f t="shared" si="24"/>
        <v>8607573139693.7578</v>
      </c>
      <c r="AH67" s="48">
        <f t="shared" si="24"/>
        <v>8693312730270.9072</v>
      </c>
      <c r="AI67" s="48">
        <f t="shared" si="24"/>
        <v>8791730186572.4375</v>
      </c>
      <c r="AJ67" s="48"/>
      <c r="AK67" s="57"/>
    </row>
    <row r="68" spans="1:37">
      <c r="D68" s="40" t="s">
        <v>1090</v>
      </c>
      <c r="E68" s="56">
        <f>E63*(E66/SUM(E66:E67))/E64</f>
        <v>1.2490429545241593E-3</v>
      </c>
      <c r="F68" s="56">
        <f t="shared" ref="F68:AI68" si="25">F63*(F66/SUM(F66:F67))/F64</f>
        <v>1.2294220931562134E-3</v>
      </c>
      <c r="G68" s="56">
        <f t="shared" si="25"/>
        <v>9.7770537903301043E-4</v>
      </c>
      <c r="H68" s="56">
        <f t="shared" si="25"/>
        <v>1.0080542097404184E-3</v>
      </c>
      <c r="I68" s="56">
        <f t="shared" si="25"/>
        <v>1.0240291452707345E-3</v>
      </c>
      <c r="J68" s="56">
        <f t="shared" si="25"/>
        <v>1.0339928217467291E-3</v>
      </c>
      <c r="K68" s="56">
        <f t="shared" si="25"/>
        <v>1.049955273747318E-3</v>
      </c>
      <c r="L68" s="56">
        <f t="shared" si="25"/>
        <v>1.0616754935969699E-3</v>
      </c>
      <c r="M68" s="56">
        <f t="shared" si="25"/>
        <v>1.0713849719983116E-3</v>
      </c>
      <c r="N68" s="56">
        <f t="shared" si="25"/>
        <v>1.0757235789035442E-3</v>
      </c>
      <c r="O68" s="56">
        <f t="shared" si="25"/>
        <v>1.0782848570647235E-3</v>
      </c>
      <c r="P68" s="56">
        <f t="shared" si="25"/>
        <v>1.0775953324691067E-3</v>
      </c>
      <c r="Q68" s="56">
        <f t="shared" si="25"/>
        <v>1.0775074853975044E-3</v>
      </c>
      <c r="R68" s="56">
        <f t="shared" si="25"/>
        <v>1.0778988361191009E-3</v>
      </c>
      <c r="S68" s="56">
        <f t="shared" si="25"/>
        <v>1.0785116841499065E-3</v>
      </c>
      <c r="T68" s="56">
        <f t="shared" si="25"/>
        <v>1.0790010102695979E-3</v>
      </c>
      <c r="U68" s="56">
        <f t="shared" si="25"/>
        <v>1.0794829267876918E-3</v>
      </c>
      <c r="V68" s="56">
        <f t="shared" si="25"/>
        <v>1.0802361129581342E-3</v>
      </c>
      <c r="W68" s="56">
        <f t="shared" si="25"/>
        <v>1.0809461286247785E-3</v>
      </c>
      <c r="X68" s="56">
        <f t="shared" si="25"/>
        <v>1.0815504168148291E-3</v>
      </c>
      <c r="Y68" s="56">
        <f t="shared" si="25"/>
        <v>1.0821981538212447E-3</v>
      </c>
      <c r="Z68" s="56">
        <f t="shared" si="25"/>
        <v>1.0826835903137368E-3</v>
      </c>
      <c r="AA68" s="56">
        <f t="shared" si="25"/>
        <v>1.0831020687371974E-3</v>
      </c>
      <c r="AB68" s="56">
        <f t="shared" si="25"/>
        <v>1.0833807531687749E-3</v>
      </c>
      <c r="AC68" s="56">
        <f t="shared" si="25"/>
        <v>1.0836702401149649E-3</v>
      </c>
      <c r="AD68" s="56">
        <f t="shared" si="25"/>
        <v>1.0838966283997708E-3</v>
      </c>
      <c r="AE68" s="56">
        <f t="shared" si="25"/>
        <v>1.0843212452052544E-3</v>
      </c>
      <c r="AF68" s="56">
        <f t="shared" si="25"/>
        <v>1.0846030015461477E-3</v>
      </c>
      <c r="AG68" s="56">
        <f t="shared" si="25"/>
        <v>1.0848723112720957E-3</v>
      </c>
      <c r="AH68" s="56">
        <f t="shared" si="25"/>
        <v>1.0850228718239992E-3</v>
      </c>
      <c r="AI68" s="56">
        <f t="shared" si="25"/>
        <v>1.0852777771687293E-3</v>
      </c>
      <c r="AJ68" s="56"/>
      <c r="AK68" s="57"/>
    </row>
    <row r="69" spans="1:37">
      <c r="D69" s="40" t="s">
        <v>1091</v>
      </c>
      <c r="E69" s="56">
        <f>E63*(E67/SUM(E66:E67))/E65</f>
        <v>3.8868922094850749E-4</v>
      </c>
      <c r="F69" s="56">
        <f t="shared" ref="F69:AI69" si="26">F63*(F67/SUM(F66:F67))/F65</f>
        <v>3.8258341226368855E-4</v>
      </c>
      <c r="G69" s="56">
        <f t="shared" si="26"/>
        <v>3.0425177990638558E-4</v>
      </c>
      <c r="H69" s="56">
        <f t="shared" si="26"/>
        <v>3.1369602145278982E-4</v>
      </c>
      <c r="I69" s="56">
        <f t="shared" si="26"/>
        <v>3.1866725580745358E-4</v>
      </c>
      <c r="J69" s="56">
        <f t="shared" si="26"/>
        <v>3.2176784865192677E-4</v>
      </c>
      <c r="K69" s="56">
        <f t="shared" si="26"/>
        <v>3.2673519826153288E-4</v>
      </c>
      <c r="L69" s="56">
        <f t="shared" si="26"/>
        <v>3.3038240919707824E-4</v>
      </c>
      <c r="M69" s="56">
        <f t="shared" si="26"/>
        <v>3.3340389823551702E-4</v>
      </c>
      <c r="N69" s="56">
        <f t="shared" si="26"/>
        <v>3.3475402773417714E-4</v>
      </c>
      <c r="O69" s="56">
        <f t="shared" si="26"/>
        <v>3.3555107094994109E-4</v>
      </c>
      <c r="P69" s="56">
        <f t="shared" si="26"/>
        <v>3.3533649804280095E-4</v>
      </c>
      <c r="Q69" s="56">
        <f t="shared" si="26"/>
        <v>3.3530916094466514E-4</v>
      </c>
      <c r="R69" s="56">
        <f t="shared" si="26"/>
        <v>3.3543094523282268E-4</v>
      </c>
      <c r="S69" s="56">
        <f t="shared" si="26"/>
        <v>3.3562165718775656E-4</v>
      </c>
      <c r="T69" s="56">
        <f t="shared" si="26"/>
        <v>3.3577393040427292E-4</v>
      </c>
      <c r="U69" s="56">
        <f t="shared" si="26"/>
        <v>3.3592389782957394E-4</v>
      </c>
      <c r="V69" s="56">
        <f t="shared" si="26"/>
        <v>3.3615828155893885E-4</v>
      </c>
      <c r="W69" s="56">
        <f t="shared" si="26"/>
        <v>3.3637923107499002E-4</v>
      </c>
      <c r="X69" s="56">
        <f t="shared" si="26"/>
        <v>3.3656727929620473E-4</v>
      </c>
      <c r="Y69" s="56">
        <f t="shared" si="26"/>
        <v>3.3676884833871952E-4</v>
      </c>
      <c r="Z69" s="56">
        <f t="shared" si="26"/>
        <v>3.3691991114356807E-4</v>
      </c>
      <c r="AA69" s="56">
        <f t="shared" si="26"/>
        <v>3.3705013729136348E-4</v>
      </c>
      <c r="AB69" s="56">
        <f t="shared" si="26"/>
        <v>3.3713686099786852E-4</v>
      </c>
      <c r="AC69" s="56">
        <f t="shared" si="26"/>
        <v>3.3722694633495147E-4</v>
      </c>
      <c r="AD69" s="56">
        <f t="shared" si="26"/>
        <v>3.3729739602263772E-4</v>
      </c>
      <c r="AE69" s="56">
        <f t="shared" si="26"/>
        <v>3.3742953237129352E-4</v>
      </c>
      <c r="AF69" s="56">
        <f t="shared" si="26"/>
        <v>3.3751721202413692E-4</v>
      </c>
      <c r="AG69" s="56">
        <f t="shared" si="26"/>
        <v>3.3760101841942016E-4</v>
      </c>
      <c r="AH69" s="56">
        <f t="shared" si="26"/>
        <v>3.3764787130259203E-4</v>
      </c>
      <c r="AI69" s="56">
        <f t="shared" si="26"/>
        <v>3.3772719520374359E-4</v>
      </c>
      <c r="AJ69" s="56"/>
    </row>
    <row r="70" spans="1:37">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row>
    <row r="71" spans="1:37">
      <c r="A71" t="s">
        <v>1108</v>
      </c>
      <c r="B71" s="55">
        <v>1</v>
      </c>
      <c r="C71" s="55"/>
      <c r="D71" s="59" t="s">
        <v>1099</v>
      </c>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row>
    <row r="72" spans="1:37">
      <c r="A72" t="s">
        <v>1107</v>
      </c>
      <c r="B72" s="60">
        <f>1-B17</f>
        <v>0.31118963486454654</v>
      </c>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row>
    <row r="73" spans="1:37">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row>
    <row r="74" spans="1:37">
      <c r="A74" s="2" t="s">
        <v>1105</v>
      </c>
    </row>
    <row r="75" spans="1:37">
      <c r="D75" s="37"/>
      <c r="E75" s="1">
        <v>2020</v>
      </c>
      <c r="F75" s="1">
        <v>2021</v>
      </c>
      <c r="G75" s="1">
        <v>2022</v>
      </c>
      <c r="H75" s="1">
        <v>2023</v>
      </c>
      <c r="I75" s="1">
        <v>2024</v>
      </c>
      <c r="J75" s="1">
        <v>2025</v>
      </c>
      <c r="K75" s="1">
        <v>2026</v>
      </c>
      <c r="L75" s="1">
        <v>2027</v>
      </c>
      <c r="M75" s="1">
        <v>2028</v>
      </c>
      <c r="N75" s="1">
        <v>2029</v>
      </c>
      <c r="O75" s="1">
        <v>2030</v>
      </c>
      <c r="P75" s="1">
        <v>2031</v>
      </c>
      <c r="Q75" s="1">
        <v>2032</v>
      </c>
      <c r="R75" s="1">
        <v>2033</v>
      </c>
      <c r="S75" s="1">
        <v>2034</v>
      </c>
      <c r="T75" s="1">
        <v>2035</v>
      </c>
      <c r="U75" s="1">
        <v>2036</v>
      </c>
      <c r="V75" s="1">
        <v>2037</v>
      </c>
      <c r="W75" s="1">
        <v>2038</v>
      </c>
      <c r="X75" s="1">
        <v>2039</v>
      </c>
      <c r="Y75" s="1">
        <v>2040</v>
      </c>
      <c r="Z75" s="1">
        <v>2041</v>
      </c>
      <c r="AA75" s="1">
        <v>2042</v>
      </c>
      <c r="AB75" s="1">
        <v>2043</v>
      </c>
      <c r="AC75" s="1">
        <v>2044</v>
      </c>
      <c r="AD75" s="1">
        <v>2045</v>
      </c>
      <c r="AE75" s="1">
        <v>2046</v>
      </c>
      <c r="AF75" s="1">
        <v>2047</v>
      </c>
      <c r="AG75" s="1">
        <v>2048</v>
      </c>
      <c r="AH75" s="1">
        <v>2049</v>
      </c>
      <c r="AI75" s="1">
        <v>2050</v>
      </c>
    </row>
    <row r="76" spans="1:37">
      <c r="C76" s="22" t="s">
        <v>834</v>
      </c>
      <c r="D76" t="s">
        <v>3058</v>
      </c>
      <c r="E76" s="58">
        <f>INDEX('AEO 2021 Table 7'!$C$18:$AG$28,MATCH($C$76,'AEO 2021 Table 7'!$A$18:$A$28,0),MATCH(E$75,'AEO 2021 Table 7'!$C$13:$AG$13,0))*10^9</f>
        <v>108322510000</v>
      </c>
      <c r="F76" s="58">
        <f>INDEX('AEO 2022 Table 7'!$C$18:$AG$28,MATCH($C$76,'AEO 2022 Table 7'!$A$18:$A$28,0),MATCH(F$75,'AEO 2022 Table 7'!$C$13:$AG$13,0))*10^9</f>
        <v>151309662000</v>
      </c>
      <c r="G76" s="58">
        <f>INDEX('AEO 2023 Table 7'!$C$18:$AG$28,MATCH($C$76,'AEO 2023 Table 7'!$A$18:$A$28,0),MATCH(G$75,'AEO 2023 Table 7'!$C$13:$AG$13,0))*10^9</f>
        <v>175473648000</v>
      </c>
      <c r="H76" s="58">
        <f>INDEX('AEO 2023 Table 7'!$C$18:$AG$28,MATCH($C$76,'AEO 2023 Table 7'!$A$18:$A$28,0),MATCH(H$75,'AEO 2023 Table 7'!$C$13:$AG$13,0))*10^9</f>
        <v>186883286000</v>
      </c>
      <c r="I76" s="58">
        <f>INDEX('AEO 2023 Table 7'!$C$18:$AG$28,MATCH($C$76,'AEO 2023 Table 7'!$A$18:$A$28,0),MATCH(I$75,'AEO 2023 Table 7'!$C$13:$AG$13,0))*10^9</f>
        <v>193369202000</v>
      </c>
      <c r="J76" s="58">
        <f>INDEX('AEO 2023 Table 7'!$C$18:$AG$28,MATCH($C$76,'AEO 2023 Table 7'!$A$18:$A$28,0),MATCH(J$75,'AEO 2023 Table 7'!$C$13:$AG$13,0))*10^9</f>
        <v>197392288000</v>
      </c>
      <c r="K76" s="58">
        <f>INDEX('AEO 2023 Table 7'!$C$18:$AG$28,MATCH($C$76,'AEO 2023 Table 7'!$A$18:$A$28,0),MATCH(K$75,'AEO 2023 Table 7'!$C$13:$AG$13,0))*10^9</f>
        <v>200327515000</v>
      </c>
      <c r="L76" s="58">
        <f>INDEX('AEO 2023 Table 7'!$C$18:$AG$28,MATCH($C$76,'AEO 2023 Table 7'!$A$18:$A$28,0),MATCH(L$75,'AEO 2023 Table 7'!$C$13:$AG$13,0))*10^9</f>
        <v>202529678000</v>
      </c>
      <c r="M76" s="58">
        <f>INDEX('AEO 2023 Table 7'!$C$18:$AG$28,MATCH($C$76,'AEO 2023 Table 7'!$A$18:$A$28,0),MATCH(M$75,'AEO 2023 Table 7'!$C$13:$AG$13,0))*10^9</f>
        <v>204211411000</v>
      </c>
      <c r="N76" s="58">
        <f>INDEX('AEO 2023 Table 7'!$C$18:$AG$28,MATCH($C$76,'AEO 2023 Table 7'!$A$18:$A$28,0),MATCH(N$75,'AEO 2023 Table 7'!$C$13:$AG$13,0))*10^9</f>
        <v>205468384000</v>
      </c>
      <c r="O76" s="58">
        <f>INDEX('AEO 2023 Table 7'!$C$18:$AG$28,MATCH($C$76,'AEO 2023 Table 7'!$A$18:$A$28,0),MATCH(O$75,'AEO 2023 Table 7'!$C$13:$AG$13,0))*10^9</f>
        <v>206393570000</v>
      </c>
      <c r="P76" s="58">
        <f>INDEX('AEO 2023 Table 7'!$C$18:$AG$28,MATCH($C$76,'AEO 2023 Table 7'!$A$18:$A$28,0),MATCH(P$75,'AEO 2023 Table 7'!$C$13:$AG$13,0))*10^9</f>
        <v>207029404000</v>
      </c>
      <c r="Q76" s="58">
        <f>INDEX('AEO 2023 Table 7'!$C$18:$AG$28,MATCH($C$76,'AEO 2023 Table 7'!$A$18:$A$28,0),MATCH(Q$75,'AEO 2023 Table 7'!$C$13:$AG$13,0))*10^9</f>
        <v>207540848000</v>
      </c>
      <c r="R76" s="58">
        <f>INDEX('AEO 2023 Table 7'!$C$18:$AG$28,MATCH($C$76,'AEO 2023 Table 7'!$A$18:$A$28,0),MATCH(R$75,'AEO 2023 Table 7'!$C$13:$AG$13,0))*10^9</f>
        <v>207995651000</v>
      </c>
      <c r="S76" s="58">
        <f>INDEX('AEO 2023 Table 7'!$C$18:$AG$28,MATCH($C$76,'AEO 2023 Table 7'!$A$18:$A$28,0),MATCH(S$75,'AEO 2023 Table 7'!$C$13:$AG$13,0))*10^9</f>
        <v>208439758000</v>
      </c>
      <c r="T76" s="58">
        <f>INDEX('AEO 2023 Table 7'!$C$18:$AG$28,MATCH($C$76,'AEO 2023 Table 7'!$A$18:$A$28,0),MATCH(T$75,'AEO 2023 Table 7'!$C$13:$AG$13,0))*10^9</f>
        <v>208796844000</v>
      </c>
      <c r="U76" s="58">
        <f>INDEX('AEO 2023 Table 7'!$C$18:$AG$28,MATCH($C$76,'AEO 2023 Table 7'!$A$18:$A$28,0),MATCH(U$75,'AEO 2023 Table 7'!$C$13:$AG$13,0))*10^9</f>
        <v>209103394000</v>
      </c>
      <c r="V76" s="58">
        <f>INDEX('AEO 2023 Table 7'!$C$18:$AG$28,MATCH($C$76,'AEO 2023 Table 7'!$A$18:$A$28,0),MATCH(V$75,'AEO 2023 Table 7'!$C$13:$AG$13,0))*10^9</f>
        <v>209370132000</v>
      </c>
      <c r="W76" s="58">
        <f>INDEX('AEO 2023 Table 7'!$C$18:$AG$28,MATCH($C$76,'AEO 2023 Table 7'!$A$18:$A$28,0),MATCH(W$75,'AEO 2023 Table 7'!$C$13:$AG$13,0))*10^9</f>
        <v>209493790000</v>
      </c>
      <c r="X76" s="58">
        <f>INDEX('AEO 2023 Table 7'!$C$18:$AG$28,MATCH($C$76,'AEO 2023 Table 7'!$A$18:$A$28,0),MATCH(X$75,'AEO 2023 Table 7'!$C$13:$AG$13,0))*10^9</f>
        <v>209544159000</v>
      </c>
      <c r="Y76" s="58">
        <f>INDEX('AEO 2023 Table 7'!$C$18:$AG$28,MATCH($C$76,'AEO 2023 Table 7'!$A$18:$A$28,0),MATCH(Y$75,'AEO 2023 Table 7'!$C$13:$AG$13,0))*10^9</f>
        <v>209543579000</v>
      </c>
      <c r="Z76" s="58">
        <f>INDEX('AEO 2023 Table 7'!$C$18:$AG$28,MATCH($C$76,'AEO 2023 Table 7'!$A$18:$A$28,0),MATCH(Z$75,'AEO 2023 Table 7'!$C$13:$AG$13,0))*10^9</f>
        <v>209491180000</v>
      </c>
      <c r="AA76" s="58">
        <f>INDEX('AEO 2023 Table 7'!$C$18:$AG$28,MATCH($C$76,'AEO 2023 Table 7'!$A$18:$A$28,0),MATCH(AA$75,'AEO 2023 Table 7'!$C$13:$AG$13,0))*10^9</f>
        <v>209411850000</v>
      </c>
      <c r="AB76" s="58">
        <f>INDEX('AEO 2023 Table 7'!$C$18:$AG$28,MATCH($C$76,'AEO 2023 Table 7'!$A$18:$A$28,0),MATCH(AB$75,'AEO 2023 Table 7'!$C$13:$AG$13,0))*10^9</f>
        <v>209258438000</v>
      </c>
      <c r="AC76" s="58">
        <f>INDEX('AEO 2023 Table 7'!$C$18:$AG$28,MATCH($C$76,'AEO 2023 Table 7'!$A$18:$A$28,0),MATCH(AC$75,'AEO 2023 Table 7'!$C$13:$AG$13,0))*10^9</f>
        <v>209109131000</v>
      </c>
      <c r="AD76" s="58">
        <f>INDEX('AEO 2023 Table 7'!$C$18:$AG$28,MATCH($C$76,'AEO 2023 Table 7'!$A$18:$A$28,0),MATCH(AD$75,'AEO 2023 Table 7'!$C$13:$AG$13,0))*10^9</f>
        <v>208931015000</v>
      </c>
      <c r="AE76" s="58">
        <f>INDEX('AEO 2023 Table 7'!$C$18:$AG$28,MATCH($C$76,'AEO 2023 Table 7'!$A$18:$A$28,0),MATCH(AE$75,'AEO 2023 Table 7'!$C$13:$AG$13,0))*10^9</f>
        <v>208811890000</v>
      </c>
      <c r="AF76" s="58">
        <f>INDEX('AEO 2023 Table 7'!$C$18:$AG$28,MATCH($C$76,'AEO 2023 Table 7'!$A$18:$A$28,0),MATCH(AF$75,'AEO 2023 Table 7'!$C$13:$AG$13,0))*10^9</f>
        <v>208606125000</v>
      </c>
      <c r="AG76" s="58">
        <f>INDEX('AEO 2023 Table 7'!$C$18:$AG$28,MATCH($C$76,'AEO 2023 Table 7'!$A$18:$A$28,0),MATCH(AG$75,'AEO 2023 Table 7'!$C$13:$AG$13,0))*10^9</f>
        <v>208417694000</v>
      </c>
      <c r="AH76" s="58">
        <f>INDEX('AEO 2023 Table 7'!$C$18:$AG$28,MATCH($C$76,'AEO 2023 Table 7'!$A$18:$A$28,0),MATCH(AH$75,'AEO 2023 Table 7'!$C$13:$AG$13,0))*10^9</f>
        <v>208192352000</v>
      </c>
      <c r="AI76" s="58">
        <f>INDEX('AEO 2023 Table 7'!$C$18:$AG$28,MATCH($C$76,'AEO 2023 Table 7'!$A$18:$A$28,0),MATCH(AI$75,'AEO 2023 Table 7'!$C$13:$AG$13,0))*10^9</f>
        <v>207995926000</v>
      </c>
      <c r="AK76" s="57"/>
    </row>
    <row r="77" spans="1:37">
      <c r="A77" s="14" t="s">
        <v>1065</v>
      </c>
      <c r="B77" s="14" t="s">
        <v>1057</v>
      </c>
      <c r="C77" s="14" t="s">
        <v>1049</v>
      </c>
      <c r="D77" t="s">
        <v>1092</v>
      </c>
      <c r="E77" s="48">
        <f>SUM(INDEX('AEO 2021 Table 36'!$F$15:$AK$103,MATCH($C$77,'AEO 2021 Table 36'!$B$15:$B$103,0),MATCH(E$75,'AEO 2021 Table 36'!$F$1:$AJ$1,0)),INDEX('AEO 2021 Table 36'!$F$15:$AK$103,MATCH($B$77,'AEO 2021 Table 36'!$B$15:$B$103,0),MATCH(E$75,'AEO 2021 Table 36'!$F$1:$AJ$1,0)),INDEX('AEO 2021 Table 36'!$F$15:$AK$103,MATCH($A$77,'AEO 2021 Table 36'!$B$15:$B$103,0),MATCH(E$75,'AEO 2021 Table 36'!$F$1:$AJ$1,0)))*10^12</f>
        <v>345431000000</v>
      </c>
      <c r="F77" s="48">
        <f>SUM(INDEX('AEO 2022 Table 36'!$F$15:$AK$103,MATCH($C$77,'AEO 2022 Table 36'!$B$15:$B$103,0),MATCH(F$75,'AEO 2022 Table 36'!$F$1:$AJ$1,0)),INDEX('AEO 2022 Table 36'!$F$15:$AK$103,MATCH($B$77,'AEO 2022 Table 36'!$B$15:$B$103,0),MATCH(F$75,'AEO 2022 Table 36'!$F$1:$AJ$1,0)),INDEX('AEO 2022 Table 36'!$F$15:$AK$103,MATCH($A$77,'AEO 2022 Table 36'!$B$15:$B$103,0),MATCH(F$75,'AEO 2022 Table 36'!$F$1:$AJ$1,0)))*10^12</f>
        <v>410808000000</v>
      </c>
      <c r="G77" s="48">
        <f>SUM(INDEX('AEO 2023 Table 36'!$F$15:$AK$103,MATCH($C$77,'AEO 2023 Table 36'!$B$15:$B$103,0),MATCH(G$75,'AEO 2023 Table 36'!$F$1:$AJ$1,0)),INDEX('AEO 2023 Table 36'!$F$15:$AK$103,MATCH($B$77,'AEO 2023 Table 36'!$B$15:$B$103,0),MATCH(G$75,'AEO 2023 Table 36'!$F$1:$AJ$1,0)),INDEX('AEO 2023 Table 36'!$F$15:$AK$103,MATCH($A$77,'AEO 2023 Table 36'!$B$15:$B$103,0),MATCH(G$75,'AEO 2023 Table 36'!$F$1:$AJ$1,0)))*10^12</f>
        <v>1155228000000.0002</v>
      </c>
      <c r="H77" s="48">
        <f>SUM(INDEX('AEO 2023 Table 36'!$F$15:$AK$103,MATCH($C$77,'AEO 2023 Table 36'!$B$15:$B$103,0),MATCH(H$75,'AEO 2023 Table 36'!$F$1:$AJ$1,0)),INDEX('AEO 2023 Table 36'!$F$15:$AK$103,MATCH($B$77,'AEO 2023 Table 36'!$B$15:$B$103,0),MATCH(H$75,'AEO 2023 Table 36'!$F$1:$AJ$1,0)),INDEX('AEO 2023 Table 36'!$F$15:$AK$103,MATCH($A$77,'AEO 2023 Table 36'!$B$15:$B$103,0),MATCH(H$75,'AEO 2023 Table 36'!$F$1:$AJ$1,0)))*10^12</f>
        <v>1473188000000</v>
      </c>
      <c r="I77" s="48">
        <f>SUM(INDEX('AEO 2023 Table 36'!$F$15:$AK$103,MATCH($C$77,'AEO 2023 Table 36'!$B$15:$B$103,0),MATCH(I$75,'AEO 2023 Table 36'!$F$1:$AJ$1,0)),INDEX('AEO 2023 Table 36'!$F$15:$AK$103,MATCH($B$77,'AEO 2023 Table 36'!$B$15:$B$103,0),MATCH(I$75,'AEO 2023 Table 36'!$F$1:$AJ$1,0)),INDEX('AEO 2023 Table 36'!$F$15:$AK$103,MATCH($A$77,'AEO 2023 Table 36'!$B$15:$B$103,0),MATCH(I$75,'AEO 2023 Table 36'!$F$1:$AJ$1,0)))*10^12</f>
        <v>1772637000000</v>
      </c>
      <c r="J77" s="48">
        <f>SUM(INDEX('AEO 2023 Table 36'!$F$15:$AK$103,MATCH($C$77,'AEO 2023 Table 36'!$B$15:$B$103,0),MATCH(J$75,'AEO 2023 Table 36'!$F$1:$AJ$1,0)),INDEX('AEO 2023 Table 36'!$F$15:$AK$103,MATCH($B$77,'AEO 2023 Table 36'!$B$15:$B$103,0),MATCH(J$75,'AEO 2023 Table 36'!$F$1:$AJ$1,0)),INDEX('AEO 2023 Table 36'!$F$15:$AK$103,MATCH($A$77,'AEO 2023 Table 36'!$B$15:$B$103,0),MATCH(J$75,'AEO 2023 Table 36'!$F$1:$AJ$1,0)))*10^12</f>
        <v>2048664999999.9998</v>
      </c>
      <c r="K77" s="48">
        <f>SUM(INDEX('AEO 2023 Table 36'!$F$15:$AK$103,MATCH($C$77,'AEO 2023 Table 36'!$B$15:$B$103,0),MATCH(K$75,'AEO 2023 Table 36'!$F$1:$AJ$1,0)),INDEX('AEO 2023 Table 36'!$F$15:$AK$103,MATCH($B$77,'AEO 2023 Table 36'!$B$15:$B$103,0),MATCH(K$75,'AEO 2023 Table 36'!$F$1:$AJ$1,0)),INDEX('AEO 2023 Table 36'!$F$15:$AK$103,MATCH($A$77,'AEO 2023 Table 36'!$B$15:$B$103,0),MATCH(K$75,'AEO 2023 Table 36'!$F$1:$AJ$1,0)))*10^12</f>
        <v>2322327000000</v>
      </c>
      <c r="L77" s="48">
        <f>SUM(INDEX('AEO 2023 Table 36'!$F$15:$AK$103,MATCH($C$77,'AEO 2023 Table 36'!$B$15:$B$103,0),MATCH(L$75,'AEO 2023 Table 36'!$F$1:$AJ$1,0)),INDEX('AEO 2023 Table 36'!$F$15:$AK$103,MATCH($B$77,'AEO 2023 Table 36'!$B$15:$B$103,0),MATCH(L$75,'AEO 2023 Table 36'!$F$1:$AJ$1,0)),INDEX('AEO 2023 Table 36'!$F$15:$AK$103,MATCH($A$77,'AEO 2023 Table 36'!$B$15:$B$103,0),MATCH(L$75,'AEO 2023 Table 36'!$F$1:$AJ$1,0)))*10^12</f>
        <v>2457804000000</v>
      </c>
      <c r="M77" s="48">
        <f>SUM(INDEX('AEO 2023 Table 36'!$F$15:$AK$103,MATCH($C$77,'AEO 2023 Table 36'!$B$15:$B$103,0),MATCH(M$75,'AEO 2023 Table 36'!$F$1:$AJ$1,0)),INDEX('AEO 2023 Table 36'!$F$15:$AK$103,MATCH($B$77,'AEO 2023 Table 36'!$B$15:$B$103,0),MATCH(M$75,'AEO 2023 Table 36'!$F$1:$AJ$1,0)),INDEX('AEO 2023 Table 36'!$F$15:$AK$103,MATCH($A$77,'AEO 2023 Table 36'!$B$15:$B$103,0),MATCH(M$75,'AEO 2023 Table 36'!$F$1:$AJ$1,0)))*10^12</f>
        <v>2581747000000</v>
      </c>
      <c r="N77" s="48">
        <f>SUM(INDEX('AEO 2023 Table 36'!$F$15:$AK$103,MATCH($C$77,'AEO 2023 Table 36'!$B$15:$B$103,0),MATCH(N$75,'AEO 2023 Table 36'!$F$1:$AJ$1,0)),INDEX('AEO 2023 Table 36'!$F$15:$AK$103,MATCH($B$77,'AEO 2023 Table 36'!$B$15:$B$103,0),MATCH(N$75,'AEO 2023 Table 36'!$F$1:$AJ$1,0)),INDEX('AEO 2023 Table 36'!$F$15:$AK$103,MATCH($A$77,'AEO 2023 Table 36'!$B$15:$B$103,0),MATCH(N$75,'AEO 2023 Table 36'!$F$1:$AJ$1,0)))*10^12</f>
        <v>2731593000000</v>
      </c>
      <c r="O77" s="48">
        <f>SUM(INDEX('AEO 2023 Table 36'!$F$15:$AK$103,MATCH($C$77,'AEO 2023 Table 36'!$B$15:$B$103,0),MATCH(O$75,'AEO 2023 Table 36'!$F$1:$AJ$1,0)),INDEX('AEO 2023 Table 36'!$F$15:$AK$103,MATCH($B$77,'AEO 2023 Table 36'!$B$15:$B$103,0),MATCH(O$75,'AEO 2023 Table 36'!$F$1:$AJ$1,0)),INDEX('AEO 2023 Table 36'!$F$15:$AK$103,MATCH($A$77,'AEO 2023 Table 36'!$B$15:$B$103,0),MATCH(O$75,'AEO 2023 Table 36'!$F$1:$AJ$1,0)))*10^12</f>
        <v>2889590000000</v>
      </c>
      <c r="P77" s="48">
        <f>SUM(INDEX('AEO 2023 Table 36'!$F$15:$AK$103,MATCH($C$77,'AEO 2023 Table 36'!$B$15:$B$103,0),MATCH(P$75,'AEO 2023 Table 36'!$F$1:$AJ$1,0)),INDEX('AEO 2023 Table 36'!$F$15:$AK$103,MATCH($B$77,'AEO 2023 Table 36'!$B$15:$B$103,0),MATCH(P$75,'AEO 2023 Table 36'!$F$1:$AJ$1,0)),INDEX('AEO 2023 Table 36'!$F$15:$AK$103,MATCH($A$77,'AEO 2023 Table 36'!$B$15:$B$103,0),MATCH(P$75,'AEO 2023 Table 36'!$F$1:$AJ$1,0)))*10^12</f>
        <v>3061267000000</v>
      </c>
      <c r="Q77" s="48">
        <f>SUM(INDEX('AEO 2023 Table 36'!$F$15:$AK$103,MATCH($C$77,'AEO 2023 Table 36'!$B$15:$B$103,0),MATCH(Q$75,'AEO 2023 Table 36'!$F$1:$AJ$1,0)),INDEX('AEO 2023 Table 36'!$F$15:$AK$103,MATCH($B$77,'AEO 2023 Table 36'!$B$15:$B$103,0),MATCH(Q$75,'AEO 2023 Table 36'!$F$1:$AJ$1,0)),INDEX('AEO 2023 Table 36'!$F$15:$AK$103,MATCH($A$77,'AEO 2023 Table 36'!$B$15:$B$103,0),MATCH(Q$75,'AEO 2023 Table 36'!$F$1:$AJ$1,0)))*10^12</f>
        <v>3245920000000</v>
      </c>
      <c r="R77" s="48">
        <f>SUM(INDEX('AEO 2023 Table 36'!$F$15:$AK$103,MATCH($C$77,'AEO 2023 Table 36'!$B$15:$B$103,0),MATCH(R$75,'AEO 2023 Table 36'!$F$1:$AJ$1,0)),INDEX('AEO 2023 Table 36'!$F$15:$AK$103,MATCH($B$77,'AEO 2023 Table 36'!$B$15:$B$103,0),MATCH(R$75,'AEO 2023 Table 36'!$F$1:$AJ$1,0)),INDEX('AEO 2023 Table 36'!$F$15:$AK$103,MATCH($A$77,'AEO 2023 Table 36'!$B$15:$B$103,0),MATCH(R$75,'AEO 2023 Table 36'!$F$1:$AJ$1,0)))*10^12</f>
        <v>2925180000000</v>
      </c>
      <c r="S77" s="48">
        <f>SUM(INDEX('AEO 2023 Table 36'!$F$15:$AK$103,MATCH($C$77,'AEO 2023 Table 36'!$B$15:$B$103,0),MATCH(S$75,'AEO 2023 Table 36'!$F$1:$AJ$1,0)),INDEX('AEO 2023 Table 36'!$F$15:$AK$103,MATCH($B$77,'AEO 2023 Table 36'!$B$15:$B$103,0),MATCH(S$75,'AEO 2023 Table 36'!$F$1:$AJ$1,0)),INDEX('AEO 2023 Table 36'!$F$15:$AK$103,MATCH($A$77,'AEO 2023 Table 36'!$B$15:$B$103,0),MATCH(S$75,'AEO 2023 Table 36'!$F$1:$AJ$1,0)))*10^12</f>
        <v>2945059000000</v>
      </c>
      <c r="T77" s="48">
        <f>SUM(INDEX('AEO 2023 Table 36'!$F$15:$AK$103,MATCH($C$77,'AEO 2023 Table 36'!$B$15:$B$103,0),MATCH(T$75,'AEO 2023 Table 36'!$F$1:$AJ$1,0)),INDEX('AEO 2023 Table 36'!$F$15:$AK$103,MATCH($B$77,'AEO 2023 Table 36'!$B$15:$B$103,0),MATCH(T$75,'AEO 2023 Table 36'!$F$1:$AJ$1,0)),INDEX('AEO 2023 Table 36'!$F$15:$AK$103,MATCH($A$77,'AEO 2023 Table 36'!$B$15:$B$103,0),MATCH(T$75,'AEO 2023 Table 36'!$F$1:$AJ$1,0)))*10^12</f>
        <v>2984517000000.0005</v>
      </c>
      <c r="U77" s="48">
        <f>SUM(INDEX('AEO 2023 Table 36'!$F$15:$AK$103,MATCH($C$77,'AEO 2023 Table 36'!$B$15:$B$103,0),MATCH(U$75,'AEO 2023 Table 36'!$F$1:$AJ$1,0)),INDEX('AEO 2023 Table 36'!$F$15:$AK$103,MATCH($B$77,'AEO 2023 Table 36'!$B$15:$B$103,0),MATCH(U$75,'AEO 2023 Table 36'!$F$1:$AJ$1,0)),INDEX('AEO 2023 Table 36'!$F$15:$AK$103,MATCH($A$77,'AEO 2023 Table 36'!$B$15:$B$103,0),MATCH(U$75,'AEO 2023 Table 36'!$F$1:$AJ$1,0)))*10^12</f>
        <v>3057434000000</v>
      </c>
      <c r="V77" s="48">
        <f>SUM(INDEX('AEO 2023 Table 36'!$F$15:$AK$103,MATCH($C$77,'AEO 2023 Table 36'!$B$15:$B$103,0),MATCH(V$75,'AEO 2023 Table 36'!$F$1:$AJ$1,0)),INDEX('AEO 2023 Table 36'!$F$15:$AK$103,MATCH($B$77,'AEO 2023 Table 36'!$B$15:$B$103,0),MATCH(V$75,'AEO 2023 Table 36'!$F$1:$AJ$1,0)),INDEX('AEO 2023 Table 36'!$F$15:$AK$103,MATCH($A$77,'AEO 2023 Table 36'!$B$15:$B$103,0),MATCH(V$75,'AEO 2023 Table 36'!$F$1:$AJ$1,0)))*10^12</f>
        <v>3132568000000</v>
      </c>
      <c r="W77" s="48">
        <f>SUM(INDEX('AEO 2023 Table 36'!$F$15:$AK$103,MATCH($C$77,'AEO 2023 Table 36'!$B$15:$B$103,0),MATCH(W$75,'AEO 2023 Table 36'!$F$1:$AJ$1,0)),INDEX('AEO 2023 Table 36'!$F$15:$AK$103,MATCH($B$77,'AEO 2023 Table 36'!$B$15:$B$103,0),MATCH(W$75,'AEO 2023 Table 36'!$F$1:$AJ$1,0)),INDEX('AEO 2023 Table 36'!$F$15:$AK$103,MATCH($A$77,'AEO 2023 Table 36'!$B$15:$B$103,0),MATCH(W$75,'AEO 2023 Table 36'!$F$1:$AJ$1,0)))*10^12</f>
        <v>3382869000000.0005</v>
      </c>
      <c r="X77" s="48">
        <f>SUM(INDEX('AEO 2023 Table 36'!$F$15:$AK$103,MATCH($C$77,'AEO 2023 Table 36'!$B$15:$B$103,0),MATCH(X$75,'AEO 2023 Table 36'!$F$1:$AJ$1,0)),INDEX('AEO 2023 Table 36'!$F$15:$AK$103,MATCH($B$77,'AEO 2023 Table 36'!$B$15:$B$103,0),MATCH(X$75,'AEO 2023 Table 36'!$F$1:$AJ$1,0)),INDEX('AEO 2023 Table 36'!$F$15:$AK$103,MATCH($A$77,'AEO 2023 Table 36'!$B$15:$B$103,0),MATCH(X$75,'AEO 2023 Table 36'!$F$1:$AJ$1,0)))*10^12</f>
        <v>3675789000000</v>
      </c>
      <c r="Y77" s="48">
        <f>SUM(INDEX('AEO 2023 Table 36'!$F$15:$AK$103,MATCH($C$77,'AEO 2023 Table 36'!$B$15:$B$103,0),MATCH(Y$75,'AEO 2023 Table 36'!$F$1:$AJ$1,0)),INDEX('AEO 2023 Table 36'!$F$15:$AK$103,MATCH($B$77,'AEO 2023 Table 36'!$B$15:$B$103,0),MATCH(Y$75,'AEO 2023 Table 36'!$F$1:$AJ$1,0)),INDEX('AEO 2023 Table 36'!$F$15:$AK$103,MATCH($A$77,'AEO 2023 Table 36'!$B$15:$B$103,0),MATCH(Y$75,'AEO 2023 Table 36'!$F$1:$AJ$1,0)))*10^12</f>
        <v>3996927000000.0005</v>
      </c>
      <c r="Z77" s="48">
        <f>SUM(INDEX('AEO 2023 Table 36'!$F$15:$AK$103,MATCH($C$77,'AEO 2023 Table 36'!$B$15:$B$103,0),MATCH(Z$75,'AEO 2023 Table 36'!$F$1:$AJ$1,0)),INDEX('AEO 2023 Table 36'!$F$15:$AK$103,MATCH($B$77,'AEO 2023 Table 36'!$B$15:$B$103,0),MATCH(Z$75,'AEO 2023 Table 36'!$F$1:$AJ$1,0)),INDEX('AEO 2023 Table 36'!$F$15:$AK$103,MATCH($A$77,'AEO 2023 Table 36'!$B$15:$B$103,0),MATCH(Z$75,'AEO 2023 Table 36'!$F$1:$AJ$1,0)))*10^12</f>
        <v>4344672000000</v>
      </c>
      <c r="AA77" s="48">
        <f>SUM(INDEX('AEO 2023 Table 36'!$F$15:$AK$103,MATCH($C$77,'AEO 2023 Table 36'!$B$15:$B$103,0),MATCH(AA$75,'AEO 2023 Table 36'!$F$1:$AJ$1,0)),INDEX('AEO 2023 Table 36'!$F$15:$AK$103,MATCH($B$77,'AEO 2023 Table 36'!$B$15:$B$103,0),MATCH(AA$75,'AEO 2023 Table 36'!$F$1:$AJ$1,0)),INDEX('AEO 2023 Table 36'!$F$15:$AK$103,MATCH($A$77,'AEO 2023 Table 36'!$B$15:$B$103,0),MATCH(AA$75,'AEO 2023 Table 36'!$F$1:$AJ$1,0)))*10^12</f>
        <v>4762253000000</v>
      </c>
      <c r="AB77" s="48">
        <f>SUM(INDEX('AEO 2023 Table 36'!$F$15:$AK$103,MATCH($C$77,'AEO 2023 Table 36'!$B$15:$B$103,0),MATCH(AB$75,'AEO 2023 Table 36'!$F$1:$AJ$1,0)),INDEX('AEO 2023 Table 36'!$F$15:$AK$103,MATCH($B$77,'AEO 2023 Table 36'!$B$15:$B$103,0),MATCH(AB$75,'AEO 2023 Table 36'!$F$1:$AJ$1,0)),INDEX('AEO 2023 Table 36'!$F$15:$AK$103,MATCH($A$77,'AEO 2023 Table 36'!$B$15:$B$103,0),MATCH(AB$75,'AEO 2023 Table 36'!$F$1:$AJ$1,0)))*10^12</f>
        <v>5222925000000</v>
      </c>
      <c r="AC77" s="48">
        <f>SUM(INDEX('AEO 2023 Table 36'!$F$15:$AK$103,MATCH($C$77,'AEO 2023 Table 36'!$B$15:$B$103,0),MATCH(AC$75,'AEO 2023 Table 36'!$F$1:$AJ$1,0)),INDEX('AEO 2023 Table 36'!$F$15:$AK$103,MATCH($B$77,'AEO 2023 Table 36'!$B$15:$B$103,0),MATCH(AC$75,'AEO 2023 Table 36'!$F$1:$AJ$1,0)),INDEX('AEO 2023 Table 36'!$F$15:$AK$103,MATCH($A$77,'AEO 2023 Table 36'!$B$15:$B$103,0),MATCH(AC$75,'AEO 2023 Table 36'!$F$1:$AJ$1,0)))*10^12</f>
        <v>5738019000000</v>
      </c>
      <c r="AD77" s="48">
        <f>SUM(INDEX('AEO 2023 Table 36'!$F$15:$AK$103,MATCH($C$77,'AEO 2023 Table 36'!$B$15:$B$103,0),MATCH(AD$75,'AEO 2023 Table 36'!$F$1:$AJ$1,0)),INDEX('AEO 2023 Table 36'!$F$15:$AK$103,MATCH($B$77,'AEO 2023 Table 36'!$B$15:$B$103,0),MATCH(AD$75,'AEO 2023 Table 36'!$F$1:$AJ$1,0)),INDEX('AEO 2023 Table 36'!$F$15:$AK$103,MATCH($A$77,'AEO 2023 Table 36'!$B$15:$B$103,0),MATCH(AD$75,'AEO 2023 Table 36'!$F$1:$AJ$1,0)))*10^12</f>
        <v>6326727000000</v>
      </c>
      <c r="AE77" s="48">
        <f>SUM(INDEX('AEO 2023 Table 36'!$F$15:$AK$103,MATCH($C$77,'AEO 2023 Table 36'!$B$15:$B$103,0),MATCH(AE$75,'AEO 2023 Table 36'!$F$1:$AJ$1,0)),INDEX('AEO 2023 Table 36'!$F$15:$AK$103,MATCH($B$77,'AEO 2023 Table 36'!$B$15:$B$103,0),MATCH(AE$75,'AEO 2023 Table 36'!$F$1:$AJ$1,0)),INDEX('AEO 2023 Table 36'!$F$15:$AK$103,MATCH($A$77,'AEO 2023 Table 36'!$B$15:$B$103,0),MATCH(AE$75,'AEO 2023 Table 36'!$F$1:$AJ$1,0)))*10^12</f>
        <v>7080322000000.001</v>
      </c>
      <c r="AF77" s="48">
        <f>SUM(INDEX('AEO 2023 Table 36'!$F$15:$AK$103,MATCH($C$77,'AEO 2023 Table 36'!$B$15:$B$103,0),MATCH(AF$75,'AEO 2023 Table 36'!$F$1:$AJ$1,0)),INDEX('AEO 2023 Table 36'!$F$15:$AK$103,MATCH($B$77,'AEO 2023 Table 36'!$B$15:$B$103,0),MATCH(AF$75,'AEO 2023 Table 36'!$F$1:$AJ$1,0)),INDEX('AEO 2023 Table 36'!$F$15:$AK$103,MATCH($A$77,'AEO 2023 Table 36'!$B$15:$B$103,0),MATCH(AF$75,'AEO 2023 Table 36'!$F$1:$AJ$1,0)))*10^12</f>
        <v>7945937000000</v>
      </c>
      <c r="AG77" s="48">
        <f>SUM(INDEX('AEO 2023 Table 36'!$F$15:$AK$103,MATCH($C$77,'AEO 2023 Table 36'!$B$15:$B$103,0),MATCH(AG$75,'AEO 2023 Table 36'!$F$1:$AJ$1,0)),INDEX('AEO 2023 Table 36'!$F$15:$AK$103,MATCH($B$77,'AEO 2023 Table 36'!$B$15:$B$103,0),MATCH(AG$75,'AEO 2023 Table 36'!$F$1:$AJ$1,0)),INDEX('AEO 2023 Table 36'!$F$15:$AK$103,MATCH($A$77,'AEO 2023 Table 36'!$B$15:$B$103,0),MATCH(AG$75,'AEO 2023 Table 36'!$F$1:$AJ$1,0)))*10^12</f>
        <v>9023647000000</v>
      </c>
      <c r="AH77" s="48">
        <f>SUM(INDEX('AEO 2023 Table 36'!$F$15:$AK$103,MATCH($C$77,'AEO 2023 Table 36'!$B$15:$B$103,0),MATCH(AH$75,'AEO 2023 Table 36'!$F$1:$AJ$1,0)),INDEX('AEO 2023 Table 36'!$F$15:$AK$103,MATCH($B$77,'AEO 2023 Table 36'!$B$15:$B$103,0),MATCH(AH$75,'AEO 2023 Table 36'!$F$1:$AJ$1,0)),INDEX('AEO 2023 Table 36'!$F$15:$AK$103,MATCH($A$77,'AEO 2023 Table 36'!$B$15:$B$103,0),MATCH(AH$75,'AEO 2023 Table 36'!$F$1:$AJ$1,0)))*10^12</f>
        <v>10475491000000</v>
      </c>
      <c r="AI77" s="48">
        <f>SUM(INDEX('AEO 2023 Table 36'!$F$15:$AK$103,MATCH($C$77,'AEO 2023 Table 36'!$B$15:$B$103,0),MATCH(AI$75,'AEO 2023 Table 36'!$F$1:$AJ$1,0)),INDEX('AEO 2023 Table 36'!$F$15:$AK$103,MATCH($B$77,'AEO 2023 Table 36'!$B$15:$B$103,0),MATCH(AI$75,'AEO 2023 Table 36'!$F$1:$AJ$1,0)),INDEX('AEO 2023 Table 36'!$F$15:$AK$103,MATCH($A$77,'AEO 2023 Table 36'!$B$15:$B$103,0),MATCH(AI$75,'AEO 2023 Table 36'!$F$1:$AJ$1,0)))*10^12</f>
        <v>11708451000000</v>
      </c>
      <c r="AK77" s="57"/>
    </row>
    <row r="78" spans="1:37">
      <c r="B78" s="14"/>
      <c r="C78" s="14" t="s">
        <v>1041</v>
      </c>
      <c r="D78" t="s">
        <v>1106</v>
      </c>
      <c r="E78" s="48">
        <f>INDEX('AEO 2021 Table 36'!$F$15:$AK$103,MATCH($C$78,'AEO 2021 Table 36'!$B$15:$B$103,0),MATCH(E$75,'AEO 2021 Table 36'!$F$1:$AJ$1,0))*10^12-E77</f>
        <v>122894986000000</v>
      </c>
      <c r="F78" s="48">
        <f>INDEX('AEO 2022 Table 36'!$F$15:$AK$103,MATCH($C$78,'AEO 2022 Table 36'!$B$15:$B$103,0),MATCH(F$75,'AEO 2022 Table 36'!$F$1:$AJ$1,0))*10^12-F77</f>
        <v>174714863000000</v>
      </c>
      <c r="G78" s="48">
        <f>INDEX('AEO 2023 Table 36'!$F$15:$AK$103,MATCH($C$78,'AEO 2023 Table 36'!$B$15:$B$103,0),MATCH(G$75,'AEO 2023 Table 36'!$F$1:$AJ$1,0))*10^12-G77</f>
        <v>209821991000000</v>
      </c>
      <c r="H78" s="48">
        <f>INDEX('AEO 2023 Table 36'!$F$15:$AK$103,MATCH($C$78,'AEO 2023 Table 36'!$B$15:$B$103,0),MATCH(H$75,'AEO 2023 Table 36'!$F$1:$AJ$1,0))*10^12-H77</f>
        <v>219334277000000</v>
      </c>
      <c r="I78" s="48">
        <f>INDEX('AEO 2023 Table 36'!$F$15:$AK$103,MATCH($C$78,'AEO 2023 Table 36'!$B$15:$B$103,0),MATCH(I$75,'AEO 2023 Table 36'!$F$1:$AJ$1,0))*10^12-I77</f>
        <v>223378562000000</v>
      </c>
      <c r="J78" s="48">
        <f>INDEX('AEO 2023 Table 36'!$F$15:$AK$103,MATCH($C$78,'AEO 2023 Table 36'!$B$15:$B$103,0),MATCH(J$75,'AEO 2023 Table 36'!$F$1:$AJ$1,0))*10^12-J77</f>
        <v>223882243000000</v>
      </c>
      <c r="K78" s="48">
        <f>INDEX('AEO 2023 Table 36'!$F$15:$AK$103,MATCH($C$78,'AEO 2023 Table 36'!$B$15:$B$103,0),MATCH(K$75,'AEO 2023 Table 36'!$F$1:$AJ$1,0))*10^12-K77</f>
        <v>224119430000000</v>
      </c>
      <c r="L78" s="48">
        <f>INDEX('AEO 2023 Table 36'!$F$15:$AK$103,MATCH($C$78,'AEO 2023 Table 36'!$B$15:$B$103,0),MATCH(L$75,'AEO 2023 Table 36'!$F$1:$AJ$1,0))*10^12-L77</f>
        <v>224288625000000</v>
      </c>
      <c r="M78" s="48">
        <f>INDEX('AEO 2023 Table 36'!$F$15:$AK$103,MATCH($C$78,'AEO 2023 Table 36'!$B$15:$B$103,0),MATCH(M$75,'AEO 2023 Table 36'!$F$1:$AJ$1,0))*10^12-M77</f>
        <v>224205301000000</v>
      </c>
      <c r="N78" s="48">
        <f>INDEX('AEO 2023 Table 36'!$F$15:$AK$103,MATCH($C$78,'AEO 2023 Table 36'!$B$15:$B$103,0),MATCH(N$75,'AEO 2023 Table 36'!$F$1:$AJ$1,0))*10^12-N77</f>
        <v>223659124000000</v>
      </c>
      <c r="O78" s="48">
        <f>INDEX('AEO 2023 Table 36'!$F$15:$AK$103,MATCH($C$78,'AEO 2023 Table 36'!$B$15:$B$103,0),MATCH(O$75,'AEO 2023 Table 36'!$F$1:$AJ$1,0))*10^12-O77</f>
        <v>222734830000000</v>
      </c>
      <c r="P78" s="48">
        <f>INDEX('AEO 2023 Table 36'!$F$15:$AK$103,MATCH($C$78,'AEO 2023 Table 36'!$B$15:$B$103,0),MATCH(P$75,'AEO 2023 Table 36'!$F$1:$AJ$1,0))*10^12-P77</f>
        <v>221399304000000</v>
      </c>
      <c r="Q78" s="48">
        <f>INDEX('AEO 2023 Table 36'!$F$15:$AK$103,MATCH($C$78,'AEO 2023 Table 36'!$B$15:$B$103,0),MATCH(Q$75,'AEO 2023 Table 36'!$F$1:$AJ$1,0))*10^12-Q77</f>
        <v>220004416000000</v>
      </c>
      <c r="R78" s="48">
        <f>INDEX('AEO 2023 Table 36'!$F$15:$AK$103,MATCH($C$78,'AEO 2023 Table 36'!$B$15:$B$103,0),MATCH(R$75,'AEO 2023 Table 36'!$F$1:$AJ$1,0))*10^12-R77</f>
        <v>220120779000000</v>
      </c>
      <c r="S78" s="48">
        <f>INDEX('AEO 2023 Table 36'!$F$15:$AK$103,MATCH($C$78,'AEO 2023 Table 36'!$B$15:$B$103,0),MATCH(S$75,'AEO 2023 Table 36'!$F$1:$AJ$1,0))*10^12-S77</f>
        <v>219412180000000</v>
      </c>
      <c r="T78" s="48">
        <f>INDEX('AEO 2023 Table 36'!$F$15:$AK$103,MATCH($C$78,'AEO 2023 Table 36'!$B$15:$B$103,0),MATCH(T$75,'AEO 2023 Table 36'!$F$1:$AJ$1,0))*10^12-T77</f>
        <v>218471049000000</v>
      </c>
      <c r="U78" s="48">
        <f>INDEX('AEO 2023 Table 36'!$F$15:$AK$103,MATCH($C$78,'AEO 2023 Table 36'!$B$15:$B$103,0),MATCH(U$75,'AEO 2023 Table 36'!$F$1:$AJ$1,0))*10^12-U77</f>
        <v>217348587000000</v>
      </c>
      <c r="V78" s="48">
        <f>INDEX('AEO 2023 Table 36'!$F$15:$AK$103,MATCH($C$78,'AEO 2023 Table 36'!$B$15:$B$103,0),MATCH(V$75,'AEO 2023 Table 36'!$F$1:$AJ$1,0))*10^12-V77</f>
        <v>215642990000000</v>
      </c>
      <c r="W78" s="48">
        <f>INDEX('AEO 2023 Table 36'!$F$15:$AK$103,MATCH($C$78,'AEO 2023 Table 36'!$B$15:$B$103,0),MATCH(W$75,'AEO 2023 Table 36'!$F$1:$AJ$1,0))*10^12-W77</f>
        <v>213778264000000</v>
      </c>
      <c r="X78" s="48">
        <f>INDEX('AEO 2023 Table 36'!$F$15:$AK$103,MATCH($C$78,'AEO 2023 Table 36'!$B$15:$B$103,0),MATCH(X$75,'AEO 2023 Table 36'!$F$1:$AJ$1,0))*10^12-X77</f>
        <v>211715431000000</v>
      </c>
      <c r="Y78" s="48">
        <f>INDEX('AEO 2023 Table 36'!$F$15:$AK$103,MATCH($C$78,'AEO 2023 Table 36'!$B$15:$B$103,0),MATCH(Y$75,'AEO 2023 Table 36'!$F$1:$AJ$1,0))*10^12-Y77</f>
        <v>209474875000000</v>
      </c>
      <c r="Z78" s="48">
        <f>INDEX('AEO 2023 Table 36'!$F$15:$AK$103,MATCH($C$78,'AEO 2023 Table 36'!$B$15:$B$103,0),MATCH(Z$75,'AEO 2023 Table 36'!$F$1:$AJ$1,0))*10^12-Z77</f>
        <v>207063531000000</v>
      </c>
      <c r="AA78" s="48">
        <f>INDEX('AEO 2023 Table 36'!$F$15:$AK$103,MATCH($C$78,'AEO 2023 Table 36'!$B$15:$B$103,0),MATCH(AA$75,'AEO 2023 Table 36'!$F$1:$AJ$1,0))*10^12-AA77</f>
        <v>204477508000000</v>
      </c>
      <c r="AB78" s="48">
        <f>INDEX('AEO 2023 Table 36'!$F$15:$AK$103,MATCH($C$78,'AEO 2023 Table 36'!$B$15:$B$103,0),MATCH(AB$75,'AEO 2023 Table 36'!$F$1:$AJ$1,0))*10^12-AB77</f>
        <v>201541388000000</v>
      </c>
      <c r="AC78" s="48">
        <f>INDEX('AEO 2023 Table 36'!$F$15:$AK$103,MATCH($C$78,'AEO 2023 Table 36'!$B$15:$B$103,0),MATCH(AC$75,'AEO 2023 Table 36'!$F$1:$AJ$1,0))*10^12-AC77</f>
        <v>198647952000000</v>
      </c>
      <c r="AD78" s="48">
        <f>INDEX('AEO 2023 Table 36'!$F$15:$AK$103,MATCH($C$78,'AEO 2023 Table 36'!$B$15:$B$103,0),MATCH(AD$75,'AEO 2023 Table 36'!$F$1:$AJ$1,0))*10^12-AD77</f>
        <v>195531916000000</v>
      </c>
      <c r="AE78" s="48">
        <f>INDEX('AEO 2023 Table 36'!$F$15:$AK$103,MATCH($C$78,'AEO 2023 Table 36'!$B$15:$B$103,0),MATCH(AE$75,'AEO 2023 Table 36'!$F$1:$AJ$1,0))*10^12-AE77</f>
        <v>192345124000000</v>
      </c>
      <c r="AF78" s="48">
        <f>INDEX('AEO 2023 Table 36'!$F$15:$AK$103,MATCH($C$78,'AEO 2023 Table 36'!$B$15:$B$103,0),MATCH(AF$75,'AEO 2023 Table 36'!$F$1:$AJ$1,0))*10^12-AF77</f>
        <v>188542527000000</v>
      </c>
      <c r="AG78" s="48">
        <f>INDEX('AEO 2023 Table 36'!$F$15:$AK$103,MATCH($C$78,'AEO 2023 Table 36'!$B$15:$B$103,0),MATCH(AG$75,'AEO 2023 Table 36'!$F$1:$AJ$1,0))*10^12-AG77</f>
        <v>184384434000000</v>
      </c>
      <c r="AH78" s="48">
        <f>INDEX('AEO 2023 Table 36'!$F$15:$AK$103,MATCH($C$78,'AEO 2023 Table 36'!$B$15:$B$103,0),MATCH(AH$75,'AEO 2023 Table 36'!$F$1:$AJ$1,0))*10^12-AH77</f>
        <v>179303577000000</v>
      </c>
      <c r="AI78" s="48">
        <f>INDEX('AEO 2023 Table 36'!$F$15:$AK$103,MATCH($C$78,'AEO 2023 Table 36'!$B$15:$B$103,0),MATCH(AI$75,'AEO 2023 Table 36'!$F$1:$AJ$1,0))*10^12-AI77</f>
        <v>174738220000000</v>
      </c>
      <c r="AK78" s="57"/>
    </row>
    <row r="79" spans="1:37">
      <c r="D79" t="s">
        <v>1096</v>
      </c>
      <c r="E79" s="48">
        <f t="shared" ref="E79:AI79" si="27">E77*$B$71</f>
        <v>345431000000</v>
      </c>
      <c r="F79" s="48">
        <f t="shared" si="27"/>
        <v>410808000000</v>
      </c>
      <c r="G79" s="48">
        <f t="shared" si="27"/>
        <v>1155228000000.0002</v>
      </c>
      <c r="H79" s="48">
        <f t="shared" si="27"/>
        <v>1473188000000</v>
      </c>
      <c r="I79" s="48">
        <f t="shared" si="27"/>
        <v>1772637000000</v>
      </c>
      <c r="J79" s="48">
        <f t="shared" si="27"/>
        <v>2048664999999.9998</v>
      </c>
      <c r="K79" s="48">
        <f t="shared" si="27"/>
        <v>2322327000000</v>
      </c>
      <c r="L79" s="48">
        <f t="shared" si="27"/>
        <v>2457804000000</v>
      </c>
      <c r="M79" s="48">
        <f t="shared" si="27"/>
        <v>2581747000000</v>
      </c>
      <c r="N79" s="48">
        <f t="shared" si="27"/>
        <v>2731593000000</v>
      </c>
      <c r="O79" s="48">
        <f t="shared" si="27"/>
        <v>2889590000000</v>
      </c>
      <c r="P79" s="48">
        <f t="shared" si="27"/>
        <v>3061267000000</v>
      </c>
      <c r="Q79" s="48">
        <f t="shared" si="27"/>
        <v>3245920000000</v>
      </c>
      <c r="R79" s="48">
        <f t="shared" si="27"/>
        <v>2925180000000</v>
      </c>
      <c r="S79" s="48">
        <f t="shared" si="27"/>
        <v>2945059000000</v>
      </c>
      <c r="T79" s="48">
        <f t="shared" si="27"/>
        <v>2984517000000.0005</v>
      </c>
      <c r="U79" s="48">
        <f t="shared" si="27"/>
        <v>3057434000000</v>
      </c>
      <c r="V79" s="48">
        <f t="shared" si="27"/>
        <v>3132568000000</v>
      </c>
      <c r="W79" s="48">
        <f t="shared" si="27"/>
        <v>3382869000000.0005</v>
      </c>
      <c r="X79" s="48">
        <f t="shared" si="27"/>
        <v>3675789000000</v>
      </c>
      <c r="Y79" s="48">
        <f t="shared" si="27"/>
        <v>3996927000000.0005</v>
      </c>
      <c r="Z79" s="48">
        <f t="shared" si="27"/>
        <v>4344672000000</v>
      </c>
      <c r="AA79" s="48">
        <f t="shared" si="27"/>
        <v>4762253000000</v>
      </c>
      <c r="AB79" s="48">
        <f t="shared" si="27"/>
        <v>5222925000000</v>
      </c>
      <c r="AC79" s="48">
        <f t="shared" si="27"/>
        <v>5738019000000</v>
      </c>
      <c r="AD79" s="48">
        <f t="shared" si="27"/>
        <v>6326727000000</v>
      </c>
      <c r="AE79" s="48">
        <f t="shared" si="27"/>
        <v>7080322000000.001</v>
      </c>
      <c r="AF79" s="48">
        <f t="shared" si="27"/>
        <v>7945937000000</v>
      </c>
      <c r="AG79" s="48">
        <f t="shared" si="27"/>
        <v>9023647000000</v>
      </c>
      <c r="AH79" s="48">
        <f t="shared" si="27"/>
        <v>10475491000000</v>
      </c>
      <c r="AI79" s="48">
        <f t="shared" si="27"/>
        <v>11708451000000</v>
      </c>
      <c r="AK79" s="57"/>
    </row>
    <row r="80" spans="1:37">
      <c r="D80" t="s">
        <v>1097</v>
      </c>
      <c r="E80" s="48">
        <f t="shared" ref="E80:AI80" si="28">E78*$B$72</f>
        <v>38243645820023.563</v>
      </c>
      <c r="F80" s="48">
        <f t="shared" si="28"/>
        <v>54369454422379.273</v>
      </c>
      <c r="G80" s="48">
        <f t="shared" si="28"/>
        <v>65294428765842.172</v>
      </c>
      <c r="H80" s="48">
        <f t="shared" si="28"/>
        <v>68254553572909.305</v>
      </c>
      <c r="I80" s="48">
        <f t="shared" si="28"/>
        <v>69513093145347.469</v>
      </c>
      <c r="J80" s="48">
        <f t="shared" si="28"/>
        <v>69669833451825.68</v>
      </c>
      <c r="K80" s="48">
        <f t="shared" si="28"/>
        <v>69743643587750.297</v>
      </c>
      <c r="L80" s="48">
        <f t="shared" si="28"/>
        <v>69796295318021.203</v>
      </c>
      <c r="M80" s="48">
        <f t="shared" si="28"/>
        <v>69770365752885.75</v>
      </c>
      <c r="N80" s="48">
        <f t="shared" si="28"/>
        <v>69600401131684.336</v>
      </c>
      <c r="O80" s="48">
        <f t="shared" si="28"/>
        <v>69312770419316.844</v>
      </c>
      <c r="P80" s="48">
        <f t="shared" si="28"/>
        <v>68897168571024.734</v>
      </c>
      <c r="Q80" s="48">
        <f t="shared" si="28"/>
        <v>68463093883627.797</v>
      </c>
      <c r="R80" s="48">
        <f t="shared" si="28"/>
        <v>68499304843109.547</v>
      </c>
      <c r="S80" s="48">
        <f t="shared" si="28"/>
        <v>68278796179034.164</v>
      </c>
      <c r="T80" s="48">
        <f t="shared" si="28"/>
        <v>67985925966784.453</v>
      </c>
      <c r="U80" s="48">
        <f t="shared" si="28"/>
        <v>67636627426855.125</v>
      </c>
      <c r="V80" s="48">
        <f t="shared" si="28"/>
        <v>67105863319199.063</v>
      </c>
      <c r="W80" s="48">
        <f t="shared" si="28"/>
        <v>66525579916136.633</v>
      </c>
      <c r="X80" s="48">
        <f t="shared" si="28"/>
        <v>65883647668080.094</v>
      </c>
      <c r="Y80" s="48">
        <f t="shared" si="28"/>
        <v>65186409864546.531</v>
      </c>
      <c r="Z80" s="48">
        <f t="shared" si="28"/>
        <v>64436024605653.711</v>
      </c>
      <c r="AA80" s="48">
        <f t="shared" si="28"/>
        <v>63631281052532.391</v>
      </c>
      <c r="AB80" s="48">
        <f t="shared" si="28"/>
        <v>62717590941813.898</v>
      </c>
      <c r="AC80" s="48">
        <f t="shared" si="28"/>
        <v>61817183649469.969</v>
      </c>
      <c r="AD80" s="48">
        <f t="shared" si="28"/>
        <v>60847505544405.188</v>
      </c>
      <c r="AE80" s="48">
        <f t="shared" si="28"/>
        <v>59855808905535.93</v>
      </c>
      <c r="AF80" s="48">
        <f t="shared" si="28"/>
        <v>58672480133568.906</v>
      </c>
      <c r="AG80" s="48">
        <f t="shared" si="28"/>
        <v>57378524691166.078</v>
      </c>
      <c r="AH80" s="48">
        <f t="shared" si="28"/>
        <v>55797414656537.102</v>
      </c>
      <c r="AI80" s="48">
        <f t="shared" si="28"/>
        <v>54376722878680.805</v>
      </c>
      <c r="AK80" s="57"/>
    </row>
    <row r="81" spans="1:37">
      <c r="D81" s="40" t="s">
        <v>1090</v>
      </c>
      <c r="E81" s="56">
        <f t="shared" ref="E81:AI81" si="29">E76*(E79/SUM(E79:E80))/E77</f>
        <v>2.8070770001886215E-3</v>
      </c>
      <c r="F81" s="56">
        <f t="shared" si="29"/>
        <v>2.7621200649485347E-3</v>
      </c>
      <c r="G81" s="56">
        <f t="shared" si="29"/>
        <v>2.6407005926056279E-3</v>
      </c>
      <c r="H81" s="56">
        <f t="shared" si="29"/>
        <v>2.6801855586357916E-3</v>
      </c>
      <c r="I81" s="56">
        <f t="shared" si="29"/>
        <v>2.7125934125347586E-3</v>
      </c>
      <c r="J81" s="56">
        <f t="shared" si="29"/>
        <v>2.752320423057814E-3</v>
      </c>
      <c r="K81" s="56">
        <f t="shared" si="29"/>
        <v>2.7797796014704819E-3</v>
      </c>
      <c r="L81" s="56">
        <f t="shared" si="29"/>
        <v>2.8030198966093297E-3</v>
      </c>
      <c r="M81" s="56">
        <f t="shared" si="29"/>
        <v>2.8224664523269923E-3</v>
      </c>
      <c r="N81" s="56">
        <f t="shared" si="29"/>
        <v>2.8406293296149641E-3</v>
      </c>
      <c r="O81" s="56">
        <f t="shared" si="29"/>
        <v>2.8585432498517316E-3</v>
      </c>
      <c r="P81" s="56">
        <f t="shared" si="29"/>
        <v>2.8770692741875541E-3</v>
      </c>
      <c r="Q81" s="56">
        <f t="shared" si="29"/>
        <v>2.8942086463049879E-3</v>
      </c>
      <c r="R81" s="56">
        <f t="shared" si="29"/>
        <v>2.9121057219646958E-3</v>
      </c>
      <c r="S81" s="56">
        <f t="shared" si="29"/>
        <v>2.9265441680466275E-3</v>
      </c>
      <c r="T81" s="56">
        <f t="shared" si="29"/>
        <v>2.9420253738266927E-3</v>
      </c>
      <c r="U81" s="56">
        <f t="shared" si="29"/>
        <v>2.957863642002696E-3</v>
      </c>
      <c r="V81" s="56">
        <f t="shared" si="29"/>
        <v>2.9808486332577092E-3</v>
      </c>
      <c r="W81" s="56">
        <f t="shared" si="29"/>
        <v>2.9966877144036244E-3</v>
      </c>
      <c r="X81" s="56">
        <f t="shared" si="29"/>
        <v>3.0124476136845577E-3</v>
      </c>
      <c r="Y81" s="56">
        <f t="shared" si="29"/>
        <v>3.0288157307338842E-3</v>
      </c>
      <c r="Z81" s="56">
        <f t="shared" si="29"/>
        <v>3.0457845055145896E-3</v>
      </c>
      <c r="AA81" s="56">
        <f t="shared" si="29"/>
        <v>3.0618661968710792E-3</v>
      </c>
      <c r="AB81" s="56">
        <f t="shared" si="29"/>
        <v>3.080024269748181E-3</v>
      </c>
      <c r="AC81" s="56">
        <f t="shared" si="29"/>
        <v>3.0953815960707599E-3</v>
      </c>
      <c r="AD81" s="56">
        <f t="shared" si="29"/>
        <v>3.1102851061511898E-3</v>
      </c>
      <c r="AE81" s="56">
        <f t="shared" si="29"/>
        <v>3.1195691650401365E-3</v>
      </c>
      <c r="AF81" s="56">
        <f t="shared" si="29"/>
        <v>3.131358173547533E-3</v>
      </c>
      <c r="AG81" s="56">
        <f t="shared" si="29"/>
        <v>3.1387180372555068E-3</v>
      </c>
      <c r="AH81" s="56">
        <f t="shared" si="29"/>
        <v>3.1414399283919742E-3</v>
      </c>
      <c r="AI81" s="56">
        <f t="shared" si="29"/>
        <v>3.1473916733856071E-3</v>
      </c>
      <c r="AK81" s="57"/>
    </row>
    <row r="82" spans="1:37">
      <c r="D82" s="40" t="s">
        <v>1109</v>
      </c>
      <c r="E82" s="56">
        <f t="shared" ref="E82:AI82" si="30">E76*(E80/SUM(E79:E80))/E78</f>
        <v>8.7353326672536381E-4</v>
      </c>
      <c r="F82" s="56">
        <f t="shared" si="30"/>
        <v>8.5954313446337202E-4</v>
      </c>
      <c r="G82" s="56">
        <f t="shared" si="30"/>
        <v>8.2175865319953712E-4</v>
      </c>
      <c r="H82" s="56">
        <f t="shared" si="30"/>
        <v>8.3404596536110242E-4</v>
      </c>
      <c r="I82" s="56">
        <f t="shared" si="30"/>
        <v>8.4413095358266575E-4</v>
      </c>
      <c r="J82" s="56">
        <f t="shared" si="30"/>
        <v>8.5649358748159533E-4</v>
      </c>
      <c r="K82" s="56">
        <f t="shared" si="30"/>
        <v>8.6503859918551408E-4</v>
      </c>
      <c r="L82" s="56">
        <f t="shared" si="30"/>
        <v>8.7227073814391608E-4</v>
      </c>
      <c r="M82" s="56">
        <f t="shared" si="30"/>
        <v>8.7832230471706892E-4</v>
      </c>
      <c r="N82" s="56">
        <f t="shared" si="30"/>
        <v>8.839744038684022E-4</v>
      </c>
      <c r="O82" s="56">
        <f t="shared" si="30"/>
        <v>8.8954903016587458E-4</v>
      </c>
      <c r="P82" s="56">
        <f t="shared" si="30"/>
        <v>8.9531413691443088E-4</v>
      </c>
      <c r="Q82" s="56">
        <f t="shared" si="30"/>
        <v>9.0064773186546263E-4</v>
      </c>
      <c r="R82" s="56">
        <f t="shared" si="30"/>
        <v>9.0621711630515047E-4</v>
      </c>
      <c r="S82" s="56">
        <f t="shared" si="30"/>
        <v>9.1071021106939819E-4</v>
      </c>
      <c r="T82" s="56">
        <f t="shared" si="30"/>
        <v>9.1552780184335947E-4</v>
      </c>
      <c r="U82" s="56">
        <f t="shared" si="30"/>
        <v>9.2045650673393666E-4</v>
      </c>
      <c r="V82" s="56">
        <f t="shared" si="30"/>
        <v>9.276091977699491E-4</v>
      </c>
      <c r="W82" s="56">
        <f t="shared" si="30"/>
        <v>9.3253815564833624E-4</v>
      </c>
      <c r="X82" s="56">
        <f t="shared" si="30"/>
        <v>9.37442472951072E-4</v>
      </c>
      <c r="Y82" s="56">
        <f t="shared" si="30"/>
        <v>9.4253606131907222E-4</v>
      </c>
      <c r="Z82" s="56">
        <f t="shared" si="30"/>
        <v>9.4781656814717848E-4</v>
      </c>
      <c r="AA82" s="56">
        <f t="shared" si="30"/>
        <v>9.5282102380840888E-4</v>
      </c>
      <c r="AB82" s="56">
        <f t="shared" si="30"/>
        <v>9.58471627876878E-4</v>
      </c>
      <c r="AC82" s="56">
        <f t="shared" si="30"/>
        <v>9.6325066864769724E-4</v>
      </c>
      <c r="AD82" s="56">
        <f t="shared" si="30"/>
        <v>9.6788848650782629E-4</v>
      </c>
      <c r="AE82" s="56">
        <f t="shared" si="30"/>
        <v>9.7077758940353849E-4</v>
      </c>
      <c r="AF82" s="56">
        <f t="shared" si="30"/>
        <v>9.7444620665637009E-4</v>
      </c>
      <c r="AG82" s="56">
        <f t="shared" si="30"/>
        <v>9.7673651995630736E-4</v>
      </c>
      <c r="AH82" s="56">
        <f t="shared" si="30"/>
        <v>9.7758354426520579E-4</v>
      </c>
      <c r="AI82" s="56">
        <f t="shared" si="30"/>
        <v>9.7943566561658145E-4</v>
      </c>
    </row>
    <row r="83" spans="1:37">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row>
    <row r="84" spans="1:37">
      <c r="A84" t="s">
        <v>1094</v>
      </c>
      <c r="B84" s="55">
        <v>0.95</v>
      </c>
      <c r="C84" s="55"/>
      <c r="D84" s="59" t="s">
        <v>1099</v>
      </c>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row>
    <row r="85" spans="1:37">
      <c r="A85" t="s">
        <v>1095</v>
      </c>
      <c r="B85" s="55">
        <v>0.32500000000000001</v>
      </c>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row>
    <row r="87" spans="1:37">
      <c r="A87" s="2" t="s">
        <v>3344</v>
      </c>
    </row>
    <row r="88" spans="1:37">
      <c r="B88">
        <v>2020</v>
      </c>
      <c r="C88">
        <v>2021</v>
      </c>
      <c r="D88">
        <v>2022</v>
      </c>
      <c r="E88">
        <v>2023</v>
      </c>
      <c r="F88">
        <v>2024</v>
      </c>
      <c r="G88">
        <v>2025</v>
      </c>
      <c r="H88">
        <v>2026</v>
      </c>
      <c r="I88">
        <v>2027</v>
      </c>
      <c r="J88">
        <v>2028</v>
      </c>
      <c r="K88">
        <v>2029</v>
      </c>
      <c r="L88">
        <v>2030</v>
      </c>
      <c r="M88">
        <v>2031</v>
      </c>
      <c r="N88">
        <v>2032</v>
      </c>
      <c r="O88">
        <v>2033</v>
      </c>
      <c r="P88">
        <v>2034</v>
      </c>
      <c r="Q88">
        <v>2035</v>
      </c>
      <c r="R88">
        <v>2036</v>
      </c>
      <c r="S88">
        <v>2037</v>
      </c>
      <c r="T88">
        <v>2038</v>
      </c>
      <c r="U88">
        <v>2039</v>
      </c>
      <c r="V88">
        <v>2040</v>
      </c>
      <c r="W88">
        <v>2041</v>
      </c>
      <c r="X88">
        <v>2042</v>
      </c>
      <c r="Y88">
        <v>2043</v>
      </c>
      <c r="Z88">
        <v>2044</v>
      </c>
      <c r="AA88">
        <v>2045</v>
      </c>
      <c r="AB88">
        <v>2046</v>
      </c>
      <c r="AC88">
        <v>2047</v>
      </c>
      <c r="AD88">
        <v>2048</v>
      </c>
      <c r="AE88">
        <v>2049</v>
      </c>
      <c r="AF88">
        <v>2050</v>
      </c>
    </row>
    <row r="89" spans="1:37">
      <c r="A89" t="s">
        <v>6209</v>
      </c>
      <c r="B89">
        <f>'AEO 2021 Table 7'!C45/'AEO 2021 Table 7'!$C$46</f>
        <v>1.0824483640629017</v>
      </c>
      <c r="C89">
        <f>'AEO 2022 Table 7'!C45/'AEO 2021 Table 7'!$C$46</f>
        <v>1.0872968142103272</v>
      </c>
      <c r="D89">
        <f>'AEO 2023 Table 7'!C45/'AEO 2021 Table 7'!$C$46</f>
        <v>1.1267090409330913</v>
      </c>
      <c r="E89">
        <f>'AEO 2023 Table 7'!D45/'AEO 2021 Table 7'!$C$46</f>
        <v>1.1487845795328631</v>
      </c>
      <c r="F89">
        <f>'AEO 2023 Table 7'!E45/'AEO 2021 Table 7'!$C$46</f>
        <v>1.1877787038083498</v>
      </c>
      <c r="G89">
        <f>'AEO 2023 Table 7'!F45/'AEO 2021 Table 7'!$C$46</f>
        <v>1.2244293606621786</v>
      </c>
      <c r="H89">
        <f>'AEO 2023 Table 7'!G45/'AEO 2021 Table 7'!$C$46</f>
        <v>1.2379044941775796</v>
      </c>
      <c r="I89">
        <f>'AEO 2023 Table 7'!H45/'AEO 2021 Table 7'!$C$46</f>
        <v>1.2573496406818594</v>
      </c>
      <c r="J89">
        <f>'AEO 2023 Table 7'!I45/'AEO 2021 Table 7'!$C$46</f>
        <v>1.256331837892473</v>
      </c>
      <c r="K89">
        <f>'AEO 2023 Table 7'!J45/'AEO 2021 Table 7'!$C$46</f>
        <v>1.26156014810697</v>
      </c>
      <c r="L89">
        <f>'AEO 2023 Table 7'!K45/'AEO 2021 Table 7'!$C$46</f>
        <v>1.263786111008443</v>
      </c>
      <c r="M89">
        <f>'AEO 2023 Table 7'!L45/'AEO 2021 Table 7'!$C$46</f>
        <v>1.2642138986767779</v>
      </c>
      <c r="N89">
        <f>'AEO 2023 Table 7'!M45/'AEO 2021 Table 7'!$C$46</f>
        <v>1.2624089580318718</v>
      </c>
      <c r="O89">
        <f>'AEO 2023 Table 7'!N45/'AEO 2021 Table 7'!$C$46</f>
        <v>1.2607826242576472</v>
      </c>
      <c r="P89">
        <f>'AEO 2023 Table 7'!O45/'AEO 2021 Table 7'!$C$46</f>
        <v>1.2595043175077534</v>
      </c>
      <c r="Q89">
        <f>'AEO 2023 Table 7'!P45/'AEO 2021 Table 7'!$C$46</f>
        <v>1.25835298685452</v>
      </c>
      <c r="R89">
        <f>'AEO 2023 Table 7'!Q45/'AEO 2021 Table 7'!$C$46</f>
        <v>1.2573786963450324</v>
      </c>
      <c r="S89">
        <f>'AEO 2023 Table 7'!R45/'AEO 2021 Table 7'!$C$46</f>
        <v>1.2565309546430417</v>
      </c>
      <c r="T89">
        <f>'AEO 2023 Table 7'!S45/'AEO 2021 Table 7'!$C$46</f>
        <v>1.2558814038984296</v>
      </c>
      <c r="U89">
        <f>'AEO 2023 Table 7'!T45/'AEO 2021 Table 7'!$C$46</f>
        <v>1.2553138926733654</v>
      </c>
      <c r="V89">
        <f>'AEO 2023 Table 7'!U45/'AEO 2021 Table 7'!$C$46</f>
        <v>1.2548924431276343</v>
      </c>
      <c r="W89">
        <f>'AEO 2023 Table 7'!V45/'AEO 2021 Table 7'!$C$46</f>
        <v>1.2545085950283623</v>
      </c>
      <c r="X89">
        <f>'AEO 2023 Table 7'!W45/'AEO 2021 Table 7'!$C$46</f>
        <v>1.2542436757464901</v>
      </c>
      <c r="Y89">
        <f>'AEO 2023 Table 7'!X45/'AEO 2021 Table 7'!$C$46</f>
        <v>1.2539972723284047</v>
      </c>
      <c r="Z89">
        <f>'AEO 2023 Table 7'!Y45/'AEO 2021 Table 7'!$C$46</f>
        <v>1.2538825451877875</v>
      </c>
      <c r="AA89">
        <f>'AEO 2023 Table 7'!Z45/'AEO 2021 Table 7'!$C$46</f>
        <v>1.2538171699456482</v>
      </c>
      <c r="AB89">
        <f>'AEO 2023 Table 7'!AA45/'AEO 2021 Table 7'!$C$46</f>
        <v>1.2538871741537341</v>
      </c>
      <c r="AC89">
        <f>'AEO 2023 Table 7'!AB45/'AEO 2021 Table 7'!$C$46</f>
        <v>1.2431124369419113</v>
      </c>
      <c r="AD89">
        <f>'AEO 2023 Table 7'!AC45/'AEO 2021 Table 7'!$C$46</f>
        <v>1.2440685676619156</v>
      </c>
      <c r="AE89">
        <f>'AEO 2023 Table 7'!AD45/'AEO 2021 Table 7'!$C$46</f>
        <v>1.2451686236154316</v>
      </c>
      <c r="AF89">
        <f>'AEO 2023 Table 7'!AE45/'AEO 2021 Table 7'!$C$46</f>
        <v>1.247328214266715</v>
      </c>
    </row>
    <row r="90" spans="1:37">
      <c r="A90" t="s">
        <v>3345</v>
      </c>
      <c r="B90">
        <f>'AEO 2021 Table 49'!G179/'AEO 2021 Table 49'!$G$108</f>
        <v>1.1551211424645451</v>
      </c>
      <c r="C90">
        <f>'AEO 2022 Table 49'!H179/'AEO 2021 Table 49'!$G$108</f>
        <v>1.193752733646247</v>
      </c>
      <c r="D90">
        <f>'AEO 2023 Table 49'!H179/'AEO 2021 Table 49'!$G$108</f>
        <v>1.1741944400829096</v>
      </c>
      <c r="E90">
        <f>'AEO 2023 Table 49'!I179/'AEO 2021 Table 49'!$G$108</f>
        <v>1.2256389614975995</v>
      </c>
      <c r="F90">
        <f>'AEO 2023 Table 49'!J179/'AEO 2021 Table 49'!$G$108</f>
        <v>1.2777103308836881</v>
      </c>
      <c r="G90">
        <f>'AEO 2023 Table 49'!K179/'AEO 2021 Table 49'!$G$108</f>
        <v>1.3284365700437786</v>
      </c>
      <c r="H90">
        <f>'AEO 2023 Table 49'!L179/'AEO 2021 Table 49'!$G$108</f>
        <v>1.3522964448061046</v>
      </c>
      <c r="I90">
        <f>'AEO 2023 Table 49'!M179/'AEO 2021 Table 49'!$G$108</f>
        <v>1.3730397448756051</v>
      </c>
      <c r="J90">
        <f>'AEO 2023 Table 49'!N179/'AEO 2021 Table 49'!$G$108</f>
        <v>1.3753610839162775</v>
      </c>
      <c r="K90">
        <f>'AEO 2023 Table 49'!O179/'AEO 2021 Table 49'!$G$108</f>
        <v>1.3841935901838096</v>
      </c>
      <c r="L90">
        <f>'AEO 2023 Table 49'!P179/'AEO 2021 Table 49'!$G$108</f>
        <v>1.3872222939527292</v>
      </c>
      <c r="M90">
        <f>'AEO 2023 Table 49'!Q179/'AEO 2021 Table 49'!$G$108</f>
        <v>1.3888662156464682</v>
      </c>
      <c r="N90">
        <f>'AEO 2023 Table 49'!R179/'AEO 2021 Table 49'!$G$108</f>
        <v>1.3856135509550147</v>
      </c>
      <c r="O90">
        <f>'AEO 2023 Table 49'!S179/'AEO 2021 Table 49'!$G$108</f>
        <v>1.3867413162639832</v>
      </c>
      <c r="P90">
        <f>'AEO 2023 Table 49'!T179/'AEO 2021 Table 49'!$G$108</f>
        <v>1.3876068334920291</v>
      </c>
      <c r="Q90">
        <f>'AEO 2023 Table 49'!U179/'AEO 2021 Table 49'!$G$108</f>
        <v>1.3878822735839609</v>
      </c>
      <c r="R90">
        <f>'AEO 2023 Table 49'!V179/'AEO 2021 Table 49'!$G$108</f>
        <v>1.387893115294158</v>
      </c>
      <c r="S90">
        <f>'AEO 2023 Table 49'!W179/'AEO 2021 Table 49'!$G$108</f>
        <v>1.3877094885662038</v>
      </c>
      <c r="T90">
        <f>'AEO 2023 Table 49'!X179/'AEO 2021 Table 49'!$G$108</f>
        <v>1.3873035688711302</v>
      </c>
      <c r="U90">
        <f>'AEO 2023 Table 49'!Y179/'AEO 2021 Table 49'!$G$108</f>
        <v>1.3866360834405311</v>
      </c>
      <c r="V90">
        <f>'AEO 2023 Table 49'!Z179/'AEO 2021 Table 49'!$G$108</f>
        <v>1.3860398651958437</v>
      </c>
      <c r="W90">
        <f>'AEO 2023 Table 49'!AA179/'AEO 2021 Table 49'!$G$108</f>
        <v>1.3855091521092699</v>
      </c>
      <c r="X90">
        <f>'AEO 2023 Table 49'!AB179/'AEO 2021 Table 49'!$G$108</f>
        <v>1.3850527388548168</v>
      </c>
      <c r="Y90">
        <f>'AEO 2023 Table 49'!AC179/'AEO 2021 Table 49'!$G$108</f>
        <v>1.3846522021067642</v>
      </c>
      <c r="Z90">
        <f>'AEO 2023 Table 49'!AD179/'AEO 2021 Table 49'!$G$108</f>
        <v>1.3842920753694465</v>
      </c>
      <c r="AA90">
        <f>'AEO 2023 Table 49'!AE179/'AEO 2021 Table 49'!$G$108</f>
        <v>1.3839655351888933</v>
      </c>
      <c r="AB90">
        <f>'AEO 2023 Table 49'!AF179/'AEO 2021 Table 49'!$G$108</f>
        <v>1.3836841814368543</v>
      </c>
      <c r="AC90">
        <f>'AEO 2023 Table 49'!AG179/'AEO 2021 Table 49'!$G$108</f>
        <v>1.3834612061243381</v>
      </c>
      <c r="AD90">
        <f>'AEO 2023 Table 49'!AH179/'AEO 2021 Table 49'!$G$108</f>
        <v>1.3815665604052707</v>
      </c>
      <c r="AE90">
        <f>'AEO 2023 Table 49'!AI179/'AEO 2021 Table 49'!$G$108</f>
        <v>1.3815809654747637</v>
      </c>
      <c r="AF90">
        <f>'AEO 2023 Table 49'!AJ179/'AEO 2021 Table 49'!$G$108</f>
        <v>1.3817041667270036</v>
      </c>
    </row>
    <row r="91" spans="1:37">
      <c r="A91" t="s">
        <v>3346</v>
      </c>
      <c r="B91">
        <f>'AEO 2021 Table 49'!G190/'AEO 2021 Table 49'!$G$119</f>
        <v>1.1072114923426324</v>
      </c>
      <c r="C91">
        <f>'AEO 2022 Table 49'!H190/'AEO 2021 Table 49'!$G$119</f>
        <v>1.1579343732519736</v>
      </c>
      <c r="D91">
        <f>'AEO 2023 Table 49'!H190/'AEO 2021 Table 49'!$G$119</f>
        <v>1.1866063030481218</v>
      </c>
      <c r="E91">
        <f>'AEO 2023 Table 49'!I190/'AEO 2021 Table 49'!$G$119</f>
        <v>1.2319239906763624</v>
      </c>
      <c r="F91">
        <f>'AEO 2023 Table 49'!J190/'AEO 2021 Table 49'!$G$119</f>
        <v>1.2738302784010285</v>
      </c>
      <c r="G91">
        <f>'AEO 2023 Table 49'!K190/'AEO 2021 Table 49'!$G$119</f>
        <v>1.3189689432172527</v>
      </c>
      <c r="H91">
        <f>'AEO 2023 Table 49'!L190/'AEO 2021 Table 49'!$G$119</f>
        <v>1.366720194944256</v>
      </c>
      <c r="I91">
        <f>'AEO 2023 Table 49'!M190/'AEO 2021 Table 49'!$G$119</f>
        <v>1.4113260270764216</v>
      </c>
      <c r="J91">
        <f>'AEO 2023 Table 49'!N190/'AEO 2021 Table 49'!$G$119</f>
        <v>1.4279446262634063</v>
      </c>
      <c r="K91">
        <f>'AEO 2023 Table 49'!O190/'AEO 2021 Table 49'!$G$119</f>
        <v>1.4628914488888001</v>
      </c>
      <c r="L91">
        <f>'AEO 2023 Table 49'!P190/'AEO 2021 Table 49'!$G$119</f>
        <v>1.4939791277091683</v>
      </c>
      <c r="M91">
        <f>'AEO 2023 Table 49'!Q190/'AEO 2021 Table 49'!$G$119</f>
        <v>1.5226383502493486</v>
      </c>
      <c r="N91">
        <f>'AEO 2023 Table 49'!R190/'AEO 2021 Table 49'!$G$119</f>
        <v>1.5382946862491294</v>
      </c>
      <c r="O91">
        <f>'AEO 2023 Table 49'!S190/'AEO 2021 Table 49'!$G$119</f>
        <v>1.539326714763215</v>
      </c>
      <c r="P91">
        <f>'AEO 2023 Table 49'!T190/'AEO 2021 Table 49'!$G$119</f>
        <v>1.5399914786636451</v>
      </c>
      <c r="Q91">
        <f>'AEO 2023 Table 49'!U190/'AEO 2021 Table 49'!$G$119</f>
        <v>1.5395036196992364</v>
      </c>
      <c r="R91">
        <f>'AEO 2023 Table 49'!V190/'AEO 2021 Table 49'!$G$119</f>
        <v>1.5392330298956882</v>
      </c>
      <c r="S91">
        <f>'AEO 2023 Table 49'!W190/'AEO 2021 Table 49'!$G$119</f>
        <v>1.5388762300810646</v>
      </c>
      <c r="T91">
        <f>'AEO 2023 Table 49'!X190/'AEO 2021 Table 49'!$G$119</f>
        <v>1.5385269051228927</v>
      </c>
      <c r="U91">
        <f>'AEO 2023 Table 49'!Y190/'AEO 2021 Table 49'!$G$119</f>
        <v>1.5381934019442101</v>
      </c>
      <c r="V91">
        <f>'AEO 2023 Table 49'!Z190/'AEO 2021 Table 49'!$G$119</f>
        <v>1.5378515518424898</v>
      </c>
      <c r="W91">
        <f>'AEO 2023 Table 49'!AA190/'AEO 2021 Table 49'!$G$119</f>
        <v>1.5375028497890222</v>
      </c>
      <c r="X91">
        <f>'AEO 2023 Table 49'!AB190/'AEO 2021 Table 49'!$G$119</f>
        <v>1.5372104583208233</v>
      </c>
      <c r="Y91">
        <f>'AEO 2023 Table 49'!AC190/'AEO 2021 Table 49'!$G$119</f>
        <v>1.5369585556584038</v>
      </c>
      <c r="Z91">
        <f>'AEO 2023 Table 49'!AD190/'AEO 2021 Table 49'!$G$119</f>
        <v>1.536741037335662</v>
      </c>
      <c r="AA91">
        <f>'AEO 2023 Table 49'!AE190/'AEO 2021 Table 49'!$G$119</f>
        <v>1.5365531692768448</v>
      </c>
      <c r="AB91">
        <f>'AEO 2023 Table 49'!AF190/'AEO 2021 Table 49'!$G$119</f>
        <v>1.5363942039963072</v>
      </c>
      <c r="AC91">
        <f>'AEO 2023 Table 49'!AG190/'AEO 2021 Table 49'!$G$119</f>
        <v>1.5362636431702859</v>
      </c>
      <c r="AD91">
        <f>'AEO 2023 Table 49'!AH190/'AEO 2021 Table 49'!$G$119</f>
        <v>1.536158372275259</v>
      </c>
      <c r="AE91">
        <f>'AEO 2023 Table 49'!AI190/'AEO 2021 Table 49'!$G$119</f>
        <v>1.5360721622641835</v>
      </c>
      <c r="AF91">
        <f>'AEO 2023 Table 49'!AJ190/'AEO 2021 Table 49'!$G$119</f>
        <v>1.5359992824137805</v>
      </c>
    </row>
    <row r="93" spans="1:37">
      <c r="A93" t="s">
        <v>3347</v>
      </c>
      <c r="B93" s="127">
        <f>INDEX('AEO 2021 Table 44'!63:63,MATCH('Calculations Etc'!B88,'AEO 2021 Table 44'!5:5,0))*1000</f>
        <v>728740.60100000002</v>
      </c>
      <c r="C93" s="127">
        <f>INDEX('AEO 2022 Table 44'!63:63,MATCH('Calculations Etc'!C88,'AEO 2022 Table 44'!5:5,0))*1000</f>
        <v>958632.69000000006</v>
      </c>
      <c r="D93" s="127">
        <f>INDEX('AEO 2023 Table 44'!63:63,MATCH('Calculations Etc'!D88,'AEO 2023 Table 44'!5:5,0))*1000</f>
        <v>642293.94500000007</v>
      </c>
      <c r="E93" s="127">
        <f>INDEX('AEO 2023 Table 44'!63:63,MATCH('Calculations Etc'!E88,'AEO 2023 Table 44'!5:5,0))*1000</f>
        <v>652158.81299999997</v>
      </c>
      <c r="F93" s="127">
        <f>INDEX('AEO 2023 Table 44'!63:63,MATCH('Calculations Etc'!F88,'AEO 2023 Table 44'!5:5,0))*1000</f>
        <v>675136.65800000005</v>
      </c>
      <c r="G93" s="127">
        <f>INDEX('AEO 2023 Table 44'!63:63,MATCH('Calculations Etc'!G88,'AEO 2023 Table 44'!5:5,0))*1000</f>
        <v>689604.67500000005</v>
      </c>
      <c r="H93" s="127">
        <f>INDEX('AEO 2023 Table 44'!63:63,MATCH('Calculations Etc'!H88,'AEO 2023 Table 44'!5:5,0))*1000</f>
        <v>691516.90699999989</v>
      </c>
      <c r="I93" s="127">
        <f>INDEX('AEO 2023 Table 44'!63:63,MATCH('Calculations Etc'!I88,'AEO 2023 Table 44'!5:5,0))*1000</f>
        <v>688424.255</v>
      </c>
      <c r="J93" s="127">
        <f>INDEX('AEO 2023 Table 44'!63:63,MATCH('Calculations Etc'!J88,'AEO 2023 Table 44'!5:5,0))*1000</f>
        <v>684184.14299999992</v>
      </c>
      <c r="K93" s="127">
        <f>INDEX('AEO 2023 Table 44'!63:63,MATCH('Calculations Etc'!K88,'AEO 2023 Table 44'!5:5,0))*1000</f>
        <v>682621.88699999999</v>
      </c>
      <c r="L93" s="127">
        <f>INDEX('AEO 2023 Table 44'!63:63,MATCH('Calculations Etc'!L88,'AEO 2023 Table 44'!5:5,0))*1000</f>
        <v>679862.18299999996</v>
      </c>
      <c r="M93" s="127">
        <f>INDEX('AEO 2023 Table 44'!63:63,MATCH('Calculations Etc'!M88,'AEO 2023 Table 44'!5:5,0))*1000</f>
        <v>678077.75899999996</v>
      </c>
      <c r="N93" s="127">
        <f>INDEX('AEO 2023 Table 44'!63:63,MATCH('Calculations Etc'!N88,'AEO 2023 Table 44'!5:5,0))*1000</f>
        <v>677366.39399999997</v>
      </c>
      <c r="O93" s="127">
        <f>INDEX('AEO 2023 Table 44'!63:63,MATCH('Calculations Etc'!O88,'AEO 2023 Table 44'!5:5,0))*1000</f>
        <v>675926.20799999998</v>
      </c>
      <c r="P93" s="127">
        <f>INDEX('AEO 2023 Table 44'!63:63,MATCH('Calculations Etc'!P88,'AEO 2023 Table 44'!5:5,0))*1000</f>
        <v>676863.70799999998</v>
      </c>
      <c r="Q93" s="127">
        <f>INDEX('AEO 2023 Table 44'!63:63,MATCH('Calculations Etc'!Q88,'AEO 2023 Table 44'!5:5,0))*1000</f>
        <v>681455.81099999999</v>
      </c>
      <c r="R93" s="127">
        <f>INDEX('AEO 2023 Table 44'!63:63,MATCH('Calculations Etc'!R88,'AEO 2023 Table 44'!5:5,0))*1000</f>
        <v>687300.78100000008</v>
      </c>
      <c r="S93" s="127">
        <f>INDEX('AEO 2023 Table 44'!63:63,MATCH('Calculations Etc'!S88,'AEO 2023 Table 44'!5:5,0))*1000</f>
        <v>692371.46</v>
      </c>
      <c r="T93" s="127">
        <f>INDEX('AEO 2023 Table 44'!63:63,MATCH('Calculations Etc'!T88,'AEO 2023 Table 44'!5:5,0))*1000</f>
        <v>698318.60400000005</v>
      </c>
      <c r="U93" s="127">
        <f>INDEX('AEO 2023 Table 44'!63:63,MATCH('Calculations Etc'!U88,'AEO 2023 Table 44'!5:5,0))*1000</f>
        <v>703593.201</v>
      </c>
      <c r="V93" s="127">
        <f>INDEX('AEO 2023 Table 44'!63:63,MATCH('Calculations Etc'!V88,'AEO 2023 Table 44'!5:5,0))*1000</f>
        <v>709570.92299999995</v>
      </c>
      <c r="W93" s="127">
        <f>INDEX('AEO 2023 Table 44'!63:63,MATCH('Calculations Etc'!W88,'AEO 2023 Table 44'!5:5,0))*1000</f>
        <v>711906.55500000005</v>
      </c>
      <c r="X93" s="127">
        <f>INDEX('AEO 2023 Table 44'!63:63,MATCH('Calculations Etc'!X88,'AEO 2023 Table 44'!5:5,0))*1000</f>
        <v>714375.67099999997</v>
      </c>
      <c r="Y93" s="127">
        <f>INDEX('AEO 2023 Table 44'!63:63,MATCH('Calculations Etc'!Y88,'AEO 2023 Table 44'!5:5,0))*1000</f>
        <v>716106.38400000008</v>
      </c>
      <c r="Z93" s="127">
        <f>INDEX('AEO 2023 Table 44'!63:63,MATCH('Calculations Etc'!Z88,'AEO 2023 Table 44'!5:5,0))*1000</f>
        <v>717975.647</v>
      </c>
      <c r="AA93" s="127">
        <f>INDEX('AEO 2023 Table 44'!63:63,MATCH('Calculations Etc'!AA88,'AEO 2023 Table 44'!5:5,0))*1000</f>
        <v>723989.62400000007</v>
      </c>
      <c r="AB93" s="127">
        <f>INDEX('AEO 2023 Table 44'!63:63,MATCH('Calculations Etc'!AB88,'AEO 2023 Table 44'!5:5,0))*1000</f>
        <v>729199.46299999999</v>
      </c>
      <c r="AC93" s="127">
        <f>INDEX('AEO 2023 Table 44'!63:63,MATCH('Calculations Etc'!AC88,'AEO 2023 Table 44'!5:5,0))*1000</f>
        <v>732663.2080000001</v>
      </c>
      <c r="AD93" s="127">
        <f>INDEX('AEO 2023 Table 44'!63:63,MATCH('Calculations Etc'!AD88,'AEO 2023 Table 44'!5:5,0))*1000</f>
        <v>734381.65300000005</v>
      </c>
      <c r="AE93" s="127">
        <f>INDEX('AEO 2023 Table 44'!63:63,MATCH('Calculations Etc'!AE88,'AEO 2023 Table 44'!5:5,0))*1000</f>
        <v>739210.14399999997</v>
      </c>
      <c r="AF93" s="127">
        <f>INDEX('AEO 2023 Table 44'!63:63,MATCH('Calculations Etc'!AF88,'AEO 2023 Table 44'!5:5,0))*1000</f>
        <v>745073.36399999994</v>
      </c>
    </row>
    <row r="94" spans="1:37">
      <c r="A94" t="s">
        <v>3348</v>
      </c>
      <c r="B94" s="127">
        <f>'AEO 2021 Table 49'!G214*1000</f>
        <v>207952.133</v>
      </c>
      <c r="C94" s="127">
        <f>'AEO 2022 Table 49'!H214*1000</f>
        <v>273346.58799999999</v>
      </c>
      <c r="D94" s="127">
        <f>'AEO 2023 Table 49'!H214*1000</f>
        <v>252122.97100000002</v>
      </c>
      <c r="E94" s="127">
        <f>'AEO 2023 Table 49'!I214*1000</f>
        <v>262199.43200000003</v>
      </c>
      <c r="F94" s="127">
        <f>'AEO 2023 Table 49'!J214*1000</f>
        <v>276181.27399999998</v>
      </c>
      <c r="G94" s="127">
        <f>'AEO 2023 Table 49'!K214*1000</f>
        <v>286018.92099999997</v>
      </c>
      <c r="H94" s="127">
        <f>'AEO 2023 Table 49'!L214*1000</f>
        <v>290466.55299999996</v>
      </c>
      <c r="I94" s="127">
        <f>'AEO 2023 Table 49'!M214*1000</f>
        <v>292432.40400000004</v>
      </c>
      <c r="J94" s="127">
        <f>'AEO 2023 Table 49'!N214*1000</f>
        <v>293634.24700000003</v>
      </c>
      <c r="K94" s="127">
        <f>'AEO 2023 Table 49'!O214*1000</f>
        <v>296173.24800000002</v>
      </c>
      <c r="L94" s="127">
        <f>'AEO 2023 Table 49'!P214*1000</f>
        <v>298121.70400000003</v>
      </c>
      <c r="M94" s="127">
        <f>'AEO 2023 Table 49'!Q214*1000</f>
        <v>300396.85100000002</v>
      </c>
      <c r="N94" s="127">
        <f>'AEO 2023 Table 49'!R214*1000</f>
        <v>303257.29399999999</v>
      </c>
      <c r="O94" s="127">
        <f>'AEO 2023 Table 49'!S214*1000</f>
        <v>305716.03399999999</v>
      </c>
      <c r="P94" s="127">
        <f>'AEO 2023 Table 49'!T214*1000</f>
        <v>309262.57299999997</v>
      </c>
      <c r="Q94" s="127">
        <f>'AEO 2023 Table 49'!U214*1000</f>
        <v>314798.12600000005</v>
      </c>
      <c r="R94" s="127">
        <f>'AEO 2023 Table 49'!V214*1000</f>
        <v>321147.46100000001</v>
      </c>
      <c r="S94" s="127">
        <f>'AEO 2023 Table 49'!W214*1000</f>
        <v>327092.49899999995</v>
      </c>
      <c r="T94" s="127">
        <f>'AEO 2023 Table 49'!X214*1000</f>
        <v>333564.78899999999</v>
      </c>
      <c r="U94" s="127">
        <f>'AEO 2023 Table 49'!Y214*1000</f>
        <v>339753.51</v>
      </c>
      <c r="V94" s="127">
        <f>'AEO 2023 Table 49'!Z214*1000</f>
        <v>346381.897</v>
      </c>
      <c r="W94" s="127">
        <f>'AEO 2023 Table 49'!AA214*1000</f>
        <v>351209.13699999999</v>
      </c>
      <c r="X94" s="127">
        <f>'AEO 2023 Table 49'!AB214*1000</f>
        <v>355957.61099999998</v>
      </c>
      <c r="Y94" s="127">
        <f>'AEO 2023 Table 49'!AC214*1000</f>
        <v>360428.375</v>
      </c>
      <c r="Z94" s="127">
        <f>'AEO 2023 Table 49'!AD214*1000</f>
        <v>364902.46600000001</v>
      </c>
      <c r="AA94" s="127">
        <f>'AEO 2023 Table 49'!AE214*1000</f>
        <v>371726.10500000004</v>
      </c>
      <c r="AB94" s="127">
        <f>'AEO 2023 Table 49'!AF214*1000</f>
        <v>378288.239</v>
      </c>
      <c r="AC94" s="127">
        <f>'AEO 2023 Table 49'!AG214*1000</f>
        <v>383891.29600000003</v>
      </c>
      <c r="AD94" s="127">
        <f>'AEO 2023 Table 49'!AH214*1000</f>
        <v>388475.67700000003</v>
      </c>
      <c r="AE94" s="127">
        <f>'AEO 2023 Table 49'!AI214*1000</f>
        <v>394812.22500000003</v>
      </c>
      <c r="AF94" s="127">
        <f>'AEO 2023 Table 49'!AJ214*1000</f>
        <v>401961.15099999995</v>
      </c>
    </row>
    <row r="95" spans="1:37">
      <c r="A95" t="s">
        <v>3349</v>
      </c>
      <c r="B95" s="127">
        <f>'AEO 2021 Table 49'!G225*1000</f>
        <v>143058.48700000002</v>
      </c>
      <c r="C95" s="127">
        <f>'AEO 2022 Table 49'!H225*1000</f>
        <v>196087.09700000001</v>
      </c>
      <c r="D95" s="127">
        <f>'AEO 2023 Table 49'!H225*1000</f>
        <v>180619.82699999999</v>
      </c>
      <c r="E95" s="127">
        <f>'AEO 2023 Table 49'!I225*1000</f>
        <v>186493.5</v>
      </c>
      <c r="F95" s="127">
        <f>'AEO 2023 Table 49'!J225*1000</f>
        <v>188822.83000000002</v>
      </c>
      <c r="G95" s="127">
        <f>'AEO 2023 Table 49'!K225*1000</f>
        <v>190626.93799999999</v>
      </c>
      <c r="H95" s="127">
        <f>'AEO 2023 Table 49'!L225*1000</f>
        <v>195106.97899999999</v>
      </c>
      <c r="I95" s="127">
        <f>'AEO 2023 Table 49'!M225*1000</f>
        <v>202507.27800000002</v>
      </c>
      <c r="J95" s="127">
        <f>'AEO 2023 Table 49'!N225*1000</f>
        <v>207005.58499999999</v>
      </c>
      <c r="K95" s="127">
        <f>'AEO 2023 Table 49'!O225*1000</f>
        <v>207121.38400000002</v>
      </c>
      <c r="L95" s="127">
        <f>'AEO 2023 Table 49'!P225*1000</f>
        <v>203823.837</v>
      </c>
      <c r="M95" s="127">
        <f>'AEO 2023 Table 49'!Q225*1000</f>
        <v>201784.28600000002</v>
      </c>
      <c r="N95" s="127">
        <f>'AEO 2023 Table 49'!R225*1000</f>
        <v>203636.353</v>
      </c>
      <c r="O95" s="127">
        <f>'AEO 2023 Table 49'!S225*1000</f>
        <v>206929.611</v>
      </c>
      <c r="P95" s="127">
        <f>'AEO 2023 Table 49'!T225*1000</f>
        <v>209698.59299999999</v>
      </c>
      <c r="Q95" s="127">
        <f>'AEO 2023 Table 49'!U225*1000</f>
        <v>212967.07200000001</v>
      </c>
      <c r="R95" s="127">
        <f>'AEO 2023 Table 49'!V225*1000</f>
        <v>216125.21400000001</v>
      </c>
      <c r="S95" s="127">
        <f>'AEO 2023 Table 49'!W225*1000</f>
        <v>219188.492</v>
      </c>
      <c r="T95" s="127">
        <f>'AEO 2023 Table 49'!X225*1000</f>
        <v>221843.33799999999</v>
      </c>
      <c r="U95" s="127">
        <f>'AEO 2023 Table 49'!Y225*1000</f>
        <v>224323.05900000001</v>
      </c>
      <c r="V95" s="127">
        <f>'AEO 2023 Table 49'!Z225*1000</f>
        <v>227324.18799999999</v>
      </c>
      <c r="W95" s="127">
        <f>'AEO 2023 Table 49'!AA225*1000</f>
        <v>230371.872</v>
      </c>
      <c r="X95" s="127">
        <f>'AEO 2023 Table 49'!AB225*1000</f>
        <v>232498.15400000001</v>
      </c>
      <c r="Y95" s="127">
        <f>'AEO 2023 Table 49'!AC225*1000</f>
        <v>235215.179</v>
      </c>
      <c r="Z95" s="127">
        <f>'AEO 2023 Table 49'!AD225*1000</f>
        <v>236059.99800000002</v>
      </c>
      <c r="AA95" s="127">
        <f>'AEO 2023 Table 49'!AE225*1000</f>
        <v>234928.72600000002</v>
      </c>
      <c r="AB95" s="127">
        <f>'AEO 2023 Table 49'!AF225*1000</f>
        <v>234377.02899999998</v>
      </c>
      <c r="AC95" s="127">
        <f>'AEO 2023 Table 49'!AG225*1000</f>
        <v>235446.74699999997</v>
      </c>
      <c r="AD95" s="127">
        <f>'AEO 2023 Table 49'!AH225*1000</f>
        <v>237527.96900000001</v>
      </c>
      <c r="AE95" s="127">
        <f>'AEO 2023 Table 49'!AI225*1000</f>
        <v>239052.93299999999</v>
      </c>
      <c r="AF95" s="127">
        <f>'AEO 2023 Table 49'!AJ225*1000</f>
        <v>241633.88099999999</v>
      </c>
    </row>
    <row r="97" spans="1:32">
      <c r="A97" t="s">
        <v>3353</v>
      </c>
      <c r="B97">
        <f>SUMPRODUCT(B89:B91,B93:B95)/SUM(B93:B95)</f>
        <v>1.0997255243771693</v>
      </c>
      <c r="C97">
        <f t="shared" ref="C97:AF97" si="31">SUMPRODUCT(C89:C91,C93:C95)/SUM(C93:C95)</f>
        <v>1.117372780561579</v>
      </c>
      <c r="D97">
        <f t="shared" si="31"/>
        <v>1.1479090540323307</v>
      </c>
      <c r="E97">
        <f t="shared" si="31"/>
        <v>1.18117416807819</v>
      </c>
      <c r="F97">
        <f t="shared" si="31"/>
        <v>1.223814546529238</v>
      </c>
      <c r="G97">
        <f t="shared" si="31"/>
        <v>1.2653895313572161</v>
      </c>
      <c r="H97">
        <f t="shared" si="31"/>
        <v>1.2874842680681464</v>
      </c>
      <c r="I97">
        <f t="shared" si="31"/>
        <v>1.3122886768825432</v>
      </c>
      <c r="J97">
        <f t="shared" si="31"/>
        <v>1.3158139805266849</v>
      </c>
      <c r="K97">
        <f t="shared" si="31"/>
        <v>1.3273495702659257</v>
      </c>
      <c r="L97">
        <f t="shared" si="31"/>
        <v>1.3346249009478066</v>
      </c>
      <c r="M97">
        <f t="shared" si="31"/>
        <v>1.3401219534575501</v>
      </c>
      <c r="N97">
        <f t="shared" si="31"/>
        <v>1.341397568437207</v>
      </c>
      <c r="O97">
        <f t="shared" si="31"/>
        <v>1.3416751776358826</v>
      </c>
      <c r="P97">
        <f t="shared" si="31"/>
        <v>1.3418199465686904</v>
      </c>
      <c r="Q97">
        <f t="shared" si="31"/>
        <v>1.3415895524147459</v>
      </c>
      <c r="R97">
        <f t="shared" si="31"/>
        <v>1.3413509578055691</v>
      </c>
      <c r="S97">
        <f t="shared" si="31"/>
        <v>1.3411344683551123</v>
      </c>
      <c r="T97">
        <f t="shared" si="31"/>
        <v>1.340860710438684</v>
      </c>
      <c r="U97">
        <f t="shared" si="31"/>
        <v>1.3405676193612621</v>
      </c>
      <c r="V97">
        <f t="shared" si="31"/>
        <v>1.3404160999719985</v>
      </c>
      <c r="W97">
        <f t="shared" si="31"/>
        <v>1.3404796641969585</v>
      </c>
      <c r="X97">
        <f t="shared" si="31"/>
        <v>1.3404802625285732</v>
      </c>
      <c r="Y97">
        <f t="shared" si="31"/>
        <v>1.3406361427731532</v>
      </c>
      <c r="Z97">
        <f t="shared" si="31"/>
        <v>1.3405873975915097</v>
      </c>
      <c r="AA97">
        <f t="shared" si="31"/>
        <v>1.340092923449768</v>
      </c>
      <c r="AB97">
        <f t="shared" si="31"/>
        <v>1.3398226913297333</v>
      </c>
      <c r="AC97">
        <f t="shared" si="31"/>
        <v>1.334014844530766</v>
      </c>
      <c r="AD97">
        <f t="shared" si="31"/>
        <v>1.3343327920421661</v>
      </c>
      <c r="AE97">
        <f t="shared" si="31"/>
        <v>1.3350388617307529</v>
      </c>
      <c r="AF97">
        <f t="shared" si="31"/>
        <v>1.3364543320662949</v>
      </c>
    </row>
    <row r="99" spans="1:32">
      <c r="B99">
        <v>2020</v>
      </c>
      <c r="C99">
        <v>2021</v>
      </c>
      <c r="D99" t="s">
        <v>6198</v>
      </c>
    </row>
    <row r="100" spans="1:32">
      <c r="A100" t="s">
        <v>3350</v>
      </c>
      <c r="B100">
        <f>'AEO 2021 Table 7'!C46</f>
        <v>14.042013000000001</v>
      </c>
      <c r="C100">
        <f>'AEO 2022 Table 7'!C46</f>
        <v>14.17841</v>
      </c>
      <c r="D100">
        <f>C100/B100</f>
        <v>1.0097134933573981</v>
      </c>
    </row>
    <row r="101" spans="1:32">
      <c r="A101" t="s">
        <v>3351</v>
      </c>
      <c r="B101">
        <f>'AEO 2021 Table 49'!G108</f>
        <v>13.189800999999999</v>
      </c>
      <c r="C101">
        <f>'AEO 2022 Table 49'!H108</f>
        <v>13.494507</v>
      </c>
      <c r="D101">
        <f>C101/B101</f>
        <v>1.0231016373939228</v>
      </c>
    </row>
    <row r="102" spans="1:32">
      <c r="A102" t="s">
        <v>3352</v>
      </c>
      <c r="B102">
        <f>'AEO 2021 Table 49'!G119</f>
        <v>8.0269100000000009</v>
      </c>
      <c r="C102">
        <f>'AEO 2022 Table 49'!H119</f>
        <v>8.1503160000000001</v>
      </c>
      <c r="D102">
        <f>C102/B102</f>
        <v>1.0153740355877914</v>
      </c>
    </row>
    <row r="104" spans="1:32">
      <c r="A104" t="s">
        <v>6208</v>
      </c>
      <c r="B104">
        <f>SUMPRODUCT(D100:D102,B93:B95)/SUM(B93:B95)</f>
        <v>1.0130419283213872</v>
      </c>
    </row>
  </sheetData>
  <hyperlinks>
    <hyperlink ref="D38" r:id="rId1" xr:uid="{00000000-0004-0000-1200-000000000000}"/>
    <hyperlink ref="D39" r:id="rId2" xr:uid="{00000000-0004-0000-1200-000001000000}"/>
  </hyperlinks>
  <pageMargins left="0.7" right="0.7" top="0.75" bottom="0.75" header="0.3" footer="0.3"/>
  <pageSetup orientation="portrait"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BA18"/>
  <sheetViews>
    <sheetView topLeftCell="W1" workbookViewId="0">
      <selection activeCell="AF1" sqref="AF1:AY8"/>
    </sheetView>
  </sheetViews>
  <sheetFormatPr defaultRowHeight="15"/>
  <cols>
    <col min="1" max="1" width="31.140625" customWidth="1"/>
    <col min="2" max="3" width="12" bestFit="1" customWidth="1"/>
  </cols>
  <sheetData>
    <row r="1" spans="1:53">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3">
      <c r="A2" t="s">
        <v>112</v>
      </c>
      <c r="B2" s="4">
        <f>((SUMIFS('psgr LDVs'!C$82:C$119,'psgr LDVs'!$A$82:$A$119,'BNVFE-LDVs-psgr'!$A2)))*'Calculations Etc'!$B$23/'Calculations Etc'!$B$29*'EPA Auto Trends 2022'!$B$3</f>
        <v>1.1058184387710214E-3</v>
      </c>
      <c r="C2" s="4">
        <f>((SUMIFS('psgr LDVs'!D$82:D$119,'psgr LDVs'!$A$82:$A$119,'BNVFE-LDVs-psgr'!$A2)))*'Calculations Etc'!$B$23/'Calculations Etc'!$B$29*'EPA Auto Trends 2022'!$B$3</f>
        <v>1.1654653618777037E-3</v>
      </c>
      <c r="D2" s="4">
        <f>((SUMIFS('psgr LDVs'!E$82:E$119,'psgr LDVs'!$A$82:$A$119,'BNVFE-LDVs-psgr'!$A2)))*'Calculations Etc'!$B$23/'Calculations Etc'!$B$29*'EPA Auto Trends 2022'!$B$3</f>
        <v>1.1704178038241025E-3</v>
      </c>
      <c r="E2" s="4">
        <f>((SUMIFS('psgr LDVs'!F$82:F$119,'psgr LDVs'!$A$82:$A$119,'BNVFE-LDVs-psgr'!$A2)))*'Calculations Etc'!$B$23/'Calculations Etc'!$B$29*'EPA Auto Trends 2022'!$B$3</f>
        <v>1.1680699023993095E-3</v>
      </c>
      <c r="F2" s="4">
        <f>((SUMIFS('psgr LDVs'!G$82:G$119,'psgr LDVs'!$A$82:$A$119,'BNVFE-LDVs-psgr'!$A2)))*'Calculations Etc'!$B$23/'Calculations Etc'!$B$29*'EPA Auto Trends 2022'!$B$3</f>
        <v>1.1715925157363262E-3</v>
      </c>
      <c r="G2" s="4">
        <f>((SUMIFS('psgr LDVs'!H$82:H$119,'psgr LDVs'!$A$82:$A$119,'BNVFE-LDVs-psgr'!$A2)))*'Calculations Etc'!$B$23/'Calculations Etc'!$B$29*'EPA Auto Trends 2022'!$B$3</f>
        <v>1.1717836975623729E-3</v>
      </c>
      <c r="H2" s="4">
        <f>((SUMIFS('psgr LDVs'!I$82:I$119,'psgr LDVs'!$A$82:$A$119,'BNVFE-LDVs-psgr'!$A2)))*'Calculations Etc'!$B$23/'Calculations Etc'!$B$29*'EPA Auto Trends 2022'!$B$3</f>
        <v>1.1670454732039669E-3</v>
      </c>
      <c r="I2" s="4">
        <f>((SUMIFS('psgr LDVs'!J$82:J$119,'psgr LDVs'!$A$82:$A$119,'BNVFE-LDVs-psgr'!$A2)))*'Calculations Etc'!$B$23/'Calculations Etc'!$B$29*'EPA Auto Trends 2022'!$B$3</f>
        <v>1.1663553647253712E-3</v>
      </c>
      <c r="J2" s="4">
        <f>((SUMIFS('psgr LDVs'!K$82:K$119,'psgr LDVs'!$A$82:$A$119,'BNVFE-LDVs-psgr'!$A2)))*'Calculations Etc'!$B$23/'Calculations Etc'!$B$29*'EPA Auto Trends 2022'!$B$3</f>
        <v>1.1600295837550369E-3</v>
      </c>
      <c r="K2" s="4">
        <f>((SUMIFS('psgr LDVs'!L$82:L$119,'psgr LDVs'!$A$82:$A$119,'BNVFE-LDVs-psgr'!$A2)))*'Calculations Etc'!$B$23/'Calculations Etc'!$B$29*'EPA Auto Trends 2022'!$B$3</f>
        <v>1.1556233631186427E-3</v>
      </c>
      <c r="L2" s="4">
        <f>((SUMIFS('psgr LDVs'!M$82:M$119,'psgr LDVs'!$A$82:$A$119,'BNVFE-LDVs-psgr'!$A2)))*'Calculations Etc'!$B$23/'Calculations Etc'!$B$29*'EPA Auto Trends 2022'!$B$3</f>
        <v>1.1543479301738477E-3</v>
      </c>
      <c r="M2" s="4">
        <f>((SUMIFS('psgr LDVs'!N$82:N$119,'psgr LDVs'!$A$82:$A$119,'BNVFE-LDVs-psgr'!$A2)))*'Calculations Etc'!$B$23/'Calculations Etc'!$B$29*'EPA Auto Trends 2022'!$B$3</f>
        <v>1.1538248111999468E-3</v>
      </c>
      <c r="N2" s="4">
        <f>((SUMIFS('psgr LDVs'!O$82:O$119,'psgr LDVs'!$A$82:$A$119,'BNVFE-LDVs-psgr'!$A2)))*'Calculations Etc'!$B$23/'Calculations Etc'!$B$29*'EPA Auto Trends 2022'!$B$3</f>
        <v>1.1534771013398996E-3</v>
      </c>
      <c r="O2" s="4">
        <f>((SUMIFS('psgr LDVs'!P$82:P$119,'psgr LDVs'!$A$82:$A$119,'BNVFE-LDVs-psgr'!$A2)))*'Calculations Etc'!$B$23/'Calculations Etc'!$B$29*'EPA Auto Trends 2022'!$B$3</f>
        <v>1.153358383316175E-3</v>
      </c>
      <c r="P2" s="4">
        <f>((SUMIFS('psgr LDVs'!Q$82:Q$119,'psgr LDVs'!$A$82:$A$119,'BNVFE-LDVs-psgr'!$A2)))*'Calculations Etc'!$B$23/'Calculations Etc'!$B$29*'EPA Auto Trends 2022'!$B$3</f>
        <v>1.1533777970732827E-3</v>
      </c>
      <c r="Q2" s="4">
        <f>((SUMIFS('psgr LDVs'!R$82:R$119,'psgr LDVs'!$A$82:$A$119,'BNVFE-LDVs-psgr'!$A2)))*'Calculations Etc'!$B$23/'Calculations Etc'!$B$29*'EPA Auto Trends 2022'!$B$3</f>
        <v>1.1533839998503657E-3</v>
      </c>
      <c r="R2" s="4">
        <f>((SUMIFS('psgr LDVs'!S$82:S$119,'psgr LDVs'!$A$82:$A$119,'BNVFE-LDVs-psgr'!$A2)))*'Calculations Etc'!$B$23/'Calculations Etc'!$B$29*'EPA Auto Trends 2022'!$B$3</f>
        <v>1.1531365054505626E-3</v>
      </c>
      <c r="S2" s="4">
        <f>((SUMIFS('psgr LDVs'!T$82:T$119,'psgr LDVs'!$A$82:$A$119,'BNVFE-LDVs-psgr'!$A2)))*'Calculations Etc'!$B$23/'Calculations Etc'!$B$29*'EPA Auto Trends 2022'!$B$3</f>
        <v>1.1528517648706005E-3</v>
      </c>
      <c r="T2" s="4">
        <f>((SUMIFS('psgr LDVs'!U$82:U$119,'psgr LDVs'!$A$82:$A$119,'BNVFE-LDVs-psgr'!$A2)))*'Calculations Etc'!$B$23/'Calculations Etc'!$B$29*'EPA Auto Trends 2022'!$B$3</f>
        <v>1.1527114348871379E-3</v>
      </c>
      <c r="U2" s="4">
        <f>((SUMIFS('psgr LDVs'!V$82:V$119,'psgr LDVs'!$A$82:$A$119,'BNVFE-LDVs-psgr'!$A2)))*'Calculations Etc'!$B$23/'Calculations Etc'!$B$29*'EPA Auto Trends 2022'!$B$3</f>
        <v>1.1521628742468084E-3</v>
      </c>
      <c r="V2" s="4">
        <f>((SUMIFS('psgr LDVs'!W$82:W$119,'psgr LDVs'!$A$82:$A$119,'BNVFE-LDVs-psgr'!$A2)))*'Calculations Etc'!$B$23/'Calculations Etc'!$B$29*'EPA Auto Trends 2022'!$B$3</f>
        <v>1.1516853990217147E-3</v>
      </c>
      <c r="W2" s="4">
        <f>((SUMIFS('psgr LDVs'!X$82:X$119,'psgr LDVs'!$A$82:$A$119,'BNVFE-LDVs-psgr'!$A2)))*'Calculations Etc'!$B$23/'Calculations Etc'!$B$29*'EPA Auto Trends 2022'!$B$3</f>
        <v>1.1511845126241146E-3</v>
      </c>
      <c r="X2" s="4">
        <f>((SUMIFS('psgr LDVs'!Y$82:Y$119,'psgr LDVs'!$A$82:$A$119,'BNVFE-LDVs-psgr'!$A2)))*'Calculations Etc'!$B$23/'Calculations Etc'!$B$29*'EPA Auto Trends 2022'!$B$3</f>
        <v>1.1504833870552749E-3</v>
      </c>
      <c r="Y2" s="4">
        <f>((SUMIFS('psgr LDVs'!Z$82:Z$119,'psgr LDVs'!$A$82:$A$119,'BNVFE-LDVs-psgr'!$A2)))*'Calculations Etc'!$B$23/'Calculations Etc'!$B$29*'EPA Auto Trends 2022'!$B$3</f>
        <v>1.1498404422001507E-3</v>
      </c>
      <c r="Z2" s="4">
        <f>((SUMIFS('psgr LDVs'!AA$82:AA$119,'psgr LDVs'!$A$82:$A$119,'BNVFE-LDVs-psgr'!$A2)))*'Calculations Etc'!$B$23/'Calculations Etc'!$B$29*'EPA Auto Trends 2022'!$B$3</f>
        <v>1.1492400691721339E-3</v>
      </c>
      <c r="AA2" s="4">
        <f>((SUMIFS('psgr LDVs'!AB$82:AB$119,'psgr LDVs'!$A$82:$A$119,'BNVFE-LDVs-psgr'!$A2)))*'Calculations Etc'!$B$23/'Calculations Etc'!$B$29*'EPA Auto Trends 2022'!$B$3</f>
        <v>1.1499032994117962E-3</v>
      </c>
      <c r="AB2" s="4">
        <f>((SUMIFS('psgr LDVs'!AC$82:AC$119,'psgr LDVs'!$A$82:$A$119,'BNVFE-LDVs-psgr'!$A2)))*'Calculations Etc'!$B$23/'Calculations Etc'!$B$29*'EPA Auto Trends 2022'!$B$3</f>
        <v>1.1491304009395679E-3</v>
      </c>
      <c r="AC2" s="4">
        <f>((SUMIFS('psgr LDVs'!AD$82:AD$119,'psgr LDVs'!$A$82:$A$119,'BNVFE-LDVs-psgr'!$A2)))*'Calculations Etc'!$B$23/'Calculations Etc'!$B$29*'EPA Auto Trends 2022'!$B$3</f>
        <v>1.148913547482614E-3</v>
      </c>
      <c r="AD2" s="4">
        <f>((SUMIFS('psgr LDVs'!AE$82:AE$119,'psgr LDVs'!$A$82:$A$119,'BNVFE-LDVs-psgr'!$A2)))*'Calculations Etc'!$B$23/'Calculations Etc'!$B$29*'EPA Auto Trends 2022'!$B$3</f>
        <v>1.1490606826052038E-3</v>
      </c>
      <c r="AE2" s="4">
        <f>((SUMIFS('psgr LDVs'!AF$82:AF$119,'psgr LDVs'!$A$82:$A$119,'BNVFE-LDVs-psgr'!$A2)))*'Calculations Etc'!$B$23/'Calculations Etc'!$B$29*'EPA Auto Trends 2022'!$B$3</f>
        <v>1.1487858957225897E-3</v>
      </c>
      <c r="AF2" s="4">
        <f>AE2</f>
        <v>1.1487858957225897E-3</v>
      </c>
      <c r="AG2" s="4">
        <f t="shared" ref="AG2:AY8" si="0">AF2</f>
        <v>1.1487858957225897E-3</v>
      </c>
      <c r="AH2" s="4">
        <f t="shared" si="0"/>
        <v>1.1487858957225897E-3</v>
      </c>
      <c r="AI2" s="4">
        <f t="shared" si="0"/>
        <v>1.1487858957225897E-3</v>
      </c>
      <c r="AJ2" s="4">
        <f t="shared" si="0"/>
        <v>1.1487858957225897E-3</v>
      </c>
      <c r="AK2" s="4">
        <f t="shared" si="0"/>
        <v>1.1487858957225897E-3</v>
      </c>
      <c r="AL2" s="4">
        <f t="shared" si="0"/>
        <v>1.1487858957225897E-3</v>
      </c>
      <c r="AM2" s="4">
        <f t="shared" si="0"/>
        <v>1.1487858957225897E-3</v>
      </c>
      <c r="AN2" s="4">
        <f t="shared" si="0"/>
        <v>1.1487858957225897E-3</v>
      </c>
      <c r="AO2" s="4">
        <f t="shared" si="0"/>
        <v>1.1487858957225897E-3</v>
      </c>
      <c r="AP2" s="4">
        <f t="shared" si="0"/>
        <v>1.1487858957225897E-3</v>
      </c>
      <c r="AQ2" s="4">
        <f t="shared" si="0"/>
        <v>1.1487858957225897E-3</v>
      </c>
      <c r="AR2" s="4">
        <f t="shared" si="0"/>
        <v>1.1487858957225897E-3</v>
      </c>
      <c r="AS2" s="4">
        <f t="shared" si="0"/>
        <v>1.1487858957225897E-3</v>
      </c>
      <c r="AT2" s="4">
        <f t="shared" si="0"/>
        <v>1.1487858957225897E-3</v>
      </c>
      <c r="AU2" s="4">
        <f t="shared" si="0"/>
        <v>1.1487858957225897E-3</v>
      </c>
      <c r="AV2" s="4">
        <f t="shared" si="0"/>
        <v>1.1487858957225897E-3</v>
      </c>
      <c r="AW2" s="4">
        <f t="shared" si="0"/>
        <v>1.1487858957225897E-3</v>
      </c>
      <c r="AX2" s="4">
        <f t="shared" si="0"/>
        <v>1.1487858957225897E-3</v>
      </c>
      <c r="AY2" s="4">
        <f t="shared" si="0"/>
        <v>1.1487858957225897E-3</v>
      </c>
      <c r="AZ2" s="4"/>
      <c r="BA2" s="4"/>
    </row>
    <row r="3" spans="1:53">
      <c r="A3" t="s">
        <v>113</v>
      </c>
      <c r="B3" s="4">
        <f>((SUMIFS('psgr LDVs'!C$82:C$119,'psgr LDVs'!$A$82:$A$119,'BNVFE-LDVs-psgr'!$A3)))*'Calculations Etc'!$B$23/'Calculations Etc'!$B$29*'EPA Auto Trends 2022'!$B$3</f>
        <v>4.1435623124899391E-4</v>
      </c>
      <c r="C3" s="4">
        <f>((SUMIFS('psgr LDVs'!D$82:D$119,'psgr LDVs'!$A$82:$A$119,'BNVFE-LDVs-psgr'!$A3)))*'Calculations Etc'!$B$23/'Calculations Etc'!$B$29*'EPA Auto Trends 2022'!$B$3</f>
        <v>4.1583860682125711E-4</v>
      </c>
      <c r="D3" s="4">
        <f>((SUMIFS('psgr LDVs'!E$82:E$119,'psgr LDVs'!$A$82:$A$119,'BNVFE-LDVs-psgr'!$A3)))*'Calculations Etc'!$B$23/'Calculations Etc'!$B$29*'EPA Auto Trends 2022'!$B$3</f>
        <v>4.2674810809389702E-4</v>
      </c>
      <c r="E3" s="4">
        <f>((SUMIFS('psgr LDVs'!F$82:F$119,'psgr LDVs'!$A$82:$A$119,'BNVFE-LDVs-psgr'!$A3)))*'Calculations Etc'!$B$23/'Calculations Etc'!$B$29*'EPA Auto Trends 2022'!$B$3</f>
        <v>4.2774094105362768E-4</v>
      </c>
      <c r="F3" s="4">
        <f>((SUMIFS('psgr LDVs'!G$82:G$119,'psgr LDVs'!$A$82:$A$119,'BNVFE-LDVs-psgr'!$A3)))*'Calculations Etc'!$B$23/'Calculations Etc'!$B$29*'EPA Auto Trends 2022'!$B$3</f>
        <v>4.4088946807188358E-4</v>
      </c>
      <c r="G3" s="4">
        <f>((SUMIFS('psgr LDVs'!H$82:H$119,'psgr LDVs'!$A$82:$A$119,'BNVFE-LDVs-psgr'!$A3)))*'Calculations Etc'!$B$23/'Calculations Etc'!$B$29*'EPA Auto Trends 2022'!$B$3</f>
        <v>4.4515587089355332E-4</v>
      </c>
      <c r="H3" s="4">
        <f>((SUMIFS('psgr LDVs'!I$82:I$119,'psgr LDVs'!$A$82:$A$119,'BNVFE-LDVs-psgr'!$A3)))*'Calculations Etc'!$B$23/'Calculations Etc'!$B$29*'EPA Auto Trends 2022'!$B$3</f>
        <v>4.4712215141194824E-4</v>
      </c>
      <c r="I3" s="4">
        <f>((SUMIFS('psgr LDVs'!J$82:J$119,'psgr LDVs'!$A$82:$A$119,'BNVFE-LDVs-psgr'!$A3)))*'Calculations Etc'!$B$23/'Calculations Etc'!$B$29*'EPA Auto Trends 2022'!$B$3</f>
        <v>4.5871378319881849E-4</v>
      </c>
      <c r="J3" s="4">
        <f>((SUMIFS('psgr LDVs'!K$82:K$119,'psgr LDVs'!$A$82:$A$119,'BNVFE-LDVs-psgr'!$A3)))*'Calculations Etc'!$B$23/'Calculations Etc'!$B$29*'EPA Auto Trends 2022'!$B$3</f>
        <v>4.60087233889707E-4</v>
      </c>
      <c r="K3" s="4">
        <f>((SUMIFS('psgr LDVs'!L$82:L$119,'psgr LDVs'!$A$82:$A$119,'BNVFE-LDVs-psgr'!$A3)))*'Calculations Etc'!$B$23/'Calculations Etc'!$B$29*'EPA Auto Trends 2022'!$B$3</f>
        <v>4.5997510943360454E-4</v>
      </c>
      <c r="L3" s="4">
        <f>((SUMIFS('psgr LDVs'!M$82:M$119,'psgr LDVs'!$A$82:$A$119,'BNVFE-LDVs-psgr'!$A3)))*'Calculations Etc'!$B$23/'Calculations Etc'!$B$29*'EPA Auto Trends 2022'!$B$3</f>
        <v>4.5952689761791997E-4</v>
      </c>
      <c r="M3" s="4">
        <f>((SUMIFS('psgr LDVs'!N$82:N$119,'psgr LDVs'!$A$82:$A$119,'BNVFE-LDVs-psgr'!$A3)))*'Calculations Etc'!$B$23/'Calculations Etc'!$B$29*'EPA Auto Trends 2022'!$B$3</f>
        <v>4.5879531018905696E-4</v>
      </c>
      <c r="N3" s="4">
        <f>((SUMIFS('psgr LDVs'!O$82:O$119,'psgr LDVs'!$A$82:$A$119,'BNVFE-LDVs-psgr'!$A3)))*'Calculations Etc'!$B$23/'Calculations Etc'!$B$29*'EPA Auto Trends 2022'!$B$3</f>
        <v>4.5885757750912214E-4</v>
      </c>
      <c r="O3" s="4">
        <f>((SUMIFS('psgr LDVs'!P$82:P$119,'psgr LDVs'!$A$82:$A$119,'BNVFE-LDVs-psgr'!$A3)))*'Calculations Etc'!$B$23/'Calculations Etc'!$B$29*'EPA Auto Trends 2022'!$B$3</f>
        <v>4.5899315341134275E-4</v>
      </c>
      <c r="P3" s="4">
        <f>((SUMIFS('psgr LDVs'!Q$82:Q$119,'psgr LDVs'!$A$82:$A$119,'BNVFE-LDVs-psgr'!$A3)))*'Calculations Etc'!$B$23/'Calculations Etc'!$B$29*'EPA Auto Trends 2022'!$B$3</f>
        <v>4.5978047950904734E-4</v>
      </c>
      <c r="Q3" s="4">
        <f>((SUMIFS('psgr LDVs'!R$82:R$119,'psgr LDVs'!$A$82:$A$119,'BNVFE-LDVs-psgr'!$A3)))*'Calculations Etc'!$B$23/'Calculations Etc'!$B$29*'EPA Auto Trends 2022'!$B$3</f>
        <v>4.6013085920391559E-4</v>
      </c>
      <c r="R3" s="4">
        <f>((SUMIFS('psgr LDVs'!S$82:S$119,'psgr LDVs'!$A$82:$A$119,'BNVFE-LDVs-psgr'!$A3)))*'Calculations Etc'!$B$23/'Calculations Etc'!$B$29*'EPA Auto Trends 2022'!$B$3</f>
        <v>4.6092082071518263E-4</v>
      </c>
      <c r="S3" s="4">
        <f>((SUMIFS('psgr LDVs'!T$82:T$119,'psgr LDVs'!$A$82:$A$119,'BNVFE-LDVs-psgr'!$A3)))*'Calculations Etc'!$B$23/'Calculations Etc'!$B$29*'EPA Auto Trends 2022'!$B$3</f>
        <v>4.615465505005841E-4</v>
      </c>
      <c r="T3" s="4">
        <f>((SUMIFS('psgr LDVs'!U$82:U$119,'psgr LDVs'!$A$82:$A$119,'BNVFE-LDVs-psgr'!$A3)))*'Calculations Etc'!$B$23/'Calculations Etc'!$B$29*'EPA Auto Trends 2022'!$B$3</f>
        <v>4.6289202003053275E-4</v>
      </c>
      <c r="U3" s="4">
        <f>((SUMIFS('psgr LDVs'!V$82:V$119,'psgr LDVs'!$A$82:$A$119,'BNVFE-LDVs-psgr'!$A3)))*'Calculations Etc'!$B$23/'Calculations Etc'!$B$29*'EPA Auto Trends 2022'!$B$3</f>
        <v>4.6286158567069468E-4</v>
      </c>
      <c r="V3" s="4">
        <f>((SUMIFS('psgr LDVs'!W$82:W$119,'psgr LDVs'!$A$82:$A$119,'BNVFE-LDVs-psgr'!$A3)))*'Calculations Etc'!$B$23/'Calculations Etc'!$B$29*'EPA Auto Trends 2022'!$B$3</f>
        <v>4.6295981398202245E-4</v>
      </c>
      <c r="W3" s="4">
        <f>((SUMIFS('psgr LDVs'!X$82:X$119,'psgr LDVs'!$A$82:$A$119,'BNVFE-LDVs-psgr'!$A3)))*'Calculations Etc'!$B$23/'Calculations Etc'!$B$29*'EPA Auto Trends 2022'!$B$3</f>
        <v>4.6271617508682986E-4</v>
      </c>
      <c r="X3" s="4">
        <f>((SUMIFS('psgr LDVs'!Y$82:Y$119,'psgr LDVs'!$A$82:$A$119,'BNVFE-LDVs-psgr'!$A3)))*'Calculations Etc'!$B$23/'Calculations Etc'!$B$29*'EPA Auto Trends 2022'!$B$3</f>
        <v>4.6243920306310218E-4</v>
      </c>
      <c r="Y3" s="4">
        <f>((SUMIFS('psgr LDVs'!Z$82:Z$119,'psgr LDVs'!$A$82:$A$119,'BNVFE-LDVs-psgr'!$A3)))*'Calculations Etc'!$B$23/'Calculations Etc'!$B$29*'EPA Auto Trends 2022'!$B$3</f>
        <v>4.6116751148015295E-4</v>
      </c>
      <c r="Z3" s="4">
        <f>((SUMIFS('psgr LDVs'!AA$82:AA$119,'psgr LDVs'!$A$82:$A$119,'BNVFE-LDVs-psgr'!$A3)))*'Calculations Etc'!$B$23/'Calculations Etc'!$B$29*'EPA Auto Trends 2022'!$B$3</f>
        <v>4.6042305602918797E-4</v>
      </c>
      <c r="AA3" s="4">
        <f>((SUMIFS('psgr LDVs'!AB$82:AB$119,'psgr LDVs'!$A$82:$A$119,'BNVFE-LDVs-psgr'!$A3)))*'Calculations Etc'!$B$23/'Calculations Etc'!$B$29*'EPA Auto Trends 2022'!$B$3</f>
        <v>4.591399062500133E-4</v>
      </c>
      <c r="AB3" s="4">
        <f>((SUMIFS('psgr LDVs'!AC$82:AC$119,'psgr LDVs'!$A$82:$A$119,'BNVFE-LDVs-psgr'!$A3)))*'Calculations Etc'!$B$23/'Calculations Etc'!$B$29*'EPA Auto Trends 2022'!$B$3</f>
        <v>4.5839402783031833E-4</v>
      </c>
      <c r="AC3" s="4">
        <f>((SUMIFS('psgr LDVs'!AD$82:AD$119,'psgr LDVs'!$A$82:$A$119,'BNVFE-LDVs-psgr'!$A3)))*'Calculations Etc'!$B$23/'Calculations Etc'!$B$29*'EPA Auto Trends 2022'!$B$3</f>
        <v>4.573327059931574E-4</v>
      </c>
      <c r="AD3" s="4">
        <f>((SUMIFS('psgr LDVs'!AE$82:AE$119,'psgr LDVs'!$A$82:$A$119,'BNVFE-LDVs-psgr'!$A3)))*'Calculations Etc'!$B$23/'Calculations Etc'!$B$29*'EPA Auto Trends 2022'!$B$3</f>
        <v>4.5895199125989522E-4</v>
      </c>
      <c r="AE3" s="4">
        <f>((SUMIFS('psgr LDVs'!AF$82:AF$119,'psgr LDVs'!$A$82:$A$119,'BNVFE-LDVs-psgr'!$A3)))*'Calculations Etc'!$B$23/'Calculations Etc'!$B$29*'EPA Auto Trends 2022'!$B$3</f>
        <v>4.579632154985259E-4</v>
      </c>
      <c r="AF3" s="4">
        <f t="shared" ref="AF3:AU8" si="1">AE3</f>
        <v>4.579632154985259E-4</v>
      </c>
      <c r="AG3" s="4">
        <f t="shared" si="1"/>
        <v>4.579632154985259E-4</v>
      </c>
      <c r="AH3" s="4">
        <f t="shared" si="1"/>
        <v>4.579632154985259E-4</v>
      </c>
      <c r="AI3" s="4">
        <f t="shared" si="1"/>
        <v>4.579632154985259E-4</v>
      </c>
      <c r="AJ3" s="4">
        <f t="shared" si="1"/>
        <v>4.579632154985259E-4</v>
      </c>
      <c r="AK3" s="4">
        <f t="shared" si="1"/>
        <v>4.579632154985259E-4</v>
      </c>
      <c r="AL3" s="4">
        <f t="shared" si="1"/>
        <v>4.579632154985259E-4</v>
      </c>
      <c r="AM3" s="4">
        <f t="shared" si="1"/>
        <v>4.579632154985259E-4</v>
      </c>
      <c r="AN3" s="4">
        <f t="shared" si="1"/>
        <v>4.579632154985259E-4</v>
      </c>
      <c r="AO3" s="4">
        <f t="shared" si="1"/>
        <v>4.579632154985259E-4</v>
      </c>
      <c r="AP3" s="4">
        <f t="shared" si="1"/>
        <v>4.579632154985259E-4</v>
      </c>
      <c r="AQ3" s="4">
        <f t="shared" si="1"/>
        <v>4.579632154985259E-4</v>
      </c>
      <c r="AR3" s="4">
        <f t="shared" si="1"/>
        <v>4.579632154985259E-4</v>
      </c>
      <c r="AS3" s="4">
        <f t="shared" si="1"/>
        <v>4.579632154985259E-4</v>
      </c>
      <c r="AT3" s="4">
        <f t="shared" si="1"/>
        <v>4.579632154985259E-4</v>
      </c>
      <c r="AU3" s="4">
        <f t="shared" si="1"/>
        <v>4.579632154985259E-4</v>
      </c>
      <c r="AV3" s="4">
        <f t="shared" si="0"/>
        <v>4.579632154985259E-4</v>
      </c>
      <c r="AW3" s="4">
        <f t="shared" si="0"/>
        <v>4.579632154985259E-4</v>
      </c>
      <c r="AX3" s="4">
        <f t="shared" si="0"/>
        <v>4.579632154985259E-4</v>
      </c>
      <c r="AY3" s="4">
        <f t="shared" si="0"/>
        <v>4.579632154985259E-4</v>
      </c>
      <c r="AZ3" s="4"/>
      <c r="BA3" s="4"/>
    </row>
    <row r="4" spans="1:53">
      <c r="A4" t="s">
        <v>114</v>
      </c>
      <c r="B4" s="4">
        <f>((SUMIFS('psgr LDVs'!C$82:C$119,'psgr LDVs'!$A$82:$A$119,'BNVFE-LDVs-psgr'!$A4)))*'Calculations Etc'!$B$23/'Calculations Etc'!$B$29*'EPA Auto Trends 2022'!$B$3</f>
        <v>3.8560342544165043E-4</v>
      </c>
      <c r="C4" s="4">
        <f>((SUMIFS('psgr LDVs'!D$82:D$119,'psgr LDVs'!$A$82:$A$119,'BNVFE-LDVs-psgr'!$A4)))*'Calculations Etc'!$B$23/'Calculations Etc'!$B$29*'EPA Auto Trends 2022'!$B$3</f>
        <v>3.938977091004229E-4</v>
      </c>
      <c r="D4" s="4">
        <f>((SUMIFS('psgr LDVs'!E$82:E$119,'psgr LDVs'!$A$82:$A$119,'BNVFE-LDVs-psgr'!$A4)))*'Calculations Etc'!$B$23/'Calculations Etc'!$B$29*'EPA Auto Trends 2022'!$B$3</f>
        <v>4.0102815590911211E-4</v>
      </c>
      <c r="E4" s="4">
        <f>((SUMIFS('psgr LDVs'!F$82:F$119,'psgr LDVs'!$A$82:$A$119,'BNVFE-LDVs-psgr'!$A4)))*'Calculations Etc'!$B$23/'Calculations Etc'!$B$29*'EPA Auto Trends 2022'!$B$3</f>
        <v>4.0668872915977704E-4</v>
      </c>
      <c r="F4" s="4">
        <f>((SUMIFS('psgr LDVs'!G$82:G$119,'psgr LDVs'!$A$82:$A$119,'BNVFE-LDVs-psgr'!$A4)))*'Calculations Etc'!$B$23/'Calculations Etc'!$B$29*'EPA Auto Trends 2022'!$B$3</f>
        <v>4.2148439524556525E-4</v>
      </c>
      <c r="G4" s="4">
        <f>((SUMIFS('psgr LDVs'!H$82:H$119,'psgr LDVs'!$A$82:$A$119,'BNVFE-LDVs-psgr'!$A4)))*'Calculations Etc'!$B$23/'Calculations Etc'!$B$29*'EPA Auto Trends 2022'!$B$3</f>
        <v>4.2638034079782157E-4</v>
      </c>
      <c r="H4" s="4">
        <f>((SUMIFS('psgr LDVs'!I$82:I$119,'psgr LDVs'!$A$82:$A$119,'BNVFE-LDVs-psgr'!$A4)))*'Calculations Etc'!$B$23/'Calculations Etc'!$B$29*'EPA Auto Trends 2022'!$B$3</f>
        <v>4.2993928617474374E-4</v>
      </c>
      <c r="I4" s="4">
        <f>((SUMIFS('psgr LDVs'!J$82:J$119,'psgr LDVs'!$A$82:$A$119,'BNVFE-LDVs-psgr'!$A4)))*'Calculations Etc'!$B$23/'Calculations Etc'!$B$29*'EPA Auto Trends 2022'!$B$3</f>
        <v>4.4295232919176118E-4</v>
      </c>
      <c r="J4" s="4">
        <f>((SUMIFS('psgr LDVs'!K$82:K$119,'psgr LDVs'!$A$82:$A$119,'BNVFE-LDVs-psgr'!$A4)))*'Calculations Etc'!$B$23/'Calculations Etc'!$B$29*'EPA Auto Trends 2022'!$B$3</f>
        <v>4.4402927119422075E-4</v>
      </c>
      <c r="K4" s="4">
        <f>((SUMIFS('psgr LDVs'!L$82:L$119,'psgr LDVs'!$A$82:$A$119,'BNVFE-LDVs-psgr'!$A4)))*'Calculations Etc'!$B$23/'Calculations Etc'!$B$29*'EPA Auto Trends 2022'!$B$3</f>
        <v>4.4423001272194757E-4</v>
      </c>
      <c r="L4" s="4">
        <f>((SUMIFS('psgr LDVs'!M$82:M$119,'psgr LDVs'!$A$82:$A$119,'BNVFE-LDVs-psgr'!$A4)))*'Calculations Etc'!$B$23/'Calculations Etc'!$B$29*'EPA Auto Trends 2022'!$B$3</f>
        <v>4.4444787060954387E-4</v>
      </c>
      <c r="M4" s="4">
        <f>((SUMIFS('psgr LDVs'!N$82:N$119,'psgr LDVs'!$A$82:$A$119,'BNVFE-LDVs-psgr'!$A4)))*'Calculations Etc'!$B$23/'Calculations Etc'!$B$29*'EPA Auto Trends 2022'!$B$3</f>
        <v>4.4510595798899477E-4</v>
      </c>
      <c r="N4" s="4">
        <f>((SUMIFS('psgr LDVs'!O$82:O$119,'psgr LDVs'!$A$82:$A$119,'BNVFE-LDVs-psgr'!$A4)))*'Calculations Etc'!$B$23/'Calculations Etc'!$B$29*'EPA Auto Trends 2022'!$B$3</f>
        <v>4.4626178063197816E-4</v>
      </c>
      <c r="O4" s="4">
        <f>((SUMIFS('psgr LDVs'!P$82:P$119,'psgr LDVs'!$A$82:$A$119,'BNVFE-LDVs-psgr'!$A4)))*'Calculations Etc'!$B$23/'Calculations Etc'!$B$29*'EPA Auto Trends 2022'!$B$3</f>
        <v>4.4757258182247277E-4</v>
      </c>
      <c r="P4" s="4">
        <f>((SUMIFS('psgr LDVs'!Q$82:Q$119,'psgr LDVs'!$A$82:$A$119,'BNVFE-LDVs-psgr'!$A4)))*'Calculations Etc'!$B$23/'Calculations Etc'!$B$29*'EPA Auto Trends 2022'!$B$3</f>
        <v>4.4919390205042781E-4</v>
      </c>
      <c r="Q4" s="4">
        <f>((SUMIFS('psgr LDVs'!R$82:R$119,'psgr LDVs'!$A$82:$A$119,'BNVFE-LDVs-psgr'!$A4)))*'Calculations Etc'!$B$23/'Calculations Etc'!$B$29*'EPA Auto Trends 2022'!$B$3</f>
        <v>4.5078104437884211E-4</v>
      </c>
      <c r="R4" s="4">
        <f>((SUMIFS('psgr LDVs'!S$82:S$119,'psgr LDVs'!$A$82:$A$119,'BNVFE-LDVs-psgr'!$A4)))*'Calculations Etc'!$B$23/'Calculations Etc'!$B$29*'EPA Auto Trends 2022'!$B$3</f>
        <v>4.5211629450069859E-4</v>
      </c>
      <c r="S4" s="4">
        <f>((SUMIFS('psgr LDVs'!T$82:T$119,'psgr LDVs'!$A$82:$A$119,'BNVFE-LDVs-psgr'!$A4)))*'Calculations Etc'!$B$23/'Calculations Etc'!$B$29*'EPA Auto Trends 2022'!$B$3</f>
        <v>4.5326957425061224E-4</v>
      </c>
      <c r="T4" s="4">
        <f>((SUMIFS('psgr LDVs'!U$82:U$119,'psgr LDVs'!$A$82:$A$119,'BNVFE-LDVs-psgr'!$A4)))*'Calculations Etc'!$B$23/'Calculations Etc'!$B$29*'EPA Auto Trends 2022'!$B$3</f>
        <v>4.5520696339484528E-4</v>
      </c>
      <c r="U4" s="4">
        <f>((SUMIFS('psgr LDVs'!V$82:V$119,'psgr LDVs'!$A$82:$A$119,'BNVFE-LDVs-psgr'!$A4)))*'Calculations Etc'!$B$23/'Calculations Etc'!$B$29*'EPA Auto Trends 2022'!$B$3</f>
        <v>4.5553578115777672E-4</v>
      </c>
      <c r="V4" s="4">
        <f>((SUMIFS('psgr LDVs'!W$82:W$119,'psgr LDVs'!$A$82:$A$119,'BNVFE-LDVs-psgr'!$A4)))*'Calculations Etc'!$B$23/'Calculations Etc'!$B$29*'EPA Auto Trends 2022'!$B$3</f>
        <v>4.5584944646724456E-4</v>
      </c>
      <c r="W4" s="4">
        <f>((SUMIFS('psgr LDVs'!X$82:X$119,'psgr LDVs'!$A$82:$A$119,'BNVFE-LDVs-psgr'!$A4)))*'Calculations Etc'!$B$23/'Calculations Etc'!$B$29*'EPA Auto Trends 2022'!$B$3</f>
        <v>4.559561094704881E-4</v>
      </c>
      <c r="X4" s="4">
        <f>((SUMIFS('psgr LDVs'!Y$82:Y$119,'psgr LDVs'!$A$82:$A$119,'BNVFE-LDVs-psgr'!$A4)))*'Calculations Etc'!$B$23/'Calculations Etc'!$B$29*'EPA Auto Trends 2022'!$B$3</f>
        <v>4.5572121425237108E-4</v>
      </c>
      <c r="Y4" s="4">
        <f>((SUMIFS('psgr LDVs'!Z$82:Z$119,'psgr LDVs'!$A$82:$A$119,'BNVFE-LDVs-psgr'!$A4)))*'Calculations Etc'!$B$23/'Calculations Etc'!$B$29*'EPA Auto Trends 2022'!$B$3</f>
        <v>4.550985416964502E-4</v>
      </c>
      <c r="Z4" s="4">
        <f>((SUMIFS('psgr LDVs'!AA$82:AA$119,'psgr LDVs'!$A$82:$A$119,'BNVFE-LDVs-psgr'!$A4)))*'Calculations Etc'!$B$23/'Calculations Etc'!$B$29*'EPA Auto Trends 2022'!$B$3</f>
        <v>4.5449905971852166E-4</v>
      </c>
      <c r="AA4" s="4">
        <f>((SUMIFS('psgr LDVs'!AB$82:AB$119,'psgr LDVs'!$A$82:$A$119,'BNVFE-LDVs-psgr'!$A4)))*'Calculations Etc'!$B$23/'Calculations Etc'!$B$29*'EPA Auto Trends 2022'!$B$3</f>
        <v>4.5443664862698183E-4</v>
      </c>
      <c r="AB4" s="4">
        <f>((SUMIFS('psgr LDVs'!AC$82:AC$119,'psgr LDVs'!$A$82:$A$119,'BNVFE-LDVs-psgr'!$A4)))*'Calculations Etc'!$B$23/'Calculations Etc'!$B$29*'EPA Auto Trends 2022'!$B$3</f>
        <v>4.5380063490385911E-4</v>
      </c>
      <c r="AC4" s="4">
        <f>((SUMIFS('psgr LDVs'!AD$82:AD$119,'psgr LDVs'!$A$82:$A$119,'BNVFE-LDVs-psgr'!$A4)))*'Calculations Etc'!$B$23/'Calculations Etc'!$B$29*'EPA Auto Trends 2022'!$B$3</f>
        <v>4.5343326114607497E-4</v>
      </c>
      <c r="AD4" s="4">
        <f>((SUMIFS('psgr LDVs'!AE$82:AE$119,'psgr LDVs'!$A$82:$A$119,'BNVFE-LDVs-psgr'!$A4)))*'Calculations Etc'!$B$23/'Calculations Etc'!$B$29*'EPA Auto Trends 2022'!$B$3</f>
        <v>4.5494560422822621E-4</v>
      </c>
      <c r="AE4" s="4">
        <f>((SUMIFS('psgr LDVs'!AF$82:AF$119,'psgr LDVs'!$A$82:$A$119,'BNVFE-LDVs-psgr'!$A4)))*'Calculations Etc'!$B$23/'Calculations Etc'!$B$29*'EPA Auto Trends 2022'!$B$3</f>
        <v>4.5447278785524218E-4</v>
      </c>
      <c r="AF4" s="4">
        <f t="shared" si="1"/>
        <v>4.5447278785524218E-4</v>
      </c>
      <c r="AG4" s="4">
        <f t="shared" si="0"/>
        <v>4.5447278785524218E-4</v>
      </c>
      <c r="AH4" s="4">
        <f t="shared" si="0"/>
        <v>4.5447278785524218E-4</v>
      </c>
      <c r="AI4" s="4">
        <f t="shared" si="0"/>
        <v>4.5447278785524218E-4</v>
      </c>
      <c r="AJ4" s="4">
        <f t="shared" si="0"/>
        <v>4.5447278785524218E-4</v>
      </c>
      <c r="AK4" s="4">
        <f t="shared" si="0"/>
        <v>4.5447278785524218E-4</v>
      </c>
      <c r="AL4" s="4">
        <f t="shared" si="0"/>
        <v>4.5447278785524218E-4</v>
      </c>
      <c r="AM4" s="4">
        <f t="shared" si="0"/>
        <v>4.5447278785524218E-4</v>
      </c>
      <c r="AN4" s="4">
        <f t="shared" si="0"/>
        <v>4.5447278785524218E-4</v>
      </c>
      <c r="AO4" s="4">
        <f t="shared" si="0"/>
        <v>4.5447278785524218E-4</v>
      </c>
      <c r="AP4" s="4">
        <f t="shared" si="0"/>
        <v>4.5447278785524218E-4</v>
      </c>
      <c r="AQ4" s="4">
        <f t="shared" si="0"/>
        <v>4.5447278785524218E-4</v>
      </c>
      <c r="AR4" s="4">
        <f t="shared" si="0"/>
        <v>4.5447278785524218E-4</v>
      </c>
      <c r="AS4" s="4">
        <f t="shared" si="0"/>
        <v>4.5447278785524218E-4</v>
      </c>
      <c r="AT4" s="4">
        <f t="shared" si="0"/>
        <v>4.5447278785524218E-4</v>
      </c>
      <c r="AU4" s="4">
        <f t="shared" si="0"/>
        <v>4.5447278785524218E-4</v>
      </c>
      <c r="AV4" s="4">
        <f t="shared" si="0"/>
        <v>4.5447278785524218E-4</v>
      </c>
      <c r="AW4" s="4">
        <f t="shared" si="0"/>
        <v>4.5447278785524218E-4</v>
      </c>
      <c r="AX4" s="4">
        <f t="shared" si="0"/>
        <v>4.5447278785524218E-4</v>
      </c>
      <c r="AY4" s="4">
        <f t="shared" si="0"/>
        <v>4.5447278785524218E-4</v>
      </c>
      <c r="AZ4" s="4"/>
      <c r="BA4" s="4"/>
    </row>
    <row r="5" spans="1:53">
      <c r="A5" t="s">
        <v>115</v>
      </c>
      <c r="B5" s="4">
        <f>((SUMIFS('psgr LDVs'!C$82:C$119,'psgr LDVs'!$A$82:$A$119,'BNVFE-LDVs-psgr'!$A5)))*'Calculations Etc'!$B$23/'Calculations Etc'!$B$29*'EPA Auto Trends 2022'!$B$3</f>
        <v>4.0465652197743196E-4</v>
      </c>
      <c r="C5" s="4">
        <f>((SUMIFS('psgr LDVs'!D$82:D$119,'psgr LDVs'!$A$82:$A$119,'BNVFE-LDVs-psgr'!$A5)))*'Calculations Etc'!$B$23/'Calculations Etc'!$B$29*'EPA Auto Trends 2022'!$B$3</f>
        <v>4.1576202640994142E-4</v>
      </c>
      <c r="D5" s="4">
        <f>((SUMIFS('psgr LDVs'!E$82:E$119,'psgr LDVs'!$A$82:$A$119,'BNVFE-LDVs-psgr'!$A5)))*'Calculations Etc'!$B$23/'Calculations Etc'!$B$29*'EPA Auto Trends 2022'!$B$3</f>
        <v>4.1870929984394776E-4</v>
      </c>
      <c r="E5" s="4">
        <f>((SUMIFS('psgr LDVs'!F$82:F$119,'psgr LDVs'!$A$82:$A$119,'BNVFE-LDVs-psgr'!$A5)))*'Calculations Etc'!$B$23/'Calculations Etc'!$B$29*'EPA Auto Trends 2022'!$B$3</f>
        <v>4.2168190349906829E-4</v>
      </c>
      <c r="F5" s="4">
        <f>((SUMIFS('psgr LDVs'!G$82:G$119,'psgr LDVs'!$A$82:$A$119,'BNVFE-LDVs-psgr'!$A5)))*'Calculations Etc'!$B$23/'Calculations Etc'!$B$29*'EPA Auto Trends 2022'!$B$3</f>
        <v>4.3266443515270633E-4</v>
      </c>
      <c r="G5" s="4">
        <f>((SUMIFS('psgr LDVs'!H$82:H$119,'psgr LDVs'!$A$82:$A$119,'BNVFE-LDVs-psgr'!$A5)))*'Calculations Etc'!$B$23/'Calculations Etc'!$B$29*'EPA Auto Trends 2022'!$B$3</f>
        <v>4.3735322098718013E-4</v>
      </c>
      <c r="H5" s="4">
        <f>((SUMIFS('psgr LDVs'!I$82:I$119,'psgr LDVs'!$A$82:$A$119,'BNVFE-LDVs-psgr'!$A5)))*'Calculations Etc'!$B$23/'Calculations Etc'!$B$29*'EPA Auto Trends 2022'!$B$3</f>
        <v>4.3922149191073594E-4</v>
      </c>
      <c r="I5" s="4">
        <f>((SUMIFS('psgr LDVs'!J$82:J$119,'psgr LDVs'!$A$82:$A$119,'BNVFE-LDVs-psgr'!$A5)))*'Calculations Etc'!$B$23/'Calculations Etc'!$B$29*'EPA Auto Trends 2022'!$B$3</f>
        <v>4.4603511227335165E-4</v>
      </c>
      <c r="J5" s="4">
        <f>((SUMIFS('psgr LDVs'!K$82:K$119,'psgr LDVs'!$A$82:$A$119,'BNVFE-LDVs-psgr'!$A5)))*'Calculations Etc'!$B$23/'Calculations Etc'!$B$29*'EPA Auto Trends 2022'!$B$3</f>
        <v>4.4678679157952655E-4</v>
      </c>
      <c r="K5" s="4">
        <f>((SUMIFS('psgr LDVs'!L$82:L$119,'psgr LDVs'!$A$82:$A$119,'BNVFE-LDVs-psgr'!$A5)))*'Calculations Etc'!$B$23/'Calculations Etc'!$B$29*'EPA Auto Trends 2022'!$B$3</f>
        <v>4.4699302940114473E-4</v>
      </c>
      <c r="L5" s="4">
        <f>((SUMIFS('psgr LDVs'!M$82:M$119,'psgr LDVs'!$A$82:$A$119,'BNVFE-LDVs-psgr'!$A5)))*'Calculations Etc'!$B$23/'Calculations Etc'!$B$29*'EPA Auto Trends 2022'!$B$3</f>
        <v>4.4771409957447328E-4</v>
      </c>
      <c r="M5" s="4">
        <f>((SUMIFS('psgr LDVs'!N$82:N$119,'psgr LDVs'!$A$82:$A$119,'BNVFE-LDVs-psgr'!$A5)))*'Calculations Etc'!$B$23/'Calculations Etc'!$B$29*'EPA Auto Trends 2022'!$B$3</f>
        <v>4.4831497643516992E-4</v>
      </c>
      <c r="N5" s="4">
        <f>((SUMIFS('psgr LDVs'!O$82:O$119,'psgr LDVs'!$A$82:$A$119,'BNVFE-LDVs-psgr'!$A5)))*'Calculations Etc'!$B$23/'Calculations Etc'!$B$29*'EPA Auto Trends 2022'!$B$3</f>
        <v>4.496705619988588E-4</v>
      </c>
      <c r="O5" s="4">
        <f>((SUMIFS('psgr LDVs'!P$82:P$119,'psgr LDVs'!$A$82:$A$119,'BNVFE-LDVs-psgr'!$A5)))*'Calculations Etc'!$B$23/'Calculations Etc'!$B$29*'EPA Auto Trends 2022'!$B$3</f>
        <v>4.5096086515454705E-4</v>
      </c>
      <c r="P5" s="4">
        <f>((SUMIFS('psgr LDVs'!Q$82:Q$119,'psgr LDVs'!$A$82:$A$119,'BNVFE-LDVs-psgr'!$A5)))*'Calculations Etc'!$B$23/'Calculations Etc'!$B$29*'EPA Auto Trends 2022'!$B$3</f>
        <v>4.5263001592613935E-4</v>
      </c>
      <c r="Q5" s="4">
        <f>((SUMIFS('psgr LDVs'!R$82:R$119,'psgr LDVs'!$A$82:$A$119,'BNVFE-LDVs-psgr'!$A5)))*'Calculations Etc'!$B$23/'Calculations Etc'!$B$29*'EPA Auto Trends 2022'!$B$3</f>
        <v>4.5367403060863823E-4</v>
      </c>
      <c r="R5" s="4">
        <f>((SUMIFS('psgr LDVs'!S$82:S$119,'psgr LDVs'!$A$82:$A$119,'BNVFE-LDVs-psgr'!$A5)))*'Calculations Etc'!$B$23/'Calculations Etc'!$B$29*'EPA Auto Trends 2022'!$B$3</f>
        <v>4.5509702541521833E-4</v>
      </c>
      <c r="S5" s="4">
        <f>((SUMIFS('psgr LDVs'!T$82:T$119,'psgr LDVs'!$A$82:$A$119,'BNVFE-LDVs-psgr'!$A5)))*'Calculations Etc'!$B$23/'Calculations Etc'!$B$29*'EPA Auto Trends 2022'!$B$3</f>
        <v>4.5632605270766956E-4</v>
      </c>
      <c r="T5" s="4">
        <f>((SUMIFS('psgr LDVs'!U$82:U$119,'psgr LDVs'!$A$82:$A$119,'BNVFE-LDVs-psgr'!$A5)))*'Calculations Etc'!$B$23/'Calculations Etc'!$B$29*'EPA Auto Trends 2022'!$B$3</f>
        <v>4.5773099888512522E-4</v>
      </c>
      <c r="U5" s="4">
        <f>((SUMIFS('psgr LDVs'!V$82:V$119,'psgr LDVs'!$A$82:$A$119,'BNVFE-LDVs-psgr'!$A5)))*'Calculations Etc'!$B$23/'Calculations Etc'!$B$29*'EPA Auto Trends 2022'!$B$3</f>
        <v>4.5821744528746784E-4</v>
      </c>
      <c r="V5" s="4">
        <f>((SUMIFS('psgr LDVs'!W$82:W$119,'psgr LDVs'!$A$82:$A$119,'BNVFE-LDVs-psgr'!$A5)))*'Calculations Etc'!$B$23/'Calculations Etc'!$B$29*'EPA Auto Trends 2022'!$B$3</f>
        <v>4.5881268049317148E-4</v>
      </c>
      <c r="W5" s="4">
        <f>((SUMIFS('psgr LDVs'!X$82:X$119,'psgr LDVs'!$A$82:$A$119,'BNVFE-LDVs-psgr'!$A5)))*'Calculations Etc'!$B$23/'Calculations Etc'!$B$29*'EPA Auto Trends 2022'!$B$3</f>
        <v>4.5899094233070158E-4</v>
      </c>
      <c r="X5" s="4">
        <f>((SUMIFS('psgr LDVs'!Y$82:Y$119,'psgr LDVs'!$A$82:$A$119,'BNVFE-LDVs-psgr'!$A5)))*'Calculations Etc'!$B$23/'Calculations Etc'!$B$29*'EPA Auto Trends 2022'!$B$3</f>
        <v>4.5931420503415025E-4</v>
      </c>
      <c r="Y5" s="4">
        <f>((SUMIFS('psgr LDVs'!Z$82:Z$119,'psgr LDVs'!$A$82:$A$119,'BNVFE-LDVs-psgr'!$A5)))*'Calculations Etc'!$B$23/'Calculations Etc'!$B$29*'EPA Auto Trends 2022'!$B$3</f>
        <v>4.5870544153793057E-4</v>
      </c>
      <c r="Z5" s="4">
        <f>((SUMIFS('psgr LDVs'!AA$82:AA$119,'psgr LDVs'!$A$82:$A$119,'BNVFE-LDVs-psgr'!$A5)))*'Calculations Etc'!$B$23/'Calculations Etc'!$B$29*'EPA Auto Trends 2022'!$B$3</f>
        <v>4.584089610106891E-4</v>
      </c>
      <c r="AA5" s="4">
        <f>((SUMIFS('psgr LDVs'!AB$82:AB$119,'psgr LDVs'!$A$82:$A$119,'BNVFE-LDVs-psgr'!$A5)))*'Calculations Etc'!$B$23/'Calculations Etc'!$B$29*'EPA Auto Trends 2022'!$B$3</f>
        <v>4.5781993462527175E-4</v>
      </c>
      <c r="AB5" s="4">
        <f>((SUMIFS('psgr LDVs'!AC$82:AC$119,'psgr LDVs'!$A$82:$A$119,'BNVFE-LDVs-psgr'!$A5)))*'Calculations Etc'!$B$23/'Calculations Etc'!$B$29*'EPA Auto Trends 2022'!$B$3</f>
        <v>4.5749536457941731E-4</v>
      </c>
      <c r="AC5" s="4">
        <f>((SUMIFS('psgr LDVs'!AD$82:AD$119,'psgr LDVs'!$A$82:$A$119,'BNVFE-LDVs-psgr'!$A5)))*'Calculations Etc'!$B$23/'Calculations Etc'!$B$29*'EPA Auto Trends 2022'!$B$3</f>
        <v>4.5687733265413878E-4</v>
      </c>
      <c r="AD5" s="4">
        <f>((SUMIFS('psgr LDVs'!AE$82:AE$119,'psgr LDVs'!$A$82:$A$119,'BNVFE-LDVs-psgr'!$A5)))*'Calculations Etc'!$B$23/'Calculations Etc'!$B$29*'EPA Auto Trends 2022'!$B$3</f>
        <v>4.5823891780242144E-4</v>
      </c>
      <c r="AE5" s="4">
        <f>((SUMIFS('psgr LDVs'!AF$82:AF$119,'psgr LDVs'!$A$82:$A$119,'BNVFE-LDVs-psgr'!$A5)))*'Calculations Etc'!$B$23/'Calculations Etc'!$B$29*'EPA Auto Trends 2022'!$B$3</f>
        <v>4.5756640849424067E-4</v>
      </c>
      <c r="AF5" s="4">
        <f t="shared" si="1"/>
        <v>4.5756640849424067E-4</v>
      </c>
      <c r="AG5" s="4">
        <f t="shared" si="0"/>
        <v>4.5756640849424067E-4</v>
      </c>
      <c r="AH5" s="4">
        <f t="shared" si="0"/>
        <v>4.5756640849424067E-4</v>
      </c>
      <c r="AI5" s="4">
        <f t="shared" si="0"/>
        <v>4.5756640849424067E-4</v>
      </c>
      <c r="AJ5" s="4">
        <f t="shared" si="0"/>
        <v>4.5756640849424067E-4</v>
      </c>
      <c r="AK5" s="4">
        <f t="shared" si="0"/>
        <v>4.5756640849424067E-4</v>
      </c>
      <c r="AL5" s="4">
        <f t="shared" si="0"/>
        <v>4.5756640849424067E-4</v>
      </c>
      <c r="AM5" s="4">
        <f t="shared" si="0"/>
        <v>4.5756640849424067E-4</v>
      </c>
      <c r="AN5" s="4">
        <f t="shared" si="0"/>
        <v>4.5756640849424067E-4</v>
      </c>
      <c r="AO5" s="4">
        <f t="shared" si="0"/>
        <v>4.5756640849424067E-4</v>
      </c>
      <c r="AP5" s="4">
        <f t="shared" si="0"/>
        <v>4.5756640849424067E-4</v>
      </c>
      <c r="AQ5" s="4">
        <f t="shared" si="0"/>
        <v>4.5756640849424067E-4</v>
      </c>
      <c r="AR5" s="4">
        <f t="shared" si="0"/>
        <v>4.5756640849424067E-4</v>
      </c>
      <c r="AS5" s="4">
        <f t="shared" si="0"/>
        <v>4.5756640849424067E-4</v>
      </c>
      <c r="AT5" s="4">
        <f t="shared" si="0"/>
        <v>4.5756640849424067E-4</v>
      </c>
      <c r="AU5" s="4">
        <f t="shared" si="0"/>
        <v>4.5756640849424067E-4</v>
      </c>
      <c r="AV5" s="4">
        <f t="shared" si="0"/>
        <v>4.5756640849424067E-4</v>
      </c>
      <c r="AW5" s="4">
        <f t="shared" si="0"/>
        <v>4.5756640849424067E-4</v>
      </c>
      <c r="AX5" s="4">
        <f t="shared" si="0"/>
        <v>4.5756640849424067E-4</v>
      </c>
      <c r="AY5" s="4">
        <f t="shared" si="0"/>
        <v>4.5756640849424067E-4</v>
      </c>
      <c r="AZ5" s="4"/>
      <c r="BA5" s="4"/>
    </row>
    <row r="6" spans="1:53">
      <c r="A6" t="s">
        <v>116</v>
      </c>
      <c r="B6" s="4">
        <f>((SUMIFS('psgr LDVs'!C$82:C$119,'psgr LDVs'!$A$82:$A$119,'BNVFE-LDVs-psgr'!$A6)))*'Calculations Etc'!$B$23/'Calculations Etc'!$B$29*'EPA Auto Trends 2022'!$B$3</f>
        <v>6.5517280333083554E-4</v>
      </c>
      <c r="C6" s="4">
        <f>((SUMIFS('psgr LDVs'!D$82:D$119,'psgr LDVs'!$A$82:$A$119,'BNVFE-LDVs-psgr'!$A6)))*'Calculations Etc'!$B$23/'Calculations Etc'!$B$29*'EPA Auto Trends 2022'!$B$3</f>
        <v>6.0514507559113824E-4</v>
      </c>
      <c r="D6" s="4">
        <f>((SUMIFS('psgr LDVs'!E$82:E$119,'psgr LDVs'!$A$82:$A$119,'BNVFE-LDVs-psgr'!$A6)))*'Calculations Etc'!$B$23/'Calculations Etc'!$B$29*'EPA Auto Trends 2022'!$B$3</f>
        <v>6.0150704320725845E-4</v>
      </c>
      <c r="E6" s="4">
        <f>((SUMIFS('psgr LDVs'!F$82:F$119,'psgr LDVs'!$A$82:$A$119,'BNVFE-LDVs-psgr'!$A6)))*'Calculations Etc'!$B$23/'Calculations Etc'!$B$29*'EPA Auto Trends 2022'!$B$3</f>
        <v>6.1427035538190694E-4</v>
      </c>
      <c r="F6" s="4">
        <f>((SUMIFS('psgr LDVs'!G$82:G$119,'psgr LDVs'!$A$82:$A$119,'BNVFE-LDVs-psgr'!$A6)))*'Calculations Etc'!$B$23/'Calculations Etc'!$B$29*'EPA Auto Trends 2022'!$B$3</f>
        <v>6.3712460549070139E-4</v>
      </c>
      <c r="G6" s="4">
        <f>((SUMIFS('psgr LDVs'!H$82:H$119,'psgr LDVs'!$A$82:$A$119,'BNVFE-LDVs-psgr'!$A6)))*'Calculations Etc'!$B$23/'Calculations Etc'!$B$29*'EPA Auto Trends 2022'!$B$3</f>
        <v>6.4738616664415639E-4</v>
      </c>
      <c r="H6" s="4">
        <f>((SUMIFS('psgr LDVs'!I$82:I$119,'psgr LDVs'!$A$82:$A$119,'BNVFE-LDVs-psgr'!$A6)))*'Calculations Etc'!$B$23/'Calculations Etc'!$B$29*'EPA Auto Trends 2022'!$B$3</f>
        <v>6.5513359005477795E-4</v>
      </c>
      <c r="I6" s="4">
        <f>((SUMIFS('psgr LDVs'!J$82:J$119,'psgr LDVs'!$A$82:$A$119,'BNVFE-LDVs-psgr'!$A6)))*'Calculations Etc'!$B$23/'Calculations Etc'!$B$29*'EPA Auto Trends 2022'!$B$3</f>
        <v>6.7192511645025751E-4</v>
      </c>
      <c r="J6" s="4">
        <f>((SUMIFS('psgr LDVs'!K$82:K$119,'psgr LDVs'!$A$82:$A$119,'BNVFE-LDVs-psgr'!$A6)))*'Calculations Etc'!$B$23/'Calculations Etc'!$B$29*'EPA Auto Trends 2022'!$B$3</f>
        <v>6.7577275142821603E-4</v>
      </c>
      <c r="K6" s="4">
        <f>((SUMIFS('psgr LDVs'!L$82:L$119,'psgr LDVs'!$A$82:$A$119,'BNVFE-LDVs-psgr'!$A6)))*'Calculations Etc'!$B$23/'Calculations Etc'!$B$29*'EPA Auto Trends 2022'!$B$3</f>
        <v>6.7933446138261709E-4</v>
      </c>
      <c r="L6" s="4">
        <f>((SUMIFS('psgr LDVs'!M$82:M$119,'psgr LDVs'!$A$82:$A$119,'BNVFE-LDVs-psgr'!$A6)))*'Calculations Etc'!$B$23/'Calculations Etc'!$B$29*'EPA Auto Trends 2022'!$B$3</f>
        <v>6.8029519215282537E-4</v>
      </c>
      <c r="M6" s="4">
        <f>((SUMIFS('psgr LDVs'!N$82:N$119,'psgr LDVs'!$A$82:$A$119,'BNVFE-LDVs-psgr'!$A6)))*'Calculations Etc'!$B$23/'Calculations Etc'!$B$29*'EPA Auto Trends 2022'!$B$3</f>
        <v>6.8243036537951835E-4</v>
      </c>
      <c r="N6" s="4">
        <f>((SUMIFS('psgr LDVs'!O$82:O$119,'psgr LDVs'!$A$82:$A$119,'BNVFE-LDVs-psgr'!$A6)))*'Calculations Etc'!$B$23/'Calculations Etc'!$B$29*'EPA Auto Trends 2022'!$B$3</f>
        <v>6.8502370209035806E-4</v>
      </c>
      <c r="O6" s="4">
        <f>((SUMIFS('psgr LDVs'!P$82:P$119,'psgr LDVs'!$A$82:$A$119,'BNVFE-LDVs-psgr'!$A6)))*'Calculations Etc'!$B$23/'Calculations Etc'!$B$29*'EPA Auto Trends 2022'!$B$3</f>
        <v>6.8784464147818671E-4</v>
      </c>
      <c r="P6" s="4">
        <f>((SUMIFS('psgr LDVs'!Q$82:Q$119,'psgr LDVs'!$A$82:$A$119,'BNVFE-LDVs-psgr'!$A6)))*'Calculations Etc'!$B$23/'Calculations Etc'!$B$29*'EPA Auto Trends 2022'!$B$3</f>
        <v>6.9068440837210285E-4</v>
      </c>
      <c r="Q6" s="4">
        <f>((SUMIFS('psgr LDVs'!R$82:R$119,'psgr LDVs'!$A$82:$A$119,'BNVFE-LDVs-psgr'!$A6)))*'Calculations Etc'!$B$23/'Calculations Etc'!$B$29*'EPA Auto Trends 2022'!$B$3</f>
        <v>6.9349335772620044E-4</v>
      </c>
      <c r="R6" s="4">
        <f>((SUMIFS('psgr LDVs'!S$82:S$119,'psgr LDVs'!$A$82:$A$119,'BNVFE-LDVs-psgr'!$A6)))*'Calculations Etc'!$B$23/'Calculations Etc'!$B$29*'EPA Auto Trends 2022'!$B$3</f>
        <v>6.9575678906731286E-4</v>
      </c>
      <c r="S6" s="4">
        <f>((SUMIFS('psgr LDVs'!T$82:T$119,'psgr LDVs'!$A$82:$A$119,'BNVFE-LDVs-psgr'!$A6)))*'Calculations Etc'!$B$23/'Calculations Etc'!$B$29*'EPA Auto Trends 2022'!$B$3</f>
        <v>6.9777923827096409E-4</v>
      </c>
      <c r="T6" s="4">
        <f>((SUMIFS('psgr LDVs'!U$82:U$119,'psgr LDVs'!$A$82:$A$119,'BNVFE-LDVs-psgr'!$A6)))*'Calculations Etc'!$B$23/'Calculations Etc'!$B$29*'EPA Auto Trends 2022'!$B$3</f>
        <v>7.0046159489822399E-4</v>
      </c>
      <c r="U6" s="4">
        <f>((SUMIFS('psgr LDVs'!V$82:V$119,'psgr LDVs'!$A$82:$A$119,'BNVFE-LDVs-psgr'!$A6)))*'Calculations Etc'!$B$23/'Calculations Etc'!$B$29*'EPA Auto Trends 2022'!$B$3</f>
        <v>7.0126820554068138E-4</v>
      </c>
      <c r="V6" s="4">
        <f>((SUMIFS('psgr LDVs'!W$82:W$119,'psgr LDVs'!$A$82:$A$119,'BNVFE-LDVs-psgr'!$A6)))*'Calculations Etc'!$B$23/'Calculations Etc'!$B$29*'EPA Auto Trends 2022'!$B$3</f>
        <v>7.0187448889172854E-4</v>
      </c>
      <c r="W6" s="4">
        <f>((SUMIFS('psgr LDVs'!X$82:X$119,'psgr LDVs'!$A$82:$A$119,'BNVFE-LDVs-psgr'!$A6)))*'Calculations Etc'!$B$23/'Calculations Etc'!$B$29*'EPA Auto Trends 2022'!$B$3</f>
        <v>7.0235628151829209E-4</v>
      </c>
      <c r="X6" s="4">
        <f>((SUMIFS('psgr LDVs'!Y$82:Y$119,'psgr LDVs'!$A$82:$A$119,'BNVFE-LDVs-psgr'!$A6)))*'Calculations Etc'!$B$23/'Calculations Etc'!$B$29*'EPA Auto Trends 2022'!$B$3</f>
        <v>7.0245879124624332E-4</v>
      </c>
      <c r="Y6" s="4">
        <f>((SUMIFS('psgr LDVs'!Z$82:Z$119,'psgr LDVs'!$A$82:$A$119,'BNVFE-LDVs-psgr'!$A6)))*'Calculations Etc'!$B$23/'Calculations Etc'!$B$29*'EPA Auto Trends 2022'!$B$3</f>
        <v>7.0208138504586923E-4</v>
      </c>
      <c r="Z6" s="4">
        <f>((SUMIFS('psgr LDVs'!AA$82:AA$119,'psgr LDVs'!$A$82:$A$119,'BNVFE-LDVs-psgr'!$A6)))*'Calculations Etc'!$B$23/'Calculations Etc'!$B$29*'EPA Auto Trends 2022'!$B$3</f>
        <v>7.0164276868927991E-4</v>
      </c>
      <c r="AA6" s="4">
        <f>((SUMIFS('psgr LDVs'!AB$82:AB$119,'psgr LDVs'!$A$82:$A$119,'BNVFE-LDVs-psgr'!$A6)))*'Calculations Etc'!$B$23/'Calculations Etc'!$B$29*'EPA Auto Trends 2022'!$B$3</f>
        <v>7.0187587901977887E-4</v>
      </c>
      <c r="AB6" s="4">
        <f>((SUMIFS('psgr LDVs'!AC$82:AC$119,'psgr LDVs'!$A$82:$A$119,'BNVFE-LDVs-psgr'!$A6)))*'Calculations Etc'!$B$23/'Calculations Etc'!$B$29*'EPA Auto Trends 2022'!$B$3</f>
        <v>7.0121740957167211E-4</v>
      </c>
      <c r="AC6" s="4">
        <f>((SUMIFS('psgr LDVs'!AD$82:AD$119,'psgr LDVs'!$A$82:$A$119,'BNVFE-LDVs-psgr'!$A6)))*'Calculations Etc'!$B$23/'Calculations Etc'!$B$29*'EPA Auto Trends 2022'!$B$3</f>
        <v>7.0084703451029598E-4</v>
      </c>
      <c r="AD6" s="4">
        <f>((SUMIFS('psgr LDVs'!AE$82:AE$119,'psgr LDVs'!$A$82:$A$119,'BNVFE-LDVs-psgr'!$A6)))*'Calculations Etc'!$B$23/'Calculations Etc'!$B$29*'EPA Auto Trends 2022'!$B$3</f>
        <v>7.0243269074363234E-4</v>
      </c>
      <c r="AE6" s="4">
        <f>((SUMIFS('psgr LDVs'!AF$82:AF$119,'psgr LDVs'!$A$82:$A$119,'BNVFE-LDVs-psgr'!$A6)))*'Calculations Etc'!$B$23/'Calculations Etc'!$B$29*'EPA Auto Trends 2022'!$B$3</f>
        <v>7.0193181770471214E-4</v>
      </c>
      <c r="AF6" s="4">
        <f t="shared" si="1"/>
        <v>7.0193181770471214E-4</v>
      </c>
      <c r="AG6" s="4">
        <f t="shared" si="0"/>
        <v>7.0193181770471214E-4</v>
      </c>
      <c r="AH6" s="4">
        <f t="shared" si="0"/>
        <v>7.0193181770471214E-4</v>
      </c>
      <c r="AI6" s="4">
        <f t="shared" si="0"/>
        <v>7.0193181770471214E-4</v>
      </c>
      <c r="AJ6" s="4">
        <f t="shared" si="0"/>
        <v>7.0193181770471214E-4</v>
      </c>
      <c r="AK6" s="4">
        <f t="shared" si="0"/>
        <v>7.0193181770471214E-4</v>
      </c>
      <c r="AL6" s="4">
        <f t="shared" si="0"/>
        <v>7.0193181770471214E-4</v>
      </c>
      <c r="AM6" s="4">
        <f t="shared" si="0"/>
        <v>7.0193181770471214E-4</v>
      </c>
      <c r="AN6" s="4">
        <f t="shared" si="0"/>
        <v>7.0193181770471214E-4</v>
      </c>
      <c r="AO6" s="4">
        <f t="shared" si="0"/>
        <v>7.0193181770471214E-4</v>
      </c>
      <c r="AP6" s="4">
        <f t="shared" si="0"/>
        <v>7.0193181770471214E-4</v>
      </c>
      <c r="AQ6" s="4">
        <f t="shared" si="0"/>
        <v>7.0193181770471214E-4</v>
      </c>
      <c r="AR6" s="4">
        <f t="shared" si="0"/>
        <v>7.0193181770471214E-4</v>
      </c>
      <c r="AS6" s="4">
        <f t="shared" si="0"/>
        <v>7.0193181770471214E-4</v>
      </c>
      <c r="AT6" s="4">
        <f t="shared" si="0"/>
        <v>7.0193181770471214E-4</v>
      </c>
      <c r="AU6" s="4">
        <f t="shared" si="0"/>
        <v>7.0193181770471214E-4</v>
      </c>
      <c r="AV6" s="4">
        <f t="shared" si="0"/>
        <v>7.0193181770471214E-4</v>
      </c>
      <c r="AW6" s="4">
        <f t="shared" si="0"/>
        <v>7.0193181770471214E-4</v>
      </c>
      <c r="AX6" s="4">
        <f t="shared" si="0"/>
        <v>7.0193181770471214E-4</v>
      </c>
      <c r="AY6" s="4">
        <f t="shared" si="0"/>
        <v>7.0193181770471214E-4</v>
      </c>
      <c r="AZ6" s="4"/>
      <c r="BA6" s="4"/>
    </row>
    <row r="7" spans="1:53">
      <c r="A7" t="s">
        <v>853</v>
      </c>
      <c r="B7" s="4">
        <f>((SUMIFS('psgr LDVs'!C$82:C$119,'psgr LDVs'!$A$82:$A$119,'BNVFE-LDVs-psgr'!$A7)))*'Calculations Etc'!$B$23/'Calculations Etc'!$B$29*'EPA Auto Trends 2022'!$B$3</f>
        <v>3.6045503701553509E-4</v>
      </c>
      <c r="C7" s="4">
        <f>((SUMIFS('psgr LDVs'!D$82:D$119,'psgr LDVs'!$A$82:$A$119,'BNVFE-LDVs-psgr'!$A7)))*'Calculations Etc'!$B$23/'Calculations Etc'!$B$29*'EPA Auto Trends 2022'!$B$3</f>
        <v>3.5950684514816466E-4</v>
      </c>
      <c r="D7" s="4">
        <f>((SUMIFS('psgr LDVs'!E$82:E$119,'psgr LDVs'!$A$82:$A$119,'BNVFE-LDVs-psgr'!$A7)))*'Calculations Etc'!$B$23/'Calculations Etc'!$B$29*'EPA Auto Trends 2022'!$B$3</f>
        <v>3.7560487909735457E-4</v>
      </c>
      <c r="E7" s="4">
        <f>((SUMIFS('psgr LDVs'!F$82:F$119,'psgr LDVs'!$A$82:$A$119,'BNVFE-LDVs-psgr'!$A7)))*'Calculations Etc'!$B$23/'Calculations Etc'!$B$29*'EPA Auto Trends 2022'!$B$3</f>
        <v>3.7971585214712964E-4</v>
      </c>
      <c r="F7" s="4">
        <f>((SUMIFS('psgr LDVs'!G$82:G$119,'psgr LDVs'!$A$82:$A$119,'BNVFE-LDVs-psgr'!$A7)))*'Calculations Etc'!$B$23/'Calculations Etc'!$B$29*'EPA Auto Trends 2022'!$B$3</f>
        <v>3.9181403193273731E-4</v>
      </c>
      <c r="G7" s="4">
        <f>((SUMIFS('psgr LDVs'!H$82:H$119,'psgr LDVs'!$A$82:$A$119,'BNVFE-LDVs-psgr'!$A7)))*'Calculations Etc'!$B$23/'Calculations Etc'!$B$29*'EPA Auto Trends 2022'!$B$3</f>
        <v>3.9880573963794092E-4</v>
      </c>
      <c r="H7" s="4">
        <f>((SUMIFS('psgr LDVs'!I$82:I$119,'psgr LDVs'!$A$82:$A$119,'BNVFE-LDVs-psgr'!$A7)))*'Calculations Etc'!$B$23/'Calculations Etc'!$B$29*'EPA Auto Trends 2022'!$B$3</f>
        <v>4.0115976169978224E-4</v>
      </c>
      <c r="I7" s="4">
        <f>((SUMIFS('psgr LDVs'!J$82:J$119,'psgr LDVs'!$A$82:$A$119,'BNVFE-LDVs-psgr'!$A7)))*'Calculations Etc'!$B$23/'Calculations Etc'!$B$29*'EPA Auto Trends 2022'!$B$3</f>
        <v>4.1153349812879397E-4</v>
      </c>
      <c r="J7" s="4">
        <f>((SUMIFS('psgr LDVs'!K$82:K$119,'psgr LDVs'!$A$82:$A$119,'BNVFE-LDVs-psgr'!$A7)))*'Calculations Etc'!$B$23/'Calculations Etc'!$B$29*'EPA Auto Trends 2022'!$B$3</f>
        <v>4.1265933176568687E-4</v>
      </c>
      <c r="K7" s="4">
        <f>((SUMIFS('psgr LDVs'!L$82:L$119,'psgr LDVs'!$A$82:$A$119,'BNVFE-LDVs-psgr'!$A7)))*'Calculations Etc'!$B$23/'Calculations Etc'!$B$29*'EPA Auto Trends 2022'!$B$3</f>
        <v>4.129117958327599E-4</v>
      </c>
      <c r="L7" s="4">
        <f>((SUMIFS('psgr LDVs'!M$82:M$119,'psgr LDVs'!$A$82:$A$119,'BNVFE-LDVs-psgr'!$A7)))*'Calculations Etc'!$B$23/'Calculations Etc'!$B$29*'EPA Auto Trends 2022'!$B$3</f>
        <v>4.1327833609856163E-4</v>
      </c>
      <c r="M7" s="4">
        <f>((SUMIFS('psgr LDVs'!N$82:N$119,'psgr LDVs'!$A$82:$A$119,'BNVFE-LDVs-psgr'!$A7)))*'Calculations Etc'!$B$23/'Calculations Etc'!$B$29*'EPA Auto Trends 2022'!$B$3</f>
        <v>4.1383220593268312E-4</v>
      </c>
      <c r="N7" s="4">
        <f>((SUMIFS('psgr LDVs'!O$82:O$119,'psgr LDVs'!$A$82:$A$119,'BNVFE-LDVs-psgr'!$A7)))*'Calculations Etc'!$B$23/'Calculations Etc'!$B$29*'EPA Auto Trends 2022'!$B$3</f>
        <v>4.1515854913946708E-4</v>
      </c>
      <c r="O7" s="4">
        <f>((SUMIFS('psgr LDVs'!P$82:P$119,'psgr LDVs'!$A$82:$A$119,'BNVFE-LDVs-psgr'!$A7)))*'Calculations Etc'!$B$23/'Calculations Etc'!$B$29*'EPA Auto Trends 2022'!$B$3</f>
        <v>4.1645840924083266E-4</v>
      </c>
      <c r="P7" s="4">
        <f>((SUMIFS('psgr LDVs'!Q$82:Q$119,'psgr LDVs'!$A$82:$A$119,'BNVFE-LDVs-psgr'!$A7)))*'Calculations Etc'!$B$23/'Calculations Etc'!$B$29*'EPA Auto Trends 2022'!$B$3</f>
        <v>4.1783871648228943E-4</v>
      </c>
      <c r="Q7" s="4">
        <f>((SUMIFS('psgr LDVs'!R$82:R$119,'psgr LDVs'!$A$82:$A$119,'BNVFE-LDVs-psgr'!$A7)))*'Calculations Etc'!$B$23/'Calculations Etc'!$B$29*'EPA Auto Trends 2022'!$B$3</f>
        <v>4.185963043514945E-4</v>
      </c>
      <c r="R7" s="4">
        <f>((SUMIFS('psgr LDVs'!S$82:S$119,'psgr LDVs'!$A$82:$A$119,'BNVFE-LDVs-psgr'!$A7)))*'Calculations Etc'!$B$23/'Calculations Etc'!$B$29*'EPA Auto Trends 2022'!$B$3</f>
        <v>4.1957711242621983E-4</v>
      </c>
      <c r="S7" s="4">
        <f>((SUMIFS('psgr LDVs'!T$82:T$119,'psgr LDVs'!$A$82:$A$119,'BNVFE-LDVs-psgr'!$A7)))*'Calculations Etc'!$B$23/'Calculations Etc'!$B$29*'EPA Auto Trends 2022'!$B$3</f>
        <v>4.2039727289771742E-4</v>
      </c>
      <c r="T7" s="4">
        <f>((SUMIFS('psgr LDVs'!U$82:U$119,'psgr LDVs'!$A$82:$A$119,'BNVFE-LDVs-psgr'!$A7)))*'Calculations Etc'!$B$23/'Calculations Etc'!$B$29*'EPA Auto Trends 2022'!$B$3</f>
        <v>4.2149458289914189E-4</v>
      </c>
      <c r="U7" s="4">
        <f>((SUMIFS('psgr LDVs'!V$82:V$119,'psgr LDVs'!$A$82:$A$119,'BNVFE-LDVs-psgr'!$A7)))*'Calculations Etc'!$B$23/'Calculations Etc'!$B$29*'EPA Auto Trends 2022'!$B$3</f>
        <v>4.2162480789881447E-4</v>
      </c>
      <c r="V7" s="4">
        <f>((SUMIFS('psgr LDVs'!W$82:W$119,'psgr LDVs'!$A$82:$A$119,'BNVFE-LDVs-psgr'!$A7)))*'Calculations Etc'!$B$23/'Calculations Etc'!$B$29*'EPA Auto Trends 2022'!$B$3</f>
        <v>4.2172822917568159E-4</v>
      </c>
      <c r="W7" s="4">
        <f>((SUMIFS('psgr LDVs'!X$82:X$119,'psgr LDVs'!$A$82:$A$119,'BNVFE-LDVs-psgr'!$A7)))*'Calculations Etc'!$B$23/'Calculations Etc'!$B$29*'EPA Auto Trends 2022'!$B$3</f>
        <v>4.2146361886612633E-4</v>
      </c>
      <c r="X7" s="4">
        <f>((SUMIFS('psgr LDVs'!Y$82:Y$119,'psgr LDVs'!$A$82:$A$119,'BNVFE-LDVs-psgr'!$A7)))*'Calculations Etc'!$B$23/'Calculations Etc'!$B$29*'EPA Auto Trends 2022'!$B$3</f>
        <v>4.2111122291148745E-4</v>
      </c>
      <c r="Y7" s="4">
        <f>((SUMIFS('psgr LDVs'!Z$82:Z$119,'psgr LDVs'!$A$82:$A$119,'BNVFE-LDVs-psgr'!$A7)))*'Calculations Etc'!$B$23/'Calculations Etc'!$B$29*'EPA Auto Trends 2022'!$B$3</f>
        <v>4.1994581639741166E-4</v>
      </c>
      <c r="Z7" s="4">
        <f>((SUMIFS('psgr LDVs'!AA$82:AA$119,'psgr LDVs'!$A$82:$A$119,'BNVFE-LDVs-psgr'!$A7)))*'Calculations Etc'!$B$23/'Calculations Etc'!$B$29*'EPA Auto Trends 2022'!$B$3</f>
        <v>4.190906180766014E-4</v>
      </c>
      <c r="AA7" s="4">
        <f>((SUMIFS('psgr LDVs'!AB$82:AB$119,'psgr LDVs'!$A$82:$A$119,'BNVFE-LDVs-psgr'!$A7)))*'Calculations Etc'!$B$23/'Calculations Etc'!$B$29*'EPA Auto Trends 2022'!$B$3</f>
        <v>4.1770702521979762E-4</v>
      </c>
      <c r="AB7" s="4">
        <f>((SUMIFS('psgr LDVs'!AC$82:AC$119,'psgr LDVs'!$A$82:$A$119,'BNVFE-LDVs-psgr'!$A7)))*'Calculations Etc'!$B$23/'Calculations Etc'!$B$29*'EPA Auto Trends 2022'!$B$3</f>
        <v>4.170356261122462E-4</v>
      </c>
      <c r="AC7" s="4">
        <f>((SUMIFS('psgr LDVs'!AD$82:AD$119,'psgr LDVs'!$A$82:$A$119,'BNVFE-LDVs-psgr'!$A7)))*'Calculations Etc'!$B$23/'Calculations Etc'!$B$29*'EPA Auto Trends 2022'!$B$3</f>
        <v>4.1601977841646405E-4</v>
      </c>
      <c r="AD7" s="4">
        <f>((SUMIFS('psgr LDVs'!AE$82:AE$119,'psgr LDVs'!$A$82:$A$119,'BNVFE-LDVs-psgr'!$A7)))*'Calculations Etc'!$B$23/'Calculations Etc'!$B$29*'EPA Auto Trends 2022'!$B$3</f>
        <v>4.1673941788640924E-4</v>
      </c>
      <c r="AE7" s="4">
        <f>((SUMIFS('psgr LDVs'!AF$82:AF$119,'psgr LDVs'!$A$82:$A$119,'BNVFE-LDVs-psgr'!$A7)))*'Calculations Etc'!$B$23/'Calculations Etc'!$B$29*'EPA Auto Trends 2022'!$B$3</f>
        <v>4.1566874700402494E-4</v>
      </c>
      <c r="AF7" s="4">
        <f t="shared" si="1"/>
        <v>4.1566874700402494E-4</v>
      </c>
      <c r="AG7" s="4">
        <f t="shared" si="0"/>
        <v>4.1566874700402494E-4</v>
      </c>
      <c r="AH7" s="4">
        <f t="shared" si="0"/>
        <v>4.1566874700402494E-4</v>
      </c>
      <c r="AI7" s="4">
        <f t="shared" si="0"/>
        <v>4.1566874700402494E-4</v>
      </c>
      <c r="AJ7" s="4">
        <f t="shared" si="0"/>
        <v>4.1566874700402494E-4</v>
      </c>
      <c r="AK7" s="4">
        <f t="shared" si="0"/>
        <v>4.1566874700402494E-4</v>
      </c>
      <c r="AL7" s="4">
        <f t="shared" si="0"/>
        <v>4.1566874700402494E-4</v>
      </c>
      <c r="AM7" s="4">
        <f t="shared" si="0"/>
        <v>4.1566874700402494E-4</v>
      </c>
      <c r="AN7" s="4">
        <f t="shared" si="0"/>
        <v>4.1566874700402494E-4</v>
      </c>
      <c r="AO7" s="4">
        <f t="shared" si="0"/>
        <v>4.1566874700402494E-4</v>
      </c>
      <c r="AP7" s="4">
        <f t="shared" si="0"/>
        <v>4.1566874700402494E-4</v>
      </c>
      <c r="AQ7" s="4">
        <f t="shared" si="0"/>
        <v>4.1566874700402494E-4</v>
      </c>
      <c r="AR7" s="4">
        <f t="shared" si="0"/>
        <v>4.1566874700402494E-4</v>
      </c>
      <c r="AS7" s="4">
        <f t="shared" si="0"/>
        <v>4.1566874700402494E-4</v>
      </c>
      <c r="AT7" s="4">
        <f t="shared" si="0"/>
        <v>4.1566874700402494E-4</v>
      </c>
      <c r="AU7" s="4">
        <f t="shared" si="0"/>
        <v>4.1566874700402494E-4</v>
      </c>
      <c r="AV7" s="4">
        <f t="shared" si="0"/>
        <v>4.1566874700402494E-4</v>
      </c>
      <c r="AW7" s="4">
        <f t="shared" si="0"/>
        <v>4.1566874700402494E-4</v>
      </c>
      <c r="AX7" s="4">
        <f t="shared" si="0"/>
        <v>4.1566874700402494E-4</v>
      </c>
      <c r="AY7" s="4">
        <f t="shared" si="0"/>
        <v>4.1566874700402494E-4</v>
      </c>
      <c r="AZ7" s="4"/>
      <c r="BA7" s="4"/>
    </row>
    <row r="8" spans="1:53">
      <c r="A8" t="s">
        <v>854</v>
      </c>
      <c r="B8" s="4">
        <f>((SUMIFS('psgr LDVs'!C$82:C$119,'psgr LDVs'!$A$82:$A$119,'BNVFE-LDVs-psgr'!$A8)))*'Calculations Etc'!$B$23/'Calculations Etc'!$B$29*'EPA Auto Trends 2022'!$B$3</f>
        <v>5.8311378364830837E-4</v>
      </c>
      <c r="C8" s="4">
        <f>((SUMIFS('psgr LDVs'!D$82:D$119,'psgr LDVs'!$A$82:$A$119,'BNVFE-LDVs-psgr'!$A8)))*'Calculations Etc'!$B$23/'Calculations Etc'!$B$29*'EPA Auto Trends 2022'!$B$3</f>
        <v>5.7223208730528745E-4</v>
      </c>
      <c r="D8" s="4">
        <f>((SUMIFS('psgr LDVs'!E$82:E$119,'psgr LDVs'!$A$82:$A$119,'BNVFE-LDVs-psgr'!$A8)))*'Calculations Etc'!$B$23/'Calculations Etc'!$B$29*'EPA Auto Trends 2022'!$B$3</f>
        <v>5.6894733626181731E-4</v>
      </c>
      <c r="E8" s="4">
        <f>((SUMIFS('psgr LDVs'!F$82:F$119,'psgr LDVs'!$A$82:$A$119,'BNVFE-LDVs-psgr'!$A8)))*'Calculations Etc'!$B$23/'Calculations Etc'!$B$29*'EPA Auto Trends 2022'!$B$3</f>
        <v>5.6725048162098066E-4</v>
      </c>
      <c r="F8" s="4">
        <f>((SUMIFS('psgr LDVs'!G$82:G$119,'psgr LDVs'!$A$82:$A$119,'BNVFE-LDVs-psgr'!$A8)))*'Calculations Etc'!$B$23/'Calculations Etc'!$B$29*'EPA Auto Trends 2022'!$B$3</f>
        <v>5.6996008314341522E-4</v>
      </c>
      <c r="G8" s="4">
        <f>((SUMIFS('psgr LDVs'!H$82:H$119,'psgr LDVs'!$A$82:$A$119,'BNVFE-LDVs-psgr'!$A8)))*'Calculations Etc'!$B$23/'Calculations Etc'!$B$29*'EPA Auto Trends 2022'!$B$3</f>
        <v>5.6951816703823988E-4</v>
      </c>
      <c r="H8" s="4">
        <f>((SUMIFS('psgr LDVs'!I$82:I$119,'psgr LDVs'!$A$82:$A$119,'BNVFE-LDVs-psgr'!$A8)))*'Calculations Etc'!$B$23/'Calculations Etc'!$B$29*'EPA Auto Trends 2022'!$B$3</f>
        <v>5.7010978594149338E-4</v>
      </c>
      <c r="I8" s="4">
        <f>((SUMIFS('psgr LDVs'!J$82:J$119,'psgr LDVs'!$A$82:$A$119,'BNVFE-LDVs-psgr'!$A8)))*'Calculations Etc'!$B$23/'Calculations Etc'!$B$29*'EPA Auto Trends 2022'!$B$3</f>
        <v>5.7487956261865754E-4</v>
      </c>
      <c r="J8" s="4">
        <f>((SUMIFS('psgr LDVs'!K$82:K$119,'psgr LDVs'!$A$82:$A$119,'BNVFE-LDVs-psgr'!$A8)))*'Calculations Etc'!$B$23/'Calculations Etc'!$B$29*'EPA Auto Trends 2022'!$B$3</f>
        <v>5.7443519462267441E-4</v>
      </c>
      <c r="K8" s="4">
        <f>((SUMIFS('psgr LDVs'!L$82:L$119,'psgr LDVs'!$A$82:$A$119,'BNVFE-LDVs-psgr'!$A8)))*'Calculations Etc'!$B$23/'Calculations Etc'!$B$29*'EPA Auto Trends 2022'!$B$3</f>
        <v>5.7407101696939681E-4</v>
      </c>
      <c r="L8" s="4">
        <f>((SUMIFS('psgr LDVs'!M$82:M$119,'psgr LDVs'!$A$82:$A$119,'BNVFE-LDVs-psgr'!$A8)))*'Calculations Etc'!$B$23/'Calculations Etc'!$B$29*'EPA Auto Trends 2022'!$B$3</f>
        <v>5.7368079332420063E-4</v>
      </c>
      <c r="M8" s="4">
        <f>((SUMIFS('psgr LDVs'!N$82:N$119,'psgr LDVs'!$A$82:$A$119,'BNVFE-LDVs-psgr'!$A8)))*'Calculations Etc'!$B$23/'Calculations Etc'!$B$29*'EPA Auto Trends 2022'!$B$3</f>
        <v>5.7338591052819412E-4</v>
      </c>
      <c r="N8" s="4">
        <f>((SUMIFS('psgr LDVs'!O$82:O$119,'psgr LDVs'!$A$82:$A$119,'BNVFE-LDVs-psgr'!$A8)))*'Calculations Etc'!$B$23/'Calculations Etc'!$B$29*'EPA Auto Trends 2022'!$B$3</f>
        <v>5.7352870427450646E-4</v>
      </c>
      <c r="O8" s="4">
        <f>((SUMIFS('psgr LDVs'!P$82:P$119,'psgr LDVs'!$A$82:$A$119,'BNVFE-LDVs-psgr'!$A8)))*'Calculations Etc'!$B$23/'Calculations Etc'!$B$29*'EPA Auto Trends 2022'!$B$3</f>
        <v>5.7404524281558721E-4</v>
      </c>
      <c r="P8" s="4">
        <f>((SUMIFS('psgr LDVs'!Q$82:Q$119,'psgr LDVs'!$A$82:$A$119,'BNVFE-LDVs-psgr'!$A8)))*'Calculations Etc'!$B$23/'Calculations Etc'!$B$29*'EPA Auto Trends 2022'!$B$3</f>
        <v>5.7495598374617473E-4</v>
      </c>
      <c r="Q8" s="4">
        <f>((SUMIFS('psgr LDVs'!R$82:R$119,'psgr LDVs'!$A$82:$A$119,'BNVFE-LDVs-psgr'!$A8)))*'Calculations Etc'!$B$23/'Calculations Etc'!$B$29*'EPA Auto Trends 2022'!$B$3</f>
        <v>5.7567197447162301E-4</v>
      </c>
      <c r="R8" s="4">
        <f>((SUMIFS('psgr LDVs'!S$82:S$119,'psgr LDVs'!$A$82:$A$119,'BNVFE-LDVs-psgr'!$A8)))*'Calculations Etc'!$B$23/'Calculations Etc'!$B$29*'EPA Auto Trends 2022'!$B$3</f>
        <v>5.7606741774479436E-4</v>
      </c>
      <c r="S8" s="4">
        <f>((SUMIFS('psgr LDVs'!T$82:T$119,'psgr LDVs'!$A$82:$A$119,'BNVFE-LDVs-psgr'!$A8)))*'Calculations Etc'!$B$23/'Calculations Etc'!$B$29*'EPA Auto Trends 2022'!$B$3</f>
        <v>5.7607237499356242E-4</v>
      </c>
      <c r="T8" s="4">
        <f>((SUMIFS('psgr LDVs'!U$82:U$119,'psgr LDVs'!$A$82:$A$119,'BNVFE-LDVs-psgr'!$A8)))*'Calculations Etc'!$B$23/'Calculations Etc'!$B$29*'EPA Auto Trends 2022'!$B$3</f>
        <v>5.762329043721763E-4</v>
      </c>
      <c r="U8" s="4">
        <f>((SUMIFS('psgr LDVs'!V$82:V$119,'psgr LDVs'!$A$82:$A$119,'BNVFE-LDVs-psgr'!$A8)))*'Calculations Etc'!$B$23/'Calculations Etc'!$B$29*'EPA Auto Trends 2022'!$B$3</f>
        <v>5.7598405732017636E-4</v>
      </c>
      <c r="V8" s="4">
        <f>((SUMIFS('psgr LDVs'!W$82:W$119,'psgr LDVs'!$A$82:$A$119,'BNVFE-LDVs-psgr'!$A8)))*'Calculations Etc'!$B$23/'Calculations Etc'!$B$29*'EPA Auto Trends 2022'!$B$3</f>
        <v>5.7576783576552626E-4</v>
      </c>
      <c r="W8" s="4">
        <f>((SUMIFS('psgr LDVs'!X$82:X$119,'psgr LDVs'!$A$82:$A$119,'BNVFE-LDVs-psgr'!$A8)))*'Calculations Etc'!$B$23/'Calculations Etc'!$B$29*'EPA Auto Trends 2022'!$B$3</f>
        <v>5.7552143636232329E-4</v>
      </c>
      <c r="X8" s="4">
        <f>((SUMIFS('psgr LDVs'!Y$82:Y$119,'psgr LDVs'!$A$82:$A$119,'BNVFE-LDVs-psgr'!$A8)))*'Calculations Etc'!$B$23/'Calculations Etc'!$B$29*'EPA Auto Trends 2022'!$B$3</f>
        <v>5.7518244213933473E-4</v>
      </c>
      <c r="Y8" s="4">
        <f>((SUMIFS('psgr LDVs'!Z$82:Z$119,'psgr LDVs'!$A$82:$A$119,'BNVFE-LDVs-psgr'!$A8)))*'Calculations Etc'!$B$23/'Calculations Etc'!$B$29*'EPA Auto Trends 2022'!$B$3</f>
        <v>5.7458173195686134E-4</v>
      </c>
      <c r="Z8" s="4">
        <f>((SUMIFS('psgr LDVs'!AA$82:AA$119,'psgr LDVs'!$A$82:$A$119,'BNVFE-LDVs-psgr'!$A8)))*'Calculations Etc'!$B$23/'Calculations Etc'!$B$29*'EPA Auto Trends 2022'!$B$3</f>
        <v>5.7415134865799545E-4</v>
      </c>
      <c r="AA8" s="4">
        <f>((SUMIFS('psgr LDVs'!AB$82:AB$119,'psgr LDVs'!$A$82:$A$119,'BNVFE-LDVs-psgr'!$A8)))*'Calculations Etc'!$B$23/'Calculations Etc'!$B$29*'EPA Auto Trends 2022'!$B$3</f>
        <v>5.7420812373722705E-4</v>
      </c>
      <c r="AB8" s="4">
        <f>((SUMIFS('psgr LDVs'!AC$82:AC$119,'psgr LDVs'!$A$82:$A$119,'BNVFE-LDVs-psgr'!$A8)))*'Calculations Etc'!$B$23/'Calculations Etc'!$B$29*'EPA Auto Trends 2022'!$B$3</f>
        <v>5.7395891913116653E-4</v>
      </c>
      <c r="AC8" s="4">
        <f>((SUMIFS('psgr LDVs'!AD$82:AD$119,'psgr LDVs'!$A$82:$A$119,'BNVFE-LDVs-psgr'!$A8)))*'Calculations Etc'!$B$23/'Calculations Etc'!$B$29*'EPA Auto Trends 2022'!$B$3</f>
        <v>5.7361920437307709E-4</v>
      </c>
      <c r="AD8" s="4">
        <f>((SUMIFS('psgr LDVs'!AE$82:AE$119,'psgr LDVs'!$A$82:$A$119,'BNVFE-LDVs-psgr'!$A8)))*'Calculations Etc'!$B$23/'Calculations Etc'!$B$29*'EPA Auto Trends 2022'!$B$3</f>
        <v>5.7393876788858417E-4</v>
      </c>
      <c r="AE8" s="4">
        <f>((SUMIFS('psgr LDVs'!AF$82:AF$119,'psgr LDVs'!$A$82:$A$119,'BNVFE-LDVs-psgr'!$A8)))*'Calculations Etc'!$B$23/'Calculations Etc'!$B$29*'EPA Auto Trends 2022'!$B$3</f>
        <v>5.7343895733650446E-4</v>
      </c>
      <c r="AF8" s="4">
        <f t="shared" si="1"/>
        <v>5.7343895733650446E-4</v>
      </c>
      <c r="AG8" s="4">
        <f t="shared" si="0"/>
        <v>5.7343895733650446E-4</v>
      </c>
      <c r="AH8" s="4">
        <f t="shared" si="0"/>
        <v>5.7343895733650446E-4</v>
      </c>
      <c r="AI8" s="4">
        <f t="shared" si="0"/>
        <v>5.7343895733650446E-4</v>
      </c>
      <c r="AJ8" s="4">
        <f t="shared" si="0"/>
        <v>5.7343895733650446E-4</v>
      </c>
      <c r="AK8" s="4">
        <f t="shared" si="0"/>
        <v>5.7343895733650446E-4</v>
      </c>
      <c r="AL8" s="4">
        <f t="shared" si="0"/>
        <v>5.7343895733650446E-4</v>
      </c>
      <c r="AM8" s="4">
        <f t="shared" si="0"/>
        <v>5.7343895733650446E-4</v>
      </c>
      <c r="AN8" s="4">
        <f t="shared" si="0"/>
        <v>5.7343895733650446E-4</v>
      </c>
      <c r="AO8" s="4">
        <f t="shared" si="0"/>
        <v>5.7343895733650446E-4</v>
      </c>
      <c r="AP8" s="4">
        <f t="shared" si="0"/>
        <v>5.7343895733650446E-4</v>
      </c>
      <c r="AQ8" s="4">
        <f t="shared" si="0"/>
        <v>5.7343895733650446E-4</v>
      </c>
      <c r="AR8" s="4">
        <f t="shared" si="0"/>
        <v>5.7343895733650446E-4</v>
      </c>
      <c r="AS8" s="4">
        <f t="shared" si="0"/>
        <v>5.7343895733650446E-4</v>
      </c>
      <c r="AT8" s="4">
        <f t="shared" si="0"/>
        <v>5.7343895733650446E-4</v>
      </c>
      <c r="AU8" s="4">
        <f t="shared" si="0"/>
        <v>5.7343895733650446E-4</v>
      </c>
      <c r="AV8" s="4">
        <f t="shared" si="0"/>
        <v>5.7343895733650446E-4</v>
      </c>
      <c r="AW8" s="4">
        <f t="shared" si="0"/>
        <v>5.7343895733650446E-4</v>
      </c>
      <c r="AX8" s="4">
        <f t="shared" si="0"/>
        <v>5.7343895733650446E-4</v>
      </c>
      <c r="AY8" s="4">
        <f t="shared" si="0"/>
        <v>5.7343895733650446E-4</v>
      </c>
      <c r="AZ8" s="4"/>
      <c r="BA8" s="4"/>
    </row>
    <row r="10" spans="1:5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8" spans="2:3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sheetData>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Y8"/>
  <sheetViews>
    <sheetView topLeftCell="D1" workbookViewId="0">
      <selection activeCell="AF1" sqref="AF1:AY8"/>
    </sheetView>
  </sheetViews>
  <sheetFormatPr defaultRowHeight="15"/>
  <cols>
    <col min="1" max="1" width="31.140625" customWidth="1"/>
  </cols>
  <sheetData>
    <row r="1" spans="1:51">
      <c r="A1" s="1"/>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(INDEX('SYFAFE-freight'!$B$2:$H$2,MATCH('BNVFE-LDVs-frgt'!A2,'SYFAFE-freight'!$B$1:$H$1,0))*'Calculations Etc'!$B$104*'Calculations Etc'!C$97)</f>
        <v>2.2085779439952414E-4</v>
      </c>
      <c r="C2" s="4">
        <f>$B2+$B2*(C$1-$B$1)/($AE$1-$B$1)*'NAP F28'!$B$24</f>
        <v>2.2463947323725402E-4</v>
      </c>
      <c r="D2" s="4">
        <f>$B2+$B2*(D$1-$B$1)/($AE$1-$B$1)*'NAP F28'!$B$24</f>
        <v>2.2842115207498387E-4</v>
      </c>
      <c r="E2" s="4">
        <f>$B2+$B2*(E$1-$B$1)/($AE$1-$B$1)*'NAP F28'!$B$24</f>
        <v>2.3220283091271375E-4</v>
      </c>
      <c r="F2" s="4">
        <f>$B2+$B2*(F$1-$B$1)/($AE$1-$B$1)*'NAP F28'!$B$24</f>
        <v>2.3598450975044361E-4</v>
      </c>
      <c r="G2" s="4">
        <f>$B2+$B2*(G$1-$B$1)/($AE$1-$B$1)*'NAP F28'!$B$24</f>
        <v>2.3976618858817349E-4</v>
      </c>
      <c r="H2" s="4">
        <f>$B2+$B2*(H$1-$B$1)/($AE$1-$B$1)*'NAP F28'!$B$24</f>
        <v>2.4354786742590337E-4</v>
      </c>
      <c r="I2" s="4">
        <f>$B2+$B2*(I$1-$B$1)/($AE$1-$B$1)*'NAP F28'!$B$24</f>
        <v>2.4732954626363325E-4</v>
      </c>
      <c r="J2" s="4">
        <f>$B2+$B2*(J$1-$B$1)/($AE$1-$B$1)*'NAP F28'!$B$24</f>
        <v>2.511112251013631E-4</v>
      </c>
      <c r="K2" s="4">
        <f>$B2+$B2*(K$1-$B$1)/($AE$1-$B$1)*'NAP F28'!$B$24</f>
        <v>2.5489290393909296E-4</v>
      </c>
      <c r="L2" s="4">
        <f>$B2+$B2*(L$1-$B$1)/($AE$1-$B$1)*'NAP F28'!$B$24</f>
        <v>2.5867458277682286E-4</v>
      </c>
      <c r="M2" s="4">
        <f>$B2+$B2*(M$1-$B$1)/($AE$1-$B$1)*'NAP F28'!$B$24</f>
        <v>2.6245626161455272E-4</v>
      </c>
      <c r="N2" s="4">
        <f>$B2+$B2*(N$1-$B$1)/($AE$1-$B$1)*'NAP F28'!$B$24</f>
        <v>2.6623794045228257E-4</v>
      </c>
      <c r="O2" s="4">
        <f>$B2+$B2*(O$1-$B$1)/($AE$1-$B$1)*'NAP F28'!$B$24</f>
        <v>2.7001961929001242E-4</v>
      </c>
      <c r="P2" s="4">
        <f>$B2+$B2*(P$1-$B$1)/($AE$1-$B$1)*'NAP F28'!$B$24</f>
        <v>2.7380129812774233E-4</v>
      </c>
      <c r="Q2" s="4">
        <f>$B2+$B2*(Q$1-$B$1)/($AE$1-$B$1)*'NAP F28'!$B$24</f>
        <v>2.7758297696547218E-4</v>
      </c>
      <c r="R2" s="4">
        <f>$B2+$B2*(R$1-$B$1)/($AE$1-$B$1)*'NAP F28'!$B$24</f>
        <v>2.8136465580320204E-4</v>
      </c>
      <c r="S2" s="4">
        <f>$B2+$B2*(S$1-$B$1)/($AE$1-$B$1)*'NAP F28'!$B$24</f>
        <v>2.8514633464093195E-4</v>
      </c>
      <c r="T2" s="4">
        <f>$B2+$B2*(T$1-$B$1)/($AE$1-$B$1)*'NAP F28'!$B$24</f>
        <v>2.889280134786618E-4</v>
      </c>
      <c r="U2" s="4">
        <f>$B2+$B2*(U$1-$B$1)/($AE$1-$B$1)*'NAP F28'!$B$24</f>
        <v>2.9270969231639165E-4</v>
      </c>
      <c r="V2" s="4">
        <f>$B2+$B2*(V$1-$B$1)/($AE$1-$B$1)*'NAP F28'!$B$24</f>
        <v>2.9649137115412156E-4</v>
      </c>
      <c r="W2" s="4">
        <f>$B2+$B2*(W$1-$B$1)/($AE$1-$B$1)*'NAP F28'!$B$24</f>
        <v>3.0027304999185141E-4</v>
      </c>
      <c r="X2" s="4">
        <f>$B2+$B2*(X$1-$B$1)/($AE$1-$B$1)*'NAP F28'!$B$24</f>
        <v>3.0405472882958127E-4</v>
      </c>
      <c r="Y2" s="4">
        <f>$B2+$B2*(Y$1-$B$1)/($AE$1-$B$1)*'NAP F28'!$B$24</f>
        <v>3.0783640766731112E-4</v>
      </c>
      <c r="Z2" s="4">
        <f>$B2+$B2*(Z$1-$B$1)/($AE$1-$B$1)*'NAP F28'!$B$24</f>
        <v>3.1161808650504103E-4</v>
      </c>
      <c r="AA2" s="4">
        <f>$B2+$B2*(AA$1-$B$1)/($AE$1-$B$1)*'NAP F28'!$B$24</f>
        <v>3.1539976534277088E-4</v>
      </c>
      <c r="AB2" s="4">
        <f>$B2+$B2*(AB$1-$B$1)/($AE$1-$B$1)*'NAP F28'!$B$24</f>
        <v>3.1918144418050074E-4</v>
      </c>
      <c r="AC2" s="4">
        <f>$B2+$B2*(AC$1-$B$1)/($AE$1-$B$1)*'NAP F28'!$B$24</f>
        <v>3.2296312301823059E-4</v>
      </c>
      <c r="AD2" s="4">
        <f>$B2+$B2*(AD$1-$B$1)/($AE$1-$B$1)*'NAP F28'!$B$24</f>
        <v>3.267448018559605E-4</v>
      </c>
      <c r="AE2" s="4">
        <f>$B2+$B2*(AE$1-$B$1)/($AE$1-$B$1)*'NAP F28'!$B$24</f>
        <v>3.3052648069369035E-4</v>
      </c>
      <c r="AF2" s="4">
        <f>AE2</f>
        <v>3.3052648069369035E-4</v>
      </c>
      <c r="AG2" s="4">
        <f t="shared" ref="AG2:AY8" si="0">AF2</f>
        <v>3.3052648069369035E-4</v>
      </c>
      <c r="AH2" s="4">
        <f t="shared" si="0"/>
        <v>3.3052648069369035E-4</v>
      </c>
      <c r="AI2" s="4">
        <f t="shared" si="0"/>
        <v>3.3052648069369035E-4</v>
      </c>
      <c r="AJ2" s="4">
        <f t="shared" si="0"/>
        <v>3.3052648069369035E-4</v>
      </c>
      <c r="AK2" s="4">
        <f t="shared" si="0"/>
        <v>3.3052648069369035E-4</v>
      </c>
      <c r="AL2" s="4">
        <f t="shared" si="0"/>
        <v>3.3052648069369035E-4</v>
      </c>
      <c r="AM2" s="4">
        <f t="shared" si="0"/>
        <v>3.3052648069369035E-4</v>
      </c>
      <c r="AN2" s="4">
        <f t="shared" si="0"/>
        <v>3.3052648069369035E-4</v>
      </c>
      <c r="AO2" s="4">
        <f t="shared" si="0"/>
        <v>3.3052648069369035E-4</v>
      </c>
      <c r="AP2" s="4">
        <f t="shared" si="0"/>
        <v>3.3052648069369035E-4</v>
      </c>
      <c r="AQ2" s="4">
        <f t="shared" si="0"/>
        <v>3.3052648069369035E-4</v>
      </c>
      <c r="AR2" s="4">
        <f t="shared" si="0"/>
        <v>3.3052648069369035E-4</v>
      </c>
      <c r="AS2" s="4">
        <f t="shared" si="0"/>
        <v>3.3052648069369035E-4</v>
      </c>
      <c r="AT2" s="4">
        <f t="shared" si="0"/>
        <v>3.3052648069369035E-4</v>
      </c>
      <c r="AU2" s="4">
        <f t="shared" si="0"/>
        <v>3.3052648069369035E-4</v>
      </c>
      <c r="AV2" s="4">
        <f t="shared" si="0"/>
        <v>3.3052648069369035E-4</v>
      </c>
      <c r="AW2" s="4">
        <f t="shared" si="0"/>
        <v>3.3052648069369035E-4</v>
      </c>
      <c r="AX2" s="4">
        <f t="shared" si="0"/>
        <v>3.3052648069369035E-4</v>
      </c>
      <c r="AY2" s="4">
        <f t="shared" si="0"/>
        <v>3.3052648069369035E-4</v>
      </c>
    </row>
    <row r="3" spans="1:51">
      <c r="A3" t="s">
        <v>113</v>
      </c>
      <c r="B3" s="4">
        <f>(INDEX('SYFAFE-freight'!$B$2:$H$2,MATCH('BNVFE-LDVs-frgt'!A3,'SYFAFE-freight'!$B$1:$H$1,0))*'Calculations Etc'!$B$104*'Calculations Etc'!C$97)</f>
        <v>9.3744608062948736E-5</v>
      </c>
      <c r="C3" s="4">
        <f>$B3*'Calculations Etc'!D$97/'Calculations Etc'!$B$97</f>
        <v>9.7851947578570821E-5</v>
      </c>
      <c r="D3" s="4">
        <f>$B3*'Calculations Etc'!E$97/'Calculations Etc'!$B$97</f>
        <v>1.0068758702611798E-4</v>
      </c>
      <c r="E3" s="4">
        <f>$B3*'Calculations Etc'!F$97/'Calculations Etc'!$B$97</f>
        <v>1.0432240814915517E-4</v>
      </c>
      <c r="F3" s="4">
        <f>$B3*'Calculations Etc'!G$97/'Calculations Etc'!$B$97</f>
        <v>1.0786641124040757E-4</v>
      </c>
      <c r="G3" s="4">
        <f>$B3*'Calculations Etc'!H$97/'Calculations Etc'!$B$97</f>
        <v>1.0974984704989582E-4</v>
      </c>
      <c r="H3" s="4">
        <f>$B3*'Calculations Etc'!I$97/'Calculations Etc'!$B$97</f>
        <v>1.1186426517605116E-4</v>
      </c>
      <c r="I3" s="4">
        <f>$B3*'Calculations Etc'!J$97/'Calculations Etc'!$B$97</f>
        <v>1.1216477489515594E-4</v>
      </c>
      <c r="J3" s="4">
        <f>$B3*'Calculations Etc'!K$97/'Calculations Etc'!$B$97</f>
        <v>1.1314811056838455E-4</v>
      </c>
      <c r="K3" s="4">
        <f>$B3*'Calculations Etc'!L$97/'Calculations Etc'!$B$97</f>
        <v>1.137682862469363E-4</v>
      </c>
      <c r="L3" s="4">
        <f>$B3*'Calculations Etc'!M$97/'Calculations Etc'!$B$97</f>
        <v>1.1423687501895666E-4</v>
      </c>
      <c r="M3" s="4">
        <f>$B3*'Calculations Etc'!N$97/'Calculations Etc'!$B$97</f>
        <v>1.1434561308464345E-4</v>
      </c>
      <c r="N3" s="4">
        <f>$B3*'Calculations Etc'!O$97/'Calculations Etc'!$B$97</f>
        <v>1.1436927750358038E-4</v>
      </c>
      <c r="O3" s="4">
        <f>$B3*'Calculations Etc'!P$97/'Calculations Etc'!$B$97</f>
        <v>1.1438161813455141E-4</v>
      </c>
      <c r="P3" s="4">
        <f>$B3*'Calculations Etc'!Q$97/'Calculations Etc'!$B$97</f>
        <v>1.1436197849794867E-4</v>
      </c>
      <c r="Q3" s="4">
        <f>$B3*'Calculations Etc'!R$97/'Calculations Etc'!$B$97</f>
        <v>1.1434163982468212E-4</v>
      </c>
      <c r="R3" s="4">
        <f>$B3*'Calculations Etc'!S$97/'Calculations Etc'!$B$97</f>
        <v>1.1432318547563502E-4</v>
      </c>
      <c r="S3" s="4">
        <f>$B3*'Calculations Etc'!T$97/'Calculations Etc'!$B$97</f>
        <v>1.142998493540203E-4</v>
      </c>
      <c r="T3" s="4">
        <f>$B3*'Calculations Etc'!U$97/'Calculations Etc'!$B$97</f>
        <v>1.1427486520336579E-4</v>
      </c>
      <c r="U3" s="4">
        <f>$B3*'Calculations Etc'!V$97/'Calculations Etc'!$B$97</f>
        <v>1.1426194913890642E-4</v>
      </c>
      <c r="V3" s="4">
        <f>$B3*'Calculations Etc'!W$97/'Calculations Etc'!$B$97</f>
        <v>1.1426736758489463E-4</v>
      </c>
      <c r="W3" s="4">
        <f>$B3*'Calculations Etc'!X$97/'Calculations Etc'!$B$97</f>
        <v>1.1426741858886014E-4</v>
      </c>
      <c r="X3" s="4">
        <f>$B3*'Calculations Etc'!Y$97/'Calculations Etc'!$B$97</f>
        <v>1.142807063885056E-4</v>
      </c>
      <c r="Y3" s="4">
        <f>$B3*'Calculations Etc'!Z$97/'Calculations Etc'!$B$97</f>
        <v>1.1427655117172938E-4</v>
      </c>
      <c r="Z3" s="4">
        <f>$B3*'Calculations Etc'!AA$97/'Calculations Etc'!$B$97</f>
        <v>1.1423440039538806E-4</v>
      </c>
      <c r="AA3" s="4">
        <f>$B3*'Calculations Etc'!AB$97/'Calculations Etc'!$B$97</f>
        <v>1.1421136482549621E-4</v>
      </c>
      <c r="AB3" s="4">
        <f>$B3*'Calculations Etc'!AC$97/'Calculations Etc'!$B$97</f>
        <v>1.1371628281658566E-4</v>
      </c>
      <c r="AC3" s="4">
        <f>$B3*'Calculations Etc'!AD$97/'Calculations Etc'!$B$97</f>
        <v>1.1374338582018075E-4</v>
      </c>
      <c r="AD3" s="4">
        <f>$B3*'Calculations Etc'!AE$97/'Calculations Etc'!$B$97</f>
        <v>1.1380357377140537E-4</v>
      </c>
      <c r="AE3" s="4">
        <f>$B3*'Calculations Etc'!AF$97/'Calculations Etc'!$B$97</f>
        <v>1.1392423361687478E-4</v>
      </c>
      <c r="AF3" s="4">
        <f t="shared" ref="AF3:AU8" si="1">AE3</f>
        <v>1.1392423361687478E-4</v>
      </c>
      <c r="AG3" s="4">
        <f t="shared" si="1"/>
        <v>1.1392423361687478E-4</v>
      </c>
      <c r="AH3" s="4">
        <f t="shared" si="1"/>
        <v>1.1392423361687478E-4</v>
      </c>
      <c r="AI3" s="4">
        <f t="shared" si="1"/>
        <v>1.1392423361687478E-4</v>
      </c>
      <c r="AJ3" s="4">
        <f t="shared" si="1"/>
        <v>1.1392423361687478E-4</v>
      </c>
      <c r="AK3" s="4">
        <f t="shared" si="1"/>
        <v>1.1392423361687478E-4</v>
      </c>
      <c r="AL3" s="4">
        <f t="shared" si="1"/>
        <v>1.1392423361687478E-4</v>
      </c>
      <c r="AM3" s="4">
        <f t="shared" si="1"/>
        <v>1.1392423361687478E-4</v>
      </c>
      <c r="AN3" s="4">
        <f t="shared" si="1"/>
        <v>1.1392423361687478E-4</v>
      </c>
      <c r="AO3" s="4">
        <f t="shared" si="1"/>
        <v>1.1392423361687478E-4</v>
      </c>
      <c r="AP3" s="4">
        <f t="shared" si="1"/>
        <v>1.1392423361687478E-4</v>
      </c>
      <c r="AQ3" s="4">
        <f t="shared" si="1"/>
        <v>1.1392423361687478E-4</v>
      </c>
      <c r="AR3" s="4">
        <f t="shared" si="1"/>
        <v>1.1392423361687478E-4</v>
      </c>
      <c r="AS3" s="4">
        <f t="shared" si="1"/>
        <v>1.1392423361687478E-4</v>
      </c>
      <c r="AT3" s="4">
        <f t="shared" si="1"/>
        <v>1.1392423361687478E-4</v>
      </c>
      <c r="AU3" s="4">
        <f t="shared" si="1"/>
        <v>1.1392423361687478E-4</v>
      </c>
      <c r="AV3" s="4">
        <f t="shared" si="0"/>
        <v>1.1392423361687478E-4</v>
      </c>
      <c r="AW3" s="4">
        <f t="shared" si="0"/>
        <v>1.1392423361687478E-4</v>
      </c>
      <c r="AX3" s="4">
        <f t="shared" si="0"/>
        <v>1.1392423361687478E-4</v>
      </c>
      <c r="AY3" s="4">
        <f t="shared" si="0"/>
        <v>1.1392423361687478E-4</v>
      </c>
    </row>
    <row r="4" spans="1:51">
      <c r="A4" t="s">
        <v>114</v>
      </c>
      <c r="B4" s="4">
        <f>(INDEX('SYFAFE-freight'!$B$2:$H$2,MATCH('BNVFE-LDVs-frgt'!A4,'SYFAFE-freight'!$B$1:$H$1,0))*'Calculations Etc'!$B$104*'Calculations Etc'!C$97)</f>
        <v>1.0420515928406728E-4</v>
      </c>
      <c r="C4" s="4">
        <f>$B4*'Calculations Etc'!D$97/'Calculations Etc'!$B$97</f>
        <v>1.0877081887028839E-4</v>
      </c>
      <c r="D4" s="4">
        <f>$B4*'Calculations Etc'!E$97/'Calculations Etc'!$B$97</f>
        <v>1.119228749342E-4</v>
      </c>
      <c r="E4" s="4">
        <f>$B4*'Calculations Etc'!F$97/'Calculations Etc'!$B$97</f>
        <v>1.1596328986495364E-4</v>
      </c>
      <c r="F4" s="4">
        <f>$B4*'Calculations Etc'!G$97/'Calculations Etc'!$B$97</f>
        <v>1.1990275277656129E-4</v>
      </c>
      <c r="G4" s="4">
        <f>$B4*'Calculations Etc'!H$97/'Calculations Etc'!$B$97</f>
        <v>1.2199635295884858E-4</v>
      </c>
      <c r="H4" s="4">
        <f>$B4*'Calculations Etc'!I$97/'Calculations Etc'!$B$97</f>
        <v>1.243467097653028E-4</v>
      </c>
      <c r="I4" s="4">
        <f>$B4*'Calculations Etc'!J$97/'Calculations Etc'!$B$97</f>
        <v>1.2468075205096364E-4</v>
      </c>
      <c r="J4" s="4">
        <f>$B4*'Calculations Etc'!K$97/'Calculations Etc'!$B$97</f>
        <v>1.2577381385553893E-4</v>
      </c>
      <c r="K4" s="4">
        <f>$B4*'Calculations Etc'!L$97/'Calculations Etc'!$B$97</f>
        <v>1.2646319222836433E-4</v>
      </c>
      <c r="L4" s="4">
        <f>$B4*'Calculations Etc'!M$97/'Calculations Etc'!$B$97</f>
        <v>1.2698406877407795E-4</v>
      </c>
      <c r="M4" s="4">
        <f>$B4*'Calculations Etc'!N$97/'Calculations Etc'!$B$97</f>
        <v>1.2710494044541212E-4</v>
      </c>
      <c r="N4" s="4">
        <f>$B4*'Calculations Etc'!O$97/'Calculations Etc'!$B$97</f>
        <v>1.2713124547346271E-4</v>
      </c>
      <c r="O4" s="4">
        <f>$B4*'Calculations Etc'!P$97/'Calculations Etc'!$B$97</f>
        <v>1.2714496314152464E-4</v>
      </c>
      <c r="P4" s="4">
        <f>$B4*'Calculations Etc'!Q$97/'Calculations Etc'!$B$97</f>
        <v>1.2712313200368365E-4</v>
      </c>
      <c r="Q4" s="4">
        <f>$B4*'Calculations Etc'!R$97/'Calculations Etc'!$B$97</f>
        <v>1.271005238267318E-4</v>
      </c>
      <c r="R4" s="4">
        <f>$B4*'Calculations Etc'!S$97/'Calculations Etc'!$B$97</f>
        <v>1.2708001023750603E-4</v>
      </c>
      <c r="S4" s="4">
        <f>$B4*'Calculations Etc'!T$97/'Calculations Etc'!$B$97</f>
        <v>1.2705407014004141E-4</v>
      </c>
      <c r="T4" s="4">
        <f>$B4*'Calculations Etc'!U$97/'Calculations Etc'!$B$97</f>
        <v>1.2702629811717708E-4</v>
      </c>
      <c r="U4" s="4">
        <f>$B4*'Calculations Etc'!V$97/'Calculations Etc'!$B$97</f>
        <v>1.2701194080551808E-4</v>
      </c>
      <c r="V4" s="4">
        <f>$B4*'Calculations Etc'!W$97/'Calculations Etc'!$B$97</f>
        <v>1.2701796387221964E-4</v>
      </c>
      <c r="W4" s="4">
        <f>$B4*'Calculations Etc'!X$97/'Calculations Etc'!$B$97</f>
        <v>1.2701802056749482E-4</v>
      </c>
      <c r="X4" s="4">
        <f>$B4*'Calculations Etc'!Y$97/'Calculations Etc'!$B$97</f>
        <v>1.270327910946451E-4</v>
      </c>
      <c r="Y4" s="4">
        <f>$B4*'Calculations Etc'!Z$97/'Calculations Etc'!$B$97</f>
        <v>1.2702817221538397E-4</v>
      </c>
      <c r="Z4" s="4">
        <f>$B4*'Calculations Etc'!AA$97/'Calculations Etc'!$B$97</f>
        <v>1.2698131801807758E-4</v>
      </c>
      <c r="AA4" s="4">
        <f>$B4*'Calculations Etc'!AB$97/'Calculations Etc'!$B$97</f>
        <v>1.2695571200958938E-4</v>
      </c>
      <c r="AB4" s="4">
        <f>$B4*'Calculations Etc'!AC$97/'Calculations Etc'!$B$97</f>
        <v>1.2640538596243631E-4</v>
      </c>
      <c r="AC4" s="4">
        <f>$B4*'Calculations Etc'!AD$97/'Calculations Etc'!$B$97</f>
        <v>1.2643551327178303E-4</v>
      </c>
      <c r="AD4" s="4">
        <f>$B4*'Calculations Etc'!AE$97/'Calculations Etc'!$B$97</f>
        <v>1.2650241733350927E-4</v>
      </c>
      <c r="AE4" s="4">
        <f>$B4*'Calculations Etc'!AF$97/'Calculations Etc'!$B$97</f>
        <v>1.2663654108394285E-4</v>
      </c>
      <c r="AF4" s="4">
        <f t="shared" si="1"/>
        <v>1.2663654108394285E-4</v>
      </c>
      <c r="AG4" s="4">
        <f t="shared" si="0"/>
        <v>1.2663654108394285E-4</v>
      </c>
      <c r="AH4" s="4">
        <f t="shared" si="0"/>
        <v>1.2663654108394285E-4</v>
      </c>
      <c r="AI4" s="4">
        <f t="shared" si="0"/>
        <v>1.2663654108394285E-4</v>
      </c>
      <c r="AJ4" s="4">
        <f t="shared" si="0"/>
        <v>1.2663654108394285E-4</v>
      </c>
      <c r="AK4" s="4">
        <f t="shared" si="0"/>
        <v>1.2663654108394285E-4</v>
      </c>
      <c r="AL4" s="4">
        <f t="shared" si="0"/>
        <v>1.2663654108394285E-4</v>
      </c>
      <c r="AM4" s="4">
        <f t="shared" si="0"/>
        <v>1.2663654108394285E-4</v>
      </c>
      <c r="AN4" s="4">
        <f t="shared" si="0"/>
        <v>1.2663654108394285E-4</v>
      </c>
      <c r="AO4" s="4">
        <f t="shared" si="0"/>
        <v>1.2663654108394285E-4</v>
      </c>
      <c r="AP4" s="4">
        <f t="shared" si="0"/>
        <v>1.2663654108394285E-4</v>
      </c>
      <c r="AQ4" s="4">
        <f t="shared" si="0"/>
        <v>1.2663654108394285E-4</v>
      </c>
      <c r="AR4" s="4">
        <f t="shared" si="0"/>
        <v>1.2663654108394285E-4</v>
      </c>
      <c r="AS4" s="4">
        <f t="shared" si="0"/>
        <v>1.2663654108394285E-4</v>
      </c>
      <c r="AT4" s="4">
        <f t="shared" si="0"/>
        <v>1.2663654108394285E-4</v>
      </c>
      <c r="AU4" s="4">
        <f t="shared" si="0"/>
        <v>1.2663654108394285E-4</v>
      </c>
      <c r="AV4" s="4">
        <f t="shared" si="0"/>
        <v>1.2663654108394285E-4</v>
      </c>
      <c r="AW4" s="4">
        <f t="shared" si="0"/>
        <v>1.2663654108394285E-4</v>
      </c>
      <c r="AX4" s="4">
        <f t="shared" si="0"/>
        <v>1.2663654108394285E-4</v>
      </c>
      <c r="AY4" s="4">
        <f t="shared" si="0"/>
        <v>1.2663654108394285E-4</v>
      </c>
    </row>
    <row r="5" spans="1:51">
      <c r="A5" t="s">
        <v>115</v>
      </c>
      <c r="B5" s="4">
        <f>(INDEX('SYFAFE-freight'!$B$2:$H$2,MATCH('BNVFE-LDVs-frgt'!A5,'SYFAFE-freight'!$B$1:$H$1,0))*'Calculations Etc'!$B$104*'Calculations Etc'!C$97)</f>
        <v>1.1183213394354873E-4</v>
      </c>
      <c r="C5" s="4">
        <f>$B5*'Calculations Etc'!D$97/'Calculations Etc'!$B$97</f>
        <v>1.1673196287615509E-4</v>
      </c>
      <c r="D5" s="4">
        <f>$B5*'Calculations Etc'!E$97/'Calculations Etc'!$B$97</f>
        <v>1.2011472394440515E-4</v>
      </c>
      <c r="E5" s="4">
        <f>$B5*'Calculations Etc'!F$97/'Calculations Etc'!$B$97</f>
        <v>1.2445086456189412E-4</v>
      </c>
      <c r="F5" s="4">
        <f>$B5*'Calculations Etc'!G$97/'Calculations Etc'!$B$97</f>
        <v>1.2867866428911847E-4</v>
      </c>
      <c r="G5" s="4">
        <f>$B5*'Calculations Etc'!H$97/'Calculations Etc'!$B$97</f>
        <v>1.3092549906791804E-4</v>
      </c>
      <c r="H5" s="4">
        <f>$B5*'Calculations Etc'!I$97/'Calculations Etc'!$B$97</f>
        <v>1.3344788297866083E-4</v>
      </c>
      <c r="I5" s="4">
        <f>$B5*'Calculations Etc'!J$97/'Calculations Etc'!$B$97</f>
        <v>1.3380637445729285E-4</v>
      </c>
      <c r="J5" s="4">
        <f>$B5*'Calculations Etc'!K$97/'Calculations Etc'!$B$97</f>
        <v>1.3497943954329894E-4</v>
      </c>
      <c r="K5" s="4">
        <f>$B5*'Calculations Etc'!L$97/'Calculations Etc'!$B$97</f>
        <v>1.3571927483607392E-4</v>
      </c>
      <c r="L5" s="4">
        <f>$B5*'Calculations Etc'!M$97/'Calculations Etc'!$B$97</f>
        <v>1.3627827533114068E-4</v>
      </c>
      <c r="M5" s="4">
        <f>$B5*'Calculations Etc'!N$97/'Calculations Etc'!$B$97</f>
        <v>1.3640799383098741E-4</v>
      </c>
      <c r="N5" s="4">
        <f>$B5*'Calculations Etc'!O$97/'Calculations Etc'!$B$97</f>
        <v>1.3643622417428859E-4</v>
      </c>
      <c r="O5" s="4">
        <f>$B5*'Calculations Etc'!P$97/'Calculations Etc'!$B$97</f>
        <v>1.3645094586467931E-4</v>
      </c>
      <c r="P5" s="4">
        <f>$B5*'Calculations Etc'!Q$97/'Calculations Etc'!$B$97</f>
        <v>1.3642751686415816E-4</v>
      </c>
      <c r="Q5" s="4">
        <f>$B5*'Calculations Etc'!R$97/'Calculations Etc'!$B$97</f>
        <v>1.3640325395154933E-4</v>
      </c>
      <c r="R5" s="4">
        <f>$B5*'Calculations Etc'!S$97/'Calculations Etc'!$B$97</f>
        <v>1.3638123893354331E-4</v>
      </c>
      <c r="S5" s="4">
        <f>$B5*'Calculations Etc'!T$97/'Calculations Etc'!$B$97</f>
        <v>1.3635340023079477E-4</v>
      </c>
      <c r="T5" s="4">
        <f>$B5*'Calculations Etc'!U$97/'Calculations Etc'!$B$97</f>
        <v>1.3632359552052722E-4</v>
      </c>
      <c r="U5" s="4">
        <f>$B5*'Calculations Etc'!V$97/'Calculations Etc'!$B$97</f>
        <v>1.3630818736980272E-4</v>
      </c>
      <c r="V5" s="4">
        <f>$B5*'Calculations Etc'!W$97/'Calculations Etc'!$B$97</f>
        <v>1.3631465127626134E-4</v>
      </c>
      <c r="W5" s="4">
        <f>$B5*'Calculations Etc'!X$97/'Calculations Etc'!$B$97</f>
        <v>1.3631471212117202E-4</v>
      </c>
      <c r="X5" s="4">
        <f>$B5*'Calculations Etc'!Y$97/'Calculations Etc'!$B$97</f>
        <v>1.3633056373141893E-4</v>
      </c>
      <c r="Y5" s="4">
        <f>$B5*'Calculations Etc'!Z$97/'Calculations Etc'!$B$97</f>
        <v>1.3632560678756173E-4</v>
      </c>
      <c r="Z5" s="4">
        <f>$B5*'Calculations Etc'!AA$97/'Calculations Etc'!$B$97</f>
        <v>1.3627532324205415E-4</v>
      </c>
      <c r="AA5" s="4">
        <f>$B5*'Calculations Etc'!AB$97/'Calculations Etc'!$B$97</f>
        <v>1.3624784308089241E-4</v>
      </c>
      <c r="AB5" s="4">
        <f>$B5*'Calculations Etc'!AC$97/'Calculations Etc'!$B$97</f>
        <v>1.3565723761912177E-4</v>
      </c>
      <c r="AC5" s="4">
        <f>$B5*'Calculations Etc'!AD$97/'Calculations Etc'!$B$97</f>
        <v>1.3568957000378845E-4</v>
      </c>
      <c r="AD5" s="4">
        <f>$B5*'Calculations Etc'!AE$97/'Calculations Etc'!$B$97</f>
        <v>1.3576137090159178E-4</v>
      </c>
      <c r="AE5" s="4">
        <f>$B5*'Calculations Etc'!AF$97/'Calculations Etc'!$B$97</f>
        <v>1.3590531142552124E-4</v>
      </c>
      <c r="AF5" s="4">
        <f t="shared" si="1"/>
        <v>1.3590531142552124E-4</v>
      </c>
      <c r="AG5" s="4">
        <f t="shared" si="0"/>
        <v>1.3590531142552124E-4</v>
      </c>
      <c r="AH5" s="4">
        <f t="shared" si="0"/>
        <v>1.3590531142552124E-4</v>
      </c>
      <c r="AI5" s="4">
        <f t="shared" si="0"/>
        <v>1.3590531142552124E-4</v>
      </c>
      <c r="AJ5" s="4">
        <f t="shared" si="0"/>
        <v>1.3590531142552124E-4</v>
      </c>
      <c r="AK5" s="4">
        <f t="shared" si="0"/>
        <v>1.3590531142552124E-4</v>
      </c>
      <c r="AL5" s="4">
        <f t="shared" si="0"/>
        <v>1.3590531142552124E-4</v>
      </c>
      <c r="AM5" s="4">
        <f t="shared" si="0"/>
        <v>1.3590531142552124E-4</v>
      </c>
      <c r="AN5" s="4">
        <f t="shared" si="0"/>
        <v>1.3590531142552124E-4</v>
      </c>
      <c r="AO5" s="4">
        <f t="shared" si="0"/>
        <v>1.3590531142552124E-4</v>
      </c>
      <c r="AP5" s="4">
        <f t="shared" si="0"/>
        <v>1.3590531142552124E-4</v>
      </c>
      <c r="AQ5" s="4">
        <f t="shared" si="0"/>
        <v>1.3590531142552124E-4</v>
      </c>
      <c r="AR5" s="4">
        <f t="shared" si="0"/>
        <v>1.3590531142552124E-4</v>
      </c>
      <c r="AS5" s="4">
        <f t="shared" si="0"/>
        <v>1.3590531142552124E-4</v>
      </c>
      <c r="AT5" s="4">
        <f t="shared" si="0"/>
        <v>1.3590531142552124E-4</v>
      </c>
      <c r="AU5" s="4">
        <f t="shared" si="0"/>
        <v>1.3590531142552124E-4</v>
      </c>
      <c r="AV5" s="4">
        <f t="shared" si="0"/>
        <v>1.3590531142552124E-4</v>
      </c>
      <c r="AW5" s="4">
        <f t="shared" si="0"/>
        <v>1.3590531142552124E-4</v>
      </c>
      <c r="AX5" s="4">
        <f t="shared" si="0"/>
        <v>1.3590531142552124E-4</v>
      </c>
      <c r="AY5" s="4">
        <f t="shared" si="0"/>
        <v>1.3590531142552124E-4</v>
      </c>
    </row>
    <row r="6" spans="1:51">
      <c r="A6" t="s">
        <v>116</v>
      </c>
      <c r="B6" s="4">
        <f>B4*(1-'Calculations Etc'!$B$20)+B2*'Calculations Etc'!$B$20</f>
        <v>1.6836410859756855E-4</v>
      </c>
      <c r="C6" s="4">
        <f>C4*(1-'Calculations Etc'!$B$20)+C2*'Calculations Etc'!$B$20</f>
        <v>1.7249857877211946E-4</v>
      </c>
      <c r="D6" s="4">
        <f>D4*(1-'Calculations Etc'!$B$20)+D2*'Calculations Etc'!$B$20</f>
        <v>1.7599692736163113E-4</v>
      </c>
      <c r="E6" s="4">
        <f>E4*(1-'Calculations Etc'!$B$20)+E2*'Calculations Etc'!$B$20</f>
        <v>1.7989503744122171E-4</v>
      </c>
      <c r="F6" s="4">
        <f>F4*(1-'Calculations Etc'!$B$20)+F2*'Calculations Etc'!$B$20</f>
        <v>1.8374771911219658E-4</v>
      </c>
      <c r="G6" s="4">
        <f>G4*(1-'Calculations Etc'!$B$20)+G2*'Calculations Etc'!$B$20</f>
        <v>1.8676976255497729E-4</v>
      </c>
      <c r="H6" s="4">
        <f>H4*(1-'Calculations Etc'!$B$20)+H2*'Calculations Etc'!$B$20</f>
        <v>1.8990734647863312E-4</v>
      </c>
      <c r="I6" s="4">
        <f>I4*(1-'Calculations Etc'!$B$20)+I2*'Calculations Etc'!$B$20</f>
        <v>1.9213758886793192E-4</v>
      </c>
      <c r="J6" s="4">
        <f>J4*(1-'Calculations Etc'!$B$20)+J2*'Calculations Etc'!$B$20</f>
        <v>1.9470939004074224E-4</v>
      </c>
      <c r="K6" s="4">
        <f>K4*(1-'Calculations Etc'!$B$20)+K2*'Calculations Etc'!$B$20</f>
        <v>1.9709953366926509E-4</v>
      </c>
      <c r="L6" s="4">
        <f>L4*(1-'Calculations Etc'!$B$20)+L2*'Calculations Etc'!$B$20</f>
        <v>1.9941385147558764E-4</v>
      </c>
      <c r="M6" s="4">
        <f>M4*(1-'Calculations Etc'!$B$20)+M2*'Calculations Etc'!$B$20</f>
        <v>2.0154816708843945E-4</v>
      </c>
      <c r="N6" s="4">
        <f>N4*(1-'Calculations Etc'!$B$20)+N2*'Calculations Etc'!$B$20</f>
        <v>2.0363992771181363E-4</v>
      </c>
      <c r="O6" s="4">
        <f>O4*(1-'Calculations Etc'!$B$20)+O2*'Calculations Etc'!$B$20</f>
        <v>2.0572602402319293E-4</v>
      </c>
      <c r="P6" s="4">
        <f>P4*(1-'Calculations Etc'!$B$20)+P2*'Calculations Etc'!$B$20</f>
        <v>2.0779612337191593E-4</v>
      </c>
      <c r="Q6" s="4">
        <f>Q4*(1-'Calculations Etc'!$B$20)+Q2*'Calculations Etc'!$B$20</f>
        <v>2.0986587305303901E-4</v>
      </c>
      <c r="R6" s="4">
        <f>R4*(1-'Calculations Etc'!$B$20)+R2*'Calculations Etc'!$B$20</f>
        <v>2.1193656529863884E-4</v>
      </c>
      <c r="S6" s="4">
        <f>S4*(1-'Calculations Etc'!$B$20)+S2*'Calculations Etc'!$B$20</f>
        <v>2.1400481561553123E-4</v>
      </c>
      <c r="T6" s="4">
        <f>T4*(1-'Calculations Etc'!$B$20)+T2*'Calculations Etc'!$B$20</f>
        <v>2.1607224156599368E-4</v>
      </c>
      <c r="U6" s="4">
        <f>U4*(1-'Calculations Etc'!$B$20)+U2*'Calculations Etc'!$B$20</f>
        <v>2.1814570413649856E-4</v>
      </c>
      <c r="V6" s="4">
        <f>V4*(1-'Calculations Etc'!$B$20)+V2*'Calculations Etc'!$B$20</f>
        <v>2.2022833787726571E-4</v>
      </c>
      <c r="W6" s="4">
        <f>W4*(1-'Calculations Etc'!$B$20)+W2*'Calculations Etc'!$B$20</f>
        <v>2.2230828675089094E-4</v>
      </c>
      <c r="X6" s="4">
        <f>X4*(1-'Calculations Etc'!$B$20)+X2*'Calculations Etc'!$B$20</f>
        <v>2.2439485684886001E-4</v>
      </c>
      <c r="Y6" s="4">
        <f>Y4*(1-'Calculations Etc'!$B$20)+Y2*'Calculations Etc'!$B$20</f>
        <v>2.2647270171394389E-4</v>
      </c>
      <c r="Z6" s="4">
        <f>Z4*(1-'Calculations Etc'!$B$20)+Z2*'Calculations Etc'!$B$20</f>
        <v>2.2853154068590748E-4</v>
      </c>
      <c r="AA6" s="4">
        <f>AA4*(1-'Calculations Etc'!$B$20)+AA2*'Calculations Etc'!$B$20</f>
        <v>2.3059994134283921E-4</v>
      </c>
      <c r="AB6" s="4">
        <f>AB4*(1-'Calculations Etc'!$B$20)+AB2*'Calculations Etc'!$B$20</f>
        <v>2.3243221798237174E-4</v>
      </c>
      <c r="AC6" s="4">
        <f>AC4*(1-'Calculations Etc'!$B$20)+AC2*'Calculations Etc'!$B$20</f>
        <v>2.345256986323292E-4</v>
      </c>
      <c r="AD6" s="4">
        <f>AD4*(1-'Calculations Etc'!$B$20)+AD2*'Calculations Etc'!$B$20</f>
        <v>2.3663572882085747E-4</v>
      </c>
      <c r="AE6" s="4">
        <f>AE4*(1-'Calculations Etc'!$B$20)+AE2*'Calculations Etc'!$B$20</f>
        <v>2.3877600786930398E-4</v>
      </c>
      <c r="AF6" s="4">
        <f t="shared" si="1"/>
        <v>2.3877600786930398E-4</v>
      </c>
      <c r="AG6" s="4">
        <f t="shared" si="0"/>
        <v>2.3877600786930398E-4</v>
      </c>
      <c r="AH6" s="4">
        <f t="shared" si="0"/>
        <v>2.3877600786930398E-4</v>
      </c>
      <c r="AI6" s="4">
        <f t="shared" si="0"/>
        <v>2.3877600786930398E-4</v>
      </c>
      <c r="AJ6" s="4">
        <f t="shared" si="0"/>
        <v>2.3877600786930398E-4</v>
      </c>
      <c r="AK6" s="4">
        <f t="shared" si="0"/>
        <v>2.3877600786930398E-4</v>
      </c>
      <c r="AL6" s="4">
        <f t="shared" si="0"/>
        <v>2.3877600786930398E-4</v>
      </c>
      <c r="AM6" s="4">
        <f t="shared" si="0"/>
        <v>2.3877600786930398E-4</v>
      </c>
      <c r="AN6" s="4">
        <f t="shared" si="0"/>
        <v>2.3877600786930398E-4</v>
      </c>
      <c r="AO6" s="4">
        <f t="shared" si="0"/>
        <v>2.3877600786930398E-4</v>
      </c>
      <c r="AP6" s="4">
        <f t="shared" si="0"/>
        <v>2.3877600786930398E-4</v>
      </c>
      <c r="AQ6" s="4">
        <f t="shared" si="0"/>
        <v>2.3877600786930398E-4</v>
      </c>
      <c r="AR6" s="4">
        <f t="shared" si="0"/>
        <v>2.3877600786930398E-4</v>
      </c>
      <c r="AS6" s="4">
        <f t="shared" si="0"/>
        <v>2.3877600786930398E-4</v>
      </c>
      <c r="AT6" s="4">
        <f t="shared" si="0"/>
        <v>2.3877600786930398E-4</v>
      </c>
      <c r="AU6" s="4">
        <f t="shared" si="0"/>
        <v>2.3877600786930398E-4</v>
      </c>
      <c r="AV6" s="4">
        <f t="shared" si="0"/>
        <v>2.3877600786930398E-4</v>
      </c>
      <c r="AW6" s="4">
        <f t="shared" si="0"/>
        <v>2.3877600786930398E-4</v>
      </c>
      <c r="AX6" s="4">
        <f t="shared" si="0"/>
        <v>2.3877600786930398E-4</v>
      </c>
      <c r="AY6" s="4">
        <f t="shared" si="0"/>
        <v>2.3877600786930398E-4</v>
      </c>
    </row>
    <row r="7" spans="1:51">
      <c r="A7" t="s">
        <v>853</v>
      </c>
      <c r="B7" s="4">
        <f>(INDEX('SYFAFE-freight'!$B$2:$H$2,MATCH('BNVFE-LDVs-frgt'!A7,'SYFAFE-freight'!$B$1:$H$1,0))*'Calculations Etc'!$B$104*'Calculations Etc'!C$97)</f>
        <v>8.9088068748291251E-5</v>
      </c>
      <c r="C7" s="4">
        <f>$B7*'Calculations Etc'!D$97/'Calculations Etc'!$B$97</f>
        <v>9.2991385991823862E-5</v>
      </c>
      <c r="D7" s="4">
        <f>$B7*'Calculations Etc'!E$97/'Calculations Etc'!$B$97</f>
        <v>9.5686171828240321E-5</v>
      </c>
      <c r="E7" s="4">
        <f>$B7*'Calculations Etc'!F$97/'Calculations Etc'!$B$97</f>
        <v>9.9140441900812806E-5</v>
      </c>
      <c r="F7" s="4">
        <f>$B7*'Calculations Etc'!G$97/'Calculations Etc'!$B$97</f>
        <v>1.025084051102343E-4</v>
      </c>
      <c r="G7" s="4">
        <f>$B7*'Calculations Etc'!H$97/'Calculations Etc'!$B$97</f>
        <v>1.042982857481267E-4</v>
      </c>
      <c r="H7" s="4">
        <f>$B7*'Calculations Etc'!I$97/'Calculations Etc'!$B$97</f>
        <v>1.0630767520825512E-4</v>
      </c>
      <c r="I7" s="4">
        <f>$B7*'Calculations Etc'!J$97/'Calculations Etc'!$B$97</f>
        <v>1.0659325782541386E-4</v>
      </c>
      <c r="J7" s="4">
        <f>$B7*'Calculations Etc'!K$97/'Calculations Etc'!$B$97</f>
        <v>1.0752774864967985E-4</v>
      </c>
      <c r="K7" s="4">
        <f>$B7*'Calculations Etc'!L$97/'Calculations Etc'!$B$97</f>
        <v>1.0811711858389233E-4</v>
      </c>
      <c r="L7" s="4">
        <f>$B7*'Calculations Etc'!M$97/'Calculations Etc'!$B$97</f>
        <v>1.0856243132879599E-4</v>
      </c>
      <c r="M7" s="4">
        <f>$B7*'Calculations Etc'!N$97/'Calculations Etc'!$B$97</f>
        <v>1.0866576809100161E-4</v>
      </c>
      <c r="N7" s="4">
        <f>$B7*'Calculations Etc'!O$97/'Calculations Etc'!$B$97</f>
        <v>1.0868825703649624E-4</v>
      </c>
      <c r="O7" s="4">
        <f>$B7*'Calculations Etc'!P$97/'Calculations Etc'!$B$97</f>
        <v>1.0869998467612331E-4</v>
      </c>
      <c r="P7" s="4">
        <f>$B7*'Calculations Etc'!Q$97/'Calculations Etc'!$B$97</f>
        <v>1.0868132059152144E-4</v>
      </c>
      <c r="Q7" s="4">
        <f>$B7*'Calculations Etc'!R$97/'Calculations Etc'!$B$97</f>
        <v>1.0866199219323101E-4</v>
      </c>
      <c r="R7" s="4">
        <f>$B7*'Calculations Etc'!S$97/'Calculations Etc'!$B$97</f>
        <v>1.0864445451985884E-4</v>
      </c>
      <c r="S7" s="4">
        <f>$B7*'Calculations Etc'!T$97/'Calculations Etc'!$B$97</f>
        <v>1.0862227756430171E-4</v>
      </c>
      <c r="T7" s="4">
        <f>$B7*'Calculations Etc'!U$97/'Calculations Etc'!$B$97</f>
        <v>1.0859853444160784E-4</v>
      </c>
      <c r="U7" s="4">
        <f>$B7*'Calculations Etc'!V$97/'Calculations Etc'!$B$97</f>
        <v>1.0858625995177542E-4</v>
      </c>
      <c r="V7" s="4">
        <f>$B7*'Calculations Etc'!W$97/'Calculations Etc'!$B$97</f>
        <v>1.0859140924941164E-4</v>
      </c>
      <c r="W7" s="4">
        <f>$B7*'Calculations Etc'!X$97/'Calculations Etc'!$B$97</f>
        <v>1.0859145771987709E-4</v>
      </c>
      <c r="X7" s="4">
        <f>$B7*'Calculations Etc'!Y$97/'Calculations Etc'!$B$97</f>
        <v>1.0860408547983884E-4</v>
      </c>
      <c r="Y7" s="4">
        <f>$B7*'Calculations Etc'!Z$97/'Calculations Etc'!$B$97</f>
        <v>1.0860013666352317E-4</v>
      </c>
      <c r="Z7" s="4">
        <f>$B7*'Calculations Etc'!AA$97/'Calculations Etc'!$B$97</f>
        <v>1.0856007962623774E-4</v>
      </c>
      <c r="AA7" s="4">
        <f>$B7*'Calculations Etc'!AB$97/'Calculations Etc'!$B$97</f>
        <v>1.0853818829321508E-4</v>
      </c>
      <c r="AB7" s="4">
        <f>$B7*'Calculations Etc'!AC$97/'Calculations Etc'!$B$97</f>
        <v>1.0806769829963328E-4</v>
      </c>
      <c r="AC7" s="4">
        <f>$B7*'Calculations Etc'!AD$97/'Calculations Etc'!$B$97</f>
        <v>1.080934550263129E-4</v>
      </c>
      <c r="AD7" s="4">
        <f>$B7*'Calculations Etc'!AE$97/'Calculations Etc'!$B$97</f>
        <v>1.0815065328493613E-4</v>
      </c>
      <c r="AE7" s="4">
        <f>$B7*'Calculations Etc'!AF$97/'Calculations Etc'!$B$97</f>
        <v>1.0826531964101198E-4</v>
      </c>
      <c r="AF7" s="4">
        <f t="shared" si="1"/>
        <v>1.0826531964101198E-4</v>
      </c>
      <c r="AG7" s="4">
        <f t="shared" si="0"/>
        <v>1.0826531964101198E-4</v>
      </c>
      <c r="AH7" s="4">
        <f t="shared" si="0"/>
        <v>1.0826531964101198E-4</v>
      </c>
      <c r="AI7" s="4">
        <f t="shared" si="0"/>
        <v>1.0826531964101198E-4</v>
      </c>
      <c r="AJ7" s="4">
        <f t="shared" si="0"/>
        <v>1.0826531964101198E-4</v>
      </c>
      <c r="AK7" s="4">
        <f t="shared" si="0"/>
        <v>1.0826531964101198E-4</v>
      </c>
      <c r="AL7" s="4">
        <f t="shared" si="0"/>
        <v>1.0826531964101198E-4</v>
      </c>
      <c r="AM7" s="4">
        <f t="shared" si="0"/>
        <v>1.0826531964101198E-4</v>
      </c>
      <c r="AN7" s="4">
        <f t="shared" si="0"/>
        <v>1.0826531964101198E-4</v>
      </c>
      <c r="AO7" s="4">
        <f t="shared" si="0"/>
        <v>1.0826531964101198E-4</v>
      </c>
      <c r="AP7" s="4">
        <f t="shared" si="0"/>
        <v>1.0826531964101198E-4</v>
      </c>
      <c r="AQ7" s="4">
        <f t="shared" si="0"/>
        <v>1.0826531964101198E-4</v>
      </c>
      <c r="AR7" s="4">
        <f t="shared" si="0"/>
        <v>1.0826531964101198E-4</v>
      </c>
      <c r="AS7" s="4">
        <f t="shared" si="0"/>
        <v>1.0826531964101198E-4</v>
      </c>
      <c r="AT7" s="4">
        <f t="shared" si="0"/>
        <v>1.0826531964101198E-4</v>
      </c>
      <c r="AU7" s="4">
        <f t="shared" si="0"/>
        <v>1.0826531964101198E-4</v>
      </c>
      <c r="AV7" s="4">
        <f t="shared" si="0"/>
        <v>1.0826531964101198E-4</v>
      </c>
      <c r="AW7" s="4">
        <f t="shared" si="0"/>
        <v>1.0826531964101198E-4</v>
      </c>
      <c r="AX7" s="4">
        <f t="shared" si="0"/>
        <v>1.0826531964101198E-4</v>
      </c>
      <c r="AY7" s="4">
        <f t="shared" si="0"/>
        <v>1.0826531964101198E-4</v>
      </c>
    </row>
    <row r="8" spans="1:51">
      <c r="A8" t="s">
        <v>854</v>
      </c>
      <c r="B8" s="4">
        <f>B5*'Calculations Etc'!B35</f>
        <v>3.3549640183064614E-4</v>
      </c>
      <c r="C8" s="4">
        <f>$B8*'Calculations Etc'!D$97/'Calculations Etc'!$B$97</f>
        <v>3.5019588862846522E-4</v>
      </c>
      <c r="D8" s="4">
        <f>$B8*'Calculations Etc'!E$97/'Calculations Etc'!$B$97</f>
        <v>3.6034417183321537E-4</v>
      </c>
      <c r="E8" s="4">
        <f>$B8*'Calculations Etc'!F$97/'Calculations Etc'!$B$97</f>
        <v>3.7335259368568235E-4</v>
      </c>
      <c r="F8" s="4">
        <f>$B8*'Calculations Etc'!G$97/'Calculations Etc'!$B$97</f>
        <v>3.860359928673554E-4</v>
      </c>
      <c r="G8" s="4">
        <f>$B8*'Calculations Etc'!H$97/'Calculations Etc'!$B$97</f>
        <v>3.9277649720375403E-4</v>
      </c>
      <c r="H8" s="4">
        <f>$B8*'Calculations Etc'!I$97/'Calculations Etc'!$B$97</f>
        <v>4.0034364893598248E-4</v>
      </c>
      <c r="I8" s="4">
        <f>$B8*'Calculations Etc'!J$97/'Calculations Etc'!$B$97</f>
        <v>4.0141912337187844E-4</v>
      </c>
      <c r="J8" s="4">
        <f>$B8*'Calculations Etc'!K$97/'Calculations Etc'!$B$97</f>
        <v>4.0493831862989675E-4</v>
      </c>
      <c r="K8" s="4">
        <f>$B8*'Calculations Etc'!L$97/'Calculations Etc'!$B$97</f>
        <v>4.0715782450822174E-4</v>
      </c>
      <c r="L8" s="4">
        <f>$B8*'Calculations Etc'!M$97/'Calculations Etc'!$B$97</f>
        <v>4.0883482599342194E-4</v>
      </c>
      <c r="M8" s="4">
        <f>$B8*'Calculations Etc'!N$97/'Calculations Etc'!$B$97</f>
        <v>4.0922398149296222E-4</v>
      </c>
      <c r="N8" s="4">
        <f>$B8*'Calculations Etc'!O$97/'Calculations Etc'!$B$97</f>
        <v>4.0930867252286573E-4</v>
      </c>
      <c r="O8" s="4">
        <f>$B8*'Calculations Etc'!P$97/'Calculations Etc'!$B$97</f>
        <v>4.0935283759403784E-4</v>
      </c>
      <c r="P8" s="4">
        <f>$B8*'Calculations Etc'!Q$97/'Calculations Etc'!$B$97</f>
        <v>4.0928255059247446E-4</v>
      </c>
      <c r="Q8" s="4">
        <f>$B8*'Calculations Etc'!R$97/'Calculations Etc'!$B$97</f>
        <v>4.0920976185464795E-4</v>
      </c>
      <c r="R8" s="4">
        <f>$B8*'Calculations Etc'!S$97/'Calculations Etc'!$B$97</f>
        <v>4.0914371680062986E-4</v>
      </c>
      <c r="S8" s="4">
        <f>$B8*'Calculations Etc'!T$97/'Calculations Etc'!$B$97</f>
        <v>4.090602006923843E-4</v>
      </c>
      <c r="T8" s="4">
        <f>$B8*'Calculations Etc'!U$97/'Calculations Etc'!$B$97</f>
        <v>4.0897078656158158E-4</v>
      </c>
      <c r="U8" s="4">
        <f>$B8*'Calculations Etc'!V$97/'Calculations Etc'!$B$97</f>
        <v>4.0892456210940808E-4</v>
      </c>
      <c r="V8" s="4">
        <f>$B8*'Calculations Etc'!W$97/'Calculations Etc'!$B$97</f>
        <v>4.0894395382878401E-4</v>
      </c>
      <c r="W8" s="4">
        <f>$B8*'Calculations Etc'!X$97/'Calculations Etc'!$B$97</f>
        <v>4.0894413636351597E-4</v>
      </c>
      <c r="X8" s="4">
        <f>$B8*'Calculations Etc'!Y$97/'Calculations Etc'!$B$97</f>
        <v>4.0899169119425677E-4</v>
      </c>
      <c r="Y8" s="4">
        <f>$B8*'Calculations Etc'!Z$97/'Calculations Etc'!$B$97</f>
        <v>4.0897682036268514E-4</v>
      </c>
      <c r="Z8" s="4">
        <f>$B8*'Calculations Etc'!AA$97/'Calculations Etc'!$B$97</f>
        <v>4.0882596972616241E-4</v>
      </c>
      <c r="AA8" s="4">
        <f>$B8*'Calculations Etc'!AB$97/'Calculations Etc'!$B$97</f>
        <v>4.0874352924267718E-4</v>
      </c>
      <c r="AB8" s="4">
        <f>$B8*'Calculations Etc'!AC$97/'Calculations Etc'!$B$97</f>
        <v>4.0697171285736532E-4</v>
      </c>
      <c r="AC8" s="4">
        <f>$B8*'Calculations Etc'!AD$97/'Calculations Etc'!$B$97</f>
        <v>4.0706871001136525E-4</v>
      </c>
      <c r="AD8" s="4">
        <f>$B8*'Calculations Etc'!AE$97/'Calculations Etc'!$B$97</f>
        <v>4.0728411270477525E-4</v>
      </c>
      <c r="AE8" s="4">
        <f>$B8*'Calculations Etc'!AF$97/'Calculations Etc'!$B$97</f>
        <v>4.0771593427656367E-4</v>
      </c>
      <c r="AF8" s="4">
        <f t="shared" si="1"/>
        <v>4.0771593427656367E-4</v>
      </c>
      <c r="AG8" s="4">
        <f t="shared" si="0"/>
        <v>4.0771593427656367E-4</v>
      </c>
      <c r="AH8" s="4">
        <f t="shared" si="0"/>
        <v>4.0771593427656367E-4</v>
      </c>
      <c r="AI8" s="4">
        <f t="shared" si="0"/>
        <v>4.0771593427656367E-4</v>
      </c>
      <c r="AJ8" s="4">
        <f t="shared" si="0"/>
        <v>4.0771593427656367E-4</v>
      </c>
      <c r="AK8" s="4">
        <f t="shared" si="0"/>
        <v>4.0771593427656367E-4</v>
      </c>
      <c r="AL8" s="4">
        <f t="shared" si="0"/>
        <v>4.0771593427656367E-4</v>
      </c>
      <c r="AM8" s="4">
        <f t="shared" si="0"/>
        <v>4.0771593427656367E-4</v>
      </c>
      <c r="AN8" s="4">
        <f t="shared" si="0"/>
        <v>4.0771593427656367E-4</v>
      </c>
      <c r="AO8" s="4">
        <f t="shared" si="0"/>
        <v>4.0771593427656367E-4</v>
      </c>
      <c r="AP8" s="4">
        <f t="shared" si="0"/>
        <v>4.0771593427656367E-4</v>
      </c>
      <c r="AQ8" s="4">
        <f t="shared" si="0"/>
        <v>4.0771593427656367E-4</v>
      </c>
      <c r="AR8" s="4">
        <f t="shared" si="0"/>
        <v>4.0771593427656367E-4</v>
      </c>
      <c r="AS8" s="4">
        <f t="shared" si="0"/>
        <v>4.0771593427656367E-4</v>
      </c>
      <c r="AT8" s="4">
        <f t="shared" si="0"/>
        <v>4.0771593427656367E-4</v>
      </c>
      <c r="AU8" s="4">
        <f t="shared" si="0"/>
        <v>4.0771593427656367E-4</v>
      </c>
      <c r="AV8" s="4">
        <f t="shared" si="0"/>
        <v>4.0771593427656367E-4</v>
      </c>
      <c r="AW8" s="4">
        <f t="shared" si="0"/>
        <v>4.0771593427656367E-4</v>
      </c>
      <c r="AX8" s="4">
        <f t="shared" si="0"/>
        <v>4.0771593427656367E-4</v>
      </c>
      <c r="AY8" s="4">
        <f t="shared" si="0"/>
        <v>4.0771593427656367E-4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Y8"/>
  <sheetViews>
    <sheetView topLeftCell="D1" workbookViewId="0">
      <selection activeCell="AF1" sqref="AF1:AY8"/>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('SYFAFE-passenger'!L1*'Calculations Etc'!$C$9)</f>
        <v>3.5789630920023551E-3</v>
      </c>
      <c r="C2" s="4">
        <f>$B2*'BNVFE-HDVs-frgt'!C2/'BNVFE-HDVs-frgt'!$B2</f>
        <v>3.6330470173852043E-3</v>
      </c>
      <c r="D2" s="4">
        <f>$B2*'BNVFE-HDVs-frgt'!D2/'BNVFE-HDVs-frgt'!$B2</f>
        <v>3.6987536530659147E-3</v>
      </c>
      <c r="E2" s="4">
        <f>$B2*'BNVFE-HDVs-frgt'!E2/'BNVFE-HDVs-frgt'!$B2</f>
        <v>3.7812749524133095E-3</v>
      </c>
      <c r="F2" s="4">
        <f>$B2*'BNVFE-HDVs-frgt'!F2/'BNVFE-HDVs-frgt'!$B2</f>
        <v>3.8777087523886697E-3</v>
      </c>
      <c r="G2" s="4">
        <f>$B2*'BNVFE-HDVs-frgt'!G2/'BNVFE-HDVs-frgt'!$B2</f>
        <v>3.9816608472347248E-3</v>
      </c>
      <c r="H2" s="4">
        <f>$B2*'BNVFE-HDVs-frgt'!H2/'BNVFE-HDVs-frgt'!$B2</f>
        <v>4.0890909266563429E-3</v>
      </c>
      <c r="I2" s="4">
        <f>$B2*'BNVFE-HDVs-frgt'!I2/'BNVFE-HDVs-frgt'!$B2</f>
        <v>4.1438991275660024E-3</v>
      </c>
      <c r="J2" s="4">
        <f>$B2*'BNVFE-HDVs-frgt'!J2/'BNVFE-HDVs-frgt'!$B2</f>
        <v>4.2227310078672758E-3</v>
      </c>
      <c r="K2" s="4">
        <f>$B2*'BNVFE-HDVs-frgt'!K2/'BNVFE-HDVs-frgt'!$B2</f>
        <v>4.2887019366361868E-3</v>
      </c>
      <c r="L2" s="4">
        <f>$B2*'BNVFE-HDVs-frgt'!L2/'BNVFE-HDVs-frgt'!$B2</f>
        <v>4.3473525091876908E-3</v>
      </c>
      <c r="M2" s="4">
        <f>$B2*'BNVFE-HDVs-frgt'!M2/'BNVFE-HDVs-frgt'!$B2</f>
        <v>4.3819529730387613E-3</v>
      </c>
      <c r="N2" s="4">
        <f>$B2*'BNVFE-HDVs-frgt'!N2/'BNVFE-HDVs-frgt'!$B2</f>
        <v>4.3865769774308122E-3</v>
      </c>
      <c r="O2" s="4">
        <f>$B2*'BNVFE-HDVs-frgt'!O2/'BNVFE-HDVs-frgt'!$B2</f>
        <v>4.3897366856490956E-3</v>
      </c>
      <c r="P2" s="4">
        <f>$B2*'BNVFE-HDVs-frgt'!P2/'BNVFE-HDVs-frgt'!$B2</f>
        <v>4.3894527111607113E-3</v>
      </c>
      <c r="Q2" s="4">
        <f>$B2*'BNVFE-HDVs-frgt'!Q2/'BNVFE-HDVs-frgt'!$B2</f>
        <v>4.3903321885861235E-3</v>
      </c>
      <c r="R2" s="4">
        <f>$B2*'BNVFE-HDVs-frgt'!R2/'BNVFE-HDVs-frgt'!$B2</f>
        <v>4.3917380028850568E-3</v>
      </c>
      <c r="S2" s="4">
        <f>$B2*'BNVFE-HDVs-frgt'!S2/'BNVFE-HDVs-frgt'!$B2</f>
        <v>4.3915839256378946E-3</v>
      </c>
      <c r="T2" s="4">
        <f>$B2*'BNVFE-HDVs-frgt'!T2/'BNVFE-HDVs-frgt'!$B2</f>
        <v>4.3901797983161199E-3</v>
      </c>
      <c r="U2" s="4">
        <f>$B2*'BNVFE-HDVs-frgt'!U2/'BNVFE-HDVs-frgt'!$B2</f>
        <v>4.3903507453348705E-3</v>
      </c>
      <c r="V2" s="4">
        <f>$B2*'BNVFE-HDVs-frgt'!V2/'BNVFE-HDVs-frgt'!$B2</f>
        <v>4.3907786752074652E-3</v>
      </c>
      <c r="W2" s="4">
        <f>$B2*'BNVFE-HDVs-frgt'!W2/'BNVFE-HDVs-frgt'!$B2</f>
        <v>4.3882487717951052E-3</v>
      </c>
      <c r="X2" s="4">
        <f>$B2*'BNVFE-HDVs-frgt'!X2/'BNVFE-HDVs-frgt'!$B2</f>
        <v>4.3895865446819697E-3</v>
      </c>
      <c r="Y2" s="4">
        <f>$B2*'BNVFE-HDVs-frgt'!Y2/'BNVFE-HDVs-frgt'!$B2</f>
        <v>4.3913798014016889E-3</v>
      </c>
      <c r="Z2" s="4">
        <f>$B2*'BNVFE-HDVs-frgt'!Z2/'BNVFE-HDVs-frgt'!$B2</f>
        <v>4.3937983643215746E-3</v>
      </c>
      <c r="AA2" s="4">
        <f>$B2*'BNVFE-HDVs-frgt'!AA2/'BNVFE-HDVs-frgt'!$B2</f>
        <v>4.3964969654498075E-3</v>
      </c>
      <c r="AB2" s="4">
        <f>$B2*'BNVFE-HDVs-frgt'!AB2/'BNVFE-HDVs-frgt'!$B2</f>
        <v>4.3994452391975308E-3</v>
      </c>
      <c r="AC2" s="4">
        <f>$B2*'BNVFE-HDVs-frgt'!AC2/'BNVFE-HDVs-frgt'!$B2</f>
        <v>4.4023192859502704E-3</v>
      </c>
      <c r="AD2" s="4">
        <f>$B2*'BNVFE-HDVs-frgt'!AD2/'BNVFE-HDVs-frgt'!$B2</f>
        <v>4.4048773056486095E-3</v>
      </c>
      <c r="AE2" s="4">
        <f>$B2*'BNVFE-HDVs-frgt'!AE2/'BNVFE-HDVs-frgt'!$B2</f>
        <v>4.4069281075478934E-3</v>
      </c>
      <c r="AF2" s="4">
        <f>AE2</f>
        <v>4.4069281075478934E-3</v>
      </c>
      <c r="AG2" s="4">
        <f t="shared" ref="AG2:AY8" si="0">AF2</f>
        <v>4.4069281075478934E-3</v>
      </c>
      <c r="AH2" s="4">
        <f t="shared" si="0"/>
        <v>4.4069281075478934E-3</v>
      </c>
      <c r="AI2" s="4">
        <f t="shared" si="0"/>
        <v>4.4069281075478934E-3</v>
      </c>
      <c r="AJ2" s="4">
        <f t="shared" si="0"/>
        <v>4.4069281075478934E-3</v>
      </c>
      <c r="AK2" s="4">
        <f t="shared" si="0"/>
        <v>4.4069281075478934E-3</v>
      </c>
      <c r="AL2" s="4">
        <f t="shared" si="0"/>
        <v>4.4069281075478934E-3</v>
      </c>
      <c r="AM2" s="4">
        <f t="shared" si="0"/>
        <v>4.4069281075478934E-3</v>
      </c>
      <c r="AN2" s="4">
        <f t="shared" si="0"/>
        <v>4.4069281075478934E-3</v>
      </c>
      <c r="AO2" s="4">
        <f t="shared" si="0"/>
        <v>4.4069281075478934E-3</v>
      </c>
      <c r="AP2" s="4">
        <f t="shared" si="0"/>
        <v>4.4069281075478934E-3</v>
      </c>
      <c r="AQ2" s="4">
        <f t="shared" si="0"/>
        <v>4.4069281075478934E-3</v>
      </c>
      <c r="AR2" s="4">
        <f t="shared" si="0"/>
        <v>4.4069281075478934E-3</v>
      </c>
      <c r="AS2" s="4">
        <f t="shared" si="0"/>
        <v>4.4069281075478934E-3</v>
      </c>
      <c r="AT2" s="4">
        <f t="shared" si="0"/>
        <v>4.4069281075478934E-3</v>
      </c>
      <c r="AU2" s="4">
        <f t="shared" si="0"/>
        <v>4.4069281075478934E-3</v>
      </c>
      <c r="AV2" s="4">
        <f t="shared" si="0"/>
        <v>4.4069281075478934E-3</v>
      </c>
      <c r="AW2" s="4">
        <f t="shared" si="0"/>
        <v>4.4069281075478934E-3</v>
      </c>
      <c r="AX2" s="4">
        <f t="shared" si="0"/>
        <v>4.4069281075478934E-3</v>
      </c>
      <c r="AY2" s="4">
        <f t="shared" si="0"/>
        <v>4.4069281075478934E-3</v>
      </c>
    </row>
    <row r="3" spans="1:51">
      <c r="A3" t="s">
        <v>113</v>
      </c>
      <c r="B3" s="4">
        <f>('SYFAFE-passenger'!L2*'Calculations Etc'!$C$9)</f>
        <v>2.9709390305122014E-3</v>
      </c>
      <c r="C3" s="4">
        <f>$B3*'BNVFE-HDVs-frgt'!C3/'BNVFE-HDVs-frgt'!$B3</f>
        <v>3.1660874381037969E-3</v>
      </c>
      <c r="D3" s="4">
        <f>$B3*'BNVFE-HDVs-frgt'!D3/'BNVFE-HDVs-frgt'!$B3</f>
        <v>3.2656116446001934E-3</v>
      </c>
      <c r="E3" s="4">
        <f>$B3*'BNVFE-HDVs-frgt'!E3/'BNVFE-HDVs-frgt'!$B3</f>
        <v>3.3678122974621322E-3</v>
      </c>
      <c r="F3" s="4">
        <f>$B3*'BNVFE-HDVs-frgt'!F3/'BNVFE-HDVs-frgt'!$B3</f>
        <v>3.4637308744215551E-3</v>
      </c>
      <c r="G3" s="4">
        <f>$B3*'BNVFE-HDVs-frgt'!G3/'BNVFE-HDVs-frgt'!$B3</f>
        <v>3.5546232208992297E-3</v>
      </c>
      <c r="H3" s="4">
        <f>$B3*'BNVFE-HDVs-frgt'!H3/'BNVFE-HDVs-frgt'!$B3</f>
        <v>3.6346602199837223E-3</v>
      </c>
      <c r="I3" s="4">
        <f>$B3*'BNVFE-HDVs-frgt'!I3/'BNVFE-HDVs-frgt'!$B3</f>
        <v>3.6687180830751952E-3</v>
      </c>
      <c r="J3" s="4">
        <f>$B3*'BNVFE-HDVs-frgt'!J3/'BNVFE-HDVs-frgt'!$B3</f>
        <v>3.720379622847316E-3</v>
      </c>
      <c r="K3" s="4">
        <f>$B3*'BNVFE-HDVs-frgt'!K3/'BNVFE-HDVs-frgt'!$B3</f>
        <v>3.7736483598781482E-3</v>
      </c>
      <c r="L3" s="4">
        <f>$B3*'BNVFE-HDVs-frgt'!L3/'BNVFE-HDVs-frgt'!$B3</f>
        <v>3.8237046015906803E-3</v>
      </c>
      <c r="M3" s="4">
        <f>$B3*'BNVFE-HDVs-frgt'!M3/'BNVFE-HDVs-frgt'!$B3</f>
        <v>3.8535082586443241E-3</v>
      </c>
      <c r="N3" s="4">
        <f>$B3*'BNVFE-HDVs-frgt'!N3/'BNVFE-HDVs-frgt'!$B3</f>
        <v>3.8561590658216906E-3</v>
      </c>
      <c r="O3" s="4">
        <f>$B3*'BNVFE-HDVs-frgt'!O3/'BNVFE-HDVs-frgt'!$B3</f>
        <v>3.8564724336771559E-3</v>
      </c>
      <c r="P3" s="4">
        <f>$B3*'BNVFE-HDVs-frgt'!P3/'BNVFE-HDVs-frgt'!$B3</f>
        <v>3.8564278024977405E-3</v>
      </c>
      <c r="Q3" s="4">
        <f>$B3*'BNVFE-HDVs-frgt'!Q3/'BNVFE-HDVs-frgt'!$B3</f>
        <v>3.8564757572756223E-3</v>
      </c>
      <c r="R3" s="4">
        <f>$B3*'BNVFE-HDVs-frgt'!R3/'BNVFE-HDVs-frgt'!$B3</f>
        <v>3.8563480361345323E-3</v>
      </c>
      <c r="S3" s="4">
        <f>$B3*'BNVFE-HDVs-frgt'!S3/'BNVFE-HDVs-frgt'!$B3</f>
        <v>3.8561011402484069E-3</v>
      </c>
      <c r="T3" s="4">
        <f>$B3*'BNVFE-HDVs-frgt'!T3/'BNVFE-HDVs-frgt'!$B3</f>
        <v>3.8551786042739095E-3</v>
      </c>
      <c r="U3" s="4">
        <f>$B3*'BNVFE-HDVs-frgt'!U3/'BNVFE-HDVs-frgt'!$B3</f>
        <v>3.854843870428299E-3</v>
      </c>
      <c r="V3" s="4">
        <f>$B3*'BNVFE-HDVs-frgt'!V3/'BNVFE-HDVs-frgt'!$B3</f>
        <v>3.8542071639219677E-3</v>
      </c>
      <c r="W3" s="4">
        <f>$B3*'BNVFE-HDVs-frgt'!W3/'BNVFE-HDVs-frgt'!$B3</f>
        <v>3.851547810348542E-3</v>
      </c>
      <c r="X3" s="4">
        <f>$B3*'BNVFE-HDVs-frgt'!X3/'BNVFE-HDVs-frgt'!$B3</f>
        <v>3.8498356823382283E-3</v>
      </c>
      <c r="Y3" s="4">
        <f>$B3*'BNVFE-HDVs-frgt'!Y3/'BNVFE-HDVs-frgt'!$B3</f>
        <v>3.849975273473845E-3</v>
      </c>
      <c r="Z3" s="4">
        <f>$B3*'BNVFE-HDVs-frgt'!Z3/'BNVFE-HDVs-frgt'!$B3</f>
        <v>3.8503983200787227E-3</v>
      </c>
      <c r="AA3" s="4">
        <f>$B3*'BNVFE-HDVs-frgt'!AA3/'BNVFE-HDVs-frgt'!$B3</f>
        <v>3.8513479196407388E-3</v>
      </c>
      <c r="AB3" s="4">
        <f>$B3*'BNVFE-HDVs-frgt'!AB3/'BNVFE-HDVs-frgt'!$B3</f>
        <v>3.8524798423186612E-3</v>
      </c>
      <c r="AC3" s="4">
        <f>$B3*'BNVFE-HDVs-frgt'!AC3/'BNVFE-HDVs-frgt'!$B3</f>
        <v>3.8539327296485447E-3</v>
      </c>
      <c r="AD3" s="4">
        <f>$B3*'BNVFE-HDVs-frgt'!AD3/'BNVFE-HDVs-frgt'!$B3</f>
        <v>3.8550807955190221E-3</v>
      </c>
      <c r="AE3" s="4">
        <f>$B3*'BNVFE-HDVs-frgt'!AE3/'BNVFE-HDVs-frgt'!$B3</f>
        <v>3.8564410968916097E-3</v>
      </c>
      <c r="AF3" s="4">
        <f t="shared" ref="AF3:AU8" si="1">AE3</f>
        <v>3.8564410968916097E-3</v>
      </c>
      <c r="AG3" s="4">
        <f t="shared" si="1"/>
        <v>3.8564410968916097E-3</v>
      </c>
      <c r="AH3" s="4">
        <f t="shared" si="1"/>
        <v>3.8564410968916097E-3</v>
      </c>
      <c r="AI3" s="4">
        <f t="shared" si="1"/>
        <v>3.8564410968916097E-3</v>
      </c>
      <c r="AJ3" s="4">
        <f t="shared" si="1"/>
        <v>3.8564410968916097E-3</v>
      </c>
      <c r="AK3" s="4">
        <f t="shared" si="1"/>
        <v>3.8564410968916097E-3</v>
      </c>
      <c r="AL3" s="4">
        <f t="shared" si="1"/>
        <v>3.8564410968916097E-3</v>
      </c>
      <c r="AM3" s="4">
        <f t="shared" si="1"/>
        <v>3.8564410968916097E-3</v>
      </c>
      <c r="AN3" s="4">
        <f t="shared" si="1"/>
        <v>3.8564410968916097E-3</v>
      </c>
      <c r="AO3" s="4">
        <f t="shared" si="1"/>
        <v>3.8564410968916097E-3</v>
      </c>
      <c r="AP3" s="4">
        <f t="shared" si="1"/>
        <v>3.8564410968916097E-3</v>
      </c>
      <c r="AQ3" s="4">
        <f t="shared" si="1"/>
        <v>3.8564410968916097E-3</v>
      </c>
      <c r="AR3" s="4">
        <f t="shared" si="1"/>
        <v>3.8564410968916097E-3</v>
      </c>
      <c r="AS3" s="4">
        <f t="shared" si="1"/>
        <v>3.8564410968916097E-3</v>
      </c>
      <c r="AT3" s="4">
        <f t="shared" si="1"/>
        <v>3.8564410968916097E-3</v>
      </c>
      <c r="AU3" s="4">
        <f t="shared" si="1"/>
        <v>3.8564410968916097E-3</v>
      </c>
      <c r="AV3" s="4">
        <f t="shared" si="0"/>
        <v>3.8564410968916097E-3</v>
      </c>
      <c r="AW3" s="4">
        <f t="shared" si="0"/>
        <v>3.8564410968916097E-3</v>
      </c>
      <c r="AX3" s="4">
        <f t="shared" si="0"/>
        <v>3.8564410968916097E-3</v>
      </c>
      <c r="AY3" s="4">
        <f t="shared" si="0"/>
        <v>3.8564410968916097E-3</v>
      </c>
    </row>
    <row r="4" spans="1:51">
      <c r="A4" t="s">
        <v>114</v>
      </c>
      <c r="B4" s="4">
        <f>('SYFAFE-passenger'!L3*'Calculations Etc'!$C$9)</f>
        <v>9.6373020715612276E-4</v>
      </c>
      <c r="C4" s="4">
        <f>$B4*'BNVFE-HDVs-frgt'!C4/'BNVFE-HDVs-frgt'!$B4</f>
        <v>1.0270335645602669E-3</v>
      </c>
      <c r="D4" s="4">
        <f>$B4*'BNVFE-HDVs-frgt'!D4/'BNVFE-HDVs-frgt'!$B4</f>
        <v>1.0593177962993766E-3</v>
      </c>
      <c r="E4" s="4">
        <f>$B4*'BNVFE-HDVs-frgt'!E4/'BNVFE-HDVs-frgt'!$B4</f>
        <v>1.0924702290294234E-3</v>
      </c>
      <c r="F4" s="4">
        <f>$B4*'BNVFE-HDVs-frgt'!F4/'BNVFE-HDVs-frgt'!$B4</f>
        <v>1.1235848460221824E-3</v>
      </c>
      <c r="G4" s="4">
        <f>$B4*'BNVFE-HDVs-frgt'!G4/'BNVFE-HDVs-frgt'!$B4</f>
        <v>1.1530690256031863E-3</v>
      </c>
      <c r="H4" s="4">
        <f>$B4*'BNVFE-HDVs-frgt'!H4/'BNVFE-HDVs-frgt'!$B4</f>
        <v>1.179031885465226E-3</v>
      </c>
      <c r="I4" s="4">
        <f>$B4*'BNVFE-HDVs-frgt'!I4/'BNVFE-HDVs-frgt'!$B4</f>
        <v>1.1900797700281015E-3</v>
      </c>
      <c r="J4" s="4">
        <f>$B4*'BNVFE-HDVs-frgt'!J4/'BNVFE-HDVs-frgt'!$B4</f>
        <v>1.2068380359888831E-3</v>
      </c>
      <c r="K4" s="4">
        <f>$B4*'BNVFE-HDVs-frgt'!K4/'BNVFE-HDVs-frgt'!$B4</f>
        <v>1.2241176537953844E-3</v>
      </c>
      <c r="L4" s="4">
        <f>$B4*'BNVFE-HDVs-frgt'!L4/'BNVFE-HDVs-frgt'!$B4</f>
        <v>1.2403551839835286E-3</v>
      </c>
      <c r="M4" s="4">
        <f>$B4*'BNVFE-HDVs-frgt'!M4/'BNVFE-HDVs-frgt'!$B4</f>
        <v>1.2500230648425192E-3</v>
      </c>
      <c r="N4" s="4">
        <f>$B4*'BNVFE-HDVs-frgt'!N4/'BNVFE-HDVs-frgt'!$B4</f>
        <v>1.2508829488468481E-3</v>
      </c>
      <c r="O4" s="4">
        <f>$B4*'BNVFE-HDVs-frgt'!O4/'BNVFE-HDVs-frgt'!$B4</f>
        <v>1.2509846009053935E-3</v>
      </c>
      <c r="P4" s="4">
        <f>$B4*'BNVFE-HDVs-frgt'!P4/'BNVFE-HDVs-frgt'!$B4</f>
        <v>1.2509701231879639E-3</v>
      </c>
      <c r="Q4" s="4">
        <f>$B4*'BNVFE-HDVs-frgt'!Q4/'BNVFE-HDVs-frgt'!$B4</f>
        <v>1.2509856790332871E-3</v>
      </c>
      <c r="R4" s="4">
        <f>$B4*'BNVFE-HDVs-frgt'!R4/'BNVFE-HDVs-frgt'!$B4</f>
        <v>1.2509442481185163E-3</v>
      </c>
      <c r="S4" s="4">
        <f>$B4*'BNVFE-HDVs-frgt'!S4/'BNVFE-HDVs-frgt'!$B4</f>
        <v>1.2508641586178443E-3</v>
      </c>
      <c r="T4" s="4">
        <f>$B4*'BNVFE-HDVs-frgt'!T4/'BNVFE-HDVs-frgt'!$B4</f>
        <v>1.2505649011182183E-3</v>
      </c>
      <c r="U4" s="4">
        <f>$B4*'BNVFE-HDVs-frgt'!U4/'BNVFE-HDVs-frgt'!$B4</f>
        <v>1.2504563182375E-3</v>
      </c>
      <c r="V4" s="4">
        <f>$B4*'BNVFE-HDVs-frgt'!V4/'BNVFE-HDVs-frgt'!$B4</f>
        <v>1.2502497797367287E-3</v>
      </c>
      <c r="W4" s="4">
        <f>$B4*'BNVFE-HDVs-frgt'!W4/'BNVFE-HDVs-frgt'!$B4</f>
        <v>1.24938712340353E-3</v>
      </c>
      <c r="X4" s="4">
        <f>$B4*'BNVFE-HDVs-frgt'!X4/'BNVFE-HDVs-frgt'!$B4</f>
        <v>1.2488317335200246E-3</v>
      </c>
      <c r="Y4" s="4">
        <f>$B4*'BNVFE-HDVs-frgt'!Y4/'BNVFE-HDVs-frgt'!$B4</f>
        <v>1.2488770148915585E-3</v>
      </c>
      <c r="Z4" s="4">
        <f>$B4*'BNVFE-HDVs-frgt'!Z4/'BNVFE-HDVs-frgt'!$B4</f>
        <v>1.2490142451705942E-3</v>
      </c>
      <c r="AA4" s="4">
        <f>$B4*'BNVFE-HDVs-frgt'!AA4/'BNVFE-HDVs-frgt'!$B4</f>
        <v>1.2493222817116401E-3</v>
      </c>
      <c r="AB4" s="4">
        <f>$B4*'BNVFE-HDVs-frgt'!AB4/'BNVFE-HDVs-frgt'!$B4</f>
        <v>1.2496894612685665E-3</v>
      </c>
      <c r="AC4" s="4">
        <f>$B4*'BNVFE-HDVs-frgt'!AC4/'BNVFE-HDVs-frgt'!$B4</f>
        <v>1.2501607571763663E-3</v>
      </c>
      <c r="AD4" s="4">
        <f>$B4*'BNVFE-HDVs-frgt'!AD4/'BNVFE-HDVs-frgt'!$B4</f>
        <v>1.2505331733544906E-3</v>
      </c>
      <c r="AE4" s="4">
        <f>$B4*'BNVFE-HDVs-frgt'!AE4/'BNVFE-HDVs-frgt'!$B4</f>
        <v>1.2509744356995387E-3</v>
      </c>
      <c r="AF4" s="4">
        <f t="shared" si="1"/>
        <v>1.2509744356995387E-3</v>
      </c>
      <c r="AG4" s="4">
        <f t="shared" si="0"/>
        <v>1.2509744356995387E-3</v>
      </c>
      <c r="AH4" s="4">
        <f t="shared" si="0"/>
        <v>1.2509744356995387E-3</v>
      </c>
      <c r="AI4" s="4">
        <f t="shared" si="0"/>
        <v>1.2509744356995387E-3</v>
      </c>
      <c r="AJ4" s="4">
        <f t="shared" si="0"/>
        <v>1.2509744356995387E-3</v>
      </c>
      <c r="AK4" s="4">
        <f t="shared" si="0"/>
        <v>1.2509744356995387E-3</v>
      </c>
      <c r="AL4" s="4">
        <f t="shared" si="0"/>
        <v>1.2509744356995387E-3</v>
      </c>
      <c r="AM4" s="4">
        <f t="shared" si="0"/>
        <v>1.2509744356995387E-3</v>
      </c>
      <c r="AN4" s="4">
        <f t="shared" si="0"/>
        <v>1.2509744356995387E-3</v>
      </c>
      <c r="AO4" s="4">
        <f t="shared" si="0"/>
        <v>1.2509744356995387E-3</v>
      </c>
      <c r="AP4" s="4">
        <f t="shared" si="0"/>
        <v>1.2509744356995387E-3</v>
      </c>
      <c r="AQ4" s="4">
        <f t="shared" si="0"/>
        <v>1.2509744356995387E-3</v>
      </c>
      <c r="AR4" s="4">
        <f t="shared" si="0"/>
        <v>1.2509744356995387E-3</v>
      </c>
      <c r="AS4" s="4">
        <f t="shared" si="0"/>
        <v>1.2509744356995387E-3</v>
      </c>
      <c r="AT4" s="4">
        <f t="shared" si="0"/>
        <v>1.2509744356995387E-3</v>
      </c>
      <c r="AU4" s="4">
        <f t="shared" si="0"/>
        <v>1.2509744356995387E-3</v>
      </c>
      <c r="AV4" s="4">
        <f t="shared" si="0"/>
        <v>1.2509744356995387E-3</v>
      </c>
      <c r="AW4" s="4">
        <f t="shared" si="0"/>
        <v>1.2509744356995387E-3</v>
      </c>
      <c r="AX4" s="4">
        <f t="shared" si="0"/>
        <v>1.2509744356995387E-3</v>
      </c>
      <c r="AY4" s="4">
        <f t="shared" si="0"/>
        <v>1.2509744356995387E-3</v>
      </c>
    </row>
    <row r="5" spans="1:51">
      <c r="A5" t="s">
        <v>115</v>
      </c>
      <c r="B5" s="4">
        <f>('SYFAFE-passenger'!L4*'Calculations Etc'!$C$9)</f>
        <v>1.1137362177939013E-3</v>
      </c>
      <c r="C5" s="4">
        <f>$B5*'BNVFE-HDVs-frgt'!C5/'BNVFE-HDVs-frgt'!$B5</f>
        <v>1.1868928349938494E-3</v>
      </c>
      <c r="D5" s="4">
        <f>$B5*'BNVFE-HDVs-frgt'!D5/'BNVFE-HDVs-frgt'!$B5</f>
        <v>1.2242021544325342E-3</v>
      </c>
      <c r="E5" s="4">
        <f>$B5*'BNVFE-HDVs-frgt'!E5/'BNVFE-HDVs-frgt'!$B5</f>
        <v>1.2625148116111296E-3</v>
      </c>
      <c r="F5" s="4">
        <f>$B5*'BNVFE-HDVs-frgt'!F5/'BNVFE-HDVs-frgt'!$B5</f>
        <v>1.2984724640643824E-3</v>
      </c>
      <c r="G5" s="4">
        <f>$B5*'BNVFE-HDVs-frgt'!G5/'BNVFE-HDVs-frgt'!$B5</f>
        <v>1.3325458991476349E-3</v>
      </c>
      <c r="H5" s="4">
        <f>$B5*'BNVFE-HDVs-frgt'!H5/'BNVFE-HDVs-frgt'!$B5</f>
        <v>1.3625499159680566E-3</v>
      </c>
      <c r="I5" s="4">
        <f>$B5*'BNVFE-HDVs-frgt'!I5/'BNVFE-HDVs-frgt'!$B5</f>
        <v>1.3753174198569197E-3</v>
      </c>
      <c r="J5" s="4">
        <f>$B5*'BNVFE-HDVs-frgt'!J5/'BNVFE-HDVs-frgt'!$B5</f>
        <v>1.3946841343267524E-3</v>
      </c>
      <c r="K5" s="4">
        <f>$B5*'BNVFE-HDVs-frgt'!K5/'BNVFE-HDVs-frgt'!$B5</f>
        <v>1.4146533498165597E-3</v>
      </c>
      <c r="L5" s="4">
        <f>$B5*'BNVFE-HDVs-frgt'!L5/'BNVFE-HDVs-frgt'!$B5</f>
        <v>1.433418275232172E-3</v>
      </c>
      <c r="M5" s="4">
        <f>$B5*'BNVFE-HDVs-frgt'!M5/'BNVFE-HDVs-frgt'!$B5</f>
        <v>1.4445909758303492E-3</v>
      </c>
      <c r="N5" s="4">
        <f>$B5*'BNVFE-HDVs-frgt'!N5/'BNVFE-HDVs-frgt'!$B5</f>
        <v>1.4455847020325705E-3</v>
      </c>
      <c r="O5" s="4">
        <f>$B5*'BNVFE-HDVs-frgt'!O5/'BNVFE-HDVs-frgt'!$B5</f>
        <v>1.4457021763821074E-3</v>
      </c>
      <c r="P5" s="4">
        <f>$B5*'BNVFE-HDVs-frgt'!P5/'BNVFE-HDVs-frgt'!$B5</f>
        <v>1.4456854451868704E-3</v>
      </c>
      <c r="Q5" s="4">
        <f>$B5*'BNVFE-HDVs-frgt'!Q5/'BNVFE-HDVs-frgt'!$B5</f>
        <v>1.4457034223221783E-3</v>
      </c>
      <c r="R5" s="4">
        <f>$B5*'BNVFE-HDVs-frgt'!R5/'BNVFE-HDVs-frgt'!$B5</f>
        <v>1.4456555426251702E-3</v>
      </c>
      <c r="S5" s="4">
        <f>$B5*'BNVFE-HDVs-frgt'!S5/'BNVFE-HDVs-frgt'!$B5</f>
        <v>1.4455629870770495E-3</v>
      </c>
      <c r="T5" s="4">
        <f>$B5*'BNVFE-HDVs-frgt'!T5/'BNVFE-HDVs-frgt'!$B5</f>
        <v>1.4452171497116699E-3</v>
      </c>
      <c r="U5" s="4">
        <f>$B5*'BNVFE-HDVs-frgt'!U5/'BNVFE-HDVs-frgt'!$B5</f>
        <v>1.4450916657473914E-3</v>
      </c>
      <c r="V5" s="4">
        <f>$B5*'BNVFE-HDVs-frgt'!V5/'BNVFE-HDVs-frgt'!$B5</f>
        <v>1.4448529792281048E-3</v>
      </c>
      <c r="W5" s="4">
        <f>$B5*'BNVFE-HDVs-frgt'!W5/'BNVFE-HDVs-frgt'!$B5</f>
        <v>1.4438560491799872E-3</v>
      </c>
      <c r="X5" s="4">
        <f>$B5*'BNVFE-HDVs-frgt'!X5/'BNVFE-HDVs-frgt'!$B5</f>
        <v>1.4432142120520612E-3</v>
      </c>
      <c r="Y5" s="4">
        <f>$B5*'BNVFE-HDVs-frgt'!Y5/'BNVFE-HDVs-frgt'!$B5</f>
        <v>1.4432665415350372E-3</v>
      </c>
      <c r="Z5" s="4">
        <f>$B5*'BNVFE-HDVs-frgt'!Z5/'BNVFE-HDVs-frgt'!$B5</f>
        <v>1.4434251319069122E-3</v>
      </c>
      <c r="AA5" s="4">
        <f>$B5*'BNVFE-HDVs-frgt'!AA5/'BNVFE-HDVs-frgt'!$B5</f>
        <v>1.4437811147842976E-3</v>
      </c>
      <c r="AB5" s="4">
        <f>$B5*'BNVFE-HDVs-frgt'!AB5/'BNVFE-HDVs-frgt'!$B5</f>
        <v>1.4442054463741406E-3</v>
      </c>
      <c r="AC5" s="4">
        <f>$B5*'BNVFE-HDVs-frgt'!AC5/'BNVFE-HDVs-frgt'!$B5</f>
        <v>1.4447501001765403E-3</v>
      </c>
      <c r="AD5" s="4">
        <f>$B5*'BNVFE-HDVs-frgt'!AD5/'BNVFE-HDVs-frgt'!$B5</f>
        <v>1.4451804834752992E-3</v>
      </c>
      <c r="AE5" s="4">
        <f>$B5*'BNVFE-HDVs-frgt'!AE5/'BNVFE-HDVs-frgt'!$B5</f>
        <v>1.4456904289471535E-3</v>
      </c>
      <c r="AF5" s="4">
        <f t="shared" si="1"/>
        <v>1.4456904289471535E-3</v>
      </c>
      <c r="AG5" s="4">
        <f t="shared" si="0"/>
        <v>1.4456904289471535E-3</v>
      </c>
      <c r="AH5" s="4">
        <f t="shared" si="0"/>
        <v>1.4456904289471535E-3</v>
      </c>
      <c r="AI5" s="4">
        <f t="shared" si="0"/>
        <v>1.4456904289471535E-3</v>
      </c>
      <c r="AJ5" s="4">
        <f t="shared" si="0"/>
        <v>1.4456904289471535E-3</v>
      </c>
      <c r="AK5" s="4">
        <f t="shared" si="0"/>
        <v>1.4456904289471535E-3</v>
      </c>
      <c r="AL5" s="4">
        <f t="shared" si="0"/>
        <v>1.4456904289471535E-3</v>
      </c>
      <c r="AM5" s="4">
        <f t="shared" si="0"/>
        <v>1.4456904289471535E-3</v>
      </c>
      <c r="AN5" s="4">
        <f t="shared" si="0"/>
        <v>1.4456904289471535E-3</v>
      </c>
      <c r="AO5" s="4">
        <f t="shared" si="0"/>
        <v>1.4456904289471535E-3</v>
      </c>
      <c r="AP5" s="4">
        <f t="shared" si="0"/>
        <v>1.4456904289471535E-3</v>
      </c>
      <c r="AQ5" s="4">
        <f t="shared" si="0"/>
        <v>1.4456904289471535E-3</v>
      </c>
      <c r="AR5" s="4">
        <f t="shared" si="0"/>
        <v>1.4456904289471535E-3</v>
      </c>
      <c r="AS5" s="4">
        <f t="shared" si="0"/>
        <v>1.4456904289471535E-3</v>
      </c>
      <c r="AT5" s="4">
        <f t="shared" si="0"/>
        <v>1.4456904289471535E-3</v>
      </c>
      <c r="AU5" s="4">
        <f t="shared" si="0"/>
        <v>1.4456904289471535E-3</v>
      </c>
      <c r="AV5" s="4">
        <f t="shared" si="0"/>
        <v>1.4456904289471535E-3</v>
      </c>
      <c r="AW5" s="4">
        <f t="shared" si="0"/>
        <v>1.4456904289471535E-3</v>
      </c>
      <c r="AX5" s="4">
        <f t="shared" si="0"/>
        <v>1.4456904289471535E-3</v>
      </c>
      <c r="AY5" s="4">
        <f t="shared" si="0"/>
        <v>1.4456904289471535E-3</v>
      </c>
    </row>
    <row r="6" spans="1:51">
      <c r="A6" t="s">
        <v>116</v>
      </c>
      <c r="B6" s="4">
        <f>('SYFAFE-passenger'!L5*'Calculations Etc'!$C$9)</f>
        <v>2.469610998608551E-3</v>
      </c>
      <c r="C6" s="4">
        <f>$B6*'BNVFE-HDVs-frgt'!C6/'BNVFE-HDVs-frgt'!$B6</f>
        <v>2.631829290131706E-3</v>
      </c>
      <c r="D6" s="4">
        <f>$B6*'BNVFE-HDVs-frgt'!D6/'BNVFE-HDVs-frgt'!$B6</f>
        <v>2.7145593874063432E-3</v>
      </c>
      <c r="E6" s="4">
        <f>$B6*'BNVFE-HDVs-frgt'!E6/'BNVFE-HDVs-frgt'!$B6</f>
        <v>2.7995142968745808E-3</v>
      </c>
      <c r="F6" s="4">
        <f>$B6*'BNVFE-HDVs-frgt'!F6/'BNVFE-HDVs-frgt'!$B6</f>
        <v>2.8792471928367827E-3</v>
      </c>
      <c r="G6" s="4">
        <f>$B6*'BNVFE-HDVs-frgt'!G6/'BNVFE-HDVs-frgt'!$B6</f>
        <v>2.9548020043779345E-3</v>
      </c>
      <c r="H6" s="4">
        <f>$B6*'BNVFE-HDVs-frgt'!H6/'BNVFE-HDVs-frgt'!$B6</f>
        <v>3.0213332428869282E-3</v>
      </c>
      <c r="I6" s="4">
        <f>$B6*'BNVFE-HDVs-frgt'!I6/'BNVFE-HDVs-frgt'!$B6</f>
        <v>3.0496440471195229E-3</v>
      </c>
      <c r="J6" s="4">
        <f>$B6*'BNVFE-HDVs-frgt'!J6/'BNVFE-HDVs-frgt'!$B6</f>
        <v>3.0925880138303738E-3</v>
      </c>
      <c r="K6" s="4">
        <f>$B6*'BNVFE-HDVs-frgt'!K6/'BNVFE-HDVs-frgt'!$B6</f>
        <v>3.1368679729618975E-3</v>
      </c>
      <c r="L6" s="4">
        <f>$B6*'BNVFE-HDVs-frgt'!L6/'BNVFE-HDVs-frgt'!$B6</f>
        <v>3.1784775259728077E-3</v>
      </c>
      <c r="M6" s="4">
        <f>$B6*'BNVFE-HDVs-frgt'!M6/'BNVFE-HDVs-frgt'!$B6</f>
        <v>3.2032519957624975E-3</v>
      </c>
      <c r="N6" s="4">
        <f>$B6*'BNVFE-HDVs-frgt'!N6/'BNVFE-HDVs-frgt'!$B6</f>
        <v>3.2054554952261954E-3</v>
      </c>
      <c r="O6" s="4">
        <f>$B6*'BNVFE-HDVs-frgt'!O6/'BNVFE-HDVs-frgt'!$B6</f>
        <v>3.2057159841472134E-3</v>
      </c>
      <c r="P6" s="4">
        <f>$B6*'BNVFE-HDVs-frgt'!P6/'BNVFE-HDVs-frgt'!$B6</f>
        <v>3.2056788842099778E-3</v>
      </c>
      <c r="Q6" s="4">
        <f>$B6*'BNVFE-HDVs-frgt'!Q6/'BNVFE-HDVs-frgt'!$B6</f>
        <v>3.2057187469084971E-3</v>
      </c>
      <c r="R6" s="4">
        <f>$B6*'BNVFE-HDVs-frgt'!R6/'BNVFE-HDVs-frgt'!$B6</f>
        <v>3.205612577939174E-3</v>
      </c>
      <c r="S6" s="4">
        <f>$B6*'BNVFE-HDVs-frgt'!S6/'BNVFE-HDVs-frgt'!$B6</f>
        <v>3.2054073442438252E-3</v>
      </c>
      <c r="T6" s="4">
        <f>$B6*'BNVFE-HDVs-frgt'!T6/'BNVFE-HDVs-frgt'!$B6</f>
        <v>3.2046404806475577E-3</v>
      </c>
      <c r="U6" s="4">
        <f>$B6*'BNVFE-HDVs-frgt'!U6/'BNVFE-HDVs-frgt'!$B6</f>
        <v>3.2043622311182882E-3</v>
      </c>
      <c r="V6" s="4">
        <f>$B6*'BNVFE-HDVs-frgt'!V6/'BNVFE-HDVs-frgt'!$B6</f>
        <v>3.203832964992403E-3</v>
      </c>
      <c r="W6" s="4">
        <f>$B6*'BNVFE-HDVs-frgt'!W6/'BNVFE-HDVs-frgt'!$B6</f>
        <v>3.2016223612854034E-3</v>
      </c>
      <c r="X6" s="4">
        <f>$B6*'BNVFE-HDVs-frgt'!X6/'BNVFE-HDVs-frgt'!$B6</f>
        <v>3.2001991445442077E-3</v>
      </c>
      <c r="Y6" s="4">
        <f>$B6*'BNVFE-HDVs-frgt'!Y6/'BNVFE-HDVs-frgt'!$B6</f>
        <v>3.2003151805181161E-3</v>
      </c>
      <c r="Z6" s="4">
        <f>$B6*'BNVFE-HDVs-frgt'!Z6/'BNVFE-HDVs-frgt'!$B6</f>
        <v>3.2006668405614894E-3</v>
      </c>
      <c r="AA6" s="4">
        <f>$B6*'BNVFE-HDVs-frgt'!AA6/'BNVFE-HDVs-frgt'!$B6</f>
        <v>3.2014562009282095E-3</v>
      </c>
      <c r="AB6" s="4">
        <f>$B6*'BNVFE-HDVs-frgt'!AB6/'BNVFE-HDVs-frgt'!$B6</f>
        <v>3.2023971184853397E-3</v>
      </c>
      <c r="AC6" s="4">
        <f>$B6*'BNVFE-HDVs-frgt'!AC6/'BNVFE-HDVs-frgt'!$B6</f>
        <v>3.2036048398464204E-3</v>
      </c>
      <c r="AD6" s="4">
        <f>$B6*'BNVFE-HDVs-frgt'!AD6/'BNVFE-HDVs-frgt'!$B6</f>
        <v>3.2045591765297852E-3</v>
      </c>
      <c r="AE6" s="4">
        <f>$B6*'BNVFE-HDVs-frgt'!AE6/'BNVFE-HDVs-frgt'!$B6</f>
        <v>3.2056899352551115E-3</v>
      </c>
      <c r="AF6" s="4">
        <f t="shared" si="1"/>
        <v>3.2056899352551115E-3</v>
      </c>
      <c r="AG6" s="4">
        <f t="shared" si="0"/>
        <v>3.2056899352551115E-3</v>
      </c>
      <c r="AH6" s="4">
        <f t="shared" si="0"/>
        <v>3.2056899352551115E-3</v>
      </c>
      <c r="AI6" s="4">
        <f t="shared" si="0"/>
        <v>3.2056899352551115E-3</v>
      </c>
      <c r="AJ6" s="4">
        <f t="shared" si="0"/>
        <v>3.2056899352551115E-3</v>
      </c>
      <c r="AK6" s="4">
        <f t="shared" si="0"/>
        <v>3.2056899352551115E-3</v>
      </c>
      <c r="AL6" s="4">
        <f t="shared" si="0"/>
        <v>3.2056899352551115E-3</v>
      </c>
      <c r="AM6" s="4">
        <f t="shared" si="0"/>
        <v>3.2056899352551115E-3</v>
      </c>
      <c r="AN6" s="4">
        <f t="shared" si="0"/>
        <v>3.2056899352551115E-3</v>
      </c>
      <c r="AO6" s="4">
        <f t="shared" si="0"/>
        <v>3.2056899352551115E-3</v>
      </c>
      <c r="AP6" s="4">
        <f t="shared" si="0"/>
        <v>3.2056899352551115E-3</v>
      </c>
      <c r="AQ6" s="4">
        <f t="shared" si="0"/>
        <v>3.2056899352551115E-3</v>
      </c>
      <c r="AR6" s="4">
        <f t="shared" si="0"/>
        <v>3.2056899352551115E-3</v>
      </c>
      <c r="AS6" s="4">
        <f t="shared" si="0"/>
        <v>3.2056899352551115E-3</v>
      </c>
      <c r="AT6" s="4">
        <f t="shared" si="0"/>
        <v>3.2056899352551115E-3</v>
      </c>
      <c r="AU6" s="4">
        <f t="shared" si="0"/>
        <v>3.2056899352551115E-3</v>
      </c>
      <c r="AV6" s="4">
        <f t="shared" si="0"/>
        <v>3.2056899352551115E-3</v>
      </c>
      <c r="AW6" s="4">
        <f t="shared" si="0"/>
        <v>3.2056899352551115E-3</v>
      </c>
      <c r="AX6" s="4">
        <f t="shared" si="0"/>
        <v>3.2056899352551115E-3</v>
      </c>
      <c r="AY6" s="4">
        <f t="shared" si="0"/>
        <v>3.2056899352551115E-3</v>
      </c>
    </row>
    <row r="7" spans="1:51">
      <c r="A7" t="s">
        <v>853</v>
      </c>
      <c r="B7" s="4">
        <f>('SYFAFE-passenger'!L6*'Calculations Etc'!$C$9)</f>
        <v>3.2378483171867224E-3</v>
      </c>
      <c r="C7" s="4">
        <f>$B7*'BNVFE-HDVs-frgt'!C7/'BNVFE-HDVs-frgt'!$B7</f>
        <v>3.4505288658727659E-3</v>
      </c>
      <c r="D7" s="4">
        <f>$B7*'BNVFE-HDVs-frgt'!D7/'BNVFE-HDVs-frgt'!$B7</f>
        <v>3.5589943312405105E-3</v>
      </c>
      <c r="E7" s="4">
        <f>$B7*'BNVFE-HDVs-frgt'!E7/'BNVFE-HDVs-frgt'!$B7</f>
        <v>3.6703766950271417E-3</v>
      </c>
      <c r="F7" s="4">
        <f>$B7*'BNVFE-HDVs-frgt'!F7/'BNVFE-HDVs-frgt'!$B7</f>
        <v>3.77491260094961E-3</v>
      </c>
      <c r="G7" s="4">
        <f>$B7*'BNVFE-HDVs-frgt'!G7/'BNVFE-HDVs-frgt'!$B7</f>
        <v>3.8739707196337736E-3</v>
      </c>
      <c r="H7" s="4">
        <f>$B7*'BNVFE-HDVs-frgt'!H7/'BNVFE-HDVs-frgt'!$B7</f>
        <v>3.9611982460612408E-3</v>
      </c>
      <c r="I7" s="4">
        <f>$B7*'BNVFE-HDVs-frgt'!I7/'BNVFE-HDVs-frgt'!$B7</f>
        <v>3.9983158689963346E-3</v>
      </c>
      <c r="J7" s="4">
        <f>$B7*'BNVFE-HDVs-frgt'!J7/'BNVFE-HDVs-frgt'!$B7</f>
        <v>4.054618683660827E-3</v>
      </c>
      <c r="K7" s="4">
        <f>$B7*'BNVFE-HDVs-frgt'!K7/'BNVFE-HDVs-frgt'!$B7</f>
        <v>4.1126730862529274E-3</v>
      </c>
      <c r="L7" s="4">
        <f>$B7*'BNVFE-HDVs-frgt'!L7/'BNVFE-HDVs-frgt'!$B7</f>
        <v>4.1672263828130638E-3</v>
      </c>
      <c r="M7" s="4">
        <f>$B7*'BNVFE-HDVs-frgt'!M7/'BNVFE-HDVs-frgt'!$B7</f>
        <v>4.19970760166208E-3</v>
      </c>
      <c r="N7" s="4">
        <f>$B7*'BNVFE-HDVs-frgt'!N7/'BNVFE-HDVs-frgt'!$B7</f>
        <v>4.2025965574670537E-3</v>
      </c>
      <c r="O7" s="4">
        <f>$B7*'BNVFE-HDVs-frgt'!O7/'BNVFE-HDVs-frgt'!$B7</f>
        <v>4.2029380783037522E-3</v>
      </c>
      <c r="P7" s="4">
        <f>$B7*'BNVFE-HDVs-frgt'!P7/'BNVFE-HDVs-frgt'!$B7</f>
        <v>4.2028894374573121E-3</v>
      </c>
      <c r="Q7" s="4">
        <f>$B7*'BNVFE-HDVs-frgt'!Q7/'BNVFE-HDVs-frgt'!$B7</f>
        <v>4.2029417004944445E-3</v>
      </c>
      <c r="R7" s="4">
        <f>$B7*'BNVFE-HDVs-frgt'!R7/'BNVFE-HDVs-frgt'!$B7</f>
        <v>4.2028025048807E-3</v>
      </c>
      <c r="S7" s="4">
        <f>$B7*'BNVFE-HDVs-frgt'!S7/'BNVFE-HDVs-frgt'!$B7</f>
        <v>4.202533427857846E-3</v>
      </c>
      <c r="T7" s="4">
        <f>$B7*'BNVFE-HDVs-frgt'!T7/'BNVFE-HDVs-frgt'!$B7</f>
        <v>4.2015280112128409E-3</v>
      </c>
      <c r="U7" s="4">
        <f>$B7*'BNVFE-HDVs-frgt'!U7/'BNVFE-HDVs-frgt'!$B7</f>
        <v>4.2011632048645497E-3</v>
      </c>
      <c r="V7" s="4">
        <f>$B7*'BNVFE-HDVs-frgt'!V7/'BNVFE-HDVs-frgt'!$B7</f>
        <v>4.2004692966190783E-3</v>
      </c>
      <c r="W7" s="4">
        <f>$B7*'BNVFE-HDVs-frgt'!W7/'BNVFE-HDVs-frgt'!$B7</f>
        <v>4.1975710266094653E-3</v>
      </c>
      <c r="X7" s="4">
        <f>$B7*'BNVFE-HDVs-frgt'!X7/'BNVFE-HDVs-frgt'!$B7</f>
        <v>4.1957050809471458E-3</v>
      </c>
      <c r="Y7" s="4">
        <f>$B7*'BNVFE-HDVs-frgt'!Y7/'BNVFE-HDVs-frgt'!$B7</f>
        <v>4.1958572129562203E-3</v>
      </c>
      <c r="Z7" s="4">
        <f>$B7*'BNVFE-HDVs-frgt'!Z7/'BNVFE-HDVs-frgt'!$B7</f>
        <v>4.196318266085762E-3</v>
      </c>
      <c r="AA7" s="4">
        <f>$B7*'BNVFE-HDVs-frgt'!AA7/'BNVFE-HDVs-frgt'!$B7</f>
        <v>4.1973531777121185E-3</v>
      </c>
      <c r="AB7" s="4">
        <f>$B7*'BNVFE-HDVs-frgt'!AB7/'BNVFE-HDVs-frgt'!$B7</f>
        <v>4.1985867923707357E-3</v>
      </c>
      <c r="AC7" s="4">
        <f>$B7*'BNVFE-HDVs-frgt'!AC7/'BNVFE-HDVs-frgt'!$B7</f>
        <v>4.2001702071590603E-3</v>
      </c>
      <c r="AD7" s="4">
        <f>$B7*'BNVFE-HDVs-frgt'!AD7/'BNVFE-HDVs-frgt'!$B7</f>
        <v>4.2014214153153259E-3</v>
      </c>
      <c r="AE7" s="4">
        <f>$B7*'BNVFE-HDVs-frgt'!AE7/'BNVFE-HDVs-frgt'!$B7</f>
        <v>4.2029039262200824E-3</v>
      </c>
      <c r="AF7" s="4">
        <f t="shared" si="1"/>
        <v>4.2029039262200824E-3</v>
      </c>
      <c r="AG7" s="4">
        <f t="shared" si="0"/>
        <v>4.2029039262200824E-3</v>
      </c>
      <c r="AH7" s="4">
        <f t="shared" si="0"/>
        <v>4.2029039262200824E-3</v>
      </c>
      <c r="AI7" s="4">
        <f t="shared" si="0"/>
        <v>4.2029039262200824E-3</v>
      </c>
      <c r="AJ7" s="4">
        <f t="shared" si="0"/>
        <v>4.2029039262200824E-3</v>
      </c>
      <c r="AK7" s="4">
        <f t="shared" si="0"/>
        <v>4.2029039262200824E-3</v>
      </c>
      <c r="AL7" s="4">
        <f t="shared" si="0"/>
        <v>4.2029039262200824E-3</v>
      </c>
      <c r="AM7" s="4">
        <f t="shared" si="0"/>
        <v>4.2029039262200824E-3</v>
      </c>
      <c r="AN7" s="4">
        <f t="shared" si="0"/>
        <v>4.2029039262200824E-3</v>
      </c>
      <c r="AO7" s="4">
        <f t="shared" si="0"/>
        <v>4.2029039262200824E-3</v>
      </c>
      <c r="AP7" s="4">
        <f t="shared" si="0"/>
        <v>4.2029039262200824E-3</v>
      </c>
      <c r="AQ7" s="4">
        <f t="shared" si="0"/>
        <v>4.2029039262200824E-3</v>
      </c>
      <c r="AR7" s="4">
        <f t="shared" si="0"/>
        <v>4.2029039262200824E-3</v>
      </c>
      <c r="AS7" s="4">
        <f t="shared" si="0"/>
        <v>4.2029039262200824E-3</v>
      </c>
      <c r="AT7" s="4">
        <f t="shared" si="0"/>
        <v>4.2029039262200824E-3</v>
      </c>
      <c r="AU7" s="4">
        <f t="shared" si="0"/>
        <v>4.2029039262200824E-3</v>
      </c>
      <c r="AV7" s="4">
        <f t="shared" si="0"/>
        <v>4.2029039262200824E-3</v>
      </c>
      <c r="AW7" s="4">
        <f t="shared" si="0"/>
        <v>4.2029039262200824E-3</v>
      </c>
      <c r="AX7" s="4">
        <f t="shared" si="0"/>
        <v>4.2029039262200824E-3</v>
      </c>
      <c r="AY7" s="4">
        <f t="shared" si="0"/>
        <v>4.2029039262200824E-3</v>
      </c>
    </row>
    <row r="8" spans="1:51">
      <c r="A8" t="s">
        <v>854</v>
      </c>
      <c r="B8" s="4">
        <f>('SYFAFE-passenger'!L7*'Calculations Etc'!$C$9)</f>
        <v>3.3412086533817034E-3</v>
      </c>
      <c r="C8" s="4">
        <f>$B8*'BNVFE-HDVs-frgt'!C8/'BNVFE-HDVs-frgt'!$B8</f>
        <v>3.5606785049815477E-3</v>
      </c>
      <c r="D8" s="4">
        <f>$B8*'BNVFE-HDVs-frgt'!D8/'BNVFE-HDVs-frgt'!$B8</f>
        <v>3.6726064632976022E-3</v>
      </c>
      <c r="E8" s="4">
        <f>$B8*'BNVFE-HDVs-frgt'!E8/'BNVFE-HDVs-frgt'!$B8</f>
        <v>3.7875444348333879E-3</v>
      </c>
      <c r="F8" s="4">
        <f>$B8*'BNVFE-HDVs-frgt'!F8/'BNVFE-HDVs-frgt'!$B8</f>
        <v>3.8954173921931464E-3</v>
      </c>
      <c r="G8" s="4">
        <f>$B8*'BNVFE-HDVs-frgt'!G8/'BNVFE-HDVs-frgt'!$B8</f>
        <v>3.9976376974429038E-3</v>
      </c>
      <c r="H8" s="4">
        <f>$B8*'BNVFE-HDVs-frgt'!H8/'BNVFE-HDVs-frgt'!$B8</f>
        <v>4.0876497479041696E-3</v>
      </c>
      <c r="I8" s="4">
        <f>$B8*'BNVFE-HDVs-frgt'!I8/'BNVFE-HDVs-frgt'!$B8</f>
        <v>4.1259522595707594E-3</v>
      </c>
      <c r="J8" s="4">
        <f>$B8*'BNVFE-HDVs-frgt'!J8/'BNVFE-HDVs-frgt'!$B8</f>
        <v>4.1840524029802565E-3</v>
      </c>
      <c r="K8" s="4">
        <f>$B8*'BNVFE-HDVs-frgt'!K8/'BNVFE-HDVs-frgt'!$B8</f>
        <v>4.2439600494496776E-3</v>
      </c>
      <c r="L8" s="4">
        <f>$B8*'BNVFE-HDVs-frgt'!L8/'BNVFE-HDVs-frgt'!$B8</f>
        <v>4.3002548256965154E-3</v>
      </c>
      <c r="M8" s="4">
        <f>$B8*'BNVFE-HDVs-frgt'!M8/'BNVFE-HDVs-frgt'!$B8</f>
        <v>4.3337729274910463E-3</v>
      </c>
      <c r="N8" s="4">
        <f>$B8*'BNVFE-HDVs-frgt'!N8/'BNVFE-HDVs-frgt'!$B8</f>
        <v>4.3367541060977104E-3</v>
      </c>
      <c r="O8" s="4">
        <f>$B8*'BNVFE-HDVs-frgt'!O8/'BNVFE-HDVs-frgt'!$B8</f>
        <v>4.3371065291463208E-3</v>
      </c>
      <c r="P8" s="4">
        <f>$B8*'BNVFE-HDVs-frgt'!P8/'BNVFE-HDVs-frgt'!$B8</f>
        <v>4.3370563355606094E-3</v>
      </c>
      <c r="Q8" s="4">
        <f>$B8*'BNVFE-HDVs-frgt'!Q8/'BNVFE-HDVs-frgt'!$B8</f>
        <v>4.3371102669665347E-3</v>
      </c>
      <c r="R8" s="4">
        <f>$B8*'BNVFE-HDVs-frgt'!R8/'BNVFE-HDVs-frgt'!$B8</f>
        <v>4.3369666278755088E-3</v>
      </c>
      <c r="S8" s="4">
        <f>$B8*'BNVFE-HDVs-frgt'!S8/'BNVFE-HDVs-frgt'!$B8</f>
        <v>4.3366889612311485E-3</v>
      </c>
      <c r="T8" s="4">
        <f>$B8*'BNVFE-HDVs-frgt'!T8/'BNVFE-HDVs-frgt'!$B8</f>
        <v>4.3356514491350098E-3</v>
      </c>
      <c r="U8" s="4">
        <f>$B8*'BNVFE-HDVs-frgt'!U8/'BNVFE-HDVs-frgt'!$B8</f>
        <v>4.3352749972421735E-3</v>
      </c>
      <c r="V8" s="4">
        <f>$B8*'BNVFE-HDVs-frgt'!V8/'BNVFE-HDVs-frgt'!$B8</f>
        <v>4.3345589376843135E-3</v>
      </c>
      <c r="W8" s="4">
        <f>$B8*'BNVFE-HDVs-frgt'!W8/'BNVFE-HDVs-frgt'!$B8</f>
        <v>4.3315681475399612E-3</v>
      </c>
      <c r="X8" s="4">
        <f>$B8*'BNVFE-HDVs-frgt'!X8/'BNVFE-HDVs-frgt'!$B8</f>
        <v>4.3296426361561832E-3</v>
      </c>
      <c r="Y8" s="4">
        <f>$B8*'BNVFE-HDVs-frgt'!Y8/'BNVFE-HDVs-frgt'!$B8</f>
        <v>4.3297996246051103E-3</v>
      </c>
      <c r="Z8" s="4">
        <f>$B8*'BNVFE-HDVs-frgt'!Z8/'BNVFE-HDVs-frgt'!$B8</f>
        <v>4.3302753957207354E-3</v>
      </c>
      <c r="AA8" s="4">
        <f>$B8*'BNVFE-HDVs-frgt'!AA8/'BNVFE-HDVs-frgt'!$B8</f>
        <v>4.3313433443528913E-3</v>
      </c>
      <c r="AB8" s="4">
        <f>$B8*'BNVFE-HDVs-frgt'!AB8/'BNVFE-HDVs-frgt'!$B8</f>
        <v>4.3326163391224212E-3</v>
      </c>
      <c r="AC8" s="4">
        <f>$B8*'BNVFE-HDVs-frgt'!AC8/'BNVFE-HDVs-frgt'!$B8</f>
        <v>4.334250300529619E-3</v>
      </c>
      <c r="AD8" s="4">
        <f>$B8*'BNVFE-HDVs-frgt'!AD8/'BNVFE-HDVs-frgt'!$B8</f>
        <v>4.3355414504258954E-3</v>
      </c>
      <c r="AE8" s="4">
        <f>$B8*'BNVFE-HDVs-frgt'!AE8/'BNVFE-HDVs-frgt'!$B8</f>
        <v>4.3370712868414599E-3</v>
      </c>
      <c r="AF8" s="4">
        <f t="shared" si="1"/>
        <v>4.3370712868414599E-3</v>
      </c>
      <c r="AG8" s="4">
        <f t="shared" si="0"/>
        <v>4.3370712868414599E-3</v>
      </c>
      <c r="AH8" s="4">
        <f t="shared" si="0"/>
        <v>4.3370712868414599E-3</v>
      </c>
      <c r="AI8" s="4">
        <f t="shared" si="0"/>
        <v>4.3370712868414599E-3</v>
      </c>
      <c r="AJ8" s="4">
        <f t="shared" si="0"/>
        <v>4.3370712868414599E-3</v>
      </c>
      <c r="AK8" s="4">
        <f t="shared" si="0"/>
        <v>4.3370712868414599E-3</v>
      </c>
      <c r="AL8" s="4">
        <f t="shared" si="0"/>
        <v>4.3370712868414599E-3</v>
      </c>
      <c r="AM8" s="4">
        <f t="shared" si="0"/>
        <v>4.3370712868414599E-3</v>
      </c>
      <c r="AN8" s="4">
        <f t="shared" si="0"/>
        <v>4.3370712868414599E-3</v>
      </c>
      <c r="AO8" s="4">
        <f t="shared" si="0"/>
        <v>4.3370712868414599E-3</v>
      </c>
      <c r="AP8" s="4">
        <f t="shared" si="0"/>
        <v>4.3370712868414599E-3</v>
      </c>
      <c r="AQ8" s="4">
        <f t="shared" si="0"/>
        <v>4.3370712868414599E-3</v>
      </c>
      <c r="AR8" s="4">
        <f t="shared" si="0"/>
        <v>4.3370712868414599E-3</v>
      </c>
      <c r="AS8" s="4">
        <f t="shared" si="0"/>
        <v>4.3370712868414599E-3</v>
      </c>
      <c r="AT8" s="4">
        <f t="shared" si="0"/>
        <v>4.3370712868414599E-3</v>
      </c>
      <c r="AU8" s="4">
        <f t="shared" si="0"/>
        <v>4.3370712868414599E-3</v>
      </c>
      <c r="AV8" s="4">
        <f t="shared" si="0"/>
        <v>4.3370712868414599E-3</v>
      </c>
      <c r="AW8" s="4">
        <f t="shared" si="0"/>
        <v>4.3370712868414599E-3</v>
      </c>
      <c r="AX8" s="4">
        <f t="shared" si="0"/>
        <v>4.3370712868414599E-3</v>
      </c>
      <c r="AY8" s="4">
        <f t="shared" si="0"/>
        <v>4.3370712868414599E-3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Y12"/>
  <sheetViews>
    <sheetView topLeftCell="W1" workbookViewId="0">
      <selection activeCell="AY2" sqref="AY2"/>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(INDEX('SYFAFE-freight'!$B$3:$H$3,MATCH($A2,'SYFAFE-freight'!$B$1:$H$1,0))*'AEO 2022 Table 49'!H$201/'AEO 2021 Table 49'!$G$201*('AEO 2022 Table 49'!$H$201/'AEO 2022 Table 49'!$H$130))</f>
        <v>1.0512516654531711E-3</v>
      </c>
      <c r="C2" s="4">
        <f>(INDEX('SYFAFE-freight'!$B$3:$H$3,MATCH($A2,'SYFAFE-freight'!$B$1:$H$1,0))*'AEO 2022 Table 49'!I$201/'AEO 2021 Table 49'!$G$201*('AEO 2022 Table 49'!$H$201/'AEO 2022 Table 49'!$H$130))</f>
        <v>1.0671377797190646E-3</v>
      </c>
      <c r="D2" s="4">
        <f>(INDEX('SYFAFE-freight'!$B$3:$H$3,MATCH($A2,'SYFAFE-freight'!$B$1:$H$1,0))*'AEO 2022 Table 49'!J$201/'AEO 2021 Table 49'!$G$201*('AEO 2022 Table 49'!$H$201/'AEO 2022 Table 49'!$H$130))</f>
        <v>1.0864378418921077E-3</v>
      </c>
      <c r="E2" s="4">
        <f>(INDEX('SYFAFE-freight'!$B$3:$H$3,MATCH($A2,'SYFAFE-freight'!$B$1:$H$1,0))*'AEO 2022 Table 49'!K$201/'AEO 2021 Table 49'!$G$201*('AEO 2022 Table 49'!$H$201/'AEO 2022 Table 49'!$H$130))</f>
        <v>1.1106768885501086E-3</v>
      </c>
      <c r="F2" s="4">
        <f>(INDEX('SYFAFE-freight'!$B$3:$H$3,MATCH($A2,'SYFAFE-freight'!$B$1:$H$1,0))*'AEO 2022 Table 49'!L$201/'AEO 2021 Table 49'!$G$201*('AEO 2022 Table 49'!$H$201/'AEO 2022 Table 49'!$H$130))</f>
        <v>1.1390024650436504E-3</v>
      </c>
      <c r="G2" s="4">
        <f>(INDEX('SYFAFE-freight'!$B$3:$H$3,MATCH($A2,'SYFAFE-freight'!$B$1:$H$1,0))*'AEO 2022 Table 49'!M$201/'AEO 2021 Table 49'!$G$201*('AEO 2022 Table 49'!$H$201/'AEO 2022 Table 49'!$H$130))</f>
        <v>1.1695363962480434E-3</v>
      </c>
      <c r="H2" s="4">
        <f>(INDEX('SYFAFE-freight'!$B$3:$H$3,MATCH($A2,'SYFAFE-freight'!$B$1:$H$1,0))*'AEO 2022 Table 49'!N$201/'AEO 2021 Table 49'!$G$201*('AEO 2022 Table 49'!$H$201/'AEO 2022 Table 49'!$H$130))</f>
        <v>1.2010919186182271E-3</v>
      </c>
      <c r="I2" s="4">
        <f>(INDEX('SYFAFE-freight'!$B$3:$H$3,MATCH($A2,'SYFAFE-freight'!$B$1:$H$1,0))*'AEO 2022 Table 49'!O$201/'AEO 2021 Table 49'!$G$201*('AEO 2022 Table 49'!$H$201/'AEO 2022 Table 49'!$H$130))</f>
        <v>1.2171907749086214E-3</v>
      </c>
      <c r="J2" s="4">
        <f>(INDEX('SYFAFE-freight'!$B$3:$H$3,MATCH($A2,'SYFAFE-freight'!$B$1:$H$1,0))*'AEO 2022 Table 49'!P$201/'AEO 2021 Table 49'!$G$201*('AEO 2022 Table 49'!$H$201/'AEO 2022 Table 49'!$H$130))</f>
        <v>1.2403461255862261E-3</v>
      </c>
      <c r="K2" s="4">
        <f>(INDEX('SYFAFE-freight'!$B$3:$H$3,MATCH($A2,'SYFAFE-freight'!$B$1:$H$1,0))*'AEO 2022 Table 49'!Q$201/'AEO 2021 Table 49'!$G$201*('AEO 2022 Table 49'!$H$201/'AEO 2022 Table 49'!$H$130))</f>
        <v>1.2597238187775268E-3</v>
      </c>
      <c r="L2" s="4">
        <f>(INDEX('SYFAFE-freight'!$B$3:$H$3,MATCH($A2,'SYFAFE-freight'!$B$1:$H$1,0))*'AEO 2022 Table 49'!R$201/'AEO 2021 Table 49'!$G$201*('AEO 2022 Table 49'!$H$201/'AEO 2022 Table 49'!$H$130))</f>
        <v>1.2769512979354789E-3</v>
      </c>
      <c r="M2" s="4">
        <f>(INDEX('SYFAFE-freight'!$B$3:$H$3,MATCH($A2,'SYFAFE-freight'!$B$1:$H$1,0))*'AEO 2022 Table 49'!S$201/'AEO 2021 Table 49'!$G$201*('AEO 2022 Table 49'!$H$201/'AEO 2022 Table 49'!$H$130))</f>
        <v>1.2871145196043953E-3</v>
      </c>
      <c r="N2" s="4">
        <f>(INDEX('SYFAFE-freight'!$B$3:$H$3,MATCH($A2,'SYFAFE-freight'!$B$1:$H$1,0))*'AEO 2022 Table 49'!T$201/'AEO 2021 Table 49'!$G$201*('AEO 2022 Table 49'!$H$201/'AEO 2022 Table 49'!$H$130))</f>
        <v>1.2884727320791394E-3</v>
      </c>
      <c r="O2" s="4">
        <f>(INDEX('SYFAFE-freight'!$B$3:$H$3,MATCH($A2,'SYFAFE-freight'!$B$1:$H$1,0))*'AEO 2022 Table 49'!U$201/'AEO 2021 Table 49'!$G$201*('AEO 2022 Table 49'!$H$201/'AEO 2022 Table 49'!$H$130))</f>
        <v>1.2894008356782627E-3</v>
      </c>
      <c r="P2" s="4">
        <f>(INDEX('SYFAFE-freight'!$B$3:$H$3,MATCH($A2,'SYFAFE-freight'!$B$1:$H$1,0))*'AEO 2022 Table 49'!V$201/'AEO 2021 Table 49'!$G$201*('AEO 2022 Table 49'!$H$201/'AEO 2022 Table 49'!$H$130))</f>
        <v>1.2893174236267308E-3</v>
      </c>
      <c r="Q2" s="4">
        <f>(INDEX('SYFAFE-freight'!$B$3:$H$3,MATCH($A2,'SYFAFE-freight'!$B$1:$H$1,0))*'AEO 2022 Table 49'!W$201/'AEO 2021 Table 49'!$G$201*('AEO 2022 Table 49'!$H$201/'AEO 2022 Table 49'!$H$130))</f>
        <v>1.2895757532279104E-3</v>
      </c>
      <c r="R2" s="4">
        <f>(INDEX('SYFAFE-freight'!$B$3:$H$3,MATCH($A2,'SYFAFE-freight'!$B$1:$H$1,0))*'AEO 2022 Table 49'!X$201/'AEO 2021 Table 49'!$G$201*('AEO 2022 Table 49'!$H$201/'AEO 2022 Table 49'!$H$130))</f>
        <v>1.2899886841760877E-3</v>
      </c>
      <c r="S2" s="4">
        <f>(INDEX('SYFAFE-freight'!$B$3:$H$3,MATCH($A2,'SYFAFE-freight'!$B$1:$H$1,0))*'AEO 2022 Table 49'!Y$201/'AEO 2021 Table 49'!$G$201*('AEO 2022 Table 49'!$H$201/'AEO 2022 Table 49'!$H$130))</f>
        <v>1.2899434269441675E-3</v>
      </c>
      <c r="T2" s="4">
        <f>(INDEX('SYFAFE-freight'!$B$3:$H$3,MATCH($A2,'SYFAFE-freight'!$B$1:$H$1,0))*'AEO 2022 Table 49'!Z$201/'AEO 2021 Table 49'!$G$201*('AEO 2022 Table 49'!$H$201/'AEO 2022 Table 49'!$H$130))</f>
        <v>1.2895309915131282E-3</v>
      </c>
      <c r="U2" s="4">
        <f>(INDEX('SYFAFE-freight'!$B$3:$H$3,MATCH($A2,'SYFAFE-freight'!$B$1:$H$1,0))*'AEO 2022 Table 49'!AA$201/'AEO 2021 Table 49'!$G$201*('AEO 2022 Table 49'!$H$201/'AEO 2022 Table 49'!$H$130))</f>
        <v>1.2895812039164266E-3</v>
      </c>
      <c r="V2" s="4">
        <f>(INDEX('SYFAFE-freight'!$B$3:$H$3,MATCH($A2,'SYFAFE-freight'!$B$1:$H$1,0))*'AEO 2022 Table 49'!AB$201/'AEO 2021 Table 49'!$G$201*('AEO 2022 Table 49'!$H$201/'AEO 2022 Table 49'!$H$130))</f>
        <v>1.2897069000970516E-3</v>
      </c>
      <c r="W2" s="4">
        <f>(INDEX('SYFAFE-freight'!$B$3:$H$3,MATCH($A2,'SYFAFE-freight'!$B$1:$H$1,0))*'AEO 2022 Table 49'!AC$201/'AEO 2021 Table 49'!$G$201*('AEO 2022 Table 49'!$H$201/'AEO 2022 Table 49'!$H$130))</f>
        <v>1.288963789562712E-3</v>
      </c>
      <c r="X2" s="4">
        <f>(INDEX('SYFAFE-freight'!$B$3:$H$3,MATCH($A2,'SYFAFE-freight'!$B$1:$H$1,0))*'AEO 2022 Table 49'!AD$201/'AEO 2021 Table 49'!$G$201*('AEO 2022 Table 49'!$H$201/'AEO 2022 Table 49'!$H$130))</f>
        <v>1.2893567346529973E-3</v>
      </c>
      <c r="Y2" s="4">
        <f>(INDEX('SYFAFE-freight'!$B$3:$H$3,MATCH($A2,'SYFAFE-freight'!$B$1:$H$1,0))*'AEO 2022 Table 49'!AE$201/'AEO 2021 Table 49'!$G$201*('AEO 2022 Table 49'!$H$201/'AEO 2022 Table 49'!$H$130))</f>
        <v>1.289883469370492E-3</v>
      </c>
      <c r="Z2" s="4">
        <f>(INDEX('SYFAFE-freight'!$B$3:$H$3,MATCH($A2,'SYFAFE-freight'!$B$1:$H$1,0))*'AEO 2022 Table 49'!AF$201/'AEO 2021 Table 49'!$G$201*('AEO 2022 Table 49'!$H$201/'AEO 2022 Table 49'!$H$130))</f>
        <v>1.2905938757737361E-3</v>
      </c>
      <c r="AA2" s="4">
        <f>(INDEX('SYFAFE-freight'!$B$3:$H$3,MATCH($A2,'SYFAFE-freight'!$B$1:$H$1,0))*'AEO 2022 Table 49'!AG$201/'AEO 2021 Table 49'!$G$201*('AEO 2022 Table 49'!$H$201/'AEO 2022 Table 49'!$H$130))</f>
        <v>1.2913865380218572E-3</v>
      </c>
      <c r="AB2" s="4">
        <f>(INDEX('SYFAFE-freight'!$B$3:$H$3,MATCH($A2,'SYFAFE-freight'!$B$1:$H$1,0))*'AEO 2022 Table 49'!AH$201/'AEO 2021 Table 49'!$G$201*('AEO 2022 Table 49'!$H$201/'AEO 2022 Table 49'!$H$130))</f>
        <v>1.2922525368063743E-3</v>
      </c>
      <c r="AC2" s="4">
        <f>(INDEX('SYFAFE-freight'!$B$3:$H$3,MATCH($A2,'SYFAFE-freight'!$B$1:$H$1,0))*'AEO 2022 Table 49'!AI$201/'AEO 2021 Table 49'!$G$201*('AEO 2022 Table 49'!$H$201/'AEO 2022 Table 49'!$H$130))</f>
        <v>1.2930967328368278E-3</v>
      </c>
      <c r="AD2" s="4">
        <f>(INDEX('SYFAFE-freight'!$B$3:$H$3,MATCH($A2,'SYFAFE-freight'!$B$1:$H$1,0))*'AEO 2022 Table 49'!AJ$201/'AEO 2021 Table 49'!$G$201*('AEO 2022 Table 49'!$H$201/'AEO 2022 Table 49'!$H$130))</f>
        <v>1.293848101990131E-3</v>
      </c>
      <c r="AE2" s="4">
        <f>(INDEX('SYFAFE-freight'!$B$3:$H$3,MATCH($A2,'SYFAFE-freight'!$B$1:$H$1,0))*'AEO 2022 Table 49'!AK$201/'AEO 2021 Table 49'!$G$201*('AEO 2022 Table 49'!$H$201/'AEO 2022 Table 49'!$H$130))</f>
        <v>1.2944504856573318E-3</v>
      </c>
      <c r="AF2" s="4">
        <f>AE2</f>
        <v>1.2944504856573318E-3</v>
      </c>
      <c r="AG2" s="4">
        <f t="shared" ref="AG2:AY8" si="0">AF2</f>
        <v>1.2944504856573318E-3</v>
      </c>
      <c r="AH2" s="4">
        <f t="shared" si="0"/>
        <v>1.2944504856573318E-3</v>
      </c>
      <c r="AI2" s="4">
        <f t="shared" si="0"/>
        <v>1.2944504856573318E-3</v>
      </c>
      <c r="AJ2" s="4">
        <f t="shared" si="0"/>
        <v>1.2944504856573318E-3</v>
      </c>
      <c r="AK2" s="4">
        <f t="shared" si="0"/>
        <v>1.2944504856573318E-3</v>
      </c>
      <c r="AL2" s="4">
        <f t="shared" si="0"/>
        <v>1.2944504856573318E-3</v>
      </c>
      <c r="AM2" s="4">
        <f t="shared" si="0"/>
        <v>1.2944504856573318E-3</v>
      </c>
      <c r="AN2" s="4">
        <f t="shared" si="0"/>
        <v>1.2944504856573318E-3</v>
      </c>
      <c r="AO2" s="4">
        <f t="shared" si="0"/>
        <v>1.2944504856573318E-3</v>
      </c>
      <c r="AP2" s="4">
        <f t="shared" si="0"/>
        <v>1.2944504856573318E-3</v>
      </c>
      <c r="AQ2" s="4">
        <f t="shared" si="0"/>
        <v>1.2944504856573318E-3</v>
      </c>
      <c r="AR2" s="4">
        <f t="shared" si="0"/>
        <v>1.2944504856573318E-3</v>
      </c>
      <c r="AS2" s="4">
        <f t="shared" si="0"/>
        <v>1.2944504856573318E-3</v>
      </c>
      <c r="AT2" s="4">
        <f t="shared" si="0"/>
        <v>1.2944504856573318E-3</v>
      </c>
      <c r="AU2" s="4">
        <f t="shared" si="0"/>
        <v>1.2944504856573318E-3</v>
      </c>
      <c r="AV2" s="4">
        <f t="shared" si="0"/>
        <v>1.2944504856573318E-3</v>
      </c>
      <c r="AW2" s="4">
        <f t="shared" si="0"/>
        <v>1.2944504856573318E-3</v>
      </c>
      <c r="AX2" s="4">
        <f t="shared" si="0"/>
        <v>1.2944504856573318E-3</v>
      </c>
      <c r="AY2" s="4">
        <f t="shared" si="0"/>
        <v>1.2944504856573318E-3</v>
      </c>
    </row>
    <row r="3" spans="1:51">
      <c r="A3" t="s">
        <v>113</v>
      </c>
      <c r="B3" s="4">
        <f>(INDEX('SYFAFE-freight'!$B$3:$H$3,MATCH($A3,'SYFAFE-freight'!$B$1:$H$1,0))*'AEO 2022 Table 49'!H$201/'AEO 2021 Table 49'!$G$201*('AEO 2022 Table 49'!$H$201/'AEO 2022 Table 49'!$H$130))</f>
        <v>8.0663563090594445E-4</v>
      </c>
      <c r="C3" s="4">
        <f>$B3*'AEO 2023 Table 49'!H$201/'AEO 2021 Table 49'!$G$201</f>
        <v>8.5962011064829658E-4</v>
      </c>
      <c r="D3" s="4">
        <f>$B3*'AEO 2023 Table 49'!I$201/'AEO 2021 Table 49'!$G$201</f>
        <v>8.8664179311069092E-4</v>
      </c>
      <c r="E3" s="4">
        <f>$B3*'AEO 2023 Table 49'!J$201/'AEO 2021 Table 49'!$G$201</f>
        <v>9.1439015389952751E-4</v>
      </c>
      <c r="F3" s="4">
        <f>$B3*'AEO 2023 Table 49'!K$201/'AEO 2021 Table 49'!$G$201</f>
        <v>9.4043287677153672E-4</v>
      </c>
      <c r="G3" s="4">
        <f>$B3*'AEO 2023 Table 49'!L$201/'AEO 2021 Table 49'!$G$201</f>
        <v>9.6511093461538978E-4</v>
      </c>
      <c r="H3" s="4">
        <f>$B3*'AEO 2023 Table 49'!M$201/'AEO 2021 Table 49'!$G$201</f>
        <v>9.8684167179622219E-4</v>
      </c>
      <c r="I3" s="4">
        <f>$B3*'AEO 2023 Table 49'!N$201/'AEO 2021 Table 49'!$G$201</f>
        <v>9.9608867605984136E-4</v>
      </c>
      <c r="J3" s="4">
        <f>$B3*'AEO 2023 Table 49'!O$201/'AEO 2021 Table 49'!$G$201</f>
        <v>1.0101152307281384E-3</v>
      </c>
      <c r="K3" s="4">
        <f>$B3*'AEO 2023 Table 49'!P$201/'AEO 2021 Table 49'!$G$201</f>
        <v>1.0245781533465875E-3</v>
      </c>
      <c r="L3" s="4">
        <f>$B3*'AEO 2023 Table 49'!Q$201/'AEO 2021 Table 49'!$G$201</f>
        <v>1.0381688557137135E-3</v>
      </c>
      <c r="M3" s="4">
        <f>$B3*'AEO 2023 Table 49'!R$201/'AEO 2021 Table 49'!$G$201</f>
        <v>1.0462608062599438E-3</v>
      </c>
      <c r="N3" s="4">
        <f>$B3*'AEO 2023 Table 49'!S$201/'AEO 2021 Table 49'!$G$201</f>
        <v>1.0469805233251426E-3</v>
      </c>
      <c r="O3" s="4">
        <f>$B3*'AEO 2023 Table 49'!T$201/'AEO 2021 Table 49'!$G$201</f>
        <v>1.0470656054070041E-3</v>
      </c>
      <c r="P3" s="4">
        <f>$B3*'AEO 2023 Table 49'!U$201/'AEO 2021 Table 49'!$G$201</f>
        <v>1.0470534876559508E-3</v>
      </c>
      <c r="Q3" s="4">
        <f>$B3*'AEO 2023 Table 49'!V$201/'AEO 2021 Table 49'!$G$201</f>
        <v>1.0470665077927206E-3</v>
      </c>
      <c r="R3" s="4">
        <f>$B3*'AEO 2023 Table 49'!W$201/'AEO 2021 Table 49'!$G$201</f>
        <v>1.0470318303987501E-3</v>
      </c>
      <c r="S3" s="4">
        <f>$B3*'AEO 2023 Table 49'!X$201/'AEO 2021 Table 49'!$G$201</f>
        <v>1.0469647960312228E-3</v>
      </c>
      <c r="T3" s="4">
        <f>$B3*'AEO 2023 Table 49'!Y$201/'AEO 2021 Table 49'!$G$201</f>
        <v>1.0467143195387132E-3</v>
      </c>
      <c r="U3" s="4">
        <f>$B3*'AEO 2023 Table 49'!Z$201/'AEO 2021 Table 49'!$G$201</f>
        <v>1.046623436405816E-3</v>
      </c>
      <c r="V3" s="4">
        <f>$B3*'AEO 2023 Table 49'!AA$201/'AEO 2021 Table 49'!$G$201</f>
        <v>1.0464505650849434E-3</v>
      </c>
      <c r="W3" s="4">
        <f>$B3*'AEO 2023 Table 49'!AB$201/'AEO 2021 Table 49'!$G$201</f>
        <v>1.04572852759933E-3</v>
      </c>
      <c r="X3" s="4">
        <f>$B3*'AEO 2023 Table 49'!AC$201/'AEO 2021 Table 49'!$G$201</f>
        <v>1.0452636700429791E-3</v>
      </c>
      <c r="Y3" s="4">
        <f>$B3*'AEO 2023 Table 49'!AD$201/'AEO 2021 Table 49'!$G$201</f>
        <v>1.0453015702430811E-3</v>
      </c>
      <c r="Z3" s="4">
        <f>$B3*'AEO 2023 Table 49'!AE$201/'AEO 2021 Table 49'!$G$201</f>
        <v>1.0454164310535936E-3</v>
      </c>
      <c r="AA3" s="4">
        <f>$B3*'AEO 2023 Table 49'!AF$201/'AEO 2021 Table 49'!$G$201</f>
        <v>1.0456742555440823E-3</v>
      </c>
      <c r="AB3" s="4">
        <f>$B3*'AEO 2023 Table 49'!AG$201/'AEO 2021 Table 49'!$G$201</f>
        <v>1.0459815823367447E-3</v>
      </c>
      <c r="AC3" s="4">
        <f>$B3*'AEO 2023 Table 49'!AH$201/'AEO 2021 Table 49'!$G$201</f>
        <v>1.0463760538071921E-3</v>
      </c>
      <c r="AD3" s="4">
        <f>$B3*'AEO 2023 Table 49'!AI$201/'AEO 2021 Table 49'!$G$201</f>
        <v>1.046687763616193E-3</v>
      </c>
      <c r="AE3" s="4">
        <f>$B3*'AEO 2023 Table 49'!AJ$201/'AEO 2021 Table 49'!$G$201</f>
        <v>1.0470570971988179E-3</v>
      </c>
      <c r="AF3" s="4">
        <f t="shared" ref="AF3:AU8" si="1">AE3</f>
        <v>1.0470570971988179E-3</v>
      </c>
      <c r="AG3" s="4">
        <f t="shared" si="1"/>
        <v>1.0470570971988179E-3</v>
      </c>
      <c r="AH3" s="4">
        <f t="shared" si="1"/>
        <v>1.0470570971988179E-3</v>
      </c>
      <c r="AI3" s="4">
        <f t="shared" si="1"/>
        <v>1.0470570971988179E-3</v>
      </c>
      <c r="AJ3" s="4">
        <f t="shared" si="1"/>
        <v>1.0470570971988179E-3</v>
      </c>
      <c r="AK3" s="4">
        <f t="shared" si="1"/>
        <v>1.0470570971988179E-3</v>
      </c>
      <c r="AL3" s="4">
        <f t="shared" si="1"/>
        <v>1.0470570971988179E-3</v>
      </c>
      <c r="AM3" s="4">
        <f t="shared" si="1"/>
        <v>1.0470570971988179E-3</v>
      </c>
      <c r="AN3" s="4">
        <f t="shared" si="1"/>
        <v>1.0470570971988179E-3</v>
      </c>
      <c r="AO3" s="4">
        <f t="shared" si="1"/>
        <v>1.0470570971988179E-3</v>
      </c>
      <c r="AP3" s="4">
        <f t="shared" si="1"/>
        <v>1.0470570971988179E-3</v>
      </c>
      <c r="AQ3" s="4">
        <f t="shared" si="1"/>
        <v>1.0470570971988179E-3</v>
      </c>
      <c r="AR3" s="4">
        <f t="shared" si="1"/>
        <v>1.0470570971988179E-3</v>
      </c>
      <c r="AS3" s="4">
        <f t="shared" si="1"/>
        <v>1.0470570971988179E-3</v>
      </c>
      <c r="AT3" s="4">
        <f t="shared" si="1"/>
        <v>1.0470570971988179E-3</v>
      </c>
      <c r="AU3" s="4">
        <f t="shared" si="1"/>
        <v>1.0470570971988179E-3</v>
      </c>
      <c r="AV3" s="4">
        <f t="shared" si="0"/>
        <v>1.0470570971988179E-3</v>
      </c>
      <c r="AW3" s="4">
        <f t="shared" si="0"/>
        <v>1.0470570971988179E-3</v>
      </c>
      <c r="AX3" s="4">
        <f t="shared" si="0"/>
        <v>1.0470570971988179E-3</v>
      </c>
      <c r="AY3" s="4">
        <f t="shared" si="0"/>
        <v>1.0470570971988179E-3</v>
      </c>
    </row>
    <row r="4" spans="1:51">
      <c r="A4" t="s">
        <v>114</v>
      </c>
      <c r="B4" s="4">
        <f>(INDEX('SYFAFE-freight'!$B$3:$H$3,MATCH($A4,'SYFAFE-freight'!$B$1:$H$1,0))*'AEO 2022 Table 49'!H$201/'AEO 2021 Table 49'!$G$201*('AEO 2022 Table 49'!$H$201/'AEO 2022 Table 49'!$H$130))</f>
        <v>7.625683643651067E-4</v>
      </c>
      <c r="C4" s="4">
        <f>$B4*'AEO 2023 Table 49'!H$201/'AEO 2021 Table 49'!$G$201</f>
        <v>8.1265825192497422E-4</v>
      </c>
      <c r="D4" s="4">
        <f>$B4*'AEO 2023 Table 49'!I$201/'AEO 2021 Table 49'!$G$201</f>
        <v>8.3820371434720653E-4</v>
      </c>
      <c r="E4" s="4">
        <f>$B4*'AEO 2023 Table 49'!J$201/'AEO 2021 Table 49'!$G$201</f>
        <v>8.6443615597241814E-4</v>
      </c>
      <c r="F4" s="4">
        <f>$B4*'AEO 2023 Table 49'!K$201/'AEO 2021 Table 49'!$G$201</f>
        <v>8.8905614029150589E-4</v>
      </c>
      <c r="G4" s="4">
        <f>$B4*'AEO 2023 Table 49'!L$201/'AEO 2021 Table 49'!$G$201</f>
        <v>9.1238601252211751E-4</v>
      </c>
      <c r="H4" s="4">
        <f>$B4*'AEO 2023 Table 49'!M$201/'AEO 2021 Table 49'!$G$201</f>
        <v>9.3292957900184775E-4</v>
      </c>
      <c r="I4" s="4">
        <f>$B4*'AEO 2023 Table 49'!N$201/'AEO 2021 Table 49'!$G$201</f>
        <v>9.4167141068694901E-4</v>
      </c>
      <c r="J4" s="4">
        <f>$B4*'AEO 2023 Table 49'!O$201/'AEO 2021 Table 49'!$G$201</f>
        <v>9.5493168142290444E-4</v>
      </c>
      <c r="K4" s="4">
        <f>$B4*'AEO 2023 Table 49'!P$201/'AEO 2021 Table 49'!$G$201</f>
        <v>9.6860448091566056E-4</v>
      </c>
      <c r="L4" s="4">
        <f>$B4*'AEO 2023 Table 49'!Q$201/'AEO 2021 Table 49'!$G$201</f>
        <v>9.8145271037340556E-4</v>
      </c>
      <c r="M4" s="4">
        <f>$B4*'AEO 2023 Table 49'!R$201/'AEO 2021 Table 49'!$G$201</f>
        <v>9.891025900168719E-4</v>
      </c>
      <c r="N4" s="4">
        <f>$B4*'AEO 2023 Table 49'!S$201/'AEO 2021 Table 49'!$G$201</f>
        <v>9.89782988258886E-4</v>
      </c>
      <c r="O4" s="4">
        <f>$B4*'AEO 2023 Table 49'!T$201/'AEO 2021 Table 49'!$G$201</f>
        <v>9.8986342222623868E-4</v>
      </c>
      <c r="P4" s="4">
        <f>$B4*'AEO 2023 Table 49'!U$201/'AEO 2021 Table 49'!$G$201</f>
        <v>9.8985196647937302E-4</v>
      </c>
      <c r="Q4" s="4">
        <f>$B4*'AEO 2023 Table 49'!V$201/'AEO 2021 Table 49'!$G$201</f>
        <v>9.8986427531377115E-4</v>
      </c>
      <c r="R4" s="4">
        <f>$B4*'AEO 2023 Table 49'!W$201/'AEO 2021 Table 49'!$G$201</f>
        <v>9.8983149237859259E-4</v>
      </c>
      <c r="S4" s="4">
        <f>$B4*'AEO 2023 Table 49'!X$201/'AEO 2021 Table 49'!$G$201</f>
        <v>9.8976812016189045E-4</v>
      </c>
      <c r="T4" s="4">
        <f>$B4*'AEO 2023 Table 49'!Y$201/'AEO 2021 Table 49'!$G$201</f>
        <v>9.8953132743679045E-4</v>
      </c>
      <c r="U4" s="4">
        <f>$B4*'AEO 2023 Table 49'!Z$201/'AEO 2021 Table 49'!$G$201</f>
        <v>9.8944540933530029E-4</v>
      </c>
      <c r="V4" s="4">
        <f>$B4*'AEO 2023 Table 49'!AA$201/'AEO 2021 Table 49'!$G$201</f>
        <v>9.8928198213799751E-4</v>
      </c>
      <c r="W4" s="4">
        <f>$B4*'AEO 2023 Table 49'!AB$201/'AEO 2021 Table 49'!$G$201</f>
        <v>9.885993902423282E-4</v>
      </c>
      <c r="X4" s="4">
        <f>$B4*'AEO 2023 Table 49'!AC$201/'AEO 2021 Table 49'!$G$201</f>
        <v>9.8815992829342928E-4</v>
      </c>
      <c r="Y4" s="4">
        <f>$B4*'AEO 2023 Table 49'!AD$201/'AEO 2021 Table 49'!$G$201</f>
        <v>9.8819575796979552E-4</v>
      </c>
      <c r="Z4" s="4">
        <f>$B4*'AEO 2023 Table 49'!AE$201/'AEO 2021 Table 49'!$G$201</f>
        <v>9.8830434382572133E-4</v>
      </c>
      <c r="AA4" s="4">
        <f>$B4*'AEO 2023 Table 49'!AF$201/'AEO 2021 Table 49'!$G$201</f>
        <v>9.8854808312072917E-4</v>
      </c>
      <c r="AB4" s="4">
        <f>$B4*'AEO 2023 Table 49'!AG$201/'AEO 2021 Table 49'!$G$201</f>
        <v>9.8883862036037843E-4</v>
      </c>
      <c r="AC4" s="4">
        <f>$B4*'AEO 2023 Table 49'!AH$201/'AEO 2021 Table 49'!$G$201</f>
        <v>9.8921154148174013E-4</v>
      </c>
      <c r="AD4" s="4">
        <f>$B4*'AEO 2023 Table 49'!AI$201/'AEO 2021 Table 49'!$G$201</f>
        <v>9.8950622228940457E-4</v>
      </c>
      <c r="AE4" s="4">
        <f>$B4*'AEO 2023 Table 49'!AJ$201/'AEO 2021 Table 49'!$G$201</f>
        <v>9.8985537882950335E-4</v>
      </c>
      <c r="AF4" s="4">
        <f t="shared" si="1"/>
        <v>9.8985537882950335E-4</v>
      </c>
      <c r="AG4" s="4">
        <f t="shared" si="0"/>
        <v>9.8985537882950335E-4</v>
      </c>
      <c r="AH4" s="4">
        <f t="shared" si="0"/>
        <v>9.8985537882950335E-4</v>
      </c>
      <c r="AI4" s="4">
        <f t="shared" si="0"/>
        <v>9.8985537882950335E-4</v>
      </c>
      <c r="AJ4" s="4">
        <f t="shared" si="0"/>
        <v>9.8985537882950335E-4</v>
      </c>
      <c r="AK4" s="4">
        <f t="shared" si="0"/>
        <v>9.8985537882950335E-4</v>
      </c>
      <c r="AL4" s="4">
        <f t="shared" si="0"/>
        <v>9.8985537882950335E-4</v>
      </c>
      <c r="AM4" s="4">
        <f t="shared" si="0"/>
        <v>9.8985537882950335E-4</v>
      </c>
      <c r="AN4" s="4">
        <f t="shared" si="0"/>
        <v>9.8985537882950335E-4</v>
      </c>
      <c r="AO4" s="4">
        <f t="shared" si="0"/>
        <v>9.8985537882950335E-4</v>
      </c>
      <c r="AP4" s="4">
        <f t="shared" si="0"/>
        <v>9.8985537882950335E-4</v>
      </c>
      <c r="AQ4" s="4">
        <f t="shared" si="0"/>
        <v>9.8985537882950335E-4</v>
      </c>
      <c r="AR4" s="4">
        <f t="shared" si="0"/>
        <v>9.8985537882950335E-4</v>
      </c>
      <c r="AS4" s="4">
        <f t="shared" si="0"/>
        <v>9.8985537882950335E-4</v>
      </c>
      <c r="AT4" s="4">
        <f t="shared" si="0"/>
        <v>9.8985537882950335E-4</v>
      </c>
      <c r="AU4" s="4">
        <f t="shared" si="0"/>
        <v>9.8985537882950335E-4</v>
      </c>
      <c r="AV4" s="4">
        <f t="shared" si="0"/>
        <v>9.8985537882950335E-4</v>
      </c>
      <c r="AW4" s="4">
        <f t="shared" si="0"/>
        <v>9.8985537882950335E-4</v>
      </c>
      <c r="AX4" s="4">
        <f t="shared" si="0"/>
        <v>9.8985537882950335E-4</v>
      </c>
      <c r="AY4" s="4">
        <f t="shared" si="0"/>
        <v>9.8985537882950335E-4</v>
      </c>
    </row>
    <row r="5" spans="1:51">
      <c r="A5" t="s">
        <v>115</v>
      </c>
      <c r="B5" s="4">
        <f>(INDEX('SYFAFE-freight'!$B$3:$H$3,MATCH($A5,'SYFAFE-freight'!$B$1:$H$1,0))*'AEO 2022 Table 49'!H$201/'AEO 2021 Table 49'!$G$201*('AEO 2022 Table 49'!$H$201/'AEO 2022 Table 49'!$H$130))</f>
        <v>7.4742411935626142E-4</v>
      </c>
      <c r="C5" s="4">
        <f>$B5*'AEO 2023 Table 49'!H$201/'AEO 2021 Table 49'!$G$201</f>
        <v>7.9651924557390657E-4</v>
      </c>
      <c r="D5" s="4">
        <f>$B5*'AEO 2023 Table 49'!I$201/'AEO 2021 Table 49'!$G$201</f>
        <v>8.2155738726285784E-4</v>
      </c>
      <c r="E5" s="4">
        <f>$B5*'AEO 2023 Table 49'!J$201/'AEO 2021 Table 49'!$G$201</f>
        <v>8.4726886507457174E-4</v>
      </c>
      <c r="F5" s="4">
        <f>$B5*'AEO 2023 Table 49'!K$201/'AEO 2021 Table 49'!$G$201</f>
        <v>8.7139990821531331E-4</v>
      </c>
      <c r="G5" s="4">
        <f>$B5*'AEO 2023 Table 49'!L$201/'AEO 2021 Table 49'!$G$201</f>
        <v>8.9426646028002797E-4</v>
      </c>
      <c r="H5" s="4">
        <f>$B5*'AEO 2023 Table 49'!M$201/'AEO 2021 Table 49'!$G$201</f>
        <v>9.1440204130079723E-4</v>
      </c>
      <c r="I5" s="4">
        <f>$B5*'AEO 2023 Table 49'!N$201/'AEO 2021 Table 49'!$G$201</f>
        <v>9.2297026436659075E-4</v>
      </c>
      <c r="J5" s="4">
        <f>$B5*'AEO 2023 Table 49'!O$201/'AEO 2021 Table 49'!$G$201</f>
        <v>9.3596719243283541E-4</v>
      </c>
      <c r="K5" s="4">
        <f>$B5*'AEO 2023 Table 49'!P$201/'AEO 2021 Table 49'!$G$201</f>
        <v>9.4936845663098554E-4</v>
      </c>
      <c r="L5" s="4">
        <f>$B5*'AEO 2023 Table 49'!Q$201/'AEO 2021 Table 49'!$G$201</f>
        <v>9.6196152636282171E-4</v>
      </c>
      <c r="M5" s="4">
        <f>$B5*'AEO 2023 Table 49'!R$201/'AEO 2021 Table 49'!$G$201</f>
        <v>9.6945948303515201E-4</v>
      </c>
      <c r="N5" s="4">
        <f>$B5*'AEO 2023 Table 49'!S$201/'AEO 2021 Table 49'!$G$201</f>
        <v>9.7012636889170394E-4</v>
      </c>
      <c r="O5" s="4">
        <f>$B5*'AEO 2023 Table 49'!T$201/'AEO 2021 Table 49'!$G$201</f>
        <v>9.7020520547872228E-4</v>
      </c>
      <c r="P5" s="4">
        <f>$B5*'AEO 2023 Table 49'!U$201/'AEO 2021 Table 49'!$G$201</f>
        <v>9.7019397723754094E-4</v>
      </c>
      <c r="Q5" s="4">
        <f>$B5*'AEO 2023 Table 49'!V$201/'AEO 2021 Table 49'!$G$201</f>
        <v>9.7020604162434225E-4</v>
      </c>
      <c r="R5" s="4">
        <f>$B5*'AEO 2023 Table 49'!W$201/'AEO 2021 Table 49'!$G$201</f>
        <v>9.7017390974266364E-4</v>
      </c>
      <c r="S5" s="4">
        <f>$B5*'AEO 2023 Table 49'!X$201/'AEO 2021 Table 49'!$G$201</f>
        <v>9.7011179606804271E-4</v>
      </c>
      <c r="T5" s="4">
        <f>$B5*'AEO 2023 Table 49'!Y$201/'AEO 2021 Table 49'!$G$201</f>
        <v>9.6987970593383536E-4</v>
      </c>
      <c r="U5" s="4">
        <f>$B5*'AEO 2023 Table 49'!Z$201/'AEO 2021 Table 49'!$G$201</f>
        <v>9.6979549412497463E-4</v>
      </c>
      <c r="V5" s="4">
        <f>$B5*'AEO 2023 Table 49'!AA$201/'AEO 2021 Table 49'!$G$201</f>
        <v>9.6963531251407814E-4</v>
      </c>
      <c r="W5" s="4">
        <f>$B5*'AEO 2023 Table 49'!AB$201/'AEO 2021 Table 49'!$G$201</f>
        <v>9.6896627656878928E-4</v>
      </c>
      <c r="X5" s="4">
        <f>$B5*'AEO 2023 Table 49'!AC$201/'AEO 2021 Table 49'!$G$201</f>
        <v>9.6853554212517003E-4</v>
      </c>
      <c r="Y5" s="4">
        <f>$B5*'AEO 2023 Table 49'!AD$201/'AEO 2021 Table 49'!$G$201</f>
        <v>9.6857066024120565E-4</v>
      </c>
      <c r="Z5" s="4">
        <f>$B5*'AEO 2023 Table 49'!AE$201/'AEO 2021 Table 49'!$G$201</f>
        <v>9.6867708963368051E-4</v>
      </c>
      <c r="AA5" s="4">
        <f>$B5*'AEO 2023 Table 49'!AF$201/'AEO 2021 Table 49'!$G$201</f>
        <v>9.6891598838222154E-4</v>
      </c>
      <c r="AB5" s="4">
        <f>$B5*'AEO 2023 Table 49'!AG$201/'AEO 2021 Table 49'!$G$201</f>
        <v>9.6920075569048212E-4</v>
      </c>
      <c r="AC5" s="4">
        <f>$B5*'AEO 2023 Table 49'!AH$201/'AEO 2021 Table 49'!$G$201</f>
        <v>9.6956627077574963E-4</v>
      </c>
      <c r="AD5" s="4">
        <f>$B5*'AEO 2023 Table 49'!AI$201/'AEO 2021 Table 49'!$G$201</f>
        <v>9.6985509936273564E-4</v>
      </c>
      <c r="AE5" s="4">
        <f>$B5*'AEO 2023 Table 49'!AJ$201/'AEO 2021 Table 49'!$G$201</f>
        <v>9.701973218200204E-4</v>
      </c>
      <c r="AF5" s="4">
        <f t="shared" si="1"/>
        <v>9.701973218200204E-4</v>
      </c>
      <c r="AG5" s="4">
        <f t="shared" si="0"/>
        <v>9.701973218200204E-4</v>
      </c>
      <c r="AH5" s="4">
        <f t="shared" si="0"/>
        <v>9.701973218200204E-4</v>
      </c>
      <c r="AI5" s="4">
        <f t="shared" si="0"/>
        <v>9.701973218200204E-4</v>
      </c>
      <c r="AJ5" s="4">
        <f t="shared" si="0"/>
        <v>9.701973218200204E-4</v>
      </c>
      <c r="AK5" s="4">
        <f t="shared" si="0"/>
        <v>9.701973218200204E-4</v>
      </c>
      <c r="AL5" s="4">
        <f t="shared" si="0"/>
        <v>9.701973218200204E-4</v>
      </c>
      <c r="AM5" s="4">
        <f t="shared" si="0"/>
        <v>9.701973218200204E-4</v>
      </c>
      <c r="AN5" s="4">
        <f t="shared" si="0"/>
        <v>9.701973218200204E-4</v>
      </c>
      <c r="AO5" s="4">
        <f t="shared" si="0"/>
        <v>9.701973218200204E-4</v>
      </c>
      <c r="AP5" s="4">
        <f t="shared" si="0"/>
        <v>9.701973218200204E-4</v>
      </c>
      <c r="AQ5" s="4">
        <f t="shared" si="0"/>
        <v>9.701973218200204E-4</v>
      </c>
      <c r="AR5" s="4">
        <f t="shared" si="0"/>
        <v>9.701973218200204E-4</v>
      </c>
      <c r="AS5" s="4">
        <f t="shared" si="0"/>
        <v>9.701973218200204E-4</v>
      </c>
      <c r="AT5" s="4">
        <f t="shared" si="0"/>
        <v>9.701973218200204E-4</v>
      </c>
      <c r="AU5" s="4">
        <f t="shared" si="0"/>
        <v>9.701973218200204E-4</v>
      </c>
      <c r="AV5" s="4">
        <f t="shared" si="0"/>
        <v>9.701973218200204E-4</v>
      </c>
      <c r="AW5" s="4">
        <f t="shared" si="0"/>
        <v>9.701973218200204E-4</v>
      </c>
      <c r="AX5" s="4">
        <f t="shared" si="0"/>
        <v>9.701973218200204E-4</v>
      </c>
      <c r="AY5" s="4">
        <f t="shared" si="0"/>
        <v>9.701973218200204E-4</v>
      </c>
    </row>
    <row r="6" spans="1:51">
      <c r="A6" t="s">
        <v>116</v>
      </c>
      <c r="B6" s="4">
        <f>(INDEX('SYFAFE-freight'!$B$3:$H$3,MATCH($A6,'SYFAFE-freight'!$B$1:$H$1,0))*'AEO 2022 Table 49'!H$201/'AEO 2021 Table 49'!$G$201*('AEO 2022 Table 49'!$H$201/'AEO 2022 Table 49'!$H$130))</f>
        <v>4.0102666275568016E-4</v>
      </c>
      <c r="C6" s="4">
        <f>$B6*'AEO 2023 Table 49'!H$201/'AEO 2021 Table 49'!$G$201</f>
        <v>4.2736840650565218E-4</v>
      </c>
      <c r="D6" s="4">
        <f>$B6*'AEO 2023 Table 49'!I$201/'AEO 2021 Table 49'!$G$201</f>
        <v>4.4080249585745428E-4</v>
      </c>
      <c r="E6" s="4">
        <f>$B6*'AEO 2023 Table 49'!J$201/'AEO 2021 Table 49'!$G$201</f>
        <v>4.5459786032900622E-4</v>
      </c>
      <c r="F6" s="4">
        <f>$B6*'AEO 2023 Table 49'!K$201/'AEO 2021 Table 49'!$G$201</f>
        <v>4.6754525050405124E-4</v>
      </c>
      <c r="G6" s="4">
        <f>$B6*'AEO 2023 Table 49'!L$201/'AEO 2021 Table 49'!$G$201</f>
        <v>4.798141843339355E-4</v>
      </c>
      <c r="H6" s="4">
        <f>$B6*'AEO 2023 Table 49'!M$201/'AEO 2021 Table 49'!$G$201</f>
        <v>4.9061782934656966E-4</v>
      </c>
      <c r="I6" s="4">
        <f>$B6*'AEO 2023 Table 49'!N$201/'AEO 2021 Table 49'!$G$201</f>
        <v>4.9521506646112894E-4</v>
      </c>
      <c r="J6" s="4">
        <f>$B6*'AEO 2023 Table 49'!O$201/'AEO 2021 Table 49'!$G$201</f>
        <v>5.021885030328184E-4</v>
      </c>
      <c r="K6" s="4">
        <f>$B6*'AEO 2023 Table 49'!P$201/'AEO 2021 Table 49'!$G$201</f>
        <v>5.0937888412825325E-4</v>
      </c>
      <c r="L6" s="4">
        <f>$B6*'AEO 2023 Table 49'!Q$201/'AEO 2021 Table 49'!$G$201</f>
        <v>5.1613563253604809E-4</v>
      </c>
      <c r="M6" s="4">
        <f>$B6*'AEO 2023 Table 49'!R$201/'AEO 2021 Table 49'!$G$201</f>
        <v>5.2015862358479963E-4</v>
      </c>
      <c r="N6" s="4">
        <f>$B6*'AEO 2023 Table 49'!S$201/'AEO 2021 Table 49'!$G$201</f>
        <v>5.2051643784656342E-4</v>
      </c>
      <c r="O6" s="4">
        <f>$B6*'AEO 2023 Table 49'!T$201/'AEO 2021 Table 49'!$G$201</f>
        <v>5.2055873722194664E-4</v>
      </c>
      <c r="P6" s="4">
        <f>$B6*'AEO 2023 Table 49'!U$201/'AEO 2021 Table 49'!$G$201</f>
        <v>5.2055271276545264E-4</v>
      </c>
      <c r="Q6" s="4">
        <f>$B6*'AEO 2023 Table 49'!V$201/'AEO 2021 Table 49'!$G$201</f>
        <v>5.2055918585168558E-4</v>
      </c>
      <c r="R6" s="4">
        <f>$B6*'AEO 2023 Table 49'!W$201/'AEO 2021 Table 49'!$G$201</f>
        <v>5.2054194565171884E-4</v>
      </c>
      <c r="S6" s="4">
        <f>$B6*'AEO 2023 Table 49'!X$201/'AEO 2021 Table 49'!$G$201</f>
        <v>5.2050861887111379E-4</v>
      </c>
      <c r="T6" s="4">
        <f>$B6*'AEO 2023 Table 49'!Y$201/'AEO 2021 Table 49'!$G$201</f>
        <v>5.2038409207358436E-4</v>
      </c>
      <c r="U6" s="4">
        <f>$B6*'AEO 2023 Table 49'!Z$201/'AEO 2021 Table 49'!$G$201</f>
        <v>5.2033890864987959E-4</v>
      </c>
      <c r="V6" s="4">
        <f>$B6*'AEO 2023 Table 49'!AA$201/'AEO 2021 Table 49'!$G$201</f>
        <v>5.2025296400989656E-4</v>
      </c>
      <c r="W6" s="4">
        <f>$B6*'AEO 2023 Table 49'!AB$201/'AEO 2021 Table 49'!$G$201</f>
        <v>5.1989399612880401E-4</v>
      </c>
      <c r="X6" s="4">
        <f>$B6*'AEO 2023 Table 49'!AC$201/'AEO 2021 Table 49'!$G$201</f>
        <v>5.1966288772330161E-4</v>
      </c>
      <c r="Y6" s="4">
        <f>$B6*'AEO 2023 Table 49'!AD$201/'AEO 2021 Table 49'!$G$201</f>
        <v>5.1968173017233592E-4</v>
      </c>
      <c r="Z6" s="4">
        <f>$B6*'AEO 2023 Table 49'!AE$201/'AEO 2021 Table 49'!$G$201</f>
        <v>5.1973883432910315E-4</v>
      </c>
      <c r="AA6" s="4">
        <f>$B6*'AEO 2023 Table 49'!AF$201/'AEO 2021 Table 49'!$G$201</f>
        <v>5.1986701425450667E-4</v>
      </c>
      <c r="AB6" s="4">
        <f>$B6*'AEO 2023 Table 49'!AG$201/'AEO 2021 Table 49'!$G$201</f>
        <v>5.2001980472558764E-4</v>
      </c>
      <c r="AC6" s="4">
        <f>$B6*'AEO 2023 Table 49'!AH$201/'AEO 2021 Table 49'!$G$201</f>
        <v>5.2021592001145491E-4</v>
      </c>
      <c r="AD6" s="4">
        <f>$B6*'AEO 2023 Table 49'!AI$201/'AEO 2021 Table 49'!$G$201</f>
        <v>5.2037088954126783E-4</v>
      </c>
      <c r="AE6" s="4">
        <f>$B6*'AEO 2023 Table 49'!AJ$201/'AEO 2021 Table 49'!$G$201</f>
        <v>5.2055450728440828E-4</v>
      </c>
      <c r="AF6" s="4">
        <f t="shared" si="1"/>
        <v>5.2055450728440828E-4</v>
      </c>
      <c r="AG6" s="4">
        <f t="shared" si="0"/>
        <v>5.2055450728440828E-4</v>
      </c>
      <c r="AH6" s="4">
        <f t="shared" si="0"/>
        <v>5.2055450728440828E-4</v>
      </c>
      <c r="AI6" s="4">
        <f t="shared" si="0"/>
        <v>5.2055450728440828E-4</v>
      </c>
      <c r="AJ6" s="4">
        <f t="shared" si="0"/>
        <v>5.2055450728440828E-4</v>
      </c>
      <c r="AK6" s="4">
        <f t="shared" si="0"/>
        <v>5.2055450728440828E-4</v>
      </c>
      <c r="AL6" s="4">
        <f t="shared" si="0"/>
        <v>5.2055450728440828E-4</v>
      </c>
      <c r="AM6" s="4">
        <f t="shared" si="0"/>
        <v>5.2055450728440828E-4</v>
      </c>
      <c r="AN6" s="4">
        <f t="shared" si="0"/>
        <v>5.2055450728440828E-4</v>
      </c>
      <c r="AO6" s="4">
        <f t="shared" si="0"/>
        <v>5.2055450728440828E-4</v>
      </c>
      <c r="AP6" s="4">
        <f t="shared" si="0"/>
        <v>5.2055450728440828E-4</v>
      </c>
      <c r="AQ6" s="4">
        <f t="shared" si="0"/>
        <v>5.2055450728440828E-4</v>
      </c>
      <c r="AR6" s="4">
        <f t="shared" si="0"/>
        <v>5.2055450728440828E-4</v>
      </c>
      <c r="AS6" s="4">
        <f t="shared" si="0"/>
        <v>5.2055450728440828E-4</v>
      </c>
      <c r="AT6" s="4">
        <f t="shared" si="0"/>
        <v>5.2055450728440828E-4</v>
      </c>
      <c r="AU6" s="4">
        <f t="shared" si="0"/>
        <v>5.2055450728440828E-4</v>
      </c>
      <c r="AV6" s="4">
        <f t="shared" si="0"/>
        <v>5.2055450728440828E-4</v>
      </c>
      <c r="AW6" s="4">
        <f t="shared" si="0"/>
        <v>5.2055450728440828E-4</v>
      </c>
      <c r="AX6" s="4">
        <f t="shared" si="0"/>
        <v>5.2055450728440828E-4</v>
      </c>
      <c r="AY6" s="4">
        <f t="shared" si="0"/>
        <v>5.2055450728440828E-4</v>
      </c>
    </row>
    <row r="7" spans="1:51">
      <c r="A7" t="s">
        <v>853</v>
      </c>
      <c r="B7" s="4">
        <f>(INDEX('SYFAFE-freight'!$B$3:$H$3,MATCH($A7,'SYFAFE-freight'!$B$1:$H$1,0))*'AEO 2022 Table 49'!H$201/'AEO 2021 Table 49'!$G$201*('AEO 2022 Table 49'!$H$201/'AEO 2022 Table 49'!$H$130))</f>
        <v>9.3772788192566874E-4</v>
      </c>
      <c r="C7" s="4">
        <f>$B7*'AEO 2023 Table 49'!H$201/'AEO 2021 Table 49'!$G$201</f>
        <v>9.9932325666497626E-4</v>
      </c>
      <c r="D7" s="4">
        <f>$B7*'AEO 2023 Table 49'!I$201/'AEO 2021 Table 49'!$G$201</f>
        <v>1.0307364302103482E-3</v>
      </c>
      <c r="E7" s="4">
        <f>$B7*'AEO 2023 Table 49'!J$201/'AEO 2021 Table 49'!$G$201</f>
        <v>1.0629943798873308E-3</v>
      </c>
      <c r="F7" s="4">
        <f>$B7*'AEO 2023 Table 49'!K$201/'AEO 2021 Table 49'!$G$201</f>
        <v>1.0932694959653532E-3</v>
      </c>
      <c r="G7" s="4">
        <f>$B7*'AEO 2023 Table 49'!L$201/'AEO 2021 Table 49'!$G$201</f>
        <v>1.1219581653289482E-3</v>
      </c>
      <c r="H7" s="4">
        <f>$B7*'AEO 2023 Table 49'!M$201/'AEO 2021 Table 49'!$G$201</f>
        <v>1.1472205234104762E-3</v>
      </c>
      <c r="I7" s="4">
        <f>$B7*'AEO 2023 Table 49'!N$201/'AEO 2021 Table 49'!$G$201</f>
        <v>1.1579703259111947E-3</v>
      </c>
      <c r="J7" s="4">
        <f>$B7*'AEO 2023 Table 49'!O$201/'AEO 2021 Table 49'!$G$201</f>
        <v>1.1742764384803164E-3</v>
      </c>
      <c r="K7" s="4">
        <f>$B7*'AEO 2023 Table 49'!P$201/'AEO 2021 Table 49'!$G$201</f>
        <v>1.1910898363440099E-3</v>
      </c>
      <c r="L7" s="4">
        <f>$B7*'AEO 2023 Table 49'!Q$201/'AEO 2021 Table 49'!$G$201</f>
        <v>1.2068892630694248E-3</v>
      </c>
      <c r="M7" s="4">
        <f>$B7*'AEO 2023 Table 49'!R$201/'AEO 2021 Table 49'!$G$201</f>
        <v>1.2162962956323697E-3</v>
      </c>
      <c r="N7" s="4">
        <f>$B7*'AEO 2023 Table 49'!S$201/'AEO 2021 Table 49'!$G$201</f>
        <v>1.2171329791773014E-3</v>
      </c>
      <c r="O7" s="4">
        <f>$B7*'AEO 2023 Table 49'!T$201/'AEO 2021 Table 49'!$G$201</f>
        <v>1.2172318885700392E-3</v>
      </c>
      <c r="P7" s="4">
        <f>$B7*'AEO 2023 Table 49'!U$201/'AEO 2021 Table 49'!$G$201</f>
        <v>1.2172178014747098E-3</v>
      </c>
      <c r="Q7" s="4">
        <f>$B7*'AEO 2023 Table 49'!V$201/'AEO 2021 Table 49'!$G$201</f>
        <v>1.2172329376090533E-3</v>
      </c>
      <c r="R7" s="4">
        <f>$B7*'AEO 2023 Table 49'!W$201/'AEO 2021 Table 49'!$G$201</f>
        <v>1.2171926245383769E-3</v>
      </c>
      <c r="S7" s="4">
        <f>$B7*'AEO 2023 Table 49'!X$201/'AEO 2021 Table 49'!$G$201</f>
        <v>1.2171146959259165E-3</v>
      </c>
      <c r="T7" s="4">
        <f>$B7*'AEO 2023 Table 49'!Y$201/'AEO 2021 Table 49'!$G$201</f>
        <v>1.2168235126682053E-3</v>
      </c>
      <c r="U7" s="4">
        <f>$B7*'AEO 2023 Table 49'!Z$201/'AEO 2021 Table 49'!$G$201</f>
        <v>1.2167178594532353E-3</v>
      </c>
      <c r="V7" s="4">
        <f>$B7*'AEO 2023 Table 49'!AA$201/'AEO 2021 Table 49'!$G$201</f>
        <v>1.2165168935507182E-3</v>
      </c>
      <c r="W7" s="4">
        <f>$B7*'AEO 2023 Table 49'!AB$201/'AEO 2021 Table 49'!$G$201</f>
        <v>1.2156775124768932E-3</v>
      </c>
      <c r="X7" s="4">
        <f>$B7*'AEO 2023 Table 49'!AC$201/'AEO 2021 Table 49'!$G$201</f>
        <v>1.215137107522026E-3</v>
      </c>
      <c r="Y7" s="4">
        <f>$B7*'AEO 2023 Table 49'!AD$201/'AEO 2021 Table 49'!$G$201</f>
        <v>1.2151811671606092E-3</v>
      </c>
      <c r="Z7" s="4">
        <f>$B7*'AEO 2023 Table 49'!AE$201/'AEO 2021 Table 49'!$G$201</f>
        <v>1.2153146948408052E-3</v>
      </c>
      <c r="AA7" s="4">
        <f>$B7*'AEO 2023 Table 49'!AF$201/'AEO 2021 Table 49'!$G$201</f>
        <v>1.215614420273344E-3</v>
      </c>
      <c r="AB7" s="4">
        <f>$B7*'AEO 2023 Table 49'!AG$201/'AEO 2021 Table 49'!$G$201</f>
        <v>1.2159716929889301E-3</v>
      </c>
      <c r="AC7" s="4">
        <f>$B7*'AEO 2023 Table 49'!AH$201/'AEO 2021 Table 49'!$G$201</f>
        <v>1.2164302729007143E-3</v>
      </c>
      <c r="AD7" s="4">
        <f>$B7*'AEO 2023 Table 49'!AI$201/'AEO 2021 Table 49'!$G$201</f>
        <v>1.2167926409486537E-3</v>
      </c>
      <c r="AE7" s="4">
        <f>$B7*'AEO 2023 Table 49'!AJ$201/'AEO 2021 Table 49'!$G$201</f>
        <v>1.2172219976307654E-3</v>
      </c>
      <c r="AF7" s="4">
        <f t="shared" si="1"/>
        <v>1.2172219976307654E-3</v>
      </c>
      <c r="AG7" s="4">
        <f t="shared" si="0"/>
        <v>1.2172219976307654E-3</v>
      </c>
      <c r="AH7" s="4">
        <f t="shared" si="0"/>
        <v>1.2172219976307654E-3</v>
      </c>
      <c r="AI7" s="4">
        <f t="shared" si="0"/>
        <v>1.2172219976307654E-3</v>
      </c>
      <c r="AJ7" s="4">
        <f t="shared" si="0"/>
        <v>1.2172219976307654E-3</v>
      </c>
      <c r="AK7" s="4">
        <f t="shared" si="0"/>
        <v>1.2172219976307654E-3</v>
      </c>
      <c r="AL7" s="4">
        <f t="shared" si="0"/>
        <v>1.2172219976307654E-3</v>
      </c>
      <c r="AM7" s="4">
        <f t="shared" si="0"/>
        <v>1.2172219976307654E-3</v>
      </c>
      <c r="AN7" s="4">
        <f t="shared" si="0"/>
        <v>1.2172219976307654E-3</v>
      </c>
      <c r="AO7" s="4">
        <f t="shared" si="0"/>
        <v>1.2172219976307654E-3</v>
      </c>
      <c r="AP7" s="4">
        <f t="shared" si="0"/>
        <v>1.2172219976307654E-3</v>
      </c>
      <c r="AQ7" s="4">
        <f t="shared" si="0"/>
        <v>1.2172219976307654E-3</v>
      </c>
      <c r="AR7" s="4">
        <f t="shared" si="0"/>
        <v>1.2172219976307654E-3</v>
      </c>
      <c r="AS7" s="4">
        <f t="shared" si="0"/>
        <v>1.2172219976307654E-3</v>
      </c>
      <c r="AT7" s="4">
        <f t="shared" si="0"/>
        <v>1.2172219976307654E-3</v>
      </c>
      <c r="AU7" s="4">
        <f t="shared" si="0"/>
        <v>1.2172219976307654E-3</v>
      </c>
      <c r="AV7" s="4">
        <f t="shared" si="0"/>
        <v>1.2172219976307654E-3</v>
      </c>
      <c r="AW7" s="4">
        <f t="shared" si="0"/>
        <v>1.2172219976307654E-3</v>
      </c>
      <c r="AX7" s="4">
        <f t="shared" si="0"/>
        <v>1.2172219976307654E-3</v>
      </c>
      <c r="AY7" s="4">
        <f t="shared" si="0"/>
        <v>1.2172219976307654E-3</v>
      </c>
    </row>
    <row r="8" spans="1:51">
      <c r="A8" t="s">
        <v>854</v>
      </c>
      <c r="B8" s="4">
        <f>(INDEX('SYFAFE-freight'!$B$3:$H$3,MATCH($A8,'SYFAFE-freight'!$B$1:$H$1,0))*'AEO 2022 Table 49'!H$201/'AEO 2021 Table 49'!$G$201*('AEO 2022 Table 49'!$H$201/'AEO 2022 Table 49'!$H$130))</f>
        <v>8.0235854905355271E-4</v>
      </c>
      <c r="C8" s="4">
        <f>$B8*'AEO 2023 Table 49'!H$201/'AEO 2021 Table 49'!$G$201</f>
        <v>8.5506208539583468E-4</v>
      </c>
      <c r="D8" s="4">
        <f>$B8*'AEO 2023 Table 49'!I$201/'AEO 2021 Table 49'!$G$201</f>
        <v>8.819404888568401E-4</v>
      </c>
      <c r="E8" s="4">
        <f>$B8*'AEO 2023 Table 49'!J$201/'AEO 2021 Table 49'!$G$201</f>
        <v>9.0954171752577484E-4</v>
      </c>
      <c r="F8" s="4">
        <f>$B8*'AEO 2023 Table 49'!K$201/'AEO 2021 Table 49'!$G$201</f>
        <v>9.354463522039143E-4</v>
      </c>
      <c r="G8" s="4">
        <f>$B8*'AEO 2023 Table 49'!L$201/'AEO 2021 Table 49'!$G$201</f>
        <v>9.5999355781497219E-4</v>
      </c>
      <c r="H8" s="4">
        <f>$B8*'AEO 2023 Table 49'!M$201/'AEO 2021 Table 49'!$G$201</f>
        <v>9.8160907055235805E-4</v>
      </c>
      <c r="I8" s="4">
        <f>$B8*'AEO 2023 Table 49'!N$201/'AEO 2021 Table 49'!$G$201</f>
        <v>9.9080704376328186E-4</v>
      </c>
      <c r="J8" s="4">
        <f>$B8*'AEO 2023 Table 49'!O$201/'AEO 2021 Table 49'!$G$201</f>
        <v>1.0047592244266073E-3</v>
      </c>
      <c r="K8" s="4">
        <f>$B8*'AEO 2023 Table 49'!P$201/'AEO 2021 Table 49'!$G$201</f>
        <v>1.0191454592550632E-3</v>
      </c>
      <c r="L8" s="4">
        <f>$B8*'AEO 2023 Table 49'!Q$201/'AEO 2021 Table 49'!$G$201</f>
        <v>1.0326640986680765E-3</v>
      </c>
      <c r="M8" s="4">
        <f>$B8*'AEO 2023 Table 49'!R$201/'AEO 2021 Table 49'!$G$201</f>
        <v>1.0407131426856267E-3</v>
      </c>
      <c r="N8" s="4">
        <f>$B8*'AEO 2023 Table 49'!S$201/'AEO 2021 Table 49'!$G$201</f>
        <v>1.0414290435435069E-3</v>
      </c>
      <c r="O8" s="4">
        <f>$B8*'AEO 2023 Table 49'!T$201/'AEO 2021 Table 49'!$G$201</f>
        <v>1.0415136744885542E-3</v>
      </c>
      <c r="P8" s="4">
        <f>$B8*'AEO 2023 Table 49'!U$201/'AEO 2021 Table 49'!$G$201</f>
        <v>1.0415016209903202E-3</v>
      </c>
      <c r="Q8" s="4">
        <f>$B8*'AEO 2023 Table 49'!V$201/'AEO 2021 Table 49'!$G$201</f>
        <v>1.0415145720894868E-3</v>
      </c>
      <c r="R8" s="4">
        <f>$B8*'AEO 2023 Table 49'!W$201/'AEO 2021 Table 49'!$G$201</f>
        <v>1.0414800785679445E-3</v>
      </c>
      <c r="S8" s="4">
        <f>$B8*'AEO 2023 Table 49'!X$201/'AEO 2021 Table 49'!$G$201</f>
        <v>1.0414133996415433E-3</v>
      </c>
      <c r="T8" s="4">
        <f>$B8*'AEO 2023 Table 49'!Y$201/'AEO 2021 Table 49'!$G$201</f>
        <v>1.0411642512684715E-3</v>
      </c>
      <c r="U8" s="4">
        <f>$B8*'AEO 2023 Table 49'!Z$201/'AEO 2021 Table 49'!$G$201</f>
        <v>1.041073850031716E-3</v>
      </c>
      <c r="V8" s="4">
        <f>$B8*'AEO 2023 Table 49'!AA$201/'AEO 2021 Table 49'!$G$201</f>
        <v>1.0409018953388238E-3</v>
      </c>
      <c r="W8" s="4">
        <f>$B8*'AEO 2023 Table 49'!AB$201/'AEO 2021 Table 49'!$G$201</f>
        <v>1.0401836863642609E-3</v>
      </c>
      <c r="X8" s="4">
        <f>$B8*'AEO 2023 Table 49'!AC$201/'AEO 2021 Table 49'!$G$201</f>
        <v>1.0397212936554098E-3</v>
      </c>
      <c r="Y8" s="4">
        <f>$B8*'AEO 2023 Table 49'!AD$201/'AEO 2021 Table 49'!$G$201</f>
        <v>1.0397589928945673E-3</v>
      </c>
      <c r="Z8" s="4">
        <f>$B8*'AEO 2023 Table 49'!AE$201/'AEO 2021 Table 49'!$G$201</f>
        <v>1.0398732446703816E-3</v>
      </c>
      <c r="AA8" s="4">
        <f>$B8*'AEO 2023 Table 49'!AF$201/'AEO 2021 Table 49'!$G$201</f>
        <v>1.0401297020796168E-3</v>
      </c>
      <c r="AB8" s="4">
        <f>$B8*'AEO 2023 Table 49'!AG$201/'AEO 2021 Table 49'!$G$201</f>
        <v>1.040435399311425E-3</v>
      </c>
      <c r="AC8" s="4">
        <f>$B8*'AEO 2023 Table 49'!AH$201/'AEO 2021 Table 49'!$G$201</f>
        <v>1.0408277791475547E-3</v>
      </c>
      <c r="AD8" s="4">
        <f>$B8*'AEO 2023 Table 49'!AI$201/'AEO 2021 Table 49'!$G$201</f>
        <v>1.04113783615532E-3</v>
      </c>
      <c r="AE8" s="4">
        <f>$B8*'AEO 2023 Table 49'!AJ$201/'AEO 2021 Table 49'!$G$201</f>
        <v>1.0415052113940495E-3</v>
      </c>
      <c r="AF8" s="4">
        <f t="shared" si="1"/>
        <v>1.0415052113940495E-3</v>
      </c>
      <c r="AG8" s="4">
        <f t="shared" si="0"/>
        <v>1.0415052113940495E-3</v>
      </c>
      <c r="AH8" s="4">
        <f t="shared" si="0"/>
        <v>1.0415052113940495E-3</v>
      </c>
      <c r="AI8" s="4">
        <f t="shared" si="0"/>
        <v>1.0415052113940495E-3</v>
      </c>
      <c r="AJ8" s="4">
        <f t="shared" si="0"/>
        <v>1.0415052113940495E-3</v>
      </c>
      <c r="AK8" s="4">
        <f t="shared" si="0"/>
        <v>1.0415052113940495E-3</v>
      </c>
      <c r="AL8" s="4">
        <f t="shared" si="0"/>
        <v>1.0415052113940495E-3</v>
      </c>
      <c r="AM8" s="4">
        <f t="shared" si="0"/>
        <v>1.0415052113940495E-3</v>
      </c>
      <c r="AN8" s="4">
        <f t="shared" si="0"/>
        <v>1.0415052113940495E-3</v>
      </c>
      <c r="AO8" s="4">
        <f t="shared" si="0"/>
        <v>1.0415052113940495E-3</v>
      </c>
      <c r="AP8" s="4">
        <f t="shared" si="0"/>
        <v>1.0415052113940495E-3</v>
      </c>
      <c r="AQ8" s="4">
        <f t="shared" si="0"/>
        <v>1.0415052113940495E-3</v>
      </c>
      <c r="AR8" s="4">
        <f t="shared" si="0"/>
        <v>1.0415052113940495E-3</v>
      </c>
      <c r="AS8" s="4">
        <f t="shared" si="0"/>
        <v>1.0415052113940495E-3</v>
      </c>
      <c r="AT8" s="4">
        <f t="shared" si="0"/>
        <v>1.0415052113940495E-3</v>
      </c>
      <c r="AU8" s="4">
        <f t="shared" si="0"/>
        <v>1.0415052113940495E-3</v>
      </c>
      <c r="AV8" s="4">
        <f t="shared" si="0"/>
        <v>1.0415052113940495E-3</v>
      </c>
      <c r="AW8" s="4">
        <f t="shared" si="0"/>
        <v>1.0415052113940495E-3</v>
      </c>
      <c r="AX8" s="4">
        <f t="shared" si="0"/>
        <v>1.0415052113940495E-3</v>
      </c>
      <c r="AY8" s="4">
        <f t="shared" si="0"/>
        <v>1.0415052113940495E-3</v>
      </c>
    </row>
    <row r="12" spans="1:51">
      <c r="B12" s="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Y8"/>
  <sheetViews>
    <sheetView topLeftCell="D1" workbookViewId="0">
      <selection activeCell="AF1" sqref="AF1:AY8"/>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B$5/(1-'Calculations Etc'!$B$17)</f>
        <v>1.8395846877216544E-3</v>
      </c>
      <c r="C2" s="4">
        <f>C$5/(1-'Calculations Etc'!$B$17)</f>
        <v>1.8395846877216544E-3</v>
      </c>
      <c r="D2" s="4">
        <f>D$5/(1-'Calculations Etc'!$B$17)</f>
        <v>1.8395846877216544E-3</v>
      </c>
      <c r="E2" s="4">
        <f>E$5/(1-'Calculations Etc'!$B$17)</f>
        <v>1.8395846877216544E-3</v>
      </c>
      <c r="F2" s="4">
        <f>F$5/(1-'Calculations Etc'!$B$17)</f>
        <v>1.8395846877216544E-3</v>
      </c>
      <c r="G2" s="4">
        <f>G$5/(1-'Calculations Etc'!$B$17)</f>
        <v>1.8395846877216544E-3</v>
      </c>
      <c r="H2" s="4">
        <f>H$5/(1-'Calculations Etc'!$B$17)</f>
        <v>1.8395846877216544E-3</v>
      </c>
      <c r="I2" s="4">
        <f>I$5/(1-'Calculations Etc'!$B$17)</f>
        <v>1.8395846877216544E-3</v>
      </c>
      <c r="J2" s="4">
        <f>J$5/(1-'Calculations Etc'!$B$17)</f>
        <v>1.8395846877216544E-3</v>
      </c>
      <c r="K2" s="4">
        <f>K$5/(1-'Calculations Etc'!$B$17)</f>
        <v>1.8395846877216544E-3</v>
      </c>
      <c r="L2" s="4">
        <f>L$5/(1-'Calculations Etc'!$B$17)</f>
        <v>1.8395846877216544E-3</v>
      </c>
      <c r="M2" s="4">
        <f>M$5/(1-'Calculations Etc'!$B$17)</f>
        <v>1.8395846877216544E-3</v>
      </c>
      <c r="N2" s="4">
        <f>N$5/(1-'Calculations Etc'!$B$17)</f>
        <v>1.8395846877216544E-3</v>
      </c>
      <c r="O2" s="4">
        <f>O$5/(1-'Calculations Etc'!$B$17)</f>
        <v>1.8395846877216544E-3</v>
      </c>
      <c r="P2" s="4">
        <f>P$5/(1-'Calculations Etc'!$B$17)</f>
        <v>1.8395846877216544E-3</v>
      </c>
      <c r="Q2" s="4">
        <f>Q$5/(1-'Calculations Etc'!$B$17)</f>
        <v>1.8395846877216544E-3</v>
      </c>
      <c r="R2" s="4">
        <f>R$5/(1-'Calculations Etc'!$B$17)</f>
        <v>1.8395846877216544E-3</v>
      </c>
      <c r="S2" s="4">
        <f>S$5/(1-'Calculations Etc'!$B$17)</f>
        <v>1.8395846877216544E-3</v>
      </c>
      <c r="T2" s="4">
        <f>T$5/(1-'Calculations Etc'!$B$17)</f>
        <v>1.8395846877216544E-3</v>
      </c>
      <c r="U2" s="4">
        <f>U$5/(1-'Calculations Etc'!$B$17)</f>
        <v>1.8395846877216544E-3</v>
      </c>
      <c r="V2" s="4">
        <f>V$5/(1-'Calculations Etc'!$B$17)</f>
        <v>1.8395846877216544E-3</v>
      </c>
      <c r="W2" s="4">
        <f>W$5/(1-'Calculations Etc'!$B$17)</f>
        <v>1.8395846877216544E-3</v>
      </c>
      <c r="X2" s="4">
        <f>X$5/(1-'Calculations Etc'!$B$17)</f>
        <v>1.8395846877216544E-3</v>
      </c>
      <c r="Y2" s="4">
        <f>Y$5/(1-'Calculations Etc'!$B$17)</f>
        <v>1.8395846877216544E-3</v>
      </c>
      <c r="Z2" s="4">
        <f>Z$5/(1-'Calculations Etc'!$B$17)</f>
        <v>1.8395846877216544E-3</v>
      </c>
      <c r="AA2" s="4">
        <f>AA$5/(1-'Calculations Etc'!$B$17)</f>
        <v>1.8395846877216544E-3</v>
      </c>
      <c r="AB2" s="4">
        <f>AB$5/(1-'Calculations Etc'!$B$17)</f>
        <v>1.8395846877216544E-3</v>
      </c>
      <c r="AC2" s="4">
        <f>AC$5/(1-'Calculations Etc'!$B$17)</f>
        <v>1.8395846877216544E-3</v>
      </c>
      <c r="AD2" s="4">
        <f>AD$5/(1-'Calculations Etc'!$B$17)</f>
        <v>1.8395846877216544E-3</v>
      </c>
      <c r="AE2" s="4">
        <f>AE$5/(1-'Calculations Etc'!$B$17)</f>
        <v>1.8395846877216544E-3</v>
      </c>
      <c r="AF2" s="4">
        <f>AE2</f>
        <v>1.8395846877216544E-3</v>
      </c>
      <c r="AG2" s="4">
        <f t="shared" ref="AG2:AY8" si="0">AF2</f>
        <v>1.8395846877216544E-3</v>
      </c>
      <c r="AH2" s="4">
        <f t="shared" si="0"/>
        <v>1.8395846877216544E-3</v>
      </c>
      <c r="AI2" s="4">
        <f t="shared" si="0"/>
        <v>1.8395846877216544E-3</v>
      </c>
      <c r="AJ2" s="4">
        <f t="shared" si="0"/>
        <v>1.8395846877216544E-3</v>
      </c>
      <c r="AK2" s="4">
        <f t="shared" si="0"/>
        <v>1.8395846877216544E-3</v>
      </c>
      <c r="AL2" s="4">
        <f t="shared" si="0"/>
        <v>1.8395846877216544E-3</v>
      </c>
      <c r="AM2" s="4">
        <f t="shared" si="0"/>
        <v>1.8395846877216544E-3</v>
      </c>
      <c r="AN2" s="4">
        <f t="shared" si="0"/>
        <v>1.8395846877216544E-3</v>
      </c>
      <c r="AO2" s="4">
        <f t="shared" si="0"/>
        <v>1.8395846877216544E-3</v>
      </c>
      <c r="AP2" s="4">
        <f t="shared" si="0"/>
        <v>1.8395846877216544E-3</v>
      </c>
      <c r="AQ2" s="4">
        <f t="shared" si="0"/>
        <v>1.8395846877216544E-3</v>
      </c>
      <c r="AR2" s="4">
        <f t="shared" si="0"/>
        <v>1.8395846877216544E-3</v>
      </c>
      <c r="AS2" s="4">
        <f t="shared" si="0"/>
        <v>1.8395846877216544E-3</v>
      </c>
      <c r="AT2" s="4">
        <f t="shared" si="0"/>
        <v>1.8395846877216544E-3</v>
      </c>
      <c r="AU2" s="4">
        <f t="shared" si="0"/>
        <v>1.8395846877216544E-3</v>
      </c>
      <c r="AV2" s="4">
        <f t="shared" si="0"/>
        <v>1.8395846877216544E-3</v>
      </c>
      <c r="AW2" s="4">
        <f t="shared" si="0"/>
        <v>1.8395846877216544E-3</v>
      </c>
      <c r="AX2" s="4">
        <f t="shared" si="0"/>
        <v>1.8395846877216544E-3</v>
      </c>
      <c r="AY2" s="4">
        <f t="shared" si="0"/>
        <v>1.8395846877216544E-3</v>
      </c>
    </row>
    <row r="3" spans="1:51">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s="4">
        <f t="shared" ref="AF3:AU8" si="1">AE3</f>
        <v>0</v>
      </c>
      <c r="AG3" s="4">
        <f t="shared" si="1"/>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0"/>
        <v>0</v>
      </c>
      <c r="AW3" s="4">
        <f t="shared" si="0"/>
        <v>0</v>
      </c>
      <c r="AX3" s="4">
        <f t="shared" si="0"/>
        <v>0</v>
      </c>
      <c r="AY3" s="4">
        <f t="shared" si="0"/>
        <v>0</v>
      </c>
    </row>
    <row r="4" spans="1:51">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s="4">
        <f t="shared" si="1"/>
        <v>0</v>
      </c>
      <c r="AG4" s="4">
        <f t="shared" si="0"/>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row>
    <row r="5" spans="1:51">
      <c r="A5" t="s">
        <v>115</v>
      </c>
      <c r="B5" s="4">
        <f>'SYFAFE-passenger'!E4*('AEO 2022 Table 7'!C49/'AEO 2021 Table 7'!C49)*'Calculations Etc'!C8*('AEO 2022 Table 7'!C49/'AEO 2022 Table 7'!$C$49)</f>
        <v>5.7245968727451246E-4</v>
      </c>
      <c r="C5" s="4">
        <f>$B$5</f>
        <v>5.7245968727451246E-4</v>
      </c>
      <c r="D5" s="4">
        <f t="shared" ref="D5:AE5" si="2">$B$5</f>
        <v>5.7245968727451246E-4</v>
      </c>
      <c r="E5" s="4">
        <f t="shared" si="2"/>
        <v>5.7245968727451246E-4</v>
      </c>
      <c r="F5" s="4">
        <f t="shared" si="2"/>
        <v>5.7245968727451246E-4</v>
      </c>
      <c r="G5" s="4">
        <f t="shared" si="2"/>
        <v>5.7245968727451246E-4</v>
      </c>
      <c r="H5" s="4">
        <f t="shared" si="2"/>
        <v>5.7245968727451246E-4</v>
      </c>
      <c r="I5" s="4">
        <f t="shared" si="2"/>
        <v>5.7245968727451246E-4</v>
      </c>
      <c r="J5" s="4">
        <f t="shared" si="2"/>
        <v>5.7245968727451246E-4</v>
      </c>
      <c r="K5" s="4">
        <f t="shared" si="2"/>
        <v>5.7245968727451246E-4</v>
      </c>
      <c r="L5" s="4">
        <f t="shared" si="2"/>
        <v>5.7245968727451246E-4</v>
      </c>
      <c r="M5" s="4">
        <f t="shared" si="2"/>
        <v>5.7245968727451246E-4</v>
      </c>
      <c r="N5" s="4">
        <f t="shared" si="2"/>
        <v>5.7245968727451246E-4</v>
      </c>
      <c r="O5" s="4">
        <f t="shared" si="2"/>
        <v>5.7245968727451246E-4</v>
      </c>
      <c r="P5" s="4">
        <f t="shared" si="2"/>
        <v>5.7245968727451246E-4</v>
      </c>
      <c r="Q5" s="4">
        <f t="shared" si="2"/>
        <v>5.7245968727451246E-4</v>
      </c>
      <c r="R5" s="4">
        <f t="shared" si="2"/>
        <v>5.7245968727451246E-4</v>
      </c>
      <c r="S5" s="4">
        <f t="shared" si="2"/>
        <v>5.7245968727451246E-4</v>
      </c>
      <c r="T5" s="4">
        <f t="shared" si="2"/>
        <v>5.7245968727451246E-4</v>
      </c>
      <c r="U5" s="4">
        <f t="shared" si="2"/>
        <v>5.7245968727451246E-4</v>
      </c>
      <c r="V5" s="4">
        <f t="shared" si="2"/>
        <v>5.7245968727451246E-4</v>
      </c>
      <c r="W5" s="4">
        <f t="shared" si="2"/>
        <v>5.7245968727451246E-4</v>
      </c>
      <c r="X5" s="4">
        <f t="shared" si="2"/>
        <v>5.7245968727451246E-4</v>
      </c>
      <c r="Y5" s="4">
        <f t="shared" si="2"/>
        <v>5.7245968727451246E-4</v>
      </c>
      <c r="Z5" s="4">
        <f t="shared" si="2"/>
        <v>5.7245968727451246E-4</v>
      </c>
      <c r="AA5" s="4">
        <f t="shared" si="2"/>
        <v>5.7245968727451246E-4</v>
      </c>
      <c r="AB5" s="4">
        <f t="shared" si="2"/>
        <v>5.7245968727451246E-4</v>
      </c>
      <c r="AC5" s="4">
        <f t="shared" si="2"/>
        <v>5.7245968727451246E-4</v>
      </c>
      <c r="AD5" s="4">
        <f t="shared" si="2"/>
        <v>5.7245968727451246E-4</v>
      </c>
      <c r="AE5" s="4">
        <f t="shared" si="2"/>
        <v>5.7245968727451246E-4</v>
      </c>
      <c r="AF5" s="4">
        <f t="shared" si="1"/>
        <v>5.7245968727451246E-4</v>
      </c>
      <c r="AG5" s="4">
        <f t="shared" si="0"/>
        <v>5.7245968727451246E-4</v>
      </c>
      <c r="AH5" s="4">
        <f t="shared" si="0"/>
        <v>5.7245968727451246E-4</v>
      </c>
      <c r="AI5" s="4">
        <f t="shared" si="0"/>
        <v>5.7245968727451246E-4</v>
      </c>
      <c r="AJ5" s="4">
        <f t="shared" si="0"/>
        <v>5.7245968727451246E-4</v>
      </c>
      <c r="AK5" s="4">
        <f t="shared" si="0"/>
        <v>5.7245968727451246E-4</v>
      </c>
      <c r="AL5" s="4">
        <f t="shared" si="0"/>
        <v>5.7245968727451246E-4</v>
      </c>
      <c r="AM5" s="4">
        <f t="shared" si="0"/>
        <v>5.7245968727451246E-4</v>
      </c>
      <c r="AN5" s="4">
        <f t="shared" si="0"/>
        <v>5.7245968727451246E-4</v>
      </c>
      <c r="AO5" s="4">
        <f t="shared" si="0"/>
        <v>5.7245968727451246E-4</v>
      </c>
      <c r="AP5" s="4">
        <f t="shared" si="0"/>
        <v>5.7245968727451246E-4</v>
      </c>
      <c r="AQ5" s="4">
        <f t="shared" si="0"/>
        <v>5.7245968727451246E-4</v>
      </c>
      <c r="AR5" s="4">
        <f t="shared" si="0"/>
        <v>5.7245968727451246E-4</v>
      </c>
      <c r="AS5" s="4">
        <f t="shared" si="0"/>
        <v>5.7245968727451246E-4</v>
      </c>
      <c r="AT5" s="4">
        <f t="shared" si="0"/>
        <v>5.7245968727451246E-4</v>
      </c>
      <c r="AU5" s="4">
        <f t="shared" si="0"/>
        <v>5.7245968727451246E-4</v>
      </c>
      <c r="AV5" s="4">
        <f t="shared" si="0"/>
        <v>5.7245968727451246E-4</v>
      </c>
      <c r="AW5" s="4">
        <f t="shared" si="0"/>
        <v>5.7245968727451246E-4</v>
      </c>
      <c r="AX5" s="4">
        <f t="shared" si="0"/>
        <v>5.7245968727451246E-4</v>
      </c>
      <c r="AY5" s="4">
        <f t="shared" si="0"/>
        <v>5.7245968727451246E-4</v>
      </c>
    </row>
    <row r="6" spans="1:51">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s="4">
        <f t="shared" si="1"/>
        <v>0</v>
      </c>
      <c r="AG6" s="4">
        <f t="shared" si="0"/>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row>
    <row r="7" spans="1:51">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s="4">
        <f t="shared" si="1"/>
        <v>0</v>
      </c>
      <c r="AG7" s="4">
        <f t="shared" si="0"/>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row>
    <row r="8" spans="1:51">
      <c r="A8" t="s">
        <v>854</v>
      </c>
      <c r="B8" s="4">
        <f>B$5*'Calculations Etc'!$B$35</f>
        <v>1.7173790618235372E-3</v>
      </c>
      <c r="C8" s="4">
        <f>C$5*'Calculations Etc'!$B$35</f>
        <v>1.7173790618235372E-3</v>
      </c>
      <c r="D8" s="4">
        <f>D$5*'Calculations Etc'!$B$35</f>
        <v>1.7173790618235372E-3</v>
      </c>
      <c r="E8" s="4">
        <f>E$5*'Calculations Etc'!$B$35</f>
        <v>1.7173790618235372E-3</v>
      </c>
      <c r="F8" s="4">
        <f>F$5*'Calculations Etc'!$B$35</f>
        <v>1.7173790618235372E-3</v>
      </c>
      <c r="G8" s="4">
        <f>G$5*'Calculations Etc'!$B$35</f>
        <v>1.7173790618235372E-3</v>
      </c>
      <c r="H8" s="4">
        <f>H$5*'Calculations Etc'!$B$35</f>
        <v>1.7173790618235372E-3</v>
      </c>
      <c r="I8" s="4">
        <f>I$5*'Calculations Etc'!$B$35</f>
        <v>1.7173790618235372E-3</v>
      </c>
      <c r="J8" s="4">
        <f>J$5*'Calculations Etc'!$B$35</f>
        <v>1.7173790618235372E-3</v>
      </c>
      <c r="K8" s="4">
        <f>K$5*'Calculations Etc'!$B$35</f>
        <v>1.7173790618235372E-3</v>
      </c>
      <c r="L8" s="4">
        <f>L$5*'Calculations Etc'!$B$35</f>
        <v>1.7173790618235372E-3</v>
      </c>
      <c r="M8" s="4">
        <f>M$5*'Calculations Etc'!$B$35</f>
        <v>1.7173790618235372E-3</v>
      </c>
      <c r="N8" s="4">
        <f>N$5*'Calculations Etc'!$B$35</f>
        <v>1.7173790618235372E-3</v>
      </c>
      <c r="O8" s="4">
        <f>O$5*'Calculations Etc'!$B$35</f>
        <v>1.7173790618235372E-3</v>
      </c>
      <c r="P8" s="4">
        <f>P$5*'Calculations Etc'!$B$35</f>
        <v>1.7173790618235372E-3</v>
      </c>
      <c r="Q8" s="4">
        <f>Q$5*'Calculations Etc'!$B$35</f>
        <v>1.7173790618235372E-3</v>
      </c>
      <c r="R8" s="4">
        <f>R$5*'Calculations Etc'!$B$35</f>
        <v>1.7173790618235372E-3</v>
      </c>
      <c r="S8" s="4">
        <f>S$5*'Calculations Etc'!$B$35</f>
        <v>1.7173790618235372E-3</v>
      </c>
      <c r="T8" s="4">
        <f>T$5*'Calculations Etc'!$B$35</f>
        <v>1.7173790618235372E-3</v>
      </c>
      <c r="U8" s="4">
        <f>U$5*'Calculations Etc'!$B$35</f>
        <v>1.7173790618235372E-3</v>
      </c>
      <c r="V8" s="4">
        <f>V$5*'Calculations Etc'!$B$35</f>
        <v>1.7173790618235372E-3</v>
      </c>
      <c r="W8" s="4">
        <f>W$5*'Calculations Etc'!$B$35</f>
        <v>1.7173790618235372E-3</v>
      </c>
      <c r="X8" s="4">
        <f>X$5*'Calculations Etc'!$B$35</f>
        <v>1.7173790618235372E-3</v>
      </c>
      <c r="Y8" s="4">
        <f>Y$5*'Calculations Etc'!$B$35</f>
        <v>1.7173790618235372E-3</v>
      </c>
      <c r="Z8" s="4">
        <f>Z$5*'Calculations Etc'!$B$35</f>
        <v>1.7173790618235372E-3</v>
      </c>
      <c r="AA8" s="4">
        <f>AA$5*'Calculations Etc'!$B$35</f>
        <v>1.7173790618235372E-3</v>
      </c>
      <c r="AB8" s="4">
        <f>AB$5*'Calculations Etc'!$B$35</f>
        <v>1.7173790618235372E-3</v>
      </c>
      <c r="AC8" s="4">
        <f>AC$5*'Calculations Etc'!$B$35</f>
        <v>1.7173790618235372E-3</v>
      </c>
      <c r="AD8" s="4">
        <f>AD$5*'Calculations Etc'!$B$35</f>
        <v>1.7173790618235372E-3</v>
      </c>
      <c r="AE8" s="4">
        <f>AE$5*'Calculations Etc'!$B$35</f>
        <v>1.7173790618235372E-3</v>
      </c>
      <c r="AF8" s="4">
        <f t="shared" si="1"/>
        <v>1.7173790618235372E-3</v>
      </c>
      <c r="AG8" s="4">
        <f t="shared" si="0"/>
        <v>1.7173790618235372E-3</v>
      </c>
      <c r="AH8" s="4">
        <f t="shared" si="0"/>
        <v>1.7173790618235372E-3</v>
      </c>
      <c r="AI8" s="4">
        <f t="shared" si="0"/>
        <v>1.7173790618235372E-3</v>
      </c>
      <c r="AJ8" s="4">
        <f t="shared" si="0"/>
        <v>1.7173790618235372E-3</v>
      </c>
      <c r="AK8" s="4">
        <f t="shared" si="0"/>
        <v>1.7173790618235372E-3</v>
      </c>
      <c r="AL8" s="4">
        <f t="shared" si="0"/>
        <v>1.7173790618235372E-3</v>
      </c>
      <c r="AM8" s="4">
        <f t="shared" si="0"/>
        <v>1.7173790618235372E-3</v>
      </c>
      <c r="AN8" s="4">
        <f t="shared" si="0"/>
        <v>1.7173790618235372E-3</v>
      </c>
      <c r="AO8" s="4">
        <f t="shared" si="0"/>
        <v>1.7173790618235372E-3</v>
      </c>
      <c r="AP8" s="4">
        <f t="shared" si="0"/>
        <v>1.7173790618235372E-3</v>
      </c>
      <c r="AQ8" s="4">
        <f t="shared" si="0"/>
        <v>1.7173790618235372E-3</v>
      </c>
      <c r="AR8" s="4">
        <f t="shared" si="0"/>
        <v>1.7173790618235372E-3</v>
      </c>
      <c r="AS8" s="4">
        <f t="shared" si="0"/>
        <v>1.7173790618235372E-3</v>
      </c>
      <c r="AT8" s="4">
        <f t="shared" si="0"/>
        <v>1.7173790618235372E-3</v>
      </c>
      <c r="AU8" s="4">
        <f t="shared" si="0"/>
        <v>1.7173790618235372E-3</v>
      </c>
      <c r="AV8" s="4">
        <f t="shared" si="0"/>
        <v>1.7173790618235372E-3</v>
      </c>
      <c r="AW8" s="4">
        <f t="shared" si="0"/>
        <v>1.7173790618235372E-3</v>
      </c>
      <c r="AX8" s="4">
        <f t="shared" si="0"/>
        <v>1.7173790618235372E-3</v>
      </c>
      <c r="AY8" s="4">
        <f t="shared" si="0"/>
        <v>1.7173790618235372E-3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Y8"/>
  <sheetViews>
    <sheetView topLeftCell="D1" workbookViewId="0">
      <selection activeCell="AF1" sqref="AF1:AY8"/>
    </sheetView>
  </sheetViews>
  <sheetFormatPr defaultRowHeight="15"/>
  <cols>
    <col min="1" max="1" width="31.140625" customWidth="1"/>
  </cols>
  <sheetData>
    <row r="1" spans="1:51">
      <c r="A1" s="1"/>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B$5/(1-'Calculations Etc'!$B$17)</f>
        <v>1.5605627758270464E-4</v>
      </c>
      <c r="C2" s="4">
        <f>C$5/(1-'Calculations Etc'!$B$17)</f>
        <v>1.5409233532508984E-4</v>
      </c>
      <c r="D2" s="4">
        <f>D$5/(1-'Calculations Etc'!$B$17)</f>
        <v>1.5488674153017263E-4</v>
      </c>
      <c r="E2" s="4">
        <f>E$5/(1-'Calculations Etc'!$B$17)</f>
        <v>1.5573555264585283E-4</v>
      </c>
      <c r="F2" s="4">
        <f>F$5/(1-'Calculations Etc'!$B$17)</f>
        <v>1.5685002263907255E-4</v>
      </c>
      <c r="G2" s="4">
        <f>G$5/(1-'Calculations Etc'!$B$17)</f>
        <v>1.5825849190378402E-4</v>
      </c>
      <c r="H2" s="4">
        <f>H$5/(1-'Calculations Etc'!$B$17)</f>
        <v>1.5920920256514838E-4</v>
      </c>
      <c r="I2" s="4">
        <f>I$5/(1-'Calculations Etc'!$B$17)</f>
        <v>1.6018476351811422E-4</v>
      </c>
      <c r="J2" s="4">
        <f>J$5/(1-'Calculations Etc'!$B$17)</f>
        <v>1.6109993955511901E-4</v>
      </c>
      <c r="K2" s="4">
        <f>K$5/(1-'Calculations Etc'!$B$17)</f>
        <v>1.620923958244435E-4</v>
      </c>
      <c r="L2" s="4">
        <f>L$5/(1-'Calculations Etc'!$B$17)</f>
        <v>1.631982327411744E-4</v>
      </c>
      <c r="M2" s="4">
        <f>M$5/(1-'Calculations Etc'!$B$17)</f>
        <v>1.6444158647153841E-4</v>
      </c>
      <c r="N2" s="4">
        <f>N$5/(1-'Calculations Etc'!$B$17)</f>
        <v>1.6585228711316267E-4</v>
      </c>
      <c r="O2" s="4">
        <f>O$5/(1-'Calculations Etc'!$B$17)</f>
        <v>1.6736705510539214E-4</v>
      </c>
      <c r="P2" s="4">
        <f>P$5/(1-'Calculations Etc'!$B$17)</f>
        <v>1.6895441595507791E-4</v>
      </c>
      <c r="Q2" s="4">
        <f>Q$5/(1-'Calculations Etc'!$B$17)</f>
        <v>1.705620011744272E-4</v>
      </c>
      <c r="R2" s="4">
        <f>R$5/(1-'Calculations Etc'!$B$17)</f>
        <v>1.7219740973552865E-4</v>
      </c>
      <c r="S2" s="4">
        <f>S$5/(1-'Calculations Etc'!$B$17)</f>
        <v>1.7386612154407681E-4</v>
      </c>
      <c r="T2" s="4">
        <f>T$5/(1-'Calculations Etc'!$B$17)</f>
        <v>1.7548958280884933E-4</v>
      </c>
      <c r="U2" s="4">
        <f>U$5/(1-'Calculations Etc'!$B$17)</f>
        <v>1.7714287205218261E-4</v>
      </c>
      <c r="V2" s="4">
        <f>V$5/(1-'Calculations Etc'!$B$17)</f>
        <v>1.788117152428472E-4</v>
      </c>
      <c r="W2" s="4">
        <f>W$5/(1-'Calculations Etc'!$B$17)</f>
        <v>1.8048343612567475E-4</v>
      </c>
      <c r="X2" s="4">
        <f>X$5/(1-'Calculations Etc'!$B$17)</f>
        <v>1.8218466076990475E-4</v>
      </c>
      <c r="Y2" s="4">
        <f>Y$5/(1-'Calculations Etc'!$B$17)</f>
        <v>1.8385875712615985E-4</v>
      </c>
      <c r="Z2" s="4">
        <f>Z$5/(1-'Calculations Etc'!$B$17)</f>
        <v>1.8552410809540725E-4</v>
      </c>
      <c r="AA2" s="4">
        <f>AA$5/(1-'Calculations Etc'!$B$17)</f>
        <v>1.8715825581200432E-4</v>
      </c>
      <c r="AB2" s="4">
        <f>AB$5/(1-'Calculations Etc'!$B$17)</f>
        <v>1.8879007467463444E-4</v>
      </c>
      <c r="AC2" s="4">
        <f>AC$5/(1-'Calculations Etc'!$B$17)</f>
        <v>1.9039761115545667E-4</v>
      </c>
      <c r="AD2" s="4">
        <f>AD$5/(1-'Calculations Etc'!$B$17)</f>
        <v>1.9197337859290135E-4</v>
      </c>
      <c r="AE2" s="4">
        <f>AE$5/(1-'Calculations Etc'!$B$17)</f>
        <v>1.93530409245291E-4</v>
      </c>
      <c r="AF2" s="4">
        <f>AE2</f>
        <v>1.93530409245291E-4</v>
      </c>
      <c r="AG2" s="4">
        <f t="shared" ref="AG2:AY8" si="0">AF2</f>
        <v>1.93530409245291E-4</v>
      </c>
      <c r="AH2" s="4">
        <f t="shared" si="0"/>
        <v>1.93530409245291E-4</v>
      </c>
      <c r="AI2" s="4">
        <f t="shared" si="0"/>
        <v>1.93530409245291E-4</v>
      </c>
      <c r="AJ2" s="4">
        <f t="shared" si="0"/>
        <v>1.93530409245291E-4</v>
      </c>
      <c r="AK2" s="4">
        <f t="shared" si="0"/>
        <v>1.93530409245291E-4</v>
      </c>
      <c r="AL2" s="4">
        <f t="shared" si="0"/>
        <v>1.93530409245291E-4</v>
      </c>
      <c r="AM2" s="4">
        <f t="shared" si="0"/>
        <v>1.93530409245291E-4</v>
      </c>
      <c r="AN2" s="4">
        <f t="shared" si="0"/>
        <v>1.93530409245291E-4</v>
      </c>
      <c r="AO2" s="4">
        <f t="shared" si="0"/>
        <v>1.93530409245291E-4</v>
      </c>
      <c r="AP2" s="4">
        <f t="shared" si="0"/>
        <v>1.93530409245291E-4</v>
      </c>
      <c r="AQ2" s="4">
        <f t="shared" si="0"/>
        <v>1.93530409245291E-4</v>
      </c>
      <c r="AR2" s="4">
        <f t="shared" si="0"/>
        <v>1.93530409245291E-4</v>
      </c>
      <c r="AS2" s="4">
        <f t="shared" si="0"/>
        <v>1.93530409245291E-4</v>
      </c>
      <c r="AT2" s="4">
        <f t="shared" si="0"/>
        <v>1.93530409245291E-4</v>
      </c>
      <c r="AU2" s="4">
        <f t="shared" si="0"/>
        <v>1.93530409245291E-4</v>
      </c>
      <c r="AV2" s="4">
        <f t="shared" si="0"/>
        <v>1.93530409245291E-4</v>
      </c>
      <c r="AW2" s="4">
        <f t="shared" si="0"/>
        <v>1.93530409245291E-4</v>
      </c>
      <c r="AX2" s="4">
        <f t="shared" si="0"/>
        <v>1.93530409245291E-4</v>
      </c>
      <c r="AY2" s="4">
        <f t="shared" si="0"/>
        <v>1.93530409245291E-4</v>
      </c>
    </row>
    <row r="3" spans="1:51">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s="4">
        <f t="shared" ref="AF3:AU8" si="1">AE3</f>
        <v>0</v>
      </c>
      <c r="AG3" s="4">
        <f t="shared" si="1"/>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0"/>
        <v>0</v>
      </c>
      <c r="AW3" s="4">
        <f t="shared" si="0"/>
        <v>0</v>
      </c>
      <c r="AX3" s="4">
        <f t="shared" si="0"/>
        <v>0</v>
      </c>
      <c r="AY3" s="4">
        <f t="shared" si="0"/>
        <v>0</v>
      </c>
    </row>
    <row r="4" spans="1:51">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s="4">
        <f t="shared" si="1"/>
        <v>0</v>
      </c>
      <c r="AG4" s="4">
        <f t="shared" si="0"/>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row>
    <row r="5" spans="1:51">
      <c r="A5" t="s">
        <v>115</v>
      </c>
      <c r="B5" s="4">
        <f>'SYFAFE-freight'!E4*('AEO 2022 Table 7'!C49/'AEO 2021 Table 7'!C49)*'Calculations Etc'!C8*('AEO 2022 Table 7'!C49/'AEO 2022 Table 7'!$C$49)</f>
        <v>4.8563096039282174E-5</v>
      </c>
      <c r="C5" s="4">
        <f>$B$5*('AEO 2023 Table 7'!C49/'AEO 2022 Table 7'!$C$49)</f>
        <v>4.7951937565239972E-5</v>
      </c>
      <c r="D5" s="4">
        <f>$B$5*('AEO 2023 Table 7'!D49/'AEO 2022 Table 7'!$C$49)</f>
        <v>4.8199148542133818E-5</v>
      </c>
      <c r="E5" s="4">
        <f>$B$5*('AEO 2023 Table 7'!E49/'AEO 2022 Table 7'!$C$49)</f>
        <v>4.8463289763291303E-5</v>
      </c>
      <c r="F5" s="4">
        <f>$B$5*('AEO 2023 Table 7'!F49/'AEO 2022 Table 7'!$C$49)</f>
        <v>4.8810101273548841E-5</v>
      </c>
      <c r="G5" s="4">
        <f>$B$5*('AEO 2023 Table 7'!G49/'AEO 2022 Table 7'!$C$49)</f>
        <v>4.9248402309752346E-5</v>
      </c>
      <c r="H5" s="4">
        <f>$B$5*('AEO 2023 Table 7'!H49/'AEO 2022 Table 7'!$C$49)</f>
        <v>4.9544253613324154E-5</v>
      </c>
      <c r="I5" s="4">
        <f>$B$5*('AEO 2023 Table 7'!I49/'AEO 2022 Table 7'!$C$49)</f>
        <v>4.9847838070065696E-5</v>
      </c>
      <c r="J5" s="4">
        <f>$B$5*('AEO 2023 Table 7'!J49/'AEO 2022 Table 7'!$C$49)</f>
        <v>5.0132631366857999E-5</v>
      </c>
      <c r="K5" s="4">
        <f>$B$5*('AEO 2023 Table 7'!K49/'AEO 2022 Table 7'!$C$49)</f>
        <v>5.0441473470928121E-5</v>
      </c>
      <c r="L5" s="4">
        <f>$B$5*('AEO 2023 Table 7'!L49/'AEO 2022 Table 7'!$C$49)</f>
        <v>5.0785598457265348E-5</v>
      </c>
      <c r="M5" s="4">
        <f>$B$5*('AEO 2023 Table 7'!M49/'AEO 2022 Table 7'!$C$49)</f>
        <v>5.1172517250624796E-5</v>
      </c>
      <c r="N5" s="4">
        <f>$B$5*('AEO 2023 Table 7'!N49/'AEO 2022 Table 7'!$C$49)</f>
        <v>5.161151266819503E-5</v>
      </c>
      <c r="O5" s="4">
        <f>$B$5*('AEO 2023 Table 7'!O49/'AEO 2022 Table 7'!$C$49)</f>
        <v>5.2082892766601423E-5</v>
      </c>
      <c r="P5" s="4">
        <f>$B$5*('AEO 2023 Table 7'!P49/'AEO 2022 Table 7'!$C$49)</f>
        <v>5.2576863009813412E-5</v>
      </c>
      <c r="Q5" s="4">
        <f>$B$5*('AEO 2023 Table 7'!Q49/'AEO 2022 Table 7'!$C$49)</f>
        <v>5.3077126867236362E-5</v>
      </c>
      <c r="R5" s="4">
        <f>$B$5*('AEO 2023 Table 7'!R49/'AEO 2022 Table 7'!$C$49)</f>
        <v>5.3586049060219874E-5</v>
      </c>
      <c r="S5" s="4">
        <f>$B$5*('AEO 2023 Table 7'!S49/'AEO 2022 Table 7'!$C$49)</f>
        <v>5.4105334878616127E-5</v>
      </c>
      <c r="T5" s="4">
        <f>$B$5*('AEO 2023 Table 7'!T49/'AEO 2022 Table 7'!$C$49)</f>
        <v>5.4610539196817424E-5</v>
      </c>
      <c r="U5" s="4">
        <f>$B$5*('AEO 2023 Table 7'!U49/'AEO 2022 Table 7'!$C$49)</f>
        <v>5.5125025672775793E-5</v>
      </c>
      <c r="V5" s="4">
        <f>$B$5*('AEO 2023 Table 7'!V49/'AEO 2022 Table 7'!$C$49)</f>
        <v>5.5644352375924891E-5</v>
      </c>
      <c r="W5" s="4">
        <f>$B$5*('AEO 2023 Table 7'!W49/'AEO 2022 Table 7'!$C$49)</f>
        <v>5.6164574587047429E-5</v>
      </c>
      <c r="X5" s="4">
        <f>$B$5*('AEO 2023 Table 7'!X49/'AEO 2022 Table 7'!$C$49)</f>
        <v>5.6693978062907934E-5</v>
      </c>
      <c r="Y5" s="4">
        <f>$B$5*('AEO 2023 Table 7'!Y49/'AEO 2022 Table 7'!$C$49)</f>
        <v>5.721493949673903E-5</v>
      </c>
      <c r="Z5" s="4">
        <f>$B$5*('AEO 2023 Table 7'!Z49/'AEO 2022 Table 7'!$C$49)</f>
        <v>5.7733179456780447E-5</v>
      </c>
      <c r="AA5" s="4">
        <f>$B$5*('AEO 2023 Table 7'!AA49/'AEO 2022 Table 7'!$C$49)</f>
        <v>5.8241709288023016E-5</v>
      </c>
      <c r="AB5" s="4">
        <f>$B$5*('AEO 2023 Table 7'!AB49/'AEO 2022 Table 7'!$C$49)</f>
        <v>5.8749514404049965E-5</v>
      </c>
      <c r="AC5" s="4">
        <f>$B$5*('AEO 2023 Table 7'!AC49/'AEO 2022 Table 7'!$C$49)</f>
        <v>5.9249763094548476E-5</v>
      </c>
      <c r="AD5" s="4">
        <f>$B$5*('AEO 2023 Table 7'!AD49/'AEO 2022 Table 7'!$C$49)</f>
        <v>5.9740125588038328E-5</v>
      </c>
      <c r="AE5" s="4">
        <f>$B$5*('AEO 2023 Table 7'!AE49/'AEO 2022 Table 7'!$C$49)</f>
        <v>6.0224657388228372E-5</v>
      </c>
      <c r="AF5" s="4">
        <f t="shared" si="1"/>
        <v>6.0224657388228372E-5</v>
      </c>
      <c r="AG5" s="4">
        <f t="shared" si="0"/>
        <v>6.0224657388228372E-5</v>
      </c>
      <c r="AH5" s="4">
        <f t="shared" si="0"/>
        <v>6.0224657388228372E-5</v>
      </c>
      <c r="AI5" s="4">
        <f t="shared" si="0"/>
        <v>6.0224657388228372E-5</v>
      </c>
      <c r="AJ5" s="4">
        <f t="shared" si="0"/>
        <v>6.0224657388228372E-5</v>
      </c>
      <c r="AK5" s="4">
        <f t="shared" si="0"/>
        <v>6.0224657388228372E-5</v>
      </c>
      <c r="AL5" s="4">
        <f t="shared" si="0"/>
        <v>6.0224657388228372E-5</v>
      </c>
      <c r="AM5" s="4">
        <f t="shared" si="0"/>
        <v>6.0224657388228372E-5</v>
      </c>
      <c r="AN5" s="4">
        <f t="shared" si="0"/>
        <v>6.0224657388228372E-5</v>
      </c>
      <c r="AO5" s="4">
        <f t="shared" si="0"/>
        <v>6.0224657388228372E-5</v>
      </c>
      <c r="AP5" s="4">
        <f t="shared" si="0"/>
        <v>6.0224657388228372E-5</v>
      </c>
      <c r="AQ5" s="4">
        <f t="shared" si="0"/>
        <v>6.0224657388228372E-5</v>
      </c>
      <c r="AR5" s="4">
        <f t="shared" si="0"/>
        <v>6.0224657388228372E-5</v>
      </c>
      <c r="AS5" s="4">
        <f t="shared" si="0"/>
        <v>6.0224657388228372E-5</v>
      </c>
      <c r="AT5" s="4">
        <f t="shared" si="0"/>
        <v>6.0224657388228372E-5</v>
      </c>
      <c r="AU5" s="4">
        <f t="shared" si="0"/>
        <v>6.0224657388228372E-5</v>
      </c>
      <c r="AV5" s="4">
        <f t="shared" si="0"/>
        <v>6.0224657388228372E-5</v>
      </c>
      <c r="AW5" s="4">
        <f t="shared" si="0"/>
        <v>6.0224657388228372E-5</v>
      </c>
      <c r="AX5" s="4">
        <f t="shared" si="0"/>
        <v>6.0224657388228372E-5</v>
      </c>
      <c r="AY5" s="4">
        <f t="shared" si="0"/>
        <v>6.0224657388228372E-5</v>
      </c>
    </row>
    <row r="6" spans="1:51">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s="4">
        <f t="shared" si="1"/>
        <v>0</v>
      </c>
      <c r="AG6" s="4">
        <f t="shared" si="0"/>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row>
    <row r="7" spans="1:51">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s="4">
        <f t="shared" si="1"/>
        <v>0</v>
      </c>
      <c r="AG7" s="4">
        <f t="shared" si="0"/>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row>
    <row r="8" spans="1:51">
      <c r="A8" t="s">
        <v>854</v>
      </c>
      <c r="B8" s="4">
        <f>B$5*'Calculations Etc'!$B$35</f>
        <v>1.4568928811784651E-4</v>
      </c>
      <c r="C8" s="4">
        <f>C$5*'Calculations Etc'!$B$35</f>
        <v>1.4385581269571988E-4</v>
      </c>
      <c r="D8" s="4">
        <f>D$5*'Calculations Etc'!$B$35</f>
        <v>1.4459744562640142E-4</v>
      </c>
      <c r="E8" s="4">
        <f>E$5*'Calculations Etc'!$B$35</f>
        <v>1.4538986928987389E-4</v>
      </c>
      <c r="F8" s="4">
        <f>F$5*'Calculations Etc'!$B$35</f>
        <v>1.464303038206465E-4</v>
      </c>
      <c r="G8" s="4">
        <f>G$5*'Calculations Etc'!$B$35</f>
        <v>1.47745206929257E-4</v>
      </c>
      <c r="H8" s="4">
        <f>H$5*'Calculations Etc'!$B$35</f>
        <v>1.4863276083997243E-4</v>
      </c>
      <c r="I8" s="4">
        <f>I$5*'Calculations Etc'!$B$35</f>
        <v>1.4954351421019707E-4</v>
      </c>
      <c r="J8" s="4">
        <f>J$5*'Calculations Etc'!$B$35</f>
        <v>1.5039789410057396E-4</v>
      </c>
      <c r="K8" s="4">
        <f>K$5*'Calculations Etc'!$B$35</f>
        <v>1.5132442041278433E-4</v>
      </c>
      <c r="L8" s="4">
        <f>L$5*'Calculations Etc'!$B$35</f>
        <v>1.5235679537179602E-4</v>
      </c>
      <c r="M8" s="4">
        <f>M$5*'Calculations Etc'!$B$35</f>
        <v>1.5351755175187437E-4</v>
      </c>
      <c r="N8" s="4">
        <f>N$5*'Calculations Etc'!$B$35</f>
        <v>1.5483453800458507E-4</v>
      </c>
      <c r="O8" s="4">
        <f>O$5*'Calculations Etc'!$B$35</f>
        <v>1.5624867829980424E-4</v>
      </c>
      <c r="P8" s="4">
        <f>P$5*'Calculations Etc'!$B$35</f>
        <v>1.5773058902944021E-4</v>
      </c>
      <c r="Q8" s="4">
        <f>Q$5*'Calculations Etc'!$B$35</f>
        <v>1.5923138060170905E-4</v>
      </c>
      <c r="R8" s="4">
        <f>R$5*'Calculations Etc'!$B$35</f>
        <v>1.6075814718065961E-4</v>
      </c>
      <c r="S8" s="4">
        <f>S$5*'Calculations Etc'!$B$35</f>
        <v>1.6231600463584837E-4</v>
      </c>
      <c r="T8" s="4">
        <f>T$5*'Calculations Etc'!$B$35</f>
        <v>1.6383161759045225E-4</v>
      </c>
      <c r="U8" s="4">
        <f>U$5*'Calculations Etc'!$B$35</f>
        <v>1.6537507701832737E-4</v>
      </c>
      <c r="V8" s="4">
        <f>V$5*'Calculations Etc'!$B$35</f>
        <v>1.6693305712777465E-4</v>
      </c>
      <c r="W8" s="4">
        <f>W$5*'Calculations Etc'!$B$35</f>
        <v>1.6849372376114227E-4</v>
      </c>
      <c r="X8" s="4">
        <f>X$5*'Calculations Etc'!$B$35</f>
        <v>1.7008193418872379E-4</v>
      </c>
      <c r="Y8" s="4">
        <f>Y$5*'Calculations Etc'!$B$35</f>
        <v>1.7164481849021708E-4</v>
      </c>
      <c r="Z8" s="4">
        <f>Z$5*'Calculations Etc'!$B$35</f>
        <v>1.7319953837034133E-4</v>
      </c>
      <c r="AA8" s="4">
        <f>AA$5*'Calculations Etc'!$B$35</f>
        <v>1.7472512786406903E-4</v>
      </c>
      <c r="AB8" s="4">
        <f>AB$5*'Calculations Etc'!$B$35</f>
        <v>1.7624854321214987E-4</v>
      </c>
      <c r="AC8" s="4">
        <f>AC$5*'Calculations Etc'!$B$35</f>
        <v>1.777492892836454E-4</v>
      </c>
      <c r="AD8" s="4">
        <f>AD$5*'Calculations Etc'!$B$35</f>
        <v>1.7922037676411495E-4</v>
      </c>
      <c r="AE8" s="4">
        <f>AE$5*'Calculations Etc'!$B$35</f>
        <v>1.8067397216468508E-4</v>
      </c>
      <c r="AF8" s="4">
        <f t="shared" si="1"/>
        <v>1.8067397216468508E-4</v>
      </c>
      <c r="AG8" s="4">
        <f t="shared" si="0"/>
        <v>1.8067397216468508E-4</v>
      </c>
      <c r="AH8" s="4">
        <f t="shared" si="0"/>
        <v>1.8067397216468508E-4</v>
      </c>
      <c r="AI8" s="4">
        <f t="shared" si="0"/>
        <v>1.8067397216468508E-4</v>
      </c>
      <c r="AJ8" s="4">
        <f t="shared" si="0"/>
        <v>1.8067397216468508E-4</v>
      </c>
      <c r="AK8" s="4">
        <f t="shared" si="0"/>
        <v>1.8067397216468508E-4</v>
      </c>
      <c r="AL8" s="4">
        <f t="shared" si="0"/>
        <v>1.8067397216468508E-4</v>
      </c>
      <c r="AM8" s="4">
        <f t="shared" si="0"/>
        <v>1.8067397216468508E-4</v>
      </c>
      <c r="AN8" s="4">
        <f t="shared" si="0"/>
        <v>1.8067397216468508E-4</v>
      </c>
      <c r="AO8" s="4">
        <f t="shared" si="0"/>
        <v>1.8067397216468508E-4</v>
      </c>
      <c r="AP8" s="4">
        <f t="shared" si="0"/>
        <v>1.8067397216468508E-4</v>
      </c>
      <c r="AQ8" s="4">
        <f t="shared" si="0"/>
        <v>1.8067397216468508E-4</v>
      </c>
      <c r="AR8" s="4">
        <f t="shared" si="0"/>
        <v>1.8067397216468508E-4</v>
      </c>
      <c r="AS8" s="4">
        <f t="shared" si="0"/>
        <v>1.8067397216468508E-4</v>
      </c>
      <c r="AT8" s="4">
        <f t="shared" si="0"/>
        <v>1.8067397216468508E-4</v>
      </c>
      <c r="AU8" s="4">
        <f t="shared" si="0"/>
        <v>1.8067397216468508E-4</v>
      </c>
      <c r="AV8" s="4">
        <f t="shared" si="0"/>
        <v>1.8067397216468508E-4</v>
      </c>
      <c r="AW8" s="4">
        <f t="shared" si="0"/>
        <v>1.8067397216468508E-4</v>
      </c>
      <c r="AX8" s="4">
        <f t="shared" si="0"/>
        <v>1.8067397216468508E-4</v>
      </c>
      <c r="AY8" s="4">
        <f t="shared" si="0"/>
        <v>1.8067397216468508E-4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Y8"/>
  <sheetViews>
    <sheetView topLeftCell="D1" workbookViewId="0">
      <selection activeCell="AF1" sqref="AF1:AY8"/>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cm="1">
        <f t="array" ref="B2:B8">TRANSPOSE('SYFAFE-passenger'!B5:H5)</f>
        <v>7.5686214263268839E-4</v>
      </c>
      <c r="C2" s="4">
        <f>B2</f>
        <v>7.5686214263268839E-4</v>
      </c>
      <c r="D2" s="4">
        <f t="shared" ref="D2:AE8" si="0">C2</f>
        <v>7.5686214263268839E-4</v>
      </c>
      <c r="E2" s="4">
        <f t="shared" si="0"/>
        <v>7.5686214263268839E-4</v>
      </c>
      <c r="F2" s="4">
        <f t="shared" si="0"/>
        <v>7.5686214263268839E-4</v>
      </c>
      <c r="G2" s="4">
        <f t="shared" si="0"/>
        <v>7.5686214263268839E-4</v>
      </c>
      <c r="H2" s="4">
        <f t="shared" si="0"/>
        <v>7.5686214263268839E-4</v>
      </c>
      <c r="I2" s="4">
        <f t="shared" si="0"/>
        <v>7.5686214263268839E-4</v>
      </c>
      <c r="J2" s="4">
        <f t="shared" si="0"/>
        <v>7.5686214263268839E-4</v>
      </c>
      <c r="K2" s="4">
        <f t="shared" si="0"/>
        <v>7.5686214263268839E-4</v>
      </c>
      <c r="L2" s="4">
        <f t="shared" si="0"/>
        <v>7.5686214263268839E-4</v>
      </c>
      <c r="M2" s="4">
        <f t="shared" si="0"/>
        <v>7.5686214263268839E-4</v>
      </c>
      <c r="N2" s="4">
        <f t="shared" si="0"/>
        <v>7.5686214263268839E-4</v>
      </c>
      <c r="O2" s="4">
        <f t="shared" si="0"/>
        <v>7.5686214263268839E-4</v>
      </c>
      <c r="P2" s="4">
        <f t="shared" si="0"/>
        <v>7.5686214263268839E-4</v>
      </c>
      <c r="Q2" s="4">
        <f t="shared" si="0"/>
        <v>7.5686214263268839E-4</v>
      </c>
      <c r="R2" s="4">
        <f t="shared" si="0"/>
        <v>7.5686214263268839E-4</v>
      </c>
      <c r="S2" s="4">
        <f t="shared" si="0"/>
        <v>7.5686214263268839E-4</v>
      </c>
      <c r="T2" s="4">
        <f t="shared" si="0"/>
        <v>7.5686214263268839E-4</v>
      </c>
      <c r="U2" s="4">
        <f t="shared" si="0"/>
        <v>7.5686214263268839E-4</v>
      </c>
      <c r="V2" s="4">
        <f t="shared" si="0"/>
        <v>7.5686214263268839E-4</v>
      </c>
      <c r="W2" s="4">
        <f t="shared" si="0"/>
        <v>7.5686214263268839E-4</v>
      </c>
      <c r="X2" s="4">
        <f t="shared" si="0"/>
        <v>7.5686214263268839E-4</v>
      </c>
      <c r="Y2" s="4">
        <f t="shared" si="0"/>
        <v>7.5686214263268839E-4</v>
      </c>
      <c r="Z2" s="4">
        <f t="shared" si="0"/>
        <v>7.5686214263268839E-4</v>
      </c>
      <c r="AA2" s="4">
        <f t="shared" si="0"/>
        <v>7.5686214263268839E-4</v>
      </c>
      <c r="AB2" s="4">
        <f t="shared" si="0"/>
        <v>7.5686214263268839E-4</v>
      </c>
      <c r="AC2" s="4">
        <f t="shared" si="0"/>
        <v>7.5686214263268839E-4</v>
      </c>
      <c r="AD2" s="4">
        <f t="shared" si="0"/>
        <v>7.5686214263268839E-4</v>
      </c>
      <c r="AE2" s="4">
        <f t="shared" si="0"/>
        <v>7.5686214263268839E-4</v>
      </c>
      <c r="AF2" s="4">
        <f>AE2</f>
        <v>7.5686214263268839E-4</v>
      </c>
      <c r="AG2" s="4">
        <f t="shared" ref="AG2:AY8" si="1">AF2</f>
        <v>7.5686214263268839E-4</v>
      </c>
      <c r="AH2" s="4">
        <f t="shared" si="1"/>
        <v>7.5686214263268839E-4</v>
      </c>
      <c r="AI2" s="4">
        <f t="shared" si="1"/>
        <v>7.5686214263268839E-4</v>
      </c>
      <c r="AJ2" s="4">
        <f t="shared" si="1"/>
        <v>7.5686214263268839E-4</v>
      </c>
      <c r="AK2" s="4">
        <f t="shared" si="1"/>
        <v>7.5686214263268839E-4</v>
      </c>
      <c r="AL2" s="4">
        <f t="shared" si="1"/>
        <v>7.5686214263268839E-4</v>
      </c>
      <c r="AM2" s="4">
        <f t="shared" si="1"/>
        <v>7.5686214263268839E-4</v>
      </c>
      <c r="AN2" s="4">
        <f t="shared" si="1"/>
        <v>7.5686214263268839E-4</v>
      </c>
      <c r="AO2" s="4">
        <f t="shared" si="1"/>
        <v>7.5686214263268839E-4</v>
      </c>
      <c r="AP2" s="4">
        <f t="shared" si="1"/>
        <v>7.5686214263268839E-4</v>
      </c>
      <c r="AQ2" s="4">
        <f t="shared" si="1"/>
        <v>7.5686214263268839E-4</v>
      </c>
      <c r="AR2" s="4">
        <f t="shared" si="1"/>
        <v>7.5686214263268839E-4</v>
      </c>
      <c r="AS2" s="4">
        <f t="shared" si="1"/>
        <v>7.5686214263268839E-4</v>
      </c>
      <c r="AT2" s="4">
        <f t="shared" si="1"/>
        <v>7.5686214263268839E-4</v>
      </c>
      <c r="AU2" s="4">
        <f t="shared" si="1"/>
        <v>7.5686214263268839E-4</v>
      </c>
      <c r="AV2" s="4">
        <f t="shared" si="1"/>
        <v>7.5686214263268839E-4</v>
      </c>
      <c r="AW2" s="4">
        <f t="shared" si="1"/>
        <v>7.5686214263268839E-4</v>
      </c>
      <c r="AX2" s="4">
        <f t="shared" si="1"/>
        <v>7.5686214263268839E-4</v>
      </c>
      <c r="AY2" s="4">
        <f t="shared" si="1"/>
        <v>7.5686214263268839E-4</v>
      </c>
    </row>
    <row r="3" spans="1:51">
      <c r="A3" t="s">
        <v>113</v>
      </c>
      <c r="B3">
        <v>7.1745362435245036E-5</v>
      </c>
      <c r="C3" s="4">
        <f t="shared" ref="C3:R8" si="2">B3</f>
        <v>7.1745362435245036E-5</v>
      </c>
      <c r="D3" s="4">
        <f t="shared" si="2"/>
        <v>7.1745362435245036E-5</v>
      </c>
      <c r="E3" s="4">
        <f t="shared" si="2"/>
        <v>7.1745362435245036E-5</v>
      </c>
      <c r="F3" s="4">
        <f t="shared" si="2"/>
        <v>7.1745362435245036E-5</v>
      </c>
      <c r="G3" s="4">
        <f t="shared" si="2"/>
        <v>7.1745362435245036E-5</v>
      </c>
      <c r="H3" s="4">
        <f t="shared" si="2"/>
        <v>7.1745362435245036E-5</v>
      </c>
      <c r="I3" s="4">
        <f t="shared" si="2"/>
        <v>7.1745362435245036E-5</v>
      </c>
      <c r="J3" s="4">
        <f t="shared" si="2"/>
        <v>7.1745362435245036E-5</v>
      </c>
      <c r="K3" s="4">
        <f t="shared" si="2"/>
        <v>7.1745362435245036E-5</v>
      </c>
      <c r="L3" s="4">
        <f t="shared" si="2"/>
        <v>7.1745362435245036E-5</v>
      </c>
      <c r="M3" s="4">
        <f t="shared" si="2"/>
        <v>7.1745362435245036E-5</v>
      </c>
      <c r="N3" s="4">
        <f t="shared" si="2"/>
        <v>7.1745362435245036E-5</v>
      </c>
      <c r="O3" s="4">
        <f t="shared" si="2"/>
        <v>7.1745362435245036E-5</v>
      </c>
      <c r="P3" s="4">
        <f t="shared" si="2"/>
        <v>7.1745362435245036E-5</v>
      </c>
      <c r="Q3" s="4">
        <f t="shared" si="2"/>
        <v>7.1745362435245036E-5</v>
      </c>
      <c r="R3" s="4">
        <f t="shared" si="2"/>
        <v>7.1745362435245036E-5</v>
      </c>
      <c r="S3" s="4">
        <f t="shared" si="0"/>
        <v>7.1745362435245036E-5</v>
      </c>
      <c r="T3" s="4">
        <f t="shared" si="0"/>
        <v>7.1745362435245036E-5</v>
      </c>
      <c r="U3" s="4">
        <f t="shared" si="0"/>
        <v>7.1745362435245036E-5</v>
      </c>
      <c r="V3" s="4">
        <f t="shared" si="0"/>
        <v>7.1745362435245036E-5</v>
      </c>
      <c r="W3" s="4">
        <f t="shared" si="0"/>
        <v>7.1745362435245036E-5</v>
      </c>
      <c r="X3" s="4">
        <f t="shared" si="0"/>
        <v>7.1745362435245036E-5</v>
      </c>
      <c r="Y3" s="4">
        <f t="shared" si="0"/>
        <v>7.1745362435245036E-5</v>
      </c>
      <c r="Z3" s="4">
        <f t="shared" si="0"/>
        <v>7.1745362435245036E-5</v>
      </c>
      <c r="AA3" s="4">
        <f t="shared" si="0"/>
        <v>7.1745362435245036E-5</v>
      </c>
      <c r="AB3" s="4">
        <f t="shared" si="0"/>
        <v>7.1745362435245036E-5</v>
      </c>
      <c r="AC3" s="4">
        <f t="shared" si="0"/>
        <v>7.1745362435245036E-5</v>
      </c>
      <c r="AD3" s="4">
        <f t="shared" si="0"/>
        <v>7.1745362435245036E-5</v>
      </c>
      <c r="AE3" s="4">
        <f t="shared" si="0"/>
        <v>7.1745362435245036E-5</v>
      </c>
      <c r="AF3" s="4">
        <f t="shared" ref="AF3:AU8" si="3">AE3</f>
        <v>7.1745362435245036E-5</v>
      </c>
      <c r="AG3" s="4">
        <f t="shared" si="3"/>
        <v>7.1745362435245036E-5</v>
      </c>
      <c r="AH3" s="4">
        <f t="shared" si="3"/>
        <v>7.1745362435245036E-5</v>
      </c>
      <c r="AI3" s="4">
        <f t="shared" si="3"/>
        <v>7.1745362435245036E-5</v>
      </c>
      <c r="AJ3" s="4">
        <f t="shared" si="3"/>
        <v>7.1745362435245036E-5</v>
      </c>
      <c r="AK3" s="4">
        <f t="shared" si="3"/>
        <v>7.1745362435245036E-5</v>
      </c>
      <c r="AL3" s="4">
        <f t="shared" si="3"/>
        <v>7.1745362435245036E-5</v>
      </c>
      <c r="AM3" s="4">
        <f t="shared" si="3"/>
        <v>7.1745362435245036E-5</v>
      </c>
      <c r="AN3" s="4">
        <f t="shared" si="3"/>
        <v>7.1745362435245036E-5</v>
      </c>
      <c r="AO3" s="4">
        <f t="shared" si="3"/>
        <v>7.1745362435245036E-5</v>
      </c>
      <c r="AP3" s="4">
        <f t="shared" si="3"/>
        <v>7.1745362435245036E-5</v>
      </c>
      <c r="AQ3" s="4">
        <f t="shared" si="3"/>
        <v>7.1745362435245036E-5</v>
      </c>
      <c r="AR3" s="4">
        <f t="shared" si="3"/>
        <v>7.1745362435245036E-5</v>
      </c>
      <c r="AS3" s="4">
        <f t="shared" si="3"/>
        <v>7.1745362435245036E-5</v>
      </c>
      <c r="AT3" s="4">
        <f t="shared" si="3"/>
        <v>7.1745362435245036E-5</v>
      </c>
      <c r="AU3" s="4">
        <f t="shared" si="3"/>
        <v>7.1745362435245036E-5</v>
      </c>
      <c r="AV3" s="4">
        <f t="shared" si="1"/>
        <v>7.1745362435245036E-5</v>
      </c>
      <c r="AW3" s="4">
        <f t="shared" si="1"/>
        <v>7.1745362435245036E-5</v>
      </c>
      <c r="AX3" s="4">
        <f t="shared" si="1"/>
        <v>7.1745362435245036E-5</v>
      </c>
      <c r="AY3" s="4">
        <f t="shared" si="1"/>
        <v>7.1745362435245036E-5</v>
      </c>
    </row>
    <row r="4" spans="1:51">
      <c r="A4" t="s">
        <v>114</v>
      </c>
      <c r="B4">
        <v>7.1745362435245036E-5</v>
      </c>
      <c r="C4" s="4">
        <f t="shared" si="2"/>
        <v>7.1745362435245036E-5</v>
      </c>
      <c r="D4" s="4">
        <f t="shared" si="0"/>
        <v>7.1745362435245036E-5</v>
      </c>
      <c r="E4" s="4">
        <f t="shared" si="0"/>
        <v>7.1745362435245036E-5</v>
      </c>
      <c r="F4" s="4">
        <f t="shared" si="0"/>
        <v>7.1745362435245036E-5</v>
      </c>
      <c r="G4" s="4">
        <f t="shared" si="0"/>
        <v>7.1745362435245036E-5</v>
      </c>
      <c r="H4" s="4">
        <f t="shared" si="0"/>
        <v>7.1745362435245036E-5</v>
      </c>
      <c r="I4" s="4">
        <f t="shared" si="0"/>
        <v>7.1745362435245036E-5</v>
      </c>
      <c r="J4" s="4">
        <f t="shared" si="0"/>
        <v>7.1745362435245036E-5</v>
      </c>
      <c r="K4" s="4">
        <f t="shared" si="0"/>
        <v>7.1745362435245036E-5</v>
      </c>
      <c r="L4" s="4">
        <f t="shared" si="0"/>
        <v>7.1745362435245036E-5</v>
      </c>
      <c r="M4" s="4">
        <f t="shared" si="0"/>
        <v>7.1745362435245036E-5</v>
      </c>
      <c r="N4" s="4">
        <f t="shared" si="0"/>
        <v>7.1745362435245036E-5</v>
      </c>
      <c r="O4" s="4">
        <f t="shared" si="0"/>
        <v>7.1745362435245036E-5</v>
      </c>
      <c r="P4" s="4">
        <f t="shared" si="0"/>
        <v>7.1745362435245036E-5</v>
      </c>
      <c r="Q4" s="4">
        <f t="shared" si="0"/>
        <v>7.1745362435245036E-5</v>
      </c>
      <c r="R4" s="4">
        <f t="shared" si="0"/>
        <v>7.1745362435245036E-5</v>
      </c>
      <c r="S4" s="4">
        <f t="shared" si="0"/>
        <v>7.1745362435245036E-5</v>
      </c>
      <c r="T4" s="4">
        <f t="shared" si="0"/>
        <v>7.1745362435245036E-5</v>
      </c>
      <c r="U4" s="4">
        <f t="shared" si="0"/>
        <v>7.1745362435245036E-5</v>
      </c>
      <c r="V4" s="4">
        <f t="shared" si="0"/>
        <v>7.1745362435245036E-5</v>
      </c>
      <c r="W4" s="4">
        <f t="shared" si="0"/>
        <v>7.1745362435245036E-5</v>
      </c>
      <c r="X4" s="4">
        <f t="shared" si="0"/>
        <v>7.1745362435245036E-5</v>
      </c>
      <c r="Y4" s="4">
        <f t="shared" si="0"/>
        <v>7.1745362435245036E-5</v>
      </c>
      <c r="Z4" s="4">
        <f t="shared" si="0"/>
        <v>7.1745362435245036E-5</v>
      </c>
      <c r="AA4" s="4">
        <f t="shared" si="0"/>
        <v>7.1745362435245036E-5</v>
      </c>
      <c r="AB4" s="4">
        <f t="shared" si="0"/>
        <v>7.1745362435245036E-5</v>
      </c>
      <c r="AC4" s="4">
        <f t="shared" si="0"/>
        <v>7.1745362435245036E-5</v>
      </c>
      <c r="AD4" s="4">
        <f t="shared" si="0"/>
        <v>7.1745362435245036E-5</v>
      </c>
      <c r="AE4" s="4">
        <f t="shared" si="0"/>
        <v>7.1745362435245036E-5</v>
      </c>
      <c r="AF4" s="4">
        <f t="shared" si="3"/>
        <v>7.1745362435245036E-5</v>
      </c>
      <c r="AG4" s="4">
        <f t="shared" si="1"/>
        <v>7.1745362435245036E-5</v>
      </c>
      <c r="AH4" s="4">
        <f t="shared" si="1"/>
        <v>7.1745362435245036E-5</v>
      </c>
      <c r="AI4" s="4">
        <f t="shared" si="1"/>
        <v>7.1745362435245036E-5</v>
      </c>
      <c r="AJ4" s="4">
        <f t="shared" si="1"/>
        <v>7.1745362435245036E-5</v>
      </c>
      <c r="AK4" s="4">
        <f t="shared" si="1"/>
        <v>7.1745362435245036E-5</v>
      </c>
      <c r="AL4" s="4">
        <f t="shared" si="1"/>
        <v>7.1745362435245036E-5</v>
      </c>
      <c r="AM4" s="4">
        <f t="shared" si="1"/>
        <v>7.1745362435245036E-5</v>
      </c>
      <c r="AN4" s="4">
        <f t="shared" si="1"/>
        <v>7.1745362435245036E-5</v>
      </c>
      <c r="AO4" s="4">
        <f t="shared" si="1"/>
        <v>7.1745362435245036E-5</v>
      </c>
      <c r="AP4" s="4">
        <f t="shared" si="1"/>
        <v>7.1745362435245036E-5</v>
      </c>
      <c r="AQ4" s="4">
        <f t="shared" si="1"/>
        <v>7.1745362435245036E-5</v>
      </c>
      <c r="AR4" s="4">
        <f t="shared" si="1"/>
        <v>7.1745362435245036E-5</v>
      </c>
      <c r="AS4" s="4">
        <f t="shared" si="1"/>
        <v>7.1745362435245036E-5</v>
      </c>
      <c r="AT4" s="4">
        <f t="shared" si="1"/>
        <v>7.1745362435245036E-5</v>
      </c>
      <c r="AU4" s="4">
        <f t="shared" si="1"/>
        <v>7.1745362435245036E-5</v>
      </c>
      <c r="AV4" s="4">
        <f t="shared" si="1"/>
        <v>7.1745362435245036E-5</v>
      </c>
      <c r="AW4" s="4">
        <f t="shared" si="1"/>
        <v>7.1745362435245036E-5</v>
      </c>
      <c r="AX4" s="4">
        <f t="shared" si="1"/>
        <v>7.1745362435245036E-5</v>
      </c>
      <c r="AY4" s="4">
        <f t="shared" si="1"/>
        <v>7.1745362435245036E-5</v>
      </c>
    </row>
    <row r="5" spans="1:51" s="52" customFormat="1">
      <c r="A5" s="52" t="s">
        <v>115</v>
      </c>
      <c r="B5" s="34">
        <v>7.1745362435245036E-5</v>
      </c>
      <c r="C5" s="4">
        <f t="shared" si="2"/>
        <v>7.1745362435245036E-5</v>
      </c>
      <c r="D5" s="4">
        <f t="shared" si="0"/>
        <v>7.1745362435245036E-5</v>
      </c>
      <c r="E5" s="4">
        <f t="shared" si="0"/>
        <v>7.1745362435245036E-5</v>
      </c>
      <c r="F5" s="4">
        <f t="shared" si="0"/>
        <v>7.1745362435245036E-5</v>
      </c>
      <c r="G5" s="4">
        <f t="shared" si="0"/>
        <v>7.1745362435245036E-5</v>
      </c>
      <c r="H5" s="4">
        <f t="shared" si="0"/>
        <v>7.1745362435245036E-5</v>
      </c>
      <c r="I5" s="4">
        <f t="shared" si="0"/>
        <v>7.1745362435245036E-5</v>
      </c>
      <c r="J5" s="4">
        <f t="shared" si="0"/>
        <v>7.1745362435245036E-5</v>
      </c>
      <c r="K5" s="4">
        <f t="shared" si="0"/>
        <v>7.1745362435245036E-5</v>
      </c>
      <c r="L5" s="4">
        <f t="shared" si="0"/>
        <v>7.1745362435245036E-5</v>
      </c>
      <c r="M5" s="4">
        <f t="shared" si="0"/>
        <v>7.1745362435245036E-5</v>
      </c>
      <c r="N5" s="4">
        <f t="shared" si="0"/>
        <v>7.1745362435245036E-5</v>
      </c>
      <c r="O5" s="4">
        <f t="shared" si="0"/>
        <v>7.1745362435245036E-5</v>
      </c>
      <c r="P5" s="4">
        <f t="shared" si="0"/>
        <v>7.1745362435245036E-5</v>
      </c>
      <c r="Q5" s="4">
        <f t="shared" si="0"/>
        <v>7.1745362435245036E-5</v>
      </c>
      <c r="R5" s="4">
        <f t="shared" si="0"/>
        <v>7.1745362435245036E-5</v>
      </c>
      <c r="S5" s="4">
        <f t="shared" si="0"/>
        <v>7.1745362435245036E-5</v>
      </c>
      <c r="T5" s="4">
        <f t="shared" si="0"/>
        <v>7.1745362435245036E-5</v>
      </c>
      <c r="U5" s="4">
        <f t="shared" si="0"/>
        <v>7.1745362435245036E-5</v>
      </c>
      <c r="V5" s="4">
        <f t="shared" si="0"/>
        <v>7.1745362435245036E-5</v>
      </c>
      <c r="W5" s="4">
        <f t="shared" si="0"/>
        <v>7.1745362435245036E-5</v>
      </c>
      <c r="X5" s="4">
        <f t="shared" si="0"/>
        <v>7.1745362435245036E-5</v>
      </c>
      <c r="Y5" s="4">
        <f t="shared" si="0"/>
        <v>7.1745362435245036E-5</v>
      </c>
      <c r="Z5" s="4">
        <f t="shared" si="0"/>
        <v>7.1745362435245036E-5</v>
      </c>
      <c r="AA5" s="4">
        <f t="shared" si="0"/>
        <v>7.1745362435245036E-5</v>
      </c>
      <c r="AB5" s="4">
        <f t="shared" si="0"/>
        <v>7.1745362435245036E-5</v>
      </c>
      <c r="AC5" s="4">
        <f t="shared" si="0"/>
        <v>7.1745362435245036E-5</v>
      </c>
      <c r="AD5" s="4">
        <f t="shared" si="0"/>
        <v>7.1745362435245036E-5</v>
      </c>
      <c r="AE5" s="4">
        <f t="shared" si="0"/>
        <v>7.1745362435245036E-5</v>
      </c>
      <c r="AF5" s="4">
        <f t="shared" si="3"/>
        <v>7.1745362435245036E-5</v>
      </c>
      <c r="AG5" s="4">
        <f t="shared" si="1"/>
        <v>7.1745362435245036E-5</v>
      </c>
      <c r="AH5" s="4">
        <f t="shared" si="1"/>
        <v>7.1745362435245036E-5</v>
      </c>
      <c r="AI5" s="4">
        <f t="shared" si="1"/>
        <v>7.1745362435245036E-5</v>
      </c>
      <c r="AJ5" s="4">
        <f t="shared" si="1"/>
        <v>7.1745362435245036E-5</v>
      </c>
      <c r="AK5" s="4">
        <f t="shared" si="1"/>
        <v>7.1745362435245036E-5</v>
      </c>
      <c r="AL5" s="4">
        <f t="shared" si="1"/>
        <v>7.1745362435245036E-5</v>
      </c>
      <c r="AM5" s="4">
        <f t="shared" si="1"/>
        <v>7.1745362435245036E-5</v>
      </c>
      <c r="AN5" s="4">
        <f t="shared" si="1"/>
        <v>7.1745362435245036E-5</v>
      </c>
      <c r="AO5" s="4">
        <f t="shared" si="1"/>
        <v>7.1745362435245036E-5</v>
      </c>
      <c r="AP5" s="4">
        <f t="shared" si="1"/>
        <v>7.1745362435245036E-5</v>
      </c>
      <c r="AQ5" s="4">
        <f t="shared" si="1"/>
        <v>7.1745362435245036E-5</v>
      </c>
      <c r="AR5" s="4">
        <f t="shared" si="1"/>
        <v>7.1745362435245036E-5</v>
      </c>
      <c r="AS5" s="4">
        <f t="shared" si="1"/>
        <v>7.1745362435245036E-5</v>
      </c>
      <c r="AT5" s="4">
        <f t="shared" si="1"/>
        <v>7.1745362435245036E-5</v>
      </c>
      <c r="AU5" s="4">
        <f t="shared" si="1"/>
        <v>7.1745362435245036E-5</v>
      </c>
      <c r="AV5" s="4">
        <f t="shared" si="1"/>
        <v>7.1745362435245036E-5</v>
      </c>
      <c r="AW5" s="4">
        <f t="shared" si="1"/>
        <v>7.1745362435245036E-5</v>
      </c>
      <c r="AX5" s="4">
        <f t="shared" si="1"/>
        <v>7.1745362435245036E-5</v>
      </c>
      <c r="AY5" s="4">
        <f t="shared" si="1"/>
        <v>7.1745362435245036E-5</v>
      </c>
    </row>
    <row r="6" spans="1:51">
      <c r="A6" t="s">
        <v>116</v>
      </c>
      <c r="B6">
        <v>0</v>
      </c>
      <c r="C6" s="4">
        <f t="shared" si="2"/>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3"/>
        <v>0</v>
      </c>
      <c r="AG6" s="4">
        <f t="shared" si="1"/>
        <v>0</v>
      </c>
      <c r="AH6" s="4">
        <f t="shared" si="1"/>
        <v>0</v>
      </c>
      <c r="AI6" s="4">
        <f t="shared" si="1"/>
        <v>0</v>
      </c>
      <c r="AJ6" s="4">
        <f t="shared" si="1"/>
        <v>0</v>
      </c>
      <c r="AK6" s="4">
        <f t="shared" si="1"/>
        <v>0</v>
      </c>
      <c r="AL6" s="4">
        <f t="shared" si="1"/>
        <v>0</v>
      </c>
      <c r="AM6" s="4">
        <f t="shared" si="1"/>
        <v>0</v>
      </c>
      <c r="AN6" s="4">
        <f t="shared" si="1"/>
        <v>0</v>
      </c>
      <c r="AO6" s="4">
        <f t="shared" si="1"/>
        <v>0</v>
      </c>
      <c r="AP6" s="4">
        <f t="shared" si="1"/>
        <v>0</v>
      </c>
      <c r="AQ6" s="4">
        <f t="shared" si="1"/>
        <v>0</v>
      </c>
      <c r="AR6" s="4">
        <f t="shared" si="1"/>
        <v>0</v>
      </c>
      <c r="AS6" s="4">
        <f t="shared" si="1"/>
        <v>0</v>
      </c>
      <c r="AT6" s="4">
        <f t="shared" si="1"/>
        <v>0</v>
      </c>
      <c r="AU6" s="4">
        <f t="shared" si="1"/>
        <v>0</v>
      </c>
      <c r="AV6" s="4">
        <f t="shared" si="1"/>
        <v>0</v>
      </c>
      <c r="AW6" s="4">
        <f t="shared" si="1"/>
        <v>0</v>
      </c>
      <c r="AX6" s="4">
        <f t="shared" si="1"/>
        <v>0</v>
      </c>
      <c r="AY6" s="4">
        <f t="shared" si="1"/>
        <v>0</v>
      </c>
    </row>
    <row r="7" spans="1:51">
      <c r="A7" t="s">
        <v>853</v>
      </c>
      <c r="B7">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3"/>
        <v>0</v>
      </c>
      <c r="AG7" s="4">
        <f t="shared" si="1"/>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row>
    <row r="8" spans="1:51">
      <c r="A8" t="s">
        <v>854</v>
      </c>
      <c r="B8" s="4">
        <v>2.1523608730573507E-4</v>
      </c>
      <c r="C8" s="4">
        <f t="shared" si="2"/>
        <v>2.1523608730573507E-4</v>
      </c>
      <c r="D8" s="4">
        <f t="shared" si="0"/>
        <v>2.1523608730573507E-4</v>
      </c>
      <c r="E8" s="4">
        <f t="shared" si="0"/>
        <v>2.1523608730573507E-4</v>
      </c>
      <c r="F8" s="4">
        <f t="shared" si="0"/>
        <v>2.1523608730573507E-4</v>
      </c>
      <c r="G8" s="4">
        <f t="shared" si="0"/>
        <v>2.1523608730573507E-4</v>
      </c>
      <c r="H8" s="4">
        <f t="shared" si="0"/>
        <v>2.1523608730573507E-4</v>
      </c>
      <c r="I8" s="4">
        <f t="shared" si="0"/>
        <v>2.1523608730573507E-4</v>
      </c>
      <c r="J8" s="4">
        <f t="shared" si="0"/>
        <v>2.1523608730573507E-4</v>
      </c>
      <c r="K8" s="4">
        <f t="shared" si="0"/>
        <v>2.1523608730573507E-4</v>
      </c>
      <c r="L8" s="4">
        <f t="shared" si="0"/>
        <v>2.1523608730573507E-4</v>
      </c>
      <c r="M8" s="4">
        <f t="shared" si="0"/>
        <v>2.1523608730573507E-4</v>
      </c>
      <c r="N8" s="4">
        <f t="shared" si="0"/>
        <v>2.1523608730573507E-4</v>
      </c>
      <c r="O8" s="4">
        <f t="shared" si="0"/>
        <v>2.1523608730573507E-4</v>
      </c>
      <c r="P8" s="4">
        <f t="shared" si="0"/>
        <v>2.1523608730573507E-4</v>
      </c>
      <c r="Q8" s="4">
        <f t="shared" si="0"/>
        <v>2.1523608730573507E-4</v>
      </c>
      <c r="R8" s="4">
        <f t="shared" si="0"/>
        <v>2.1523608730573507E-4</v>
      </c>
      <c r="S8" s="4">
        <f t="shared" si="0"/>
        <v>2.1523608730573507E-4</v>
      </c>
      <c r="T8" s="4">
        <f t="shared" si="0"/>
        <v>2.1523608730573507E-4</v>
      </c>
      <c r="U8" s="4">
        <f t="shared" si="0"/>
        <v>2.1523608730573507E-4</v>
      </c>
      <c r="V8" s="4">
        <f t="shared" si="0"/>
        <v>2.1523608730573507E-4</v>
      </c>
      <c r="W8" s="4">
        <f t="shared" si="0"/>
        <v>2.1523608730573507E-4</v>
      </c>
      <c r="X8" s="4">
        <f t="shared" si="0"/>
        <v>2.1523608730573507E-4</v>
      </c>
      <c r="Y8" s="4">
        <f t="shared" si="0"/>
        <v>2.1523608730573507E-4</v>
      </c>
      <c r="Z8" s="4">
        <f t="shared" si="0"/>
        <v>2.1523608730573507E-4</v>
      </c>
      <c r="AA8" s="4">
        <f t="shared" si="0"/>
        <v>2.1523608730573507E-4</v>
      </c>
      <c r="AB8" s="4">
        <f t="shared" si="0"/>
        <v>2.1523608730573507E-4</v>
      </c>
      <c r="AC8" s="4">
        <f t="shared" si="0"/>
        <v>2.1523608730573507E-4</v>
      </c>
      <c r="AD8" s="4">
        <f t="shared" si="0"/>
        <v>2.1523608730573507E-4</v>
      </c>
      <c r="AE8" s="4">
        <f t="shared" si="0"/>
        <v>2.1523608730573507E-4</v>
      </c>
      <c r="AF8" s="4">
        <f t="shared" si="3"/>
        <v>2.1523608730573507E-4</v>
      </c>
      <c r="AG8" s="4">
        <f t="shared" si="1"/>
        <v>2.1523608730573507E-4</v>
      </c>
      <c r="AH8" s="4">
        <f t="shared" si="1"/>
        <v>2.1523608730573507E-4</v>
      </c>
      <c r="AI8" s="4">
        <f t="shared" si="1"/>
        <v>2.1523608730573507E-4</v>
      </c>
      <c r="AJ8" s="4">
        <f t="shared" si="1"/>
        <v>2.1523608730573507E-4</v>
      </c>
      <c r="AK8" s="4">
        <f t="shared" si="1"/>
        <v>2.1523608730573507E-4</v>
      </c>
      <c r="AL8" s="4">
        <f t="shared" si="1"/>
        <v>2.1523608730573507E-4</v>
      </c>
      <c r="AM8" s="4">
        <f t="shared" si="1"/>
        <v>2.1523608730573507E-4</v>
      </c>
      <c r="AN8" s="4">
        <f t="shared" si="1"/>
        <v>2.1523608730573507E-4</v>
      </c>
      <c r="AO8" s="4">
        <f t="shared" si="1"/>
        <v>2.1523608730573507E-4</v>
      </c>
      <c r="AP8" s="4">
        <f t="shared" si="1"/>
        <v>2.1523608730573507E-4</v>
      </c>
      <c r="AQ8" s="4">
        <f t="shared" si="1"/>
        <v>2.1523608730573507E-4</v>
      </c>
      <c r="AR8" s="4">
        <f t="shared" si="1"/>
        <v>2.1523608730573507E-4</v>
      </c>
      <c r="AS8" s="4">
        <f t="shared" si="1"/>
        <v>2.1523608730573507E-4</v>
      </c>
      <c r="AT8" s="4">
        <f t="shared" si="1"/>
        <v>2.1523608730573507E-4</v>
      </c>
      <c r="AU8" s="4">
        <f t="shared" si="1"/>
        <v>2.1523608730573507E-4</v>
      </c>
      <c r="AV8" s="4">
        <f t="shared" si="1"/>
        <v>2.1523608730573507E-4</v>
      </c>
      <c r="AW8" s="4">
        <f t="shared" si="1"/>
        <v>2.1523608730573507E-4</v>
      </c>
      <c r="AX8" s="4">
        <f t="shared" si="1"/>
        <v>2.1523608730573507E-4</v>
      </c>
      <c r="AY8" s="4">
        <f t="shared" si="1"/>
        <v>2.1523608730573507E-4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Y12"/>
  <sheetViews>
    <sheetView topLeftCell="D1" workbookViewId="0">
      <selection activeCell="AF1" sqref="AF1:AY8"/>
    </sheetView>
  </sheetViews>
  <sheetFormatPr defaultRowHeight="15"/>
  <cols>
    <col min="1" max="1" width="31.140625" customWidth="1"/>
    <col min="2" max="2" width="10.7109375" bestFit="1" customWidth="1"/>
    <col min="5" max="5" width="10.7109375" bestFit="1"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B$5/(1-'Calculations Etc'!$B$17)</f>
        <v>1.1285732577592732E-2</v>
      </c>
      <c r="C2" s="4">
        <f>C$5/(1-'Calculations Etc'!$B$17)</f>
        <v>1.0817648221044663E-2</v>
      </c>
      <c r="D2" s="4">
        <f>D$5/(1-'Calculations Etc'!$B$17)</f>
        <v>1.0829065696442089E-2</v>
      </c>
      <c r="E2" s="4">
        <f>E$5/(1-'Calculations Etc'!$B$17)</f>
        <v>1.0840496025738076E-2</v>
      </c>
      <c r="F2" s="4">
        <f>F$5/(1-'Calculations Etc'!$B$17)</f>
        <v>1.0851935995457985E-2</v>
      </c>
      <c r="G2" s="4">
        <f>G$5/(1-'Calculations Etc'!$B$17)</f>
        <v>1.0863388819076458E-2</v>
      </c>
      <c r="H2" s="4">
        <f>H$5/(1-'Calculations Etc'!$B$17)</f>
        <v>1.087485449659349E-2</v>
      </c>
      <c r="I2" s="4">
        <f>I$5/(1-'Calculations Etc'!$B$17)</f>
        <v>1.0886329814534444E-2</v>
      </c>
      <c r="J2" s="4">
        <f>J$5/(1-'Calculations Etc'!$B$17)</f>
        <v>1.08978211998486E-2</v>
      </c>
      <c r="K2" s="4">
        <f>K$5/(1-'Calculations Etc'!$B$17)</f>
        <v>1.0909322225586677E-2</v>
      </c>
      <c r="L2" s="4">
        <f>L$5/(1-'Calculations Etc'!$B$17)</f>
        <v>1.0920836105223316E-2</v>
      </c>
      <c r="M2" s="4">
        <f>M$5/(1-'Calculations Etc'!$B$17)</f>
        <v>1.0932359625283876E-2</v>
      </c>
      <c r="N2" s="4">
        <f>N$5/(1-'Calculations Etc'!$B$17)</f>
        <v>1.0943899212717637E-2</v>
      </c>
      <c r="O2" s="4">
        <f>O$5/(1-'Calculations Etc'!$B$17)</f>
        <v>1.0955448440575322E-2</v>
      </c>
      <c r="P2" s="4">
        <f>P$5/(1-'Calculations Etc'!$B$17)</f>
        <v>1.0967010522331566E-2</v>
      </c>
      <c r="Q2" s="4">
        <f>Q$5/(1-'Calculations Etc'!$B$17)</f>
        <v>1.0978585457986372E-2</v>
      </c>
      <c r="R2" s="4">
        <f>R$5/(1-'Calculations Etc'!$B$17)</f>
        <v>1.0990170034065102E-2</v>
      </c>
      <c r="S2" s="4">
        <f>S$5/(1-'Calculations Etc'!$B$17)</f>
        <v>1.1001770677517031E-2</v>
      </c>
      <c r="T2" s="4">
        <f>T$5/(1-'Calculations Etc'!$B$17)</f>
        <v>1.1013380961392883E-2</v>
      </c>
      <c r="U2" s="4">
        <f>U$5/(1-'Calculations Etc'!$B$17)</f>
        <v>1.1025004099167297E-2</v>
      </c>
      <c r="V2" s="4">
        <f>V$5/(1-'Calculations Etc'!$B$17)</f>
        <v>1.1036640090840271E-2</v>
      </c>
      <c r="W2" s="4">
        <f>W$5/(1-'Calculations Etc'!$B$17)</f>
        <v>1.1048288936411809E-2</v>
      </c>
      <c r="X2" s="4">
        <f>X$5/(1-'Calculations Etc'!$B$17)</f>
        <v>1.1059947422407266E-2</v>
      </c>
      <c r="Y2" s="4">
        <f>Y$5/(1-'Calculations Etc'!$B$17)</f>
        <v>1.1071618762301286E-2</v>
      </c>
      <c r="Z2" s="4">
        <f>Z$5/(1-'Calculations Etc'!$B$17)</f>
        <v>1.1083306169568508E-2</v>
      </c>
      <c r="AA2" s="4">
        <f>AA$5/(1-'Calculations Etc'!$B$17)</f>
        <v>1.1095000003785011E-2</v>
      </c>
      <c r="AB2" s="4">
        <f>AB$5/(1-'Calculations Etc'!$B$17)</f>
        <v>1.1106709905374716E-2</v>
      </c>
      <c r="AC2" s="4">
        <f>AC$5/(1-'Calculations Etc'!$B$17)</f>
        <v>1.1118432660862983E-2</v>
      </c>
      <c r="AD2" s="4">
        <f>AD$5/(1-'Calculations Etc'!$B$17)</f>
        <v>1.113016827024981E-2</v>
      </c>
      <c r="AE2" s="4">
        <f>AE$5/(1-'Calculations Etc'!$B$17)</f>
        <v>1.114191352006056E-2</v>
      </c>
      <c r="AF2" s="4">
        <f>AE2</f>
        <v>1.114191352006056E-2</v>
      </c>
      <c r="AG2" s="4">
        <f t="shared" ref="AG2:AY8" si="0">AF2</f>
        <v>1.114191352006056E-2</v>
      </c>
      <c r="AH2" s="4">
        <f t="shared" si="0"/>
        <v>1.114191352006056E-2</v>
      </c>
      <c r="AI2" s="4">
        <f t="shared" si="0"/>
        <v>1.114191352006056E-2</v>
      </c>
      <c r="AJ2" s="4">
        <f t="shared" si="0"/>
        <v>1.114191352006056E-2</v>
      </c>
      <c r="AK2" s="4">
        <f t="shared" si="0"/>
        <v>1.114191352006056E-2</v>
      </c>
      <c r="AL2" s="4">
        <f t="shared" si="0"/>
        <v>1.114191352006056E-2</v>
      </c>
      <c r="AM2" s="4">
        <f t="shared" si="0"/>
        <v>1.114191352006056E-2</v>
      </c>
      <c r="AN2" s="4">
        <f t="shared" si="0"/>
        <v>1.114191352006056E-2</v>
      </c>
      <c r="AO2" s="4">
        <f t="shared" si="0"/>
        <v>1.114191352006056E-2</v>
      </c>
      <c r="AP2" s="4">
        <f t="shared" si="0"/>
        <v>1.114191352006056E-2</v>
      </c>
      <c r="AQ2" s="4">
        <f t="shared" si="0"/>
        <v>1.114191352006056E-2</v>
      </c>
      <c r="AR2" s="4">
        <f t="shared" si="0"/>
        <v>1.114191352006056E-2</v>
      </c>
      <c r="AS2" s="4">
        <f t="shared" si="0"/>
        <v>1.114191352006056E-2</v>
      </c>
      <c r="AT2" s="4">
        <f t="shared" si="0"/>
        <v>1.114191352006056E-2</v>
      </c>
      <c r="AU2" s="4">
        <f t="shared" si="0"/>
        <v>1.114191352006056E-2</v>
      </c>
      <c r="AV2" s="4">
        <f t="shared" si="0"/>
        <v>1.114191352006056E-2</v>
      </c>
      <c r="AW2" s="4">
        <f t="shared" si="0"/>
        <v>1.114191352006056E-2</v>
      </c>
      <c r="AX2" s="4">
        <f t="shared" si="0"/>
        <v>1.114191352006056E-2</v>
      </c>
      <c r="AY2" s="4">
        <f t="shared" si="0"/>
        <v>1.114191352006056E-2</v>
      </c>
    </row>
    <row r="3" spans="1:51">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s="4">
        <f t="shared" ref="AF3:AU8" si="1">AE3</f>
        <v>0</v>
      </c>
      <c r="AG3" s="4">
        <f t="shared" si="1"/>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0"/>
        <v>0</v>
      </c>
      <c r="AW3" s="4">
        <f t="shared" si="0"/>
        <v>0</v>
      </c>
      <c r="AX3" s="4">
        <f t="shared" si="0"/>
        <v>0</v>
      </c>
      <c r="AY3" s="4">
        <f t="shared" si="0"/>
        <v>0</v>
      </c>
    </row>
    <row r="4" spans="1:51">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s="4">
        <f t="shared" si="1"/>
        <v>0</v>
      </c>
      <c r="AG4" s="4">
        <f t="shared" si="0"/>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row>
    <row r="5" spans="1:51" s="52" customFormat="1">
      <c r="A5" s="52" t="s">
        <v>115</v>
      </c>
      <c r="B5" s="34">
        <f>INDEX('AEO 2022 Table 7'!$C$51:$AI$51,MATCH(B$1,'AEO 2022 Table 7'!$C$1:$AI$1,0))/10^3</f>
        <v>3.5120030000000001E-3</v>
      </c>
      <c r="C5" s="34">
        <f>INDEX('AEO 2023 Table 7'!$C$51:$AI$51,MATCH(C$1,'AEO 2023 Table 7'!$C$1:$AI$1,0))/10^3</f>
        <v>3.3663400000000002E-3</v>
      </c>
      <c r="D5" s="34">
        <f>INDEX('AEO 2023 Table 7'!$C$51:$AI$51,MATCH(D$1,'AEO 2023 Table 7'!$C$1:$AI$1,0))/10^3</f>
        <v>3.3698929999999997E-3</v>
      </c>
      <c r="E5" s="34">
        <f>INDEX('AEO 2023 Table 7'!$C$51:$AI$51,MATCH(E$1,'AEO 2023 Table 7'!$C$1:$AI$1,0))/10^3</f>
        <v>3.3734500000000001E-3</v>
      </c>
      <c r="F5" s="34">
        <f>INDEX('AEO 2023 Table 7'!$C$51:$AI$51,MATCH(F$1,'AEO 2023 Table 7'!$C$1:$AI$1,0))/10^3</f>
        <v>3.3770099999999997E-3</v>
      </c>
      <c r="G5" s="34">
        <f>INDEX('AEO 2023 Table 7'!$C$51:$AI$51,MATCH(G$1,'AEO 2023 Table 7'!$C$1:$AI$1,0))/10^3</f>
        <v>3.3805740000000003E-3</v>
      </c>
      <c r="H5" s="34">
        <f>INDEX('AEO 2023 Table 7'!$C$51:$AI$51,MATCH(H$1,'AEO 2023 Table 7'!$C$1:$AI$1,0))/10^3</f>
        <v>3.3841420000000001E-3</v>
      </c>
      <c r="I5" s="34">
        <f>INDEX('AEO 2023 Table 7'!$C$51:$AI$51,MATCH(I$1,'AEO 2023 Table 7'!$C$1:$AI$1,0))/10^3</f>
        <v>3.3877130000000001E-3</v>
      </c>
      <c r="J5" s="34">
        <f>INDEX('AEO 2023 Table 7'!$C$51:$AI$51,MATCH(J$1,'AEO 2023 Table 7'!$C$1:$AI$1,0))/10^3</f>
        <v>3.391289E-3</v>
      </c>
      <c r="K5" s="34">
        <f>INDEX('AEO 2023 Table 7'!$C$51:$AI$51,MATCH(K$1,'AEO 2023 Table 7'!$C$1:$AI$1,0))/10^3</f>
        <v>3.3948680000000001E-3</v>
      </c>
      <c r="L5" s="34">
        <f>INDEX('AEO 2023 Table 7'!$C$51:$AI$51,MATCH(L$1,'AEO 2023 Table 7'!$C$1:$AI$1,0))/10^3</f>
        <v>3.3984510000000002E-3</v>
      </c>
      <c r="M5" s="34">
        <f>INDEX('AEO 2023 Table 7'!$C$51:$AI$51,MATCH(M$1,'AEO 2023 Table 7'!$C$1:$AI$1,0))/10^3</f>
        <v>3.4020370000000001E-3</v>
      </c>
      <c r="N5" s="34">
        <f>INDEX('AEO 2023 Table 7'!$C$51:$AI$51,MATCH(N$1,'AEO 2023 Table 7'!$C$1:$AI$1,0))/10^3</f>
        <v>3.405628E-3</v>
      </c>
      <c r="O5" s="34">
        <f>INDEX('AEO 2023 Table 7'!$C$51:$AI$51,MATCH(O$1,'AEO 2023 Table 7'!$C$1:$AI$1,0))/10^3</f>
        <v>3.4092220000000004E-3</v>
      </c>
      <c r="P5" s="34">
        <f>INDEX('AEO 2023 Table 7'!$C$51:$AI$51,MATCH(P$1,'AEO 2023 Table 7'!$C$1:$AI$1,0))/10^3</f>
        <v>3.41282E-3</v>
      </c>
      <c r="Q5" s="34">
        <f>INDEX('AEO 2023 Table 7'!$C$51:$AI$51,MATCH(Q$1,'AEO 2023 Table 7'!$C$1:$AI$1,0))/10^3</f>
        <v>3.4164219999999997E-3</v>
      </c>
      <c r="R5" s="34">
        <f>INDEX('AEO 2023 Table 7'!$C$51:$AI$51,MATCH(R$1,'AEO 2023 Table 7'!$C$1:$AI$1,0))/10^3</f>
        <v>3.420027E-3</v>
      </c>
      <c r="S5" s="34">
        <f>INDEX('AEO 2023 Table 7'!$C$51:$AI$51,MATCH(S$1,'AEO 2023 Table 7'!$C$1:$AI$1,0))/10^3</f>
        <v>3.4236369999999998E-3</v>
      </c>
      <c r="T5" s="34">
        <f>INDEX('AEO 2023 Table 7'!$C$51:$AI$51,MATCH(T$1,'AEO 2023 Table 7'!$C$1:$AI$1,0))/10^3</f>
        <v>3.4272499999999997E-3</v>
      </c>
      <c r="U5" s="34">
        <f>INDEX('AEO 2023 Table 7'!$C$51:$AI$51,MATCH(U$1,'AEO 2023 Table 7'!$C$1:$AI$1,0))/10^3</f>
        <v>3.4308670000000002E-3</v>
      </c>
      <c r="V5" s="34">
        <f>INDEX('AEO 2023 Table 7'!$C$51:$AI$51,MATCH(V$1,'AEO 2023 Table 7'!$C$1:$AI$1,0))/10^3</f>
        <v>3.4344879999999999E-3</v>
      </c>
      <c r="W5" s="34">
        <f>INDEX('AEO 2023 Table 7'!$C$51:$AI$51,MATCH(W$1,'AEO 2023 Table 7'!$C$1:$AI$1,0))/10^3</f>
        <v>3.438113E-3</v>
      </c>
      <c r="X5" s="34">
        <f>INDEX('AEO 2023 Table 7'!$C$51:$AI$51,MATCH(X$1,'AEO 2023 Table 7'!$C$1:$AI$1,0))/10^3</f>
        <v>3.4417409999999999E-3</v>
      </c>
      <c r="Y5" s="34">
        <f>INDEX('AEO 2023 Table 7'!$C$51:$AI$51,MATCH(Y$1,'AEO 2023 Table 7'!$C$1:$AI$1,0))/10^3</f>
        <v>3.4453729999999998E-3</v>
      </c>
      <c r="Z5" s="34">
        <f>INDEX('AEO 2023 Table 7'!$C$51:$AI$51,MATCH(Z$1,'AEO 2023 Table 7'!$C$1:$AI$1,0))/10^3</f>
        <v>3.4490099999999997E-3</v>
      </c>
      <c r="AA5" s="34">
        <f>INDEX('AEO 2023 Table 7'!$C$51:$AI$51,MATCH(AA$1,'AEO 2023 Table 7'!$C$1:$AI$1,0))/10^3</f>
        <v>3.4526489999999999E-3</v>
      </c>
      <c r="AB5" s="34">
        <f>INDEX('AEO 2023 Table 7'!$C$51:$AI$51,MATCH(AB$1,'AEO 2023 Table 7'!$C$1:$AI$1,0))/10^3</f>
        <v>3.456293E-3</v>
      </c>
      <c r="AC5" s="34">
        <f>INDEX('AEO 2023 Table 7'!$C$51:$AI$51,MATCH(AC$1,'AEO 2023 Table 7'!$C$1:$AI$1,0))/10^3</f>
        <v>3.4599410000000002E-3</v>
      </c>
      <c r="AD5" s="34">
        <f>INDEX('AEO 2023 Table 7'!$C$51:$AI$51,MATCH(AD$1,'AEO 2023 Table 7'!$C$1:$AI$1,0))/10^3</f>
        <v>3.4635930000000001E-3</v>
      </c>
      <c r="AE5" s="34">
        <f>INDEX('AEO 2023 Table 7'!$C$51:$AI$51,MATCH(AE$1,'AEO 2023 Table 7'!$C$1:$AI$1,0))/10^3</f>
        <v>3.467248E-3</v>
      </c>
      <c r="AF5" s="4">
        <f t="shared" si="1"/>
        <v>3.467248E-3</v>
      </c>
      <c r="AG5" s="4">
        <f t="shared" si="0"/>
        <v>3.467248E-3</v>
      </c>
      <c r="AH5" s="4">
        <f t="shared" si="0"/>
        <v>3.467248E-3</v>
      </c>
      <c r="AI5" s="4">
        <f t="shared" si="0"/>
        <v>3.467248E-3</v>
      </c>
      <c r="AJ5" s="4">
        <f t="shared" si="0"/>
        <v>3.467248E-3</v>
      </c>
      <c r="AK5" s="4">
        <f t="shared" si="0"/>
        <v>3.467248E-3</v>
      </c>
      <c r="AL5" s="4">
        <f t="shared" si="0"/>
        <v>3.467248E-3</v>
      </c>
      <c r="AM5" s="4">
        <f t="shared" si="0"/>
        <v>3.467248E-3</v>
      </c>
      <c r="AN5" s="4">
        <f t="shared" si="0"/>
        <v>3.467248E-3</v>
      </c>
      <c r="AO5" s="4">
        <f t="shared" si="0"/>
        <v>3.467248E-3</v>
      </c>
      <c r="AP5" s="4">
        <f t="shared" si="0"/>
        <v>3.467248E-3</v>
      </c>
      <c r="AQ5" s="4">
        <f t="shared" si="0"/>
        <v>3.467248E-3</v>
      </c>
      <c r="AR5" s="4">
        <f t="shared" si="0"/>
        <v>3.467248E-3</v>
      </c>
      <c r="AS5" s="4">
        <f t="shared" si="0"/>
        <v>3.467248E-3</v>
      </c>
      <c r="AT5" s="4">
        <f t="shared" si="0"/>
        <v>3.467248E-3</v>
      </c>
      <c r="AU5" s="4">
        <f t="shared" si="0"/>
        <v>3.467248E-3</v>
      </c>
      <c r="AV5" s="4">
        <f t="shared" si="0"/>
        <v>3.467248E-3</v>
      </c>
      <c r="AW5" s="4">
        <f t="shared" si="0"/>
        <v>3.467248E-3</v>
      </c>
      <c r="AX5" s="4">
        <f t="shared" si="0"/>
        <v>3.467248E-3</v>
      </c>
      <c r="AY5" s="4">
        <f t="shared" si="0"/>
        <v>3.467248E-3</v>
      </c>
    </row>
    <row r="6" spans="1:51">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s="4">
        <f t="shared" si="1"/>
        <v>0</v>
      </c>
      <c r="AG6" s="4">
        <f t="shared" si="0"/>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row>
    <row r="7" spans="1:51">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s="4">
        <f t="shared" si="1"/>
        <v>0</v>
      </c>
      <c r="AG7" s="4">
        <f t="shared" si="0"/>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row>
    <row r="8" spans="1:51">
      <c r="A8" t="s">
        <v>854</v>
      </c>
      <c r="B8" s="4">
        <f>B$5*'Calculations Etc'!$B$35</f>
        <v>1.0536008999999999E-2</v>
      </c>
      <c r="C8" s="4">
        <f>C$5*'Calculations Etc'!$B$35</f>
        <v>1.0099019999999998E-2</v>
      </c>
      <c r="D8" s="4">
        <f>D$5*'Calculations Etc'!$B$35</f>
        <v>1.0109678999999998E-2</v>
      </c>
      <c r="E8" s="4">
        <f>E$5*'Calculations Etc'!$B$35</f>
        <v>1.0120349999999998E-2</v>
      </c>
      <c r="F8" s="4">
        <f>F$5*'Calculations Etc'!$B$35</f>
        <v>1.0131029999999997E-2</v>
      </c>
      <c r="G8" s="4">
        <f>G$5*'Calculations Etc'!$B$35</f>
        <v>1.0141721999999999E-2</v>
      </c>
      <c r="H8" s="4">
        <f>H$5*'Calculations Etc'!$B$35</f>
        <v>1.0152425999999999E-2</v>
      </c>
      <c r="I8" s="4">
        <f>I$5*'Calculations Etc'!$B$35</f>
        <v>1.0163138999999998E-2</v>
      </c>
      <c r="J8" s="4">
        <f>J$5*'Calculations Etc'!$B$35</f>
        <v>1.0173866999999998E-2</v>
      </c>
      <c r="K8" s="4">
        <f>K$5*'Calculations Etc'!$B$35</f>
        <v>1.0184603999999998E-2</v>
      </c>
      <c r="L8" s="4">
        <f>L$5*'Calculations Etc'!$B$35</f>
        <v>1.0195352999999999E-2</v>
      </c>
      <c r="M8" s="4">
        <f>M$5*'Calculations Etc'!$B$35</f>
        <v>1.0206110999999999E-2</v>
      </c>
      <c r="N8" s="4">
        <f>N$5*'Calculations Etc'!$B$35</f>
        <v>1.0216883999999999E-2</v>
      </c>
      <c r="O8" s="4">
        <f>O$5*'Calculations Etc'!$B$35</f>
        <v>1.0227666E-2</v>
      </c>
      <c r="P8" s="4">
        <f>P$5*'Calculations Etc'!$B$35</f>
        <v>1.0238459999999998E-2</v>
      </c>
      <c r="Q8" s="4">
        <f>Q$5*'Calculations Etc'!$B$35</f>
        <v>1.0249265999999998E-2</v>
      </c>
      <c r="R8" s="4">
        <f>R$5*'Calculations Etc'!$B$35</f>
        <v>1.0260080999999999E-2</v>
      </c>
      <c r="S8" s="4">
        <f>S$5*'Calculations Etc'!$B$35</f>
        <v>1.0270910999999997E-2</v>
      </c>
      <c r="T8" s="4">
        <f>T$5*'Calculations Etc'!$B$35</f>
        <v>1.0281749999999997E-2</v>
      </c>
      <c r="U8" s="4">
        <f>U$5*'Calculations Etc'!$B$35</f>
        <v>1.0292600999999998E-2</v>
      </c>
      <c r="V8" s="4">
        <f>V$5*'Calculations Etc'!$B$35</f>
        <v>1.0303463999999998E-2</v>
      </c>
      <c r="W8" s="4">
        <f>W$5*'Calculations Etc'!$B$35</f>
        <v>1.0314338999999999E-2</v>
      </c>
      <c r="X8" s="4">
        <f>X$5*'Calculations Etc'!$B$35</f>
        <v>1.0325222999999998E-2</v>
      </c>
      <c r="Y8" s="4">
        <f>Y$5*'Calculations Etc'!$B$35</f>
        <v>1.0336118999999998E-2</v>
      </c>
      <c r="Z8" s="4">
        <f>Z$5*'Calculations Etc'!$B$35</f>
        <v>1.0347029999999998E-2</v>
      </c>
      <c r="AA8" s="4">
        <f>AA$5*'Calculations Etc'!$B$35</f>
        <v>1.0357946999999998E-2</v>
      </c>
      <c r="AB8" s="4">
        <f>AB$5*'Calculations Etc'!$B$35</f>
        <v>1.0368878999999999E-2</v>
      </c>
      <c r="AC8" s="4">
        <f>AC$5*'Calculations Etc'!$B$35</f>
        <v>1.0379823E-2</v>
      </c>
      <c r="AD8" s="4">
        <f>AD$5*'Calculations Etc'!$B$35</f>
        <v>1.0390778999999999E-2</v>
      </c>
      <c r="AE8" s="4">
        <f>AE$5*'Calculations Etc'!$B$35</f>
        <v>1.0401743999999999E-2</v>
      </c>
      <c r="AF8" s="4">
        <f t="shared" si="1"/>
        <v>1.0401743999999999E-2</v>
      </c>
      <c r="AG8" s="4">
        <f t="shared" si="0"/>
        <v>1.0401743999999999E-2</v>
      </c>
      <c r="AH8" s="4">
        <f t="shared" si="0"/>
        <v>1.0401743999999999E-2</v>
      </c>
      <c r="AI8" s="4">
        <f t="shared" si="0"/>
        <v>1.0401743999999999E-2</v>
      </c>
      <c r="AJ8" s="4">
        <f t="shared" si="0"/>
        <v>1.0401743999999999E-2</v>
      </c>
      <c r="AK8" s="4">
        <f t="shared" si="0"/>
        <v>1.0401743999999999E-2</v>
      </c>
      <c r="AL8" s="4">
        <f t="shared" si="0"/>
        <v>1.0401743999999999E-2</v>
      </c>
      <c r="AM8" s="4">
        <f t="shared" si="0"/>
        <v>1.0401743999999999E-2</v>
      </c>
      <c r="AN8" s="4">
        <f t="shared" si="0"/>
        <v>1.0401743999999999E-2</v>
      </c>
      <c r="AO8" s="4">
        <f t="shared" si="0"/>
        <v>1.0401743999999999E-2</v>
      </c>
      <c r="AP8" s="4">
        <f t="shared" si="0"/>
        <v>1.0401743999999999E-2</v>
      </c>
      <c r="AQ8" s="4">
        <f t="shared" si="0"/>
        <v>1.0401743999999999E-2</v>
      </c>
      <c r="AR8" s="4">
        <f t="shared" si="0"/>
        <v>1.0401743999999999E-2</v>
      </c>
      <c r="AS8" s="4">
        <f t="shared" si="0"/>
        <v>1.0401743999999999E-2</v>
      </c>
      <c r="AT8" s="4">
        <f t="shared" si="0"/>
        <v>1.0401743999999999E-2</v>
      </c>
      <c r="AU8" s="4">
        <f t="shared" si="0"/>
        <v>1.0401743999999999E-2</v>
      </c>
      <c r="AV8" s="4">
        <f t="shared" si="0"/>
        <v>1.0401743999999999E-2</v>
      </c>
      <c r="AW8" s="4">
        <f t="shared" si="0"/>
        <v>1.0401743999999999E-2</v>
      </c>
      <c r="AX8" s="4">
        <f t="shared" si="0"/>
        <v>1.0401743999999999E-2</v>
      </c>
      <c r="AY8" s="4">
        <f t="shared" si="0"/>
        <v>1.0401743999999999E-2</v>
      </c>
    </row>
    <row r="12" spans="1:51">
      <c r="C12" s="1"/>
    </row>
  </sheetData>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Y9"/>
  <sheetViews>
    <sheetView topLeftCell="D1" workbookViewId="0">
      <selection activeCell="AF1" sqref="AF1:AY8"/>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 t="array" ref="B2:B8">TRANSPOSE('SYFAFE-passenger'!B6:H6)</f>
        <v>4.0472255247854741E-5</v>
      </c>
      <c r="C2" s="4">
        <f>B2</f>
        <v>4.0472255247854741E-5</v>
      </c>
      <c r="D2" s="4">
        <f t="shared" ref="D2:AE8" si="0">C2</f>
        <v>4.0472255247854741E-5</v>
      </c>
      <c r="E2" s="4">
        <f t="shared" si="0"/>
        <v>4.0472255247854741E-5</v>
      </c>
      <c r="F2" s="4">
        <f t="shared" si="0"/>
        <v>4.0472255247854741E-5</v>
      </c>
      <c r="G2" s="4">
        <f t="shared" si="0"/>
        <v>4.0472255247854741E-5</v>
      </c>
      <c r="H2" s="4">
        <f t="shared" si="0"/>
        <v>4.0472255247854741E-5</v>
      </c>
      <c r="I2" s="4">
        <f t="shared" si="0"/>
        <v>4.0472255247854741E-5</v>
      </c>
      <c r="J2" s="4">
        <f t="shared" si="0"/>
        <v>4.0472255247854741E-5</v>
      </c>
      <c r="K2" s="4">
        <f t="shared" si="0"/>
        <v>4.0472255247854741E-5</v>
      </c>
      <c r="L2" s="4">
        <f t="shared" si="0"/>
        <v>4.0472255247854741E-5</v>
      </c>
      <c r="M2" s="4">
        <f t="shared" si="0"/>
        <v>4.0472255247854741E-5</v>
      </c>
      <c r="N2" s="4">
        <f t="shared" si="0"/>
        <v>4.0472255247854741E-5</v>
      </c>
      <c r="O2" s="4">
        <f t="shared" si="0"/>
        <v>4.0472255247854741E-5</v>
      </c>
      <c r="P2" s="4">
        <f t="shared" si="0"/>
        <v>4.0472255247854741E-5</v>
      </c>
      <c r="Q2" s="4">
        <f t="shared" si="0"/>
        <v>4.0472255247854741E-5</v>
      </c>
      <c r="R2" s="4">
        <f t="shared" si="0"/>
        <v>4.0472255247854741E-5</v>
      </c>
      <c r="S2" s="4">
        <f t="shared" si="0"/>
        <v>4.0472255247854741E-5</v>
      </c>
      <c r="T2" s="4">
        <f t="shared" si="0"/>
        <v>4.0472255247854741E-5</v>
      </c>
      <c r="U2" s="4">
        <f t="shared" si="0"/>
        <v>4.0472255247854741E-5</v>
      </c>
      <c r="V2" s="4">
        <f t="shared" si="0"/>
        <v>4.0472255247854741E-5</v>
      </c>
      <c r="W2" s="4">
        <f t="shared" si="0"/>
        <v>4.0472255247854741E-5</v>
      </c>
      <c r="X2" s="4">
        <f t="shared" si="0"/>
        <v>4.0472255247854741E-5</v>
      </c>
      <c r="Y2" s="4">
        <f t="shared" si="0"/>
        <v>4.0472255247854741E-5</v>
      </c>
      <c r="Z2" s="4">
        <f t="shared" si="0"/>
        <v>4.0472255247854741E-5</v>
      </c>
      <c r="AA2" s="4">
        <f t="shared" si="0"/>
        <v>4.0472255247854741E-5</v>
      </c>
      <c r="AB2" s="4">
        <f t="shared" si="0"/>
        <v>4.0472255247854741E-5</v>
      </c>
      <c r="AC2" s="4">
        <f t="shared" si="0"/>
        <v>4.0472255247854741E-5</v>
      </c>
      <c r="AD2" s="4">
        <f t="shared" si="0"/>
        <v>4.0472255247854741E-5</v>
      </c>
      <c r="AE2" s="4">
        <f t="shared" si="0"/>
        <v>4.0472255247854741E-5</v>
      </c>
      <c r="AF2" s="4">
        <f>AE2</f>
        <v>4.0472255247854741E-5</v>
      </c>
      <c r="AG2" s="4">
        <f t="shared" ref="AG2:AY8" si="1">AF2</f>
        <v>4.0472255247854741E-5</v>
      </c>
      <c r="AH2" s="4">
        <f t="shared" si="1"/>
        <v>4.0472255247854741E-5</v>
      </c>
      <c r="AI2" s="4">
        <f t="shared" si="1"/>
        <v>4.0472255247854741E-5</v>
      </c>
      <c r="AJ2" s="4">
        <f t="shared" si="1"/>
        <v>4.0472255247854741E-5</v>
      </c>
      <c r="AK2" s="4">
        <f t="shared" si="1"/>
        <v>4.0472255247854741E-5</v>
      </c>
      <c r="AL2" s="4">
        <f t="shared" si="1"/>
        <v>4.0472255247854741E-5</v>
      </c>
      <c r="AM2" s="4">
        <f t="shared" si="1"/>
        <v>4.0472255247854741E-5</v>
      </c>
      <c r="AN2" s="4">
        <f t="shared" si="1"/>
        <v>4.0472255247854741E-5</v>
      </c>
      <c r="AO2" s="4">
        <f t="shared" si="1"/>
        <v>4.0472255247854741E-5</v>
      </c>
      <c r="AP2" s="4">
        <f t="shared" si="1"/>
        <v>4.0472255247854741E-5</v>
      </c>
      <c r="AQ2" s="4">
        <f t="shared" si="1"/>
        <v>4.0472255247854741E-5</v>
      </c>
      <c r="AR2" s="4">
        <f t="shared" si="1"/>
        <v>4.0472255247854741E-5</v>
      </c>
      <c r="AS2" s="4">
        <f t="shared" si="1"/>
        <v>4.0472255247854741E-5</v>
      </c>
      <c r="AT2" s="4">
        <f t="shared" si="1"/>
        <v>4.0472255247854741E-5</v>
      </c>
      <c r="AU2" s="4">
        <f t="shared" si="1"/>
        <v>4.0472255247854741E-5</v>
      </c>
      <c r="AV2" s="4">
        <f t="shared" si="1"/>
        <v>4.0472255247854741E-5</v>
      </c>
      <c r="AW2" s="4">
        <f t="shared" si="1"/>
        <v>4.0472255247854741E-5</v>
      </c>
      <c r="AX2" s="4">
        <f t="shared" si="1"/>
        <v>4.0472255247854741E-5</v>
      </c>
      <c r="AY2" s="4">
        <f t="shared" si="1"/>
        <v>4.0472255247854741E-5</v>
      </c>
    </row>
    <row r="3" spans="1:51">
      <c r="A3" t="s">
        <v>113</v>
      </c>
      <c r="B3">
        <v>0</v>
      </c>
      <c r="C3" s="4">
        <f t="shared" ref="C3:C8" si="2">B3</f>
        <v>0</v>
      </c>
      <c r="D3" s="4">
        <f t="shared" ref="D3:Q3" si="3">C3</f>
        <v>0</v>
      </c>
      <c r="E3" s="4">
        <f t="shared" si="3"/>
        <v>0</v>
      </c>
      <c r="F3" s="4">
        <f t="shared" si="3"/>
        <v>0</v>
      </c>
      <c r="G3" s="4">
        <f t="shared" si="3"/>
        <v>0</v>
      </c>
      <c r="H3" s="4">
        <f t="shared" si="3"/>
        <v>0</v>
      </c>
      <c r="I3" s="4">
        <f t="shared" si="3"/>
        <v>0</v>
      </c>
      <c r="J3" s="4">
        <f t="shared" si="3"/>
        <v>0</v>
      </c>
      <c r="K3" s="4">
        <f t="shared" si="3"/>
        <v>0</v>
      </c>
      <c r="L3" s="4">
        <f t="shared" si="3"/>
        <v>0</v>
      </c>
      <c r="M3" s="4">
        <f t="shared" si="3"/>
        <v>0</v>
      </c>
      <c r="N3" s="4">
        <f t="shared" si="3"/>
        <v>0</v>
      </c>
      <c r="O3" s="4">
        <f t="shared" si="3"/>
        <v>0</v>
      </c>
      <c r="P3" s="4">
        <f t="shared" si="3"/>
        <v>0</v>
      </c>
      <c r="Q3" s="4">
        <f t="shared" si="3"/>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ref="AF3:AU8" si="4">AE3</f>
        <v>0</v>
      </c>
      <c r="AG3" s="4">
        <f t="shared" si="4"/>
        <v>0</v>
      </c>
      <c r="AH3" s="4">
        <f t="shared" si="4"/>
        <v>0</v>
      </c>
      <c r="AI3" s="4">
        <f t="shared" si="4"/>
        <v>0</v>
      </c>
      <c r="AJ3" s="4">
        <f t="shared" si="4"/>
        <v>0</v>
      </c>
      <c r="AK3" s="4">
        <f t="shared" si="4"/>
        <v>0</v>
      </c>
      <c r="AL3" s="4">
        <f t="shared" si="4"/>
        <v>0</v>
      </c>
      <c r="AM3" s="4">
        <f t="shared" si="4"/>
        <v>0</v>
      </c>
      <c r="AN3" s="4">
        <f t="shared" si="4"/>
        <v>0</v>
      </c>
      <c r="AO3" s="4">
        <f t="shared" si="4"/>
        <v>0</v>
      </c>
      <c r="AP3" s="4">
        <f t="shared" si="4"/>
        <v>0</v>
      </c>
      <c r="AQ3" s="4">
        <f t="shared" si="4"/>
        <v>0</v>
      </c>
      <c r="AR3" s="4">
        <f t="shared" si="4"/>
        <v>0</v>
      </c>
      <c r="AS3" s="4">
        <f t="shared" si="4"/>
        <v>0</v>
      </c>
      <c r="AT3" s="4">
        <f t="shared" si="4"/>
        <v>0</v>
      </c>
      <c r="AU3" s="4">
        <f t="shared" si="4"/>
        <v>0</v>
      </c>
      <c r="AV3" s="4">
        <f t="shared" si="1"/>
        <v>0</v>
      </c>
      <c r="AW3" s="4">
        <f t="shared" si="1"/>
        <v>0</v>
      </c>
      <c r="AX3" s="4">
        <f t="shared" si="1"/>
        <v>0</v>
      </c>
      <c r="AY3" s="4">
        <f t="shared" si="1"/>
        <v>0</v>
      </c>
    </row>
    <row r="4" spans="1:51">
      <c r="A4" t="s">
        <v>114</v>
      </c>
      <c r="B4" s="4">
        <v>1.2594546332724645E-5</v>
      </c>
      <c r="C4" s="4">
        <f t="shared" si="2"/>
        <v>1.2594546332724645E-5</v>
      </c>
      <c r="D4" s="4">
        <f t="shared" si="0"/>
        <v>1.2594546332724645E-5</v>
      </c>
      <c r="E4" s="4">
        <f t="shared" si="0"/>
        <v>1.2594546332724645E-5</v>
      </c>
      <c r="F4" s="4">
        <f t="shared" si="0"/>
        <v>1.2594546332724645E-5</v>
      </c>
      <c r="G4" s="4">
        <f t="shared" si="0"/>
        <v>1.2594546332724645E-5</v>
      </c>
      <c r="H4" s="4">
        <f t="shared" si="0"/>
        <v>1.2594546332724645E-5</v>
      </c>
      <c r="I4" s="4">
        <f t="shared" si="0"/>
        <v>1.2594546332724645E-5</v>
      </c>
      <c r="J4" s="4">
        <f t="shared" si="0"/>
        <v>1.2594546332724645E-5</v>
      </c>
      <c r="K4" s="4">
        <f t="shared" si="0"/>
        <v>1.2594546332724645E-5</v>
      </c>
      <c r="L4" s="4">
        <f t="shared" si="0"/>
        <v>1.2594546332724645E-5</v>
      </c>
      <c r="M4" s="4">
        <f t="shared" si="0"/>
        <v>1.2594546332724645E-5</v>
      </c>
      <c r="N4" s="4">
        <f t="shared" si="0"/>
        <v>1.2594546332724645E-5</v>
      </c>
      <c r="O4" s="4">
        <f t="shared" si="0"/>
        <v>1.2594546332724645E-5</v>
      </c>
      <c r="P4" s="4">
        <f t="shared" si="0"/>
        <v>1.2594546332724645E-5</v>
      </c>
      <c r="Q4" s="4">
        <f t="shared" si="0"/>
        <v>1.2594546332724645E-5</v>
      </c>
      <c r="R4" s="4">
        <f t="shared" si="0"/>
        <v>1.2594546332724645E-5</v>
      </c>
      <c r="S4" s="4">
        <f t="shared" si="0"/>
        <v>1.2594546332724645E-5</v>
      </c>
      <c r="T4" s="4">
        <f t="shared" si="0"/>
        <v>1.2594546332724645E-5</v>
      </c>
      <c r="U4" s="4">
        <f t="shared" si="0"/>
        <v>1.2594546332724645E-5</v>
      </c>
      <c r="V4" s="4">
        <f t="shared" si="0"/>
        <v>1.2594546332724645E-5</v>
      </c>
      <c r="W4" s="4">
        <f t="shared" si="0"/>
        <v>1.2594546332724645E-5</v>
      </c>
      <c r="X4" s="4">
        <f t="shared" si="0"/>
        <v>1.2594546332724645E-5</v>
      </c>
      <c r="Y4" s="4">
        <f t="shared" si="0"/>
        <v>1.2594546332724645E-5</v>
      </c>
      <c r="Z4" s="4">
        <f t="shared" si="0"/>
        <v>1.2594546332724645E-5</v>
      </c>
      <c r="AA4" s="4">
        <f t="shared" si="0"/>
        <v>1.2594546332724645E-5</v>
      </c>
      <c r="AB4" s="4">
        <f t="shared" si="0"/>
        <v>1.2594546332724645E-5</v>
      </c>
      <c r="AC4" s="4">
        <f t="shared" si="0"/>
        <v>1.2594546332724645E-5</v>
      </c>
      <c r="AD4" s="4">
        <f t="shared" si="0"/>
        <v>1.2594546332724645E-5</v>
      </c>
      <c r="AE4" s="4">
        <f t="shared" si="0"/>
        <v>1.2594546332724645E-5</v>
      </c>
      <c r="AF4" s="4">
        <f t="shared" si="4"/>
        <v>1.2594546332724645E-5</v>
      </c>
      <c r="AG4" s="4">
        <f t="shared" si="1"/>
        <v>1.2594546332724645E-5</v>
      </c>
      <c r="AH4" s="4">
        <f t="shared" si="1"/>
        <v>1.2594546332724645E-5</v>
      </c>
      <c r="AI4" s="4">
        <f t="shared" si="1"/>
        <v>1.2594546332724645E-5</v>
      </c>
      <c r="AJ4" s="4">
        <f t="shared" si="1"/>
        <v>1.2594546332724645E-5</v>
      </c>
      <c r="AK4" s="4">
        <f t="shared" si="1"/>
        <v>1.2594546332724645E-5</v>
      </c>
      <c r="AL4" s="4">
        <f t="shared" si="1"/>
        <v>1.2594546332724645E-5</v>
      </c>
      <c r="AM4" s="4">
        <f t="shared" si="1"/>
        <v>1.2594546332724645E-5</v>
      </c>
      <c r="AN4" s="4">
        <f t="shared" si="1"/>
        <v>1.2594546332724645E-5</v>
      </c>
      <c r="AO4" s="4">
        <f t="shared" si="1"/>
        <v>1.2594546332724645E-5</v>
      </c>
      <c r="AP4" s="4">
        <f t="shared" si="1"/>
        <v>1.2594546332724645E-5</v>
      </c>
      <c r="AQ4" s="4">
        <f t="shared" si="1"/>
        <v>1.2594546332724645E-5</v>
      </c>
      <c r="AR4" s="4">
        <f t="shared" si="1"/>
        <v>1.2594546332724645E-5</v>
      </c>
      <c r="AS4" s="4">
        <f t="shared" si="1"/>
        <v>1.2594546332724645E-5</v>
      </c>
      <c r="AT4" s="4">
        <f t="shared" si="1"/>
        <v>1.2594546332724645E-5</v>
      </c>
      <c r="AU4" s="4">
        <f t="shared" si="1"/>
        <v>1.2594546332724645E-5</v>
      </c>
      <c r="AV4" s="4">
        <f t="shared" si="1"/>
        <v>1.2594546332724645E-5</v>
      </c>
      <c r="AW4" s="4">
        <f t="shared" si="1"/>
        <v>1.2594546332724645E-5</v>
      </c>
      <c r="AX4" s="4">
        <f t="shared" si="1"/>
        <v>1.2594546332724645E-5</v>
      </c>
      <c r="AY4" s="4">
        <f t="shared" si="1"/>
        <v>1.2594546332724645E-5</v>
      </c>
    </row>
    <row r="5" spans="1:51">
      <c r="A5" t="s">
        <v>115</v>
      </c>
      <c r="B5" s="4">
        <v>1.2594546332724645E-5</v>
      </c>
      <c r="C5" s="4">
        <f t="shared" si="2"/>
        <v>1.2594546332724645E-5</v>
      </c>
      <c r="D5" s="4">
        <f t="shared" si="0"/>
        <v>1.2594546332724645E-5</v>
      </c>
      <c r="E5" s="4">
        <f t="shared" si="0"/>
        <v>1.2594546332724645E-5</v>
      </c>
      <c r="F5" s="4">
        <f t="shared" si="0"/>
        <v>1.2594546332724645E-5</v>
      </c>
      <c r="G5" s="4">
        <f t="shared" si="0"/>
        <v>1.2594546332724645E-5</v>
      </c>
      <c r="H5" s="4">
        <f t="shared" si="0"/>
        <v>1.2594546332724645E-5</v>
      </c>
      <c r="I5" s="4">
        <f t="shared" si="0"/>
        <v>1.2594546332724645E-5</v>
      </c>
      <c r="J5" s="4">
        <f t="shared" si="0"/>
        <v>1.2594546332724645E-5</v>
      </c>
      <c r="K5" s="4">
        <f t="shared" si="0"/>
        <v>1.2594546332724645E-5</v>
      </c>
      <c r="L5" s="4">
        <f t="shared" si="0"/>
        <v>1.2594546332724645E-5</v>
      </c>
      <c r="M5" s="4">
        <f t="shared" si="0"/>
        <v>1.2594546332724645E-5</v>
      </c>
      <c r="N5" s="4">
        <f t="shared" si="0"/>
        <v>1.2594546332724645E-5</v>
      </c>
      <c r="O5" s="4">
        <f t="shared" si="0"/>
        <v>1.2594546332724645E-5</v>
      </c>
      <c r="P5" s="4">
        <f t="shared" si="0"/>
        <v>1.2594546332724645E-5</v>
      </c>
      <c r="Q5" s="4">
        <f t="shared" si="0"/>
        <v>1.2594546332724645E-5</v>
      </c>
      <c r="R5" s="4">
        <f t="shared" si="0"/>
        <v>1.2594546332724645E-5</v>
      </c>
      <c r="S5" s="4">
        <f t="shared" si="0"/>
        <v>1.2594546332724645E-5</v>
      </c>
      <c r="T5" s="4">
        <f t="shared" si="0"/>
        <v>1.2594546332724645E-5</v>
      </c>
      <c r="U5" s="4">
        <f t="shared" si="0"/>
        <v>1.2594546332724645E-5</v>
      </c>
      <c r="V5" s="4">
        <f t="shared" si="0"/>
        <v>1.2594546332724645E-5</v>
      </c>
      <c r="W5" s="4">
        <f t="shared" si="0"/>
        <v>1.2594546332724645E-5</v>
      </c>
      <c r="X5" s="4">
        <f t="shared" si="0"/>
        <v>1.2594546332724645E-5</v>
      </c>
      <c r="Y5" s="4">
        <f t="shared" si="0"/>
        <v>1.2594546332724645E-5</v>
      </c>
      <c r="Z5" s="4">
        <f t="shared" si="0"/>
        <v>1.2594546332724645E-5</v>
      </c>
      <c r="AA5" s="4">
        <f t="shared" si="0"/>
        <v>1.2594546332724645E-5</v>
      </c>
      <c r="AB5" s="4">
        <f t="shared" si="0"/>
        <v>1.2594546332724645E-5</v>
      </c>
      <c r="AC5" s="4">
        <f t="shared" si="0"/>
        <v>1.2594546332724645E-5</v>
      </c>
      <c r="AD5" s="4">
        <f t="shared" si="0"/>
        <v>1.2594546332724645E-5</v>
      </c>
      <c r="AE5" s="4">
        <f t="shared" si="0"/>
        <v>1.2594546332724645E-5</v>
      </c>
      <c r="AF5" s="4">
        <f t="shared" si="4"/>
        <v>1.2594546332724645E-5</v>
      </c>
      <c r="AG5" s="4">
        <f t="shared" si="1"/>
        <v>1.2594546332724645E-5</v>
      </c>
      <c r="AH5" s="4">
        <f t="shared" si="1"/>
        <v>1.2594546332724645E-5</v>
      </c>
      <c r="AI5" s="4">
        <f t="shared" si="1"/>
        <v>1.2594546332724645E-5</v>
      </c>
      <c r="AJ5" s="4">
        <f t="shared" si="1"/>
        <v>1.2594546332724645E-5</v>
      </c>
      <c r="AK5" s="4">
        <f t="shared" si="1"/>
        <v>1.2594546332724645E-5</v>
      </c>
      <c r="AL5" s="4">
        <f t="shared" si="1"/>
        <v>1.2594546332724645E-5</v>
      </c>
      <c r="AM5" s="4">
        <f t="shared" si="1"/>
        <v>1.2594546332724645E-5</v>
      </c>
      <c r="AN5" s="4">
        <f t="shared" si="1"/>
        <v>1.2594546332724645E-5</v>
      </c>
      <c r="AO5" s="4">
        <f t="shared" si="1"/>
        <v>1.2594546332724645E-5</v>
      </c>
      <c r="AP5" s="4">
        <f t="shared" si="1"/>
        <v>1.2594546332724645E-5</v>
      </c>
      <c r="AQ5" s="4">
        <f t="shared" si="1"/>
        <v>1.2594546332724645E-5</v>
      </c>
      <c r="AR5" s="4">
        <f t="shared" si="1"/>
        <v>1.2594546332724645E-5</v>
      </c>
      <c r="AS5" s="4">
        <f t="shared" si="1"/>
        <v>1.2594546332724645E-5</v>
      </c>
      <c r="AT5" s="4">
        <f t="shared" si="1"/>
        <v>1.2594546332724645E-5</v>
      </c>
      <c r="AU5" s="4">
        <f t="shared" si="1"/>
        <v>1.2594546332724645E-5</v>
      </c>
      <c r="AV5" s="4">
        <f t="shared" si="1"/>
        <v>1.2594546332724645E-5</v>
      </c>
      <c r="AW5" s="4">
        <f t="shared" si="1"/>
        <v>1.2594546332724645E-5</v>
      </c>
      <c r="AX5" s="4">
        <f t="shared" si="1"/>
        <v>1.2594546332724645E-5</v>
      </c>
      <c r="AY5" s="4">
        <f t="shared" si="1"/>
        <v>1.2594546332724645E-5</v>
      </c>
    </row>
    <row r="6" spans="1:51">
      <c r="A6" t="s">
        <v>116</v>
      </c>
      <c r="B6">
        <v>0</v>
      </c>
      <c r="C6" s="4">
        <f t="shared" si="2"/>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4"/>
        <v>0</v>
      </c>
      <c r="AG6" s="4">
        <f t="shared" si="1"/>
        <v>0</v>
      </c>
      <c r="AH6" s="4">
        <f t="shared" si="1"/>
        <v>0</v>
      </c>
      <c r="AI6" s="4">
        <f t="shared" si="1"/>
        <v>0</v>
      </c>
      <c r="AJ6" s="4">
        <f t="shared" si="1"/>
        <v>0</v>
      </c>
      <c r="AK6" s="4">
        <f t="shared" si="1"/>
        <v>0</v>
      </c>
      <c r="AL6" s="4">
        <f t="shared" si="1"/>
        <v>0</v>
      </c>
      <c r="AM6" s="4">
        <f t="shared" si="1"/>
        <v>0</v>
      </c>
      <c r="AN6" s="4">
        <f t="shared" si="1"/>
        <v>0</v>
      </c>
      <c r="AO6" s="4">
        <f t="shared" si="1"/>
        <v>0</v>
      </c>
      <c r="AP6" s="4">
        <f t="shared" si="1"/>
        <v>0</v>
      </c>
      <c r="AQ6" s="4">
        <f t="shared" si="1"/>
        <v>0</v>
      </c>
      <c r="AR6" s="4">
        <f t="shared" si="1"/>
        <v>0</v>
      </c>
      <c r="AS6" s="4">
        <f t="shared" si="1"/>
        <v>0</v>
      </c>
      <c r="AT6" s="4">
        <f t="shared" si="1"/>
        <v>0</v>
      </c>
      <c r="AU6" s="4">
        <f t="shared" si="1"/>
        <v>0</v>
      </c>
      <c r="AV6" s="4">
        <f t="shared" si="1"/>
        <v>0</v>
      </c>
      <c r="AW6" s="4">
        <f t="shared" si="1"/>
        <v>0</v>
      </c>
      <c r="AX6" s="4">
        <f t="shared" si="1"/>
        <v>0</v>
      </c>
      <c r="AY6" s="4">
        <f t="shared" si="1"/>
        <v>0</v>
      </c>
    </row>
    <row r="7" spans="1:51">
      <c r="A7" t="s">
        <v>853</v>
      </c>
      <c r="B7">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4"/>
        <v>0</v>
      </c>
      <c r="AG7" s="4">
        <f t="shared" si="1"/>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row>
    <row r="8" spans="1:51">
      <c r="A8" t="s">
        <v>854</v>
      </c>
      <c r="B8" s="4">
        <v>3.7783638998173928E-5</v>
      </c>
      <c r="C8" s="4">
        <f t="shared" si="2"/>
        <v>3.7783638998173928E-5</v>
      </c>
      <c r="D8" s="4">
        <f t="shared" si="0"/>
        <v>3.7783638998173928E-5</v>
      </c>
      <c r="E8" s="4">
        <f t="shared" si="0"/>
        <v>3.7783638998173928E-5</v>
      </c>
      <c r="F8" s="4">
        <f t="shared" si="0"/>
        <v>3.7783638998173928E-5</v>
      </c>
      <c r="G8" s="4">
        <f t="shared" si="0"/>
        <v>3.7783638998173928E-5</v>
      </c>
      <c r="H8" s="4">
        <f t="shared" si="0"/>
        <v>3.7783638998173928E-5</v>
      </c>
      <c r="I8" s="4">
        <f t="shared" si="0"/>
        <v>3.7783638998173928E-5</v>
      </c>
      <c r="J8" s="4">
        <f t="shared" si="0"/>
        <v>3.7783638998173928E-5</v>
      </c>
      <c r="K8" s="4">
        <f t="shared" si="0"/>
        <v>3.7783638998173928E-5</v>
      </c>
      <c r="L8" s="4">
        <f t="shared" si="0"/>
        <v>3.7783638998173928E-5</v>
      </c>
      <c r="M8" s="4">
        <f t="shared" si="0"/>
        <v>3.7783638998173928E-5</v>
      </c>
      <c r="N8" s="4">
        <f t="shared" si="0"/>
        <v>3.7783638998173928E-5</v>
      </c>
      <c r="O8" s="4">
        <f t="shared" si="0"/>
        <v>3.7783638998173928E-5</v>
      </c>
      <c r="P8" s="4">
        <f t="shared" si="0"/>
        <v>3.7783638998173928E-5</v>
      </c>
      <c r="Q8" s="4">
        <f t="shared" si="0"/>
        <v>3.7783638998173928E-5</v>
      </c>
      <c r="R8" s="4">
        <f t="shared" si="0"/>
        <v>3.7783638998173928E-5</v>
      </c>
      <c r="S8" s="4">
        <f t="shared" si="0"/>
        <v>3.7783638998173928E-5</v>
      </c>
      <c r="T8" s="4">
        <f t="shared" si="0"/>
        <v>3.7783638998173928E-5</v>
      </c>
      <c r="U8" s="4">
        <f t="shared" si="0"/>
        <v>3.7783638998173928E-5</v>
      </c>
      <c r="V8" s="4">
        <f t="shared" si="0"/>
        <v>3.7783638998173928E-5</v>
      </c>
      <c r="W8" s="4">
        <f t="shared" si="0"/>
        <v>3.7783638998173928E-5</v>
      </c>
      <c r="X8" s="4">
        <f t="shared" si="0"/>
        <v>3.7783638998173928E-5</v>
      </c>
      <c r="Y8" s="4">
        <f t="shared" si="0"/>
        <v>3.7783638998173928E-5</v>
      </c>
      <c r="Z8" s="4">
        <f t="shared" si="0"/>
        <v>3.7783638998173928E-5</v>
      </c>
      <c r="AA8" s="4">
        <f t="shared" si="0"/>
        <v>3.7783638998173928E-5</v>
      </c>
      <c r="AB8" s="4">
        <f t="shared" si="0"/>
        <v>3.7783638998173928E-5</v>
      </c>
      <c r="AC8" s="4">
        <f t="shared" si="0"/>
        <v>3.7783638998173928E-5</v>
      </c>
      <c r="AD8" s="4">
        <f t="shared" si="0"/>
        <v>3.7783638998173928E-5</v>
      </c>
      <c r="AE8" s="4">
        <f t="shared" si="0"/>
        <v>3.7783638998173928E-5</v>
      </c>
      <c r="AF8" s="4">
        <f t="shared" si="4"/>
        <v>3.7783638998173928E-5</v>
      </c>
      <c r="AG8" s="4">
        <f t="shared" si="1"/>
        <v>3.7783638998173928E-5</v>
      </c>
      <c r="AH8" s="4">
        <f t="shared" si="1"/>
        <v>3.7783638998173928E-5</v>
      </c>
      <c r="AI8" s="4">
        <f t="shared" si="1"/>
        <v>3.7783638998173928E-5</v>
      </c>
      <c r="AJ8" s="4">
        <f t="shared" si="1"/>
        <v>3.7783638998173928E-5</v>
      </c>
      <c r="AK8" s="4">
        <f t="shared" si="1"/>
        <v>3.7783638998173928E-5</v>
      </c>
      <c r="AL8" s="4">
        <f t="shared" si="1"/>
        <v>3.7783638998173928E-5</v>
      </c>
      <c r="AM8" s="4">
        <f t="shared" si="1"/>
        <v>3.7783638998173928E-5</v>
      </c>
      <c r="AN8" s="4">
        <f t="shared" si="1"/>
        <v>3.7783638998173928E-5</v>
      </c>
      <c r="AO8" s="4">
        <f t="shared" si="1"/>
        <v>3.7783638998173928E-5</v>
      </c>
      <c r="AP8" s="4">
        <f t="shared" si="1"/>
        <v>3.7783638998173928E-5</v>
      </c>
      <c r="AQ8" s="4">
        <f t="shared" si="1"/>
        <v>3.7783638998173928E-5</v>
      </c>
      <c r="AR8" s="4">
        <f t="shared" si="1"/>
        <v>3.7783638998173928E-5</v>
      </c>
      <c r="AS8" s="4">
        <f t="shared" si="1"/>
        <v>3.7783638998173928E-5</v>
      </c>
      <c r="AT8" s="4">
        <f t="shared" si="1"/>
        <v>3.7783638998173928E-5</v>
      </c>
      <c r="AU8" s="4">
        <f t="shared" si="1"/>
        <v>3.7783638998173928E-5</v>
      </c>
      <c r="AV8" s="4">
        <f t="shared" si="1"/>
        <v>3.7783638998173928E-5</v>
      </c>
      <c r="AW8" s="4">
        <f t="shared" si="1"/>
        <v>3.7783638998173928E-5</v>
      </c>
      <c r="AX8" s="4">
        <f t="shared" si="1"/>
        <v>3.7783638998173928E-5</v>
      </c>
      <c r="AY8" s="4">
        <f t="shared" si="1"/>
        <v>3.7783638998173928E-5</v>
      </c>
    </row>
    <row r="9" spans="1:51">
      <c r="AI9" s="4"/>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Y9"/>
  <sheetViews>
    <sheetView topLeftCell="D1" workbookViewId="0">
      <selection activeCell="AF1" sqref="AF1:AY8"/>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B$5/(1-'Calculations Etc'!$B$17)</f>
        <v>1.6856047242351572E-2</v>
      </c>
      <c r="C2" s="4">
        <f>C$5/(1-'Calculations Etc'!$B$17)</f>
        <v>1.6856047242351572E-2</v>
      </c>
      <c r="D2" s="4">
        <f>D$5/(1-'Calculations Etc'!$B$17)</f>
        <v>1.6856047242351572E-2</v>
      </c>
      <c r="E2" s="4">
        <f>E$5/(1-'Calculations Etc'!$B$17)</f>
        <v>1.6856047242351572E-2</v>
      </c>
      <c r="F2" s="4">
        <f>F$5/(1-'Calculations Etc'!$B$17)</f>
        <v>1.6856047242351572E-2</v>
      </c>
      <c r="G2" s="4">
        <f>G$5/(1-'Calculations Etc'!$B$17)</f>
        <v>1.6856047242351572E-2</v>
      </c>
      <c r="H2" s="4">
        <f>H$5/(1-'Calculations Etc'!$B$17)</f>
        <v>1.6856047242351572E-2</v>
      </c>
      <c r="I2" s="4">
        <f>I$5/(1-'Calculations Etc'!$B$17)</f>
        <v>1.6856047242351572E-2</v>
      </c>
      <c r="J2" s="4">
        <f>J$5/(1-'Calculations Etc'!$B$17)</f>
        <v>1.6856047242351572E-2</v>
      </c>
      <c r="K2" s="4">
        <f>K$5/(1-'Calculations Etc'!$B$17)</f>
        <v>1.6856047242351572E-2</v>
      </c>
      <c r="L2" s="4">
        <f>L$5/(1-'Calculations Etc'!$B$17)</f>
        <v>1.6856047242351572E-2</v>
      </c>
      <c r="M2" s="4">
        <f>M$5/(1-'Calculations Etc'!$B$17)</f>
        <v>1.6856047242351572E-2</v>
      </c>
      <c r="N2" s="4">
        <f>N$5/(1-'Calculations Etc'!$B$17)</f>
        <v>1.6856047242351572E-2</v>
      </c>
      <c r="O2" s="4">
        <f>O$5/(1-'Calculations Etc'!$B$17)</f>
        <v>1.6856047242351572E-2</v>
      </c>
      <c r="P2" s="4">
        <f>P$5/(1-'Calculations Etc'!$B$17)</f>
        <v>1.6856047242351572E-2</v>
      </c>
      <c r="Q2" s="4">
        <f>Q$5/(1-'Calculations Etc'!$B$17)</f>
        <v>1.6856047242351572E-2</v>
      </c>
      <c r="R2" s="4">
        <f>R$5/(1-'Calculations Etc'!$B$17)</f>
        <v>1.6856047242351572E-2</v>
      </c>
      <c r="S2" s="4">
        <f>S$5/(1-'Calculations Etc'!$B$17)</f>
        <v>1.6856047242351572E-2</v>
      </c>
      <c r="T2" s="4">
        <f>T$5/(1-'Calculations Etc'!$B$17)</f>
        <v>1.6856047242351572E-2</v>
      </c>
      <c r="U2" s="4">
        <f>U$5/(1-'Calculations Etc'!$B$17)</f>
        <v>1.6856047242351572E-2</v>
      </c>
      <c r="V2" s="4">
        <f>V$5/(1-'Calculations Etc'!$B$17)</f>
        <v>1.6856047242351572E-2</v>
      </c>
      <c r="W2" s="4">
        <f>W$5/(1-'Calculations Etc'!$B$17)</f>
        <v>1.6856047242351572E-2</v>
      </c>
      <c r="X2" s="4">
        <f>X$5/(1-'Calculations Etc'!$B$17)</f>
        <v>1.6856047242351572E-2</v>
      </c>
      <c r="Y2" s="4">
        <f>Y$5/(1-'Calculations Etc'!$B$17)</f>
        <v>1.6856047242351572E-2</v>
      </c>
      <c r="Z2" s="4">
        <f>Z$5/(1-'Calculations Etc'!$B$17)</f>
        <v>1.6856047242351572E-2</v>
      </c>
      <c r="AA2" s="4">
        <f>AA$5/(1-'Calculations Etc'!$B$17)</f>
        <v>1.6856047242351572E-2</v>
      </c>
      <c r="AB2" s="4">
        <f>AB$5/(1-'Calculations Etc'!$B$17)</f>
        <v>1.6856047242351572E-2</v>
      </c>
      <c r="AC2" s="4">
        <f>AC$5/(1-'Calculations Etc'!$B$17)</f>
        <v>1.6856047242351572E-2</v>
      </c>
      <c r="AD2" s="4">
        <f>AD$5/(1-'Calculations Etc'!$B$17)</f>
        <v>1.6856047242351572E-2</v>
      </c>
      <c r="AE2" s="4">
        <f>AE$5/(1-'Calculations Etc'!$B$17)</f>
        <v>1.6856047242351572E-2</v>
      </c>
      <c r="AF2" s="4">
        <f>AE2</f>
        <v>1.6856047242351572E-2</v>
      </c>
      <c r="AG2" s="4">
        <f t="shared" ref="AG2:AY8" si="0">AF2</f>
        <v>1.6856047242351572E-2</v>
      </c>
      <c r="AH2" s="4">
        <f t="shared" si="0"/>
        <v>1.6856047242351572E-2</v>
      </c>
      <c r="AI2" s="4">
        <f t="shared" si="0"/>
        <v>1.6856047242351572E-2</v>
      </c>
      <c r="AJ2" s="4">
        <f t="shared" si="0"/>
        <v>1.6856047242351572E-2</v>
      </c>
      <c r="AK2" s="4">
        <f t="shared" si="0"/>
        <v>1.6856047242351572E-2</v>
      </c>
      <c r="AL2" s="4">
        <f t="shared" si="0"/>
        <v>1.6856047242351572E-2</v>
      </c>
      <c r="AM2" s="4">
        <f t="shared" si="0"/>
        <v>1.6856047242351572E-2</v>
      </c>
      <c r="AN2" s="4">
        <f t="shared" si="0"/>
        <v>1.6856047242351572E-2</v>
      </c>
      <c r="AO2" s="4">
        <f t="shared" si="0"/>
        <v>1.6856047242351572E-2</v>
      </c>
      <c r="AP2" s="4">
        <f t="shared" si="0"/>
        <v>1.6856047242351572E-2</v>
      </c>
      <c r="AQ2" s="4">
        <f t="shared" si="0"/>
        <v>1.6856047242351572E-2</v>
      </c>
      <c r="AR2" s="4">
        <f t="shared" si="0"/>
        <v>1.6856047242351572E-2</v>
      </c>
      <c r="AS2" s="4">
        <f t="shared" si="0"/>
        <v>1.6856047242351572E-2</v>
      </c>
      <c r="AT2" s="4">
        <f t="shared" si="0"/>
        <v>1.6856047242351572E-2</v>
      </c>
      <c r="AU2" s="4">
        <f t="shared" si="0"/>
        <v>1.6856047242351572E-2</v>
      </c>
      <c r="AV2" s="4">
        <f t="shared" si="0"/>
        <v>1.6856047242351572E-2</v>
      </c>
      <c r="AW2" s="4">
        <f t="shared" si="0"/>
        <v>1.6856047242351572E-2</v>
      </c>
      <c r="AX2" s="4">
        <f t="shared" si="0"/>
        <v>1.6856047242351572E-2</v>
      </c>
      <c r="AY2" s="4">
        <f t="shared" si="0"/>
        <v>1.6856047242351572E-2</v>
      </c>
    </row>
    <row r="3" spans="1:51">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s="4">
        <f t="shared" ref="AF3:AU8" si="1">AE3</f>
        <v>0</v>
      </c>
      <c r="AG3" s="4">
        <f t="shared" si="1"/>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0"/>
        <v>0</v>
      </c>
      <c r="AW3" s="4">
        <f t="shared" si="0"/>
        <v>0</v>
      </c>
      <c r="AX3" s="4">
        <f t="shared" si="0"/>
        <v>0</v>
      </c>
      <c r="AY3" s="4">
        <f t="shared" si="0"/>
        <v>0</v>
      </c>
    </row>
    <row r="4" spans="1:51">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s="4">
        <f t="shared" si="1"/>
        <v>0</v>
      </c>
      <c r="AG4" s="4">
        <f t="shared" si="0"/>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row>
    <row r="5" spans="1:51">
      <c r="A5" t="s">
        <v>115</v>
      </c>
      <c r="B5" s="4">
        <f>INDEX('AEO 2022 Table 7'!$C$52:$AI$52,MATCH(B$1,'AEO 2022 Table 7'!$C$1:$AI$1,0))/10^3*'Calculations Etc'!$C$8</f>
        <v>5.2454271866069326E-3</v>
      </c>
      <c r="C5" s="4">
        <f t="shared" ref="C5:AE5" si="2">B5</f>
        <v>5.2454271866069326E-3</v>
      </c>
      <c r="D5" s="4">
        <f t="shared" si="2"/>
        <v>5.2454271866069326E-3</v>
      </c>
      <c r="E5" s="4">
        <f t="shared" si="2"/>
        <v>5.2454271866069326E-3</v>
      </c>
      <c r="F5" s="4">
        <f t="shared" si="2"/>
        <v>5.2454271866069326E-3</v>
      </c>
      <c r="G5" s="4">
        <f t="shared" si="2"/>
        <v>5.2454271866069326E-3</v>
      </c>
      <c r="H5" s="4">
        <f t="shared" si="2"/>
        <v>5.2454271866069326E-3</v>
      </c>
      <c r="I5" s="4">
        <f t="shared" si="2"/>
        <v>5.2454271866069326E-3</v>
      </c>
      <c r="J5" s="4">
        <f t="shared" si="2"/>
        <v>5.2454271866069326E-3</v>
      </c>
      <c r="K5" s="4">
        <f t="shared" si="2"/>
        <v>5.2454271866069326E-3</v>
      </c>
      <c r="L5" s="4">
        <f t="shared" si="2"/>
        <v>5.2454271866069326E-3</v>
      </c>
      <c r="M5" s="4">
        <f t="shared" si="2"/>
        <v>5.2454271866069326E-3</v>
      </c>
      <c r="N5" s="4">
        <f t="shared" si="2"/>
        <v>5.2454271866069326E-3</v>
      </c>
      <c r="O5" s="4">
        <f t="shared" si="2"/>
        <v>5.2454271866069326E-3</v>
      </c>
      <c r="P5" s="4">
        <f t="shared" si="2"/>
        <v>5.2454271866069326E-3</v>
      </c>
      <c r="Q5" s="4">
        <f t="shared" si="2"/>
        <v>5.2454271866069326E-3</v>
      </c>
      <c r="R5" s="4">
        <f t="shared" si="2"/>
        <v>5.2454271866069326E-3</v>
      </c>
      <c r="S5" s="4">
        <f t="shared" si="2"/>
        <v>5.2454271866069326E-3</v>
      </c>
      <c r="T5" s="4">
        <f t="shared" si="2"/>
        <v>5.2454271866069326E-3</v>
      </c>
      <c r="U5" s="4">
        <f t="shared" si="2"/>
        <v>5.2454271866069326E-3</v>
      </c>
      <c r="V5" s="4">
        <f t="shared" si="2"/>
        <v>5.2454271866069326E-3</v>
      </c>
      <c r="W5" s="4">
        <f t="shared" si="2"/>
        <v>5.2454271866069326E-3</v>
      </c>
      <c r="X5" s="4">
        <f t="shared" si="2"/>
        <v>5.2454271866069326E-3</v>
      </c>
      <c r="Y5" s="4">
        <f t="shared" si="2"/>
        <v>5.2454271866069326E-3</v>
      </c>
      <c r="Z5" s="4">
        <f t="shared" si="2"/>
        <v>5.2454271866069326E-3</v>
      </c>
      <c r="AA5" s="4">
        <f t="shared" si="2"/>
        <v>5.2454271866069326E-3</v>
      </c>
      <c r="AB5" s="4">
        <f t="shared" si="2"/>
        <v>5.2454271866069326E-3</v>
      </c>
      <c r="AC5" s="4">
        <f t="shared" si="2"/>
        <v>5.2454271866069326E-3</v>
      </c>
      <c r="AD5" s="4">
        <f t="shared" si="2"/>
        <v>5.2454271866069326E-3</v>
      </c>
      <c r="AE5" s="4">
        <f t="shared" si="2"/>
        <v>5.2454271866069326E-3</v>
      </c>
      <c r="AF5" s="4">
        <f t="shared" si="1"/>
        <v>5.2454271866069326E-3</v>
      </c>
      <c r="AG5" s="4">
        <f t="shared" si="0"/>
        <v>5.2454271866069326E-3</v>
      </c>
      <c r="AH5" s="4">
        <f t="shared" si="0"/>
        <v>5.2454271866069326E-3</v>
      </c>
      <c r="AI5" s="4">
        <f t="shared" si="0"/>
        <v>5.2454271866069326E-3</v>
      </c>
      <c r="AJ5" s="4">
        <f t="shared" si="0"/>
        <v>5.2454271866069326E-3</v>
      </c>
      <c r="AK5" s="4">
        <f t="shared" si="0"/>
        <v>5.2454271866069326E-3</v>
      </c>
      <c r="AL5" s="4">
        <f t="shared" si="0"/>
        <v>5.2454271866069326E-3</v>
      </c>
      <c r="AM5" s="4">
        <f t="shared" si="0"/>
        <v>5.2454271866069326E-3</v>
      </c>
      <c r="AN5" s="4">
        <f t="shared" si="0"/>
        <v>5.2454271866069326E-3</v>
      </c>
      <c r="AO5" s="4">
        <f t="shared" si="0"/>
        <v>5.2454271866069326E-3</v>
      </c>
      <c r="AP5" s="4">
        <f t="shared" si="0"/>
        <v>5.2454271866069326E-3</v>
      </c>
      <c r="AQ5" s="4">
        <f t="shared" si="0"/>
        <v>5.2454271866069326E-3</v>
      </c>
      <c r="AR5" s="4">
        <f t="shared" si="0"/>
        <v>5.2454271866069326E-3</v>
      </c>
      <c r="AS5" s="4">
        <f t="shared" si="0"/>
        <v>5.2454271866069326E-3</v>
      </c>
      <c r="AT5" s="4">
        <f t="shared" si="0"/>
        <v>5.2454271866069326E-3</v>
      </c>
      <c r="AU5" s="4">
        <f t="shared" si="0"/>
        <v>5.2454271866069326E-3</v>
      </c>
      <c r="AV5" s="4">
        <f t="shared" si="0"/>
        <v>5.2454271866069326E-3</v>
      </c>
      <c r="AW5" s="4">
        <f t="shared" si="0"/>
        <v>5.2454271866069326E-3</v>
      </c>
      <c r="AX5" s="4">
        <f t="shared" si="0"/>
        <v>5.2454271866069326E-3</v>
      </c>
      <c r="AY5" s="4">
        <f t="shared" si="0"/>
        <v>5.2454271866069326E-3</v>
      </c>
    </row>
    <row r="6" spans="1:51">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s="4">
        <f t="shared" si="1"/>
        <v>0</v>
      </c>
      <c r="AG6" s="4">
        <f t="shared" si="0"/>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row>
    <row r="7" spans="1:51">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s="4">
        <f t="shared" si="1"/>
        <v>0</v>
      </c>
      <c r="AG7" s="4">
        <f t="shared" si="0"/>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row>
    <row r="8" spans="1:51">
      <c r="A8" t="s">
        <v>854</v>
      </c>
      <c r="B8" s="4">
        <f>B$5*'Calculations Etc'!$B$35</f>
        <v>1.5736281559820795E-2</v>
      </c>
      <c r="C8" s="4">
        <f>C$5*'Calculations Etc'!$B$35</f>
        <v>1.5736281559820795E-2</v>
      </c>
      <c r="D8" s="4">
        <f>D$5*'Calculations Etc'!$B$35</f>
        <v>1.5736281559820795E-2</v>
      </c>
      <c r="E8" s="4">
        <f>E$5*'Calculations Etc'!$B$35</f>
        <v>1.5736281559820795E-2</v>
      </c>
      <c r="F8" s="4">
        <f>F$5*'Calculations Etc'!$B$35</f>
        <v>1.5736281559820795E-2</v>
      </c>
      <c r="G8" s="4">
        <f>G$5*'Calculations Etc'!$B$35</f>
        <v>1.5736281559820795E-2</v>
      </c>
      <c r="H8" s="4">
        <f>H$5*'Calculations Etc'!$B$35</f>
        <v>1.5736281559820795E-2</v>
      </c>
      <c r="I8" s="4">
        <f>I$5*'Calculations Etc'!$B$35</f>
        <v>1.5736281559820795E-2</v>
      </c>
      <c r="J8" s="4">
        <f>J$5*'Calculations Etc'!$B$35</f>
        <v>1.5736281559820795E-2</v>
      </c>
      <c r="K8" s="4">
        <f>K$5*'Calculations Etc'!$B$35</f>
        <v>1.5736281559820795E-2</v>
      </c>
      <c r="L8" s="4">
        <f>L$5*'Calculations Etc'!$B$35</f>
        <v>1.5736281559820795E-2</v>
      </c>
      <c r="M8" s="4">
        <f>M$5*'Calculations Etc'!$B$35</f>
        <v>1.5736281559820795E-2</v>
      </c>
      <c r="N8" s="4">
        <f>N$5*'Calculations Etc'!$B$35</f>
        <v>1.5736281559820795E-2</v>
      </c>
      <c r="O8" s="4">
        <f>O$5*'Calculations Etc'!$B$35</f>
        <v>1.5736281559820795E-2</v>
      </c>
      <c r="P8" s="4">
        <f>P$5*'Calculations Etc'!$B$35</f>
        <v>1.5736281559820795E-2</v>
      </c>
      <c r="Q8" s="4">
        <f>Q$5*'Calculations Etc'!$B$35</f>
        <v>1.5736281559820795E-2</v>
      </c>
      <c r="R8" s="4">
        <f>R$5*'Calculations Etc'!$B$35</f>
        <v>1.5736281559820795E-2</v>
      </c>
      <c r="S8" s="4">
        <f>S$5*'Calculations Etc'!$B$35</f>
        <v>1.5736281559820795E-2</v>
      </c>
      <c r="T8" s="4">
        <f>T$5*'Calculations Etc'!$B$35</f>
        <v>1.5736281559820795E-2</v>
      </c>
      <c r="U8" s="4">
        <f>U$5*'Calculations Etc'!$B$35</f>
        <v>1.5736281559820795E-2</v>
      </c>
      <c r="V8" s="4">
        <f>V$5*'Calculations Etc'!$B$35</f>
        <v>1.5736281559820795E-2</v>
      </c>
      <c r="W8" s="4">
        <f>W$5*'Calculations Etc'!$B$35</f>
        <v>1.5736281559820795E-2</v>
      </c>
      <c r="X8" s="4">
        <f>X$5*'Calculations Etc'!$B$35</f>
        <v>1.5736281559820795E-2</v>
      </c>
      <c r="Y8" s="4">
        <f>Y$5*'Calculations Etc'!$B$35</f>
        <v>1.5736281559820795E-2</v>
      </c>
      <c r="Z8" s="4">
        <f>Z$5*'Calculations Etc'!$B$35</f>
        <v>1.5736281559820795E-2</v>
      </c>
      <c r="AA8" s="4">
        <f>AA$5*'Calculations Etc'!$B$35</f>
        <v>1.5736281559820795E-2</v>
      </c>
      <c r="AB8" s="4">
        <f>AB$5*'Calculations Etc'!$B$35</f>
        <v>1.5736281559820795E-2</v>
      </c>
      <c r="AC8" s="4">
        <f>AC$5*'Calculations Etc'!$B$35</f>
        <v>1.5736281559820795E-2</v>
      </c>
      <c r="AD8" s="4">
        <f>AD$5*'Calculations Etc'!$B$35</f>
        <v>1.5736281559820795E-2</v>
      </c>
      <c r="AE8" s="4">
        <f>AE$5*'Calculations Etc'!$B$35</f>
        <v>1.5736281559820795E-2</v>
      </c>
      <c r="AF8" s="4">
        <f t="shared" si="1"/>
        <v>1.5736281559820795E-2</v>
      </c>
      <c r="AG8" s="4">
        <f t="shared" si="0"/>
        <v>1.5736281559820795E-2</v>
      </c>
      <c r="AH8" s="4">
        <f t="shared" si="0"/>
        <v>1.5736281559820795E-2</v>
      </c>
      <c r="AI8" s="4">
        <f t="shared" si="0"/>
        <v>1.5736281559820795E-2</v>
      </c>
      <c r="AJ8" s="4">
        <f t="shared" si="0"/>
        <v>1.5736281559820795E-2</v>
      </c>
      <c r="AK8" s="4">
        <f t="shared" si="0"/>
        <v>1.5736281559820795E-2</v>
      </c>
      <c r="AL8" s="4">
        <f t="shared" si="0"/>
        <v>1.5736281559820795E-2</v>
      </c>
      <c r="AM8" s="4">
        <f t="shared" si="0"/>
        <v>1.5736281559820795E-2</v>
      </c>
      <c r="AN8" s="4">
        <f t="shared" si="0"/>
        <v>1.5736281559820795E-2</v>
      </c>
      <c r="AO8" s="4">
        <f t="shared" si="0"/>
        <v>1.5736281559820795E-2</v>
      </c>
      <c r="AP8" s="4">
        <f t="shared" si="0"/>
        <v>1.5736281559820795E-2</v>
      </c>
      <c r="AQ8" s="4">
        <f t="shared" si="0"/>
        <v>1.5736281559820795E-2</v>
      </c>
      <c r="AR8" s="4">
        <f t="shared" si="0"/>
        <v>1.5736281559820795E-2</v>
      </c>
      <c r="AS8" s="4">
        <f t="shared" si="0"/>
        <v>1.5736281559820795E-2</v>
      </c>
      <c r="AT8" s="4">
        <f t="shared" si="0"/>
        <v>1.5736281559820795E-2</v>
      </c>
      <c r="AU8" s="4">
        <f t="shared" si="0"/>
        <v>1.5736281559820795E-2</v>
      </c>
      <c r="AV8" s="4">
        <f t="shared" si="0"/>
        <v>1.5736281559820795E-2</v>
      </c>
      <c r="AW8" s="4">
        <f t="shared" si="0"/>
        <v>1.5736281559820795E-2</v>
      </c>
      <c r="AX8" s="4">
        <f t="shared" si="0"/>
        <v>1.5736281559820795E-2</v>
      </c>
      <c r="AY8" s="4">
        <f t="shared" si="0"/>
        <v>1.5736281559820795E-2</v>
      </c>
    </row>
    <row r="9" spans="1:51">
      <c r="AI9" s="4"/>
      <c r="AJ9" s="4"/>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sheetPr>
  <dimension ref="A1:AY8"/>
  <sheetViews>
    <sheetView topLeftCell="D1" workbookViewId="0">
      <selection activeCell="AF1" sqref="AF1:AY8"/>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s="4">
        <f>B$4/(1-'Calculations Etc'!$B$16)</f>
        <v>4.5678462664228052E-3</v>
      </c>
      <c r="C2" s="4">
        <f>C$4/(1-'Calculations Etc'!$B$16)</f>
        <v>4.5678462664228052E-3</v>
      </c>
      <c r="D2" s="4">
        <f>D$4/(1-'Calculations Etc'!$B$16)</f>
        <v>4.5678462664228052E-3</v>
      </c>
      <c r="E2" s="4">
        <f>E$4/(1-'Calculations Etc'!$B$16)</f>
        <v>4.5678462664228052E-3</v>
      </c>
      <c r="F2" s="4">
        <f>F$4/(1-'Calculations Etc'!$B$16)</f>
        <v>4.5678462664228052E-3</v>
      </c>
      <c r="G2" s="4">
        <f>G$4/(1-'Calculations Etc'!$B$16)</f>
        <v>4.5678462664228052E-3</v>
      </c>
      <c r="H2" s="4">
        <f>H$4/(1-'Calculations Etc'!$B$16)</f>
        <v>4.5678462664228052E-3</v>
      </c>
      <c r="I2" s="4">
        <f>I$4/(1-'Calculations Etc'!$B$16)</f>
        <v>4.5678462664228052E-3</v>
      </c>
      <c r="J2" s="4">
        <f>J$4/(1-'Calculations Etc'!$B$16)</f>
        <v>4.5678462664228052E-3</v>
      </c>
      <c r="K2" s="4">
        <f>K$4/(1-'Calculations Etc'!$B$16)</f>
        <v>4.5678462664228052E-3</v>
      </c>
      <c r="L2" s="4">
        <f>L$4/(1-'Calculations Etc'!$B$16)</f>
        <v>4.5678462664228052E-3</v>
      </c>
      <c r="M2" s="4">
        <f>M$4/(1-'Calculations Etc'!$B$16)</f>
        <v>4.5678462664228052E-3</v>
      </c>
      <c r="N2" s="4">
        <f>N$4/(1-'Calculations Etc'!$B$16)</f>
        <v>4.5678462664228052E-3</v>
      </c>
      <c r="O2" s="4">
        <f>O$4/(1-'Calculations Etc'!$B$16)</f>
        <v>4.5678462664228052E-3</v>
      </c>
      <c r="P2" s="4">
        <f>P$4/(1-'Calculations Etc'!$B$16)</f>
        <v>4.5678462664228052E-3</v>
      </c>
      <c r="Q2" s="4">
        <f>Q$4/(1-'Calculations Etc'!$B$16)</f>
        <v>4.5678462664228052E-3</v>
      </c>
      <c r="R2" s="4">
        <f>R$4/(1-'Calculations Etc'!$B$16)</f>
        <v>4.5678462664228052E-3</v>
      </c>
      <c r="S2" s="4">
        <f>S$4/(1-'Calculations Etc'!$B$16)</f>
        <v>4.5678462664228052E-3</v>
      </c>
      <c r="T2" s="4">
        <f>T$4/(1-'Calculations Etc'!$B$16)</f>
        <v>4.5678462664228052E-3</v>
      </c>
      <c r="U2" s="4">
        <f>U$4/(1-'Calculations Etc'!$B$16)</f>
        <v>4.5678462664228052E-3</v>
      </c>
      <c r="V2" s="4">
        <f>V$4/(1-'Calculations Etc'!$B$16)</f>
        <v>4.5678462664228052E-3</v>
      </c>
      <c r="W2" s="4">
        <f>W$4/(1-'Calculations Etc'!$B$16)</f>
        <v>4.5678462664228052E-3</v>
      </c>
      <c r="X2" s="4">
        <f>X$4/(1-'Calculations Etc'!$B$16)</f>
        <v>4.5678462664228052E-3</v>
      </c>
      <c r="Y2" s="4">
        <f>Y$4/(1-'Calculations Etc'!$B$16)</f>
        <v>4.5678462664228052E-3</v>
      </c>
      <c r="Z2" s="4">
        <f>Z$4/(1-'Calculations Etc'!$B$16)</f>
        <v>4.5678462664228052E-3</v>
      </c>
      <c r="AA2" s="4">
        <f>AA$4/(1-'Calculations Etc'!$B$16)</f>
        <v>4.5678462664228052E-3</v>
      </c>
      <c r="AB2" s="4">
        <f>AB$4/(1-'Calculations Etc'!$B$16)</f>
        <v>4.5678462664228052E-3</v>
      </c>
      <c r="AC2" s="4">
        <f>AC$4/(1-'Calculations Etc'!$B$16)</f>
        <v>4.5678462664228052E-3</v>
      </c>
      <c r="AD2" s="4">
        <f>AD$4/(1-'Calculations Etc'!$B$16)</f>
        <v>4.5678462664228052E-3</v>
      </c>
      <c r="AE2" s="4">
        <f>AE$4/(1-'Calculations Etc'!$B$16)</f>
        <v>4.5678462664228052E-3</v>
      </c>
      <c r="AF2" s="4">
        <f>AE2</f>
        <v>4.5678462664228052E-3</v>
      </c>
      <c r="AG2" s="4">
        <f t="shared" ref="AG2:AY8" si="0">AF2</f>
        <v>4.5678462664228052E-3</v>
      </c>
      <c r="AH2" s="4">
        <f t="shared" si="0"/>
        <v>4.5678462664228052E-3</v>
      </c>
      <c r="AI2" s="4">
        <f t="shared" si="0"/>
        <v>4.5678462664228052E-3</v>
      </c>
      <c r="AJ2" s="4">
        <f t="shared" si="0"/>
        <v>4.5678462664228052E-3</v>
      </c>
      <c r="AK2" s="4">
        <f t="shared" si="0"/>
        <v>4.5678462664228052E-3</v>
      </c>
      <c r="AL2" s="4">
        <f t="shared" si="0"/>
        <v>4.5678462664228052E-3</v>
      </c>
      <c r="AM2" s="4">
        <f t="shared" si="0"/>
        <v>4.5678462664228052E-3</v>
      </c>
      <c r="AN2" s="4">
        <f t="shared" si="0"/>
        <v>4.5678462664228052E-3</v>
      </c>
      <c r="AO2" s="4">
        <f t="shared" si="0"/>
        <v>4.5678462664228052E-3</v>
      </c>
      <c r="AP2" s="4">
        <f t="shared" si="0"/>
        <v>4.5678462664228052E-3</v>
      </c>
      <c r="AQ2" s="4">
        <f t="shared" si="0"/>
        <v>4.5678462664228052E-3</v>
      </c>
      <c r="AR2" s="4">
        <f t="shared" si="0"/>
        <v>4.5678462664228052E-3</v>
      </c>
      <c r="AS2" s="4">
        <f t="shared" si="0"/>
        <v>4.5678462664228052E-3</v>
      </c>
      <c r="AT2" s="4">
        <f t="shared" si="0"/>
        <v>4.5678462664228052E-3</v>
      </c>
      <c r="AU2" s="4">
        <f t="shared" si="0"/>
        <v>4.5678462664228052E-3</v>
      </c>
      <c r="AV2" s="4">
        <f t="shared" si="0"/>
        <v>4.5678462664228052E-3</v>
      </c>
      <c r="AW2" s="4">
        <f t="shared" si="0"/>
        <v>4.5678462664228052E-3</v>
      </c>
      <c r="AX2" s="4">
        <f t="shared" si="0"/>
        <v>4.5678462664228052E-3</v>
      </c>
      <c r="AY2" s="4">
        <f t="shared" si="0"/>
        <v>4.5678462664228052E-3</v>
      </c>
    </row>
    <row r="3" spans="1:51">
      <c r="A3" t="s">
        <v>113</v>
      </c>
      <c r="B3" s="4">
        <f t="shared" ref="B3:AE3" si="1">B$4</f>
        <v>1.4345302324303027E-3</v>
      </c>
      <c r="C3" s="4">
        <f t="shared" si="1"/>
        <v>1.4345302324303027E-3</v>
      </c>
      <c r="D3" s="4">
        <f t="shared" si="1"/>
        <v>1.4345302324303027E-3</v>
      </c>
      <c r="E3" s="4">
        <f t="shared" si="1"/>
        <v>1.4345302324303027E-3</v>
      </c>
      <c r="F3" s="4">
        <f t="shared" si="1"/>
        <v>1.4345302324303027E-3</v>
      </c>
      <c r="G3" s="4">
        <f t="shared" si="1"/>
        <v>1.4345302324303027E-3</v>
      </c>
      <c r="H3" s="4">
        <f t="shared" si="1"/>
        <v>1.4345302324303027E-3</v>
      </c>
      <c r="I3" s="4">
        <f t="shared" si="1"/>
        <v>1.4345302324303027E-3</v>
      </c>
      <c r="J3" s="4">
        <f t="shared" si="1"/>
        <v>1.4345302324303027E-3</v>
      </c>
      <c r="K3" s="4">
        <f t="shared" si="1"/>
        <v>1.4345302324303027E-3</v>
      </c>
      <c r="L3" s="4">
        <f t="shared" si="1"/>
        <v>1.4345302324303027E-3</v>
      </c>
      <c r="M3" s="4">
        <f t="shared" si="1"/>
        <v>1.4345302324303027E-3</v>
      </c>
      <c r="N3" s="4">
        <f t="shared" si="1"/>
        <v>1.4345302324303027E-3</v>
      </c>
      <c r="O3" s="4">
        <f t="shared" si="1"/>
        <v>1.4345302324303027E-3</v>
      </c>
      <c r="P3" s="4">
        <f t="shared" si="1"/>
        <v>1.4345302324303027E-3</v>
      </c>
      <c r="Q3" s="4">
        <f t="shared" si="1"/>
        <v>1.4345302324303027E-3</v>
      </c>
      <c r="R3" s="4">
        <f t="shared" si="1"/>
        <v>1.4345302324303027E-3</v>
      </c>
      <c r="S3" s="4">
        <f t="shared" si="1"/>
        <v>1.4345302324303027E-3</v>
      </c>
      <c r="T3" s="4">
        <f t="shared" si="1"/>
        <v>1.4345302324303027E-3</v>
      </c>
      <c r="U3" s="4">
        <f t="shared" si="1"/>
        <v>1.4345302324303027E-3</v>
      </c>
      <c r="V3" s="4">
        <f t="shared" si="1"/>
        <v>1.4345302324303027E-3</v>
      </c>
      <c r="W3" s="4">
        <f t="shared" si="1"/>
        <v>1.4345302324303027E-3</v>
      </c>
      <c r="X3" s="4">
        <f t="shared" si="1"/>
        <v>1.4345302324303027E-3</v>
      </c>
      <c r="Y3" s="4">
        <f t="shared" si="1"/>
        <v>1.4345302324303027E-3</v>
      </c>
      <c r="Z3" s="4">
        <f t="shared" si="1"/>
        <v>1.4345302324303027E-3</v>
      </c>
      <c r="AA3" s="4">
        <f t="shared" si="1"/>
        <v>1.4345302324303027E-3</v>
      </c>
      <c r="AB3" s="4">
        <f t="shared" si="1"/>
        <v>1.4345302324303027E-3</v>
      </c>
      <c r="AC3" s="4">
        <f t="shared" si="1"/>
        <v>1.4345302324303027E-3</v>
      </c>
      <c r="AD3" s="4">
        <f t="shared" si="1"/>
        <v>1.4345302324303027E-3</v>
      </c>
      <c r="AE3" s="4">
        <f t="shared" si="1"/>
        <v>1.4345302324303027E-3</v>
      </c>
      <c r="AF3" s="4">
        <f t="shared" ref="AF3:AU8" si="2">AE3</f>
        <v>1.4345302324303027E-3</v>
      </c>
      <c r="AG3" s="4">
        <f t="shared" si="2"/>
        <v>1.4345302324303027E-3</v>
      </c>
      <c r="AH3" s="4">
        <f t="shared" si="2"/>
        <v>1.4345302324303027E-3</v>
      </c>
      <c r="AI3" s="4">
        <f t="shared" si="2"/>
        <v>1.4345302324303027E-3</v>
      </c>
      <c r="AJ3" s="4">
        <f t="shared" si="2"/>
        <v>1.4345302324303027E-3</v>
      </c>
      <c r="AK3" s="4">
        <f t="shared" si="2"/>
        <v>1.4345302324303027E-3</v>
      </c>
      <c r="AL3" s="4">
        <f t="shared" si="2"/>
        <v>1.4345302324303027E-3</v>
      </c>
      <c r="AM3" s="4">
        <f t="shared" si="2"/>
        <v>1.4345302324303027E-3</v>
      </c>
      <c r="AN3" s="4">
        <f t="shared" si="2"/>
        <v>1.4345302324303027E-3</v>
      </c>
      <c r="AO3" s="4">
        <f t="shared" si="2"/>
        <v>1.4345302324303027E-3</v>
      </c>
      <c r="AP3" s="4">
        <f t="shared" si="2"/>
        <v>1.4345302324303027E-3</v>
      </c>
      <c r="AQ3" s="4">
        <f t="shared" si="2"/>
        <v>1.4345302324303027E-3</v>
      </c>
      <c r="AR3" s="4">
        <f t="shared" si="2"/>
        <v>1.4345302324303027E-3</v>
      </c>
      <c r="AS3" s="4">
        <f t="shared" si="2"/>
        <v>1.4345302324303027E-3</v>
      </c>
      <c r="AT3" s="4">
        <f t="shared" si="2"/>
        <v>1.4345302324303027E-3</v>
      </c>
      <c r="AU3" s="4">
        <f t="shared" si="2"/>
        <v>1.4345302324303027E-3</v>
      </c>
      <c r="AV3" s="4">
        <f t="shared" si="0"/>
        <v>1.4345302324303027E-3</v>
      </c>
      <c r="AW3" s="4">
        <f t="shared" si="0"/>
        <v>1.4345302324303027E-3</v>
      </c>
      <c r="AX3" s="4">
        <f t="shared" si="0"/>
        <v>1.4345302324303027E-3</v>
      </c>
      <c r="AY3" s="4">
        <f t="shared" si="0"/>
        <v>1.4345302324303027E-3</v>
      </c>
    </row>
    <row r="4" spans="1:51">
      <c r="A4" t="s">
        <v>114</v>
      </c>
      <c r="B4" s="34">
        <f>'SYFAFE-passenger'!D7</f>
        <v>1.4345302324303027E-3</v>
      </c>
      <c r="C4" s="34">
        <f>$B$4</f>
        <v>1.4345302324303027E-3</v>
      </c>
      <c r="D4" s="34">
        <f t="shared" ref="D4:AE4" si="3">$B$4</f>
        <v>1.4345302324303027E-3</v>
      </c>
      <c r="E4" s="34">
        <f t="shared" si="3"/>
        <v>1.4345302324303027E-3</v>
      </c>
      <c r="F4" s="34">
        <f t="shared" si="3"/>
        <v>1.4345302324303027E-3</v>
      </c>
      <c r="G4" s="34">
        <f t="shared" si="3"/>
        <v>1.4345302324303027E-3</v>
      </c>
      <c r="H4" s="34">
        <f t="shared" si="3"/>
        <v>1.4345302324303027E-3</v>
      </c>
      <c r="I4" s="34">
        <f t="shared" si="3"/>
        <v>1.4345302324303027E-3</v>
      </c>
      <c r="J4" s="34">
        <f t="shared" si="3"/>
        <v>1.4345302324303027E-3</v>
      </c>
      <c r="K4" s="34">
        <f t="shared" si="3"/>
        <v>1.4345302324303027E-3</v>
      </c>
      <c r="L4" s="34">
        <f t="shared" si="3"/>
        <v>1.4345302324303027E-3</v>
      </c>
      <c r="M4" s="34">
        <f t="shared" si="3"/>
        <v>1.4345302324303027E-3</v>
      </c>
      <c r="N4" s="34">
        <f t="shared" si="3"/>
        <v>1.4345302324303027E-3</v>
      </c>
      <c r="O4" s="34">
        <f t="shared" si="3"/>
        <v>1.4345302324303027E-3</v>
      </c>
      <c r="P4" s="34">
        <f t="shared" si="3"/>
        <v>1.4345302324303027E-3</v>
      </c>
      <c r="Q4" s="34">
        <f t="shared" si="3"/>
        <v>1.4345302324303027E-3</v>
      </c>
      <c r="R4" s="34">
        <f t="shared" si="3"/>
        <v>1.4345302324303027E-3</v>
      </c>
      <c r="S4" s="34">
        <f t="shared" si="3"/>
        <v>1.4345302324303027E-3</v>
      </c>
      <c r="T4" s="34">
        <f t="shared" si="3"/>
        <v>1.4345302324303027E-3</v>
      </c>
      <c r="U4" s="34">
        <f t="shared" si="3"/>
        <v>1.4345302324303027E-3</v>
      </c>
      <c r="V4" s="34">
        <f t="shared" si="3"/>
        <v>1.4345302324303027E-3</v>
      </c>
      <c r="W4" s="34">
        <f t="shared" si="3"/>
        <v>1.4345302324303027E-3</v>
      </c>
      <c r="X4" s="34">
        <f t="shared" si="3"/>
        <v>1.4345302324303027E-3</v>
      </c>
      <c r="Y4" s="34">
        <f t="shared" si="3"/>
        <v>1.4345302324303027E-3</v>
      </c>
      <c r="Z4" s="34">
        <f t="shared" si="3"/>
        <v>1.4345302324303027E-3</v>
      </c>
      <c r="AA4" s="34">
        <f t="shared" si="3"/>
        <v>1.4345302324303027E-3</v>
      </c>
      <c r="AB4" s="34">
        <f t="shared" si="3"/>
        <v>1.4345302324303027E-3</v>
      </c>
      <c r="AC4" s="34">
        <f t="shared" si="3"/>
        <v>1.4345302324303027E-3</v>
      </c>
      <c r="AD4" s="34">
        <f t="shared" si="3"/>
        <v>1.4345302324303027E-3</v>
      </c>
      <c r="AE4" s="34">
        <f t="shared" si="3"/>
        <v>1.4345302324303027E-3</v>
      </c>
      <c r="AF4" s="4">
        <f t="shared" si="2"/>
        <v>1.4345302324303027E-3</v>
      </c>
      <c r="AG4" s="4">
        <f t="shared" si="0"/>
        <v>1.4345302324303027E-3</v>
      </c>
      <c r="AH4" s="4">
        <f t="shared" si="0"/>
        <v>1.4345302324303027E-3</v>
      </c>
      <c r="AI4" s="4">
        <f t="shared" si="0"/>
        <v>1.4345302324303027E-3</v>
      </c>
      <c r="AJ4" s="4">
        <f t="shared" si="0"/>
        <v>1.4345302324303027E-3</v>
      </c>
      <c r="AK4" s="4">
        <f t="shared" si="0"/>
        <v>1.4345302324303027E-3</v>
      </c>
      <c r="AL4" s="4">
        <f t="shared" si="0"/>
        <v>1.4345302324303027E-3</v>
      </c>
      <c r="AM4" s="4">
        <f t="shared" si="0"/>
        <v>1.4345302324303027E-3</v>
      </c>
      <c r="AN4" s="4">
        <f t="shared" si="0"/>
        <v>1.4345302324303027E-3</v>
      </c>
      <c r="AO4" s="4">
        <f t="shared" si="0"/>
        <v>1.4345302324303027E-3</v>
      </c>
      <c r="AP4" s="4">
        <f t="shared" si="0"/>
        <v>1.4345302324303027E-3</v>
      </c>
      <c r="AQ4" s="4">
        <f t="shared" si="0"/>
        <v>1.4345302324303027E-3</v>
      </c>
      <c r="AR4" s="4">
        <f t="shared" si="0"/>
        <v>1.4345302324303027E-3</v>
      </c>
      <c r="AS4" s="4">
        <f t="shared" si="0"/>
        <v>1.4345302324303027E-3</v>
      </c>
      <c r="AT4" s="4">
        <f t="shared" si="0"/>
        <v>1.4345302324303027E-3</v>
      </c>
      <c r="AU4" s="4">
        <f t="shared" si="0"/>
        <v>1.4345302324303027E-3</v>
      </c>
      <c r="AV4" s="4">
        <f t="shared" si="0"/>
        <v>1.4345302324303027E-3</v>
      </c>
      <c r="AW4" s="4">
        <f t="shared" si="0"/>
        <v>1.4345302324303027E-3</v>
      </c>
      <c r="AX4" s="4">
        <f t="shared" si="0"/>
        <v>1.4345302324303027E-3</v>
      </c>
      <c r="AY4" s="4">
        <f t="shared" si="0"/>
        <v>1.4345302324303027E-3</v>
      </c>
    </row>
    <row r="5" spans="1:51">
      <c r="A5" t="s">
        <v>115</v>
      </c>
      <c r="B5" s="4">
        <f t="shared" ref="B5:AE5" si="4">B$4</f>
        <v>1.4345302324303027E-3</v>
      </c>
      <c r="C5" s="4">
        <f t="shared" si="4"/>
        <v>1.4345302324303027E-3</v>
      </c>
      <c r="D5" s="4">
        <f t="shared" si="4"/>
        <v>1.4345302324303027E-3</v>
      </c>
      <c r="E5" s="4">
        <f t="shared" si="4"/>
        <v>1.4345302324303027E-3</v>
      </c>
      <c r="F5" s="4">
        <f t="shared" si="4"/>
        <v>1.4345302324303027E-3</v>
      </c>
      <c r="G5" s="4">
        <f t="shared" si="4"/>
        <v>1.4345302324303027E-3</v>
      </c>
      <c r="H5" s="4">
        <f t="shared" si="4"/>
        <v>1.4345302324303027E-3</v>
      </c>
      <c r="I5" s="4">
        <f t="shared" si="4"/>
        <v>1.4345302324303027E-3</v>
      </c>
      <c r="J5" s="4">
        <f t="shared" si="4"/>
        <v>1.4345302324303027E-3</v>
      </c>
      <c r="K5" s="4">
        <f t="shared" si="4"/>
        <v>1.4345302324303027E-3</v>
      </c>
      <c r="L5" s="4">
        <f t="shared" si="4"/>
        <v>1.4345302324303027E-3</v>
      </c>
      <c r="M5" s="4">
        <f t="shared" si="4"/>
        <v>1.4345302324303027E-3</v>
      </c>
      <c r="N5" s="4">
        <f t="shared" si="4"/>
        <v>1.4345302324303027E-3</v>
      </c>
      <c r="O5" s="4">
        <f t="shared" si="4"/>
        <v>1.4345302324303027E-3</v>
      </c>
      <c r="P5" s="4">
        <f t="shared" si="4"/>
        <v>1.4345302324303027E-3</v>
      </c>
      <c r="Q5" s="4">
        <f t="shared" si="4"/>
        <v>1.4345302324303027E-3</v>
      </c>
      <c r="R5" s="4">
        <f t="shared" si="4"/>
        <v>1.4345302324303027E-3</v>
      </c>
      <c r="S5" s="4">
        <f t="shared" si="4"/>
        <v>1.4345302324303027E-3</v>
      </c>
      <c r="T5" s="4">
        <f t="shared" si="4"/>
        <v>1.4345302324303027E-3</v>
      </c>
      <c r="U5" s="4">
        <f t="shared" si="4"/>
        <v>1.4345302324303027E-3</v>
      </c>
      <c r="V5" s="4">
        <f t="shared" si="4"/>
        <v>1.4345302324303027E-3</v>
      </c>
      <c r="W5" s="4">
        <f t="shared" si="4"/>
        <v>1.4345302324303027E-3</v>
      </c>
      <c r="X5" s="4">
        <f t="shared" si="4"/>
        <v>1.4345302324303027E-3</v>
      </c>
      <c r="Y5" s="4">
        <f t="shared" si="4"/>
        <v>1.4345302324303027E-3</v>
      </c>
      <c r="Z5" s="4">
        <f t="shared" si="4"/>
        <v>1.4345302324303027E-3</v>
      </c>
      <c r="AA5" s="4">
        <f t="shared" si="4"/>
        <v>1.4345302324303027E-3</v>
      </c>
      <c r="AB5" s="4">
        <f t="shared" si="4"/>
        <v>1.4345302324303027E-3</v>
      </c>
      <c r="AC5" s="4">
        <f t="shared" si="4"/>
        <v>1.4345302324303027E-3</v>
      </c>
      <c r="AD5" s="4">
        <f t="shared" si="4"/>
        <v>1.4345302324303027E-3</v>
      </c>
      <c r="AE5" s="4">
        <f t="shared" si="4"/>
        <v>1.4345302324303027E-3</v>
      </c>
      <c r="AF5" s="4">
        <f t="shared" si="2"/>
        <v>1.4345302324303027E-3</v>
      </c>
      <c r="AG5" s="4">
        <f t="shared" si="0"/>
        <v>1.4345302324303027E-3</v>
      </c>
      <c r="AH5" s="4">
        <f t="shared" si="0"/>
        <v>1.4345302324303027E-3</v>
      </c>
      <c r="AI5" s="4">
        <f t="shared" si="0"/>
        <v>1.4345302324303027E-3</v>
      </c>
      <c r="AJ5" s="4">
        <f t="shared" si="0"/>
        <v>1.4345302324303027E-3</v>
      </c>
      <c r="AK5" s="4">
        <f t="shared" si="0"/>
        <v>1.4345302324303027E-3</v>
      </c>
      <c r="AL5" s="4">
        <f t="shared" si="0"/>
        <v>1.4345302324303027E-3</v>
      </c>
      <c r="AM5" s="4">
        <f t="shared" si="0"/>
        <v>1.4345302324303027E-3</v>
      </c>
      <c r="AN5" s="4">
        <f t="shared" si="0"/>
        <v>1.4345302324303027E-3</v>
      </c>
      <c r="AO5" s="4">
        <f t="shared" si="0"/>
        <v>1.4345302324303027E-3</v>
      </c>
      <c r="AP5" s="4">
        <f t="shared" si="0"/>
        <v>1.4345302324303027E-3</v>
      </c>
      <c r="AQ5" s="4">
        <f t="shared" si="0"/>
        <v>1.4345302324303027E-3</v>
      </c>
      <c r="AR5" s="4">
        <f t="shared" si="0"/>
        <v>1.4345302324303027E-3</v>
      </c>
      <c r="AS5" s="4">
        <f t="shared" si="0"/>
        <v>1.4345302324303027E-3</v>
      </c>
      <c r="AT5" s="4">
        <f t="shared" si="0"/>
        <v>1.4345302324303027E-3</v>
      </c>
      <c r="AU5" s="4">
        <f t="shared" si="0"/>
        <v>1.4345302324303027E-3</v>
      </c>
      <c r="AV5" s="4">
        <f t="shared" si="0"/>
        <v>1.4345302324303027E-3</v>
      </c>
      <c r="AW5" s="4">
        <f t="shared" si="0"/>
        <v>1.4345302324303027E-3</v>
      </c>
      <c r="AX5" s="4">
        <f t="shared" si="0"/>
        <v>1.4345302324303027E-3</v>
      </c>
      <c r="AY5" s="4">
        <f t="shared" si="0"/>
        <v>1.4345302324303027E-3</v>
      </c>
    </row>
    <row r="6" spans="1:51">
      <c r="A6" t="s">
        <v>116</v>
      </c>
      <c r="B6" s="4">
        <f>B$4/(1-'Calculations Etc'!$B$16)*'Calculations Etc'!$B$20+B$4*(1-'Calculations Etc'!$B$20)</f>
        <v>3.1578540511261791E-3</v>
      </c>
      <c r="C6" s="4">
        <f>C$4/(1-'Calculations Etc'!$B$16)*'Calculations Etc'!$B$20+C$4*(1-'Calculations Etc'!$B$20)</f>
        <v>3.1578540511261791E-3</v>
      </c>
      <c r="D6" s="4">
        <f>D$4/(1-'Calculations Etc'!$B$16)*'Calculations Etc'!$B$20+D$4*(1-'Calculations Etc'!$B$20)</f>
        <v>3.1578540511261791E-3</v>
      </c>
      <c r="E6" s="4">
        <f>E$4/(1-'Calculations Etc'!$B$16)*'Calculations Etc'!$B$20+E$4*(1-'Calculations Etc'!$B$20)</f>
        <v>3.1578540511261791E-3</v>
      </c>
      <c r="F6" s="4">
        <f>F$4/(1-'Calculations Etc'!$B$16)*'Calculations Etc'!$B$20+F$4*(1-'Calculations Etc'!$B$20)</f>
        <v>3.1578540511261791E-3</v>
      </c>
      <c r="G6" s="4">
        <f>G$4/(1-'Calculations Etc'!$B$16)*'Calculations Etc'!$B$20+G$4*(1-'Calculations Etc'!$B$20)</f>
        <v>3.1578540511261791E-3</v>
      </c>
      <c r="H6" s="4">
        <f>H$4/(1-'Calculations Etc'!$B$16)*'Calculations Etc'!$B$20+H$4*(1-'Calculations Etc'!$B$20)</f>
        <v>3.1578540511261791E-3</v>
      </c>
      <c r="I6" s="4">
        <f>I$4/(1-'Calculations Etc'!$B$16)*'Calculations Etc'!$B$20+I$4*(1-'Calculations Etc'!$B$20)</f>
        <v>3.1578540511261791E-3</v>
      </c>
      <c r="J6" s="4">
        <f>J$4/(1-'Calculations Etc'!$B$16)*'Calculations Etc'!$B$20+J$4*(1-'Calculations Etc'!$B$20)</f>
        <v>3.1578540511261791E-3</v>
      </c>
      <c r="K6" s="4">
        <f>K$4/(1-'Calculations Etc'!$B$16)*'Calculations Etc'!$B$20+K$4*(1-'Calculations Etc'!$B$20)</f>
        <v>3.1578540511261791E-3</v>
      </c>
      <c r="L6" s="4">
        <f>L$4/(1-'Calculations Etc'!$B$16)*'Calculations Etc'!$B$20+L$4*(1-'Calculations Etc'!$B$20)</f>
        <v>3.1578540511261791E-3</v>
      </c>
      <c r="M6" s="4">
        <f>M$4/(1-'Calculations Etc'!$B$16)*'Calculations Etc'!$B$20+M$4*(1-'Calculations Etc'!$B$20)</f>
        <v>3.1578540511261791E-3</v>
      </c>
      <c r="N6" s="4">
        <f>N$4/(1-'Calculations Etc'!$B$16)*'Calculations Etc'!$B$20+N$4*(1-'Calculations Etc'!$B$20)</f>
        <v>3.1578540511261791E-3</v>
      </c>
      <c r="O6" s="4">
        <f>O$4/(1-'Calculations Etc'!$B$16)*'Calculations Etc'!$B$20+O$4*(1-'Calculations Etc'!$B$20)</f>
        <v>3.1578540511261791E-3</v>
      </c>
      <c r="P6" s="4">
        <f>P$4/(1-'Calculations Etc'!$B$16)*'Calculations Etc'!$B$20+P$4*(1-'Calculations Etc'!$B$20)</f>
        <v>3.1578540511261791E-3</v>
      </c>
      <c r="Q6" s="4">
        <f>Q$4/(1-'Calculations Etc'!$B$16)*'Calculations Etc'!$B$20+Q$4*(1-'Calculations Etc'!$B$20)</f>
        <v>3.1578540511261791E-3</v>
      </c>
      <c r="R6" s="4">
        <f>R$4/(1-'Calculations Etc'!$B$16)*'Calculations Etc'!$B$20+R$4*(1-'Calculations Etc'!$B$20)</f>
        <v>3.1578540511261791E-3</v>
      </c>
      <c r="S6" s="4">
        <f>S$4/(1-'Calculations Etc'!$B$16)*'Calculations Etc'!$B$20+S$4*(1-'Calculations Etc'!$B$20)</f>
        <v>3.1578540511261791E-3</v>
      </c>
      <c r="T6" s="4">
        <f>T$4/(1-'Calculations Etc'!$B$16)*'Calculations Etc'!$B$20+T$4*(1-'Calculations Etc'!$B$20)</f>
        <v>3.1578540511261791E-3</v>
      </c>
      <c r="U6" s="4">
        <f>U$4/(1-'Calculations Etc'!$B$16)*'Calculations Etc'!$B$20+U$4*(1-'Calculations Etc'!$B$20)</f>
        <v>3.1578540511261791E-3</v>
      </c>
      <c r="V6" s="4">
        <f>V$4/(1-'Calculations Etc'!$B$16)*'Calculations Etc'!$B$20+V$4*(1-'Calculations Etc'!$B$20)</f>
        <v>3.1578540511261791E-3</v>
      </c>
      <c r="W6" s="4">
        <f>W$4/(1-'Calculations Etc'!$B$16)*'Calculations Etc'!$B$20+W$4*(1-'Calculations Etc'!$B$20)</f>
        <v>3.1578540511261791E-3</v>
      </c>
      <c r="X6" s="4">
        <f>X$4/(1-'Calculations Etc'!$B$16)*'Calculations Etc'!$B$20+X$4*(1-'Calculations Etc'!$B$20)</f>
        <v>3.1578540511261791E-3</v>
      </c>
      <c r="Y6" s="4">
        <f>Y$4/(1-'Calculations Etc'!$B$16)*'Calculations Etc'!$B$20+Y$4*(1-'Calculations Etc'!$B$20)</f>
        <v>3.1578540511261791E-3</v>
      </c>
      <c r="Z6" s="4">
        <f>Z$4/(1-'Calculations Etc'!$B$16)*'Calculations Etc'!$B$20+Z$4*(1-'Calculations Etc'!$B$20)</f>
        <v>3.1578540511261791E-3</v>
      </c>
      <c r="AA6" s="4">
        <f>AA$4/(1-'Calculations Etc'!$B$16)*'Calculations Etc'!$B$20+AA$4*(1-'Calculations Etc'!$B$20)</f>
        <v>3.1578540511261791E-3</v>
      </c>
      <c r="AB6" s="4">
        <f>AB$4/(1-'Calculations Etc'!$B$16)*'Calculations Etc'!$B$20+AB$4*(1-'Calculations Etc'!$B$20)</f>
        <v>3.1578540511261791E-3</v>
      </c>
      <c r="AC6" s="4">
        <f>AC$4/(1-'Calculations Etc'!$B$16)*'Calculations Etc'!$B$20+AC$4*(1-'Calculations Etc'!$B$20)</f>
        <v>3.1578540511261791E-3</v>
      </c>
      <c r="AD6" s="4">
        <f>AD$4/(1-'Calculations Etc'!$B$16)*'Calculations Etc'!$B$20+AD$4*(1-'Calculations Etc'!$B$20)</f>
        <v>3.1578540511261791E-3</v>
      </c>
      <c r="AE6" s="4">
        <f>AE$4/(1-'Calculations Etc'!$B$16)*'Calculations Etc'!$B$20+AE$4*(1-'Calculations Etc'!$B$20)</f>
        <v>3.1578540511261791E-3</v>
      </c>
      <c r="AF6" s="4">
        <f t="shared" si="2"/>
        <v>3.1578540511261791E-3</v>
      </c>
      <c r="AG6" s="4">
        <f t="shared" si="0"/>
        <v>3.1578540511261791E-3</v>
      </c>
      <c r="AH6" s="4">
        <f t="shared" si="0"/>
        <v>3.1578540511261791E-3</v>
      </c>
      <c r="AI6" s="4">
        <f t="shared" si="0"/>
        <v>3.1578540511261791E-3</v>
      </c>
      <c r="AJ6" s="4">
        <f t="shared" si="0"/>
        <v>3.1578540511261791E-3</v>
      </c>
      <c r="AK6" s="4">
        <f t="shared" si="0"/>
        <v>3.1578540511261791E-3</v>
      </c>
      <c r="AL6" s="4">
        <f t="shared" si="0"/>
        <v>3.1578540511261791E-3</v>
      </c>
      <c r="AM6" s="4">
        <f t="shared" si="0"/>
        <v>3.1578540511261791E-3</v>
      </c>
      <c r="AN6" s="4">
        <f t="shared" si="0"/>
        <v>3.1578540511261791E-3</v>
      </c>
      <c r="AO6" s="4">
        <f t="shared" si="0"/>
        <v>3.1578540511261791E-3</v>
      </c>
      <c r="AP6" s="4">
        <f t="shared" si="0"/>
        <v>3.1578540511261791E-3</v>
      </c>
      <c r="AQ6" s="4">
        <f t="shared" si="0"/>
        <v>3.1578540511261791E-3</v>
      </c>
      <c r="AR6" s="4">
        <f t="shared" si="0"/>
        <v>3.1578540511261791E-3</v>
      </c>
      <c r="AS6" s="4">
        <f t="shared" si="0"/>
        <v>3.1578540511261791E-3</v>
      </c>
      <c r="AT6" s="4">
        <f t="shared" si="0"/>
        <v>3.1578540511261791E-3</v>
      </c>
      <c r="AU6" s="4">
        <f t="shared" si="0"/>
        <v>3.1578540511261791E-3</v>
      </c>
      <c r="AV6" s="4">
        <f t="shared" si="0"/>
        <v>3.1578540511261791E-3</v>
      </c>
      <c r="AW6" s="4">
        <f t="shared" si="0"/>
        <v>3.1578540511261791E-3</v>
      </c>
      <c r="AX6" s="4">
        <f t="shared" si="0"/>
        <v>3.1578540511261791E-3</v>
      </c>
      <c r="AY6" s="4">
        <f t="shared" si="0"/>
        <v>3.1578540511261791E-3</v>
      </c>
    </row>
    <row r="7" spans="1:51">
      <c r="A7" t="s">
        <v>853</v>
      </c>
      <c r="B7" s="4">
        <f>B4*'Calculations Etc'!$B$39</f>
        <v>1.1117609301334846E-3</v>
      </c>
      <c r="C7" s="4">
        <f>C4*'Calculations Etc'!$B$39</f>
        <v>1.1117609301334846E-3</v>
      </c>
      <c r="D7" s="4">
        <f>D4*'Calculations Etc'!$B$39</f>
        <v>1.1117609301334846E-3</v>
      </c>
      <c r="E7" s="4">
        <f>E4*'Calculations Etc'!$B$39</f>
        <v>1.1117609301334846E-3</v>
      </c>
      <c r="F7" s="4">
        <f>F4*'Calculations Etc'!$B$39</f>
        <v>1.1117609301334846E-3</v>
      </c>
      <c r="G7" s="4">
        <f>G4*'Calculations Etc'!$B$39</f>
        <v>1.1117609301334846E-3</v>
      </c>
      <c r="H7" s="4">
        <f>H4*'Calculations Etc'!$B$39</f>
        <v>1.1117609301334846E-3</v>
      </c>
      <c r="I7" s="4">
        <f>I4*'Calculations Etc'!$B$39</f>
        <v>1.1117609301334846E-3</v>
      </c>
      <c r="J7" s="4">
        <f>J4*'Calculations Etc'!$B$39</f>
        <v>1.1117609301334846E-3</v>
      </c>
      <c r="K7" s="4">
        <f>K4*'Calculations Etc'!$B$39</f>
        <v>1.1117609301334846E-3</v>
      </c>
      <c r="L7" s="4">
        <f>L4*'Calculations Etc'!$B$39</f>
        <v>1.1117609301334846E-3</v>
      </c>
      <c r="M7" s="4">
        <f>M4*'Calculations Etc'!$B$39</f>
        <v>1.1117609301334846E-3</v>
      </c>
      <c r="N7" s="4">
        <f>N4*'Calculations Etc'!$B$39</f>
        <v>1.1117609301334846E-3</v>
      </c>
      <c r="O7" s="4">
        <f>O4*'Calculations Etc'!$B$39</f>
        <v>1.1117609301334846E-3</v>
      </c>
      <c r="P7" s="4">
        <f>P4*'Calculations Etc'!$B$39</f>
        <v>1.1117609301334846E-3</v>
      </c>
      <c r="Q7" s="4">
        <f>Q4*'Calculations Etc'!$B$39</f>
        <v>1.1117609301334846E-3</v>
      </c>
      <c r="R7" s="4">
        <f>R4*'Calculations Etc'!$B$39</f>
        <v>1.1117609301334846E-3</v>
      </c>
      <c r="S7" s="4">
        <f>S4*'Calculations Etc'!$B$39</f>
        <v>1.1117609301334846E-3</v>
      </c>
      <c r="T7" s="4">
        <f>T4*'Calculations Etc'!$B$39</f>
        <v>1.1117609301334846E-3</v>
      </c>
      <c r="U7" s="4">
        <f>U4*'Calculations Etc'!$B$39</f>
        <v>1.1117609301334846E-3</v>
      </c>
      <c r="V7" s="4">
        <f>V4*'Calculations Etc'!$B$39</f>
        <v>1.1117609301334846E-3</v>
      </c>
      <c r="W7" s="4">
        <f>W4*'Calculations Etc'!$B$39</f>
        <v>1.1117609301334846E-3</v>
      </c>
      <c r="X7" s="4">
        <f>X4*'Calculations Etc'!$B$39</f>
        <v>1.1117609301334846E-3</v>
      </c>
      <c r="Y7" s="4">
        <f>Y4*'Calculations Etc'!$B$39</f>
        <v>1.1117609301334846E-3</v>
      </c>
      <c r="Z7" s="4">
        <f>Z4*'Calculations Etc'!$B$39</f>
        <v>1.1117609301334846E-3</v>
      </c>
      <c r="AA7" s="4">
        <f>AA4*'Calculations Etc'!$B$39</f>
        <v>1.1117609301334846E-3</v>
      </c>
      <c r="AB7" s="4">
        <f>AB4*'Calculations Etc'!$B$39</f>
        <v>1.1117609301334846E-3</v>
      </c>
      <c r="AC7" s="4">
        <f>AC4*'Calculations Etc'!$B$39</f>
        <v>1.1117609301334846E-3</v>
      </c>
      <c r="AD7" s="4">
        <f>AD4*'Calculations Etc'!$B$39</f>
        <v>1.1117609301334846E-3</v>
      </c>
      <c r="AE7" s="4">
        <f>AE4*'Calculations Etc'!$B$39</f>
        <v>1.1117609301334846E-3</v>
      </c>
      <c r="AF7" s="4">
        <f t="shared" si="2"/>
        <v>1.1117609301334846E-3</v>
      </c>
      <c r="AG7" s="4">
        <f t="shared" si="0"/>
        <v>1.1117609301334846E-3</v>
      </c>
      <c r="AH7" s="4">
        <f t="shared" si="0"/>
        <v>1.1117609301334846E-3</v>
      </c>
      <c r="AI7" s="4">
        <f t="shared" si="0"/>
        <v>1.1117609301334846E-3</v>
      </c>
      <c r="AJ7" s="4">
        <f t="shared" si="0"/>
        <v>1.1117609301334846E-3</v>
      </c>
      <c r="AK7" s="4">
        <f t="shared" si="0"/>
        <v>1.1117609301334846E-3</v>
      </c>
      <c r="AL7" s="4">
        <f t="shared" si="0"/>
        <v>1.1117609301334846E-3</v>
      </c>
      <c r="AM7" s="4">
        <f t="shared" si="0"/>
        <v>1.1117609301334846E-3</v>
      </c>
      <c r="AN7" s="4">
        <f t="shared" si="0"/>
        <v>1.1117609301334846E-3</v>
      </c>
      <c r="AO7" s="4">
        <f t="shared" si="0"/>
        <v>1.1117609301334846E-3</v>
      </c>
      <c r="AP7" s="4">
        <f t="shared" si="0"/>
        <v>1.1117609301334846E-3</v>
      </c>
      <c r="AQ7" s="4">
        <f t="shared" si="0"/>
        <v>1.1117609301334846E-3</v>
      </c>
      <c r="AR7" s="4">
        <f t="shared" si="0"/>
        <v>1.1117609301334846E-3</v>
      </c>
      <c r="AS7" s="4">
        <f t="shared" si="0"/>
        <v>1.1117609301334846E-3</v>
      </c>
      <c r="AT7" s="4">
        <f t="shared" si="0"/>
        <v>1.1117609301334846E-3</v>
      </c>
      <c r="AU7" s="4">
        <f t="shared" si="0"/>
        <v>1.1117609301334846E-3</v>
      </c>
      <c r="AV7" s="4">
        <f t="shared" si="0"/>
        <v>1.1117609301334846E-3</v>
      </c>
      <c r="AW7" s="4">
        <f t="shared" si="0"/>
        <v>1.1117609301334846E-3</v>
      </c>
      <c r="AX7" s="4">
        <f t="shared" si="0"/>
        <v>1.1117609301334846E-3</v>
      </c>
      <c r="AY7" s="4">
        <f t="shared" si="0"/>
        <v>1.1117609301334846E-3</v>
      </c>
    </row>
    <row r="8" spans="1:51">
      <c r="A8" t="s">
        <v>854</v>
      </c>
      <c r="B8" s="4">
        <f>B4*'Calculations Etc'!$B$35</f>
        <v>4.3035906972909077E-3</v>
      </c>
      <c r="C8" s="4">
        <f>C4*'Calculations Etc'!$B$35</f>
        <v>4.3035906972909077E-3</v>
      </c>
      <c r="D8" s="4">
        <f>D4*'Calculations Etc'!$B$35</f>
        <v>4.3035906972909077E-3</v>
      </c>
      <c r="E8" s="4">
        <f>E4*'Calculations Etc'!$B$35</f>
        <v>4.3035906972909077E-3</v>
      </c>
      <c r="F8" s="4">
        <f>F4*'Calculations Etc'!$B$35</f>
        <v>4.3035906972909077E-3</v>
      </c>
      <c r="G8" s="4">
        <f>G4*'Calculations Etc'!$B$35</f>
        <v>4.3035906972909077E-3</v>
      </c>
      <c r="H8" s="4">
        <f>H4*'Calculations Etc'!$B$35</f>
        <v>4.3035906972909077E-3</v>
      </c>
      <c r="I8" s="4">
        <f>I4*'Calculations Etc'!$B$35</f>
        <v>4.3035906972909077E-3</v>
      </c>
      <c r="J8" s="4">
        <f>J4*'Calculations Etc'!$B$35</f>
        <v>4.3035906972909077E-3</v>
      </c>
      <c r="K8" s="4">
        <f>K4*'Calculations Etc'!$B$35</f>
        <v>4.3035906972909077E-3</v>
      </c>
      <c r="L8" s="4">
        <f>L4*'Calculations Etc'!$B$35</f>
        <v>4.3035906972909077E-3</v>
      </c>
      <c r="M8" s="4">
        <f>M4*'Calculations Etc'!$B$35</f>
        <v>4.3035906972909077E-3</v>
      </c>
      <c r="N8" s="4">
        <f>N4*'Calculations Etc'!$B$35</f>
        <v>4.3035906972909077E-3</v>
      </c>
      <c r="O8" s="4">
        <f>O4*'Calculations Etc'!$B$35</f>
        <v>4.3035906972909077E-3</v>
      </c>
      <c r="P8" s="4">
        <f>P4*'Calculations Etc'!$B$35</f>
        <v>4.3035906972909077E-3</v>
      </c>
      <c r="Q8" s="4">
        <f>Q4*'Calculations Etc'!$B$35</f>
        <v>4.3035906972909077E-3</v>
      </c>
      <c r="R8" s="4">
        <f>R4*'Calculations Etc'!$B$35</f>
        <v>4.3035906972909077E-3</v>
      </c>
      <c r="S8" s="4">
        <f>S4*'Calculations Etc'!$B$35</f>
        <v>4.3035906972909077E-3</v>
      </c>
      <c r="T8" s="4">
        <f>T4*'Calculations Etc'!$B$35</f>
        <v>4.3035906972909077E-3</v>
      </c>
      <c r="U8" s="4">
        <f>U4*'Calculations Etc'!$B$35</f>
        <v>4.3035906972909077E-3</v>
      </c>
      <c r="V8" s="4">
        <f>V4*'Calculations Etc'!$B$35</f>
        <v>4.3035906972909077E-3</v>
      </c>
      <c r="W8" s="4">
        <f>W4*'Calculations Etc'!$B$35</f>
        <v>4.3035906972909077E-3</v>
      </c>
      <c r="X8" s="4">
        <f>X4*'Calculations Etc'!$B$35</f>
        <v>4.3035906972909077E-3</v>
      </c>
      <c r="Y8" s="4">
        <f>Y4*'Calculations Etc'!$B$35</f>
        <v>4.3035906972909077E-3</v>
      </c>
      <c r="Z8" s="4">
        <f>Z4*'Calculations Etc'!$B$35</f>
        <v>4.3035906972909077E-3</v>
      </c>
      <c r="AA8" s="4">
        <f>AA4*'Calculations Etc'!$B$35</f>
        <v>4.3035906972909077E-3</v>
      </c>
      <c r="AB8" s="4">
        <f>AB4*'Calculations Etc'!$B$35</f>
        <v>4.3035906972909077E-3</v>
      </c>
      <c r="AC8" s="4">
        <f>AC4*'Calculations Etc'!$B$35</f>
        <v>4.3035906972909077E-3</v>
      </c>
      <c r="AD8" s="4">
        <f>AD4*'Calculations Etc'!$B$35</f>
        <v>4.3035906972909077E-3</v>
      </c>
      <c r="AE8" s="4">
        <f>AE4*'Calculations Etc'!$B$35</f>
        <v>4.3035906972909077E-3</v>
      </c>
      <c r="AF8" s="4">
        <f t="shared" si="2"/>
        <v>4.3035906972909077E-3</v>
      </c>
      <c r="AG8" s="4">
        <f t="shared" si="0"/>
        <v>4.3035906972909077E-3</v>
      </c>
      <c r="AH8" s="4">
        <f t="shared" si="0"/>
        <v>4.3035906972909077E-3</v>
      </c>
      <c r="AI8" s="4">
        <f t="shared" si="0"/>
        <v>4.3035906972909077E-3</v>
      </c>
      <c r="AJ8" s="4">
        <f t="shared" si="0"/>
        <v>4.3035906972909077E-3</v>
      </c>
      <c r="AK8" s="4">
        <f t="shared" si="0"/>
        <v>4.3035906972909077E-3</v>
      </c>
      <c r="AL8" s="4">
        <f t="shared" si="0"/>
        <v>4.3035906972909077E-3</v>
      </c>
      <c r="AM8" s="4">
        <f t="shared" si="0"/>
        <v>4.3035906972909077E-3</v>
      </c>
      <c r="AN8" s="4">
        <f t="shared" si="0"/>
        <v>4.3035906972909077E-3</v>
      </c>
      <c r="AO8" s="4">
        <f t="shared" si="0"/>
        <v>4.3035906972909077E-3</v>
      </c>
      <c r="AP8" s="4">
        <f t="shared" si="0"/>
        <v>4.3035906972909077E-3</v>
      </c>
      <c r="AQ8" s="4">
        <f t="shared" si="0"/>
        <v>4.3035906972909077E-3</v>
      </c>
      <c r="AR8" s="4">
        <f t="shared" si="0"/>
        <v>4.3035906972909077E-3</v>
      </c>
      <c r="AS8" s="4">
        <f t="shared" si="0"/>
        <v>4.3035906972909077E-3</v>
      </c>
      <c r="AT8" s="4">
        <f t="shared" si="0"/>
        <v>4.3035906972909077E-3</v>
      </c>
      <c r="AU8" s="4">
        <f t="shared" si="0"/>
        <v>4.3035906972909077E-3</v>
      </c>
      <c r="AV8" s="4">
        <f t="shared" si="0"/>
        <v>4.3035906972909077E-3</v>
      </c>
      <c r="AW8" s="4">
        <f t="shared" si="0"/>
        <v>4.3035906972909077E-3</v>
      </c>
      <c r="AX8" s="4">
        <f t="shared" si="0"/>
        <v>4.3035906972909077E-3</v>
      </c>
      <c r="AY8" s="4">
        <f t="shared" si="0"/>
        <v>4.3035906972909077E-3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Y8"/>
  <sheetViews>
    <sheetView tabSelected="1" topLeftCell="D1" workbookViewId="0">
      <selection activeCell="AF2" sqref="AF2"/>
    </sheetView>
  </sheetViews>
  <sheetFormatPr defaultRowHeight="15"/>
  <cols>
    <col min="1" max="1" width="31.140625" customWidth="1"/>
  </cols>
  <sheetData>
    <row r="1" spans="1:51">
      <c r="A1" s="1" t="s">
        <v>856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112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s="4">
        <f>AE2</f>
        <v>0</v>
      </c>
      <c r="AG2" s="4">
        <f t="shared" ref="AG2:AY8" si="0">AF2</f>
        <v>0</v>
      </c>
      <c r="AH2" s="4">
        <f t="shared" si="0"/>
        <v>0</v>
      </c>
      <c r="AI2" s="4">
        <f t="shared" si="0"/>
        <v>0</v>
      </c>
      <c r="AJ2" s="4">
        <f t="shared" si="0"/>
        <v>0</v>
      </c>
      <c r="AK2" s="4">
        <f t="shared" si="0"/>
        <v>0</v>
      </c>
      <c r="AL2" s="4">
        <f t="shared" si="0"/>
        <v>0</v>
      </c>
      <c r="AM2" s="4">
        <f t="shared" si="0"/>
        <v>0</v>
      </c>
      <c r="AN2" s="4">
        <f t="shared" si="0"/>
        <v>0</v>
      </c>
      <c r="AO2" s="4">
        <f t="shared" si="0"/>
        <v>0</v>
      </c>
      <c r="AP2" s="4">
        <f t="shared" si="0"/>
        <v>0</v>
      </c>
      <c r="AQ2" s="4">
        <f t="shared" si="0"/>
        <v>0</v>
      </c>
      <c r="AR2" s="4">
        <f t="shared" si="0"/>
        <v>0</v>
      </c>
      <c r="AS2" s="4">
        <f t="shared" si="0"/>
        <v>0</v>
      </c>
      <c r="AT2" s="4">
        <f t="shared" si="0"/>
        <v>0</v>
      </c>
      <c r="AU2" s="4">
        <f t="shared" si="0"/>
        <v>0</v>
      </c>
      <c r="AV2" s="4">
        <f t="shared" si="0"/>
        <v>0</v>
      </c>
      <c r="AW2" s="4">
        <f t="shared" si="0"/>
        <v>0</v>
      </c>
      <c r="AX2" s="4">
        <f t="shared" si="0"/>
        <v>0</v>
      </c>
      <c r="AY2" s="4">
        <f t="shared" si="0"/>
        <v>0</v>
      </c>
    </row>
    <row r="3" spans="1:51">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s="4">
        <f t="shared" ref="AF3:AU8" si="1">AE3</f>
        <v>0</v>
      </c>
      <c r="AG3" s="4">
        <f t="shared" si="1"/>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0"/>
        <v>0</v>
      </c>
      <c r="AW3" s="4">
        <f t="shared" si="0"/>
        <v>0</v>
      </c>
      <c r="AX3" s="4">
        <f t="shared" si="0"/>
        <v>0</v>
      </c>
      <c r="AY3" s="4">
        <f t="shared" si="0"/>
        <v>0</v>
      </c>
    </row>
    <row r="4" spans="1:51">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s="4">
        <f t="shared" si="1"/>
        <v>0</v>
      </c>
      <c r="AG4" s="4">
        <f t="shared" si="0"/>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row>
    <row r="5" spans="1:51">
      <c r="A5" t="s">
        <v>115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s="4">
        <f t="shared" si="1"/>
        <v>0</v>
      </c>
      <c r="AG5" s="4">
        <f t="shared" si="0"/>
        <v>0</v>
      </c>
      <c r="AH5" s="4">
        <f t="shared" si="0"/>
        <v>0</v>
      </c>
      <c r="AI5" s="4">
        <f t="shared" si="0"/>
        <v>0</v>
      </c>
      <c r="AJ5" s="4">
        <f t="shared" si="0"/>
        <v>0</v>
      </c>
      <c r="AK5" s="4">
        <f t="shared" si="0"/>
        <v>0</v>
      </c>
      <c r="AL5" s="4">
        <f t="shared" si="0"/>
        <v>0</v>
      </c>
      <c r="AM5" s="4">
        <f t="shared" si="0"/>
        <v>0</v>
      </c>
      <c r="AN5" s="4">
        <f t="shared" si="0"/>
        <v>0</v>
      </c>
      <c r="AO5" s="4">
        <f t="shared" si="0"/>
        <v>0</v>
      </c>
      <c r="AP5" s="4">
        <f t="shared" si="0"/>
        <v>0</v>
      </c>
      <c r="AQ5" s="4">
        <f t="shared" si="0"/>
        <v>0</v>
      </c>
      <c r="AR5" s="4">
        <f t="shared" si="0"/>
        <v>0</v>
      </c>
      <c r="AS5" s="4">
        <f t="shared" si="0"/>
        <v>0</v>
      </c>
      <c r="AT5" s="4">
        <f t="shared" si="0"/>
        <v>0</v>
      </c>
      <c r="AU5" s="4">
        <f t="shared" si="0"/>
        <v>0</v>
      </c>
      <c r="AV5" s="4">
        <f t="shared" si="0"/>
        <v>0</v>
      </c>
      <c r="AW5" s="4">
        <f t="shared" si="0"/>
        <v>0</v>
      </c>
      <c r="AX5" s="4">
        <f t="shared" si="0"/>
        <v>0</v>
      </c>
      <c r="AY5" s="4">
        <f t="shared" si="0"/>
        <v>0</v>
      </c>
    </row>
    <row r="6" spans="1:51">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s="4">
        <f t="shared" si="1"/>
        <v>0</v>
      </c>
      <c r="AG6" s="4">
        <f t="shared" si="0"/>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row>
    <row r="7" spans="1:51">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s="4">
        <f t="shared" si="1"/>
        <v>0</v>
      </c>
      <c r="AG7" s="4">
        <f t="shared" si="0"/>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row>
    <row r="8" spans="1:51">
      <c r="A8" t="s">
        <v>854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s="4">
        <f t="shared" si="1"/>
        <v>0</v>
      </c>
      <c r="AG8" s="4">
        <f t="shared" si="0"/>
        <v>0</v>
      </c>
      <c r="AH8" s="4">
        <f t="shared" si="0"/>
        <v>0</v>
      </c>
      <c r="AI8" s="4">
        <f t="shared" si="0"/>
        <v>0</v>
      </c>
      <c r="AJ8" s="4">
        <f t="shared" si="0"/>
        <v>0</v>
      </c>
      <c r="AK8" s="4">
        <f t="shared" si="0"/>
        <v>0</v>
      </c>
      <c r="AL8" s="4">
        <f t="shared" si="0"/>
        <v>0</v>
      </c>
      <c r="AM8" s="4">
        <f t="shared" si="0"/>
        <v>0</v>
      </c>
      <c r="AN8" s="4">
        <f t="shared" si="0"/>
        <v>0</v>
      </c>
      <c r="AO8" s="4">
        <f t="shared" si="0"/>
        <v>0</v>
      </c>
      <c r="AP8" s="4">
        <f t="shared" si="0"/>
        <v>0</v>
      </c>
      <c r="AQ8" s="4">
        <f t="shared" si="0"/>
        <v>0</v>
      </c>
      <c r="AR8" s="4">
        <f t="shared" si="0"/>
        <v>0</v>
      </c>
      <c r="AS8" s="4">
        <f t="shared" si="0"/>
        <v>0</v>
      </c>
      <c r="AT8" s="4">
        <f t="shared" si="0"/>
        <v>0</v>
      </c>
      <c r="AU8" s="4">
        <f t="shared" si="0"/>
        <v>0</v>
      </c>
      <c r="AV8" s="4">
        <f t="shared" si="0"/>
        <v>0</v>
      </c>
      <c r="AW8" s="4">
        <f t="shared" si="0"/>
        <v>0</v>
      </c>
      <c r="AX8" s="4">
        <f t="shared" si="0"/>
        <v>0</v>
      </c>
      <c r="AY8" s="4">
        <f t="shared" si="0"/>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J40"/>
  <sheetViews>
    <sheetView topLeftCell="Y1" workbookViewId="0">
      <selection activeCell="D2" sqref="D2:AG14"/>
    </sheetView>
  </sheetViews>
  <sheetFormatPr defaultRowHeight="15"/>
  <cols>
    <col min="3" max="3" width="24.5703125" customWidth="1"/>
  </cols>
  <sheetData>
    <row r="1" spans="1:36">
      <c r="A1" s="1" t="s">
        <v>861</v>
      </c>
      <c r="B1" s="1" t="s">
        <v>862</v>
      </c>
      <c r="C1" s="1"/>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6">
      <c r="A2" t="s">
        <v>863</v>
      </c>
      <c r="B2" t="s">
        <v>864</v>
      </c>
      <c r="C2" t="s">
        <v>114</v>
      </c>
      <c r="D2" s="4">
        <f>'BNVFE-LDVs-psgr'!B4</f>
        <v>3.8560342544165043E-4</v>
      </c>
      <c r="E2" s="4">
        <f>'BNVFE-LDVs-psgr'!C4</f>
        <v>3.938977091004229E-4</v>
      </c>
      <c r="F2" s="4">
        <f>'BNVFE-LDVs-psgr'!D4</f>
        <v>4.0102815590911211E-4</v>
      </c>
      <c r="G2" s="4">
        <f>'BNVFE-LDVs-psgr'!E4</f>
        <v>4.0668872915977704E-4</v>
      </c>
      <c r="H2" s="4">
        <f>'BNVFE-LDVs-psgr'!F4</f>
        <v>4.2148439524556525E-4</v>
      </c>
      <c r="I2" s="4">
        <f>'BNVFE-LDVs-psgr'!G4</f>
        <v>4.2638034079782157E-4</v>
      </c>
      <c r="J2" s="4">
        <f>'BNVFE-LDVs-psgr'!H4</f>
        <v>4.2993928617474374E-4</v>
      </c>
      <c r="K2" s="4">
        <f>'BNVFE-LDVs-psgr'!I4</f>
        <v>4.4295232919176118E-4</v>
      </c>
      <c r="L2" s="4">
        <f>'BNVFE-LDVs-psgr'!J4</f>
        <v>4.4402927119422075E-4</v>
      </c>
      <c r="M2" s="4">
        <f>'BNVFE-LDVs-psgr'!K4</f>
        <v>4.4423001272194757E-4</v>
      </c>
      <c r="N2" s="4">
        <f>'BNVFE-LDVs-psgr'!L4</f>
        <v>4.4444787060954387E-4</v>
      </c>
      <c r="O2" s="4">
        <f>'BNVFE-LDVs-psgr'!M4</f>
        <v>4.4510595798899477E-4</v>
      </c>
      <c r="P2" s="4">
        <f>'BNVFE-LDVs-psgr'!N4</f>
        <v>4.4626178063197816E-4</v>
      </c>
      <c r="Q2" s="4">
        <f>'BNVFE-LDVs-psgr'!O4</f>
        <v>4.4757258182247277E-4</v>
      </c>
      <c r="R2" s="4">
        <f>'BNVFE-LDVs-psgr'!P4</f>
        <v>4.4919390205042781E-4</v>
      </c>
      <c r="S2" s="4">
        <f>'BNVFE-LDVs-psgr'!Q4</f>
        <v>4.5078104437884211E-4</v>
      </c>
      <c r="T2" s="4">
        <f>'BNVFE-LDVs-psgr'!R4</f>
        <v>4.5211629450069859E-4</v>
      </c>
      <c r="U2" s="4">
        <f>'BNVFE-LDVs-psgr'!S4</f>
        <v>4.5326957425061224E-4</v>
      </c>
      <c r="V2" s="4">
        <f>'BNVFE-LDVs-psgr'!T4</f>
        <v>4.5520696339484528E-4</v>
      </c>
      <c r="W2" s="4">
        <f>'BNVFE-LDVs-psgr'!U4</f>
        <v>4.5553578115777672E-4</v>
      </c>
      <c r="X2" s="4">
        <f>'BNVFE-LDVs-psgr'!V4</f>
        <v>4.5584944646724456E-4</v>
      </c>
      <c r="Y2" s="4">
        <f>'BNVFE-LDVs-psgr'!W4</f>
        <v>4.559561094704881E-4</v>
      </c>
      <c r="Z2" s="4">
        <f>'BNVFE-LDVs-psgr'!X4</f>
        <v>4.5572121425237108E-4</v>
      </c>
      <c r="AA2" s="4">
        <f>'BNVFE-LDVs-psgr'!Y4</f>
        <v>4.550985416964502E-4</v>
      </c>
      <c r="AB2" s="4">
        <f>'BNVFE-LDVs-psgr'!Z4</f>
        <v>4.5449905971852166E-4</v>
      </c>
      <c r="AC2" s="4">
        <f>'BNVFE-LDVs-psgr'!AA4</f>
        <v>4.5443664862698183E-4</v>
      </c>
      <c r="AD2" s="4">
        <f>'BNVFE-LDVs-psgr'!AB4</f>
        <v>4.5380063490385911E-4</v>
      </c>
      <c r="AE2" s="4">
        <f>'BNVFE-LDVs-psgr'!AC4</f>
        <v>4.5343326114607497E-4</v>
      </c>
      <c r="AF2" s="4">
        <f>'BNVFE-LDVs-psgr'!AD4</f>
        <v>4.5494560422822621E-4</v>
      </c>
      <c r="AG2" s="4">
        <f>'BNVFE-LDVs-psgr'!AE4</f>
        <v>4.5447278785524218E-4</v>
      </c>
      <c r="AH2" s="4"/>
      <c r="AI2" s="4"/>
      <c r="AJ2" s="4"/>
    </row>
    <row r="3" spans="1:36">
      <c r="A3" t="s">
        <v>863</v>
      </c>
      <c r="B3" t="s">
        <v>865</v>
      </c>
      <c r="C3" t="s">
        <v>114</v>
      </c>
      <c r="D3" s="4">
        <f>'BNVFE-LDVs-frgt'!B4</f>
        <v>1.0420515928406728E-4</v>
      </c>
      <c r="E3" s="4">
        <f>'BNVFE-LDVs-frgt'!C4</f>
        <v>1.0877081887028839E-4</v>
      </c>
      <c r="F3" s="4">
        <f>'BNVFE-LDVs-frgt'!D4</f>
        <v>1.119228749342E-4</v>
      </c>
      <c r="G3" s="4">
        <f>'BNVFE-LDVs-frgt'!E4</f>
        <v>1.1596328986495364E-4</v>
      </c>
      <c r="H3" s="4">
        <f>'BNVFE-LDVs-frgt'!F4</f>
        <v>1.1990275277656129E-4</v>
      </c>
      <c r="I3" s="4">
        <f>'BNVFE-LDVs-frgt'!G4</f>
        <v>1.2199635295884858E-4</v>
      </c>
      <c r="J3" s="4">
        <f>'BNVFE-LDVs-frgt'!H4</f>
        <v>1.243467097653028E-4</v>
      </c>
      <c r="K3" s="4">
        <f>'BNVFE-LDVs-frgt'!I4</f>
        <v>1.2468075205096364E-4</v>
      </c>
      <c r="L3" s="4">
        <f>'BNVFE-LDVs-frgt'!J4</f>
        <v>1.2577381385553893E-4</v>
      </c>
      <c r="M3" s="4">
        <f>'BNVFE-LDVs-frgt'!K4</f>
        <v>1.2646319222836433E-4</v>
      </c>
      <c r="N3" s="4">
        <f>'BNVFE-LDVs-frgt'!L4</f>
        <v>1.2698406877407795E-4</v>
      </c>
      <c r="O3" s="4">
        <f>'BNVFE-LDVs-frgt'!M4</f>
        <v>1.2710494044541212E-4</v>
      </c>
      <c r="P3" s="4">
        <f>'BNVFE-LDVs-frgt'!N4</f>
        <v>1.2713124547346271E-4</v>
      </c>
      <c r="Q3" s="4">
        <f>'BNVFE-LDVs-frgt'!O4</f>
        <v>1.2714496314152464E-4</v>
      </c>
      <c r="R3" s="4">
        <f>'BNVFE-LDVs-frgt'!P4</f>
        <v>1.2712313200368365E-4</v>
      </c>
      <c r="S3" s="4">
        <f>'BNVFE-LDVs-frgt'!Q4</f>
        <v>1.271005238267318E-4</v>
      </c>
      <c r="T3" s="4">
        <f>'BNVFE-LDVs-frgt'!R4</f>
        <v>1.2708001023750603E-4</v>
      </c>
      <c r="U3" s="4">
        <f>'BNVFE-LDVs-frgt'!S4</f>
        <v>1.2705407014004141E-4</v>
      </c>
      <c r="V3" s="4">
        <f>'BNVFE-LDVs-frgt'!T4</f>
        <v>1.2702629811717708E-4</v>
      </c>
      <c r="W3" s="4">
        <f>'BNVFE-LDVs-frgt'!U4</f>
        <v>1.2701194080551808E-4</v>
      </c>
      <c r="X3" s="4">
        <f>'BNVFE-LDVs-frgt'!V4</f>
        <v>1.2701796387221964E-4</v>
      </c>
      <c r="Y3" s="4">
        <f>'BNVFE-LDVs-frgt'!W4</f>
        <v>1.2701802056749482E-4</v>
      </c>
      <c r="Z3" s="4">
        <f>'BNVFE-LDVs-frgt'!X4</f>
        <v>1.270327910946451E-4</v>
      </c>
      <c r="AA3" s="4">
        <f>'BNVFE-LDVs-frgt'!Y4</f>
        <v>1.2702817221538397E-4</v>
      </c>
      <c r="AB3" s="4">
        <f>'BNVFE-LDVs-frgt'!Z4</f>
        <v>1.2698131801807758E-4</v>
      </c>
      <c r="AC3" s="4">
        <f>'BNVFE-LDVs-frgt'!AA4</f>
        <v>1.2695571200958938E-4</v>
      </c>
      <c r="AD3" s="4">
        <f>'BNVFE-LDVs-frgt'!AB4</f>
        <v>1.2640538596243631E-4</v>
      </c>
      <c r="AE3" s="4">
        <f>'BNVFE-LDVs-frgt'!AC4</f>
        <v>1.2643551327178303E-4</v>
      </c>
      <c r="AF3" s="4">
        <f>'BNVFE-LDVs-frgt'!AD4</f>
        <v>1.2650241733350927E-4</v>
      </c>
      <c r="AG3" s="4">
        <f>'BNVFE-LDVs-frgt'!AE4</f>
        <v>1.2663654108394285E-4</v>
      </c>
      <c r="AH3" s="4"/>
      <c r="AI3" s="4"/>
      <c r="AJ3" s="4"/>
    </row>
    <row r="4" spans="1:36">
      <c r="A4" t="s">
        <v>475</v>
      </c>
      <c r="B4" t="s">
        <v>864</v>
      </c>
      <c r="C4" t="s">
        <v>115</v>
      </c>
      <c r="D4" s="4">
        <f>'BNVFE-HDVs-psgr'!B5</f>
        <v>1.1137362177939013E-3</v>
      </c>
      <c r="E4" s="4">
        <f>'BNVFE-HDVs-psgr'!C5</f>
        <v>1.1868928349938494E-3</v>
      </c>
      <c r="F4" s="4">
        <f>'BNVFE-HDVs-psgr'!D5</f>
        <v>1.2242021544325342E-3</v>
      </c>
      <c r="G4" s="4">
        <f>'BNVFE-HDVs-psgr'!E5</f>
        <v>1.2625148116111296E-3</v>
      </c>
      <c r="H4" s="4">
        <f>'BNVFE-HDVs-psgr'!F5</f>
        <v>1.2984724640643824E-3</v>
      </c>
      <c r="I4" s="4">
        <f>'BNVFE-HDVs-psgr'!G5</f>
        <v>1.3325458991476349E-3</v>
      </c>
      <c r="J4" s="4">
        <f>'BNVFE-HDVs-psgr'!H5</f>
        <v>1.3625499159680566E-3</v>
      </c>
      <c r="K4" s="4">
        <f>'BNVFE-HDVs-psgr'!I5</f>
        <v>1.3753174198569197E-3</v>
      </c>
      <c r="L4" s="4">
        <f>'BNVFE-HDVs-psgr'!J5</f>
        <v>1.3946841343267524E-3</v>
      </c>
      <c r="M4" s="4">
        <f>'BNVFE-HDVs-psgr'!K5</f>
        <v>1.4146533498165597E-3</v>
      </c>
      <c r="N4" s="4">
        <f>'BNVFE-HDVs-psgr'!L5</f>
        <v>1.433418275232172E-3</v>
      </c>
      <c r="O4" s="4">
        <f>'BNVFE-HDVs-psgr'!M5</f>
        <v>1.4445909758303492E-3</v>
      </c>
      <c r="P4" s="4">
        <f>'BNVFE-HDVs-psgr'!N5</f>
        <v>1.4455847020325705E-3</v>
      </c>
      <c r="Q4" s="4">
        <f>'BNVFE-HDVs-psgr'!O5</f>
        <v>1.4457021763821074E-3</v>
      </c>
      <c r="R4" s="4">
        <f>'BNVFE-HDVs-psgr'!P5</f>
        <v>1.4456854451868704E-3</v>
      </c>
      <c r="S4" s="4">
        <f>'BNVFE-HDVs-psgr'!Q5</f>
        <v>1.4457034223221783E-3</v>
      </c>
      <c r="T4" s="4">
        <f>'BNVFE-HDVs-psgr'!R5</f>
        <v>1.4456555426251702E-3</v>
      </c>
      <c r="U4" s="4">
        <f>'BNVFE-HDVs-psgr'!S5</f>
        <v>1.4455629870770495E-3</v>
      </c>
      <c r="V4" s="4">
        <f>'BNVFE-HDVs-psgr'!T5</f>
        <v>1.4452171497116699E-3</v>
      </c>
      <c r="W4" s="4">
        <f>'BNVFE-HDVs-psgr'!U5</f>
        <v>1.4450916657473914E-3</v>
      </c>
      <c r="X4" s="4">
        <f>'BNVFE-HDVs-psgr'!V5</f>
        <v>1.4448529792281048E-3</v>
      </c>
      <c r="Y4" s="4">
        <f>'BNVFE-HDVs-psgr'!W5</f>
        <v>1.4438560491799872E-3</v>
      </c>
      <c r="Z4" s="4">
        <f>'BNVFE-HDVs-psgr'!X5</f>
        <v>1.4432142120520612E-3</v>
      </c>
      <c r="AA4" s="4">
        <f>'BNVFE-HDVs-psgr'!Y5</f>
        <v>1.4432665415350372E-3</v>
      </c>
      <c r="AB4" s="4">
        <f>'BNVFE-HDVs-psgr'!Z5</f>
        <v>1.4434251319069122E-3</v>
      </c>
      <c r="AC4" s="4">
        <f>'BNVFE-HDVs-psgr'!AA5</f>
        <v>1.4437811147842976E-3</v>
      </c>
      <c r="AD4" s="4">
        <f>'BNVFE-HDVs-psgr'!AB5</f>
        <v>1.4442054463741406E-3</v>
      </c>
      <c r="AE4" s="4">
        <f>'BNVFE-HDVs-psgr'!AC5</f>
        <v>1.4447501001765403E-3</v>
      </c>
      <c r="AF4" s="4">
        <f>'BNVFE-HDVs-psgr'!AD5</f>
        <v>1.4451804834752992E-3</v>
      </c>
      <c r="AG4" s="4">
        <f>'BNVFE-HDVs-psgr'!AE5</f>
        <v>1.4456904289471535E-3</v>
      </c>
      <c r="AH4" s="4"/>
      <c r="AI4" s="4"/>
      <c r="AJ4" s="4"/>
    </row>
    <row r="5" spans="1:36">
      <c r="A5" t="s">
        <v>475</v>
      </c>
      <c r="B5" t="s">
        <v>865</v>
      </c>
      <c r="C5" t="s">
        <v>115</v>
      </c>
      <c r="D5" s="4">
        <f>'BNVFE-HDVs-frgt'!B5</f>
        <v>7.4742411935626142E-4</v>
      </c>
      <c r="E5" s="4">
        <f>'BNVFE-HDVs-frgt'!C5</f>
        <v>7.9651924557390657E-4</v>
      </c>
      <c r="F5" s="4">
        <f>'BNVFE-HDVs-frgt'!D5</f>
        <v>8.2155738726285784E-4</v>
      </c>
      <c r="G5" s="4">
        <f>'BNVFE-HDVs-frgt'!E5</f>
        <v>8.4726886507457174E-4</v>
      </c>
      <c r="H5" s="4">
        <f>'BNVFE-HDVs-frgt'!F5</f>
        <v>8.7139990821531331E-4</v>
      </c>
      <c r="I5" s="4">
        <f>'BNVFE-HDVs-frgt'!G5</f>
        <v>8.9426646028002797E-4</v>
      </c>
      <c r="J5" s="4">
        <f>'BNVFE-HDVs-frgt'!H5</f>
        <v>9.1440204130079723E-4</v>
      </c>
      <c r="K5" s="4">
        <f>'BNVFE-HDVs-frgt'!I5</f>
        <v>9.2297026436659075E-4</v>
      </c>
      <c r="L5" s="4">
        <f>'BNVFE-HDVs-frgt'!J5</f>
        <v>9.3596719243283541E-4</v>
      </c>
      <c r="M5" s="4">
        <f>'BNVFE-HDVs-frgt'!K5</f>
        <v>9.4936845663098554E-4</v>
      </c>
      <c r="N5" s="4">
        <f>'BNVFE-HDVs-frgt'!L5</f>
        <v>9.6196152636282171E-4</v>
      </c>
      <c r="O5" s="4">
        <f>'BNVFE-HDVs-frgt'!M5</f>
        <v>9.6945948303515201E-4</v>
      </c>
      <c r="P5" s="4">
        <f>'BNVFE-HDVs-frgt'!N5</f>
        <v>9.7012636889170394E-4</v>
      </c>
      <c r="Q5" s="4">
        <f>'BNVFE-HDVs-frgt'!O5</f>
        <v>9.7020520547872228E-4</v>
      </c>
      <c r="R5" s="4">
        <f>'BNVFE-HDVs-frgt'!P5</f>
        <v>9.7019397723754094E-4</v>
      </c>
      <c r="S5" s="4">
        <f>'BNVFE-HDVs-frgt'!Q5</f>
        <v>9.7020604162434225E-4</v>
      </c>
      <c r="T5" s="4">
        <f>'BNVFE-HDVs-frgt'!R5</f>
        <v>9.7017390974266364E-4</v>
      </c>
      <c r="U5" s="4">
        <f>'BNVFE-HDVs-frgt'!S5</f>
        <v>9.7011179606804271E-4</v>
      </c>
      <c r="V5" s="4">
        <f>'BNVFE-HDVs-frgt'!T5</f>
        <v>9.6987970593383536E-4</v>
      </c>
      <c r="W5" s="4">
        <f>'BNVFE-HDVs-frgt'!U5</f>
        <v>9.6979549412497463E-4</v>
      </c>
      <c r="X5" s="4">
        <f>'BNVFE-HDVs-frgt'!V5</f>
        <v>9.6963531251407814E-4</v>
      </c>
      <c r="Y5" s="4">
        <f>'BNVFE-HDVs-frgt'!W5</f>
        <v>9.6896627656878928E-4</v>
      </c>
      <c r="Z5" s="4">
        <f>'BNVFE-HDVs-frgt'!X5</f>
        <v>9.6853554212517003E-4</v>
      </c>
      <c r="AA5" s="4">
        <f>'BNVFE-HDVs-frgt'!Y5</f>
        <v>9.6857066024120565E-4</v>
      </c>
      <c r="AB5" s="4">
        <f>'BNVFE-HDVs-frgt'!Z5</f>
        <v>9.6867708963368051E-4</v>
      </c>
      <c r="AC5" s="4">
        <f>'BNVFE-HDVs-frgt'!AA5</f>
        <v>9.6891598838222154E-4</v>
      </c>
      <c r="AD5" s="4">
        <f>'BNVFE-HDVs-frgt'!AB5</f>
        <v>9.6920075569048212E-4</v>
      </c>
      <c r="AE5" s="4">
        <f>'BNVFE-HDVs-frgt'!AC5</f>
        <v>9.6956627077574963E-4</v>
      </c>
      <c r="AF5" s="4">
        <f>'BNVFE-HDVs-frgt'!AD5</f>
        <v>9.6985509936273564E-4</v>
      </c>
      <c r="AG5" s="4">
        <f>'BNVFE-HDVs-frgt'!AE5</f>
        <v>9.701973218200204E-4</v>
      </c>
      <c r="AH5" s="4"/>
      <c r="AI5" s="4"/>
      <c r="AJ5" s="4"/>
    </row>
    <row r="6" spans="1:36">
      <c r="A6" t="s">
        <v>472</v>
      </c>
      <c r="B6" t="s">
        <v>864</v>
      </c>
      <c r="C6" t="s">
        <v>115</v>
      </c>
      <c r="D6" s="4">
        <f>'BNVFE-aircraft-psgr'!B5</f>
        <v>5.7245968727451246E-4</v>
      </c>
      <c r="E6" s="4">
        <f>'BNVFE-aircraft-psgr'!C5</f>
        <v>5.7245968727451246E-4</v>
      </c>
      <c r="F6" s="4">
        <f>'BNVFE-aircraft-psgr'!D5</f>
        <v>5.7245968727451246E-4</v>
      </c>
      <c r="G6" s="4">
        <f>'BNVFE-aircraft-psgr'!E5</f>
        <v>5.7245968727451246E-4</v>
      </c>
      <c r="H6" s="4">
        <f>'BNVFE-aircraft-psgr'!F5</f>
        <v>5.7245968727451246E-4</v>
      </c>
      <c r="I6" s="4">
        <f>'BNVFE-aircraft-psgr'!G5</f>
        <v>5.7245968727451246E-4</v>
      </c>
      <c r="J6" s="4">
        <f>'BNVFE-aircraft-psgr'!H5</f>
        <v>5.7245968727451246E-4</v>
      </c>
      <c r="K6" s="4">
        <f>'BNVFE-aircraft-psgr'!I5</f>
        <v>5.7245968727451246E-4</v>
      </c>
      <c r="L6" s="4">
        <f>'BNVFE-aircraft-psgr'!J5</f>
        <v>5.7245968727451246E-4</v>
      </c>
      <c r="M6" s="4">
        <f>'BNVFE-aircraft-psgr'!K5</f>
        <v>5.7245968727451246E-4</v>
      </c>
      <c r="N6" s="4">
        <f>'BNVFE-aircraft-psgr'!L5</f>
        <v>5.7245968727451246E-4</v>
      </c>
      <c r="O6" s="4">
        <f>'BNVFE-aircraft-psgr'!M5</f>
        <v>5.7245968727451246E-4</v>
      </c>
      <c r="P6" s="4">
        <f>'BNVFE-aircraft-psgr'!N5</f>
        <v>5.7245968727451246E-4</v>
      </c>
      <c r="Q6" s="4">
        <f>'BNVFE-aircraft-psgr'!O5</f>
        <v>5.7245968727451246E-4</v>
      </c>
      <c r="R6" s="4">
        <f>'BNVFE-aircraft-psgr'!P5</f>
        <v>5.7245968727451246E-4</v>
      </c>
      <c r="S6" s="4">
        <f>'BNVFE-aircraft-psgr'!Q5</f>
        <v>5.7245968727451246E-4</v>
      </c>
      <c r="T6" s="4">
        <f>'BNVFE-aircraft-psgr'!R5</f>
        <v>5.7245968727451246E-4</v>
      </c>
      <c r="U6" s="4">
        <f>'BNVFE-aircraft-psgr'!S5</f>
        <v>5.7245968727451246E-4</v>
      </c>
      <c r="V6" s="4">
        <f>'BNVFE-aircraft-psgr'!T5</f>
        <v>5.7245968727451246E-4</v>
      </c>
      <c r="W6" s="4">
        <f>'BNVFE-aircraft-psgr'!U5</f>
        <v>5.7245968727451246E-4</v>
      </c>
      <c r="X6" s="4">
        <f>'BNVFE-aircraft-psgr'!V5</f>
        <v>5.7245968727451246E-4</v>
      </c>
      <c r="Y6" s="4">
        <f>'BNVFE-aircraft-psgr'!W5</f>
        <v>5.7245968727451246E-4</v>
      </c>
      <c r="Z6" s="4">
        <f>'BNVFE-aircraft-psgr'!X5</f>
        <v>5.7245968727451246E-4</v>
      </c>
      <c r="AA6" s="4">
        <f>'BNVFE-aircraft-psgr'!Y5</f>
        <v>5.7245968727451246E-4</v>
      </c>
      <c r="AB6" s="4">
        <f>'BNVFE-aircraft-psgr'!Z5</f>
        <v>5.7245968727451246E-4</v>
      </c>
      <c r="AC6" s="4">
        <f>'BNVFE-aircraft-psgr'!AA5</f>
        <v>5.7245968727451246E-4</v>
      </c>
      <c r="AD6" s="4">
        <f>'BNVFE-aircraft-psgr'!AB5</f>
        <v>5.7245968727451246E-4</v>
      </c>
      <c r="AE6" s="4">
        <f>'BNVFE-aircraft-psgr'!AC5</f>
        <v>5.7245968727451246E-4</v>
      </c>
      <c r="AF6" s="4">
        <f>'BNVFE-aircraft-psgr'!AD5</f>
        <v>5.7245968727451246E-4</v>
      </c>
      <c r="AG6" s="4">
        <f>'BNVFE-aircraft-psgr'!AE5</f>
        <v>5.7245968727451246E-4</v>
      </c>
      <c r="AH6" s="4"/>
      <c r="AI6" s="4"/>
      <c r="AJ6" s="4"/>
    </row>
    <row r="7" spans="1:36">
      <c r="A7" t="s">
        <v>472</v>
      </c>
      <c r="B7" t="s">
        <v>865</v>
      </c>
      <c r="C7" t="s">
        <v>115</v>
      </c>
      <c r="D7" s="4">
        <f>'BNVFE-aircraft-frgt'!B5</f>
        <v>4.8563096039282174E-5</v>
      </c>
      <c r="E7" s="4">
        <f>'BNVFE-aircraft-frgt'!C5</f>
        <v>4.7951937565239972E-5</v>
      </c>
      <c r="F7" s="4">
        <f>'BNVFE-aircraft-frgt'!D5</f>
        <v>4.8199148542133818E-5</v>
      </c>
      <c r="G7" s="4">
        <f>'BNVFE-aircraft-frgt'!E5</f>
        <v>4.8463289763291303E-5</v>
      </c>
      <c r="H7" s="4">
        <f>'BNVFE-aircraft-frgt'!F5</f>
        <v>4.8810101273548841E-5</v>
      </c>
      <c r="I7" s="4">
        <f>'BNVFE-aircraft-frgt'!G5</f>
        <v>4.9248402309752346E-5</v>
      </c>
      <c r="J7" s="4">
        <f>'BNVFE-aircraft-frgt'!H5</f>
        <v>4.9544253613324154E-5</v>
      </c>
      <c r="K7" s="4">
        <f>'BNVFE-aircraft-frgt'!I5</f>
        <v>4.9847838070065696E-5</v>
      </c>
      <c r="L7" s="4">
        <f>'BNVFE-aircraft-frgt'!J5</f>
        <v>5.0132631366857999E-5</v>
      </c>
      <c r="M7" s="4">
        <f>'BNVFE-aircraft-frgt'!K5</f>
        <v>5.0441473470928121E-5</v>
      </c>
      <c r="N7" s="4">
        <f>'BNVFE-aircraft-frgt'!L5</f>
        <v>5.0785598457265348E-5</v>
      </c>
      <c r="O7" s="4">
        <f>'BNVFE-aircraft-frgt'!M5</f>
        <v>5.1172517250624796E-5</v>
      </c>
      <c r="P7" s="4">
        <f>'BNVFE-aircraft-frgt'!N5</f>
        <v>5.161151266819503E-5</v>
      </c>
      <c r="Q7" s="4">
        <f>'BNVFE-aircraft-frgt'!O5</f>
        <v>5.2082892766601423E-5</v>
      </c>
      <c r="R7" s="4">
        <f>'BNVFE-aircraft-frgt'!P5</f>
        <v>5.2576863009813412E-5</v>
      </c>
      <c r="S7" s="4">
        <f>'BNVFE-aircraft-frgt'!Q5</f>
        <v>5.3077126867236362E-5</v>
      </c>
      <c r="T7" s="4">
        <f>'BNVFE-aircraft-frgt'!R5</f>
        <v>5.3586049060219874E-5</v>
      </c>
      <c r="U7" s="4">
        <f>'BNVFE-aircraft-frgt'!S5</f>
        <v>5.4105334878616127E-5</v>
      </c>
      <c r="V7" s="4">
        <f>'BNVFE-aircraft-frgt'!T5</f>
        <v>5.4610539196817424E-5</v>
      </c>
      <c r="W7" s="4">
        <f>'BNVFE-aircraft-frgt'!U5</f>
        <v>5.5125025672775793E-5</v>
      </c>
      <c r="X7" s="4">
        <f>'BNVFE-aircraft-frgt'!V5</f>
        <v>5.5644352375924891E-5</v>
      </c>
      <c r="Y7" s="4">
        <f>'BNVFE-aircraft-frgt'!W5</f>
        <v>5.6164574587047429E-5</v>
      </c>
      <c r="Z7" s="4">
        <f>'BNVFE-aircraft-frgt'!X5</f>
        <v>5.6693978062907934E-5</v>
      </c>
      <c r="AA7" s="4">
        <f>'BNVFE-aircraft-frgt'!Y5</f>
        <v>5.721493949673903E-5</v>
      </c>
      <c r="AB7" s="4">
        <f>'BNVFE-aircraft-frgt'!Z5</f>
        <v>5.7733179456780447E-5</v>
      </c>
      <c r="AC7" s="4">
        <f>'BNVFE-aircraft-frgt'!AA5</f>
        <v>5.8241709288023016E-5</v>
      </c>
      <c r="AD7" s="4">
        <f>'BNVFE-aircraft-frgt'!AB5</f>
        <v>5.8749514404049965E-5</v>
      </c>
      <c r="AE7" s="4">
        <f>'BNVFE-aircraft-frgt'!AC5</f>
        <v>5.9249763094548476E-5</v>
      </c>
      <c r="AF7" s="4">
        <f>'BNVFE-aircraft-frgt'!AD5</f>
        <v>5.9740125588038328E-5</v>
      </c>
      <c r="AG7" s="4">
        <f>'BNVFE-aircraft-frgt'!AE5</f>
        <v>6.0224657388228372E-5</v>
      </c>
      <c r="AH7" s="4"/>
      <c r="AI7" s="4"/>
      <c r="AJ7" s="4"/>
    </row>
    <row r="8" spans="1:36">
      <c r="A8" t="s">
        <v>866</v>
      </c>
      <c r="B8" t="s">
        <v>864</v>
      </c>
      <c r="C8" t="s">
        <v>115</v>
      </c>
      <c r="D8" s="4">
        <f>'BNVFE-rail-psgr'!B5</f>
        <v>7.1745362435245036E-5</v>
      </c>
      <c r="E8" s="4">
        <f>'BNVFE-rail-psgr'!C5</f>
        <v>7.1745362435245036E-5</v>
      </c>
      <c r="F8" s="4">
        <f>'BNVFE-rail-psgr'!D5</f>
        <v>7.1745362435245036E-5</v>
      </c>
      <c r="G8" s="4">
        <f>'BNVFE-rail-psgr'!E5</f>
        <v>7.1745362435245036E-5</v>
      </c>
      <c r="H8" s="4">
        <f>'BNVFE-rail-psgr'!F5</f>
        <v>7.1745362435245036E-5</v>
      </c>
      <c r="I8" s="4">
        <f>'BNVFE-rail-psgr'!G5</f>
        <v>7.1745362435245036E-5</v>
      </c>
      <c r="J8" s="4">
        <f>'BNVFE-rail-psgr'!H5</f>
        <v>7.1745362435245036E-5</v>
      </c>
      <c r="K8" s="4">
        <f>'BNVFE-rail-psgr'!I5</f>
        <v>7.1745362435245036E-5</v>
      </c>
      <c r="L8" s="4">
        <f>'BNVFE-rail-psgr'!J5</f>
        <v>7.1745362435245036E-5</v>
      </c>
      <c r="M8" s="4">
        <f>'BNVFE-rail-psgr'!K5</f>
        <v>7.1745362435245036E-5</v>
      </c>
      <c r="N8" s="4">
        <f>'BNVFE-rail-psgr'!L5</f>
        <v>7.1745362435245036E-5</v>
      </c>
      <c r="O8" s="4">
        <f>'BNVFE-rail-psgr'!M5</f>
        <v>7.1745362435245036E-5</v>
      </c>
      <c r="P8" s="4">
        <f>'BNVFE-rail-psgr'!N5</f>
        <v>7.1745362435245036E-5</v>
      </c>
      <c r="Q8" s="4">
        <f>'BNVFE-rail-psgr'!O5</f>
        <v>7.1745362435245036E-5</v>
      </c>
      <c r="R8" s="4">
        <f>'BNVFE-rail-psgr'!P5</f>
        <v>7.1745362435245036E-5</v>
      </c>
      <c r="S8" s="4">
        <f>'BNVFE-rail-psgr'!Q5</f>
        <v>7.1745362435245036E-5</v>
      </c>
      <c r="T8" s="4">
        <f>'BNVFE-rail-psgr'!R5</f>
        <v>7.1745362435245036E-5</v>
      </c>
      <c r="U8" s="4">
        <f>'BNVFE-rail-psgr'!S5</f>
        <v>7.1745362435245036E-5</v>
      </c>
      <c r="V8" s="4">
        <f>'BNVFE-rail-psgr'!T5</f>
        <v>7.1745362435245036E-5</v>
      </c>
      <c r="W8" s="4">
        <f>'BNVFE-rail-psgr'!U5</f>
        <v>7.1745362435245036E-5</v>
      </c>
      <c r="X8" s="4">
        <f>'BNVFE-rail-psgr'!V5</f>
        <v>7.1745362435245036E-5</v>
      </c>
      <c r="Y8" s="4">
        <f>'BNVFE-rail-psgr'!W5</f>
        <v>7.1745362435245036E-5</v>
      </c>
      <c r="Z8" s="4">
        <f>'BNVFE-rail-psgr'!X5</f>
        <v>7.1745362435245036E-5</v>
      </c>
      <c r="AA8" s="4">
        <f>'BNVFE-rail-psgr'!Y5</f>
        <v>7.1745362435245036E-5</v>
      </c>
      <c r="AB8" s="4">
        <f>'BNVFE-rail-psgr'!Z5</f>
        <v>7.1745362435245036E-5</v>
      </c>
      <c r="AC8" s="4">
        <f>'BNVFE-rail-psgr'!AA5</f>
        <v>7.1745362435245036E-5</v>
      </c>
      <c r="AD8" s="4">
        <f>'BNVFE-rail-psgr'!AB5</f>
        <v>7.1745362435245036E-5</v>
      </c>
      <c r="AE8" s="4">
        <f>'BNVFE-rail-psgr'!AC5</f>
        <v>7.1745362435245036E-5</v>
      </c>
      <c r="AF8" s="4">
        <f>'BNVFE-rail-psgr'!AD5</f>
        <v>7.1745362435245036E-5</v>
      </c>
      <c r="AG8" s="4">
        <f>'BNVFE-rail-psgr'!AE5</f>
        <v>7.1745362435245036E-5</v>
      </c>
      <c r="AH8" s="4"/>
      <c r="AI8" s="4"/>
      <c r="AJ8" s="4"/>
    </row>
    <row r="9" spans="1:36">
      <c r="A9" t="s">
        <v>866</v>
      </c>
      <c r="B9" t="s">
        <v>864</v>
      </c>
      <c r="C9" t="s">
        <v>112</v>
      </c>
      <c r="D9" s="4">
        <f>'BNVFE-rail-psgr'!B2</f>
        <v>7.5686214263268839E-4</v>
      </c>
      <c r="E9" s="4">
        <f>'BNVFE-rail-psgr'!C2</f>
        <v>7.5686214263268839E-4</v>
      </c>
      <c r="F9" s="4">
        <f>'BNVFE-rail-psgr'!D2</f>
        <v>7.5686214263268839E-4</v>
      </c>
      <c r="G9" s="4">
        <f>'BNVFE-rail-psgr'!E2</f>
        <v>7.5686214263268839E-4</v>
      </c>
      <c r="H9" s="4">
        <f>'BNVFE-rail-psgr'!F2</f>
        <v>7.5686214263268839E-4</v>
      </c>
      <c r="I9" s="4">
        <f>'BNVFE-rail-psgr'!G2</f>
        <v>7.5686214263268839E-4</v>
      </c>
      <c r="J9" s="4">
        <f>'BNVFE-rail-psgr'!H2</f>
        <v>7.5686214263268839E-4</v>
      </c>
      <c r="K9" s="4">
        <f>'BNVFE-rail-psgr'!I2</f>
        <v>7.5686214263268839E-4</v>
      </c>
      <c r="L9" s="4">
        <f>'BNVFE-rail-psgr'!J2</f>
        <v>7.5686214263268839E-4</v>
      </c>
      <c r="M9" s="4">
        <f>'BNVFE-rail-psgr'!K2</f>
        <v>7.5686214263268839E-4</v>
      </c>
      <c r="N9" s="4">
        <f>'BNVFE-rail-psgr'!L2</f>
        <v>7.5686214263268839E-4</v>
      </c>
      <c r="O9" s="4">
        <f>'BNVFE-rail-psgr'!M2</f>
        <v>7.5686214263268839E-4</v>
      </c>
      <c r="P9" s="4">
        <f>'BNVFE-rail-psgr'!N2</f>
        <v>7.5686214263268839E-4</v>
      </c>
      <c r="Q9" s="4">
        <f>'BNVFE-rail-psgr'!O2</f>
        <v>7.5686214263268839E-4</v>
      </c>
      <c r="R9" s="4">
        <f>'BNVFE-rail-psgr'!P2</f>
        <v>7.5686214263268839E-4</v>
      </c>
      <c r="S9" s="4">
        <f>'BNVFE-rail-psgr'!Q2</f>
        <v>7.5686214263268839E-4</v>
      </c>
      <c r="T9" s="4">
        <f>'BNVFE-rail-psgr'!R2</f>
        <v>7.5686214263268839E-4</v>
      </c>
      <c r="U9" s="4">
        <f>'BNVFE-rail-psgr'!S2</f>
        <v>7.5686214263268839E-4</v>
      </c>
      <c r="V9" s="4">
        <f>'BNVFE-rail-psgr'!T2</f>
        <v>7.5686214263268839E-4</v>
      </c>
      <c r="W9" s="4">
        <f>'BNVFE-rail-psgr'!U2</f>
        <v>7.5686214263268839E-4</v>
      </c>
      <c r="X9" s="4">
        <f>'BNVFE-rail-psgr'!V2</f>
        <v>7.5686214263268839E-4</v>
      </c>
      <c r="Y9" s="4">
        <f>'BNVFE-rail-psgr'!W2</f>
        <v>7.5686214263268839E-4</v>
      </c>
      <c r="Z9" s="4">
        <f>'BNVFE-rail-psgr'!X2</f>
        <v>7.5686214263268839E-4</v>
      </c>
      <c r="AA9" s="4">
        <f>'BNVFE-rail-psgr'!Y2</f>
        <v>7.5686214263268839E-4</v>
      </c>
      <c r="AB9" s="4">
        <f>'BNVFE-rail-psgr'!Z2</f>
        <v>7.5686214263268839E-4</v>
      </c>
      <c r="AC9" s="4">
        <f>'BNVFE-rail-psgr'!AA2</f>
        <v>7.5686214263268839E-4</v>
      </c>
      <c r="AD9" s="4">
        <f>'BNVFE-rail-psgr'!AB2</f>
        <v>7.5686214263268839E-4</v>
      </c>
      <c r="AE9" s="4">
        <f>'BNVFE-rail-psgr'!AC2</f>
        <v>7.5686214263268839E-4</v>
      </c>
      <c r="AF9" s="4">
        <f>'BNVFE-rail-psgr'!AD2</f>
        <v>7.5686214263268839E-4</v>
      </c>
      <c r="AG9" s="4">
        <f>'BNVFE-rail-psgr'!AE2</f>
        <v>7.5686214263268839E-4</v>
      </c>
      <c r="AH9" s="4"/>
      <c r="AI9" s="4"/>
      <c r="AJ9" s="4"/>
    </row>
    <row r="10" spans="1:36">
      <c r="A10" t="s">
        <v>866</v>
      </c>
      <c r="B10" t="s">
        <v>865</v>
      </c>
      <c r="C10" t="s">
        <v>115</v>
      </c>
      <c r="D10" s="4">
        <f>'BNVFE-rail-frgt'!B5</f>
        <v>3.5120030000000001E-3</v>
      </c>
      <c r="E10" s="4">
        <f>'BNVFE-rail-frgt'!C5</f>
        <v>3.3663400000000002E-3</v>
      </c>
      <c r="F10" s="4">
        <f>'BNVFE-rail-frgt'!D5</f>
        <v>3.3698929999999997E-3</v>
      </c>
      <c r="G10" s="4">
        <f>'BNVFE-rail-frgt'!E5</f>
        <v>3.3734500000000001E-3</v>
      </c>
      <c r="H10" s="4">
        <f>'BNVFE-rail-frgt'!F5</f>
        <v>3.3770099999999997E-3</v>
      </c>
      <c r="I10" s="4">
        <f>'BNVFE-rail-frgt'!G5</f>
        <v>3.3805740000000003E-3</v>
      </c>
      <c r="J10" s="4">
        <f>'BNVFE-rail-frgt'!H5</f>
        <v>3.3841420000000001E-3</v>
      </c>
      <c r="K10" s="4">
        <f>'BNVFE-rail-frgt'!I5</f>
        <v>3.3877130000000001E-3</v>
      </c>
      <c r="L10" s="4">
        <f>'BNVFE-rail-frgt'!J5</f>
        <v>3.391289E-3</v>
      </c>
      <c r="M10" s="4">
        <f>'BNVFE-rail-frgt'!K5</f>
        <v>3.3948680000000001E-3</v>
      </c>
      <c r="N10" s="4">
        <f>'BNVFE-rail-frgt'!L5</f>
        <v>3.3984510000000002E-3</v>
      </c>
      <c r="O10" s="4">
        <f>'BNVFE-rail-frgt'!M5</f>
        <v>3.4020370000000001E-3</v>
      </c>
      <c r="P10" s="4">
        <f>'BNVFE-rail-frgt'!N5</f>
        <v>3.405628E-3</v>
      </c>
      <c r="Q10" s="4">
        <f>'BNVFE-rail-frgt'!O5</f>
        <v>3.4092220000000004E-3</v>
      </c>
      <c r="R10" s="4">
        <f>'BNVFE-rail-frgt'!P5</f>
        <v>3.41282E-3</v>
      </c>
      <c r="S10" s="4">
        <f>'BNVFE-rail-frgt'!Q5</f>
        <v>3.4164219999999997E-3</v>
      </c>
      <c r="T10" s="4">
        <f>'BNVFE-rail-frgt'!R5</f>
        <v>3.420027E-3</v>
      </c>
      <c r="U10" s="4">
        <f>'BNVFE-rail-frgt'!S5</f>
        <v>3.4236369999999998E-3</v>
      </c>
      <c r="V10" s="4">
        <f>'BNVFE-rail-frgt'!T5</f>
        <v>3.4272499999999997E-3</v>
      </c>
      <c r="W10" s="4">
        <f>'BNVFE-rail-frgt'!U5</f>
        <v>3.4308670000000002E-3</v>
      </c>
      <c r="X10" s="4">
        <f>'BNVFE-rail-frgt'!V5</f>
        <v>3.4344879999999999E-3</v>
      </c>
      <c r="Y10" s="4">
        <f>'BNVFE-rail-frgt'!W5</f>
        <v>3.438113E-3</v>
      </c>
      <c r="Z10" s="4">
        <f>'BNVFE-rail-frgt'!X5</f>
        <v>3.4417409999999999E-3</v>
      </c>
      <c r="AA10" s="4">
        <f>'BNVFE-rail-frgt'!Y5</f>
        <v>3.4453729999999998E-3</v>
      </c>
      <c r="AB10" s="4">
        <f>'BNVFE-rail-frgt'!Z5</f>
        <v>3.4490099999999997E-3</v>
      </c>
      <c r="AC10" s="4">
        <f>'BNVFE-rail-frgt'!AA5</f>
        <v>3.4526489999999999E-3</v>
      </c>
      <c r="AD10" s="4">
        <f>'BNVFE-rail-frgt'!AB5</f>
        <v>3.456293E-3</v>
      </c>
      <c r="AE10" s="4">
        <f>'BNVFE-rail-frgt'!AC5</f>
        <v>3.4599410000000002E-3</v>
      </c>
      <c r="AF10" s="4">
        <f>'BNVFE-rail-frgt'!AD5</f>
        <v>3.4635930000000001E-3</v>
      </c>
      <c r="AG10" s="4">
        <f>'BNVFE-rail-frgt'!AE5</f>
        <v>3.467248E-3</v>
      </c>
      <c r="AH10" s="4"/>
      <c r="AI10" s="4"/>
      <c r="AJ10" s="4"/>
    </row>
    <row r="11" spans="1:36">
      <c r="A11" t="s">
        <v>867</v>
      </c>
      <c r="B11" t="s">
        <v>864</v>
      </c>
      <c r="C11" t="s">
        <v>115</v>
      </c>
      <c r="D11" s="4">
        <f>'BNVFE-ships-psgr'!B5</f>
        <v>1.2594546332724645E-5</v>
      </c>
      <c r="E11" s="4">
        <f>'BNVFE-ships-psgr'!C5</f>
        <v>1.2594546332724645E-5</v>
      </c>
      <c r="F11" s="4">
        <f>'BNVFE-ships-psgr'!D5</f>
        <v>1.2594546332724645E-5</v>
      </c>
      <c r="G11" s="4">
        <f>'BNVFE-ships-psgr'!E5</f>
        <v>1.2594546332724645E-5</v>
      </c>
      <c r="H11" s="4">
        <f>'BNVFE-ships-psgr'!F5</f>
        <v>1.2594546332724645E-5</v>
      </c>
      <c r="I11" s="4">
        <f>'BNVFE-ships-psgr'!G5</f>
        <v>1.2594546332724645E-5</v>
      </c>
      <c r="J11" s="4">
        <f>'BNVFE-ships-psgr'!H5</f>
        <v>1.2594546332724645E-5</v>
      </c>
      <c r="K11" s="4">
        <f>'BNVFE-ships-psgr'!I5</f>
        <v>1.2594546332724645E-5</v>
      </c>
      <c r="L11" s="4">
        <f>'BNVFE-ships-psgr'!J5</f>
        <v>1.2594546332724645E-5</v>
      </c>
      <c r="M11" s="4">
        <f>'BNVFE-ships-psgr'!K5</f>
        <v>1.2594546332724645E-5</v>
      </c>
      <c r="N11" s="4">
        <f>'BNVFE-ships-psgr'!L5</f>
        <v>1.2594546332724645E-5</v>
      </c>
      <c r="O11" s="4">
        <f>'BNVFE-ships-psgr'!M5</f>
        <v>1.2594546332724645E-5</v>
      </c>
      <c r="P11" s="4">
        <f>'BNVFE-ships-psgr'!N5</f>
        <v>1.2594546332724645E-5</v>
      </c>
      <c r="Q11" s="4">
        <f>'BNVFE-ships-psgr'!O5</f>
        <v>1.2594546332724645E-5</v>
      </c>
      <c r="R11" s="4">
        <f>'BNVFE-ships-psgr'!P5</f>
        <v>1.2594546332724645E-5</v>
      </c>
      <c r="S11" s="4">
        <f>'BNVFE-ships-psgr'!Q5</f>
        <v>1.2594546332724645E-5</v>
      </c>
      <c r="T11" s="4">
        <f>'BNVFE-ships-psgr'!R5</f>
        <v>1.2594546332724645E-5</v>
      </c>
      <c r="U11" s="4">
        <f>'BNVFE-ships-psgr'!S5</f>
        <v>1.2594546332724645E-5</v>
      </c>
      <c r="V11" s="4">
        <f>'BNVFE-ships-psgr'!T5</f>
        <v>1.2594546332724645E-5</v>
      </c>
      <c r="W11" s="4">
        <f>'BNVFE-ships-psgr'!U5</f>
        <v>1.2594546332724645E-5</v>
      </c>
      <c r="X11" s="4">
        <f>'BNVFE-ships-psgr'!V5</f>
        <v>1.2594546332724645E-5</v>
      </c>
      <c r="Y11" s="4">
        <f>'BNVFE-ships-psgr'!W5</f>
        <v>1.2594546332724645E-5</v>
      </c>
      <c r="Z11" s="4">
        <f>'BNVFE-ships-psgr'!X5</f>
        <v>1.2594546332724645E-5</v>
      </c>
      <c r="AA11" s="4">
        <f>'BNVFE-ships-psgr'!Y5</f>
        <v>1.2594546332724645E-5</v>
      </c>
      <c r="AB11" s="4">
        <f>'BNVFE-ships-psgr'!Z5</f>
        <v>1.2594546332724645E-5</v>
      </c>
      <c r="AC11" s="4">
        <f>'BNVFE-ships-psgr'!AA5</f>
        <v>1.2594546332724645E-5</v>
      </c>
      <c r="AD11" s="4">
        <f>'BNVFE-ships-psgr'!AB5</f>
        <v>1.2594546332724645E-5</v>
      </c>
      <c r="AE11" s="4">
        <f>'BNVFE-ships-psgr'!AC5</f>
        <v>1.2594546332724645E-5</v>
      </c>
      <c r="AF11" s="4">
        <f>'BNVFE-ships-psgr'!AD5</f>
        <v>1.2594546332724645E-5</v>
      </c>
      <c r="AG11" s="4">
        <f>'BNVFE-ships-psgr'!AE5</f>
        <v>1.2594546332724645E-5</v>
      </c>
      <c r="AH11" s="4"/>
      <c r="AI11" s="4"/>
      <c r="AJ11" s="4"/>
    </row>
    <row r="12" spans="1:36">
      <c r="A12" t="s">
        <v>867</v>
      </c>
      <c r="B12" t="s">
        <v>865</v>
      </c>
      <c r="C12" t="s">
        <v>115</v>
      </c>
      <c r="D12" s="4">
        <f>'BNVFE-ships-frgt'!B5</f>
        <v>5.2454271866069326E-3</v>
      </c>
      <c r="E12" s="4">
        <f>'BNVFE-ships-frgt'!C5</f>
        <v>5.2454271866069326E-3</v>
      </c>
      <c r="F12" s="4">
        <f>'BNVFE-ships-frgt'!D5</f>
        <v>5.2454271866069326E-3</v>
      </c>
      <c r="G12" s="4">
        <f>'BNVFE-ships-frgt'!E5</f>
        <v>5.2454271866069326E-3</v>
      </c>
      <c r="H12" s="4">
        <f>'BNVFE-ships-frgt'!F5</f>
        <v>5.2454271866069326E-3</v>
      </c>
      <c r="I12" s="4">
        <f>'BNVFE-ships-frgt'!G5</f>
        <v>5.2454271866069326E-3</v>
      </c>
      <c r="J12" s="4">
        <f>'BNVFE-ships-frgt'!H5</f>
        <v>5.2454271866069326E-3</v>
      </c>
      <c r="K12" s="4">
        <f>'BNVFE-ships-frgt'!I5</f>
        <v>5.2454271866069326E-3</v>
      </c>
      <c r="L12" s="4">
        <f>'BNVFE-ships-frgt'!J5</f>
        <v>5.2454271866069326E-3</v>
      </c>
      <c r="M12" s="4">
        <f>'BNVFE-ships-frgt'!K5</f>
        <v>5.2454271866069326E-3</v>
      </c>
      <c r="N12" s="4">
        <f>'BNVFE-ships-frgt'!L5</f>
        <v>5.2454271866069326E-3</v>
      </c>
      <c r="O12" s="4">
        <f>'BNVFE-ships-frgt'!M5</f>
        <v>5.2454271866069326E-3</v>
      </c>
      <c r="P12" s="4">
        <f>'BNVFE-ships-frgt'!N5</f>
        <v>5.2454271866069326E-3</v>
      </c>
      <c r="Q12" s="4">
        <f>'BNVFE-ships-frgt'!O5</f>
        <v>5.2454271866069326E-3</v>
      </c>
      <c r="R12" s="4">
        <f>'BNVFE-ships-frgt'!P5</f>
        <v>5.2454271866069326E-3</v>
      </c>
      <c r="S12" s="4">
        <f>'BNVFE-ships-frgt'!Q5</f>
        <v>5.2454271866069326E-3</v>
      </c>
      <c r="T12" s="4">
        <f>'BNVFE-ships-frgt'!R5</f>
        <v>5.2454271866069326E-3</v>
      </c>
      <c r="U12" s="4">
        <f>'BNVFE-ships-frgt'!S5</f>
        <v>5.2454271866069326E-3</v>
      </c>
      <c r="V12" s="4">
        <f>'BNVFE-ships-frgt'!T5</f>
        <v>5.2454271866069326E-3</v>
      </c>
      <c r="W12" s="4">
        <f>'BNVFE-ships-frgt'!U5</f>
        <v>5.2454271866069326E-3</v>
      </c>
      <c r="X12" s="4">
        <f>'BNVFE-ships-frgt'!V5</f>
        <v>5.2454271866069326E-3</v>
      </c>
      <c r="Y12" s="4">
        <f>'BNVFE-ships-frgt'!W5</f>
        <v>5.2454271866069326E-3</v>
      </c>
      <c r="Z12" s="4">
        <f>'BNVFE-ships-frgt'!X5</f>
        <v>5.2454271866069326E-3</v>
      </c>
      <c r="AA12" s="4">
        <f>'BNVFE-ships-frgt'!Y5</f>
        <v>5.2454271866069326E-3</v>
      </c>
      <c r="AB12" s="4">
        <f>'BNVFE-ships-frgt'!Z5</f>
        <v>5.2454271866069326E-3</v>
      </c>
      <c r="AC12" s="4">
        <f>'BNVFE-ships-frgt'!AA5</f>
        <v>5.2454271866069326E-3</v>
      </c>
      <c r="AD12" s="4">
        <f>'BNVFE-ships-frgt'!AB5</f>
        <v>5.2454271866069326E-3</v>
      </c>
      <c r="AE12" s="4">
        <f>'BNVFE-ships-frgt'!AC5</f>
        <v>5.2454271866069326E-3</v>
      </c>
      <c r="AF12" s="4">
        <f>'BNVFE-ships-frgt'!AD5</f>
        <v>5.2454271866069326E-3</v>
      </c>
      <c r="AG12" s="4">
        <f>'BNVFE-ships-frgt'!AE5</f>
        <v>5.2454271866069326E-3</v>
      </c>
      <c r="AH12" s="4"/>
      <c r="AI12" s="4"/>
      <c r="AJ12" s="4"/>
    </row>
    <row r="13" spans="1:36">
      <c r="A13" t="s">
        <v>868</v>
      </c>
      <c r="B13" t="s">
        <v>864</v>
      </c>
      <c r="C13" t="s">
        <v>114</v>
      </c>
      <c r="D13" s="4">
        <f>'BNVFE-motorbikes-psgr'!B4</f>
        <v>1.4345302324303027E-3</v>
      </c>
      <c r="E13" s="4">
        <f>'BNVFE-motorbikes-psgr'!C4</f>
        <v>1.4345302324303027E-3</v>
      </c>
      <c r="F13" s="4">
        <f>'BNVFE-motorbikes-psgr'!D4</f>
        <v>1.4345302324303027E-3</v>
      </c>
      <c r="G13" s="4">
        <f>'BNVFE-motorbikes-psgr'!E4</f>
        <v>1.4345302324303027E-3</v>
      </c>
      <c r="H13" s="4">
        <f>'BNVFE-motorbikes-psgr'!F4</f>
        <v>1.4345302324303027E-3</v>
      </c>
      <c r="I13" s="4">
        <f>'BNVFE-motorbikes-psgr'!G4</f>
        <v>1.4345302324303027E-3</v>
      </c>
      <c r="J13" s="4">
        <f>'BNVFE-motorbikes-psgr'!H4</f>
        <v>1.4345302324303027E-3</v>
      </c>
      <c r="K13" s="4">
        <f>'BNVFE-motorbikes-psgr'!I4</f>
        <v>1.4345302324303027E-3</v>
      </c>
      <c r="L13" s="4">
        <f>'BNVFE-motorbikes-psgr'!J4</f>
        <v>1.4345302324303027E-3</v>
      </c>
      <c r="M13" s="4">
        <f>'BNVFE-motorbikes-psgr'!K4</f>
        <v>1.4345302324303027E-3</v>
      </c>
      <c r="N13" s="4">
        <f>'BNVFE-motorbikes-psgr'!L4</f>
        <v>1.4345302324303027E-3</v>
      </c>
      <c r="O13" s="4">
        <f>'BNVFE-motorbikes-psgr'!M4</f>
        <v>1.4345302324303027E-3</v>
      </c>
      <c r="P13" s="4">
        <f>'BNVFE-motorbikes-psgr'!N4</f>
        <v>1.4345302324303027E-3</v>
      </c>
      <c r="Q13" s="4">
        <f>'BNVFE-motorbikes-psgr'!O4</f>
        <v>1.4345302324303027E-3</v>
      </c>
      <c r="R13" s="4">
        <f>'BNVFE-motorbikes-psgr'!P4</f>
        <v>1.4345302324303027E-3</v>
      </c>
      <c r="S13" s="4">
        <f>'BNVFE-motorbikes-psgr'!Q4</f>
        <v>1.4345302324303027E-3</v>
      </c>
      <c r="T13" s="4">
        <f>'BNVFE-motorbikes-psgr'!R4</f>
        <v>1.4345302324303027E-3</v>
      </c>
      <c r="U13" s="4">
        <f>'BNVFE-motorbikes-psgr'!S4</f>
        <v>1.4345302324303027E-3</v>
      </c>
      <c r="V13" s="4">
        <f>'BNVFE-motorbikes-psgr'!T4</f>
        <v>1.4345302324303027E-3</v>
      </c>
      <c r="W13" s="4">
        <f>'BNVFE-motorbikes-psgr'!U4</f>
        <v>1.4345302324303027E-3</v>
      </c>
      <c r="X13" s="4">
        <f>'BNVFE-motorbikes-psgr'!V4</f>
        <v>1.4345302324303027E-3</v>
      </c>
      <c r="Y13" s="4">
        <f>'BNVFE-motorbikes-psgr'!W4</f>
        <v>1.4345302324303027E-3</v>
      </c>
      <c r="Z13" s="4">
        <f>'BNVFE-motorbikes-psgr'!X4</f>
        <v>1.4345302324303027E-3</v>
      </c>
      <c r="AA13" s="4">
        <f>'BNVFE-motorbikes-psgr'!Y4</f>
        <v>1.4345302324303027E-3</v>
      </c>
      <c r="AB13" s="4">
        <f>'BNVFE-motorbikes-psgr'!Z4</f>
        <v>1.4345302324303027E-3</v>
      </c>
      <c r="AC13" s="4">
        <f>'BNVFE-motorbikes-psgr'!AA4</f>
        <v>1.4345302324303027E-3</v>
      </c>
      <c r="AD13" s="4">
        <f>'BNVFE-motorbikes-psgr'!AB4</f>
        <v>1.4345302324303027E-3</v>
      </c>
      <c r="AE13" s="4">
        <f>'BNVFE-motorbikes-psgr'!AC4</f>
        <v>1.4345302324303027E-3</v>
      </c>
      <c r="AF13" s="4">
        <f>'BNVFE-motorbikes-psgr'!AD4</f>
        <v>1.4345302324303027E-3</v>
      </c>
      <c r="AG13" s="4">
        <f>'BNVFE-motorbikes-psgr'!AE4</f>
        <v>1.4345302324303027E-3</v>
      </c>
      <c r="AH13" s="4"/>
      <c r="AI13" s="4"/>
      <c r="AJ13" s="4"/>
    </row>
    <row r="14" spans="1:36">
      <c r="A14" t="s">
        <v>868</v>
      </c>
      <c r="B14" t="s">
        <v>865</v>
      </c>
      <c r="C14" t="s">
        <v>114</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c r="AF14">
        <f>'BNVFE-motorbikes-frgt'!AD4</f>
        <v>0</v>
      </c>
      <c r="AG14">
        <f>'BNVFE-motorbikes-frgt'!AE4</f>
        <v>0</v>
      </c>
    </row>
    <row r="30" spans="4:7">
      <c r="D30" s="57"/>
      <c r="E30" s="57"/>
      <c r="F30" s="57"/>
      <c r="G30" s="57"/>
    </row>
    <row r="31" spans="4:7">
      <c r="D31" s="57"/>
      <c r="E31" s="57"/>
      <c r="F31" s="57"/>
      <c r="G31" s="57"/>
    </row>
    <row r="32" spans="4:7">
      <c r="D32" s="57"/>
      <c r="E32" s="57"/>
      <c r="F32" s="57"/>
      <c r="G32" s="57"/>
    </row>
    <row r="33" spans="3:7">
      <c r="D33" s="57"/>
      <c r="E33" s="57"/>
      <c r="F33" s="57"/>
      <c r="G33" s="57"/>
    </row>
    <row r="34" spans="3:7">
      <c r="C34" s="115"/>
      <c r="D34" s="116"/>
      <c r="E34" s="116"/>
      <c r="F34" s="116"/>
      <c r="G34" s="116"/>
    </row>
    <row r="35" spans="3:7">
      <c r="C35" s="52"/>
      <c r="D35" s="113"/>
      <c r="E35" s="113"/>
      <c r="F35" s="113"/>
      <c r="G35" s="113"/>
    </row>
    <row r="36" spans="3:7">
      <c r="D36" s="57"/>
      <c r="E36" s="57"/>
      <c r="F36" s="57"/>
      <c r="G36" s="57"/>
    </row>
    <row r="37" spans="3:7">
      <c r="D37" s="57"/>
      <c r="E37" s="57"/>
      <c r="F37" s="57"/>
      <c r="G37" s="57"/>
    </row>
    <row r="38" spans="3:7">
      <c r="D38" s="57"/>
      <c r="E38" s="57"/>
      <c r="F38" s="57"/>
      <c r="G38" s="57"/>
    </row>
    <row r="39" spans="3:7">
      <c r="D39" s="57"/>
      <c r="E39" s="57"/>
      <c r="F39" s="57"/>
      <c r="G39" s="57"/>
    </row>
    <row r="40" spans="3:7">
      <c r="D40" s="57"/>
      <c r="E40" s="57"/>
      <c r="F40" s="57"/>
      <c r="G40" s="5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55EE4C-A41C-47CB-BCA3-E2BB85D0D3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4BBECB-8E75-4A81-A22B-1EF9A3218B81}">
  <ds:schemaRefs>
    <ds:schemaRef ds:uri="http://schemas.microsoft.com/sharepoint/v3/contenttype/forms"/>
  </ds:schemaRefs>
</ds:datastoreItem>
</file>

<file path=customXml/itemProps3.xml><?xml version="1.0" encoding="utf-8"?>
<ds:datastoreItem xmlns:ds="http://schemas.openxmlformats.org/officeDocument/2006/customXml" ds:itemID="{19A2AD27-779C-4384-B935-91226A07417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23</vt:i4>
      </vt:variant>
    </vt:vector>
  </HeadingPairs>
  <TitlesOfParts>
    <vt:vector size="75" baseType="lpstr">
      <vt:lpstr>About</vt:lpstr>
      <vt:lpstr>AEO 2023 Table 7</vt:lpstr>
      <vt:lpstr>AEO 2022 Table 7</vt:lpstr>
      <vt:lpstr>AEO 2021 Table 7</vt:lpstr>
      <vt:lpstr>AEO 2020 Table 7</vt:lpstr>
      <vt:lpstr>AEO 2023 Table 35</vt:lpstr>
      <vt:lpstr>AEO 2022 Table 35</vt:lpstr>
      <vt:lpstr>AEO 2021 Table 35</vt:lpstr>
      <vt:lpstr>AEO 2023 Table 36</vt:lpstr>
      <vt:lpstr>AEO 2022 Table 36</vt:lpstr>
      <vt:lpstr>AEO 2021 Table 36</vt:lpstr>
      <vt:lpstr>AEO 2023 Table 38</vt:lpstr>
      <vt:lpstr>AEO 2022 Table 38</vt:lpstr>
      <vt:lpstr>AEO 2021 Table 38</vt:lpstr>
      <vt:lpstr>AEO 2023 Table 40</vt:lpstr>
      <vt:lpstr>AEO 2022 Table 40</vt:lpstr>
      <vt:lpstr>AEO 2021 Table 40</vt:lpstr>
      <vt:lpstr>AEO 2023 Table 44</vt:lpstr>
      <vt:lpstr>AEO 2022 Table 44</vt:lpstr>
      <vt:lpstr>AEO 2021 Table 44</vt:lpstr>
      <vt:lpstr>AEO 2023 Table 47</vt:lpstr>
      <vt:lpstr>AEO 2022 Table 47</vt:lpstr>
      <vt:lpstr>AEO 2021 Table 47</vt:lpstr>
      <vt:lpstr>AEO 2023 Table 48</vt:lpstr>
      <vt:lpstr>AEO 2022 Table 48</vt:lpstr>
      <vt:lpstr>AEO 2021 Table 48</vt:lpstr>
      <vt:lpstr>AEO 2023 Table 49</vt:lpstr>
      <vt:lpstr>AEO 2022 Table 49</vt:lpstr>
      <vt:lpstr>AEO 2021 Table 49</vt:lpstr>
      <vt:lpstr>AEO 2020 Table 49</vt:lpstr>
      <vt:lpstr>EPA Auto Trends 2022</vt:lpstr>
      <vt:lpstr>psgr LDVs</vt:lpstr>
      <vt:lpstr>NTS 1-40</vt:lpstr>
      <vt:lpstr>NRBS 40</vt:lpstr>
      <vt:lpstr>NAP F28</vt:lpstr>
      <vt:lpstr>SYFAFE-passenger</vt:lpstr>
      <vt:lpstr>SYFAFE-freight</vt:lpstr>
      <vt:lpstr>Fuel Economy Stds</vt:lpstr>
      <vt:lpstr>Calculations Etc</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Diesel_FE_2024</vt:lpstr>
      <vt:lpstr>Diesel_Sales_2024</vt:lpstr>
      <vt:lpstr>EV_FE_2024</vt:lpstr>
      <vt:lpstr>EV_Sales_2024</vt:lpstr>
      <vt:lpstr>Fuel_Economies</vt:lpstr>
      <vt:lpstr>Gasoline_Sales_2024</vt:lpstr>
      <vt:lpstr>Hydg_FE_2024</vt:lpstr>
      <vt:lpstr>Hydg_Sales_2024</vt:lpstr>
      <vt:lpstr>LPG_FE_2024</vt:lpstr>
      <vt:lpstr>LPG_Sales_2024</vt:lpstr>
      <vt:lpstr>NG_FE_2024</vt:lpstr>
      <vt:lpstr>NG_Sales_2024</vt:lpstr>
      <vt:lpstr>NTS_YR</vt:lpstr>
      <vt:lpstr>PHEV_FE_2024</vt:lpstr>
      <vt:lpstr>PHEV_Sales_2024</vt:lpstr>
      <vt:lpstr>Sales</vt:lpstr>
      <vt:lpstr>Sales_2024</vt:lpstr>
      <vt:lpstr>Sales_2025</vt:lpstr>
      <vt:lpstr>Sales_2026</vt:lpstr>
      <vt:lpstr>Sales_2027</vt:lpstr>
      <vt:lpstr>Sales_2028</vt:lpstr>
      <vt:lpstr>Sales_2029</vt:lpstr>
      <vt:lpstr>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2026-01-23T19:38:10Z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